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9628"/>
  <workbookPr codeName="ThisWorkbook" defaultThemeVersion="166925"/>
  <mc:AlternateContent xmlns:mc="http://schemas.openxmlformats.org/markup-compatibility/2006">
    <mc:Choice Requires="x15">
      <x15ac:absPath xmlns:x15ac="http://schemas.microsoft.com/office/spreadsheetml/2010/11/ac" url="C:\Users\croberts\OneDrive - Hoffmaster Group, Inc\Desktop\Pricing\26 Everyday 1.19.26\FOLDER 2\"/>
    </mc:Choice>
  </mc:AlternateContent>
  <xr:revisionPtr revIDLastSave="0" documentId="8_{41D58DEE-AF65-409C-9A51-16B53F491A29}" xr6:coauthVersionLast="47" xr6:coauthVersionMax="47" xr10:uidLastSave="{00000000-0000-0000-0000-000000000000}"/>
  <bookViews>
    <workbookView xWindow="22932" yWindow="996" windowWidth="23256" windowHeight="12456" xr2:uid="{FFD5CC41-097C-4DF8-B0CF-EE188B50BF75}"/>
  </bookViews>
  <sheets>
    <sheet name="Order Form" sheetId="1" r:id="rId1"/>
    <sheet name="Catalog Items" sheetId="2" r:id="rId2"/>
    <sheet name="Displays" sheetId="12" r:id="rId3"/>
    <sheet name="Sales History" sheetId="11" state="hidden" r:id="rId4"/>
  </sheets>
  <definedNames>
    <definedName name="_10__Octagonal_Plates">#REF!</definedName>
    <definedName name="_10__Printed_Plates">#REF!</definedName>
    <definedName name="_10__Solid_Plates">#REF!</definedName>
    <definedName name="_10__Square_Plates">#REF!</definedName>
    <definedName name="_11__WR___7__Oct">#REF!</definedName>
    <definedName name="_12_oz._cups">#REF!</definedName>
    <definedName name="_124">#REF!</definedName>
    <definedName name="_1410">#REF!</definedName>
    <definedName name="_1420">#REF!</definedName>
    <definedName name="_143_Octy_TC">#REF!</definedName>
    <definedName name="_1600_1620">#REF!</definedName>
    <definedName name="_1610">#REF!</definedName>
    <definedName name="_1630">#REF!</definedName>
    <definedName name="_3">#REF!</definedName>
    <definedName name="_3100_Basket_Liner">#REF!</definedName>
    <definedName name="_3125_Random_Drum">#REF!</definedName>
    <definedName name="_4___C_Flexo_30__max">#REF!</definedName>
    <definedName name="_440___450___BHS">#REF!</definedName>
    <definedName name="_460">#REF!</definedName>
    <definedName name="_5___C_Harris">#REF!</definedName>
    <definedName name="_6">#REF!</definedName>
    <definedName name="_7__Printed_Plates">#REF!</definedName>
    <definedName name="_7__Solid_Plates">#REF!</definedName>
    <definedName name="_7__Square_Plates">#REF!</definedName>
    <definedName name="_8__WR___Sensations">#REF!</definedName>
    <definedName name="_9__Printed_Plates">#REF!</definedName>
    <definedName name="_9__Solid_Plates">#REF!</definedName>
    <definedName name="_9__Square_Plates">#REF!</definedName>
    <definedName name="_9_oz._cups">#REF!</definedName>
    <definedName name="_9_oz._cups_SO378">#REF!</definedName>
    <definedName name="_93BSBUD">#REF!</definedName>
    <definedName name="_93PLBUD">#REF!</definedName>
    <definedName name="_95PLBUD">#REF!</definedName>
    <definedName name="_97_B.S.">#REF!</definedName>
    <definedName name="_97_B.S._DETAIL">#REF!</definedName>
    <definedName name="_97_CASH_FLOW">#REF!</definedName>
    <definedName name="_97_DIVIDEND">#REF!</definedName>
    <definedName name="_Fill" localSheetId="0" hidden="1">#REF!</definedName>
    <definedName name="_Fill" localSheetId="3" hidden="1">#REF!</definedName>
    <definedName name="_Fill" hidden="1">#REF!</definedName>
    <definedName name="_Fill1" localSheetId="3" hidden="1">#REF!</definedName>
    <definedName name="_Fill1" hidden="1">#REF!</definedName>
    <definedName name="_xlnm._FilterDatabase" localSheetId="1" hidden="1">'Catalog Items'!$A$2:$AW$3691</definedName>
    <definedName name="_xlnm._FilterDatabase" localSheetId="2" hidden="1">Displays!$A$3:$AF$1990</definedName>
    <definedName name="_xlnm._FilterDatabase" localSheetId="0" hidden="1">'Order Form'!$A$11:$AO$11</definedName>
    <definedName name="_Key1" hidden="1">#REF!</definedName>
    <definedName name="_Order1" hidden="1">255</definedName>
    <definedName name="_Order2" hidden="1">255</definedName>
    <definedName name="_PCA10">#REF!</definedName>
    <definedName name="_PCA2">#REF!</definedName>
    <definedName name="_PFA10">#REF!</definedName>
    <definedName name="_PFA2">#REF!</definedName>
    <definedName name="_Sort" hidden="1">#REF!</definedName>
    <definedName name="A_1.0_PPE_Gross">#REF!</definedName>
    <definedName name="A_1.1_PPE_Gain">#REF!</definedName>
    <definedName name="A_1.3_PPE_Accum_Dep">#REF!</definedName>
    <definedName name="A_10.0_State_Sales_PR">#REF!</definedName>
    <definedName name="A_10.1_State_Apport">#REF!</definedName>
    <definedName name="A_10.2_Other_for_Tax">#REF!</definedName>
    <definedName name="A_10.3_State_PPE_for_Tax">#REF!</definedName>
    <definedName name="A_11.0_Fed_and_State_Taxes_Paid">#REF!</definedName>
    <definedName name="A_1150100_TravelAdvances">#REF!</definedName>
    <definedName name="A_1154500_ARSweetheart">#REF!</definedName>
    <definedName name="A_12.0_COGS_for_Tax">#REF!</definedName>
    <definedName name="A_13.0_SGA_for_Tax">#REF!</definedName>
    <definedName name="A_14.0_MDA_Changes">#REF!</definedName>
    <definedName name="A_1500300_PPDDirFees">#REF!</definedName>
    <definedName name="A_1501000_PPDInsurance">#REF!</definedName>
    <definedName name="A_1502000_PPDRents">#REF!</definedName>
    <definedName name="A_1503000_PPDPropTaxes">#REF!</definedName>
    <definedName name="A_1505000_PPDSmr">#REF!</definedName>
    <definedName name="A_1505100_PPDPromos">#REF!</definedName>
    <definedName name="A_17.0_Sales_Info">#REF!</definedName>
    <definedName name="A_18.0_Executive_Comp">#REF!</definedName>
    <definedName name="A_1820000_DepositsMisc">#REF!</definedName>
    <definedName name="A_1820200_DepositServo">#REF!</definedName>
    <definedName name="A_2301000_AccrPropTaxes">#REF!</definedName>
    <definedName name="A_2600200_AccrAudit">#REF!</definedName>
    <definedName name="A_2600300_AccrLegal">#REF!</definedName>
    <definedName name="A_2800300_3RLTreserve">#REF!</definedName>
    <definedName name="A_2810100_SecDepPayLongTerm">#REF!</definedName>
    <definedName name="A_2810200_SecDepPay4M">#REF!</definedName>
    <definedName name="A_3.0_Rent_Exp">#REF!</definedName>
    <definedName name="A_3.1_Operating_Leases">#REF!</definedName>
    <definedName name="A_3.2_Properties">#REF!</definedName>
    <definedName name="A_3.3_Capital_Leases">#REF!</definedName>
    <definedName name="A_4.0_Rec_Inv_Reserves">#REF!</definedName>
    <definedName name="A_4.0_Reserves">#REF!</definedName>
    <definedName name="A_481090000_AppPetty">#REF!</definedName>
    <definedName name="A_501090000_SAPettyCash">#REF!</definedName>
    <definedName name="A_521090000_WBPettyCash">#REF!</definedName>
    <definedName name="A_6.0_Accrued_Laib">#REF!</definedName>
    <definedName name="A_6.0_Accrued_Liab">#REF!</definedName>
    <definedName name="A_6.1_Other_Liab">#REF!</definedName>
    <definedName name="A_6.2_Income_Tax">#REF!</definedName>
    <definedName name="A_7.0_Debt_5_year">#REF!</definedName>
    <definedName name="A_7.1_Debt_Roll">#REF!</definedName>
    <definedName name="A_8.0_Affiliates">#REF!</definedName>
    <definedName name="A_8.1_Sales_to_Cutomers">#REF!</definedName>
    <definedName name="A_9.0_Interco">#REF!</definedName>
    <definedName name="A_PropTaxMonthlyAmort">#REF!</definedName>
    <definedName name="A1_1150100_TravelAdvances">#REF!</definedName>
    <definedName name="All">#REF!</definedName>
    <definedName name="All_Products">#REF!</definedName>
    <definedName name="amort">#REF!</definedName>
    <definedName name="ANNL_B.S._DETAI">#REF!</definedName>
    <definedName name="ANNL_B.S._SUMMY">#REF!</definedName>
    <definedName name="AS2DocOpenMode" hidden="1">"AS2DocumentBrowse"</definedName>
    <definedName name="BALSHEETSQUEEZE">#REF!</definedName>
    <definedName name="Beverage_Flexo">#REF!</definedName>
    <definedName name="Beverage_Solids_134">#REF!</definedName>
    <definedName name="Beverage_Solids_CI4">#REF!</definedName>
    <definedName name="BONUS">#REF!</definedName>
    <definedName name="Bonus1">#REF!</definedName>
    <definedName name="BS">#REF!</definedName>
    <definedName name="BUDGETCURRENCYCODE1">#REF!</definedName>
    <definedName name="BUDGETCURRENCYCODE2">#REF!</definedName>
    <definedName name="BUDGETNAME1">#REF!</definedName>
    <definedName name="BUDGETNAME2">#REF!</definedName>
    <definedName name="BUDGETORG1">#REF!</definedName>
    <definedName name="BUDGETORG2">#REF!</definedName>
    <definedName name="CALENDAR_YEAR">#REF!</definedName>
    <definedName name="Cardholder_Name">#REF!</definedName>
    <definedName name="CASES2001">#REF!</definedName>
    <definedName name="Cash_Flow">#REF!</definedName>
    <definedName name="China_Shanghai">#REF!</definedName>
    <definedName name="China_Shenzhen_Yantian">#REF!</definedName>
    <definedName name="China_Xiamen">#REF!</definedName>
    <definedName name="CHINAFCA">#REF!</definedName>
    <definedName name="CL14_OSH_1400">#REF!</definedName>
    <definedName name="CL294_OSH_1430">#REF!</definedName>
    <definedName name="COMPARISON">#REF!</definedName>
    <definedName name="CompIS_SoloIL">#REF!</definedName>
    <definedName name="CONAME">#REF!</definedName>
    <definedName name="COST">#REF!</definedName>
    <definedName name="COSTDEC">#REF!</definedName>
    <definedName name="COSTS">#REF!</definedName>
    <definedName name="CRCFEE">#REF!</definedName>
    <definedName name="CRCFRGT">#REF!</definedName>
    <definedName name="CURRENT_CALENDAR_YR">#REF!</definedName>
    <definedName name="CURRENT_MONTH">#REF!</definedName>
    <definedName name="CURRENT_PERIOD">#REF!</definedName>
    <definedName name="CurrentMonth">#REF!</definedName>
    <definedName name="CURRFISCALYR">#REF!</definedName>
    <definedName name="dave" hidden="1">#REF!</definedName>
    <definedName name="DBNAME1">#REF!</definedName>
    <definedName name="DBNAME2">#REF!</definedName>
    <definedName name="DECA">#REF!</definedName>
    <definedName name="DECB">#REF!</definedName>
    <definedName name="DECBODECD">#REF!</definedName>
    <definedName name="DECOR10">#REF!</definedName>
    <definedName name="DEFCOMP">#REF!</definedName>
    <definedName name="DEPR">#REF!</definedName>
    <definedName name="DEPRENTRIES">#REF!&amp;#REF!</definedName>
    <definedName name="design">#REF!</definedName>
    <definedName name="DESIGNS">#REF!</definedName>
    <definedName name="DETAIL">#REF!</definedName>
    <definedName name="DinGT_Flexo">#REF!</definedName>
    <definedName name="Dinner_Solids_147">#REF!</definedName>
    <definedName name="Dinner_Solids_335">#REF!</definedName>
    <definedName name="DOMESTIC">#REF!</definedName>
    <definedName name="ds">#REF!</definedName>
    <definedName name="DSO">#REF!</definedName>
    <definedName name="F2002End">#REF!</definedName>
    <definedName name="FINDEF">#REF!</definedName>
    <definedName name="Flexo_print_roll_to_roll">#REF!</definedName>
    <definedName name="Folder2Paste">'Catalog Items'!$W$3:$X$2403</definedName>
    <definedName name="FRGT">#REF!</definedName>
    <definedName name="IMPORT">#REF!</definedName>
    <definedName name="Income_Stmt">#REF!</definedName>
    <definedName name="INCSTMT">#REF!</definedName>
    <definedName name="index">#REF!</definedName>
    <definedName name="INFLATION">#REF!</definedName>
    <definedName name="InTransitInventory">#REF!</definedName>
    <definedName name="invoiced">#REF!</definedName>
    <definedName name="InvPrint">#REF!</definedName>
    <definedName name="IQ_ACCOUNT_CHANGE" hidden="1">"c1449"</definedName>
    <definedName name="IQ_ACCOUNTS_PAY" hidden="1">"c1343"</definedName>
    <definedName name="IQ_ACCR_INT_PAY" hidden="1">"c1"</definedName>
    <definedName name="IQ_ACCR_INT_PAY_CF" hidden="1">"c2"</definedName>
    <definedName name="IQ_ACCR_INT_RECEIV" hidden="1">"c3"</definedName>
    <definedName name="IQ_ACCR_INT_RECEIV_CF" hidden="1">"c4"</definedName>
    <definedName name="IQ_ACCRUED_EXP" hidden="1">"c1341"</definedName>
    <definedName name="IQ_ACCT_RECV_10YR_ANN_GROWTH" hidden="1">"c1924"</definedName>
    <definedName name="IQ_ACCT_RECV_1YR_ANN_GROWTH" hidden="1">"c1919"</definedName>
    <definedName name="IQ_ACCT_RECV_2YR_ANN_GROWTH" hidden="1">"c1920"</definedName>
    <definedName name="IQ_ACCT_RECV_3YR_ANN_GROWTH" hidden="1">"c1921"</definedName>
    <definedName name="IQ_ACCT_RECV_5YR_ANN_GROWTH" hidden="1">"c1922"</definedName>
    <definedName name="IQ_ACCT_RECV_7YR_ANN_GROWTH" hidden="1">"c1923"</definedName>
    <definedName name="IQ_ACCUM_DEP" hidden="1">"c1340"</definedName>
    <definedName name="IQ_ACCUMULATED_PENSION_OBLIGATION" hidden="1">"c2244"</definedName>
    <definedName name="IQ_ACQ_COST_SUB" hidden="1">"c2125"</definedName>
    <definedName name="IQ_ACQ_COSTS_CAPITALIZED" hidden="1">"c5"</definedName>
    <definedName name="IQ_ACQUIRE_REAL_ESTATE_CF" hidden="1">"c6"</definedName>
    <definedName name="IQ_ACQUISITION_RE_ASSETS" hidden="1">"c1628"</definedName>
    <definedName name="IQ_AD" hidden="1">"c7"</definedName>
    <definedName name="IQ_ADD_PAID_IN" hidden="1">"c1344"</definedName>
    <definedName name="IQ_ADDIN" hidden="1">"AUTO"</definedName>
    <definedName name="IQ_ADVERTISING" hidden="1">"c2246"</definedName>
    <definedName name="IQ_ADVERTISING_MARKETING" hidden="1">"c1566"</definedName>
    <definedName name="IQ_AE" hidden="1">"c8"</definedName>
    <definedName name="IQ_AE_BNK" hidden="1">"c9"</definedName>
    <definedName name="IQ_AE_BR" hidden="1">"c10"</definedName>
    <definedName name="IQ_AE_FIN" hidden="1">"c11"</definedName>
    <definedName name="IQ_AE_INS" hidden="1">"c12"</definedName>
    <definedName name="IQ_AE_REIT" hidden="1">"c13"</definedName>
    <definedName name="IQ_AE_UTI" hidden="1">"c14"</definedName>
    <definedName name="IQ_ALLOW_BORROW_CONST" hidden="1">"c15"</definedName>
    <definedName name="IQ_ALLOW_CONST" hidden="1">"c1342"</definedName>
    <definedName name="IQ_ALLOW_DOUBT_ACCT" hidden="1">"c2092"</definedName>
    <definedName name="IQ_ALLOW_EQUITY_CONST" hidden="1">"c16"</definedName>
    <definedName name="IQ_ALLOW_LL" hidden="1">"c17"</definedName>
    <definedName name="IQ_ALLOWANCE_10YR_ANN_GROWTH" hidden="1">"c18"</definedName>
    <definedName name="IQ_ALLOWANCE_1YR_ANN_GROWTH" hidden="1">"c19"</definedName>
    <definedName name="IQ_ALLOWANCE_2YR_ANN_GROWTH" hidden="1">"c20"</definedName>
    <definedName name="IQ_ALLOWANCE_3YR_ANN_GROWTH" hidden="1">"c21"</definedName>
    <definedName name="IQ_ALLOWANCE_5YR_ANN_GROWTH" hidden="1">"c22"</definedName>
    <definedName name="IQ_ALLOWANCE_7YR_ANN_GROWTH" hidden="1">"c23"</definedName>
    <definedName name="IQ_ALLOWANCE_CHARGE_OFFS" hidden="1">"c24"</definedName>
    <definedName name="IQ_ALLOWANCE_NON_PERF_LOANS" hidden="1">"c25"</definedName>
    <definedName name="IQ_ALLOWANCE_TOTAL_LOANS" hidden="1">"c26"</definedName>
    <definedName name="IQ_AMORTIZATION" hidden="1">"c1591"</definedName>
    <definedName name="IQ_ANNUALIZED_DIVIDEND" hidden="1">"c1579"</definedName>
    <definedName name="IQ_ANNUITY_LIAB" hidden="1">"c27"</definedName>
    <definedName name="IQ_ANNUITY_PAY" hidden="1">"c28"</definedName>
    <definedName name="IQ_ANNUITY_POLICY_EXP" hidden="1">"c29"</definedName>
    <definedName name="IQ_ANNUITY_REC" hidden="1">"c30"</definedName>
    <definedName name="IQ_ANNUITY_REV" hidden="1">"c31"</definedName>
    <definedName name="IQ_AP" hidden="1">"c32"</definedName>
    <definedName name="IQ_AP_BNK" hidden="1">"c33"</definedName>
    <definedName name="IQ_AP_BR" hidden="1">"c34"</definedName>
    <definedName name="IQ_AP_FIN" hidden="1">"c35"</definedName>
    <definedName name="IQ_AP_INS" hidden="1">"c36"</definedName>
    <definedName name="IQ_AP_REIT" hidden="1">"c37"</definedName>
    <definedName name="IQ_AP_UTI" hidden="1">"c38"</definedName>
    <definedName name="IQ_APIC" hidden="1">"c39"</definedName>
    <definedName name="IQ_AR" hidden="1">"c40"</definedName>
    <definedName name="IQ_AR_BR" hidden="1">"c41"</definedName>
    <definedName name="IQ_AR_LT" hidden="1">"c42"</definedName>
    <definedName name="IQ_AR_REIT" hidden="1">"c43"</definedName>
    <definedName name="IQ_AR_TURNS" hidden="1">"c44"</definedName>
    <definedName name="IQ_AR_UTI" hidden="1">"c45"</definedName>
    <definedName name="IQ_ARPU" hidden="1">"c2126"</definedName>
    <definedName name="IQ_ASSET_MGMT_FEE" hidden="1">"c46"</definedName>
    <definedName name="IQ_ASSET_TURNS" hidden="1">"c47"</definedName>
    <definedName name="IQ_ASSET_WRITEDOWN" hidden="1">"c48"</definedName>
    <definedName name="IQ_ASSET_WRITEDOWN_BNK" hidden="1">"c49"</definedName>
    <definedName name="IQ_ASSET_WRITEDOWN_BR" hidden="1">"c50"</definedName>
    <definedName name="IQ_ASSET_WRITEDOWN_CF" hidden="1">"c51"</definedName>
    <definedName name="IQ_ASSET_WRITEDOWN_CF_BNK" hidden="1">"c52"</definedName>
    <definedName name="IQ_ASSET_WRITEDOWN_CF_BR" hidden="1">"c53"</definedName>
    <definedName name="IQ_ASSET_WRITEDOWN_CF_FIN" hidden="1">"c54"</definedName>
    <definedName name="IQ_ASSET_WRITEDOWN_CF_INS" hidden="1">"c55"</definedName>
    <definedName name="IQ_ASSET_WRITEDOWN_CF_REIT" hidden="1">"c56"</definedName>
    <definedName name="IQ_ASSET_WRITEDOWN_CF_UTI" hidden="1">"c57"</definedName>
    <definedName name="IQ_ASSET_WRITEDOWN_FIN" hidden="1">"c58"</definedName>
    <definedName name="IQ_ASSET_WRITEDOWN_INS" hidden="1">"c59"</definedName>
    <definedName name="IQ_ASSET_WRITEDOWN_REIT" hidden="1">"c60"</definedName>
    <definedName name="IQ_ASSET_WRITEDOWN_UTI" hidden="1">"c61"</definedName>
    <definedName name="IQ_ASSETS_CAP_LEASE_DEPR" hidden="1">"c2068"</definedName>
    <definedName name="IQ_ASSETS_CAP_LEASE_GROSS" hidden="1">"c2069"</definedName>
    <definedName name="IQ_ASSETS_OPER_LEASE_DEPR" hidden="1">"c2070"</definedName>
    <definedName name="IQ_ASSETS_OPER_LEASE_GROSS" hidden="1">"c2071"</definedName>
    <definedName name="IQ_AUDITOR_NAME" hidden="1">"c1539"</definedName>
    <definedName name="IQ_AUDITOR_OPINION" hidden="1">"c1540"</definedName>
    <definedName name="IQ_AUTO_WRITTEN" hidden="1">"c62"</definedName>
    <definedName name="IQ_AVG_BANK_ASSETS" hidden="1">"c2072"</definedName>
    <definedName name="IQ_AVG_BANK_LOANS" hidden="1">"c2073"</definedName>
    <definedName name="IQ_AVG_BROKER_REC" hidden="1">"c63"</definedName>
    <definedName name="IQ_AVG_BROKER_REC_NO" hidden="1">"c64"</definedName>
    <definedName name="IQ_AVG_DAILY_VOL" hidden="1">"c65"</definedName>
    <definedName name="IQ_AVG_INT_BEAR_LIAB" hidden="1">"c66"</definedName>
    <definedName name="IQ_AVG_INT_BEAR_LIAB_10YR_ANN_GROWTH" hidden="1">"c67"</definedName>
    <definedName name="IQ_AVG_INT_BEAR_LIAB_1YR_ANN_GROWTH" hidden="1">"c68"</definedName>
    <definedName name="IQ_AVG_INT_BEAR_LIAB_2YR_ANN_GROWTH" hidden="1">"c69"</definedName>
    <definedName name="IQ_AVG_INT_BEAR_LIAB_3YR_ANN_GROWTH" hidden="1">"c70"</definedName>
    <definedName name="IQ_AVG_INT_BEAR_LIAB_5YR_ANN_GROWTH" hidden="1">"c71"</definedName>
    <definedName name="IQ_AVG_INT_BEAR_LIAB_7YR_ANN_GROWTH" hidden="1">"c72"</definedName>
    <definedName name="IQ_AVG_INT_EARN_ASSETS" hidden="1">"c73"</definedName>
    <definedName name="IQ_AVG_INT_EARN_ASSETS_10YR_ANN_GROWTH" hidden="1">"c74"</definedName>
    <definedName name="IQ_AVG_INT_EARN_ASSETS_1YR_ANN_GROWTH" hidden="1">"c75"</definedName>
    <definedName name="IQ_AVG_INT_EARN_ASSETS_2YR_ANN_GROWTH" hidden="1">"c76"</definedName>
    <definedName name="IQ_AVG_INT_EARN_ASSETS_3YR_ANN_GROWTH" hidden="1">"c77"</definedName>
    <definedName name="IQ_AVG_INT_EARN_ASSETS_5YR_ANN_GROWTH" hidden="1">"c78"</definedName>
    <definedName name="IQ_AVG_INT_EARN_ASSETS_7YR_ANN_GROWTH" hidden="1">"c79"</definedName>
    <definedName name="IQ_AVG_MKTCAP" hidden="1">"c80"</definedName>
    <definedName name="IQ_AVG_PRICE" hidden="1">"c81"</definedName>
    <definedName name="IQ_AVG_SHAREOUTSTANDING" hidden="1">"c83"</definedName>
    <definedName name="IQ_AVG_TEV" hidden="1">"c84"</definedName>
    <definedName name="IQ_AVG_VOLUME" hidden="1">"c1346"</definedName>
    <definedName name="IQ_BASIC_EPS_EXCL" hidden="1">"c85"</definedName>
    <definedName name="IQ_BASIC_EPS_INCL" hidden="1">"c86"</definedName>
    <definedName name="IQ_BASIC_NORMAL_EPS" hidden="1">"c1592"</definedName>
    <definedName name="IQ_BASIC_WEIGHT" hidden="1">"c87"</definedName>
    <definedName name="IQ_BETA" hidden="1">"c2133"</definedName>
    <definedName name="IQ_BETA_1YR" hidden="1">"c1966"</definedName>
    <definedName name="IQ_BETA_1YR_RSQ" hidden="1">"c2132"</definedName>
    <definedName name="IQ_BETA_2YR" hidden="1">"c1965"</definedName>
    <definedName name="IQ_BETA_2YR_RSQ" hidden="1">"c2131"</definedName>
    <definedName name="IQ_BETA_5YR" hidden="1">"c88"</definedName>
    <definedName name="IQ_BETA_5YR_RSQ" hidden="1">"c2130"</definedName>
    <definedName name="IQ_BIG_INT_BEAR_CD" hidden="1">"c89"</definedName>
    <definedName name="IQ_BOARD_MEMBER" hidden="1">"c96"</definedName>
    <definedName name="IQ_BOARD_MEMBER_BACKGROUND" hidden="1">"c2101"</definedName>
    <definedName name="IQ_BOARD_MEMBER_TITLE" hidden="1">"c97"</definedName>
    <definedName name="IQ_BROK_COMISSION" hidden="1">"c98"</definedName>
    <definedName name="IQ_BUILDINGS" hidden="1">"c99"</definedName>
    <definedName name="IQ_BUSINESS_DESCRIPTION" hidden="1">"c322"</definedName>
    <definedName name="IQ_BV_OVER_SHARES" hidden="1">"c1349"</definedName>
    <definedName name="IQ_BV_SHARE" hidden="1">"c100"</definedName>
    <definedName name="IQ_CAL_Q" hidden="1">"c101"</definedName>
    <definedName name="IQ_CAL_Y" hidden="1">"c102"</definedName>
    <definedName name="IQ_CAPEX" hidden="1">"c103"</definedName>
    <definedName name="IQ_CAPEX_10YR_ANN_GROWTH" hidden="1">"c104"</definedName>
    <definedName name="IQ_CAPEX_1YR_ANN_GROWTH" hidden="1">"c105"</definedName>
    <definedName name="IQ_CAPEX_2YR_ANN_GROWTH" hidden="1">"c106"</definedName>
    <definedName name="IQ_CAPEX_3YR_ANN_GROWTH" hidden="1">"c107"</definedName>
    <definedName name="IQ_CAPEX_5YR_ANN_GROWTH" hidden="1">"c108"</definedName>
    <definedName name="IQ_CAPEX_7YR_ANN_GROWTH" hidden="1">"c109"</definedName>
    <definedName name="IQ_CAPEX_BNK" hidden="1">"c110"</definedName>
    <definedName name="IQ_CAPEX_BR" hidden="1">"c111"</definedName>
    <definedName name="IQ_CAPEX_FIN" hidden="1">"c112"</definedName>
    <definedName name="IQ_CAPEX_INS" hidden="1">"c113"</definedName>
    <definedName name="IQ_CAPEX_UTI" hidden="1">"c114"</definedName>
    <definedName name="IQ_CAPITAL_LEASE" hidden="1">"c1350"</definedName>
    <definedName name="IQ_CAPITAL_LEASES" hidden="1">"c115"</definedName>
    <definedName name="IQ_CAPITALIZED_INTEREST" hidden="1">"c2076"</definedName>
    <definedName name="IQ_CASH" hidden="1">"c1458"</definedName>
    <definedName name="IQ_CASH_ACQUIRE_CF" hidden="1">"c1630"</definedName>
    <definedName name="IQ_CASH_CONVERSION" hidden="1">"c117"</definedName>
    <definedName name="IQ_CASH_DUE_BANKS" hidden="1">"c1351"</definedName>
    <definedName name="IQ_CASH_EQUIV" hidden="1">"c118"</definedName>
    <definedName name="IQ_CASH_FINAN" hidden="1">"c119"</definedName>
    <definedName name="IQ_CASH_INTEREST" hidden="1">"c120"</definedName>
    <definedName name="IQ_CASH_INVEST" hidden="1">"c121"</definedName>
    <definedName name="IQ_CASH_OPER" hidden="1">"c122"</definedName>
    <definedName name="IQ_CASH_SEGREG" hidden="1">"c123"</definedName>
    <definedName name="IQ_CASH_SHARE" hidden="1">"c1911"</definedName>
    <definedName name="IQ_CASH_ST" hidden="1">"c1355"</definedName>
    <definedName name="IQ_CASH_ST_INVEST" hidden="1">"c124"</definedName>
    <definedName name="IQ_CASH_TAXES" hidden="1">"c125"</definedName>
    <definedName name="IQ_CFO_10YR_ANN_GROWTH" hidden="1">"c126"</definedName>
    <definedName name="IQ_CFO_1YR_ANN_GROWTH" hidden="1">"c127"</definedName>
    <definedName name="IQ_CFO_2YR_ANN_GROWTH" hidden="1">"c128"</definedName>
    <definedName name="IQ_CFO_3YR_ANN_GROWTH" hidden="1">"c129"</definedName>
    <definedName name="IQ_CFO_5YR_ANN_GROWTH" hidden="1">"c130"</definedName>
    <definedName name="IQ_CFO_7YR_ANN_GROWTH" hidden="1">"c131"</definedName>
    <definedName name="IQ_CFO_CURRENT_LIAB" hidden="1">"c132"</definedName>
    <definedName name="IQ_CH" hidden="1">110000</definedName>
    <definedName name="IQ_CHANGE_AP" hidden="1">"c133"</definedName>
    <definedName name="IQ_CHANGE_AP_BNK" hidden="1">"c134"</definedName>
    <definedName name="IQ_CHANGE_AP_BR" hidden="1">"c135"</definedName>
    <definedName name="IQ_CHANGE_AP_FIN" hidden="1">"c136"</definedName>
    <definedName name="IQ_CHANGE_AP_INS" hidden="1">"c137"</definedName>
    <definedName name="IQ_CHANGE_AP_REIT" hidden="1">"c138"</definedName>
    <definedName name="IQ_CHANGE_AP_UTI" hidden="1">"c139"</definedName>
    <definedName name="IQ_CHANGE_AR" hidden="1">"c140"</definedName>
    <definedName name="IQ_CHANGE_AR_BNK" hidden="1">"c141"</definedName>
    <definedName name="IQ_CHANGE_AR_BR" hidden="1">"c142"</definedName>
    <definedName name="IQ_CHANGE_AR_FIN" hidden="1">"c143"</definedName>
    <definedName name="IQ_CHANGE_AR_INS" hidden="1">"c144"</definedName>
    <definedName name="IQ_CHANGE_AR_REIT" hidden="1">"c145"</definedName>
    <definedName name="IQ_CHANGE_AR_UTI" hidden="1">"c146"</definedName>
    <definedName name="IQ_CHANGE_DEF_TAX" hidden="1">"c147"</definedName>
    <definedName name="IQ_CHANGE_DEPOSIT_ACCT" hidden="1">"c148"</definedName>
    <definedName name="IQ_CHANGE_INC_TAX" hidden="1">"c149"</definedName>
    <definedName name="IQ_CHANGE_INS_RES_LIAB" hidden="1">"c150"</definedName>
    <definedName name="IQ_CHANGE_INVENTORY" hidden="1">"c151"</definedName>
    <definedName name="IQ_CHANGE_NET_WORKING_CAPITAL" hidden="1">"c1909"</definedName>
    <definedName name="IQ_CHANGE_OTHER_WORK_CAP" hidden="1">"c152"</definedName>
    <definedName name="IQ_CHANGE_OTHER_WORK_CAP_BNK" hidden="1">"c153"</definedName>
    <definedName name="IQ_CHANGE_OTHER_WORK_CAP_BR" hidden="1">"c154"</definedName>
    <definedName name="IQ_CHANGE_OTHER_WORK_CAP_FIN" hidden="1">"c155"</definedName>
    <definedName name="IQ_CHANGE_OTHER_WORK_CAP_INS" hidden="1">"c156"</definedName>
    <definedName name="IQ_CHANGE_OTHER_WORK_CAP_REIT" hidden="1">"c157"</definedName>
    <definedName name="IQ_CHANGE_OTHER_WORK_CAP_UTI" hidden="1">"c158"</definedName>
    <definedName name="IQ_CHANGE_TRADING_ASSETS" hidden="1">"c159"</definedName>
    <definedName name="IQ_CHANGE_UNEARN_REV" hidden="1">"c160"</definedName>
    <definedName name="IQ_CHANGE_WORK_CAP" hidden="1">"c161"</definedName>
    <definedName name="IQ_CHANGES_WORK_CAP" hidden="1">"c1357"</definedName>
    <definedName name="IQ_CHARGE_OFFS_GROSS" hidden="1">"c162"</definedName>
    <definedName name="IQ_CHARGE_OFFS_NET" hidden="1">"c163"</definedName>
    <definedName name="IQ_CHARGE_OFFS_RECOVERED" hidden="1">"c164"</definedName>
    <definedName name="IQ_CHARGE_OFFS_TOTAL_AVG_LOANS" hidden="1">"c165"</definedName>
    <definedName name="IQ_CITY" hidden="1">"c166"</definedName>
    <definedName name="IQ_CL_DUE_AFTER_FIVE" hidden="1">"c167"</definedName>
    <definedName name="IQ_CL_DUE_CY" hidden="1">"c168"</definedName>
    <definedName name="IQ_CL_DUE_CY1" hidden="1">"c169"</definedName>
    <definedName name="IQ_CL_DUE_CY2" hidden="1">"c170"</definedName>
    <definedName name="IQ_CL_DUE_CY3" hidden="1">"c171"</definedName>
    <definedName name="IQ_CL_DUE_CY4" hidden="1">"c172"</definedName>
    <definedName name="IQ_CL_DUE_NEXT_FIVE" hidden="1">"c173"</definedName>
    <definedName name="IQ_CL_OBLIGATION_IMMEDIATE" hidden="1">"c2253"</definedName>
    <definedName name="IQ_CLASSA_OUTSTANDING_BS_DATE" hidden="1">"c1971"</definedName>
    <definedName name="IQ_CLASSA_OUTSTANDING_FILING_DATE" hidden="1">"c1973"</definedName>
    <definedName name="IQ_CLOSEPRICE" hidden="1">"c174"</definedName>
    <definedName name="IQ_CLOSEPRICE_ADJ" hidden="1">"c2115"</definedName>
    <definedName name="IQ_COGS" hidden="1">"c175"</definedName>
    <definedName name="IQ_COMBINED_RATIO" hidden="1">"c176"</definedName>
    <definedName name="IQ_COMMERCIAL_DOM" hidden="1">"c177"</definedName>
    <definedName name="IQ_COMMERCIAL_FIRE_WRITTEN" hidden="1">"c178"</definedName>
    <definedName name="IQ_COMMERCIAL_MORT" hidden="1">"c179"</definedName>
    <definedName name="IQ_COMMISS_FEES" hidden="1">"c180"</definedName>
    <definedName name="IQ_COMMISSION_DEF" hidden="1">"c181"</definedName>
    <definedName name="IQ_COMMON" hidden="1">"c182"</definedName>
    <definedName name="IQ_COMMON_APIC" hidden="1">"c183"</definedName>
    <definedName name="IQ_COMMON_APIC_BNK" hidden="1">"c184"</definedName>
    <definedName name="IQ_COMMON_APIC_BR" hidden="1">"c185"</definedName>
    <definedName name="IQ_COMMON_APIC_FIN" hidden="1">"c186"</definedName>
    <definedName name="IQ_COMMON_APIC_INS" hidden="1">"c187"</definedName>
    <definedName name="IQ_COMMON_APIC_REIT" hidden="1">"c188"</definedName>
    <definedName name="IQ_COMMON_APIC_UTI" hidden="1">"c189"</definedName>
    <definedName name="IQ_COMMON_DIV_CF" hidden="1">"c190"</definedName>
    <definedName name="IQ_COMMON_EQUITY_10YR_ANN_GROWTH" hidden="1">"c191"</definedName>
    <definedName name="IQ_COMMON_EQUITY_1YR_ANN_GROWTH" hidden="1">"c192"</definedName>
    <definedName name="IQ_COMMON_EQUITY_2YR_ANN_GROWTH" hidden="1">"c193"</definedName>
    <definedName name="IQ_COMMON_EQUITY_3YR_ANN_GROWTH" hidden="1">"c194"</definedName>
    <definedName name="IQ_COMMON_EQUITY_5YR_ANN_GROWTH" hidden="1">"c195"</definedName>
    <definedName name="IQ_COMMON_EQUITY_7YR_ANN_GROWTH" hidden="1">"c196"</definedName>
    <definedName name="IQ_COMMON_ISSUED" hidden="1">"c197"</definedName>
    <definedName name="IQ_COMMON_ISSUED_BNK" hidden="1">"c198"</definedName>
    <definedName name="IQ_COMMON_ISSUED_BR" hidden="1">"c199"</definedName>
    <definedName name="IQ_COMMON_ISSUED_FIN" hidden="1">"c200"</definedName>
    <definedName name="IQ_COMMON_ISSUED_INS" hidden="1">"c201"</definedName>
    <definedName name="IQ_COMMON_ISSUED_REIT" hidden="1">"c202"</definedName>
    <definedName name="IQ_COMMON_ISSUED_UTI" hidden="1">"c203"</definedName>
    <definedName name="IQ_COMMON_PER_ADR" hidden="1">"c204"</definedName>
    <definedName name="IQ_COMMON_PREF_DIV_CF" hidden="1">"c205"</definedName>
    <definedName name="IQ_COMMON_REP" hidden="1">"c206"</definedName>
    <definedName name="IQ_COMMON_REP_BNK" hidden="1">"c207"</definedName>
    <definedName name="IQ_COMMON_REP_BR" hidden="1">"c208"</definedName>
    <definedName name="IQ_COMMON_REP_FIN" hidden="1">"c209"</definedName>
    <definedName name="IQ_COMMON_REP_INS" hidden="1">"c210"</definedName>
    <definedName name="IQ_COMMON_REP_REIT" hidden="1">"c211"</definedName>
    <definedName name="IQ_COMMON_REP_UTI" hidden="1">"c212"</definedName>
    <definedName name="IQ_COMMON_STOCK" hidden="1">"c1358"</definedName>
    <definedName name="IQ_COMP_BENEFITS" hidden="1">"c213"</definedName>
    <definedName name="IQ_COMPANY_ADDRESS" hidden="1">"c214"</definedName>
    <definedName name="IQ_COMPANY_NAME" hidden="1">"c215"</definedName>
    <definedName name="IQ_COMPANY_NAME_LONG" hidden="1">"c1585"</definedName>
    <definedName name="IQ_COMPANY_PHONE" hidden="1">"c216"</definedName>
    <definedName name="IQ_COMPANY_STATUS" hidden="1">"c2097"</definedName>
    <definedName name="IQ_COMPANY_STREET1" hidden="1">"c217"</definedName>
    <definedName name="IQ_COMPANY_STREET2" hidden="1">"c218"</definedName>
    <definedName name="IQ_COMPANY_TICKER" hidden="1">"c219"</definedName>
    <definedName name="IQ_COMPANY_TYPE" hidden="1">"c2096"</definedName>
    <definedName name="IQ_COMPANY_WEBSITE" hidden="1">"c220"</definedName>
    <definedName name="IQ_COMPANY_ZIP" hidden="1">"c221"</definedName>
    <definedName name="IQ_CONSTRUCTION_LOANS" hidden="1">"c222"</definedName>
    <definedName name="IQ_CONSUMER_LOANS" hidden="1">"c223"</definedName>
    <definedName name="IQ_COST_BORROWINGS" hidden="1">"c225"</definedName>
    <definedName name="IQ_COST_REV" hidden="1">"c226"</definedName>
    <definedName name="IQ_COST_REVENUE" hidden="1">"c1359"</definedName>
    <definedName name="IQ_COST_SAVINGS" hidden="1">"c227"</definedName>
    <definedName name="IQ_COST_SERVICE" hidden="1">"c228"</definedName>
    <definedName name="IQ_COST_TOTAL_BORROWINGS" hidden="1">"c229"</definedName>
    <definedName name="IQ_COUNTRY_NAME" hidden="1">"c230"</definedName>
    <definedName name="IQ_COVERED_POPS" hidden="1">"c2124"</definedName>
    <definedName name="IQ_CQ" hidden="1">5000</definedName>
    <definedName name="IQ_CREDIT_CARD_FEE_BNK" hidden="1">"c231"</definedName>
    <definedName name="IQ_CREDIT_CARD_FEE_FIN" hidden="1">"c1583"</definedName>
    <definedName name="IQ_CREDIT_LOSS_CF" hidden="1">"c232"</definedName>
    <definedName name="IQ_CUMULATIVE_SPLIT_FACTOR" hidden="1">"c2094"</definedName>
    <definedName name="IQ_CURR_DOMESTIC_TAXES" hidden="1">"c2074"</definedName>
    <definedName name="IQ_CURR_FOREIGN_TAXES" hidden="1">"c2075"</definedName>
    <definedName name="IQ_CURRENCY_FACTOR_BS" hidden="1">"c233"</definedName>
    <definedName name="IQ_CURRENCY_FACTOR_IS" hidden="1">"c234"</definedName>
    <definedName name="IQ_CURRENCY_GAIN" hidden="1">"c235"</definedName>
    <definedName name="IQ_CURRENCY_GAIN_BR" hidden="1">"c236"</definedName>
    <definedName name="IQ_CURRENCY_GAIN_FIN" hidden="1">"c237"</definedName>
    <definedName name="IQ_CURRENCY_GAIN_INS" hidden="1">"c238"</definedName>
    <definedName name="IQ_CURRENCY_GAIN_REIT" hidden="1">"c239"</definedName>
    <definedName name="IQ_CURRENCY_GAIN_UTI" hidden="1">"c240"</definedName>
    <definedName name="IQ_CURRENT_PORT" hidden="1">"c241"</definedName>
    <definedName name="IQ_CURRENT_PORT_BNK" hidden="1">"c242"</definedName>
    <definedName name="IQ_CURRENT_PORT_DEBT" hidden="1">"c243"</definedName>
    <definedName name="IQ_CURRENT_PORT_DEBT_BNK" hidden="1">"c244"</definedName>
    <definedName name="IQ_CURRENT_PORT_DEBT_BR" hidden="1">"c1567"</definedName>
    <definedName name="IQ_CURRENT_PORT_DEBT_FIN" hidden="1">"c1568"</definedName>
    <definedName name="IQ_CURRENT_PORT_DEBT_INS" hidden="1">"c1569"</definedName>
    <definedName name="IQ_CURRENT_PORT_DEBT_REIT" hidden="1">"c1570"</definedName>
    <definedName name="IQ_CURRENT_PORT_DEBT_UTI" hidden="1">"c1571"</definedName>
    <definedName name="IQ_CURRENT_PORT_LEASES" hidden="1">"c245"</definedName>
    <definedName name="IQ_CURRENT_RATIO" hidden="1">"c246"</definedName>
    <definedName name="IQ_CY" hidden="1">10000</definedName>
    <definedName name="IQ_DA" hidden="1">"c247"</definedName>
    <definedName name="IQ_DA_BR" hidden="1">"c248"</definedName>
    <definedName name="IQ_DA_CF" hidden="1">"c249"</definedName>
    <definedName name="IQ_DA_CF_BNK" hidden="1">"c250"</definedName>
    <definedName name="IQ_DA_CF_BR" hidden="1">"c251"</definedName>
    <definedName name="IQ_DA_CF_FIN" hidden="1">"c252"</definedName>
    <definedName name="IQ_DA_CF_INS" hidden="1">"c253"</definedName>
    <definedName name="IQ_DA_CF_REIT" hidden="1">"c254"</definedName>
    <definedName name="IQ_DA_CF_UTI" hidden="1">"c255"</definedName>
    <definedName name="IQ_DA_FIN" hidden="1">"c256"</definedName>
    <definedName name="IQ_DA_INS" hidden="1">"c257"</definedName>
    <definedName name="IQ_DA_REIT" hidden="1">"c258"</definedName>
    <definedName name="IQ_DA_SUPPL" hidden="1">"c259"</definedName>
    <definedName name="IQ_DA_SUPPL_BR" hidden="1">"c260"</definedName>
    <definedName name="IQ_DA_SUPPL_CF" hidden="1">"c261"</definedName>
    <definedName name="IQ_DA_SUPPL_CF_BNK" hidden="1">"c262"</definedName>
    <definedName name="IQ_DA_SUPPL_CF_BR" hidden="1">"c263"</definedName>
    <definedName name="IQ_DA_SUPPL_CF_FIN" hidden="1">"c264"</definedName>
    <definedName name="IQ_DA_SUPPL_CF_INS" hidden="1">"c265"</definedName>
    <definedName name="IQ_DA_SUPPL_CF_REIT" hidden="1">"c266"</definedName>
    <definedName name="IQ_DA_SUPPL_CF_UTI" hidden="1">"c267"</definedName>
    <definedName name="IQ_DA_SUPPL_FIN" hidden="1">"c268"</definedName>
    <definedName name="IQ_DA_SUPPL_INS" hidden="1">"c269"</definedName>
    <definedName name="IQ_DA_SUPPL_REIT" hidden="1">"c270"</definedName>
    <definedName name="IQ_DA_SUPPL_UTI" hidden="1">"c271"</definedName>
    <definedName name="IQ_DA_UTI" hidden="1">"c272"</definedName>
    <definedName name="IQ_DAILY" hidden="1">500000</definedName>
    <definedName name="IQ_DAYS_COVER_SHORT" hidden="1">"c1578"</definedName>
    <definedName name="IQ_DAYS_INVENTORY_OUT" hidden="1">"c273"</definedName>
    <definedName name="IQ_DAYS_PAY_OUTST" hidden="1">"c1362"</definedName>
    <definedName name="IQ_DAYS_PAYABLE_OUT" hidden="1">"c274"</definedName>
    <definedName name="IQ_DAYS_SALES_OUT" hidden="1">"c275"</definedName>
    <definedName name="IQ_DAYS_SALES_OUTST" hidden="1">"c1363"</definedName>
    <definedName name="IQ_DEF_ACQ_CST" hidden="1">"c1364"</definedName>
    <definedName name="IQ_DEF_AMORT" hidden="1">"c276"</definedName>
    <definedName name="IQ_DEF_AMORT_BNK" hidden="1">"c277"</definedName>
    <definedName name="IQ_DEF_AMORT_BR" hidden="1">"c278"</definedName>
    <definedName name="IQ_DEF_AMORT_FIN" hidden="1">"c279"</definedName>
    <definedName name="IQ_DEF_AMORT_INS" hidden="1">"c280"</definedName>
    <definedName name="IQ_DEF_AMORT_REIT" hidden="1">"c281"</definedName>
    <definedName name="IQ_DEF_AMORT_UTI" hidden="1">"c282"</definedName>
    <definedName name="IQ_DEF_BENEFIT_INTEREST_COST" hidden="1">"c283"</definedName>
    <definedName name="IQ_DEF_BENEFIT_OTHER_COST" hidden="1">"c284"</definedName>
    <definedName name="IQ_DEF_BENEFIT_ROA" hidden="1">"c285"</definedName>
    <definedName name="IQ_DEF_BENEFIT_SERVICE_COST" hidden="1">"c286"</definedName>
    <definedName name="IQ_DEF_BENEFIT_TOTAL_COST" hidden="1">"c287"</definedName>
    <definedName name="IQ_DEF_CHARGES_BR" hidden="1">"c288"</definedName>
    <definedName name="IQ_DEF_CHARGES_CF" hidden="1">"c289"</definedName>
    <definedName name="IQ_DEF_CHARGES_FIN" hidden="1">"c290"</definedName>
    <definedName name="IQ_DEF_CHARGES_INS" hidden="1">"c291"</definedName>
    <definedName name="IQ_DEF_CHARGES_LT" hidden="1">"c292"</definedName>
    <definedName name="IQ_DEF_CHARGES_LT_BNK" hidden="1">"c293"</definedName>
    <definedName name="IQ_DEF_CHARGES_LT_BR" hidden="1">"c294"</definedName>
    <definedName name="IQ_DEF_CHARGES_LT_FIN" hidden="1">"c295"</definedName>
    <definedName name="IQ_DEF_CHARGES_LT_INS" hidden="1">"c296"</definedName>
    <definedName name="IQ_DEF_CHARGES_LT_REIT" hidden="1">"c297"</definedName>
    <definedName name="IQ_DEF_CHARGES_LT_UTI" hidden="1">"c298"</definedName>
    <definedName name="IQ_DEF_CHARGES_REIT" hidden="1">"c299"</definedName>
    <definedName name="IQ_DEF_CONTRIBUTION_TOTAL_COST" hidden="1">"c300"</definedName>
    <definedName name="IQ_DEF_INC_TAX" hidden="1">"c1365"</definedName>
    <definedName name="IQ_DEF_POLICY_ACQ_COSTS" hidden="1">"c301"</definedName>
    <definedName name="IQ_DEF_POLICY_ACQ_COSTS_CF" hidden="1">"c302"</definedName>
    <definedName name="IQ_DEF_POLICY_AMORT" hidden="1">"c303"</definedName>
    <definedName name="IQ_DEF_TAX_ASSET_LT_BR" hidden="1">"c304"</definedName>
    <definedName name="IQ_DEF_TAX_ASSET_LT_FIN" hidden="1">"c305"</definedName>
    <definedName name="IQ_DEF_TAX_ASSET_LT_INS" hidden="1">"c306"</definedName>
    <definedName name="IQ_DEF_TAX_ASSET_LT_REIT" hidden="1">"c307"</definedName>
    <definedName name="IQ_DEF_TAX_ASSET_LT_UTI" hidden="1">"c308"</definedName>
    <definedName name="IQ_DEF_TAX_ASSETS_CURRENT" hidden="1">"c309"</definedName>
    <definedName name="IQ_DEF_TAX_ASSETS_LT" hidden="1">"c310"</definedName>
    <definedName name="IQ_DEF_TAX_ASSETS_LT_BNK" hidden="1">"c311"</definedName>
    <definedName name="IQ_DEF_TAX_LIAB_CURRENT" hidden="1">"c312"</definedName>
    <definedName name="IQ_DEF_TAX_LIAB_LT" hidden="1">"c313"</definedName>
    <definedName name="IQ_DEF_TAX_LIAB_LT_BNK" hidden="1">"c314"</definedName>
    <definedName name="IQ_DEF_TAX_LIAB_LT_BR" hidden="1">"c315"</definedName>
    <definedName name="IQ_DEF_TAX_LIAB_LT_FIN" hidden="1">"c316"</definedName>
    <definedName name="IQ_DEF_TAX_LIAB_LT_INS" hidden="1">"c317"</definedName>
    <definedName name="IQ_DEF_TAX_LIAB_LT_REIT" hidden="1">"c318"</definedName>
    <definedName name="IQ_DEF_TAX_LIAB_LT_UTI" hidden="1">"c319"</definedName>
    <definedName name="IQ_DEFERRED_DOMESTIC_TAXES" hidden="1">"c2077"</definedName>
    <definedName name="IQ_DEFERRED_FOREIGN_TAXES" hidden="1">"c2078"</definedName>
    <definedName name="IQ_DEFERRED_INC_TAX" hidden="1">"c1447"</definedName>
    <definedName name="IQ_DEFERRED_TAXES" hidden="1">"c1356"</definedName>
    <definedName name="IQ_DEMAND_DEP" hidden="1">"c320"</definedName>
    <definedName name="IQ_DEPOSITS_FIN" hidden="1">"c321"</definedName>
    <definedName name="IQ_DEPRE_AMORT" hidden="1">"c1360"</definedName>
    <definedName name="IQ_DEPRE_AMORT_SUPPL" hidden="1">"c1593"</definedName>
    <definedName name="IQ_DEPRE_DEPLE" hidden="1">"c1361"</definedName>
    <definedName name="IQ_DEPRE_SUPP" hidden="1">"c1443"</definedName>
    <definedName name="IQ_DESCRIPTION_LONG" hidden="1">"c1520"</definedName>
    <definedName name="IQ_DEVELOP_LAND" hidden="1">"c323"</definedName>
    <definedName name="IQ_DIFF_LASTCLOSE_TARGET_PRICE" hidden="1">"c1854"</definedName>
    <definedName name="IQ_DILUT_ADJUST" hidden="1">"c1621"</definedName>
    <definedName name="IQ_DILUT_EPS_EXCL" hidden="1">"c324"</definedName>
    <definedName name="IQ_DILUT_EPS_INCL" hidden="1">"c325"</definedName>
    <definedName name="IQ_DILUT_EPS_NORM" hidden="1">"c1903"</definedName>
    <definedName name="IQ_DILUT_NI" hidden="1">"c2079"</definedName>
    <definedName name="IQ_DILUT_NORMAL_EPS" hidden="1">"c1594"</definedName>
    <definedName name="IQ_DILUT_WEIGHT" hidden="1">"c326"</definedName>
    <definedName name="IQ_DISCONT_OPER" hidden="1">"c1367"</definedName>
    <definedName name="IQ_DISCOUNT_RATE_PENSION_DOMESTIC" hidden="1">"c327"</definedName>
    <definedName name="IQ_DISCOUNT_RATE_PENSION_FOREIGN" hidden="1">"c328"</definedName>
    <definedName name="IQ_DISTR_EXCESS_EARN" hidden="1">"c329"</definedName>
    <definedName name="IQ_DIV_PAYMENT_DATE" hidden="1">"c2205"</definedName>
    <definedName name="IQ_DIV_RECORD_DATE" hidden="1">"c2204"</definedName>
    <definedName name="IQ_DIV_SHARE" hidden="1">"c330"</definedName>
    <definedName name="IQ_DIVEST_CF" hidden="1">"c331"</definedName>
    <definedName name="IQ_DIVID_SHARE" hidden="1">"c1366"</definedName>
    <definedName name="IQ_DIVIDEND_YIELD" hidden="1">"c332"</definedName>
    <definedName name="IQ_DO" hidden="1">"c333"</definedName>
    <definedName name="IQ_DO_ASSETS_CURRENT" hidden="1">"c334"</definedName>
    <definedName name="IQ_DO_ASSETS_LT" hidden="1">"c335"</definedName>
    <definedName name="IQ_DO_CF" hidden="1">"c336"</definedName>
    <definedName name="IQ_DPS_10YR_ANN_GROWTH" hidden="1">"c337"</definedName>
    <definedName name="IQ_DPS_1YR_ANN_GROWTH" hidden="1">"c338"</definedName>
    <definedName name="IQ_DPS_2YR_ANN_GROWTH" hidden="1">"c339"</definedName>
    <definedName name="IQ_DPS_3YR_ANN_GROWTH" hidden="1">"c340"</definedName>
    <definedName name="IQ_DPS_5YR_ANN_GROWTH" hidden="1">"c341"</definedName>
    <definedName name="IQ_DPS_7YR_ANN_GROWTH" hidden="1">"c342"</definedName>
    <definedName name="IQ_EARNING_ASSET_YIELD" hidden="1">"c343"</definedName>
    <definedName name="IQ_EARNING_CO" hidden="1">"c344"</definedName>
    <definedName name="IQ_EARNING_CO_10YR_ANN_GROWTH" hidden="1">"c345"</definedName>
    <definedName name="IQ_EARNING_CO_1YR_ANN_GROWTH" hidden="1">"c346"</definedName>
    <definedName name="IQ_EARNING_CO_2YR_ANN_GROWTH" hidden="1">"c347"</definedName>
    <definedName name="IQ_EARNING_CO_3YR_ANN_GROWTH" hidden="1">"c348"</definedName>
    <definedName name="IQ_EARNING_CO_5YR_ANN_GROWTH" hidden="1">"c349"</definedName>
    <definedName name="IQ_EARNING_CO_7YR_ANN_GROWTH" hidden="1">"c350"</definedName>
    <definedName name="IQ_EARNING_CO_MARGIN" hidden="1">"c351"</definedName>
    <definedName name="IQ_EARNINGS_ANNOUNCE_DATE" hidden="1">"c1649"</definedName>
    <definedName name="IQ_EBIT" hidden="1">"c352"</definedName>
    <definedName name="IQ_EBIT_10YR_ANN_GROWTH" hidden="1">"c353"</definedName>
    <definedName name="IQ_EBIT_1YR_ANN_GROWTH" hidden="1">"c354"</definedName>
    <definedName name="IQ_EBIT_2YR_ANN_GROWTH" hidden="1">"c355"</definedName>
    <definedName name="IQ_EBIT_3YR_ANN_GROWTH" hidden="1">"c356"</definedName>
    <definedName name="IQ_EBIT_5YR_ANN_GROWTH" hidden="1">"c357"</definedName>
    <definedName name="IQ_EBIT_7YR_ANN_GROWTH" hidden="1">"c358"</definedName>
    <definedName name="IQ_EBIT_INT" hidden="1">"c360"</definedName>
    <definedName name="IQ_EBIT_MARGIN" hidden="1">"c359"</definedName>
    <definedName name="IQ_EBIT_OVER_IE" hidden="1">"c1369"</definedName>
    <definedName name="IQ_EBITA" hidden="1">"c1910"</definedName>
    <definedName name="IQ_EBITA_10YR_ANN_GROWTH" hidden="1">"c1954"</definedName>
    <definedName name="IQ_EBITA_1YR_ANN_GROWTH" hidden="1">"c1949"</definedName>
    <definedName name="IQ_EBITA_2YR_ANN_GROWTH" hidden="1">"c1950"</definedName>
    <definedName name="IQ_EBITA_3YR_ANN_GROWTH" hidden="1">"c1951"</definedName>
    <definedName name="IQ_EBITA_5YR_ANN_GROWTH" hidden="1">"c1952"</definedName>
    <definedName name="IQ_EBITA_7YR_ANN_GROWTH" hidden="1">"c1953"</definedName>
    <definedName name="IQ_EBITA_MARGIN" hidden="1">"c1963"</definedName>
    <definedName name="IQ_EBITDA" hidden="1">"c361"</definedName>
    <definedName name="IQ_EBITDA_10YR_ANN_GROWTH" hidden="1">"c362"</definedName>
    <definedName name="IQ_EBITDA_1YR_ANN_GROWTH" hidden="1">"c363"</definedName>
    <definedName name="IQ_EBITDA_2YR_ANN_GROWTH" hidden="1">"c364"</definedName>
    <definedName name="IQ_EBITDA_3YR_ANN_GROWTH" hidden="1">"c365"</definedName>
    <definedName name="IQ_EBITDA_5YR_ANN_GROWTH" hidden="1">"c366"</definedName>
    <definedName name="IQ_EBITDA_7YR_ANN_GROWTH" hidden="1">"c367"</definedName>
    <definedName name="IQ_EBITDA_CAPEX_INT" hidden="1">"c368"</definedName>
    <definedName name="IQ_EBITDA_CAPEX_OVER_TOTAL_IE" hidden="1">"c1370"</definedName>
    <definedName name="IQ_EBITDA_INT" hidden="1">"c373"</definedName>
    <definedName name="IQ_EBITDA_MARGIN" hidden="1">"c372"</definedName>
    <definedName name="IQ_EBITDA_OVER_TOTAL_IE" hidden="1">"c1371"</definedName>
    <definedName name="IQ_EBT" hidden="1">"c376"</definedName>
    <definedName name="IQ_EBT_BNK" hidden="1">"c377"</definedName>
    <definedName name="IQ_EBT_BR" hidden="1">"c378"</definedName>
    <definedName name="IQ_EBT_EXCL" hidden="1">"c379"</definedName>
    <definedName name="IQ_EBT_EXCL_BNK" hidden="1">"c380"</definedName>
    <definedName name="IQ_EBT_EXCL_BR" hidden="1">"c381"</definedName>
    <definedName name="IQ_EBT_EXCL_FIN" hidden="1">"c382"</definedName>
    <definedName name="IQ_EBT_EXCL_INS" hidden="1">"c383"</definedName>
    <definedName name="IQ_EBT_EXCL_MARGIN" hidden="1">"c1462"</definedName>
    <definedName name="IQ_EBT_EXCL_REIT" hidden="1">"c384"</definedName>
    <definedName name="IQ_EBT_EXCL_UTI" hidden="1">"c385"</definedName>
    <definedName name="IQ_EBT_FIN" hidden="1">"c386"</definedName>
    <definedName name="IQ_EBT_INCL_MARGIN" hidden="1">"c387"</definedName>
    <definedName name="IQ_EBT_INS" hidden="1">"c388"</definedName>
    <definedName name="IQ_EBT_REIT" hidden="1">"c389"</definedName>
    <definedName name="IQ_EBT_UTI" hidden="1">"c390"</definedName>
    <definedName name="IQ_EFFECT_SPECIAL_CHARGE" hidden="1">"c1595"</definedName>
    <definedName name="IQ_EFFECT_TAX_RATE" hidden="1">"c1899"</definedName>
    <definedName name="IQ_EFFICIENCY_RATIO" hidden="1">"c391"</definedName>
    <definedName name="IQ_EMPLOYEES" hidden="1">"c392"</definedName>
    <definedName name="IQ_ENTERPRISE_VALUE" hidden="1">"c1348"</definedName>
    <definedName name="IQ_EPS_10YR_ANN_GROWTH" hidden="1">"c393"</definedName>
    <definedName name="IQ_EPS_1YR_ANN_GROWTH" hidden="1">"c394"</definedName>
    <definedName name="IQ_EPS_2YR_ANN_GROWTH" hidden="1">"c395"</definedName>
    <definedName name="IQ_EPS_3YR_ANN_GROWTH" hidden="1">"c396"</definedName>
    <definedName name="IQ_EPS_5YR_ANN_GROWTH" hidden="1">"c397"</definedName>
    <definedName name="IQ_EPS_7YR_ANN_GROWTH" hidden="1">"c398"</definedName>
    <definedName name="IQ_EPS_ACT_OR_EST" hidden="1">"c2213"</definedName>
    <definedName name="IQ_EPS_EST" hidden="1">"c399"</definedName>
    <definedName name="IQ_EPS_HIGH_EST" hidden="1">"c400"</definedName>
    <definedName name="IQ_EPS_LOW_EST" hidden="1">"c401"</definedName>
    <definedName name="IQ_EPS_MEDIAN_EST" hidden="1">"c1661"</definedName>
    <definedName name="IQ_EPS_NORM" hidden="1">"c1902"</definedName>
    <definedName name="IQ_EPS_NUM_EST" hidden="1">"c402"</definedName>
    <definedName name="IQ_EPS_STDDEV_EST" hidden="1">"c403"</definedName>
    <definedName name="IQ_EQUITY_AFFIL" hidden="1">"c1451"</definedName>
    <definedName name="IQ_EQUITY_METHOD" hidden="1">"c404"</definedName>
    <definedName name="IQ_EQV_OVER_BV" hidden="1">"c1596"</definedName>
    <definedName name="IQ_EQV_OVER_LTM_PRETAX_INC" hidden="1">"c1390"</definedName>
    <definedName name="IQ_ESOP_DEBT" hidden="1">"c1597"</definedName>
    <definedName name="IQ_EST_ACT_EPS" hidden="1">"c1648"</definedName>
    <definedName name="IQ_EST_CURRENCY" hidden="1">"c2140"</definedName>
    <definedName name="IQ_EST_DATE" hidden="1">"c1634"</definedName>
    <definedName name="IQ_EST_EPS_DIFF" hidden="1">"c1864"</definedName>
    <definedName name="IQ_EST_EPS_GROWTH_1YR" hidden="1">"c1636"</definedName>
    <definedName name="IQ_EST_EPS_GROWTH_5YR" hidden="1">"c1655"</definedName>
    <definedName name="IQ_EST_EPS_GROWTH_Q_1YR" hidden="1">"c1641"</definedName>
    <definedName name="IQ_EV_OVER_EMPLOYEE" hidden="1">"c1428"</definedName>
    <definedName name="IQ_EV_OVER_LTM_EBIT" hidden="1">"c1426"</definedName>
    <definedName name="IQ_EV_OVER_LTM_EBITDA" hidden="1">"c1427"</definedName>
    <definedName name="IQ_EV_OVER_LTM_REVENUE" hidden="1">"c1429"</definedName>
    <definedName name="IQ_EXCHANGE" hidden="1">"c405"</definedName>
    <definedName name="IQ_EXERCISE_PRICE" hidden="1">"c1897"</definedName>
    <definedName name="IQ_EXERCISED" hidden="1">"c406"</definedName>
    <definedName name="IQ_EXP_RETURN_PENSION_DOMESTIC" hidden="1">"c407"</definedName>
    <definedName name="IQ_EXP_RETURN_PENSION_FOREIGN" hidden="1">"c408"</definedName>
    <definedName name="IQ_EXPLORE_DRILL" hidden="1">"c409"</definedName>
    <definedName name="IQ_EXTRA_ACC_ITEMS" hidden="1">"c410"</definedName>
    <definedName name="IQ_EXTRA_ACC_ITEMS_BNK" hidden="1">"c411"</definedName>
    <definedName name="IQ_EXTRA_ACC_ITEMS_BR" hidden="1">"c412"</definedName>
    <definedName name="IQ_EXTRA_ACC_ITEMS_FIN" hidden="1">"c413"</definedName>
    <definedName name="IQ_EXTRA_ACC_ITEMS_INS" hidden="1">"c414"</definedName>
    <definedName name="IQ_EXTRA_ACC_ITEMS_REIT" hidden="1">"c415"</definedName>
    <definedName name="IQ_EXTRA_ACC_ITEMS_UTI" hidden="1">"c416"</definedName>
    <definedName name="IQ_EXTRA_ITEMS" hidden="1">"c1459"</definedName>
    <definedName name="IQ_FDIC" hidden="1">"c417"</definedName>
    <definedName name="IQ_FEDFUNDS_SOLD" hidden="1">"c2256"</definedName>
    <definedName name="IQ_FFO" hidden="1">"c1574"</definedName>
    <definedName name="IQ_FH" hidden="1">100000</definedName>
    <definedName name="IQ_FHLB_DEBT" hidden="1">"c423"</definedName>
    <definedName name="IQ_FHLB_DUE_CY" hidden="1">"c2080"</definedName>
    <definedName name="IQ_FHLB_DUE_CY1" hidden="1">"c2081"</definedName>
    <definedName name="IQ_FHLB_DUE_CY2" hidden="1">"c2082"</definedName>
    <definedName name="IQ_FHLB_DUE_CY3" hidden="1">"c2083"</definedName>
    <definedName name="IQ_FHLB_DUE_CY4" hidden="1">"c2084"</definedName>
    <definedName name="IQ_FHLB_DUE_NEXT_FIVE" hidden="1">"c2085"</definedName>
    <definedName name="IQ_FILING_CURRENCY" hidden="1">"c2129"</definedName>
    <definedName name="IQ_FILINGDATE_BS" hidden="1">"c424"</definedName>
    <definedName name="IQ_FILINGDATE_CF" hidden="1">"c425"</definedName>
    <definedName name="IQ_FILINGDATE_IS" hidden="1">"c426"</definedName>
    <definedName name="IQ_FILM_RIGHTS" hidden="1">"c2254"</definedName>
    <definedName name="IQ_FIN_DIV_ASSETS_CURRENT" hidden="1">"c427"</definedName>
    <definedName name="IQ_FIN_DIV_ASSETS_LT" hidden="1">"c428"</definedName>
    <definedName name="IQ_FIN_DIV_DEBT_CURRENT" hidden="1">"c429"</definedName>
    <definedName name="IQ_FIN_DIV_DEBT_LT" hidden="1">"c430"</definedName>
    <definedName name="IQ_FIN_DIV_EXP" hidden="1">"c431"</definedName>
    <definedName name="IQ_FIN_DIV_INT_EXP" hidden="1">"c432"</definedName>
    <definedName name="IQ_FIN_DIV_LIAB_CURRENT" hidden="1">"c433"</definedName>
    <definedName name="IQ_FIN_DIV_LIAB_LT" hidden="1">"c434"</definedName>
    <definedName name="IQ_FIN_DIV_LOANS_CURRENT" hidden="1">"c435"</definedName>
    <definedName name="IQ_FIN_DIV_LOANS_LT" hidden="1">"c436"</definedName>
    <definedName name="IQ_FIN_DIV_REV" hidden="1">"c437"</definedName>
    <definedName name="IQ_FINANCING_CASH" hidden="1">"c1405"</definedName>
    <definedName name="IQ_FINANCING_CASH_SUPPL" hidden="1">"c1406"</definedName>
    <definedName name="IQ_FINISHED_INV" hidden="1">"c438"</definedName>
    <definedName name="IQ_FIRST_YEAR_LIFE" hidden="1">"c439"</definedName>
    <definedName name="IQ_FISCAL_Q" hidden="1">"c440"</definedName>
    <definedName name="IQ_FISCAL_Y" hidden="1">"c441"</definedName>
    <definedName name="IQ_FIVE_PERCENT_OWNER" hidden="1">"c442"</definedName>
    <definedName name="IQ_FIVEPERCENT_PERCENT" hidden="1">"c443"</definedName>
    <definedName name="IQ_FIVEPERCENT_SHARES" hidden="1">"c444"</definedName>
    <definedName name="IQ_FIXED_ASSET_TURNS" hidden="1">"c445"</definedName>
    <definedName name="IQ_FLOAT_PERCENT" hidden="1">"c1575"</definedName>
    <definedName name="IQ_FOREIGN_DEP_IB" hidden="1">"c446"</definedName>
    <definedName name="IQ_FOREIGN_DEP_NON_IB" hidden="1">"c447"</definedName>
    <definedName name="IQ_FOREIGN_EXCHANGE" hidden="1">"c1376"</definedName>
    <definedName name="IQ_FOREIGN_LOANS" hidden="1">"c448"</definedName>
    <definedName name="IQ_FQ" hidden="1">500</definedName>
    <definedName name="IQ_FUEL" hidden="1">"c449"</definedName>
    <definedName name="IQ_FULL_TIME" hidden="1">"c450"</definedName>
    <definedName name="IQ_FWD_CY" hidden="1">10001</definedName>
    <definedName name="IQ_FWD_CY1" hidden="1">10002</definedName>
    <definedName name="IQ_FWD_CY2" hidden="1">10003</definedName>
    <definedName name="IQ_FWD_FY" hidden="1">1001</definedName>
    <definedName name="IQ_FWD_FY1" hidden="1">1002</definedName>
    <definedName name="IQ_FWD_FY2" hidden="1">1003</definedName>
    <definedName name="IQ_FWD_Q" hidden="1">501</definedName>
    <definedName name="IQ_FWD_Q1" hidden="1">502</definedName>
    <definedName name="IQ_FWD_Q2" hidden="1">503</definedName>
    <definedName name="IQ_FX" hidden="1">"c451"</definedName>
    <definedName name="IQ_FY" hidden="1">1000</definedName>
    <definedName name="IQ_GA_EXP" hidden="1">"c2241"</definedName>
    <definedName name="IQ_GAIN_ASSETS" hidden="1">"c452"</definedName>
    <definedName name="IQ_GAIN_ASSETS_BNK" hidden="1">"c453"</definedName>
    <definedName name="IQ_GAIN_ASSETS_BR" hidden="1">"c454"</definedName>
    <definedName name="IQ_GAIN_ASSETS_CF" hidden="1">"c455"</definedName>
    <definedName name="IQ_GAIN_ASSETS_CF_BNK" hidden="1">"c456"</definedName>
    <definedName name="IQ_GAIN_ASSETS_CF_BR" hidden="1">"c457"</definedName>
    <definedName name="IQ_GAIN_ASSETS_CF_FIN" hidden="1">"c458"</definedName>
    <definedName name="IQ_GAIN_ASSETS_CF_INS" hidden="1">"c459"</definedName>
    <definedName name="IQ_GAIN_ASSETS_CF_REIT" hidden="1">"c460"</definedName>
    <definedName name="IQ_GAIN_ASSETS_CF_UTI" hidden="1">"c461"</definedName>
    <definedName name="IQ_GAIN_ASSETS_FIN" hidden="1">"c462"</definedName>
    <definedName name="IQ_GAIN_ASSETS_INS" hidden="1">"c463"</definedName>
    <definedName name="IQ_GAIN_ASSETS_REIT" hidden="1">"c471"</definedName>
    <definedName name="IQ_GAIN_ASSETS_REV" hidden="1">"c472"</definedName>
    <definedName name="IQ_GAIN_ASSETS_REV_BNK" hidden="1">"c473"</definedName>
    <definedName name="IQ_GAIN_ASSETS_REV_BR" hidden="1">"c474"</definedName>
    <definedName name="IQ_GAIN_ASSETS_REV_FIN" hidden="1">"c475"</definedName>
    <definedName name="IQ_GAIN_ASSETS_REV_INS" hidden="1">"c476"</definedName>
    <definedName name="IQ_GAIN_ASSETS_REV_REIT" hidden="1">"c477"</definedName>
    <definedName name="IQ_GAIN_ASSETS_REV_UTI" hidden="1">"c478"</definedName>
    <definedName name="IQ_GAIN_ASSETS_UTI" hidden="1">"c479"</definedName>
    <definedName name="IQ_GAIN_INVEST" hidden="1">"c1463"</definedName>
    <definedName name="IQ_GAIN_INVEST_BNK" hidden="1">"c1582"</definedName>
    <definedName name="IQ_GAIN_INVEST_BR" hidden="1">"c1464"</definedName>
    <definedName name="IQ_GAIN_INVEST_CF" hidden="1">"c480"</definedName>
    <definedName name="IQ_GAIN_INVEST_CF_BNK" hidden="1">"c481"</definedName>
    <definedName name="IQ_GAIN_INVEST_CF_BR" hidden="1">"c482"</definedName>
    <definedName name="IQ_GAIN_INVEST_CF_FIN" hidden="1">"c483"</definedName>
    <definedName name="IQ_GAIN_INVEST_CF_INS" hidden="1">"c484"</definedName>
    <definedName name="IQ_GAIN_INVEST_CF_REIT" hidden="1">"c485"</definedName>
    <definedName name="IQ_GAIN_INVEST_CF_UTI" hidden="1">"c486"</definedName>
    <definedName name="IQ_GAIN_INVEST_FIN" hidden="1">"c1465"</definedName>
    <definedName name="IQ_GAIN_INVEST_INS" hidden="1">"c1466"</definedName>
    <definedName name="IQ_GAIN_INVEST_REIT" hidden="1">"c1467"</definedName>
    <definedName name="IQ_GAIN_INVEST_REV" hidden="1">"c494"</definedName>
    <definedName name="IQ_GAIN_INVEST_REV_BNK" hidden="1">"c495"</definedName>
    <definedName name="IQ_GAIN_INVEST_REV_BR" hidden="1">"c496"</definedName>
    <definedName name="IQ_GAIN_INVEST_REV_FIN" hidden="1">"c497"</definedName>
    <definedName name="IQ_GAIN_INVEST_REV_INS" hidden="1">"c498"</definedName>
    <definedName name="IQ_GAIN_INVEST_REV_REIT" hidden="1">"c499"</definedName>
    <definedName name="IQ_GAIN_INVEST_REV_UTI" hidden="1">"c500"</definedName>
    <definedName name="IQ_GAIN_INVEST_UTI" hidden="1">"c1468"</definedName>
    <definedName name="IQ_GAIN_LOANS_REC" hidden="1">"c501"</definedName>
    <definedName name="IQ_GAIN_LOANS_RECEIV" hidden="1">"c502"</definedName>
    <definedName name="IQ_GAIN_LOANS_RECEIV_REV_FIN" hidden="1">"c503"</definedName>
    <definedName name="IQ_GAIN_LOANS_REV" hidden="1">"c504"</definedName>
    <definedName name="IQ_GAIN_SALE_ASSETS" hidden="1">"c1377"</definedName>
    <definedName name="IQ_GOODWILL_NET" hidden="1">"c1380"</definedName>
    <definedName name="IQ_GP" hidden="1">"c511"</definedName>
    <definedName name="IQ_GP_10YR_ANN_GROWTH" hidden="1">"c512"</definedName>
    <definedName name="IQ_GP_1YR_ANN_GROWTH" hidden="1">"c513"</definedName>
    <definedName name="IQ_GP_2YR_ANN_GROWTH" hidden="1">"c514"</definedName>
    <definedName name="IQ_GP_3YR_ANN_GROWTH" hidden="1">"c515"</definedName>
    <definedName name="IQ_GP_5YR_ANN_GROWTH" hidden="1">"c516"</definedName>
    <definedName name="IQ_GP_7YR_ANN_GROWTH" hidden="1">"c517"</definedName>
    <definedName name="IQ_GPPE" hidden="1">"c518"</definedName>
    <definedName name="IQ_GROSS_DIVID" hidden="1">"c1446"</definedName>
    <definedName name="IQ_GROSS_LOANS" hidden="1">"c521"</definedName>
    <definedName name="IQ_GROSS_LOANS_10YR_ANN_GROWTH" hidden="1">"c522"</definedName>
    <definedName name="IQ_GROSS_LOANS_1YR_ANN_GROWTH" hidden="1">"c523"</definedName>
    <definedName name="IQ_GROSS_LOANS_2YR_ANN_GROWTH" hidden="1">"c524"</definedName>
    <definedName name="IQ_GROSS_LOANS_3YR_ANN_GROWTH" hidden="1">"c525"</definedName>
    <definedName name="IQ_GROSS_LOANS_5YR_ANN_GROWTH" hidden="1">"c526"</definedName>
    <definedName name="IQ_GROSS_LOANS_7YR_ANN_GROWTH" hidden="1">"c527"</definedName>
    <definedName name="IQ_GROSS_LOANS_TOTAL_DEPOSITS" hidden="1">"c528"</definedName>
    <definedName name="IQ_GROSS_MARGIN" hidden="1">"c529"</definedName>
    <definedName name="IQ_GROSS_PROFIT" hidden="1">"c1378"</definedName>
    <definedName name="IQ_GW" hidden="1">"c530"</definedName>
    <definedName name="IQ_GW_AMORT_BR" hidden="1">"c532"</definedName>
    <definedName name="IQ_GW_AMORT_FIN" hidden="1">"c540"</definedName>
    <definedName name="IQ_GW_AMORT_INS" hidden="1">"c541"</definedName>
    <definedName name="IQ_GW_AMORT_REIT" hidden="1">"c542"</definedName>
    <definedName name="IQ_GW_AMORT_UTI" hidden="1">"c543"</definedName>
    <definedName name="IQ_GW_INTAN_AMORT" hidden="1">"c1469"</definedName>
    <definedName name="IQ_GW_INTAN_AMORT_BNK" hidden="1">"c544"</definedName>
    <definedName name="IQ_GW_INTAN_AMORT_BR" hidden="1">"c1470"</definedName>
    <definedName name="IQ_GW_INTAN_AMORT_CF" hidden="1">"c1471"</definedName>
    <definedName name="IQ_GW_INTAN_AMORT_CF_BNK" hidden="1">"c1472"</definedName>
    <definedName name="IQ_GW_INTAN_AMORT_CF_BR" hidden="1">"c1473"</definedName>
    <definedName name="IQ_GW_INTAN_AMORT_CF_FIN" hidden="1">"c1474"</definedName>
    <definedName name="IQ_GW_INTAN_AMORT_CF_INS" hidden="1">"c1475"</definedName>
    <definedName name="IQ_GW_INTAN_AMORT_CF_REIT" hidden="1">"c1476"</definedName>
    <definedName name="IQ_GW_INTAN_AMORT_CF_UTI" hidden="1">"c1477"</definedName>
    <definedName name="IQ_GW_INTAN_AMORT_FIN" hidden="1">"c1478"</definedName>
    <definedName name="IQ_GW_INTAN_AMORT_INS" hidden="1">"c1479"</definedName>
    <definedName name="IQ_GW_INTAN_AMORT_REIT" hidden="1">"c1480"</definedName>
    <definedName name="IQ_GW_INTAN_AMORT_UTI" hidden="1">"c1481"</definedName>
    <definedName name="IQ_HIGHPRICE" hidden="1">"c545"</definedName>
    <definedName name="IQ_HOMEOWNERS_WRITTEN" hidden="1">"c546"</definedName>
    <definedName name="IQ_IMPAIR_OIL" hidden="1">"c547"</definedName>
    <definedName name="IQ_IMPAIRMENT_GW" hidden="1">"c548"</definedName>
    <definedName name="IQ_INC_AFTER_TAX" hidden="1">"c1598"</definedName>
    <definedName name="IQ_INC_AVAIL_EXCL" hidden="1">"c1395"</definedName>
    <definedName name="IQ_INC_AVAIL_INCL" hidden="1">"c1396"</definedName>
    <definedName name="IQ_INC_BEFORE_TAX" hidden="1">"c1375"</definedName>
    <definedName name="IQ_INC_EQUITY" hidden="1">"c549"</definedName>
    <definedName name="IQ_INC_EQUITY_BR" hidden="1">"c550"</definedName>
    <definedName name="IQ_INC_EQUITY_CF" hidden="1">"c551"</definedName>
    <definedName name="IQ_INC_EQUITY_FIN" hidden="1">"c552"</definedName>
    <definedName name="IQ_INC_EQUITY_INS" hidden="1">"c553"</definedName>
    <definedName name="IQ_INC_EQUITY_REC_BNK" hidden="1">"c554"</definedName>
    <definedName name="IQ_INC_EQUITY_REIT" hidden="1">"c555"</definedName>
    <definedName name="IQ_INC_EQUITY_REV_BNK" hidden="1">"c556"</definedName>
    <definedName name="IQ_INC_EQUITY_UTI" hidden="1">"c557"</definedName>
    <definedName name="IQ_INC_REAL_ESTATE_REC" hidden="1">"c558"</definedName>
    <definedName name="IQ_INC_REAL_ESTATE_REV" hidden="1">"c559"</definedName>
    <definedName name="IQ_INC_TAX" hidden="1">"c560"</definedName>
    <definedName name="IQ_INC_TAX_EXCL" hidden="1">"c1599"</definedName>
    <definedName name="IQ_INC_TAX_PAY_CURRENT" hidden="1">"c561"</definedName>
    <definedName name="IQ_INC_TRADE_ACT" hidden="1">"c562"</definedName>
    <definedName name="IQ_INS_ANNUITY_LIAB" hidden="1">"c563"</definedName>
    <definedName name="IQ_INS_DIV_EXP" hidden="1">"c564"</definedName>
    <definedName name="IQ_INS_DIV_REV" hidden="1">"c565"</definedName>
    <definedName name="IQ_INS_IN_FORCE" hidden="1">"c566"</definedName>
    <definedName name="IQ_INS_LIAB" hidden="1">"c567"</definedName>
    <definedName name="IQ_INS_POLICY_EXP" hidden="1">"c568"</definedName>
    <definedName name="IQ_INS_REV" hidden="1">"c569"</definedName>
    <definedName name="IQ_INS_SETTLE" hidden="1">"c570"</definedName>
    <definedName name="IQ_INS_SETTLE_BNK" hidden="1">"c571"</definedName>
    <definedName name="IQ_INS_SETTLE_BR" hidden="1">"c572"</definedName>
    <definedName name="IQ_INS_SETTLE_FIN" hidden="1">"c573"</definedName>
    <definedName name="IQ_INS_SETTLE_INS" hidden="1">"c574"</definedName>
    <definedName name="IQ_INS_SETTLE_REIT" hidden="1">"c575"</definedName>
    <definedName name="IQ_INS_SETTLE_UTI" hidden="1">"c576"</definedName>
    <definedName name="IQ_INSIDER_3MTH_BOUGHT_PCT" hidden="1">"c1534"</definedName>
    <definedName name="IQ_INSIDER_3MTH_NET_PCT" hidden="1">"c1535"</definedName>
    <definedName name="IQ_INSIDER_3MTH_SOLD_PCT" hidden="1">"c1533"</definedName>
    <definedName name="IQ_INSIDER_6MTH_BOUGHT_PCT" hidden="1">"c1537"</definedName>
    <definedName name="IQ_INSIDER_6MTH_NET_PCT" hidden="1">"c1538"</definedName>
    <definedName name="IQ_INSIDER_6MTH_SOLD_PCT" hidden="1">"c1536"</definedName>
    <definedName name="IQ_INSIDER_OVER_TOTAL" hidden="1">"c1581"</definedName>
    <definedName name="IQ_INSIDER_OWNER" hidden="1">"c577"</definedName>
    <definedName name="IQ_INSIDER_PERCENT" hidden="1">"c578"</definedName>
    <definedName name="IQ_INSIDER_SHARES" hidden="1">"c579"</definedName>
    <definedName name="IQ_INSTITUTIONAL_OVER_TOTAL" hidden="1">"c1580"</definedName>
    <definedName name="IQ_INSTITUTIONAL_OWNER" hidden="1">"c580"</definedName>
    <definedName name="IQ_INSTITUTIONAL_PERCENT" hidden="1">"c581"</definedName>
    <definedName name="IQ_INSTITUTIONAL_SHARES" hidden="1">"c582"</definedName>
    <definedName name="IQ_INSUR_RECEIV" hidden="1">"c1600"</definedName>
    <definedName name="IQ_INT_BORROW" hidden="1">"c583"</definedName>
    <definedName name="IQ_INT_DEPOSITS" hidden="1">"c584"</definedName>
    <definedName name="IQ_INT_DIV_INC" hidden="1">"c585"</definedName>
    <definedName name="IQ_INT_EXP_BR" hidden="1">"c586"</definedName>
    <definedName name="IQ_INT_EXP_COVERAGE" hidden="1">"c587"</definedName>
    <definedName name="IQ_INT_EXP_FIN" hidden="1">"c588"</definedName>
    <definedName name="IQ_INT_EXP_INS" hidden="1">"c589"</definedName>
    <definedName name="IQ_INT_EXP_LTD" hidden="1">"c2086"</definedName>
    <definedName name="IQ_INT_EXP_REIT" hidden="1">"c590"</definedName>
    <definedName name="IQ_INT_EXP_TOTAL" hidden="1">"c591"</definedName>
    <definedName name="IQ_INT_EXP_UTI" hidden="1">"c592"</definedName>
    <definedName name="IQ_INT_INC_BR" hidden="1">"c593"</definedName>
    <definedName name="IQ_INT_INC_FIN" hidden="1">"c594"</definedName>
    <definedName name="IQ_INT_INC_INVEST" hidden="1">"c595"</definedName>
    <definedName name="IQ_INT_INC_LOANS" hidden="1">"c596"</definedName>
    <definedName name="IQ_INT_INC_REIT" hidden="1">"c597"</definedName>
    <definedName name="IQ_INT_INC_TOTAL" hidden="1">"c598"</definedName>
    <definedName name="IQ_INT_INC_UTI" hidden="1">"c599"</definedName>
    <definedName name="IQ_INT_INV_INC" hidden="1">"c600"</definedName>
    <definedName name="IQ_INT_INV_INC_REIT" hidden="1">"c601"</definedName>
    <definedName name="IQ_INT_INV_INC_UTI" hidden="1">"c602"</definedName>
    <definedName name="IQ_INT_ON_BORROWING_COVERAGE" hidden="1">"c603"</definedName>
    <definedName name="IQ_INT_RATE_SPREAD" hidden="1">"c604"</definedName>
    <definedName name="IQ_INTANGIBLES_NET" hidden="1">"c1407"</definedName>
    <definedName name="IQ_INTEREST_CASH_DEPOSITS" hidden="1">"c2255"</definedName>
    <definedName name="IQ_INTEREST_EXP" hidden="1">"c618"</definedName>
    <definedName name="IQ_INTEREST_EXP_NET" hidden="1">"c1450"</definedName>
    <definedName name="IQ_INTEREST_EXP_NON" hidden="1">"c1383"</definedName>
    <definedName name="IQ_INTEREST_EXP_SUPPL" hidden="1">"c1460"</definedName>
    <definedName name="IQ_INTEREST_INC" hidden="1">"c1393"</definedName>
    <definedName name="IQ_INTEREST_INC_NON" hidden="1">"c1384"</definedName>
    <definedName name="IQ_INTEREST_INVEST_INC" hidden="1">"c619"</definedName>
    <definedName name="IQ_INV_10YR_ANN_GROWTH" hidden="1">"c1930"</definedName>
    <definedName name="IQ_INV_1YR_ANN_GROWTH" hidden="1">"c1925"</definedName>
    <definedName name="IQ_INV_2YR_ANN_GROWTH" hidden="1">"c1926"</definedName>
    <definedName name="IQ_INV_3YR_ANN_GROWTH" hidden="1">"c1927"</definedName>
    <definedName name="IQ_INV_5YR_ANN_GROWTH" hidden="1">"c1928"</definedName>
    <definedName name="IQ_INV_7YR_ANN_GROWTH" hidden="1">"c1929"</definedName>
    <definedName name="IQ_INV_BANKING_FEE" hidden="1">"c620"</definedName>
    <definedName name="IQ_INV_METHOD" hidden="1">"c621"</definedName>
    <definedName name="IQ_INVENTORY" hidden="1">"c622"</definedName>
    <definedName name="IQ_INVENTORY_TURNS" hidden="1">"c623"</definedName>
    <definedName name="IQ_INVENTORY_UTI" hidden="1">"c624"</definedName>
    <definedName name="IQ_INVEST_DEBT" hidden="1">"c625"</definedName>
    <definedName name="IQ_INVEST_EQUITY_PREF" hidden="1">"c626"</definedName>
    <definedName name="IQ_INVEST_FHLB" hidden="1">"c627"</definedName>
    <definedName name="IQ_INVEST_LOANS_CF" hidden="1">"c628"</definedName>
    <definedName name="IQ_INVEST_LOANS_CF_BNK" hidden="1">"c629"</definedName>
    <definedName name="IQ_INVEST_LOANS_CF_BR" hidden="1">"c630"</definedName>
    <definedName name="IQ_INVEST_LOANS_CF_FIN" hidden="1">"c631"</definedName>
    <definedName name="IQ_INVEST_LOANS_CF_INS" hidden="1">"c632"</definedName>
    <definedName name="IQ_INVEST_LOANS_CF_REIT" hidden="1">"c633"</definedName>
    <definedName name="IQ_INVEST_LOANS_CF_UTI" hidden="1">"c634"</definedName>
    <definedName name="IQ_INVEST_REAL_ESTATE" hidden="1">"c635"</definedName>
    <definedName name="IQ_INVEST_SECURITY" hidden="1">"c636"</definedName>
    <definedName name="IQ_INVEST_SECURITY_CF" hidden="1">"c637"</definedName>
    <definedName name="IQ_INVEST_SECURITY_CF_BNK" hidden="1">"c638"</definedName>
    <definedName name="IQ_INVEST_SECURITY_CF_BR" hidden="1">"c639"</definedName>
    <definedName name="IQ_INVEST_SECURITY_CF_FIN" hidden="1">"c640"</definedName>
    <definedName name="IQ_INVEST_SECURITY_CF_INS" hidden="1">"c641"</definedName>
    <definedName name="IQ_INVEST_SECURITY_CF_REIT" hidden="1">"c642"</definedName>
    <definedName name="IQ_INVEST_SECURITY_CF_UTI" hidden="1">"c643"</definedName>
    <definedName name="IQ_IPRD" hidden="1">"c644"</definedName>
    <definedName name="IQ_ISS_DEBT_NET" hidden="1">"c1391"</definedName>
    <definedName name="IQ_ISS_STOCK_NET" hidden="1">"c1601"</definedName>
    <definedName name="IQ_LAND" hidden="1">"c645"</definedName>
    <definedName name="IQ_LAST_SPLIT_DATE" hidden="1">"c2095"</definedName>
    <definedName name="IQ_LAST_SPLIT_FACTOR" hidden="1">"c2093"</definedName>
    <definedName name="IQ_LASTSALEPRICE" hidden="1">"c646"</definedName>
    <definedName name="IQ_LASTSALEPRICE_DATE" hidden="1">"c2109"</definedName>
    <definedName name="IQ_LATESTK" hidden="1">1000</definedName>
    <definedName name="IQ_LATESTQ" hidden="1">500</definedName>
    <definedName name="IQ_LEGAL_SETTLE" hidden="1">"c647"</definedName>
    <definedName name="IQ_LEGAL_SETTLE_BNK" hidden="1">"c648"</definedName>
    <definedName name="IQ_LEGAL_SETTLE_BR" hidden="1">"c649"</definedName>
    <definedName name="IQ_LEGAL_SETTLE_FIN" hidden="1">"c650"</definedName>
    <definedName name="IQ_LEGAL_SETTLE_INS" hidden="1">"c651"</definedName>
    <definedName name="IQ_LEGAL_SETTLE_REIT" hidden="1">"c652"</definedName>
    <definedName name="IQ_LEGAL_SETTLE_UTI" hidden="1">"c653"</definedName>
    <definedName name="IQ_LEVERAGE_RATIO" hidden="1">"c654"</definedName>
    <definedName name="IQ_LEVERED_FCF" hidden="1">"c1907"</definedName>
    <definedName name="IQ_LFCF_10YR_ANN_GROWTH" hidden="1">"c1942"</definedName>
    <definedName name="IQ_LFCF_1YR_ANN_GROWTH" hidden="1">"c1937"</definedName>
    <definedName name="IQ_LFCF_2YR_ANN_GROWTH" hidden="1">"c1938"</definedName>
    <definedName name="IQ_LFCF_3YR_ANN_GROWTH" hidden="1">"c1939"</definedName>
    <definedName name="IQ_LFCF_5YR_ANN_GROWTH" hidden="1">"c1940"</definedName>
    <definedName name="IQ_LFCF_7YR_ANN_GROWTH" hidden="1">"c1941"</definedName>
    <definedName name="IQ_LFCF_MARGIN" hidden="1">"c1961"</definedName>
    <definedName name="IQ_LICENSED_POPS" hidden="1">"c2123"</definedName>
    <definedName name="IQ_LIFOR" hidden="1">"c655"</definedName>
    <definedName name="IQ_LL" hidden="1">"c656"</definedName>
    <definedName name="IQ_LOAN_LEASE_RECEIV" hidden="1">"c657"</definedName>
    <definedName name="IQ_LOAN_LOSS" hidden="1">"c1386"</definedName>
    <definedName name="IQ_LOAN_SERVICE_REV" hidden="1">"c658"</definedName>
    <definedName name="IQ_LOANS_CF" hidden="1">"c659"</definedName>
    <definedName name="IQ_LOANS_CF_BNK" hidden="1">"c660"</definedName>
    <definedName name="IQ_LOANS_CF_BR" hidden="1">"c661"</definedName>
    <definedName name="IQ_LOANS_CF_FIN" hidden="1">"c662"</definedName>
    <definedName name="IQ_LOANS_CF_INS" hidden="1">"c663"</definedName>
    <definedName name="IQ_LOANS_CF_REIT" hidden="1">"c664"</definedName>
    <definedName name="IQ_LOANS_CF_UTI" hidden="1">"c665"</definedName>
    <definedName name="IQ_LOANS_FOR_SALE" hidden="1">"c666"</definedName>
    <definedName name="IQ_LOANS_PAST_DUE" hidden="1">"c667"</definedName>
    <definedName name="IQ_LOANS_RECEIV_CURRENT" hidden="1">"c668"</definedName>
    <definedName name="IQ_LOANS_RECEIV_LT" hidden="1">"c669"</definedName>
    <definedName name="IQ_LOANS_RECEIV_LT_UTI" hidden="1">"c670"</definedName>
    <definedName name="IQ_LONG_TERM_DEBT" hidden="1">"c1387"</definedName>
    <definedName name="IQ_LONG_TERM_DEBT_OVER_TOTAL_CAP" hidden="1">"c1388"</definedName>
    <definedName name="IQ_LONG_TERM_GROWTH" hidden="1">"c671"</definedName>
    <definedName name="IQ_LONG_TERM_INV" hidden="1">"c1389"</definedName>
    <definedName name="IQ_LOSS_LOSS_EXP" hidden="1">"c672"</definedName>
    <definedName name="IQ_LOWPRICE" hidden="1">"c673"</definedName>
    <definedName name="IQ_LT_DEBT" hidden="1">"c674"</definedName>
    <definedName name="IQ_LT_DEBT_BNK" hidden="1">"c675"</definedName>
    <definedName name="IQ_LT_DEBT_BR" hidden="1">"c676"</definedName>
    <definedName name="IQ_LT_DEBT_CAPITAL" hidden="1">"c677"</definedName>
    <definedName name="IQ_LT_DEBT_EQUITY" hidden="1">"c678"</definedName>
    <definedName name="IQ_LT_DEBT_FIN" hidden="1">"c679"</definedName>
    <definedName name="IQ_LT_DEBT_INS" hidden="1">"c680"</definedName>
    <definedName name="IQ_LT_DEBT_ISSUED" hidden="1">"c681"</definedName>
    <definedName name="IQ_LT_DEBT_ISSUED_BNK" hidden="1">"c682"</definedName>
    <definedName name="IQ_LT_DEBT_ISSUED_BR" hidden="1">"c683"</definedName>
    <definedName name="IQ_LT_DEBT_ISSUED_FIN" hidden="1">"c684"</definedName>
    <definedName name="IQ_LT_DEBT_ISSUED_INS" hidden="1">"c685"</definedName>
    <definedName name="IQ_LT_DEBT_ISSUED_REIT" hidden="1">"c686"</definedName>
    <definedName name="IQ_LT_DEBT_ISSUED_UTI" hidden="1">"c687"</definedName>
    <definedName name="IQ_LT_DEBT_REIT" hidden="1">"c688"</definedName>
    <definedName name="IQ_LT_DEBT_REPAID" hidden="1">"c689"</definedName>
    <definedName name="IQ_LT_DEBT_REPAID_BNK" hidden="1">"c690"</definedName>
    <definedName name="IQ_LT_DEBT_REPAID_BR" hidden="1">"c691"</definedName>
    <definedName name="IQ_LT_DEBT_REPAID_FIN" hidden="1">"c692"</definedName>
    <definedName name="IQ_LT_DEBT_REPAID_INS" hidden="1">"c693"</definedName>
    <definedName name="IQ_LT_DEBT_REPAID_REIT" hidden="1">"c694"</definedName>
    <definedName name="IQ_LT_DEBT_REPAID_UTI" hidden="1">"c695"</definedName>
    <definedName name="IQ_LT_DEBT_UTI" hidden="1">"c696"</definedName>
    <definedName name="IQ_LT_INVEST" hidden="1">"c697"</definedName>
    <definedName name="IQ_LT_INVEST_BR" hidden="1">"c698"</definedName>
    <definedName name="IQ_LT_INVEST_FIN" hidden="1">"c699"</definedName>
    <definedName name="IQ_LT_INVEST_REIT" hidden="1">"c700"</definedName>
    <definedName name="IQ_LT_INVEST_UTI" hidden="1">"c701"</definedName>
    <definedName name="IQ_LT_NOTE_RECEIV" hidden="1">"c1602"</definedName>
    <definedName name="IQ_LTD_DUE_AFTER_FIVE" hidden="1">"c704"</definedName>
    <definedName name="IQ_LTD_DUE_CY" hidden="1">"c705"</definedName>
    <definedName name="IQ_LTD_DUE_CY1" hidden="1">"c706"</definedName>
    <definedName name="IQ_LTD_DUE_CY2" hidden="1">"c707"</definedName>
    <definedName name="IQ_LTD_DUE_CY3" hidden="1">"c708"</definedName>
    <definedName name="IQ_LTD_DUE_CY4" hidden="1">"c709"</definedName>
    <definedName name="IQ_LTD_DUE_NEXT_FIVE" hidden="1">"c710"</definedName>
    <definedName name="IQ_LTM" hidden="1">2000</definedName>
    <definedName name="IQ_LTM_REVENUE_OVER_EMPLOYEES" hidden="1">"c1437"</definedName>
    <definedName name="IQ_LTMMONTH" hidden="1">120000</definedName>
    <definedName name="IQ_MACHINERY" hidden="1">"c711"</definedName>
    <definedName name="IQ_MAINT_REPAIR" hidden="1">"c2087"</definedName>
    <definedName name="IQ_MARKET_CAP_LFCF" hidden="1">"c2209"</definedName>
    <definedName name="IQ_MARKETCAP" hidden="1">"c712"</definedName>
    <definedName name="IQ_MARKETING" hidden="1">"c2239"</definedName>
    <definedName name="IQ_MERGER" hidden="1">"c713"</definedName>
    <definedName name="IQ_MERGER_BNK" hidden="1">"c714"</definedName>
    <definedName name="IQ_MERGER_BR" hidden="1">"c715"</definedName>
    <definedName name="IQ_MERGER_FIN" hidden="1">"c716"</definedName>
    <definedName name="IQ_MERGER_INS" hidden="1">"c717"</definedName>
    <definedName name="IQ_MERGER_REIT" hidden="1">"c718"</definedName>
    <definedName name="IQ_MERGER_RESTRUCTURE" hidden="1">"c719"</definedName>
    <definedName name="IQ_MERGER_RESTRUCTURE_BNK" hidden="1">"c720"</definedName>
    <definedName name="IQ_MERGER_RESTRUCTURE_BR" hidden="1">"c721"</definedName>
    <definedName name="IQ_MERGER_RESTRUCTURE_FIN" hidden="1">"c722"</definedName>
    <definedName name="IQ_MERGER_RESTRUCTURE_INS" hidden="1">"c723"</definedName>
    <definedName name="IQ_MERGER_RESTRUCTURE_REIT" hidden="1">"c724"</definedName>
    <definedName name="IQ_MERGER_RESTRUCTURE_UTI" hidden="1">"c725"</definedName>
    <definedName name="IQ_MERGER_UTI" hidden="1">"c726"</definedName>
    <definedName name="IQ_MINORITY_INTEREST" hidden="1">"c727"</definedName>
    <definedName name="IQ_MINORITY_INTEREST_BNK" hidden="1">"c728"</definedName>
    <definedName name="IQ_MINORITY_INTEREST_BR" hidden="1">"c729"</definedName>
    <definedName name="IQ_MINORITY_INTEREST_CF" hidden="1">"c730"</definedName>
    <definedName name="IQ_MINORITY_INTEREST_FIN" hidden="1">"c731"</definedName>
    <definedName name="IQ_MINORITY_INTEREST_INS" hidden="1">"c732"</definedName>
    <definedName name="IQ_MINORITY_INTEREST_IS" hidden="1">"c733"</definedName>
    <definedName name="IQ_MINORITY_INTEREST_REIT" hidden="1">"c734"</definedName>
    <definedName name="IQ_MINORITY_INTEREST_TOTAL" hidden="1">"c1905"</definedName>
    <definedName name="IQ_MINORITY_INTEREST_UTI" hidden="1">"c735"</definedName>
    <definedName name="IQ_MISC_ADJUST_CF" hidden="1">"c736"</definedName>
    <definedName name="IQ_MISC_EARN_ADJ" hidden="1">"c1603"</definedName>
    <definedName name="IQ_MKTCAP_EBT_EXCL" hidden="1">"c737"</definedName>
    <definedName name="IQ_MKTCAP_EBT_EXCL_AVG" hidden="1">"c738"</definedName>
    <definedName name="IQ_MKTCAP_EBT_INCL_AVG" hidden="1">"c739"</definedName>
    <definedName name="IQ_MKTCAP_TOTAL_REV" hidden="1">"c740"</definedName>
    <definedName name="IQ_MKTCAP_TOTAL_REV_AVG" hidden="1">"c741"</definedName>
    <definedName name="IQ_MM_ACCOUNT" hidden="1">"c743"</definedName>
    <definedName name="IQ_MONTH" hidden="1">15000</definedName>
    <definedName name="IQ_MORT_BANK_ACT" hidden="1">"c744"</definedName>
    <definedName name="IQ_MORT_BANKING_FEE" hidden="1">"c745"</definedName>
    <definedName name="IQ_MORT_INT_INC" hidden="1">"c746"</definedName>
    <definedName name="IQ_MORT_LOANS" hidden="1">"c747"</definedName>
    <definedName name="IQ_MORT_SECURITY" hidden="1">"c748"</definedName>
    <definedName name="IQ_MORTGAGE_SERV_RIGHTS" hidden="1">"c2242"</definedName>
    <definedName name="IQ_NAMES_REVISION_DATE_" hidden="1">40582.7145138889</definedName>
    <definedName name="IQ_NET_CHANGE" hidden="1">"c749"</definedName>
    <definedName name="IQ_NET_DEBT" hidden="1">"c1584"</definedName>
    <definedName name="IQ_NET_DEBT_EBITDA" hidden="1">"c750"</definedName>
    <definedName name="IQ_NET_DEBT_ISSUED" hidden="1">"c751"</definedName>
    <definedName name="IQ_NET_DEBT_ISSUED_BNK" hidden="1">"c752"</definedName>
    <definedName name="IQ_NET_DEBT_ISSUED_BR" hidden="1">"c753"</definedName>
    <definedName name="IQ_NET_DEBT_ISSUED_FIN" hidden="1">"c754"</definedName>
    <definedName name="IQ_NET_DEBT_ISSUED_INS" hidden="1">"c755"</definedName>
    <definedName name="IQ_NET_DEBT_ISSUED_REIT" hidden="1">"c756"</definedName>
    <definedName name="IQ_NET_DEBT_ISSUED_UTI" hidden="1">"c757"</definedName>
    <definedName name="IQ_NET_INC" hidden="1">"c1394"</definedName>
    <definedName name="IQ_NET_INC_BEFORE" hidden="1">"c1368"</definedName>
    <definedName name="IQ_NET_INC_CF" hidden="1">"c1397"</definedName>
    <definedName name="IQ_NET_INC_MARGIN" hidden="1">"c1398"</definedName>
    <definedName name="IQ_NET_INT_INC_10YR_ANN_GROWTH" hidden="1">"c758"</definedName>
    <definedName name="IQ_NET_INT_INC_1YR_ANN_GROWTH" hidden="1">"c759"</definedName>
    <definedName name="IQ_NET_INT_INC_2YR_ANN_GROWTH" hidden="1">"c760"</definedName>
    <definedName name="IQ_NET_INT_INC_3YR_ANN_GROWTH" hidden="1">"c761"</definedName>
    <definedName name="IQ_NET_INT_INC_5YR_ANN_GROWTH" hidden="1">"c762"</definedName>
    <definedName name="IQ_NET_INT_INC_7YR_ANN_GROWTH" hidden="1">"c763"</definedName>
    <definedName name="IQ_NET_INT_INC_BNK" hidden="1">"c764"</definedName>
    <definedName name="IQ_NET_INT_INC_BR" hidden="1">"c765"</definedName>
    <definedName name="IQ_NET_INT_INC_FIN" hidden="1">"c766"</definedName>
    <definedName name="IQ_NET_INT_INC_TOTAL_REV" hidden="1">"c767"</definedName>
    <definedName name="IQ_NET_INT_MARGIN" hidden="1">"c768"</definedName>
    <definedName name="IQ_NET_INTEREST_EXP" hidden="1">"c769"</definedName>
    <definedName name="IQ_NET_INTEREST_EXP_REIT" hidden="1">"c770"</definedName>
    <definedName name="IQ_NET_INTEREST_EXP_UTI" hidden="1">"c771"</definedName>
    <definedName name="IQ_NET_INTEREST_INC" hidden="1">"c1392"</definedName>
    <definedName name="IQ_NET_INTEREST_INC_AFTER_LL" hidden="1">"c1604"</definedName>
    <definedName name="IQ_NET_LOANS" hidden="1">"c772"</definedName>
    <definedName name="IQ_NET_LOANS_10YR_ANN_GROWTH" hidden="1">"c773"</definedName>
    <definedName name="IQ_NET_LOANS_1YR_ANN_GROWTH" hidden="1">"c774"</definedName>
    <definedName name="IQ_NET_LOANS_2YR_ANN_GROWTH" hidden="1">"c775"</definedName>
    <definedName name="IQ_NET_LOANS_3YR_ANN_GROWTH" hidden="1">"c776"</definedName>
    <definedName name="IQ_NET_LOANS_5YR_ANN_GROWTH" hidden="1">"c777"</definedName>
    <definedName name="IQ_NET_LOANS_7YR_ANN_GROWTH" hidden="1">"c778"</definedName>
    <definedName name="IQ_NET_LOANS_TOTAL_DEPOSITS" hidden="1">"c779"</definedName>
    <definedName name="IQ_NET_RENTAL_EXP_FN" hidden="1">"c780"</definedName>
    <definedName name="IQ_NI" hidden="1">"c781"</definedName>
    <definedName name="IQ_NI_10YR_ANN_GROWTH" hidden="1">"c782"</definedName>
    <definedName name="IQ_NI_1YR_ANN_GROWTH" hidden="1">"c783"</definedName>
    <definedName name="IQ_NI_2YR_ANN_GROWTH" hidden="1">"c784"</definedName>
    <definedName name="IQ_NI_3YR_ANN_GROWTH" hidden="1">"c785"</definedName>
    <definedName name="IQ_NI_5YR_ANN_GROWTH" hidden="1">"c786"</definedName>
    <definedName name="IQ_NI_7YR_ANN_GROWTH" hidden="1">"c787"</definedName>
    <definedName name="IQ_NI_AFTER_CAPITALIZED" hidden="1">"c788"</definedName>
    <definedName name="IQ_NI_AVAIL_EXCL" hidden="1">"c789"</definedName>
    <definedName name="IQ_NI_AVAIL_EXCL_MARGIN" hidden="1">"c790"</definedName>
    <definedName name="IQ_NI_AVAIL_INCL" hidden="1">"c791"</definedName>
    <definedName name="IQ_NI_BEFORE_CAPITALIZED" hidden="1">"c792"</definedName>
    <definedName name="IQ_NI_CF" hidden="1">"c793"</definedName>
    <definedName name="IQ_NI_MARGIN" hidden="1">"c794"</definedName>
    <definedName name="IQ_NI_NORM" hidden="1">"c1901"</definedName>
    <definedName name="IQ_NI_NORM_10YR_ANN_GROWTH" hidden="1">"c1960"</definedName>
    <definedName name="IQ_NI_NORM_1YR_ANN_GROWTH" hidden="1">"c1955"</definedName>
    <definedName name="IQ_NI_NORM_2YR_ANN_GROWTH" hidden="1">"c1956"</definedName>
    <definedName name="IQ_NI_NORM_3YR_ANN_GROWTH" hidden="1">"c1957"</definedName>
    <definedName name="IQ_NI_NORM_5YR_ANN_GROWTH" hidden="1">"c1958"</definedName>
    <definedName name="IQ_NI_NORM_7YR_ANN_GROWTH" hidden="1">"c1959"</definedName>
    <definedName name="IQ_NI_NORM_MARGIN" hidden="1">"c1964"</definedName>
    <definedName name="IQ_NI_SFAS" hidden="1">"c795"</definedName>
    <definedName name="IQ_NON_ACCRUAL_LOANS" hidden="1">"c796"</definedName>
    <definedName name="IQ_NON_CASH" hidden="1">"c1399"</definedName>
    <definedName name="IQ_NON_CASH_ITEMS" hidden="1">"c797"</definedName>
    <definedName name="IQ_NON_INS_EXP" hidden="1">"c798"</definedName>
    <definedName name="IQ_NON_INS_REV" hidden="1">"c799"</definedName>
    <definedName name="IQ_NON_INT_BEAR_CD" hidden="1">"c800"</definedName>
    <definedName name="IQ_NON_INT_EXP" hidden="1">"c801"</definedName>
    <definedName name="IQ_NON_INT_INC" hidden="1">"c802"</definedName>
    <definedName name="IQ_NON_INT_INC_10YR_ANN_GROWTH" hidden="1">"c803"</definedName>
    <definedName name="IQ_NON_INT_INC_1YR_ANN_GROWTH" hidden="1">"c804"</definedName>
    <definedName name="IQ_NON_INT_INC_2YR_ANN_GROWTH" hidden="1">"c805"</definedName>
    <definedName name="IQ_NON_INT_INC_3YR_ANN_GROWTH" hidden="1">"c806"</definedName>
    <definedName name="IQ_NON_INT_INC_5YR_ANN_GROWTH" hidden="1">"c807"</definedName>
    <definedName name="IQ_NON_INT_INC_7YR_ANN_GROWTH" hidden="1">"c808"</definedName>
    <definedName name="IQ_NON_INTEREST_EXP" hidden="1">"c1400"</definedName>
    <definedName name="IQ_NON_INTEREST_INC" hidden="1">"c1401"</definedName>
    <definedName name="IQ_NON_OPER_EXP" hidden="1">"c809"</definedName>
    <definedName name="IQ_NON_OPER_INC" hidden="1">"c810"</definedName>
    <definedName name="IQ_NON_PERF_ASSETS_10YR_ANN_GROWTH" hidden="1">"c811"</definedName>
    <definedName name="IQ_NON_PERF_ASSETS_1YR_ANN_GROWTH" hidden="1">"c812"</definedName>
    <definedName name="IQ_NON_PERF_ASSETS_2YR_ANN_GROWTH" hidden="1">"c813"</definedName>
    <definedName name="IQ_NON_PERF_ASSETS_3YR_ANN_GROWTH" hidden="1">"c814"</definedName>
    <definedName name="IQ_NON_PERF_ASSETS_5YR_ANN_GROWTH" hidden="1">"c815"</definedName>
    <definedName name="IQ_NON_PERF_ASSETS_7YR_ANN_GROWTH" hidden="1">"c816"</definedName>
    <definedName name="IQ_NON_PERF_ASSETS_TOTAL_ASSETS" hidden="1">"c817"</definedName>
    <definedName name="IQ_NON_PERF_LOANS_10YR_ANN_GROWTH" hidden="1">"c818"</definedName>
    <definedName name="IQ_NON_PERF_LOANS_1YR_ANN_GROWTH" hidden="1">"c819"</definedName>
    <definedName name="IQ_NON_PERF_LOANS_2YR_ANN_GROWTH" hidden="1">"c820"</definedName>
    <definedName name="IQ_NON_PERF_LOANS_3YR_ANN_GROWTH" hidden="1">"c821"</definedName>
    <definedName name="IQ_NON_PERF_LOANS_5YR_ANN_GROWTH" hidden="1">"c822"</definedName>
    <definedName name="IQ_NON_PERF_LOANS_7YR_ANN_GROWTH" hidden="1">"c823"</definedName>
    <definedName name="IQ_NON_PERF_LOANS_TOTAL_ASSETS" hidden="1">"c824"</definedName>
    <definedName name="IQ_NON_PERF_LOANS_TOTAL_LOANS" hidden="1">"c825"</definedName>
    <definedName name="IQ_NON_PERFORMING_ASSETS" hidden="1">"c826"</definedName>
    <definedName name="IQ_NON_PERFORMING_LOANS" hidden="1">"c827"</definedName>
    <definedName name="IQ_NONUTIL_REV" hidden="1">"c2089"</definedName>
    <definedName name="IQ_NORMAL_INC_AFTER" hidden="1">"c1605"</definedName>
    <definedName name="IQ_NORMAL_INC_AVAIL" hidden="1">"c1606"</definedName>
    <definedName name="IQ_NORMAL_INC_BEFORE" hidden="1">"c1607"</definedName>
    <definedName name="IQ_NOTES_PAY" hidden="1">"c1423"</definedName>
    <definedName name="IQ_NOW_ACCOUNT" hidden="1">"c828"</definedName>
    <definedName name="IQ_NPPE" hidden="1">"c829"</definedName>
    <definedName name="IQ_NPPE_10YR_ANN_GROWTH" hidden="1">"c830"</definedName>
    <definedName name="IQ_NPPE_1YR_ANN_GROWTH" hidden="1">"c831"</definedName>
    <definedName name="IQ_NPPE_2YR_ANN_GROWTH" hidden="1">"c832"</definedName>
    <definedName name="IQ_NPPE_3YR_ANN_GROWTH" hidden="1">"c833"</definedName>
    <definedName name="IQ_NPPE_5YR_ANN_GROWTH" hidden="1">"c834"</definedName>
    <definedName name="IQ_NPPE_7YR_ANN_GROWTH" hidden="1">"c835"</definedName>
    <definedName name="IQ_NTM" hidden="1">6000</definedName>
    <definedName name="IQ_NUKE" hidden="1">"c836"</definedName>
    <definedName name="IQ_NUKE_CF" hidden="1">"c837"</definedName>
    <definedName name="IQ_NUKE_CONTR" hidden="1">"c838"</definedName>
    <definedName name="IQ_NUM_BRANCHES" hidden="1">"c2088"</definedName>
    <definedName name="IQ_NUMBER_ADRHOLDERS" hidden="1">"c1970"</definedName>
    <definedName name="IQ_NUMBER_DAYS" hidden="1">"c1904"</definedName>
    <definedName name="IQ_NUMBER_SHAREHOLDERS" hidden="1">"c1967"</definedName>
    <definedName name="IQ_NUMBER_SHAREHOLDERS_CLASSA" hidden="1">"c1968"</definedName>
    <definedName name="IQ_NUMBER_SHAREHOLDERS_OTHER" hidden="1">"c1969"</definedName>
    <definedName name="IQ_OCCUPY_EXP" hidden="1">"c839"</definedName>
    <definedName name="IQ_OG_10DISC" hidden="1">"c1998"</definedName>
    <definedName name="IQ_OG_10DISC_GAS" hidden="1">"c2018"</definedName>
    <definedName name="IQ_OG_10DISC_OIL" hidden="1">"c2008"</definedName>
    <definedName name="IQ_OG_ACQ_COST_PROVED" hidden="1">"c1975"</definedName>
    <definedName name="IQ_OG_ACQ_COST_PROVED_GAS" hidden="1">"c1987"</definedName>
    <definedName name="IQ_OG_ACQ_COST_PROVED_OIL" hidden="1">"c1981"</definedName>
    <definedName name="IQ_OG_ACQ_COST_UNPROVED" hidden="1">"c1976"</definedName>
    <definedName name="IQ_OG_ACQ_COST_UNPROVED_GAS" hidden="1">"c1988"</definedName>
    <definedName name="IQ_OG_ACQ_COST_UNPROVED_OIL" hidden="1">"c1982"</definedName>
    <definedName name="IQ_OG_CLOSE_BALANCE_GAS" hidden="1">"c2049"</definedName>
    <definedName name="IQ_OG_CLOSE_BALANCE_OIL" hidden="1">"c2037"</definedName>
    <definedName name="IQ_OG_DCF_BEFORE_TAXES" hidden="1">"c2023"</definedName>
    <definedName name="IQ_OG_DCF_BEFORE_TAXES_GAS" hidden="1">"c2025"</definedName>
    <definedName name="IQ_OG_DCF_BEFORE_TAXES_OIL" hidden="1">"c2024"</definedName>
    <definedName name="IQ_OG_DEVELOPED_RESERVES_GAS" hidden="1">"c2053"</definedName>
    <definedName name="IQ_OG_DEVELOPED_RESERVES_OIL" hidden="1">"c2054"</definedName>
    <definedName name="IQ_OG_DEVELOPMENT_COSTS" hidden="1">"c1978"</definedName>
    <definedName name="IQ_OG_DEVELOPMENT_COSTS_GAS" hidden="1">"c1990"</definedName>
    <definedName name="IQ_OG_DEVELOPMENT_COSTS_OIL" hidden="1">"c1984"</definedName>
    <definedName name="IQ_OG_EQUITY_DCF" hidden="1">"c2002"</definedName>
    <definedName name="IQ_OG_EQUITY_DCF_GAS" hidden="1">"c2022"</definedName>
    <definedName name="IQ_OG_EQUITY_DCF_OIL" hidden="1">"c2012"</definedName>
    <definedName name="IQ_OG_EQUTY_RESERVES_GAS" hidden="1">"c2050"</definedName>
    <definedName name="IQ_OG_EQUTY_RESERVES_OIL" hidden="1">"c2038"</definedName>
    <definedName name="IQ_OG_EXPLORATION_COSTS" hidden="1">"c1977"</definedName>
    <definedName name="IQ_OG_EXPLORATION_COSTS_GAS" hidden="1">"c1989"</definedName>
    <definedName name="IQ_OG_EXPLORATION_COSTS_OIL" hidden="1">"c1983"</definedName>
    <definedName name="IQ_OG_EXT_DISC_GAS" hidden="1">"c2043"</definedName>
    <definedName name="IQ_OG_EXT_DISC_OIL" hidden="1">"c2031"</definedName>
    <definedName name="IQ_OG_FUTURE_CASH_INFLOWS" hidden="1">"c1993"</definedName>
    <definedName name="IQ_OG_FUTURE_CASH_INFLOWS_GAS" hidden="1">"c2013"</definedName>
    <definedName name="IQ_OG_FUTURE_CASH_INFLOWS_OIL" hidden="1">"c2003"</definedName>
    <definedName name="IQ_OG_FUTURE_DEVELOPMENT_COSTS" hidden="1">"c1995"</definedName>
    <definedName name="IQ_OG_FUTURE_DEVELOPMENT_COSTS_GAS" hidden="1">"c2015"</definedName>
    <definedName name="IQ_OG_FUTURE_DEVELOPMENT_COSTS_OIL" hidden="1">"c2005"</definedName>
    <definedName name="IQ_OG_FUTURE_INC_TAXES" hidden="1">"c1997"</definedName>
    <definedName name="IQ_OG_FUTURE_INC_TAXES_GAS" hidden="1">"c2017"</definedName>
    <definedName name="IQ_OG_FUTURE_INC_TAXES_OIL" hidden="1">"c2007"</definedName>
    <definedName name="IQ_OG_FUTURE_PRODUCTION_COSTS" hidden="1">"c1994"</definedName>
    <definedName name="IQ_OG_FUTURE_PRODUCTION_COSTS_GAS" hidden="1">"c2014"</definedName>
    <definedName name="IQ_OG_FUTURE_PRODUCTION_COSTS_OIL" hidden="1">"c2004"</definedName>
    <definedName name="IQ_OG_GAS_PRICE_HEDGED" hidden="1">"c2056"</definedName>
    <definedName name="IQ_OG_GAS_PRICE_UNHEDGED" hidden="1">"c2058"</definedName>
    <definedName name="IQ_OG_IMPROVED_RECOVERY_GAS" hidden="1">"c2044"</definedName>
    <definedName name="IQ_OG_IMPROVED_RECOVERY_OIL" hidden="1">"c2032"</definedName>
    <definedName name="IQ_OG_LIQUID_GAS_PRICE_HEDGED" hidden="1">"c2233"</definedName>
    <definedName name="IQ_OG_LIQUID_GAS_PRICE_UNHEDGED" hidden="1">"c2234"</definedName>
    <definedName name="IQ_OG_NET_FUTURE_CASH_FLOWS" hidden="1">"c1996"</definedName>
    <definedName name="IQ_OG_NET_FUTURE_CASH_FLOWS_GAS" hidden="1">"c2016"</definedName>
    <definedName name="IQ_OG_NET_FUTURE_CASH_FLOWS_OIL" hidden="1">"c2006"</definedName>
    <definedName name="IQ_OG_OIL_PRICE_HEDGED" hidden="1">"c2055"</definedName>
    <definedName name="IQ_OG_OIL_PRICE_UNHEDGED" hidden="1">"c2057"</definedName>
    <definedName name="IQ_OG_OPEN_BALANCE_GAS" hidden="1">"c2041"</definedName>
    <definedName name="IQ_OG_OPEN_BALANCE_OIL" hidden="1">"c2029"</definedName>
    <definedName name="IQ_OG_OTHER_ADJ_FCF" hidden="1">"c1999"</definedName>
    <definedName name="IQ_OG_OTHER_ADJ_FCF_GAS" hidden="1">"c2019"</definedName>
    <definedName name="IQ_OG_OTHER_ADJ_FCF_OIL" hidden="1">"c2009"</definedName>
    <definedName name="IQ_OG_OTHER_ADJ_GAS" hidden="1">"c2048"</definedName>
    <definedName name="IQ_OG_OTHER_ADJ_OIL" hidden="1">"c2036"</definedName>
    <definedName name="IQ_OG_OTHER_COSTS" hidden="1">"c1979"</definedName>
    <definedName name="IQ_OG_OTHER_COSTS_GAS" hidden="1">"c1991"</definedName>
    <definedName name="IQ_OG_OTHER_COSTS_OIL" hidden="1">"c1985"</definedName>
    <definedName name="IQ_OG_PRODUCTION_GAS" hidden="1">"c2047"</definedName>
    <definedName name="IQ_OG_PRODUCTION_OIL" hidden="1">"c2035"</definedName>
    <definedName name="IQ_OG_PURCHASES_GAS" hidden="1">"c2045"</definedName>
    <definedName name="IQ_OG_PURCHASES_OIL" hidden="1">"c2033"</definedName>
    <definedName name="IQ_OG_REVISIONS_GAS" hidden="1">"c2042"</definedName>
    <definedName name="IQ_OG_REVISIONS_OIL" hidden="1">"c2030"</definedName>
    <definedName name="IQ_OG_SALES_IN_PLACE_GAS" hidden="1">"c2046"</definedName>
    <definedName name="IQ_OG_SALES_IN_PLACE_OIL" hidden="1">"c2034"</definedName>
    <definedName name="IQ_OG_STANDARDIZED_DCF" hidden="1">"c2000"</definedName>
    <definedName name="IQ_OG_STANDARDIZED_DCF_GAS" hidden="1">"c2020"</definedName>
    <definedName name="IQ_OG_STANDARDIZED_DCF_HEDGED" hidden="1">"c2001"</definedName>
    <definedName name="IQ_OG_STANDARDIZED_DCF_HEDGED_GAS" hidden="1">"c2021"</definedName>
    <definedName name="IQ_OG_STANDARDIZED_DCF_HEDGED_OIL" hidden="1">"c2011"</definedName>
    <definedName name="IQ_OG_STANDARDIZED_DCF_OIL" hidden="1">"c2010"</definedName>
    <definedName name="IQ_OG_TAXES" hidden="1">"c2026"</definedName>
    <definedName name="IQ_OG_TAXES_GAS" hidden="1">"c2028"</definedName>
    <definedName name="IQ_OG_TAXES_OIL" hidden="1">"c2027"</definedName>
    <definedName name="IQ_OG_TOTAL_COSTS" hidden="1">"c1980"</definedName>
    <definedName name="IQ_OG_TOTAL_COSTS_GAS" hidden="1">"c1992"</definedName>
    <definedName name="IQ_OG_TOTAL_COSTS_OIL" hidden="1">"c1986"</definedName>
    <definedName name="IQ_OG_TOTAL_EST_PROVED_RESERVES_GAS" hidden="1">"c2052"</definedName>
    <definedName name="IQ_OG_TOTAL_GAS_PRODUCTION" hidden="1">"c2060"</definedName>
    <definedName name="IQ_OG_TOTAL_LIQUID_GAS_PRODUCTION" hidden="1">"c2235"</definedName>
    <definedName name="IQ_OG_TOTAL_OIL_PRODUCTION" hidden="1">"c2059"</definedName>
    <definedName name="IQ_OG_TOTAL_OIL_PRODUCTON" hidden="1">"c2059"</definedName>
    <definedName name="IQ_OG_UNDEVELOPED_RESERVES_GAS" hidden="1">"c2051"</definedName>
    <definedName name="IQ_OG_UNDEVELOPED_RESERVES_OIL" hidden="1">"c2039"</definedName>
    <definedName name="IQ_OIL_IMPAIR" hidden="1">"c840"</definedName>
    <definedName name="IQ_OL_COMM_AFTER_FIVE" hidden="1">"c841"</definedName>
    <definedName name="IQ_OL_COMM_CY" hidden="1">"c842"</definedName>
    <definedName name="IQ_OL_COMM_CY1" hidden="1">"c843"</definedName>
    <definedName name="IQ_OL_COMM_CY2" hidden="1">"c844"</definedName>
    <definedName name="IQ_OL_COMM_CY3" hidden="1">"c845"</definedName>
    <definedName name="IQ_OL_COMM_CY4" hidden="1">"c846"</definedName>
    <definedName name="IQ_OL_COMM_NEXT_FIVE" hidden="1">"c847"</definedName>
    <definedName name="IQ_OPENPRICE" hidden="1">"c848"</definedName>
    <definedName name="IQ_OPER_INC" hidden="1">"c849"</definedName>
    <definedName name="IQ_OPER_INC_BR" hidden="1">"c850"</definedName>
    <definedName name="IQ_OPER_INC_FIN" hidden="1">"c851"</definedName>
    <definedName name="IQ_OPER_INC_INS" hidden="1">"c852"</definedName>
    <definedName name="IQ_OPER_INC_MARGIN" hidden="1">"c1448"</definedName>
    <definedName name="IQ_OPER_INC_REIT" hidden="1">"c853"</definedName>
    <definedName name="IQ_OPER_INC_UTI" hidden="1">"c854"</definedName>
    <definedName name="IQ_OPERATIONS_EXP" hidden="1">"c855"</definedName>
    <definedName name="IQ_OPTIONS_BEG_OS" hidden="1">"c1572"</definedName>
    <definedName name="IQ_OPTIONS_CANCELLED" hidden="1">"c856"</definedName>
    <definedName name="IQ_OPTIONS_END_OS" hidden="1">"c1573"</definedName>
    <definedName name="IQ_OPTIONS_EXERCISED" hidden="1">"c2116"</definedName>
    <definedName name="IQ_OPTIONS_ISSUED" hidden="1">"c857"</definedName>
    <definedName name="IQ_ORDER_BACKLOG" hidden="1">"c2090"</definedName>
    <definedName name="IQ_OTHER_ADJUST_GROSS_LOANS" hidden="1">"c859"</definedName>
    <definedName name="IQ_OTHER_ASSETS" hidden="1">"c860"</definedName>
    <definedName name="IQ_OTHER_ASSETS_BNK" hidden="1">"c861"</definedName>
    <definedName name="IQ_OTHER_ASSETS_BR" hidden="1">"c862"</definedName>
    <definedName name="IQ_OTHER_ASSETS_FIN" hidden="1">"c863"</definedName>
    <definedName name="IQ_OTHER_ASSETS_INS" hidden="1">"c864"</definedName>
    <definedName name="IQ_OTHER_ASSETS_REIT" hidden="1">"c865"</definedName>
    <definedName name="IQ_OTHER_ASSETS_SERV_RIGHTS" hidden="1">"c2243"</definedName>
    <definedName name="IQ_OTHER_ASSETS_UTI" hidden="1">"c866"</definedName>
    <definedName name="IQ_OTHER_BEARING_LIAB" hidden="1">"c1608"</definedName>
    <definedName name="IQ_OTHER_BENEFITS_OBLIGATION" hidden="1">"c867"</definedName>
    <definedName name="IQ_OTHER_CA" hidden="1">"c868"</definedName>
    <definedName name="IQ_OTHER_CA_SUPPL" hidden="1">"c869"</definedName>
    <definedName name="IQ_OTHER_CA_SUPPL_BNK" hidden="1">"c870"</definedName>
    <definedName name="IQ_OTHER_CA_SUPPL_BR" hidden="1">"c871"</definedName>
    <definedName name="IQ_OTHER_CA_SUPPL_FIN" hidden="1">"c872"</definedName>
    <definedName name="IQ_OTHER_CA_SUPPL_INS" hidden="1">"c873"</definedName>
    <definedName name="IQ_OTHER_CA_SUPPL_REIT" hidden="1">"c874"</definedName>
    <definedName name="IQ_OTHER_CA_SUPPL_UTI" hidden="1">"c875"</definedName>
    <definedName name="IQ_OTHER_CA_UTI" hidden="1">"c876"</definedName>
    <definedName name="IQ_OTHER_CL" hidden="1">"c877"</definedName>
    <definedName name="IQ_OTHER_CL_SUPPL" hidden="1">"c878"</definedName>
    <definedName name="IQ_OTHER_CL_SUPPL_BNK" hidden="1">"c879"</definedName>
    <definedName name="IQ_OTHER_CL_SUPPL_BR" hidden="1">"c880"</definedName>
    <definedName name="IQ_OTHER_CL_SUPPL_FIN" hidden="1">"c881"</definedName>
    <definedName name="IQ_OTHER_CL_SUPPL_REIT" hidden="1">"c882"</definedName>
    <definedName name="IQ_OTHER_CL_SUPPL_UTI" hidden="1">"c883"</definedName>
    <definedName name="IQ_OTHER_CL_UTI" hidden="1">"c884"</definedName>
    <definedName name="IQ_OTHER_CURRENT_ASSETS" hidden="1">"c1403"</definedName>
    <definedName name="IQ_OTHER_CURRENT_LIAB" hidden="1">"c1404"</definedName>
    <definedName name="IQ_OTHER_DEP" hidden="1">"c885"</definedName>
    <definedName name="IQ_OTHER_EARNING" hidden="1">"c1609"</definedName>
    <definedName name="IQ_OTHER_EQUITY" hidden="1">"c886"</definedName>
    <definedName name="IQ_OTHER_EQUITY_BNK" hidden="1">"c887"</definedName>
    <definedName name="IQ_OTHER_EQUITY_BR" hidden="1">"c888"</definedName>
    <definedName name="IQ_OTHER_EQUITY_FIN" hidden="1">"c889"</definedName>
    <definedName name="IQ_OTHER_EQUITY_INS" hidden="1">"c890"</definedName>
    <definedName name="IQ_OTHER_EQUITY_REIT" hidden="1">"c891"</definedName>
    <definedName name="IQ_OTHER_EQUITY_UTI" hidden="1">"c892"</definedName>
    <definedName name="IQ_OTHER_FINANCE_ACT" hidden="1">"c893"</definedName>
    <definedName name="IQ_OTHER_FINANCE_ACT_BNK" hidden="1">"c894"</definedName>
    <definedName name="IQ_OTHER_FINANCE_ACT_BR" hidden="1">"c895"</definedName>
    <definedName name="IQ_OTHER_FINANCE_ACT_FIN" hidden="1">"c896"</definedName>
    <definedName name="IQ_OTHER_FINANCE_ACT_INS" hidden="1">"c897"</definedName>
    <definedName name="IQ_OTHER_FINANCE_ACT_REIT" hidden="1">"c898"</definedName>
    <definedName name="IQ_OTHER_FINANCE_ACT_SUPPL" hidden="1">"c899"</definedName>
    <definedName name="IQ_OTHER_FINANCE_ACT_SUPPL_BNK" hidden="1">"c900"</definedName>
    <definedName name="IQ_OTHER_FINANCE_ACT_SUPPL_BR" hidden="1">"c901"</definedName>
    <definedName name="IQ_OTHER_FINANCE_ACT_SUPPL_FIN" hidden="1">"c902"</definedName>
    <definedName name="IQ_OTHER_FINANCE_ACT_SUPPL_INS" hidden="1">"c903"</definedName>
    <definedName name="IQ_OTHER_FINANCE_ACT_SUPPL_REIT" hidden="1">"c904"</definedName>
    <definedName name="IQ_OTHER_FINANCE_ACT_SUPPL_UTI" hidden="1">"c905"</definedName>
    <definedName name="IQ_OTHER_FINANCE_ACT_UTI" hidden="1">"c906"</definedName>
    <definedName name="IQ_OTHER_INTAN" hidden="1">"c907"</definedName>
    <definedName name="IQ_OTHER_INTAN_BNK" hidden="1">"c908"</definedName>
    <definedName name="IQ_OTHER_INTAN_BR" hidden="1">"c909"</definedName>
    <definedName name="IQ_OTHER_INTAN_FIN" hidden="1">"c910"</definedName>
    <definedName name="IQ_OTHER_INTAN_INS" hidden="1">"c911"</definedName>
    <definedName name="IQ_OTHER_INTAN_REIT" hidden="1">"c912"</definedName>
    <definedName name="IQ_OTHER_INTAN_UTI" hidden="1">"c913"</definedName>
    <definedName name="IQ_OTHER_INV" hidden="1">"c914"</definedName>
    <definedName name="IQ_OTHER_INVEST" hidden="1">"c915"</definedName>
    <definedName name="IQ_OTHER_INVEST_ACT" hidden="1">"c916"</definedName>
    <definedName name="IQ_OTHER_INVEST_ACT_BNK" hidden="1">"c917"</definedName>
    <definedName name="IQ_OTHER_INVEST_ACT_BR" hidden="1">"c918"</definedName>
    <definedName name="IQ_OTHER_INVEST_ACT_FIN" hidden="1">"c919"</definedName>
    <definedName name="IQ_OTHER_INVEST_ACT_INS" hidden="1">"c920"</definedName>
    <definedName name="IQ_OTHER_INVEST_ACT_REIT" hidden="1">"c921"</definedName>
    <definedName name="IQ_OTHER_INVEST_ACT_SUPPL" hidden="1">"c922"</definedName>
    <definedName name="IQ_OTHER_INVEST_ACT_SUPPL_BNK" hidden="1">"c923"</definedName>
    <definedName name="IQ_OTHER_INVEST_ACT_SUPPL_BR" hidden="1">"c924"</definedName>
    <definedName name="IQ_OTHER_INVEST_ACT_SUPPL_FIN" hidden="1">"c925"</definedName>
    <definedName name="IQ_OTHER_INVEST_ACT_SUPPL_INS" hidden="1">"c926"</definedName>
    <definedName name="IQ_OTHER_INVEST_ACT_SUPPL_REIT" hidden="1">"c927"</definedName>
    <definedName name="IQ_OTHER_INVEST_ACT_SUPPL_UTI" hidden="1">"c928"</definedName>
    <definedName name="IQ_OTHER_INVEST_ACT_UTI" hidden="1">"c929"</definedName>
    <definedName name="IQ_OTHER_INVESTING" hidden="1">"c1408"</definedName>
    <definedName name="IQ_OTHER_LIAB" hidden="1">"c930"</definedName>
    <definedName name="IQ_OTHER_LIAB_BNK" hidden="1">"c931"</definedName>
    <definedName name="IQ_OTHER_LIAB_BR" hidden="1">"c932"</definedName>
    <definedName name="IQ_OTHER_LIAB_FIN" hidden="1">"c933"</definedName>
    <definedName name="IQ_OTHER_LIAB_INS" hidden="1">"c934"</definedName>
    <definedName name="IQ_OTHER_LIAB_LT" hidden="1">"c935"</definedName>
    <definedName name="IQ_OTHER_LIAB_LT_BNK" hidden="1">"c936"</definedName>
    <definedName name="IQ_OTHER_LIAB_LT_BR" hidden="1">"c937"</definedName>
    <definedName name="IQ_OTHER_LIAB_LT_FIN" hidden="1">"c938"</definedName>
    <definedName name="IQ_OTHER_LIAB_LT_INS" hidden="1">"c939"</definedName>
    <definedName name="IQ_OTHER_LIAB_LT_REIT" hidden="1">"c940"</definedName>
    <definedName name="IQ_OTHER_LIAB_LT_UTI" hidden="1">"c941"</definedName>
    <definedName name="IQ_OTHER_LIAB_REIT" hidden="1">"c942"</definedName>
    <definedName name="IQ_OTHER_LIAB_UTI" hidden="1">"c943"</definedName>
    <definedName name="IQ_OTHER_LIAB_WRITTEN" hidden="1">"c944"</definedName>
    <definedName name="IQ_OTHER_LOANS" hidden="1">"c945"</definedName>
    <definedName name="IQ_OTHER_LONG_TERM" hidden="1">"c1409"</definedName>
    <definedName name="IQ_OTHER_LT_ASSETS" hidden="1">"c946"</definedName>
    <definedName name="IQ_OTHER_LT_ASSETS_BNK" hidden="1">"c947"</definedName>
    <definedName name="IQ_OTHER_LT_ASSETS_BR" hidden="1">"c948"</definedName>
    <definedName name="IQ_OTHER_LT_ASSETS_FIN" hidden="1">"c949"</definedName>
    <definedName name="IQ_OTHER_LT_ASSETS_INS" hidden="1">"c950"</definedName>
    <definedName name="IQ_OTHER_LT_ASSETS_REIT" hidden="1">"c951"</definedName>
    <definedName name="IQ_OTHER_LT_ASSETS_UTI" hidden="1">"c952"</definedName>
    <definedName name="IQ_OTHER_NET" hidden="1">"c1453"</definedName>
    <definedName name="IQ_OTHER_NON_INT_EXP" hidden="1">"c953"</definedName>
    <definedName name="IQ_OTHER_NON_INT_EXP_TOTAL" hidden="1">"c954"</definedName>
    <definedName name="IQ_OTHER_NON_INT_INC" hidden="1">"c955"</definedName>
    <definedName name="IQ_OTHER_NON_OPER_EXP" hidden="1">"c956"</definedName>
    <definedName name="IQ_OTHER_NON_OPER_EXP_BR" hidden="1">"c957"</definedName>
    <definedName name="IQ_OTHER_NON_OPER_EXP_FIN" hidden="1">"c958"</definedName>
    <definedName name="IQ_OTHER_NON_OPER_EXP_INS" hidden="1">"c959"</definedName>
    <definedName name="IQ_OTHER_NON_OPER_EXP_REIT" hidden="1">"c960"</definedName>
    <definedName name="IQ_OTHER_NON_OPER_EXP_SUPPL" hidden="1">"c961"</definedName>
    <definedName name="IQ_OTHER_NON_OPER_EXP_SUPPL_BR" hidden="1">"c962"</definedName>
    <definedName name="IQ_OTHER_NON_OPER_EXP_SUPPL_FIN" hidden="1">"c963"</definedName>
    <definedName name="IQ_OTHER_NON_OPER_EXP_SUPPL_INS" hidden="1">"c964"</definedName>
    <definedName name="IQ_OTHER_NON_OPER_EXP_SUPPL_REIT" hidden="1">"c965"</definedName>
    <definedName name="IQ_OTHER_NON_OPER_EXP_SUPPL_UTI" hidden="1">"c966"</definedName>
    <definedName name="IQ_OTHER_NON_OPER_EXP_UTI" hidden="1">"c967"</definedName>
    <definedName name="IQ_OTHER_OPER" hidden="1">"c982"</definedName>
    <definedName name="IQ_OTHER_OPER_ACT" hidden="1">"c983"</definedName>
    <definedName name="IQ_OTHER_OPER_ACT_BNK" hidden="1">"c984"</definedName>
    <definedName name="IQ_OTHER_OPER_ACT_BR" hidden="1">"c985"</definedName>
    <definedName name="IQ_OTHER_OPER_ACT_FIN" hidden="1">"c986"</definedName>
    <definedName name="IQ_OTHER_OPER_ACT_INS" hidden="1">"c987"</definedName>
    <definedName name="IQ_OTHER_OPER_ACT_REIT" hidden="1">"c988"</definedName>
    <definedName name="IQ_OTHER_OPER_ACT_UTI" hidden="1">"c989"</definedName>
    <definedName name="IQ_OTHER_OPER_BR" hidden="1">"c990"</definedName>
    <definedName name="IQ_OTHER_OPER_FIN" hidden="1">"c991"</definedName>
    <definedName name="IQ_OTHER_OPER_INS" hidden="1">"c992"</definedName>
    <definedName name="IQ_OTHER_OPER_REIT" hidden="1">"c993"</definedName>
    <definedName name="IQ_OTHER_OPER_SUPPL_BR" hidden="1">"c994"</definedName>
    <definedName name="IQ_OTHER_OPER_SUPPL_FIN" hidden="1">"c995"</definedName>
    <definedName name="IQ_OTHER_OPER_SUPPL_INS" hidden="1">"c996"</definedName>
    <definedName name="IQ_OTHER_OPER_SUPPL_REIT" hidden="1">"c997"</definedName>
    <definedName name="IQ_OTHER_OPER_SUPPL_UTI" hidden="1">"c998"</definedName>
    <definedName name="IQ_OTHER_OPER_TOT_BNK" hidden="1">"c999"</definedName>
    <definedName name="IQ_OTHER_OPER_TOT_BR" hidden="1">"c1000"</definedName>
    <definedName name="IQ_OTHER_OPER_TOT_FIN" hidden="1">"c1001"</definedName>
    <definedName name="IQ_OTHER_OPER_TOT_INS" hidden="1">"c1002"</definedName>
    <definedName name="IQ_OTHER_OPER_TOT_REIT" hidden="1">"c1003"</definedName>
    <definedName name="IQ_OTHER_OPER_TOT_UTI" hidden="1">"c1004"</definedName>
    <definedName name="IQ_OTHER_OPER_UTI" hidden="1">"c1005"</definedName>
    <definedName name="IQ_OTHER_OUTSTANDING_BS_DATE" hidden="1">"c1972"</definedName>
    <definedName name="IQ_OTHER_OUTSTANDING_FILING_DATE" hidden="1">"c1974"</definedName>
    <definedName name="IQ_OTHER_PC_WRITTEN" hidden="1">"c1006"</definedName>
    <definedName name="IQ_OTHER_REAL_ESTATE" hidden="1">"c1007"</definedName>
    <definedName name="IQ_OTHER_RECEIV" hidden="1">"c1008"</definedName>
    <definedName name="IQ_OTHER_RECEIV_INS" hidden="1">"c1009"</definedName>
    <definedName name="IQ_OTHER_REV" hidden="1">"c1010"</definedName>
    <definedName name="IQ_OTHER_REV_BR" hidden="1">"c1011"</definedName>
    <definedName name="IQ_OTHER_REV_FIN" hidden="1">"c1012"</definedName>
    <definedName name="IQ_OTHER_REV_INS" hidden="1">"c1013"</definedName>
    <definedName name="IQ_OTHER_REV_REIT" hidden="1">"c1014"</definedName>
    <definedName name="IQ_OTHER_REV_SUPPL" hidden="1">"c1015"</definedName>
    <definedName name="IQ_OTHER_REV_SUPPL_BR" hidden="1">"c1016"</definedName>
    <definedName name="IQ_OTHER_REV_SUPPL_FIN" hidden="1">"c1017"</definedName>
    <definedName name="IQ_OTHER_REV_SUPPL_INS" hidden="1">"c1018"</definedName>
    <definedName name="IQ_OTHER_REV_SUPPL_REIT" hidden="1">"c1019"</definedName>
    <definedName name="IQ_OTHER_REV_SUPPL_UTI" hidden="1">"c1020"</definedName>
    <definedName name="IQ_OTHER_REV_UTI" hidden="1">"c1021"</definedName>
    <definedName name="IQ_OTHER_REVENUE" hidden="1">"c1410"</definedName>
    <definedName name="IQ_OTHER_UNUSUAL" hidden="1">"c1488"</definedName>
    <definedName name="IQ_OTHER_UNUSUAL_BNK" hidden="1">"c1560"</definedName>
    <definedName name="IQ_OTHER_UNUSUAL_BR" hidden="1">"c1561"</definedName>
    <definedName name="IQ_OTHER_UNUSUAL_FIN" hidden="1">"c1562"</definedName>
    <definedName name="IQ_OTHER_UNUSUAL_INS" hidden="1">"c1563"</definedName>
    <definedName name="IQ_OTHER_UNUSUAL_REIT" hidden="1">"c1564"</definedName>
    <definedName name="IQ_OTHER_UNUSUAL_SUPPL" hidden="1">"c1494"</definedName>
    <definedName name="IQ_OTHER_UNUSUAL_SUPPL_BNK" hidden="1">"c1495"</definedName>
    <definedName name="IQ_OTHER_UNUSUAL_SUPPL_BR" hidden="1">"c1496"</definedName>
    <definedName name="IQ_OTHER_UNUSUAL_SUPPL_FIN" hidden="1">"c1497"</definedName>
    <definedName name="IQ_OTHER_UNUSUAL_SUPPL_INS" hidden="1">"c1498"</definedName>
    <definedName name="IQ_OTHER_UNUSUAL_SUPPL_REIT" hidden="1">"c1499"</definedName>
    <definedName name="IQ_OTHER_UNUSUAL_SUPPL_UTI" hidden="1">"c1500"</definedName>
    <definedName name="IQ_OTHER_UNUSUAL_UTI" hidden="1">"c1565"</definedName>
    <definedName name="IQ_OUTSTANDING_BS_DATE" hidden="1">"c2128"</definedName>
    <definedName name="IQ_OUTSTANDING_FILING_DATE" hidden="1">"c2127"</definedName>
    <definedName name="IQ_PART_TIME" hidden="1">"c1024"</definedName>
    <definedName name="IQ_PAY_ACCRUED" hidden="1">"c1457"</definedName>
    <definedName name="IQ_PAYOUT_RATIO" hidden="1">"c1900"</definedName>
    <definedName name="IQ_PBV" hidden="1">"c1025"</definedName>
    <definedName name="IQ_PBV_AVG" hidden="1">"c1026"</definedName>
    <definedName name="IQ_PC_WRITTEN" hidden="1">"c1027"</definedName>
    <definedName name="IQ_PE_EXCL" hidden="1">"c1028"</definedName>
    <definedName name="IQ_PE_EXCL_AVG" hidden="1">"c1029"</definedName>
    <definedName name="IQ_PE_EXCL_FWD" hidden="1">"c1030"</definedName>
    <definedName name="IQ_PE_NORMALIZED" hidden="1">"c2207"</definedName>
    <definedName name="IQ_PE_RATIO" hidden="1">"c1610"</definedName>
    <definedName name="IQ_PENSION" hidden="1">"c1031"</definedName>
    <definedName name="IQ_PERIODDATE" hidden="1">"c1414"</definedName>
    <definedName name="IQ_PERIODDATE_BS" hidden="1">"c1032"</definedName>
    <definedName name="IQ_PERIODDATE_CF" hidden="1">"c1033"</definedName>
    <definedName name="IQ_PERIODDATE_IS" hidden="1">"c1034"</definedName>
    <definedName name="IQ_PERIODLENGTH_CF" hidden="1">"c1502"</definedName>
    <definedName name="IQ_PERIODLENGTH_IS" hidden="1">"c1503"</definedName>
    <definedName name="IQ_PERTYPE" hidden="1">"c1611"</definedName>
    <definedName name="IQ_PLL" hidden="1">"c2114"</definedName>
    <definedName name="IQ_POLICY_BENEFITS" hidden="1">"c1036"</definedName>
    <definedName name="IQ_POLICY_COST" hidden="1">"c1037"</definedName>
    <definedName name="IQ_POLICY_LIAB" hidden="1">"c1612"</definedName>
    <definedName name="IQ_POLICY_LOANS" hidden="1">"c1038"</definedName>
    <definedName name="IQ_POST_RETIRE_EXP" hidden="1">"c1039"</definedName>
    <definedName name="IQ_POSTPAID_CHURN" hidden="1">"c2121"</definedName>
    <definedName name="IQ_POSTPAID_SUBS" hidden="1">"c2118"</definedName>
    <definedName name="IQ_PRE_OPEN_COST" hidden="1">"c1040"</definedName>
    <definedName name="IQ_PREF_CONVERT" hidden="1">"c1041"</definedName>
    <definedName name="IQ_PREF_DIV_CF" hidden="1">"c1042"</definedName>
    <definedName name="IQ_PREF_DIV_OTHER" hidden="1">"c1043"</definedName>
    <definedName name="IQ_PREF_DIVID" hidden="1">"c1461"</definedName>
    <definedName name="IQ_PREF_EQUITY" hidden="1">"c1044"</definedName>
    <definedName name="IQ_PREF_ISSUED" hidden="1">"c1045"</definedName>
    <definedName name="IQ_PREF_ISSUED_BNK" hidden="1">"c1046"</definedName>
    <definedName name="IQ_PREF_ISSUED_BR" hidden="1">"c1047"</definedName>
    <definedName name="IQ_PREF_ISSUED_FIN" hidden="1">"c1048"</definedName>
    <definedName name="IQ_PREF_ISSUED_INS" hidden="1">"c1049"</definedName>
    <definedName name="IQ_PREF_ISSUED_REIT" hidden="1">"c1050"</definedName>
    <definedName name="IQ_PREF_ISSUED_UTI" hidden="1">"c1051"</definedName>
    <definedName name="IQ_PREF_NON_REDEEM" hidden="1">"c1052"</definedName>
    <definedName name="IQ_PREF_OTHER" hidden="1">"c1053"</definedName>
    <definedName name="IQ_PREF_OTHER_BNK" hidden="1">"c1054"</definedName>
    <definedName name="IQ_PREF_OTHER_BR" hidden="1">"c1055"</definedName>
    <definedName name="IQ_PREF_OTHER_FIN" hidden="1">"c1056"</definedName>
    <definedName name="IQ_PREF_OTHER_INS" hidden="1">"c1057"</definedName>
    <definedName name="IQ_PREF_OTHER_REIT" hidden="1">"c1058"</definedName>
    <definedName name="IQ_PREF_REDEEM" hidden="1">"c1059"</definedName>
    <definedName name="IQ_PREF_REP" hidden="1">"c1060"</definedName>
    <definedName name="IQ_PREF_REP_BNK" hidden="1">"c1061"</definedName>
    <definedName name="IQ_PREF_REP_BR" hidden="1">"c1062"</definedName>
    <definedName name="IQ_PREF_REP_FIN" hidden="1">"c1063"</definedName>
    <definedName name="IQ_PREF_REP_INS" hidden="1">"c1064"</definedName>
    <definedName name="IQ_PREF_REP_REIT" hidden="1">"c1065"</definedName>
    <definedName name="IQ_PREF_REP_UTI" hidden="1">"c1066"</definedName>
    <definedName name="IQ_PREF_STOCK" hidden="1">"c1416"</definedName>
    <definedName name="IQ_PREF_TOT" hidden="1">"c1415"</definedName>
    <definedName name="IQ_PREMIUMS_ANNUITY_REV" hidden="1">"c1067"</definedName>
    <definedName name="IQ_PREPAID_CHURN" hidden="1">"c2120"</definedName>
    <definedName name="IQ_PREPAID_EXP" hidden="1">"c1068"</definedName>
    <definedName name="IQ_PREPAID_EXPEN" hidden="1">"c1418"</definedName>
    <definedName name="IQ_PREPAID_SUBS" hidden="1">"c2117"</definedName>
    <definedName name="IQ_PRICE_OVER_BVPS" hidden="1">"c1412"</definedName>
    <definedName name="IQ_PRICE_OVER_LTM_EPS" hidden="1">"c1413"</definedName>
    <definedName name="IQ_PRICE_TARGET" hidden="1">"c82"</definedName>
    <definedName name="IQ_PRICEDATE" hidden="1">"c1069"</definedName>
    <definedName name="IQ_PRICING_DATE" hidden="1">"c1613"</definedName>
    <definedName name="IQ_PRIMARY_INDUSTRY" hidden="1">"c1070"</definedName>
    <definedName name="IQ_PRO_FORMA_BASIC_EPS" hidden="1">"c1614"</definedName>
    <definedName name="IQ_PRO_FORMA_DILUT_EPS" hidden="1">"c1615"</definedName>
    <definedName name="IQ_PRO_FORMA_NET_INC" hidden="1">"c1452"</definedName>
    <definedName name="IQ_PROFESSIONAL" hidden="1">"c1071"</definedName>
    <definedName name="IQ_PROFESSIONAL_TITLE" hidden="1">"c1072"</definedName>
    <definedName name="IQ_PROJECTED_PENSION_OBLIGATION" hidden="1">"c1292"</definedName>
    <definedName name="IQ_PROPERTY_EXP" hidden="1">"c1073"</definedName>
    <definedName name="IQ_PROPERTY_GROSS" hidden="1">"c1379"</definedName>
    <definedName name="IQ_PROPERTY_MGMT_FEE" hidden="1">"c1074"</definedName>
    <definedName name="IQ_PROPERTY_NET" hidden="1">"c1402"</definedName>
    <definedName name="IQ_PROV_BAD_DEBTS" hidden="1">"c1075"</definedName>
    <definedName name="IQ_PROV_BAD_DEBTS_CF" hidden="1">"c1076"</definedName>
    <definedName name="IQ_PROVISION_10YR_ANN_GROWTH" hidden="1">"c1077"</definedName>
    <definedName name="IQ_PROVISION_1YR_ANN_GROWTH" hidden="1">"c1078"</definedName>
    <definedName name="IQ_PROVISION_2YR_ANN_GROWTH" hidden="1">"c1079"</definedName>
    <definedName name="IQ_PROVISION_3YR_ANN_GROWTH" hidden="1">"c1080"</definedName>
    <definedName name="IQ_PROVISION_5YR_ANN_GROWTH" hidden="1">"c1081"</definedName>
    <definedName name="IQ_PROVISION_7YR_ANN_GROWTH" hidden="1">"c1082"</definedName>
    <definedName name="IQ_PROVISION_CHARGE_OFFS" hidden="1">"c1083"</definedName>
    <definedName name="IQ_PTBV" hidden="1">"c1084"</definedName>
    <definedName name="IQ_PTBV_AVG" hidden="1">"c1085"</definedName>
    <definedName name="IQ_QUICK_RATIO" hidden="1">"c1086"</definedName>
    <definedName name="IQ_RATE_COMP_GROWTH_DOMESTIC" hidden="1">"c1087"</definedName>
    <definedName name="IQ_RATE_COMP_GROWTH_FOREIGN" hidden="1">"c1088"</definedName>
    <definedName name="IQ_RAW_INV" hidden="1">"c1089"</definedName>
    <definedName name="IQ_RD_EXP" hidden="1">"c1090"</definedName>
    <definedName name="IQ_RD_EXP_FN" hidden="1">"c1091"</definedName>
    <definedName name="IQ_RE" hidden="1">"c1092"</definedName>
    <definedName name="IQ_REAL_ESTATE" hidden="1">"c1093"</definedName>
    <definedName name="IQ_REAL_ESTATE_ASSETS" hidden="1">"c1094"</definedName>
    <definedName name="IQ_REDEEM_PREF_STOCK" hidden="1">"c1417"</definedName>
    <definedName name="IQ_REG_ASSETS" hidden="1">"c1095"</definedName>
    <definedName name="IQ_REINSUR_PAY" hidden="1">"c1096"</definedName>
    <definedName name="IQ_REINSUR_PAY_CF" hidden="1">"c1097"</definedName>
    <definedName name="IQ_REINSUR_RECOVER" hidden="1">"c1098"</definedName>
    <definedName name="IQ_REINSUR_RECOVER_CF" hidden="1">"c1099"</definedName>
    <definedName name="IQ_REINSURANCE" hidden="1">"c1100"</definedName>
    <definedName name="IQ_RENTAL_REV" hidden="1">"c1101"</definedName>
    <definedName name="IQ_RESEARCH_DEV" hidden="1">"c1419"</definedName>
    <definedName name="IQ_RESIDENTIAL_LOANS" hidden="1">"c1102"</definedName>
    <definedName name="IQ_RESTATEMENT_BS" hidden="1">"c1643"</definedName>
    <definedName name="IQ_RESTATEMENT_CF" hidden="1">"c1644"</definedName>
    <definedName name="IQ_RESTATEMENT_IS" hidden="1">"c1642"</definedName>
    <definedName name="IQ_RESTRICTED_CASH" hidden="1">"c1103"</definedName>
    <definedName name="IQ_RESTRUCTURE" hidden="1">"c1104"</definedName>
    <definedName name="IQ_RESTRUCTURE_BNK" hidden="1">"c1105"</definedName>
    <definedName name="IQ_RESTRUCTURE_BR" hidden="1">"c1106"</definedName>
    <definedName name="IQ_RESTRUCTURE_CF" hidden="1">"c1107"</definedName>
    <definedName name="IQ_RESTRUCTURE_FIN" hidden="1">"c1108"</definedName>
    <definedName name="IQ_RESTRUCTURE_INS" hidden="1">"c1109"</definedName>
    <definedName name="IQ_RESTRUCTURE_REIT" hidden="1">"c1110"</definedName>
    <definedName name="IQ_RESTRUCTURE_UTI" hidden="1">"c1111"</definedName>
    <definedName name="IQ_RESTRUCTURED_LOANS" hidden="1">"c1112"</definedName>
    <definedName name="IQ_RETAIL_AVG_STORE_SIZE_GROSS" hidden="1">"c2066"</definedName>
    <definedName name="IQ_RETAIL_AVG_STORE_SIZE_NET" hidden="1">"c2067"</definedName>
    <definedName name="IQ_RETAIL_CLOSED_STORES" hidden="1">"c2063"</definedName>
    <definedName name="IQ_RETAIL_OPENED_STORES" hidden="1">"c2062"</definedName>
    <definedName name="IQ_RETAIL_SALES_SQFT_ALL_GROSS" hidden="1">"c2138"</definedName>
    <definedName name="IQ_RETAIL_SALES_SQFT_ALL_NET" hidden="1">"c2139"</definedName>
    <definedName name="IQ_RETAIL_SALES_SQFT_COMPARABLE_GROSS" hidden="1">"c2136"</definedName>
    <definedName name="IQ_RETAIL_SALES_SQFT_COMPARABLE_NET" hidden="1">"c2137"</definedName>
    <definedName name="IQ_RETAIL_SALES_SQFT_OWNED_GROSS" hidden="1">"c2134"</definedName>
    <definedName name="IQ_RETAIL_SALES_SQFT_OWNED_NET" hidden="1">"c2135"</definedName>
    <definedName name="IQ_RETAIL_SQ_FOOTAGE" hidden="1">"c2064"</definedName>
    <definedName name="IQ_RETAIL_STORE_SELLING_AREA" hidden="1">"c2065"</definedName>
    <definedName name="IQ_RETAIL_TOTAL_STORES" hidden="1">"c2061"</definedName>
    <definedName name="IQ_RETAINED_EARN" hidden="1">"c1420"</definedName>
    <definedName name="IQ_RETURN_ASSETS" hidden="1">"c1113"</definedName>
    <definedName name="IQ_RETURN_ASSETS_BANK" hidden="1">"c1114"</definedName>
    <definedName name="IQ_RETURN_ASSETS_BROK" hidden="1">"c1115"</definedName>
    <definedName name="IQ_RETURN_ASSETS_FS" hidden="1">"c1116"</definedName>
    <definedName name="IQ_RETURN_CAPITAL" hidden="1">"c1117"</definedName>
    <definedName name="IQ_RETURN_EQUITY" hidden="1">"c1118"</definedName>
    <definedName name="IQ_RETURN_EQUITY_BANK" hidden="1">"c1119"</definedName>
    <definedName name="IQ_RETURN_EQUITY_BROK" hidden="1">"c1120"</definedName>
    <definedName name="IQ_RETURN_EQUITY_FS" hidden="1">"c1121"</definedName>
    <definedName name="IQ_RETURN_INVESTMENT" hidden="1">"c1421"</definedName>
    <definedName name="IQ_REV" hidden="1">"c1122"</definedName>
    <definedName name="IQ_REV_BEFORE_LL" hidden="1">"c1123"</definedName>
    <definedName name="IQ_REV_UTI" hidden="1">"c1125"</definedName>
    <definedName name="IQ_REVENUE" hidden="1">"c1422"</definedName>
    <definedName name="IQ_REVISION_DATE_" hidden="1">38873.7028819444</definedName>
    <definedName name="IQ_SALARY" hidden="1">"c1130"</definedName>
    <definedName name="IQ_SALE_INTAN_CF" hidden="1">"c1131"</definedName>
    <definedName name="IQ_SALE_INTAN_CF_BNK" hidden="1">"c1132"</definedName>
    <definedName name="IQ_SALE_INTAN_CF_BR" hidden="1">"c1133"</definedName>
    <definedName name="IQ_SALE_INTAN_CF_FIN" hidden="1">"c1134"</definedName>
    <definedName name="IQ_SALE_INTAN_CF_INS" hidden="1">"c1135"</definedName>
    <definedName name="IQ_SALE_INTAN_CF_REIT" hidden="1">"c1627"</definedName>
    <definedName name="IQ_SALE_INTAN_CF_UTI" hidden="1">"c1136"</definedName>
    <definedName name="IQ_SALE_PPE_CF" hidden="1">"c1137"</definedName>
    <definedName name="IQ_SALE_PPE_CF_BNK" hidden="1">"c1138"</definedName>
    <definedName name="IQ_SALE_PPE_CF_BR" hidden="1">"c1139"</definedName>
    <definedName name="IQ_SALE_PPE_CF_FIN" hidden="1">"c1140"</definedName>
    <definedName name="IQ_SALE_PPE_CF_INS" hidden="1">"c1141"</definedName>
    <definedName name="IQ_SALE_PPE_CF_UTI" hidden="1">"c1142"</definedName>
    <definedName name="IQ_SALE_RE_ASSETS" hidden="1">"c1629"</definedName>
    <definedName name="IQ_SALE_REAL_ESTATE_CF" hidden="1">"c1143"</definedName>
    <definedName name="IQ_SALE_REAL_ESTATE_CF_BNK" hidden="1">"c1144"</definedName>
    <definedName name="IQ_SALE_REAL_ESTATE_CF_BR" hidden="1">"c1145"</definedName>
    <definedName name="IQ_SALE_REAL_ESTATE_CF_FIN" hidden="1">"c1146"</definedName>
    <definedName name="IQ_SALE_REAL_ESTATE_CF_INS" hidden="1">"c1147"</definedName>
    <definedName name="IQ_SALE_REAL_ESTATE_CF_UTI" hidden="1">"c1148"</definedName>
    <definedName name="IQ_SALES_MARKETING" hidden="1">"c2240"</definedName>
    <definedName name="IQ_SAME_STORE" hidden="1">"c1149"</definedName>
    <definedName name="IQ_SAVING_DEP" hidden="1">"c1150"</definedName>
    <definedName name="IQ_SECUR_RECEIV" hidden="1">"c1151"</definedName>
    <definedName name="IQ_SECURITY_BORROW" hidden="1">"c1152"</definedName>
    <definedName name="IQ_SECURITY_OWN" hidden="1">"c1153"</definedName>
    <definedName name="IQ_SECURITY_RESELL" hidden="1">"c1154"</definedName>
    <definedName name="IQ_SEPARATE_ACCT_ASSETS" hidden="1">"c1155"</definedName>
    <definedName name="IQ_SEPARATE_ACCT_LIAB" hidden="1">"c1156"</definedName>
    <definedName name="IQ_SERV_CHARGE_DEPOSITS" hidden="1">"c1157"</definedName>
    <definedName name="IQ_SGA" hidden="1">"c1158"</definedName>
    <definedName name="IQ_SGA_BNK" hidden="1">"c1159"</definedName>
    <definedName name="IQ_SGA_INS" hidden="1">"c1160"</definedName>
    <definedName name="IQ_SGA_MARGIN" hidden="1">"c1898"</definedName>
    <definedName name="IQ_SGA_REIT" hidden="1">"c1161"</definedName>
    <definedName name="IQ_SGA_SUPPL" hidden="1">"c1162"</definedName>
    <definedName name="IQ_SGA_UTI" hidden="1">"c1163"</definedName>
    <definedName name="IQ_SHAREOUTSTANDING" hidden="1">"c1347"</definedName>
    <definedName name="IQ_SHARESOUTSTANDING" hidden="1">"c1164"</definedName>
    <definedName name="IQ_SHORT_INTEREST" hidden="1">"c1165"</definedName>
    <definedName name="IQ_SHORT_INTEREST_OVER_FLOAT" hidden="1">"c1577"</definedName>
    <definedName name="IQ_SHORT_INTEREST_PERCENT" hidden="1">"c1576"</definedName>
    <definedName name="IQ_SHORT_TERM_INVEST" hidden="1">"c1425"</definedName>
    <definedName name="IQ_SMALL_INT_BEAR_CD" hidden="1">"c1166"</definedName>
    <definedName name="IQ_SOFTWARE" hidden="1">"c1167"</definedName>
    <definedName name="IQ_SOURCE" hidden="1">"c1168"</definedName>
    <definedName name="IQ_SPECIAL_DIV_CF" hidden="1">"c1169"</definedName>
    <definedName name="IQ_SPECIAL_DIV_CF_BNK" hidden="1">"c1170"</definedName>
    <definedName name="IQ_SPECIAL_DIV_CF_BR" hidden="1">"c1171"</definedName>
    <definedName name="IQ_SPECIAL_DIV_CF_FIN" hidden="1">"c1172"</definedName>
    <definedName name="IQ_SPECIAL_DIV_CF_INS" hidden="1">"c1173"</definedName>
    <definedName name="IQ_SPECIAL_DIV_CF_REIT" hidden="1">"c1174"</definedName>
    <definedName name="IQ_SPECIAL_DIV_CF_UTI" hidden="1">"c1175"</definedName>
    <definedName name="IQ_ST_DEBT" hidden="1">"c1176"</definedName>
    <definedName name="IQ_ST_DEBT_BNK" hidden="1">"c1177"</definedName>
    <definedName name="IQ_ST_DEBT_BR" hidden="1">"c1178"</definedName>
    <definedName name="IQ_ST_DEBT_FIN" hidden="1">"c1179"</definedName>
    <definedName name="IQ_ST_DEBT_INS" hidden="1">"c1180"</definedName>
    <definedName name="IQ_ST_DEBT_ISSUED" hidden="1">"c1181"</definedName>
    <definedName name="IQ_ST_DEBT_ISSUED_BNK" hidden="1">"c1182"</definedName>
    <definedName name="IQ_ST_DEBT_ISSUED_BR" hidden="1">"c1183"</definedName>
    <definedName name="IQ_ST_DEBT_ISSUED_FIN" hidden="1">"c1184"</definedName>
    <definedName name="IQ_ST_DEBT_ISSUED_INS" hidden="1">"c1185"</definedName>
    <definedName name="IQ_ST_DEBT_ISSUED_REIT" hidden="1">"c1186"</definedName>
    <definedName name="IQ_ST_DEBT_ISSUED_UTI" hidden="1">"c1187"</definedName>
    <definedName name="IQ_ST_DEBT_REIT" hidden="1">"c1188"</definedName>
    <definedName name="IQ_ST_DEBT_REPAID" hidden="1">"c1189"</definedName>
    <definedName name="IQ_ST_DEBT_REPAID_BNK" hidden="1">"c1190"</definedName>
    <definedName name="IQ_ST_DEBT_REPAID_BR" hidden="1">"c1191"</definedName>
    <definedName name="IQ_ST_DEBT_REPAID_FIN" hidden="1">"c1192"</definedName>
    <definedName name="IQ_ST_DEBT_REPAID_INS" hidden="1">"c1193"</definedName>
    <definedName name="IQ_ST_DEBT_REPAID_REIT" hidden="1">"c1194"</definedName>
    <definedName name="IQ_ST_DEBT_REPAID_UTI" hidden="1">"c1195"</definedName>
    <definedName name="IQ_ST_DEBT_UTI" hidden="1">"c1196"</definedName>
    <definedName name="IQ_ST_INVEST" hidden="1">"c1197"</definedName>
    <definedName name="IQ_ST_INVEST_UTI" hidden="1">"c1198"</definedName>
    <definedName name="IQ_ST_NOTE_RECEIV" hidden="1">"c1199"</definedName>
    <definedName name="IQ_STATE" hidden="1">"c1200"</definedName>
    <definedName name="IQ_STATUTORY_SURPLUS" hidden="1">"c1201"</definedName>
    <definedName name="IQ_STOCK_BASED" hidden="1">"c1202"</definedName>
    <definedName name="IQ_STOCK_BASED_CF" hidden="1">"c1203"</definedName>
    <definedName name="IQ_STRIKE_PRICE_ISSUED" hidden="1">"c1645"</definedName>
    <definedName name="IQ_STRIKE_PRICE_OS" hidden="1">"c1646"</definedName>
    <definedName name="IQ_SUB_LEASE_AFTER_FIVE" hidden="1">"c1207"</definedName>
    <definedName name="IQ_SUB_LEASE_INC_CY" hidden="1">"c1208"</definedName>
    <definedName name="IQ_SUB_LEASE_INC_CY1" hidden="1">"c1209"</definedName>
    <definedName name="IQ_SUB_LEASE_INC_CY2" hidden="1">"c1210"</definedName>
    <definedName name="IQ_SUB_LEASE_INC_CY3" hidden="1">"c1211"</definedName>
    <definedName name="IQ_SUB_LEASE_INC_CY4" hidden="1">"c1212"</definedName>
    <definedName name="IQ_SUB_LEASE_NEXT_FIVE" hidden="1">"c1213"</definedName>
    <definedName name="IQ_SVA" hidden="1">"c1214"</definedName>
    <definedName name="IQ_TAX_BENEFIT_OPTIONS" hidden="1">"c1215"</definedName>
    <definedName name="IQ_TAX_EQUIV_NET_INT_INC" hidden="1">"c1216"</definedName>
    <definedName name="IQ_TBV" hidden="1">"c1906"</definedName>
    <definedName name="IQ_TBV_10YR_ANN_GROWTH" hidden="1">"c1936"</definedName>
    <definedName name="IQ_TBV_1YR_ANN_GROWTH" hidden="1">"c1931"</definedName>
    <definedName name="IQ_TBV_2YR_ANN_GROWTH" hidden="1">"c1932"</definedName>
    <definedName name="IQ_TBV_3YR_ANN_GROWTH" hidden="1">"c1933"</definedName>
    <definedName name="IQ_TBV_5YR_ANN_GROWTH" hidden="1">"c1934"</definedName>
    <definedName name="IQ_TBV_7YR_ANN_GROWTH" hidden="1">"c1935"</definedName>
    <definedName name="IQ_TBV_SHARE" hidden="1">"c1217"</definedName>
    <definedName name="IQ_TEMPLATE" hidden="1">"c1521"</definedName>
    <definedName name="IQ_TENANT" hidden="1">"c1218"</definedName>
    <definedName name="IQ_TEV" hidden="1">"c1219"</definedName>
    <definedName name="IQ_TEV_EBIT" hidden="1">"c1220"</definedName>
    <definedName name="IQ_TEV_EBIT_AVG" hidden="1">"c1221"</definedName>
    <definedName name="IQ_TEV_EBITDA" hidden="1">"c1222"</definedName>
    <definedName name="IQ_TEV_EBITDA_AVG" hidden="1">"c1223"</definedName>
    <definedName name="IQ_TEV_EMPLOYEE_AVG" hidden="1">"c1225"</definedName>
    <definedName name="IQ_TEV_TOTAL_REV" hidden="1">"c1226"</definedName>
    <definedName name="IQ_TEV_TOTAL_REV_AVG" hidden="1">"c1227"</definedName>
    <definedName name="IQ_TEV_UFCF" hidden="1">"c2208"</definedName>
    <definedName name="IQ_TIER_ONE_RATIO" hidden="1">"c1229"</definedName>
    <definedName name="IQ_TIME_DEP" hidden="1">"c1230"</definedName>
    <definedName name="IQ_TODAY" hidden="1">0</definedName>
    <definedName name="IQ_TOT_ADJ_INC" hidden="1">"c1616"</definedName>
    <definedName name="IQ_TOTAL_AR_BR" hidden="1">"c1231"</definedName>
    <definedName name="IQ_TOTAL_AR_REIT" hidden="1">"c1232"</definedName>
    <definedName name="IQ_TOTAL_AR_UTI" hidden="1">"c1233"</definedName>
    <definedName name="IQ_TOTAL_ASSETS" hidden="1">"c1234"</definedName>
    <definedName name="IQ_TOTAL_ASSETS_10YR_ANN_GROWTH" hidden="1">"c1235"</definedName>
    <definedName name="IQ_TOTAL_ASSETS_1YR_ANN_GROWTH" hidden="1">"c1236"</definedName>
    <definedName name="IQ_TOTAL_ASSETS_2YR_ANN_GROWTH" hidden="1">"c1237"</definedName>
    <definedName name="IQ_TOTAL_ASSETS_3YR_ANN_GROWTH" hidden="1">"c1238"</definedName>
    <definedName name="IQ_TOTAL_ASSETS_5YR_ANN_GROWTH" hidden="1">"c1239"</definedName>
    <definedName name="IQ_TOTAL_ASSETS_7YR_ANN_GROWTH" hidden="1">"c1240"</definedName>
    <definedName name="IQ_TOTAL_AVG_CE_TOTAL_AVG_ASSETS" hidden="1">"c1241"</definedName>
    <definedName name="IQ_TOTAL_AVG_EQUITY_TOTAL_AVG_ASSETS" hidden="1">"c1242"</definedName>
    <definedName name="IQ_TOTAL_CA" hidden="1">"c1243"</definedName>
    <definedName name="IQ_TOTAL_CAP" hidden="1">"c1507"</definedName>
    <definedName name="IQ_TOTAL_CAPITAL_RATIO" hidden="1">"c1244"</definedName>
    <definedName name="IQ_TOTAL_CASH_DIVID" hidden="1">"c1455"</definedName>
    <definedName name="IQ_TOTAL_CASH_FINAN" hidden="1">"c1352"</definedName>
    <definedName name="IQ_TOTAL_CASH_INVEST" hidden="1">"c1353"</definedName>
    <definedName name="IQ_TOTAL_CASH_OPER" hidden="1">"c1354"</definedName>
    <definedName name="IQ_TOTAL_CHURN" hidden="1">"c2122"</definedName>
    <definedName name="IQ_TOTAL_CL" hidden="1">"c1245"</definedName>
    <definedName name="IQ_TOTAL_COMMON" hidden="1">"c1411"</definedName>
    <definedName name="IQ_TOTAL_COMMON_EQUITY" hidden="1">"c1246"</definedName>
    <definedName name="IQ_TOTAL_CURRENT_ASSETS" hidden="1">"c1430"</definedName>
    <definedName name="IQ_TOTAL_CURRENT_LIAB" hidden="1">"c1431"</definedName>
    <definedName name="IQ_TOTAL_DEBT" hidden="1">"c1247"</definedName>
    <definedName name="IQ_TOTAL_DEBT_CAPITAL" hidden="1">"c1248"</definedName>
    <definedName name="IQ_TOTAL_DEBT_EBITDA" hidden="1">"c1249"</definedName>
    <definedName name="IQ_TOTAL_DEBT_EQUITY" hidden="1">"c1250"</definedName>
    <definedName name="IQ_TOTAL_DEBT_ISSUED" hidden="1">"c1251"</definedName>
    <definedName name="IQ_TOTAL_DEBT_ISSUED_BNK" hidden="1">"c1252"</definedName>
    <definedName name="IQ_TOTAL_DEBT_ISSUED_BR" hidden="1">"c1253"</definedName>
    <definedName name="IQ_TOTAL_DEBT_ISSUED_FIN" hidden="1">"c1254"</definedName>
    <definedName name="IQ_TOTAL_DEBT_ISSUED_REIT" hidden="1">"c1255"</definedName>
    <definedName name="IQ_TOTAL_DEBT_ISSUED_UTI" hidden="1">"c1256"</definedName>
    <definedName name="IQ_TOTAL_DEBT_ISSUES_INS" hidden="1">"c1257"</definedName>
    <definedName name="IQ_TOTAL_DEBT_OVER_EBITDA" hidden="1">"c1433"</definedName>
    <definedName name="IQ_TOTAL_DEBT_OVER_TOTAL_BV" hidden="1">"c1434"</definedName>
    <definedName name="IQ_TOTAL_DEBT_OVER_TOTAL_CAP" hidden="1">"c1432"</definedName>
    <definedName name="IQ_TOTAL_DEBT_REPAID" hidden="1">"c1258"</definedName>
    <definedName name="IQ_TOTAL_DEBT_REPAID_BNK" hidden="1">"c1259"</definedName>
    <definedName name="IQ_TOTAL_DEBT_REPAID_BR" hidden="1">"c1260"</definedName>
    <definedName name="IQ_TOTAL_DEBT_REPAID_FIN" hidden="1">"c1261"</definedName>
    <definedName name="IQ_TOTAL_DEBT_REPAID_INS" hidden="1">"c1262"</definedName>
    <definedName name="IQ_TOTAL_DEBT_REPAID_REIT" hidden="1">"c1263"</definedName>
    <definedName name="IQ_TOTAL_DEBT_REPAID_UTI" hidden="1">"c1264"</definedName>
    <definedName name="IQ_TOTAL_DEPOSITS" hidden="1">"c1265"</definedName>
    <definedName name="IQ_TOTAL_DIV_PAID_CF" hidden="1">"c1266"</definedName>
    <definedName name="IQ_TOTAL_EMPLOYEE" hidden="1">"c2141"</definedName>
    <definedName name="IQ_TOTAL_EMPLOYEES" hidden="1">"c1522"</definedName>
    <definedName name="IQ_TOTAL_EQUITY" hidden="1">"c1267"</definedName>
    <definedName name="IQ_TOTAL_EQUITY_10YR_ANN_GROWTH" hidden="1">"c1268"</definedName>
    <definedName name="IQ_TOTAL_EQUITY_1YR_ANN_GROWTH" hidden="1">"c1269"</definedName>
    <definedName name="IQ_TOTAL_EQUITY_2YR_ANN_GROWTH" hidden="1">"c1270"</definedName>
    <definedName name="IQ_TOTAL_EQUITY_3YR_ANN_GROWTH" hidden="1">"c1271"</definedName>
    <definedName name="IQ_TOTAL_EQUITY_5YR_ANN_GROWTH" hidden="1">"c1272"</definedName>
    <definedName name="IQ_TOTAL_EQUITY_7YR_ANN_GROWTH" hidden="1">"c1273"</definedName>
    <definedName name="IQ_TOTAL_EQUITY_ALLOWANCE_TOTAL_LOANS" hidden="1">"c1274"</definedName>
    <definedName name="IQ_TOTAL_INTEREST_EXP" hidden="1">"c1382"</definedName>
    <definedName name="IQ_TOTAL_INVENTORY" hidden="1">"c1385"</definedName>
    <definedName name="IQ_TOTAL_INVEST" hidden="1">"c1275"</definedName>
    <definedName name="IQ_TOTAL_LIAB" hidden="1">"c1276"</definedName>
    <definedName name="IQ_TOTAL_LIAB_BNK" hidden="1">"c1277"</definedName>
    <definedName name="IQ_TOTAL_LIAB_BR" hidden="1">"c1278"</definedName>
    <definedName name="IQ_TOTAL_LIAB_EQUITY" hidden="1">"c1279"</definedName>
    <definedName name="IQ_TOTAL_LIAB_FIN" hidden="1">"c1280"</definedName>
    <definedName name="IQ_TOTAL_LIAB_INS" hidden="1">"c1281"</definedName>
    <definedName name="IQ_TOTAL_LIAB_REIT" hidden="1">"c1282"</definedName>
    <definedName name="IQ_TOTAL_LIAB_SHAREHOLD" hidden="1">"c1435"</definedName>
    <definedName name="IQ_TOTAL_LIAB_TOTAL_ASSETS" hidden="1">"c1283"</definedName>
    <definedName name="IQ_TOTAL_LONG_DEBT" hidden="1">"c1617"</definedName>
    <definedName name="IQ_TOTAL_NON_REC" hidden="1">"c1444"</definedName>
    <definedName name="IQ_TOTAL_OPER_EXP_BR" hidden="1">"c1284"</definedName>
    <definedName name="IQ_TOTAL_OPER_EXP_FIN" hidden="1">"c1285"</definedName>
    <definedName name="IQ_TOTAL_OPER_EXP_INS" hidden="1">"c1286"</definedName>
    <definedName name="IQ_TOTAL_OPER_EXP_REIT" hidden="1">"c1287"</definedName>
    <definedName name="IQ_TOTAL_OPER_EXP_UTI" hidden="1">"c1288"</definedName>
    <definedName name="IQ_TOTAL_OPER_EXPEN" hidden="1">"c1445"</definedName>
    <definedName name="IQ_TOTAL_OTHER_OPER" hidden="1">"c1289"</definedName>
    <definedName name="IQ_TOTAL_OUTSTANDING_BS_DATE" hidden="1">"c1022"</definedName>
    <definedName name="IQ_TOTAL_OUTSTANDING_FILING_DATE" hidden="1">"c2107"</definedName>
    <definedName name="IQ_TOTAL_PENSION_ASSETS" hidden="1">"c1290"</definedName>
    <definedName name="IQ_TOTAL_PENSION_EXP" hidden="1">"c1291"</definedName>
    <definedName name="IQ_TOTAL_PROVED_RESERVES_OIL" hidden="1">"c2040"</definedName>
    <definedName name="IQ_TOTAL_RECEIV" hidden="1">"c1293"</definedName>
    <definedName name="IQ_TOTAL_REV" hidden="1">"c1294"</definedName>
    <definedName name="IQ_TOTAL_REV_10YR_ANN_GROWTH" hidden="1">"c1295"</definedName>
    <definedName name="IQ_TOTAL_REV_1YR_ANN_GROWTH" hidden="1">"c1296"</definedName>
    <definedName name="IQ_TOTAL_REV_2YR_ANN_GROWTH" hidden="1">"c1297"</definedName>
    <definedName name="IQ_TOTAL_REV_3YR_ANN_GROWTH" hidden="1">"c1298"</definedName>
    <definedName name="IQ_TOTAL_REV_5YR_ANN_GROWTH" hidden="1">"c1299"</definedName>
    <definedName name="IQ_TOTAL_REV_7YR_ANN_GROWTH" hidden="1">"c1300"</definedName>
    <definedName name="IQ_TOTAL_REV_AS_REPORTED" hidden="1">"c1301"</definedName>
    <definedName name="IQ_TOTAL_REV_BNK" hidden="1">"c1302"</definedName>
    <definedName name="IQ_TOTAL_REV_BR" hidden="1">"c1303"</definedName>
    <definedName name="IQ_TOTAL_REV_EMPLOYEE" hidden="1">"c1304"</definedName>
    <definedName name="IQ_TOTAL_REV_FIN" hidden="1">"c1305"</definedName>
    <definedName name="IQ_TOTAL_REV_INS" hidden="1">"c1306"</definedName>
    <definedName name="IQ_TOTAL_REV_REIT" hidden="1">"c1307"</definedName>
    <definedName name="IQ_TOTAL_REV_SHARE" hidden="1">"c1912"</definedName>
    <definedName name="IQ_TOTAL_REV_UTI" hidden="1">"c1308"</definedName>
    <definedName name="IQ_TOTAL_REVENUE" hidden="1">"c1436"</definedName>
    <definedName name="IQ_TOTAL_SPECIAL" hidden="1">"c1618"</definedName>
    <definedName name="IQ_TOTAL_ST_BORROW" hidden="1">"c1424"</definedName>
    <definedName name="IQ_TOTAL_SUBS" hidden="1">"c2119"</definedName>
    <definedName name="IQ_TOTAL_UNUSUAL" hidden="1">"c1508"</definedName>
    <definedName name="IQ_TRADE_AR" hidden="1">"c1345"</definedName>
    <definedName name="IQ_TRADE_PRINCIPAL" hidden="1">"c1309"</definedName>
    <definedName name="IQ_TRADING_ASSETS" hidden="1">"c1310"</definedName>
    <definedName name="IQ_TRADING_CURRENCY" hidden="1">"c2212"</definedName>
    <definedName name="IQ_TREASURY" hidden="1">"c1311"</definedName>
    <definedName name="IQ_TREASURY_OTHER_EQUITY" hidden="1">"c1312"</definedName>
    <definedName name="IQ_TREASURY_OTHER_EQUITY_BNK" hidden="1">"c1313"</definedName>
    <definedName name="IQ_TREASURY_OTHER_EQUITY_BR" hidden="1">"c1314"</definedName>
    <definedName name="IQ_TREASURY_OTHER_EQUITY_FIN" hidden="1">"c1315"</definedName>
    <definedName name="IQ_TREASURY_OTHER_EQUITY_INS" hidden="1">"c1316"</definedName>
    <definedName name="IQ_TREASURY_OTHER_EQUITY_REIT" hidden="1">"c1317"</definedName>
    <definedName name="IQ_TREASURY_OTHER_EQUITY_UTI" hidden="1">"c1318"</definedName>
    <definedName name="IQ_TREASURY_STOCK" hidden="1">"c1438"</definedName>
    <definedName name="IQ_TRUST_INC" hidden="1">"c1319"</definedName>
    <definedName name="IQ_TRUST_PREF" hidden="1">"c1320"</definedName>
    <definedName name="IQ_UFCF_10YR_ANN_GROWTH" hidden="1">"c1948"</definedName>
    <definedName name="IQ_UFCF_1YR_ANN_GROWTH" hidden="1">"c1943"</definedName>
    <definedName name="IQ_UFCF_2YR_ANN_GROWTH" hidden="1">"c1944"</definedName>
    <definedName name="IQ_UFCF_3YR_ANN_GROWTH" hidden="1">"c1945"</definedName>
    <definedName name="IQ_UFCF_5YR_ANN_GROWTH" hidden="1">"c1946"</definedName>
    <definedName name="IQ_UFCF_7YR_ANN_GROWTH" hidden="1">"c1947"</definedName>
    <definedName name="IQ_UFCF_MARGIN" hidden="1">"c1962"</definedName>
    <definedName name="IQ_UNEARN_PREMIUM" hidden="1">"c1321"</definedName>
    <definedName name="IQ_UNEARN_REV_CURRENT" hidden="1">"c1322"</definedName>
    <definedName name="IQ_UNEARN_REV_CURRENT_BNK" hidden="1">"c1323"</definedName>
    <definedName name="IQ_UNEARN_REV_CURRENT_BR" hidden="1">"c1324"</definedName>
    <definedName name="IQ_UNEARN_REV_CURRENT_FIN" hidden="1">"c1325"</definedName>
    <definedName name="IQ_UNEARN_REV_CURRENT_INS" hidden="1">"c1326"</definedName>
    <definedName name="IQ_UNEARN_REV_CURRENT_REIT" hidden="1">"c1327"</definedName>
    <definedName name="IQ_UNEARN_REV_CURRENT_UTI" hidden="1">"c1328"</definedName>
    <definedName name="IQ_UNEARN_REV_LT" hidden="1">"c1329"</definedName>
    <definedName name="IQ_UNLEVERED_FCF" hidden="1">"c1908"</definedName>
    <definedName name="IQ_UNPAID_CLAIMS" hidden="1">"c1330"</definedName>
    <definedName name="IQ_UNREALIZED_GAIN" hidden="1">"c1619"</definedName>
    <definedName name="IQ_UNUSUAL_EXP" hidden="1">"c1456"</definedName>
    <definedName name="IQ_US_GAAP" hidden="1">"c1331"</definedName>
    <definedName name="IQ_UTIL_PPE_NET" hidden="1">"c1620"</definedName>
    <definedName name="IQ_UTIL_REV" hidden="1">"c2091"</definedName>
    <definedName name="IQ_UV_PENSION_LIAB" hidden="1">"c1332"</definedName>
    <definedName name="IQ_VALUE_TRADED_LAST_3MTH" hidden="1">"c1530"</definedName>
    <definedName name="IQ_VALUE_TRADED_LAST_6MTH" hidden="1">"c1531"</definedName>
    <definedName name="IQ_VALUE_TRADED_LAST_MTH" hidden="1">"c1529"</definedName>
    <definedName name="IQ_VALUE_TRADED_LAST_WK" hidden="1">"c1528"</definedName>
    <definedName name="IQ_VALUE_TRADED_LAST_YR" hidden="1">"c1532"</definedName>
    <definedName name="IQ_VOL_LAST_3MTH" hidden="1">"c1525"</definedName>
    <definedName name="IQ_VOL_LAST_6MTH" hidden="1">"c1526"</definedName>
    <definedName name="IQ_VOL_LAST_MTH" hidden="1">"c1524"</definedName>
    <definedName name="IQ_VOL_LAST_WK" hidden="1">"c1523"</definedName>
    <definedName name="IQ_VOL_LAST_YR" hidden="1">"c1527"</definedName>
    <definedName name="IQ_VOLUME" hidden="1">"c1333"</definedName>
    <definedName name="IQ_WEEK" hidden="1">50000</definedName>
    <definedName name="IQ_WEIGHTED_AVG_PRICE" hidden="1">"c1334"</definedName>
    <definedName name="IQ_WIP_INV" hidden="1">"c1335"</definedName>
    <definedName name="IQ_WORKMEN_WRITTEN" hidden="1">"c1336"</definedName>
    <definedName name="IQ_XDIV_DATE" hidden="1">"c2203"</definedName>
    <definedName name="IQ_YEARHIGH" hidden="1">"c1337"</definedName>
    <definedName name="IQ_YEARHIGH_DATE" hidden="1">"c2250"</definedName>
    <definedName name="IQ_YEARLOW" hidden="1">"c1338"</definedName>
    <definedName name="IQ_YEARLOW_DATE" hidden="1">"c2251"</definedName>
    <definedName name="IQ_YTD" hidden="1">3000</definedName>
    <definedName name="IQ_YTDMONTH" hidden="1">130000</definedName>
    <definedName name="IQ_Z_SCORE" hidden="1">"c1339"</definedName>
    <definedName name="ISACCTS">#REF!</definedName>
    <definedName name="ISTrend_Actual_SoloIL">#REF!</definedName>
    <definedName name="ISTrend_Budget_SoloIL">#REF!</definedName>
    <definedName name="ISTrend_Prior_SoloIL">#REF!</definedName>
    <definedName name="itema">#REF!</definedName>
    <definedName name="itemlist">#REF!</definedName>
    <definedName name="JN01_OLD_CEG_BANK1_INTEREST_SEPT">#REF!</definedName>
    <definedName name="joan">#REF!</definedName>
    <definedName name="JUNE96">#REF!</definedName>
    <definedName name="LESS5">#REF!</definedName>
    <definedName name="LOAD">#REF!</definedName>
    <definedName name="Luncheon_Flexo">#REF!</definedName>
    <definedName name="Luncheon_Solids_284">#REF!</definedName>
    <definedName name="Luncheon_Solids_CI4">#REF!</definedName>
    <definedName name="MaintenanceReserve">#REF!</definedName>
    <definedName name="MONTH">#REF!</definedName>
    <definedName name="NET_INCOME">#REF!</definedName>
    <definedName name="Non_Skid_4___C">#REF!</definedName>
    <definedName name="Non_Skid_application_only">#REF!</definedName>
    <definedName name="NONSOLIDS">#REF!</definedName>
    <definedName name="ODA">#REF!</definedName>
    <definedName name="ODB">#REF!</definedName>
    <definedName name="ODC">#REF!</definedName>
    <definedName name="ODD">#REF!</definedName>
    <definedName name="ODEC10">#REF!</definedName>
    <definedName name="ok">#REF!</definedName>
    <definedName name="open">#REF!</definedName>
    <definedName name="Oshkosh_Beverage">#REF!</definedName>
    <definedName name="Oshkosh_Dinner">#REF!</definedName>
    <definedName name="Oshkosh_Luncheon">#REF!</definedName>
    <definedName name="PCA">#REF!</definedName>
    <definedName name="PERIOD">#REF!</definedName>
    <definedName name="PFA">#REF!</definedName>
    <definedName name="PHYDEF">#REF!</definedName>
    <definedName name="Placemats">#REF!</definedName>
    <definedName name="PlantPL_HI_P1">#REF!</definedName>
    <definedName name="PlantPL_HI_P2">#REF!</definedName>
    <definedName name="Plastic_Skirts">#REF!</definedName>
    <definedName name="Point_to_Point">#REF!</definedName>
    <definedName name="PRINT">#REF!</definedName>
    <definedName name="_xlnm.Print_Area" localSheetId="1">'Catalog Items'!$K$2:$X$3223</definedName>
    <definedName name="_xlnm.Print_Area" localSheetId="0">'Order Form'!$A$1:$S$461</definedName>
    <definedName name="_xlnm.Print_Area">#REF!</definedName>
    <definedName name="Print_Area_MI">#REF!</definedName>
    <definedName name="_xlnm.Print_Titles" localSheetId="1">'Catalog Items'!$2:$2</definedName>
    <definedName name="_xlnm.Print_Titles" localSheetId="0">'Order Form'!$1:$11</definedName>
    <definedName name="_xlnm.Print_Titles">#N/A</definedName>
    <definedName name="Rebates">#REF!</definedName>
    <definedName name="remove">#REF!</definedName>
    <definedName name="remove2" hidden="1">#REF!</definedName>
    <definedName name="Reserves">#REF!</definedName>
    <definedName name="SAPBEXsysID" hidden="1">"P42"</definedName>
    <definedName name="SAPBEXwbID" hidden="1">"3BYW2HNPFNQURGDR3TA0MW0EW"</definedName>
    <definedName name="SETOFBOOKSNAME1">#REF!</definedName>
    <definedName name="SETOFBOOKSNAME2">#REF!</definedName>
    <definedName name="Site_ApplIndy">#REF!</definedName>
    <definedName name="Site_Augusta">#REF!</definedName>
    <definedName name="Site_ElCajon">#REF!</definedName>
    <definedName name="Site_GlensFalls">#REF!</definedName>
    <definedName name="Site_Goshen">#REF!</definedName>
    <definedName name="Site_Lakeland">#REF!</definedName>
    <definedName name="Site_Oshkosh">#REF!</definedName>
    <definedName name="Site_StAlbans">#REF!</definedName>
    <definedName name="Site_Williamsburg">#REF!</definedName>
    <definedName name="SOLIDS">#REF!</definedName>
    <definedName name="Summary">#REF!</definedName>
    <definedName name="Taxes">#REF!</definedName>
    <definedName name="TEN_CHARACTERS_MAX">#REF!</definedName>
    <definedName name="TOCF">#REF!</definedName>
    <definedName name="TOCF2">#REF!</definedName>
    <definedName name="TOCF3">#REF!</definedName>
    <definedName name="TOCF4">#REF!</definedName>
    <definedName name="TOCF4PCF4">#REF!</definedName>
    <definedName name="TSSVendor">#REF!</definedName>
    <definedName name="upc">#REF!</definedName>
    <definedName name="vednorn">#REF!</definedName>
    <definedName name="vendora">#REF!</definedName>
    <definedName name="VESTING">#REF!</definedName>
    <definedName name="VOLUME_INFO">#REF!</definedName>
    <definedName name="WEEK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calcFeatures>
    </ext>
  </extLst>
</workbook>
</file>

<file path=xl/calcChain.xml><?xml version="1.0" encoding="utf-8"?>
<calcChain xmlns="http://schemas.openxmlformats.org/spreadsheetml/2006/main">
  <c r="Q1307" i="12" l="1"/>
  <c r="M1283" i="12"/>
  <c r="M1378" i="12"/>
  <c r="P1361" i="12"/>
  <c r="O1355" i="12"/>
  <c r="N1357" i="12"/>
  <c r="S1350" i="12"/>
  <c r="R1352" i="12"/>
  <c r="P1340" i="12"/>
  <c r="P1208" i="12"/>
  <c r="M1197" i="12"/>
  <c r="Q709" i="12"/>
  <c r="M1058" i="12"/>
  <c r="P1040" i="12"/>
  <c r="O1042" i="12"/>
  <c r="S1037" i="12"/>
  <c r="P662" i="12"/>
  <c r="N653" i="12"/>
  <c r="R637" i="12"/>
  <c r="K634" i="12"/>
  <c r="N622" i="12"/>
  <c r="M622" i="12"/>
  <c r="P616" i="12"/>
  <c r="O616" i="12"/>
  <c r="Q988" i="12"/>
  <c r="O981" i="12"/>
  <c r="S968" i="12"/>
  <c r="N959" i="12"/>
  <c r="R949" i="12"/>
  <c r="N919" i="12"/>
  <c r="M39" i="12"/>
  <c r="Q1256" i="12"/>
  <c r="P1256" i="12"/>
  <c r="O523" i="12"/>
  <c r="S249" i="12"/>
  <c r="R245" i="12"/>
  <c r="O242" i="12"/>
  <c r="O227" i="12"/>
  <c r="M218" i="12"/>
  <c r="M214" i="12"/>
  <c r="P210" i="12"/>
  <c r="N454" i="12"/>
  <c r="M453" i="12"/>
  <c r="R124" i="12"/>
  <c r="O439" i="12"/>
  <c r="Q433" i="12"/>
  <c r="P433" i="12"/>
  <c r="Q105" i="12"/>
  <c r="O92" i="12"/>
  <c r="M94" i="12"/>
  <c r="P84" i="12"/>
  <c r="Q76" i="12"/>
  <c r="P202" i="12"/>
  <c r="M15" i="12"/>
  <c r="O67" i="12"/>
  <c r="N189" i="12"/>
  <c r="P163" i="12"/>
  <c r="N164" i="12"/>
  <c r="Q148" i="12"/>
  <c r="N144" i="12"/>
  <c r="Q140" i="12"/>
  <c r="Q342" i="12"/>
  <c r="Q339" i="12"/>
  <c r="P338" i="12"/>
  <c r="N335" i="12"/>
  <c r="Q311" i="12"/>
  <c r="P305" i="12"/>
  <c r="N307" i="12"/>
  <c r="Q297" i="12"/>
  <c r="O292" i="12"/>
  <c r="N293" i="12"/>
  <c r="O285" i="12"/>
  <c r="M287" i="12"/>
  <c r="K286" i="12"/>
  <c r="S280" i="12"/>
  <c r="R275" i="12"/>
  <c r="R269" i="12"/>
  <c r="P263" i="12"/>
  <c r="O263" i="12"/>
  <c r="N263" i="12"/>
  <c r="M266" i="12"/>
  <c r="P259" i="12"/>
  <c r="O256" i="12"/>
  <c r="S59" i="12"/>
  <c r="Q61" i="12"/>
  <c r="S46" i="12"/>
  <c r="M52" i="12"/>
  <c r="R1167" i="12"/>
  <c r="R7" i="12"/>
  <c r="S1169" i="12"/>
  <c r="R1169" i="12"/>
  <c r="S5" i="12"/>
  <c r="L1396" i="12"/>
  <c r="L1306" i="12"/>
  <c r="L1295" i="12"/>
  <c r="L1288" i="12"/>
  <c r="L1388" i="12"/>
  <c r="L1378" i="12"/>
  <c r="L1373" i="12"/>
  <c r="L1355" i="12"/>
  <c r="L1347" i="12"/>
  <c r="L1340" i="12"/>
  <c r="L1335" i="12"/>
  <c r="L1328" i="12"/>
  <c r="L1320" i="12"/>
  <c r="L1316" i="12"/>
  <c r="L1247" i="12"/>
  <c r="L1239" i="12"/>
  <c r="L1228" i="12"/>
  <c r="L1207" i="12"/>
  <c r="L1197" i="12"/>
  <c r="L875" i="12"/>
  <c r="L867" i="12"/>
  <c r="L847" i="12"/>
  <c r="L839" i="12"/>
  <c r="L836" i="12"/>
  <c r="L824" i="12"/>
  <c r="L817" i="12"/>
  <c r="L774" i="12"/>
  <c r="L769" i="12"/>
  <c r="L1160" i="12"/>
  <c r="L1147" i="12"/>
  <c r="L1139" i="12"/>
  <c r="L1127" i="12"/>
  <c r="L746" i="12"/>
  <c r="L740" i="12"/>
  <c r="L1069" i="12"/>
  <c r="L727" i="12"/>
  <c r="L712" i="12"/>
  <c r="L706" i="12"/>
  <c r="L691" i="12"/>
  <c r="L684" i="12"/>
  <c r="L1032" i="12"/>
  <c r="L679" i="12"/>
  <c r="L673" i="12"/>
  <c r="L1029" i="12"/>
  <c r="L647" i="12"/>
  <c r="L633" i="12"/>
  <c r="L613" i="12"/>
  <c r="L1009" i="12"/>
  <c r="L995" i="12"/>
  <c r="L991" i="12"/>
  <c r="L978" i="12"/>
  <c r="L968" i="12"/>
  <c r="L959" i="12"/>
  <c r="L953" i="12"/>
  <c r="L934" i="12"/>
  <c r="L923" i="12"/>
  <c r="L920" i="12"/>
  <c r="L582" i="12"/>
  <c r="L899" i="12"/>
  <c r="L556" i="12"/>
  <c r="L554" i="12"/>
  <c r="L21" i="12"/>
  <c r="L1256" i="12"/>
  <c r="L1183" i="12"/>
  <c r="L1260" i="12"/>
  <c r="L1188" i="12"/>
  <c r="L525" i="12"/>
  <c r="L518" i="12"/>
  <c r="L513" i="12"/>
  <c r="L492" i="12"/>
  <c r="L248" i="12"/>
  <c r="L244" i="12"/>
  <c r="L471" i="12"/>
  <c r="L213" i="12"/>
  <c r="L597" i="12"/>
  <c r="L130" i="12"/>
  <c r="L123" i="12"/>
  <c r="L449" i="12"/>
  <c r="L440" i="12"/>
  <c r="L435" i="12"/>
  <c r="L106" i="12"/>
  <c r="L98" i="12"/>
  <c r="L95" i="12"/>
  <c r="L420" i="12"/>
  <c r="L78" i="12"/>
  <c r="L592" i="12"/>
  <c r="L68" i="12"/>
  <c r="L383" i="12"/>
  <c r="L380" i="12"/>
  <c r="L190" i="12"/>
  <c r="L185" i="12"/>
  <c r="L179" i="12"/>
  <c r="L170" i="12"/>
  <c r="L164" i="12"/>
  <c r="L150" i="12"/>
  <c r="L143" i="12"/>
  <c r="L355" i="12"/>
  <c r="L133" i="12"/>
  <c r="L345" i="12"/>
  <c r="L325" i="12"/>
  <c r="L307" i="12"/>
  <c r="L263" i="12"/>
  <c r="L29" i="12"/>
  <c r="L62" i="12"/>
  <c r="L1168" i="12"/>
  <c r="L1167" i="12"/>
  <c r="L7" i="12"/>
  <c r="L1169" i="12"/>
  <c r="L5" i="12"/>
  <c r="A1397" i="12"/>
  <c r="A1312" i="12"/>
  <c r="A1291" i="12"/>
  <c r="A1286" i="12"/>
  <c r="A1393" i="12"/>
  <c r="A1382" i="12"/>
  <c r="A1375" i="12"/>
  <c r="A1368" i="12"/>
  <c r="A1360" i="12"/>
  <c r="A1357" i="12"/>
  <c r="A1345" i="12"/>
  <c r="A1338" i="12"/>
  <c r="A1332" i="12"/>
  <c r="A1251" i="12"/>
  <c r="A1240" i="12"/>
  <c r="A1227" i="12"/>
  <c r="A1219" i="12"/>
  <c r="A1198" i="12"/>
  <c r="A1191" i="12"/>
  <c r="A897" i="12"/>
  <c r="A889" i="12"/>
  <c r="A874" i="12"/>
  <c r="A872" i="12"/>
  <c r="A867" i="12"/>
  <c r="A859" i="12"/>
  <c r="A855" i="12"/>
  <c r="A852" i="12"/>
  <c r="A842" i="12"/>
  <c r="A837" i="12"/>
  <c r="A813" i="12"/>
  <c r="A799" i="12"/>
  <c r="A786" i="12"/>
  <c r="A780" i="12"/>
  <c r="A772" i="12"/>
  <c r="A767" i="12"/>
  <c r="A1404" i="12"/>
  <c r="A765" i="12"/>
  <c r="A760" i="12"/>
  <c r="A1157" i="12"/>
  <c r="A1151" i="12"/>
  <c r="A1143" i="12"/>
  <c r="A1137" i="12"/>
  <c r="A752" i="12"/>
  <c r="A750" i="12"/>
  <c r="A1130" i="12"/>
  <c r="A1120" i="12"/>
  <c r="A1116" i="12"/>
  <c r="A1111" i="12"/>
  <c r="A1100" i="12"/>
  <c r="A1087" i="12"/>
  <c r="A1078" i="12"/>
  <c r="A1072" i="12"/>
  <c r="A732" i="12"/>
  <c r="A1067" i="12"/>
  <c r="A722" i="12"/>
  <c r="A1061" i="12"/>
  <c r="A714" i="12"/>
  <c r="A1052" i="12"/>
  <c r="A706" i="12"/>
  <c r="A1046" i="12"/>
  <c r="A693" i="12"/>
  <c r="A1035" i="12"/>
  <c r="A684" i="12"/>
  <c r="A679" i="12"/>
  <c r="A674" i="12"/>
  <c r="A668" i="12"/>
  <c r="A661" i="12"/>
  <c r="A1029" i="12"/>
  <c r="A653" i="12"/>
  <c r="A1020" i="12"/>
  <c r="A641" i="12"/>
  <c r="A636" i="12"/>
  <c r="A632" i="12"/>
  <c r="A621" i="12"/>
  <c r="A612" i="12"/>
  <c r="A1017" i="12"/>
  <c r="A1006" i="12"/>
  <c r="A1004" i="12"/>
  <c r="A995" i="12"/>
  <c r="A990" i="12"/>
  <c r="A986" i="12"/>
  <c r="A971" i="12"/>
  <c r="A964" i="12"/>
  <c r="A958" i="12"/>
  <c r="A954" i="12"/>
  <c r="A932" i="12"/>
  <c r="A923" i="12"/>
  <c r="A919" i="12"/>
  <c r="A576" i="12"/>
  <c r="A570" i="12"/>
  <c r="A904" i="12"/>
  <c r="A562" i="12"/>
  <c r="A902" i="12"/>
  <c r="A552" i="12"/>
  <c r="A40" i="12"/>
  <c r="A35" i="12"/>
  <c r="A25" i="12"/>
  <c r="A22" i="12"/>
  <c r="A1182" i="12"/>
  <c r="A1265" i="12"/>
  <c r="A1275" i="12"/>
  <c r="A1269" i="12"/>
  <c r="A1259" i="12"/>
  <c r="A1188" i="12"/>
  <c r="A531" i="12"/>
  <c r="A528" i="12"/>
  <c r="A523" i="12"/>
  <c r="A518" i="12"/>
  <c r="A513" i="12"/>
  <c r="A504" i="12"/>
  <c r="A494" i="12"/>
  <c r="A247" i="12"/>
  <c r="A487" i="12"/>
  <c r="A484" i="12"/>
  <c r="A478" i="12"/>
  <c r="A240" i="12"/>
  <c r="A223" i="12"/>
  <c r="A217" i="12"/>
  <c r="A215" i="12"/>
  <c r="A209" i="12"/>
  <c r="A596" i="12"/>
  <c r="A124" i="12"/>
  <c r="A450" i="12"/>
  <c r="A445" i="12"/>
  <c r="A440" i="12"/>
  <c r="A111" i="12"/>
  <c r="A99" i="12"/>
  <c r="A430" i="12"/>
  <c r="A98" i="12"/>
  <c r="A425" i="12"/>
  <c r="A208" i="12"/>
  <c r="A88" i="12"/>
  <c r="A416" i="12"/>
  <c r="A81" i="12"/>
  <c r="A411" i="12"/>
  <c r="A404" i="12"/>
  <c r="A395" i="12"/>
  <c r="A390" i="12"/>
  <c r="A18" i="12"/>
  <c r="A200" i="12"/>
  <c r="A10" i="12"/>
  <c r="A194" i="12"/>
  <c r="A66" i="12"/>
  <c r="A384" i="12"/>
  <c r="A379" i="12"/>
  <c r="A188" i="12"/>
  <c r="A373" i="12"/>
  <c r="A369" i="12"/>
  <c r="A180" i="12"/>
  <c r="A169" i="12"/>
  <c r="A362" i="12"/>
  <c r="A160" i="12"/>
  <c r="A149" i="12"/>
  <c r="A143" i="12"/>
  <c r="A355" i="12"/>
  <c r="A350" i="12"/>
  <c r="A134" i="12"/>
  <c r="A345" i="12"/>
  <c r="A337" i="12"/>
  <c r="A330" i="12"/>
  <c r="A1411" i="12"/>
  <c r="A302" i="12"/>
  <c r="A291" i="12"/>
  <c r="A285" i="12"/>
  <c r="A272" i="12"/>
  <c r="A266" i="12"/>
  <c r="A261" i="12"/>
  <c r="A50" i="12"/>
  <c r="A1168" i="12"/>
  <c r="A1167" i="12"/>
  <c r="A1169" i="12"/>
  <c r="A5" i="12"/>
  <c r="A1410" i="12"/>
  <c r="A1409" i="12"/>
  <c r="A1398" i="12"/>
  <c r="A1396" i="12"/>
  <c r="A1395" i="12"/>
  <c r="A1367" i="12"/>
  <c r="A1362" i="12"/>
  <c r="A1361" i="12"/>
  <c r="A1358" i="12"/>
  <c r="A1355" i="12"/>
  <c r="A1353" i="12"/>
  <c r="A1352" i="12"/>
  <c r="A1351" i="12"/>
  <c r="A1350" i="12"/>
  <c r="A1293" i="12"/>
  <c r="A1292" i="12"/>
  <c r="A1276" i="12"/>
  <c r="A1274" i="12"/>
  <c r="A1273" i="12"/>
  <c r="A1271" i="12"/>
  <c r="A1261" i="12"/>
  <c r="A1201" i="12"/>
  <c r="A1200" i="12"/>
  <c r="A1199" i="12"/>
  <c r="A1195" i="12"/>
  <c r="A1194" i="12"/>
  <c r="A1193" i="12"/>
  <c r="A1192" i="12"/>
  <c r="A1183" i="12"/>
  <c r="A1180" i="12"/>
  <c r="A1144" i="12"/>
  <c r="A1142" i="12"/>
  <c r="A1128" i="12"/>
  <c r="A1127" i="12"/>
  <c r="A1126" i="12"/>
  <c r="A1125" i="12"/>
  <c r="A1124" i="12"/>
  <c r="A1121" i="12"/>
  <c r="A1099" i="12"/>
  <c r="A1088" i="12"/>
  <c r="A1084" i="12"/>
  <c r="A1079" i="12"/>
  <c r="A1064" i="12"/>
  <c r="A1062" i="12"/>
  <c r="A1036" i="12"/>
  <c r="A1034" i="12"/>
  <c r="A1026" i="12"/>
  <c r="A1025" i="12"/>
  <c r="A1024" i="12"/>
  <c r="A1023" i="12"/>
  <c r="A1022" i="12"/>
  <c r="A1019" i="12"/>
  <c r="A999" i="12"/>
  <c r="A998" i="12"/>
  <c r="A996" i="12"/>
  <c r="A974" i="12"/>
  <c r="A973" i="12"/>
  <c r="A972" i="12"/>
  <c r="A970" i="12"/>
  <c r="A942" i="12"/>
  <c r="A941" i="12"/>
  <c r="A940" i="12"/>
  <c r="A939" i="12"/>
  <c r="A938" i="12"/>
  <c r="A937" i="12"/>
  <c r="A920" i="12"/>
  <c r="A895" i="12"/>
  <c r="A894" i="12"/>
  <c r="A892" i="12"/>
  <c r="A877" i="12"/>
  <c r="A876" i="12"/>
  <c r="A864" i="12"/>
  <c r="A857" i="12"/>
  <c r="A856" i="12"/>
  <c r="A814" i="12"/>
  <c r="A812" i="12"/>
  <c r="A803" i="12"/>
  <c r="A802" i="12"/>
  <c r="A801" i="12"/>
  <c r="A800" i="12"/>
  <c r="A798" i="12"/>
  <c r="A794" i="12"/>
  <c r="A793" i="12"/>
  <c r="A792" i="12"/>
  <c r="A791" i="12"/>
  <c r="A785" i="12"/>
  <c r="A775" i="12"/>
  <c r="A768" i="12"/>
  <c r="A764" i="12"/>
  <c r="A758" i="12"/>
  <c r="A746" i="12"/>
  <c r="A735" i="12"/>
  <c r="A719" i="12"/>
  <c r="A718" i="12"/>
  <c r="A717" i="12"/>
  <c r="A690" i="12"/>
  <c r="A688" i="12"/>
  <c r="A687" i="12"/>
  <c r="A686" i="12"/>
  <c r="A682" i="12"/>
  <c r="A681" i="12"/>
  <c r="A678" i="12"/>
  <c r="A671" i="12"/>
  <c r="A669" i="12"/>
  <c r="A667" i="12"/>
  <c r="A664" i="12"/>
  <c r="A663" i="12"/>
  <c r="A662" i="12"/>
  <c r="A652" i="12"/>
  <c r="A644" i="12"/>
  <c r="A643" i="12"/>
  <c r="A640" i="12"/>
  <c r="A638" i="12"/>
  <c r="A616" i="12"/>
  <c r="A615" i="12"/>
  <c r="A613" i="12"/>
  <c r="A611" i="12"/>
  <c r="A574" i="12"/>
  <c r="A569" i="12"/>
  <c r="A568" i="12"/>
  <c r="A567" i="12"/>
  <c r="A566" i="12"/>
  <c r="A545" i="12"/>
  <c r="A527" i="12"/>
  <c r="A526" i="12"/>
  <c r="A525" i="12"/>
  <c r="A493" i="12"/>
  <c r="A492" i="12"/>
  <c r="A491" i="12"/>
  <c r="A488" i="12"/>
  <c r="A482" i="12"/>
  <c r="A481" i="12"/>
  <c r="A455" i="12"/>
  <c r="A454" i="12"/>
  <c r="A453" i="12"/>
  <c r="A452" i="12"/>
  <c r="A415" i="12"/>
  <c r="A403" i="12"/>
  <c r="A402" i="12"/>
  <c r="A401" i="12"/>
  <c r="A397" i="12"/>
  <c r="A394" i="12"/>
  <c r="A388" i="12"/>
  <c r="A385" i="12"/>
  <c r="A375" i="12"/>
  <c r="A374" i="12"/>
  <c r="A344" i="12"/>
  <c r="A343" i="12"/>
  <c r="A331" i="12"/>
  <c r="A312" i="12"/>
  <c r="A311" i="12"/>
  <c r="A310" i="12"/>
  <c r="A309" i="12"/>
  <c r="A307" i="12"/>
  <c r="A293" i="12"/>
  <c r="A271" i="12"/>
  <c r="A270" i="12"/>
  <c r="A269" i="12"/>
  <c r="A252" i="12"/>
  <c r="A250" i="12"/>
  <c r="A249" i="12"/>
  <c r="A229" i="12"/>
  <c r="A228" i="12"/>
  <c r="A210" i="12"/>
  <c r="A198" i="12"/>
  <c r="A197" i="12"/>
  <c r="A185" i="12"/>
  <c r="A184" i="12"/>
  <c r="A183" i="12"/>
  <c r="A182" i="12"/>
  <c r="A170" i="12"/>
  <c r="A145" i="12"/>
  <c r="A144" i="12"/>
  <c r="A136" i="12"/>
  <c r="A135" i="12"/>
  <c r="A126" i="12"/>
  <c r="A122" i="12"/>
  <c r="A121" i="12"/>
  <c r="A102" i="12"/>
  <c r="A82" i="12"/>
  <c r="A52" i="12"/>
  <c r="A51" i="12"/>
  <c r="A49" i="12"/>
  <c r="A46" i="12"/>
  <c r="A45" i="12"/>
  <c r="A43" i="12"/>
  <c r="A31" i="12"/>
  <c r="A30" i="12"/>
  <c r="A29" i="12"/>
  <c r="A23" i="12"/>
  <c r="A20" i="12"/>
  <c r="A12" i="12"/>
  <c r="A9" i="12"/>
  <c r="A7" i="12"/>
  <c r="A4" i="12"/>
  <c r="M5" i="12"/>
  <c r="O5" i="12"/>
  <c r="P5" i="12"/>
  <c r="Q5" i="12"/>
  <c r="R5" i="12"/>
  <c r="M7" i="12"/>
  <c r="N7" i="12"/>
  <c r="O7" i="12"/>
  <c r="P7" i="12"/>
  <c r="Q7" i="12"/>
  <c r="S7" i="12"/>
  <c r="M9" i="12"/>
  <c r="N9" i="12"/>
  <c r="O9" i="12"/>
  <c r="Q9" i="12"/>
  <c r="R9" i="12"/>
  <c r="S9" i="12"/>
  <c r="M10" i="12"/>
  <c r="N10" i="12"/>
  <c r="O10" i="12"/>
  <c r="Q10" i="12"/>
  <c r="R10" i="12"/>
  <c r="S10" i="12"/>
  <c r="M12" i="12"/>
  <c r="N12" i="12"/>
  <c r="O12" i="12"/>
  <c r="P12" i="12"/>
  <c r="Q12" i="12"/>
  <c r="R12" i="12"/>
  <c r="S12" i="12"/>
  <c r="M13" i="12"/>
  <c r="N13" i="12"/>
  <c r="O13" i="12"/>
  <c r="P13" i="12"/>
  <c r="Q13" i="12"/>
  <c r="R13" i="12"/>
  <c r="M14" i="12"/>
  <c r="N14" i="12"/>
  <c r="O14" i="12"/>
  <c r="P14" i="12"/>
  <c r="Q14" i="12"/>
  <c r="R14" i="12"/>
  <c r="N15" i="12"/>
  <c r="O15" i="12"/>
  <c r="P15" i="12"/>
  <c r="Q15" i="12"/>
  <c r="R15" i="12"/>
  <c r="M16" i="12"/>
  <c r="N16" i="12"/>
  <c r="O16" i="12"/>
  <c r="P16" i="12"/>
  <c r="Q16" i="12"/>
  <c r="R16" i="12"/>
  <c r="M17" i="12"/>
  <c r="N17" i="12"/>
  <c r="O17" i="12"/>
  <c r="P17" i="12"/>
  <c r="Q17" i="12"/>
  <c r="R17" i="12"/>
  <c r="M18" i="12"/>
  <c r="N18" i="12"/>
  <c r="O18" i="12"/>
  <c r="P18" i="12"/>
  <c r="Q18" i="12"/>
  <c r="R18" i="12"/>
  <c r="S18" i="12"/>
  <c r="M20" i="12"/>
  <c r="N20" i="12"/>
  <c r="O20" i="12"/>
  <c r="P20" i="12"/>
  <c r="Q20" i="12"/>
  <c r="R20" i="12"/>
  <c r="S20" i="12"/>
  <c r="M21" i="12"/>
  <c r="N21" i="12"/>
  <c r="O21" i="12"/>
  <c r="P21" i="12"/>
  <c r="Q21" i="12"/>
  <c r="R21" i="12"/>
  <c r="S21" i="12"/>
  <c r="M22" i="12"/>
  <c r="N22" i="12"/>
  <c r="O22" i="12"/>
  <c r="P22" i="12"/>
  <c r="Q22" i="12"/>
  <c r="R22" i="12"/>
  <c r="S22" i="12"/>
  <c r="M23" i="12"/>
  <c r="N23" i="12"/>
  <c r="O23" i="12"/>
  <c r="P23" i="12"/>
  <c r="Q23" i="12"/>
  <c r="R23" i="12"/>
  <c r="S23" i="12"/>
  <c r="M25" i="12"/>
  <c r="N25" i="12"/>
  <c r="O25" i="12"/>
  <c r="P25" i="12"/>
  <c r="Q25" i="12"/>
  <c r="R25" i="12"/>
  <c r="S25" i="12"/>
  <c r="M26" i="12"/>
  <c r="N26" i="12"/>
  <c r="O26" i="12"/>
  <c r="P26" i="12"/>
  <c r="Q26" i="12"/>
  <c r="R26" i="12"/>
  <c r="S26" i="12"/>
  <c r="M27" i="12"/>
  <c r="N27" i="12"/>
  <c r="O27" i="12"/>
  <c r="P27" i="12"/>
  <c r="Q27" i="12"/>
  <c r="R27" i="12"/>
  <c r="S27" i="12"/>
  <c r="M29" i="12"/>
  <c r="N29" i="12"/>
  <c r="O29" i="12"/>
  <c r="P29" i="12"/>
  <c r="Q29" i="12"/>
  <c r="R29" i="12"/>
  <c r="S29" i="12"/>
  <c r="M30" i="12"/>
  <c r="N30" i="12"/>
  <c r="O30" i="12"/>
  <c r="P30" i="12"/>
  <c r="Q30" i="12"/>
  <c r="R30" i="12"/>
  <c r="S30" i="12"/>
  <c r="M31" i="12"/>
  <c r="N31" i="12"/>
  <c r="O31" i="12"/>
  <c r="P31" i="12"/>
  <c r="Q31" i="12"/>
  <c r="R31" i="12"/>
  <c r="S31" i="12"/>
  <c r="M33" i="12"/>
  <c r="N33" i="12"/>
  <c r="O33" i="12"/>
  <c r="P33" i="12"/>
  <c r="Q33" i="12"/>
  <c r="R33" i="12"/>
  <c r="S33" i="12"/>
  <c r="M34" i="12"/>
  <c r="N34" i="12"/>
  <c r="O34" i="12"/>
  <c r="P34" i="12"/>
  <c r="Q34" i="12"/>
  <c r="R34" i="12"/>
  <c r="S34" i="12"/>
  <c r="M35" i="12"/>
  <c r="N35" i="12"/>
  <c r="O35" i="12"/>
  <c r="P35" i="12"/>
  <c r="Q35" i="12"/>
  <c r="R35" i="12"/>
  <c r="S35" i="12"/>
  <c r="M36" i="12"/>
  <c r="N36" i="12"/>
  <c r="O36" i="12"/>
  <c r="P36" i="12"/>
  <c r="Q36" i="12"/>
  <c r="R36" i="12"/>
  <c r="S36" i="12"/>
  <c r="M38" i="12"/>
  <c r="N38" i="12"/>
  <c r="Q38" i="12"/>
  <c r="R38" i="12"/>
  <c r="S38" i="12"/>
  <c r="N39" i="12"/>
  <c r="O39" i="12"/>
  <c r="P39" i="12"/>
  <c r="Q39" i="12"/>
  <c r="R39" i="12"/>
  <c r="S39" i="12"/>
  <c r="M40" i="12"/>
  <c r="N40" i="12"/>
  <c r="P40" i="12"/>
  <c r="Q40" i="12"/>
  <c r="R40" i="12"/>
  <c r="S40" i="12"/>
  <c r="M41" i="12"/>
  <c r="N41" i="12"/>
  <c r="O41" i="12"/>
  <c r="Q41" i="12"/>
  <c r="R41" i="12"/>
  <c r="S41" i="12"/>
  <c r="M43" i="12"/>
  <c r="N43" i="12"/>
  <c r="O43" i="12"/>
  <c r="P43" i="12"/>
  <c r="Q43" i="12"/>
  <c r="R43" i="12"/>
  <c r="S43" i="12"/>
  <c r="M44" i="12"/>
  <c r="N44" i="12"/>
  <c r="O44" i="12"/>
  <c r="P44" i="12"/>
  <c r="Q44" i="12"/>
  <c r="R44" i="12"/>
  <c r="S44" i="12"/>
  <c r="M45" i="12"/>
  <c r="N45" i="12"/>
  <c r="O45" i="12"/>
  <c r="P45" i="12"/>
  <c r="Q45" i="12"/>
  <c r="R45" i="12"/>
  <c r="S45" i="12"/>
  <c r="M46" i="12"/>
  <c r="N46" i="12"/>
  <c r="O46" i="12"/>
  <c r="P46" i="12"/>
  <c r="Q46" i="12"/>
  <c r="R46" i="12"/>
  <c r="M47" i="12"/>
  <c r="N47" i="12"/>
  <c r="O47" i="12"/>
  <c r="P47" i="12"/>
  <c r="Q47" i="12"/>
  <c r="R47" i="12"/>
  <c r="S47" i="12"/>
  <c r="M48" i="12"/>
  <c r="N48" i="12"/>
  <c r="O48" i="12"/>
  <c r="P48" i="12"/>
  <c r="Q48" i="12"/>
  <c r="R48" i="12"/>
  <c r="S48" i="12"/>
  <c r="M49" i="12"/>
  <c r="N49" i="12"/>
  <c r="O49" i="12"/>
  <c r="P49" i="12"/>
  <c r="Q49" i="12"/>
  <c r="R49" i="12"/>
  <c r="S49" i="12"/>
  <c r="M50" i="12"/>
  <c r="N50" i="12"/>
  <c r="O50" i="12"/>
  <c r="P50" i="12"/>
  <c r="Q50" i="12"/>
  <c r="R50" i="12"/>
  <c r="S50" i="12"/>
  <c r="M51" i="12"/>
  <c r="N51" i="12"/>
  <c r="O51" i="12"/>
  <c r="P51" i="12"/>
  <c r="Q51" i="12"/>
  <c r="R51" i="12"/>
  <c r="S51" i="12"/>
  <c r="N52" i="12"/>
  <c r="O52" i="12"/>
  <c r="P52" i="12"/>
  <c r="Q52" i="12"/>
  <c r="R52" i="12"/>
  <c r="S52" i="12"/>
  <c r="M54" i="12"/>
  <c r="N54" i="12"/>
  <c r="O54" i="12"/>
  <c r="P54" i="12"/>
  <c r="Q54" i="12"/>
  <c r="R54" i="12"/>
  <c r="S54" i="12"/>
  <c r="M55" i="12"/>
  <c r="N55" i="12"/>
  <c r="O55" i="12"/>
  <c r="P55" i="12"/>
  <c r="Q55" i="12"/>
  <c r="R55" i="12"/>
  <c r="S55" i="12"/>
  <c r="M56" i="12"/>
  <c r="N56" i="12"/>
  <c r="O56" i="12"/>
  <c r="P56" i="12"/>
  <c r="Q56" i="12"/>
  <c r="R56" i="12"/>
  <c r="S56" i="12"/>
  <c r="M57" i="12"/>
  <c r="N57" i="12"/>
  <c r="O57" i="12"/>
  <c r="P57" i="12"/>
  <c r="Q57" i="12"/>
  <c r="R57" i="12"/>
  <c r="S57" i="12"/>
  <c r="M58" i="12"/>
  <c r="N58" i="12"/>
  <c r="O58" i="12"/>
  <c r="P58" i="12"/>
  <c r="Q58" i="12"/>
  <c r="R58" i="12"/>
  <c r="S58" i="12"/>
  <c r="M59" i="12"/>
  <c r="N59" i="12"/>
  <c r="O59" i="12"/>
  <c r="P59" i="12"/>
  <c r="Q59" i="12"/>
  <c r="R59" i="12"/>
  <c r="M60" i="12"/>
  <c r="N60" i="12"/>
  <c r="O60" i="12"/>
  <c r="P60" i="12"/>
  <c r="Q60" i="12"/>
  <c r="R60" i="12"/>
  <c r="S60" i="12"/>
  <c r="M61" i="12"/>
  <c r="N61" i="12"/>
  <c r="O61" i="12"/>
  <c r="P61" i="12"/>
  <c r="R61" i="12"/>
  <c r="S61" i="12"/>
  <c r="M62" i="12"/>
  <c r="N62" i="12"/>
  <c r="O62" i="12"/>
  <c r="P62" i="12"/>
  <c r="Q62" i="12"/>
  <c r="R62" i="12"/>
  <c r="S62" i="12"/>
  <c r="M63" i="12"/>
  <c r="N63" i="12"/>
  <c r="O63" i="12"/>
  <c r="P63" i="12"/>
  <c r="Q63" i="12"/>
  <c r="R63" i="12"/>
  <c r="S63" i="12"/>
  <c r="M65" i="12"/>
  <c r="N65" i="12"/>
  <c r="O65" i="12"/>
  <c r="P65" i="12"/>
  <c r="Q65" i="12"/>
  <c r="R65" i="12"/>
  <c r="S65" i="12"/>
  <c r="M66" i="12"/>
  <c r="N66" i="12"/>
  <c r="O66" i="12"/>
  <c r="P66" i="12"/>
  <c r="Q66" i="12"/>
  <c r="R66" i="12"/>
  <c r="S66" i="12"/>
  <c r="M67" i="12"/>
  <c r="N67" i="12"/>
  <c r="P67" i="12"/>
  <c r="Q67" i="12"/>
  <c r="R67" i="12"/>
  <c r="S67" i="12"/>
  <c r="M68" i="12"/>
  <c r="N68" i="12"/>
  <c r="O68" i="12"/>
  <c r="P68" i="12"/>
  <c r="Q68" i="12"/>
  <c r="R68" i="12"/>
  <c r="S68" i="12"/>
  <c r="M70" i="12"/>
  <c r="N70" i="12"/>
  <c r="O70" i="12"/>
  <c r="P70" i="12"/>
  <c r="Q70" i="12"/>
  <c r="R70" i="12"/>
  <c r="S70" i="12"/>
  <c r="M71" i="12"/>
  <c r="N71" i="12"/>
  <c r="O71" i="12"/>
  <c r="P71" i="12"/>
  <c r="Q71" i="12"/>
  <c r="R71" i="12"/>
  <c r="S71" i="12"/>
  <c r="M72" i="12"/>
  <c r="N72" i="12"/>
  <c r="O72" i="12"/>
  <c r="P72" i="12"/>
  <c r="Q72" i="12"/>
  <c r="R72" i="12"/>
  <c r="S72" i="12"/>
  <c r="M73" i="12"/>
  <c r="N73" i="12"/>
  <c r="O73" i="12"/>
  <c r="P73" i="12"/>
  <c r="Q73" i="12"/>
  <c r="R73" i="12"/>
  <c r="S73" i="12"/>
  <c r="M75" i="12"/>
  <c r="N75" i="12"/>
  <c r="O75" i="12"/>
  <c r="P75" i="12"/>
  <c r="Q75" i="12"/>
  <c r="R75" i="12"/>
  <c r="S75" i="12"/>
  <c r="M76" i="12"/>
  <c r="N76" i="12"/>
  <c r="O76" i="12"/>
  <c r="P76" i="12"/>
  <c r="R76" i="12"/>
  <c r="S76" i="12"/>
  <c r="M77" i="12"/>
  <c r="N77" i="12"/>
  <c r="O77" i="12"/>
  <c r="P77" i="12"/>
  <c r="Q77" i="12"/>
  <c r="R77" i="12"/>
  <c r="S77" i="12"/>
  <c r="M78" i="12"/>
  <c r="N78" i="12"/>
  <c r="O78" i="12"/>
  <c r="P78" i="12"/>
  <c r="Q78" i="12"/>
  <c r="R78" i="12"/>
  <c r="S78" i="12"/>
  <c r="M79" i="12"/>
  <c r="N79" i="12"/>
  <c r="O79" i="12"/>
  <c r="P79" i="12"/>
  <c r="Q79" i="12"/>
  <c r="R79" i="12"/>
  <c r="S79" i="12"/>
  <c r="M80" i="12"/>
  <c r="N80" i="12"/>
  <c r="O80" i="12"/>
  <c r="P80" i="12"/>
  <c r="Q80" i="12"/>
  <c r="R80" i="12"/>
  <c r="S80" i="12"/>
  <c r="M81" i="12"/>
  <c r="N81" i="12"/>
  <c r="O81" i="12"/>
  <c r="P81" i="12"/>
  <c r="Q81" i="12"/>
  <c r="R81" i="12"/>
  <c r="S81" i="12"/>
  <c r="M82" i="12"/>
  <c r="N82" i="12"/>
  <c r="O82" i="12"/>
  <c r="P82" i="12"/>
  <c r="Q82" i="12"/>
  <c r="R82" i="12"/>
  <c r="S82" i="12"/>
  <c r="M84" i="12"/>
  <c r="N84" i="12"/>
  <c r="O84" i="12"/>
  <c r="Q84" i="12"/>
  <c r="R84" i="12"/>
  <c r="S84" i="12"/>
  <c r="M85" i="12"/>
  <c r="N85" i="12"/>
  <c r="O85" i="12"/>
  <c r="P85" i="12"/>
  <c r="Q85" i="12"/>
  <c r="R85" i="12"/>
  <c r="S85" i="12"/>
  <c r="M86" i="12"/>
  <c r="N86" i="12"/>
  <c r="O86" i="12"/>
  <c r="P86" i="12"/>
  <c r="Q86" i="12"/>
  <c r="R86" i="12"/>
  <c r="S86" i="12"/>
  <c r="M87" i="12"/>
  <c r="N87" i="12"/>
  <c r="O87" i="12"/>
  <c r="P87" i="12"/>
  <c r="Q87" i="12"/>
  <c r="R87" i="12"/>
  <c r="S87" i="12"/>
  <c r="M88" i="12"/>
  <c r="N88" i="12"/>
  <c r="O88" i="12"/>
  <c r="P88" i="12"/>
  <c r="Q88" i="12"/>
  <c r="R88" i="12"/>
  <c r="S88" i="12"/>
  <c r="M90" i="12"/>
  <c r="N90" i="12"/>
  <c r="O90" i="12"/>
  <c r="P90" i="12"/>
  <c r="Q90" i="12"/>
  <c r="R90" i="12"/>
  <c r="S90" i="12"/>
  <c r="M91" i="12"/>
  <c r="N91" i="12"/>
  <c r="O91" i="12"/>
  <c r="P91" i="12"/>
  <c r="Q91" i="12"/>
  <c r="R91" i="12"/>
  <c r="S91" i="12"/>
  <c r="M92" i="12"/>
  <c r="N92" i="12"/>
  <c r="P92" i="12"/>
  <c r="Q92" i="12"/>
  <c r="R92" i="12"/>
  <c r="S92" i="12"/>
  <c r="M93" i="12"/>
  <c r="N93" i="12"/>
  <c r="O93" i="12"/>
  <c r="P93" i="12"/>
  <c r="Q93" i="12"/>
  <c r="R93" i="12"/>
  <c r="S93" i="12"/>
  <c r="N94" i="12"/>
  <c r="O94" i="12"/>
  <c r="P94" i="12"/>
  <c r="Q94" i="12"/>
  <c r="R94" i="12"/>
  <c r="S94" i="12"/>
  <c r="M95" i="12"/>
  <c r="N95" i="12"/>
  <c r="O95" i="12"/>
  <c r="P95" i="12"/>
  <c r="Q95" i="12"/>
  <c r="R95" i="12"/>
  <c r="S95" i="12"/>
  <c r="M98" i="12"/>
  <c r="N98" i="12"/>
  <c r="O98" i="12"/>
  <c r="P98" i="12"/>
  <c r="Q98" i="12"/>
  <c r="R98" i="12"/>
  <c r="S98" i="12"/>
  <c r="M99" i="12"/>
  <c r="N99" i="12"/>
  <c r="O99" i="12"/>
  <c r="P99" i="12"/>
  <c r="Q99" i="12"/>
  <c r="R99" i="12"/>
  <c r="M100" i="12"/>
  <c r="N100" i="12"/>
  <c r="O100" i="12"/>
  <c r="P100" i="12"/>
  <c r="Q100" i="12"/>
  <c r="R100" i="12"/>
  <c r="S100" i="12"/>
  <c r="M101" i="12"/>
  <c r="N101" i="12"/>
  <c r="O101" i="12"/>
  <c r="P101" i="12"/>
  <c r="Q101" i="12"/>
  <c r="R101" i="12"/>
  <c r="M102" i="12"/>
  <c r="N102" i="12"/>
  <c r="O102" i="12"/>
  <c r="P102" i="12"/>
  <c r="Q102" i="12"/>
  <c r="R102" i="12"/>
  <c r="M104" i="12"/>
  <c r="N104" i="12"/>
  <c r="O104" i="12"/>
  <c r="P104" i="12"/>
  <c r="Q104" i="12"/>
  <c r="R104" i="12"/>
  <c r="S104" i="12"/>
  <c r="M105" i="12"/>
  <c r="N105" i="12"/>
  <c r="O105" i="12"/>
  <c r="P105" i="12"/>
  <c r="R105" i="12"/>
  <c r="S105" i="12"/>
  <c r="M106" i="12"/>
  <c r="N106" i="12"/>
  <c r="O106" i="12"/>
  <c r="P106" i="12"/>
  <c r="Q106" i="12"/>
  <c r="R106" i="12"/>
  <c r="S106" i="12"/>
  <c r="M107" i="12"/>
  <c r="N107" i="12"/>
  <c r="O107" i="12"/>
  <c r="P107" i="12"/>
  <c r="Q107" i="12"/>
  <c r="R107" i="12"/>
  <c r="S107" i="12"/>
  <c r="M109" i="12"/>
  <c r="N109" i="12"/>
  <c r="O109" i="12"/>
  <c r="P109" i="12"/>
  <c r="Q109" i="12"/>
  <c r="R109" i="12"/>
  <c r="S109" i="12"/>
  <c r="M110" i="12"/>
  <c r="N110" i="12"/>
  <c r="O110" i="12"/>
  <c r="P110" i="12"/>
  <c r="Q110" i="12"/>
  <c r="R110" i="12"/>
  <c r="S110" i="12"/>
  <c r="M111" i="12"/>
  <c r="N111" i="12"/>
  <c r="O111" i="12"/>
  <c r="P111" i="12"/>
  <c r="Q111" i="12"/>
  <c r="R111" i="12"/>
  <c r="S111" i="12"/>
  <c r="M112" i="12"/>
  <c r="N112" i="12"/>
  <c r="O112" i="12"/>
  <c r="P112" i="12"/>
  <c r="Q112" i="12"/>
  <c r="R112" i="12"/>
  <c r="S112" i="12"/>
  <c r="M113" i="12"/>
  <c r="N113" i="12"/>
  <c r="O113" i="12"/>
  <c r="P113" i="12"/>
  <c r="Q113" i="12"/>
  <c r="R113" i="12"/>
  <c r="S113" i="12"/>
  <c r="M115" i="12"/>
  <c r="N115" i="12"/>
  <c r="O115" i="12"/>
  <c r="P115" i="12"/>
  <c r="Q115" i="12"/>
  <c r="R115" i="12"/>
  <c r="S115" i="12"/>
  <c r="M116" i="12"/>
  <c r="N116" i="12"/>
  <c r="O116" i="12"/>
  <c r="P116" i="12"/>
  <c r="Q116" i="12"/>
  <c r="R116" i="12"/>
  <c r="S116" i="12"/>
  <c r="M117" i="12"/>
  <c r="N117" i="12"/>
  <c r="O117" i="12"/>
  <c r="P117" i="12"/>
  <c r="Q117" i="12"/>
  <c r="R117" i="12"/>
  <c r="S117" i="12"/>
  <c r="M118" i="12"/>
  <c r="N118" i="12"/>
  <c r="O118" i="12"/>
  <c r="P118" i="12"/>
  <c r="Q118" i="12"/>
  <c r="R118" i="12"/>
  <c r="S118" i="12"/>
  <c r="M119" i="12"/>
  <c r="N119" i="12"/>
  <c r="O119" i="12"/>
  <c r="P119" i="12"/>
  <c r="Q119" i="12"/>
  <c r="R119" i="12"/>
  <c r="S119" i="12"/>
  <c r="M120" i="12"/>
  <c r="N120" i="12"/>
  <c r="O120" i="12"/>
  <c r="P120" i="12"/>
  <c r="Q120" i="12"/>
  <c r="R120" i="12"/>
  <c r="S120" i="12"/>
  <c r="M121" i="12"/>
  <c r="N121" i="12"/>
  <c r="O121" i="12"/>
  <c r="P121" i="12"/>
  <c r="Q121" i="12"/>
  <c r="R121" i="12"/>
  <c r="S121" i="12"/>
  <c r="M122" i="12"/>
  <c r="N122" i="12"/>
  <c r="O122" i="12"/>
  <c r="P122" i="12"/>
  <c r="Q122" i="12"/>
  <c r="R122" i="12"/>
  <c r="S122" i="12"/>
  <c r="M123" i="12"/>
  <c r="N123" i="12"/>
  <c r="O123" i="12"/>
  <c r="P123" i="12"/>
  <c r="Q123" i="12"/>
  <c r="R123" i="12"/>
  <c r="S123" i="12"/>
  <c r="M124" i="12"/>
  <c r="N124" i="12"/>
  <c r="O124" i="12"/>
  <c r="P124" i="12"/>
  <c r="Q124" i="12"/>
  <c r="S124" i="12"/>
  <c r="M125" i="12"/>
  <c r="N125" i="12"/>
  <c r="O125" i="12"/>
  <c r="P125" i="12"/>
  <c r="Q125" i="12"/>
  <c r="R125" i="12"/>
  <c r="S125" i="12"/>
  <c r="M126" i="12"/>
  <c r="N126" i="12"/>
  <c r="O126" i="12"/>
  <c r="P126" i="12"/>
  <c r="Q126" i="12"/>
  <c r="R126" i="12"/>
  <c r="S126" i="12"/>
  <c r="M127" i="12"/>
  <c r="N127" i="12"/>
  <c r="O127" i="12"/>
  <c r="P127" i="12"/>
  <c r="Q127" i="12"/>
  <c r="R127" i="12"/>
  <c r="S127" i="12"/>
  <c r="M129" i="12"/>
  <c r="O129" i="12"/>
  <c r="P129" i="12"/>
  <c r="Q129" i="12"/>
  <c r="R129" i="12"/>
  <c r="S129" i="12"/>
  <c r="M130" i="12"/>
  <c r="O130" i="12"/>
  <c r="P130" i="12"/>
  <c r="Q130" i="12"/>
  <c r="R130" i="12"/>
  <c r="S130" i="12"/>
  <c r="M131" i="12"/>
  <c r="O131" i="12"/>
  <c r="P131" i="12"/>
  <c r="Q131" i="12"/>
  <c r="R131" i="12"/>
  <c r="S131" i="12"/>
  <c r="M133" i="12"/>
  <c r="N133" i="12"/>
  <c r="O133" i="12"/>
  <c r="P133" i="12"/>
  <c r="R133" i="12"/>
  <c r="S133" i="12"/>
  <c r="M134" i="12"/>
  <c r="N134" i="12"/>
  <c r="O134" i="12"/>
  <c r="P134" i="12"/>
  <c r="R134" i="12"/>
  <c r="S134" i="12"/>
  <c r="M135" i="12"/>
  <c r="N135" i="12"/>
  <c r="O135" i="12"/>
  <c r="P135" i="12"/>
  <c r="R135" i="12"/>
  <c r="S135" i="12"/>
  <c r="M136" i="12"/>
  <c r="N136" i="12"/>
  <c r="O136" i="12"/>
  <c r="P136" i="12"/>
  <c r="R136" i="12"/>
  <c r="S136" i="12"/>
  <c r="M138" i="12"/>
  <c r="N138" i="12"/>
  <c r="O138" i="12"/>
  <c r="P138" i="12"/>
  <c r="Q138" i="12"/>
  <c r="R138" i="12"/>
  <c r="S138" i="12"/>
  <c r="M139" i="12"/>
  <c r="N139" i="12"/>
  <c r="O139" i="12"/>
  <c r="Q139" i="12"/>
  <c r="R139" i="12"/>
  <c r="S139" i="12"/>
  <c r="M140" i="12"/>
  <c r="N140" i="12"/>
  <c r="O140" i="12"/>
  <c r="P140" i="12"/>
  <c r="R140" i="12"/>
  <c r="S140" i="12"/>
  <c r="M141" i="12"/>
  <c r="N141" i="12"/>
  <c r="O141" i="12"/>
  <c r="Q141" i="12"/>
  <c r="R141" i="12"/>
  <c r="S141" i="12"/>
  <c r="M143" i="12"/>
  <c r="N143" i="12"/>
  <c r="O143" i="12"/>
  <c r="P143" i="12"/>
  <c r="Q143" i="12"/>
  <c r="R143" i="12"/>
  <c r="S143" i="12"/>
  <c r="M144" i="12"/>
  <c r="O144" i="12"/>
  <c r="P144" i="12"/>
  <c r="Q144" i="12"/>
  <c r="R144" i="12"/>
  <c r="S144" i="12"/>
  <c r="M145" i="12"/>
  <c r="N145" i="12"/>
  <c r="O145" i="12"/>
  <c r="P145" i="12"/>
  <c r="Q145" i="12"/>
  <c r="R145" i="12"/>
  <c r="S145" i="12"/>
  <c r="M147" i="12"/>
  <c r="N147" i="12"/>
  <c r="O147" i="12"/>
  <c r="P147" i="12"/>
  <c r="Q147" i="12"/>
  <c r="R147" i="12"/>
  <c r="S147" i="12"/>
  <c r="M148" i="12"/>
  <c r="N148" i="12"/>
  <c r="O148" i="12"/>
  <c r="P148" i="12"/>
  <c r="R148" i="12"/>
  <c r="S148" i="12"/>
  <c r="M149" i="12"/>
  <c r="N149" i="12"/>
  <c r="O149" i="12"/>
  <c r="P149" i="12"/>
  <c r="Q149" i="12"/>
  <c r="R149" i="12"/>
  <c r="S149" i="12"/>
  <c r="M150" i="12"/>
  <c r="N150" i="12"/>
  <c r="O150" i="12"/>
  <c r="P150" i="12"/>
  <c r="Q150" i="12"/>
  <c r="R150" i="12"/>
  <c r="S150" i="12"/>
  <c r="M152" i="12"/>
  <c r="N152" i="12"/>
  <c r="O152" i="12"/>
  <c r="P152" i="12"/>
  <c r="Q152" i="12"/>
  <c r="R152" i="12"/>
  <c r="S152" i="12"/>
  <c r="M153" i="12"/>
  <c r="N153" i="12"/>
  <c r="O153" i="12"/>
  <c r="P153" i="12"/>
  <c r="Q153" i="12"/>
  <c r="R153" i="12"/>
  <c r="S153" i="12"/>
  <c r="M154" i="12"/>
  <c r="N154" i="12"/>
  <c r="O154" i="12"/>
  <c r="P154" i="12"/>
  <c r="Q154" i="12"/>
  <c r="R154" i="12"/>
  <c r="S154" i="12"/>
  <c r="M155" i="12"/>
  <c r="N155" i="12"/>
  <c r="O155" i="12"/>
  <c r="P155" i="12"/>
  <c r="Q155" i="12"/>
  <c r="R155" i="12"/>
  <c r="S155" i="12"/>
  <c r="M157" i="12"/>
  <c r="N157" i="12"/>
  <c r="O157" i="12"/>
  <c r="P157" i="12"/>
  <c r="Q157" i="12"/>
  <c r="R157" i="12"/>
  <c r="S157" i="12"/>
  <c r="M158" i="12"/>
  <c r="N158" i="12"/>
  <c r="O158" i="12"/>
  <c r="P158" i="12"/>
  <c r="Q158" i="12"/>
  <c r="R158" i="12"/>
  <c r="S158" i="12"/>
  <c r="M159" i="12"/>
  <c r="N159" i="12"/>
  <c r="O159" i="12"/>
  <c r="P159" i="12"/>
  <c r="Q159" i="12"/>
  <c r="R159" i="12"/>
  <c r="S159" i="12"/>
  <c r="M160" i="12"/>
  <c r="N160" i="12"/>
  <c r="O160" i="12"/>
  <c r="P160" i="12"/>
  <c r="Q160" i="12"/>
  <c r="R160" i="12"/>
  <c r="S160" i="12"/>
  <c r="M162" i="12"/>
  <c r="O162" i="12"/>
  <c r="P162" i="12"/>
  <c r="Q162" i="12"/>
  <c r="R162" i="12"/>
  <c r="S162" i="12"/>
  <c r="M163" i="12"/>
  <c r="O163" i="12"/>
  <c r="Q163" i="12"/>
  <c r="R163" i="12"/>
  <c r="S163" i="12"/>
  <c r="M164" i="12"/>
  <c r="O164" i="12"/>
  <c r="P164" i="12"/>
  <c r="Q164" i="12"/>
  <c r="R164" i="12"/>
  <c r="S164" i="12"/>
  <c r="M165" i="12"/>
  <c r="O165" i="12"/>
  <c r="P165" i="12"/>
  <c r="Q165" i="12"/>
  <c r="R165" i="12"/>
  <c r="S165" i="12"/>
  <c r="M167" i="12"/>
  <c r="N167" i="12"/>
  <c r="O167" i="12"/>
  <c r="P167" i="12"/>
  <c r="Q167" i="12"/>
  <c r="R167" i="12"/>
  <c r="N168" i="12"/>
  <c r="O168" i="12"/>
  <c r="P168" i="12"/>
  <c r="Q168" i="12"/>
  <c r="R168" i="12"/>
  <c r="S168" i="12"/>
  <c r="M169" i="12"/>
  <c r="N169" i="12"/>
  <c r="O169" i="12"/>
  <c r="P169" i="12"/>
  <c r="Q169" i="12"/>
  <c r="R169" i="12"/>
  <c r="N170" i="12"/>
  <c r="O170" i="12"/>
  <c r="P170" i="12"/>
  <c r="Q170" i="12"/>
  <c r="R170" i="12"/>
  <c r="S170" i="12"/>
  <c r="M172" i="12"/>
  <c r="N172" i="12"/>
  <c r="O172" i="12"/>
  <c r="P172" i="12"/>
  <c r="Q172" i="12"/>
  <c r="R172" i="12"/>
  <c r="S172" i="12"/>
  <c r="M173" i="12"/>
  <c r="N173" i="12"/>
  <c r="O173" i="12"/>
  <c r="P173" i="12"/>
  <c r="Q173" i="12"/>
  <c r="R173" i="12"/>
  <c r="S173" i="12"/>
  <c r="M174" i="12"/>
  <c r="N174" i="12"/>
  <c r="O174" i="12"/>
  <c r="P174" i="12"/>
  <c r="Q174" i="12"/>
  <c r="R174" i="12"/>
  <c r="S174" i="12"/>
  <c r="M175" i="12"/>
  <c r="N175" i="12"/>
  <c r="O175" i="12"/>
  <c r="P175" i="12"/>
  <c r="Q175" i="12"/>
  <c r="R175" i="12"/>
  <c r="S175" i="12"/>
  <c r="M177" i="12"/>
  <c r="N177" i="12"/>
  <c r="O177" i="12"/>
  <c r="P177" i="12"/>
  <c r="Q177" i="12"/>
  <c r="R177" i="12"/>
  <c r="S177" i="12"/>
  <c r="M178" i="12"/>
  <c r="N178" i="12"/>
  <c r="O178" i="12"/>
  <c r="P178" i="12"/>
  <c r="Q178" i="12"/>
  <c r="R178" i="12"/>
  <c r="S178" i="12"/>
  <c r="M179" i="12"/>
  <c r="N179" i="12"/>
  <c r="O179" i="12"/>
  <c r="P179" i="12"/>
  <c r="Q179" i="12"/>
  <c r="R179" i="12"/>
  <c r="S179" i="12"/>
  <c r="M180" i="12"/>
  <c r="N180" i="12"/>
  <c r="O180" i="12"/>
  <c r="P180" i="12"/>
  <c r="Q180" i="12"/>
  <c r="R180" i="12"/>
  <c r="S180" i="12"/>
  <c r="M182" i="12"/>
  <c r="N182" i="12"/>
  <c r="O182" i="12"/>
  <c r="P182" i="12"/>
  <c r="Q182" i="12"/>
  <c r="R182" i="12"/>
  <c r="S182" i="12"/>
  <c r="N183" i="12"/>
  <c r="O183" i="12"/>
  <c r="P183" i="12"/>
  <c r="Q183" i="12"/>
  <c r="R183" i="12"/>
  <c r="S183" i="12"/>
  <c r="M184" i="12"/>
  <c r="N184" i="12"/>
  <c r="O184" i="12"/>
  <c r="P184" i="12"/>
  <c r="Q184" i="12"/>
  <c r="R184" i="12"/>
  <c r="S184" i="12"/>
  <c r="N185" i="12"/>
  <c r="O185" i="12"/>
  <c r="P185" i="12"/>
  <c r="Q185" i="12"/>
  <c r="R185" i="12"/>
  <c r="S185" i="12"/>
  <c r="M187" i="12"/>
  <c r="N187" i="12"/>
  <c r="O187" i="12"/>
  <c r="P187" i="12"/>
  <c r="Q187" i="12"/>
  <c r="R187" i="12"/>
  <c r="S187" i="12"/>
  <c r="M188" i="12"/>
  <c r="N188" i="12"/>
  <c r="O188" i="12"/>
  <c r="P188" i="12"/>
  <c r="Q188" i="12"/>
  <c r="R188" i="12"/>
  <c r="S188" i="12"/>
  <c r="M189" i="12"/>
  <c r="O189" i="12"/>
  <c r="P189" i="12"/>
  <c r="Q189" i="12"/>
  <c r="R189" i="12"/>
  <c r="S189" i="12"/>
  <c r="M190" i="12"/>
  <c r="N190" i="12"/>
  <c r="O190" i="12"/>
  <c r="P190" i="12"/>
  <c r="Q190" i="12"/>
  <c r="R190" i="12"/>
  <c r="S190" i="12"/>
  <c r="M191" i="12"/>
  <c r="N191" i="12"/>
  <c r="O191" i="12"/>
  <c r="P191" i="12"/>
  <c r="Q191" i="12"/>
  <c r="R191" i="12"/>
  <c r="S191" i="12"/>
  <c r="M193" i="12"/>
  <c r="N193" i="12"/>
  <c r="O193" i="12"/>
  <c r="P193" i="12"/>
  <c r="Q193" i="12"/>
  <c r="R193" i="12"/>
  <c r="M194" i="12"/>
  <c r="N194" i="12"/>
  <c r="O194" i="12"/>
  <c r="P194" i="12"/>
  <c r="Q194" i="12"/>
  <c r="R194" i="12"/>
  <c r="S194" i="12"/>
  <c r="M195" i="12"/>
  <c r="N195" i="12"/>
  <c r="O195" i="12"/>
  <c r="P195" i="12"/>
  <c r="Q195" i="12"/>
  <c r="R195" i="12"/>
  <c r="M197" i="12"/>
  <c r="N197" i="12"/>
  <c r="O197" i="12"/>
  <c r="P197" i="12"/>
  <c r="Q197" i="12"/>
  <c r="R197" i="12"/>
  <c r="S197" i="12"/>
  <c r="M198" i="12"/>
  <c r="N198" i="12"/>
  <c r="O198" i="12"/>
  <c r="P198" i="12"/>
  <c r="Q198" i="12"/>
  <c r="R198" i="12"/>
  <c r="S198" i="12"/>
  <c r="M199" i="12"/>
  <c r="N199" i="12"/>
  <c r="O199" i="12"/>
  <c r="P199" i="12"/>
  <c r="Q199" i="12"/>
  <c r="R199" i="12"/>
  <c r="S199" i="12"/>
  <c r="M200" i="12"/>
  <c r="N200" i="12"/>
  <c r="O200" i="12"/>
  <c r="P200" i="12"/>
  <c r="Q200" i="12"/>
  <c r="R200" i="12"/>
  <c r="S200" i="12"/>
  <c r="M202" i="12"/>
  <c r="N202" i="12"/>
  <c r="O202" i="12"/>
  <c r="Q202" i="12"/>
  <c r="R202" i="12"/>
  <c r="S202" i="12"/>
  <c r="M203" i="12"/>
  <c r="O203" i="12"/>
  <c r="P203" i="12"/>
  <c r="Q203" i="12"/>
  <c r="R203" i="12"/>
  <c r="S203" i="12"/>
  <c r="M204" i="12"/>
  <c r="O204" i="12"/>
  <c r="P204" i="12"/>
  <c r="Q204" i="12"/>
  <c r="R204" i="12"/>
  <c r="S204" i="12"/>
  <c r="M205" i="12"/>
  <c r="N205" i="12"/>
  <c r="O205" i="12"/>
  <c r="P205" i="12"/>
  <c r="Q205" i="12"/>
  <c r="R205" i="12"/>
  <c r="S205" i="12"/>
  <c r="M208" i="12"/>
  <c r="N208" i="12"/>
  <c r="O208" i="12"/>
  <c r="P208" i="12"/>
  <c r="Q208" i="12"/>
  <c r="R208" i="12"/>
  <c r="S208" i="12"/>
  <c r="M209" i="12"/>
  <c r="N209" i="12"/>
  <c r="O209" i="12"/>
  <c r="P209" i="12"/>
  <c r="R209" i="12"/>
  <c r="S209" i="12"/>
  <c r="M210" i="12"/>
  <c r="N210" i="12"/>
  <c r="O210" i="12"/>
  <c r="R210" i="12"/>
  <c r="S210" i="12"/>
  <c r="M212" i="12"/>
  <c r="N212" i="12"/>
  <c r="P212" i="12"/>
  <c r="Q212" i="12"/>
  <c r="R212" i="12"/>
  <c r="S212" i="12"/>
  <c r="M213" i="12"/>
  <c r="P213" i="12"/>
  <c r="Q213" i="12"/>
  <c r="R213" i="12"/>
  <c r="S213" i="12"/>
  <c r="N214" i="12"/>
  <c r="O214" i="12"/>
  <c r="P214" i="12"/>
  <c r="Q214" i="12"/>
  <c r="R214" i="12"/>
  <c r="S214" i="12"/>
  <c r="M215" i="12"/>
  <c r="P215" i="12"/>
  <c r="Q215" i="12"/>
  <c r="R215" i="12"/>
  <c r="S215" i="12"/>
  <c r="M217" i="12"/>
  <c r="N217" i="12"/>
  <c r="O217" i="12"/>
  <c r="P217" i="12"/>
  <c r="Q217" i="12"/>
  <c r="N218" i="12"/>
  <c r="O218" i="12"/>
  <c r="P218" i="12"/>
  <c r="Q218" i="12"/>
  <c r="R218" i="12"/>
  <c r="S218" i="12"/>
  <c r="M219" i="12"/>
  <c r="N219" i="12"/>
  <c r="O219" i="12"/>
  <c r="P219" i="12"/>
  <c r="Q219" i="12"/>
  <c r="S219" i="12"/>
  <c r="M220" i="12"/>
  <c r="N220" i="12"/>
  <c r="O220" i="12"/>
  <c r="P220" i="12"/>
  <c r="Q220" i="12"/>
  <c r="R220" i="12"/>
  <c r="M222" i="12"/>
  <c r="N222" i="12"/>
  <c r="O222" i="12"/>
  <c r="P222" i="12"/>
  <c r="Q222" i="12"/>
  <c r="R222" i="12"/>
  <c r="S222" i="12"/>
  <c r="M223" i="12"/>
  <c r="N223" i="12"/>
  <c r="O223" i="12"/>
  <c r="P223" i="12"/>
  <c r="R223" i="12"/>
  <c r="S223" i="12"/>
  <c r="M224" i="12"/>
  <c r="N224" i="12"/>
  <c r="O224" i="12"/>
  <c r="P224" i="12"/>
  <c r="R224" i="12"/>
  <c r="S224" i="12"/>
  <c r="M225" i="12"/>
  <c r="N225" i="12"/>
  <c r="O225" i="12"/>
  <c r="P225" i="12"/>
  <c r="R225" i="12"/>
  <c r="S225" i="12"/>
  <c r="M227" i="12"/>
  <c r="N227" i="12"/>
  <c r="P227" i="12"/>
  <c r="Q227" i="12"/>
  <c r="R227" i="12"/>
  <c r="S227" i="12"/>
  <c r="M228" i="12"/>
  <c r="N228" i="12"/>
  <c r="O228" i="12"/>
  <c r="P228" i="12"/>
  <c r="R228" i="12"/>
  <c r="S228" i="12"/>
  <c r="M229" i="12"/>
  <c r="N229" i="12"/>
  <c r="O229" i="12"/>
  <c r="P229" i="12"/>
  <c r="Q229" i="12"/>
  <c r="R229" i="12"/>
  <c r="S229" i="12"/>
  <c r="M230" i="12"/>
  <c r="N230" i="12"/>
  <c r="O230" i="12"/>
  <c r="P230" i="12"/>
  <c r="R230" i="12"/>
  <c r="S230" i="12"/>
  <c r="M232" i="12"/>
  <c r="N232" i="12"/>
  <c r="O232" i="12"/>
  <c r="P232" i="12"/>
  <c r="Q232" i="12"/>
  <c r="S232" i="12"/>
  <c r="M233" i="12"/>
  <c r="N233" i="12"/>
  <c r="O233" i="12"/>
  <c r="P233" i="12"/>
  <c r="Q233" i="12"/>
  <c r="R233" i="12"/>
  <c r="S233" i="12"/>
  <c r="M234" i="12"/>
  <c r="N234" i="12"/>
  <c r="O234" i="12"/>
  <c r="P234" i="12"/>
  <c r="Q234" i="12"/>
  <c r="S234" i="12"/>
  <c r="M235" i="12"/>
  <c r="N235" i="12"/>
  <c r="O235" i="12"/>
  <c r="P235" i="12"/>
  <c r="Q235" i="12"/>
  <c r="R235" i="12"/>
  <c r="S235" i="12"/>
  <c r="M237" i="12"/>
  <c r="N237" i="12"/>
  <c r="O237" i="12"/>
  <c r="P237" i="12"/>
  <c r="Q237" i="12"/>
  <c r="R237" i="12"/>
  <c r="S237" i="12"/>
  <c r="M238" i="12"/>
  <c r="N238" i="12"/>
  <c r="O238" i="12"/>
  <c r="P238" i="12"/>
  <c r="Q238" i="12"/>
  <c r="R238" i="12"/>
  <c r="S238" i="12"/>
  <c r="M239" i="12"/>
  <c r="N239" i="12"/>
  <c r="O239" i="12"/>
  <c r="P239" i="12"/>
  <c r="Q239" i="12"/>
  <c r="R239" i="12"/>
  <c r="S239" i="12"/>
  <c r="M240" i="12"/>
  <c r="N240" i="12"/>
  <c r="O240" i="12"/>
  <c r="P240" i="12"/>
  <c r="Q240" i="12"/>
  <c r="R240" i="12"/>
  <c r="S240" i="12"/>
  <c r="P242" i="12"/>
  <c r="Q242" i="12"/>
  <c r="R242" i="12"/>
  <c r="S242" i="12"/>
  <c r="M243" i="12"/>
  <c r="N243" i="12"/>
  <c r="O243" i="12"/>
  <c r="P243" i="12"/>
  <c r="Q243" i="12"/>
  <c r="R243" i="12"/>
  <c r="S243" i="12"/>
  <c r="O244" i="12"/>
  <c r="P244" i="12"/>
  <c r="Q244" i="12"/>
  <c r="R244" i="12"/>
  <c r="S244" i="12"/>
  <c r="M245" i="12"/>
  <c r="N245" i="12"/>
  <c r="O245" i="12"/>
  <c r="P245" i="12"/>
  <c r="Q245" i="12"/>
  <c r="S245" i="12"/>
  <c r="M247" i="12"/>
  <c r="N247" i="12"/>
  <c r="O247" i="12"/>
  <c r="P247" i="12"/>
  <c r="Q247" i="12"/>
  <c r="R247" i="12"/>
  <c r="M248" i="12"/>
  <c r="N248" i="12"/>
  <c r="O248" i="12"/>
  <c r="P248" i="12"/>
  <c r="Q248" i="12"/>
  <c r="R248" i="12"/>
  <c r="M249" i="12"/>
  <c r="N249" i="12"/>
  <c r="O249" i="12"/>
  <c r="P249" i="12"/>
  <c r="Q249" i="12"/>
  <c r="R249" i="12"/>
  <c r="M250" i="12"/>
  <c r="N250" i="12"/>
  <c r="O250" i="12"/>
  <c r="P250" i="12"/>
  <c r="Q250" i="12"/>
  <c r="R250" i="12"/>
  <c r="M252" i="12"/>
  <c r="N252" i="12"/>
  <c r="O252" i="12"/>
  <c r="P252" i="12"/>
  <c r="Q252" i="12"/>
  <c r="R252" i="12"/>
  <c r="S252" i="12"/>
  <c r="M253" i="12"/>
  <c r="N253" i="12"/>
  <c r="O253" i="12"/>
  <c r="P253" i="12"/>
  <c r="Q253" i="12"/>
  <c r="R253" i="12"/>
  <c r="S253" i="12"/>
  <c r="M254" i="12"/>
  <c r="N254" i="12"/>
  <c r="O254" i="12"/>
  <c r="P254" i="12"/>
  <c r="Q254" i="12"/>
  <c r="R254" i="12"/>
  <c r="S254" i="12"/>
  <c r="M255" i="12"/>
  <c r="N255" i="12"/>
  <c r="O255" i="12"/>
  <c r="P255" i="12"/>
  <c r="Q255" i="12"/>
  <c r="R255" i="12"/>
  <c r="S255" i="12"/>
  <c r="M256" i="12"/>
  <c r="N256" i="12"/>
  <c r="P256" i="12"/>
  <c r="Q256" i="12"/>
  <c r="R256" i="12"/>
  <c r="S256" i="12"/>
  <c r="M258" i="12"/>
  <c r="N258" i="12"/>
  <c r="O258" i="12"/>
  <c r="Q258" i="12"/>
  <c r="R258" i="12"/>
  <c r="S258" i="12"/>
  <c r="M259" i="12"/>
  <c r="N259" i="12"/>
  <c r="O259" i="12"/>
  <c r="Q259" i="12"/>
  <c r="R259" i="12"/>
  <c r="S259" i="12"/>
  <c r="M260" i="12"/>
  <c r="N260" i="12"/>
  <c r="O260" i="12"/>
  <c r="Q260" i="12"/>
  <c r="R260" i="12"/>
  <c r="S260" i="12"/>
  <c r="M261" i="12"/>
  <c r="N261" i="12"/>
  <c r="O261" i="12"/>
  <c r="Q261" i="12"/>
  <c r="R261" i="12"/>
  <c r="S261" i="12"/>
  <c r="Q263" i="12"/>
  <c r="R263" i="12"/>
  <c r="S263" i="12"/>
  <c r="N264" i="12"/>
  <c r="O264" i="12"/>
  <c r="P264" i="12"/>
  <c r="Q264" i="12"/>
  <c r="R264" i="12"/>
  <c r="S264" i="12"/>
  <c r="P265" i="12"/>
  <c r="Q265" i="12"/>
  <c r="R265" i="12"/>
  <c r="S265" i="12"/>
  <c r="N266" i="12"/>
  <c r="O266" i="12"/>
  <c r="P266" i="12"/>
  <c r="Q266" i="12"/>
  <c r="R266" i="12"/>
  <c r="S266" i="12"/>
  <c r="P267" i="12"/>
  <c r="Q267" i="12"/>
  <c r="R267" i="12"/>
  <c r="S267" i="12"/>
  <c r="M269" i="12"/>
  <c r="N269" i="12"/>
  <c r="O269" i="12"/>
  <c r="P269" i="12"/>
  <c r="Q269" i="12"/>
  <c r="S269" i="12"/>
  <c r="M270" i="12"/>
  <c r="N270" i="12"/>
  <c r="O270" i="12"/>
  <c r="P270" i="12"/>
  <c r="Q270" i="12"/>
  <c r="R270" i="12"/>
  <c r="S270" i="12"/>
  <c r="M271" i="12"/>
  <c r="N271" i="12"/>
  <c r="O271" i="12"/>
  <c r="P271" i="12"/>
  <c r="Q271" i="12"/>
  <c r="S271" i="12"/>
  <c r="M272" i="12"/>
  <c r="N272" i="12"/>
  <c r="O272" i="12"/>
  <c r="P272" i="12"/>
  <c r="Q272" i="12"/>
  <c r="R272" i="12"/>
  <c r="S272" i="12"/>
  <c r="M274" i="12"/>
  <c r="N274" i="12"/>
  <c r="Q274" i="12"/>
  <c r="R274" i="12"/>
  <c r="S274" i="12"/>
  <c r="M275" i="12"/>
  <c r="N275" i="12"/>
  <c r="O275" i="12"/>
  <c r="P275" i="12"/>
  <c r="Q275" i="12"/>
  <c r="S275" i="12"/>
  <c r="M276" i="12"/>
  <c r="N276" i="12"/>
  <c r="Q276" i="12"/>
  <c r="R276" i="12"/>
  <c r="S276" i="12"/>
  <c r="M277" i="12"/>
  <c r="N277" i="12"/>
  <c r="O277" i="12"/>
  <c r="Q277" i="12"/>
  <c r="R277" i="12"/>
  <c r="S277" i="12"/>
  <c r="M278" i="12"/>
  <c r="N278" i="12"/>
  <c r="Q278" i="12"/>
  <c r="R278" i="12"/>
  <c r="S278" i="12"/>
  <c r="M279" i="12"/>
  <c r="N279" i="12"/>
  <c r="O279" i="12"/>
  <c r="P279" i="12"/>
  <c r="Q279" i="12"/>
  <c r="R279" i="12"/>
  <c r="S279" i="12"/>
  <c r="M280" i="12"/>
  <c r="N280" i="12"/>
  <c r="O280" i="12"/>
  <c r="P280" i="12"/>
  <c r="Q280" i="12"/>
  <c r="R280" i="12"/>
  <c r="M281" i="12"/>
  <c r="N281" i="12"/>
  <c r="O281" i="12"/>
  <c r="Q281" i="12"/>
  <c r="R281" i="12"/>
  <c r="S281" i="12"/>
  <c r="M283" i="12"/>
  <c r="N283" i="12"/>
  <c r="O283" i="12"/>
  <c r="P283" i="12"/>
  <c r="Q283" i="12"/>
  <c r="R283" i="12"/>
  <c r="S283" i="12"/>
  <c r="M284" i="12"/>
  <c r="N284" i="12"/>
  <c r="O284" i="12"/>
  <c r="P284" i="12"/>
  <c r="Q284" i="12"/>
  <c r="R284" i="12"/>
  <c r="S284" i="12"/>
  <c r="M285" i="12"/>
  <c r="N285" i="12"/>
  <c r="P285" i="12"/>
  <c r="Q285" i="12"/>
  <c r="R285" i="12"/>
  <c r="S285" i="12"/>
  <c r="M286" i="12"/>
  <c r="N286" i="12"/>
  <c r="O286" i="12"/>
  <c r="P286" i="12"/>
  <c r="Q286" i="12"/>
  <c r="R286" i="12"/>
  <c r="S286" i="12"/>
  <c r="N287" i="12"/>
  <c r="O287" i="12"/>
  <c r="P287" i="12"/>
  <c r="Q287" i="12"/>
  <c r="R287" i="12"/>
  <c r="S287" i="12"/>
  <c r="M288" i="12"/>
  <c r="N288" i="12"/>
  <c r="O288" i="12"/>
  <c r="P288" i="12"/>
  <c r="Q288" i="12"/>
  <c r="R288" i="12"/>
  <c r="S288" i="12"/>
  <c r="M290" i="12"/>
  <c r="N290" i="12"/>
  <c r="P290" i="12"/>
  <c r="Q290" i="12"/>
  <c r="R290" i="12"/>
  <c r="S290" i="12"/>
  <c r="M291" i="12"/>
  <c r="N291" i="12"/>
  <c r="O291" i="12"/>
  <c r="P291" i="12"/>
  <c r="Q291" i="12"/>
  <c r="R291" i="12"/>
  <c r="S291" i="12"/>
  <c r="M292" i="12"/>
  <c r="N292" i="12"/>
  <c r="P292" i="12"/>
  <c r="Q292" i="12"/>
  <c r="R292" i="12"/>
  <c r="S292" i="12"/>
  <c r="M293" i="12"/>
  <c r="O293" i="12"/>
  <c r="P293" i="12"/>
  <c r="Q293" i="12"/>
  <c r="R293" i="12"/>
  <c r="S293" i="12"/>
  <c r="M295" i="12"/>
  <c r="N295" i="12"/>
  <c r="O295" i="12"/>
  <c r="P295" i="12"/>
  <c r="Q295" i="12"/>
  <c r="R295" i="12"/>
  <c r="S295" i="12"/>
  <c r="M296" i="12"/>
  <c r="N296" i="12"/>
  <c r="O296" i="12"/>
  <c r="P296" i="12"/>
  <c r="Q296" i="12"/>
  <c r="R296" i="12"/>
  <c r="S296" i="12"/>
  <c r="M297" i="12"/>
  <c r="N297" i="12"/>
  <c r="O297" i="12"/>
  <c r="P297" i="12"/>
  <c r="R297" i="12"/>
  <c r="S297" i="12"/>
  <c r="M298" i="12"/>
  <c r="N298" i="12"/>
  <c r="O298" i="12"/>
  <c r="P298" i="12"/>
  <c r="Q298" i="12"/>
  <c r="R298" i="12"/>
  <c r="S298" i="12"/>
  <c r="M299" i="12"/>
  <c r="N299" i="12"/>
  <c r="O299" i="12"/>
  <c r="P299" i="12"/>
  <c r="Q299" i="12"/>
  <c r="R299" i="12"/>
  <c r="S299" i="12"/>
  <c r="M300" i="12"/>
  <c r="N300" i="12"/>
  <c r="O300" i="12"/>
  <c r="P300" i="12"/>
  <c r="Q300" i="12"/>
  <c r="R300" i="12"/>
  <c r="S300" i="12"/>
  <c r="N302" i="12"/>
  <c r="O302" i="12"/>
  <c r="P302" i="12"/>
  <c r="Q302" i="12"/>
  <c r="R302" i="12"/>
  <c r="S302" i="12"/>
  <c r="M303" i="12"/>
  <c r="N303" i="12"/>
  <c r="O303" i="12"/>
  <c r="P303" i="12"/>
  <c r="Q303" i="12"/>
  <c r="R303" i="12"/>
  <c r="S303" i="12"/>
  <c r="M304" i="12"/>
  <c r="N304" i="12"/>
  <c r="O304" i="12"/>
  <c r="P304" i="12"/>
  <c r="Q304" i="12"/>
  <c r="R304" i="12"/>
  <c r="S304" i="12"/>
  <c r="N305" i="12"/>
  <c r="O305" i="12"/>
  <c r="Q305" i="12"/>
  <c r="R305" i="12"/>
  <c r="S305" i="12"/>
  <c r="M306" i="12"/>
  <c r="N306" i="12"/>
  <c r="O306" i="12"/>
  <c r="P306" i="12"/>
  <c r="Q306" i="12"/>
  <c r="R306" i="12"/>
  <c r="S306" i="12"/>
  <c r="O307" i="12"/>
  <c r="P307" i="12"/>
  <c r="Q307" i="12"/>
  <c r="R307" i="12"/>
  <c r="S307" i="12"/>
  <c r="N309" i="12"/>
  <c r="O309" i="12"/>
  <c r="P309" i="12"/>
  <c r="Q309" i="12"/>
  <c r="R309" i="12"/>
  <c r="S309" i="12"/>
  <c r="O310" i="12"/>
  <c r="P310" i="12"/>
  <c r="Q310" i="12"/>
  <c r="R310" i="12"/>
  <c r="S310" i="12"/>
  <c r="N311" i="12"/>
  <c r="O311" i="12"/>
  <c r="P311" i="12"/>
  <c r="R311" i="12"/>
  <c r="S311" i="12"/>
  <c r="O312" i="12"/>
  <c r="P312" i="12"/>
  <c r="Q312" i="12"/>
  <c r="R312" i="12"/>
  <c r="S312" i="12"/>
  <c r="M314" i="12"/>
  <c r="N314" i="12"/>
  <c r="O314" i="12"/>
  <c r="P314" i="12"/>
  <c r="Q314" i="12"/>
  <c r="R314" i="12"/>
  <c r="S314" i="12"/>
  <c r="M315" i="12"/>
  <c r="N315" i="12"/>
  <c r="O315" i="12"/>
  <c r="P315" i="12"/>
  <c r="Q315" i="12"/>
  <c r="R315" i="12"/>
  <c r="S315" i="12"/>
  <c r="M316" i="12"/>
  <c r="N316" i="12"/>
  <c r="O316" i="12"/>
  <c r="P316" i="12"/>
  <c r="Q316" i="12"/>
  <c r="R316" i="12"/>
  <c r="S316" i="12"/>
  <c r="M317" i="12"/>
  <c r="N317" i="12"/>
  <c r="O317" i="12"/>
  <c r="P317" i="12"/>
  <c r="Q317" i="12"/>
  <c r="R317" i="12"/>
  <c r="S317" i="12"/>
  <c r="M318" i="12"/>
  <c r="N318" i="12"/>
  <c r="O318" i="12"/>
  <c r="P318" i="12"/>
  <c r="Q318" i="12"/>
  <c r="R318" i="12"/>
  <c r="S318" i="12"/>
  <c r="M319" i="12"/>
  <c r="N319" i="12"/>
  <c r="O319" i="12"/>
  <c r="P319" i="12"/>
  <c r="Q319" i="12"/>
  <c r="R319" i="12"/>
  <c r="S319" i="12"/>
  <c r="M320" i="12"/>
  <c r="N320" i="12"/>
  <c r="O320" i="12"/>
  <c r="P320" i="12"/>
  <c r="Q320" i="12"/>
  <c r="R320" i="12"/>
  <c r="S320" i="12"/>
  <c r="M322" i="12"/>
  <c r="N322" i="12"/>
  <c r="O322" i="12"/>
  <c r="P322" i="12"/>
  <c r="Q322" i="12"/>
  <c r="R322" i="12"/>
  <c r="S322" i="12"/>
  <c r="M323" i="12"/>
  <c r="N323" i="12"/>
  <c r="O323" i="12"/>
  <c r="P323" i="12"/>
  <c r="Q323" i="12"/>
  <c r="R323" i="12"/>
  <c r="M324" i="12"/>
  <c r="N324" i="12"/>
  <c r="O324" i="12"/>
  <c r="P324" i="12"/>
  <c r="Q324" i="12"/>
  <c r="R324" i="12"/>
  <c r="S324" i="12"/>
  <c r="M325" i="12"/>
  <c r="N325" i="12"/>
  <c r="O325" i="12"/>
  <c r="P325" i="12"/>
  <c r="Q325" i="12"/>
  <c r="R325" i="12"/>
  <c r="M326" i="12"/>
  <c r="N326" i="12"/>
  <c r="O326" i="12"/>
  <c r="P326" i="12"/>
  <c r="Q326" i="12"/>
  <c r="R326" i="12"/>
  <c r="S326" i="12"/>
  <c r="M327" i="12"/>
  <c r="N327" i="12"/>
  <c r="O327" i="12"/>
  <c r="P327" i="12"/>
  <c r="Q327" i="12"/>
  <c r="R327" i="12"/>
  <c r="M328" i="12"/>
  <c r="N328" i="12"/>
  <c r="O328" i="12"/>
  <c r="P328" i="12"/>
  <c r="Q328" i="12"/>
  <c r="R328" i="12"/>
  <c r="S328" i="12"/>
  <c r="M329" i="12"/>
  <c r="N329" i="12"/>
  <c r="O329" i="12"/>
  <c r="P329" i="12"/>
  <c r="Q329" i="12"/>
  <c r="R329" i="12"/>
  <c r="S329" i="12"/>
  <c r="M330" i="12"/>
  <c r="N330" i="12"/>
  <c r="O330" i="12"/>
  <c r="P330" i="12"/>
  <c r="Q330" i="12"/>
  <c r="R330" i="12"/>
  <c r="M331" i="12"/>
  <c r="N331" i="12"/>
  <c r="O331" i="12"/>
  <c r="P331" i="12"/>
  <c r="Q331" i="12"/>
  <c r="R331" i="12"/>
  <c r="S331" i="12"/>
  <c r="M333" i="12"/>
  <c r="O333" i="12"/>
  <c r="P333" i="12"/>
  <c r="Q333" i="12"/>
  <c r="R333" i="12"/>
  <c r="S333" i="12"/>
  <c r="M334" i="12"/>
  <c r="N334" i="12"/>
  <c r="O334" i="12"/>
  <c r="P334" i="12"/>
  <c r="Q334" i="12"/>
  <c r="R334" i="12"/>
  <c r="S334" i="12"/>
  <c r="M335" i="12"/>
  <c r="O335" i="12"/>
  <c r="P335" i="12"/>
  <c r="Q335" i="12"/>
  <c r="R335" i="12"/>
  <c r="S335" i="12"/>
  <c r="M337" i="12"/>
  <c r="N337" i="12"/>
  <c r="O337" i="12"/>
  <c r="P337" i="12"/>
  <c r="Q337" i="12"/>
  <c r="R337" i="12"/>
  <c r="S337" i="12"/>
  <c r="M338" i="12"/>
  <c r="N338" i="12"/>
  <c r="O338" i="12"/>
  <c r="Q338" i="12"/>
  <c r="R338" i="12"/>
  <c r="S338" i="12"/>
  <c r="M339" i="12"/>
  <c r="N339" i="12"/>
  <c r="O339" i="12"/>
  <c r="P339" i="12"/>
  <c r="R339" i="12"/>
  <c r="S339" i="12"/>
  <c r="M340" i="12"/>
  <c r="N340" i="12"/>
  <c r="O340" i="12"/>
  <c r="P340" i="12"/>
  <c r="Q340" i="12"/>
  <c r="R340" i="12"/>
  <c r="S340" i="12"/>
  <c r="M342" i="12"/>
  <c r="N342" i="12"/>
  <c r="O342" i="12"/>
  <c r="P342" i="12"/>
  <c r="R342" i="12"/>
  <c r="S342" i="12"/>
  <c r="M343" i="12"/>
  <c r="N343" i="12"/>
  <c r="O343" i="12"/>
  <c r="P343" i="12"/>
  <c r="Q343" i="12"/>
  <c r="R343" i="12"/>
  <c r="S343" i="12"/>
  <c r="M344" i="12"/>
  <c r="N344" i="12"/>
  <c r="O344" i="12"/>
  <c r="P344" i="12"/>
  <c r="Q344" i="12"/>
  <c r="R344" i="12"/>
  <c r="S344" i="12"/>
  <c r="M345" i="12"/>
  <c r="N345" i="12"/>
  <c r="O345" i="12"/>
  <c r="P345" i="12"/>
  <c r="Q345" i="12"/>
  <c r="R345" i="12"/>
  <c r="S345" i="12"/>
  <c r="M347" i="12"/>
  <c r="N347" i="12"/>
  <c r="O347" i="12"/>
  <c r="P347" i="12"/>
  <c r="Q347" i="12"/>
  <c r="R347" i="12"/>
  <c r="S347" i="12"/>
  <c r="M348" i="12"/>
  <c r="N348" i="12"/>
  <c r="O348" i="12"/>
  <c r="P348" i="12"/>
  <c r="Q348" i="12"/>
  <c r="R348" i="12"/>
  <c r="S348" i="12"/>
  <c r="M349" i="12"/>
  <c r="N349" i="12"/>
  <c r="O349" i="12"/>
  <c r="P349" i="12"/>
  <c r="Q349" i="12"/>
  <c r="R349" i="12"/>
  <c r="S349" i="12"/>
  <c r="M350" i="12"/>
  <c r="N350" i="12"/>
  <c r="O350" i="12"/>
  <c r="P350" i="12"/>
  <c r="Q350" i="12"/>
  <c r="R350" i="12"/>
  <c r="S350" i="12"/>
  <c r="M352" i="12"/>
  <c r="N352" i="12"/>
  <c r="O352" i="12"/>
  <c r="P352" i="12"/>
  <c r="Q352" i="12"/>
  <c r="R352" i="12"/>
  <c r="S352" i="12"/>
  <c r="M353" i="12"/>
  <c r="N353" i="12"/>
  <c r="O353" i="12"/>
  <c r="P353" i="12"/>
  <c r="Q353" i="12"/>
  <c r="R353" i="12"/>
  <c r="S353" i="12"/>
  <c r="M354" i="12"/>
  <c r="N354" i="12"/>
  <c r="O354" i="12"/>
  <c r="P354" i="12"/>
  <c r="Q354" i="12"/>
  <c r="R354" i="12"/>
  <c r="S354" i="12"/>
  <c r="M355" i="12"/>
  <c r="N355" i="12"/>
  <c r="O355" i="12"/>
  <c r="P355" i="12"/>
  <c r="Q355" i="12"/>
  <c r="R355" i="12"/>
  <c r="S355" i="12"/>
  <c r="M357" i="12"/>
  <c r="N357" i="12"/>
  <c r="O357" i="12"/>
  <c r="P357" i="12"/>
  <c r="Q357" i="12"/>
  <c r="R357" i="12"/>
  <c r="S357" i="12"/>
  <c r="M358" i="12"/>
  <c r="N358" i="12"/>
  <c r="O358" i="12"/>
  <c r="P358" i="12"/>
  <c r="Q358" i="12"/>
  <c r="R358" i="12"/>
  <c r="S358" i="12"/>
  <c r="M359" i="12"/>
  <c r="N359" i="12"/>
  <c r="O359" i="12"/>
  <c r="P359" i="12"/>
  <c r="Q359" i="12"/>
  <c r="R359" i="12"/>
  <c r="S359" i="12"/>
  <c r="M360" i="12"/>
  <c r="N360" i="12"/>
  <c r="O360" i="12"/>
  <c r="P360" i="12"/>
  <c r="Q360" i="12"/>
  <c r="R360" i="12"/>
  <c r="S360" i="12"/>
  <c r="M362" i="12"/>
  <c r="N362" i="12"/>
  <c r="O362" i="12"/>
  <c r="P362" i="12"/>
  <c r="Q362" i="12"/>
  <c r="R362" i="12"/>
  <c r="S362" i="12"/>
  <c r="M363" i="12"/>
  <c r="N363" i="12"/>
  <c r="O363" i="12"/>
  <c r="P363" i="12"/>
  <c r="Q363" i="12"/>
  <c r="R363" i="12"/>
  <c r="S363" i="12"/>
  <c r="M364" i="12"/>
  <c r="N364" i="12"/>
  <c r="O364" i="12"/>
  <c r="P364" i="12"/>
  <c r="Q364" i="12"/>
  <c r="R364" i="12"/>
  <c r="S364" i="12"/>
  <c r="M365" i="12"/>
  <c r="N365" i="12"/>
  <c r="O365" i="12"/>
  <c r="P365" i="12"/>
  <c r="Q365" i="12"/>
  <c r="R365" i="12"/>
  <c r="S365" i="12"/>
  <c r="M367" i="12"/>
  <c r="N367" i="12"/>
  <c r="O367" i="12"/>
  <c r="P367" i="12"/>
  <c r="Q367" i="12"/>
  <c r="R367" i="12"/>
  <c r="S367" i="12"/>
  <c r="M368" i="12"/>
  <c r="N368" i="12"/>
  <c r="O368" i="12"/>
  <c r="P368" i="12"/>
  <c r="Q368" i="12"/>
  <c r="R368" i="12"/>
  <c r="S368" i="12"/>
  <c r="M369" i="12"/>
  <c r="N369" i="12"/>
  <c r="O369" i="12"/>
  <c r="P369" i="12"/>
  <c r="Q369" i="12"/>
  <c r="R369" i="12"/>
  <c r="S369" i="12"/>
  <c r="M370" i="12"/>
  <c r="N370" i="12"/>
  <c r="O370" i="12"/>
  <c r="P370" i="12"/>
  <c r="Q370" i="12"/>
  <c r="R370" i="12"/>
  <c r="S370" i="12"/>
  <c r="M372" i="12"/>
  <c r="N372" i="12"/>
  <c r="O372" i="12"/>
  <c r="P372" i="12"/>
  <c r="Q372" i="12"/>
  <c r="R372" i="12"/>
  <c r="S372" i="12"/>
  <c r="M373" i="12"/>
  <c r="N373" i="12"/>
  <c r="O373" i="12"/>
  <c r="P373" i="12"/>
  <c r="Q373" i="12"/>
  <c r="R373" i="12"/>
  <c r="S373" i="12"/>
  <c r="M374" i="12"/>
  <c r="N374" i="12"/>
  <c r="O374" i="12"/>
  <c r="P374" i="12"/>
  <c r="Q374" i="12"/>
  <c r="R374" i="12"/>
  <c r="S374" i="12"/>
  <c r="M375" i="12"/>
  <c r="N375" i="12"/>
  <c r="O375" i="12"/>
  <c r="P375" i="12"/>
  <c r="Q375" i="12"/>
  <c r="R375" i="12"/>
  <c r="S375" i="12"/>
  <c r="M377" i="12"/>
  <c r="N377" i="12"/>
  <c r="O377" i="12"/>
  <c r="P377" i="12"/>
  <c r="Q377" i="12"/>
  <c r="R377" i="12"/>
  <c r="S377" i="12"/>
  <c r="M378" i="12"/>
  <c r="N378" i="12"/>
  <c r="O378" i="12"/>
  <c r="P378" i="12"/>
  <c r="Q378" i="12"/>
  <c r="R378" i="12"/>
  <c r="S378" i="12"/>
  <c r="M379" i="12"/>
  <c r="N379" i="12"/>
  <c r="O379" i="12"/>
  <c r="P379" i="12"/>
  <c r="Q379" i="12"/>
  <c r="R379" i="12"/>
  <c r="S379" i="12"/>
  <c r="M380" i="12"/>
  <c r="N380" i="12"/>
  <c r="O380" i="12"/>
  <c r="P380" i="12"/>
  <c r="Q380" i="12"/>
  <c r="R380" i="12"/>
  <c r="S380" i="12"/>
  <c r="M382" i="12"/>
  <c r="N382" i="12"/>
  <c r="O382" i="12"/>
  <c r="P382" i="12"/>
  <c r="Q382" i="12"/>
  <c r="R382" i="12"/>
  <c r="S382" i="12"/>
  <c r="M383" i="12"/>
  <c r="N383" i="12"/>
  <c r="O383" i="12"/>
  <c r="P383" i="12"/>
  <c r="Q383" i="12"/>
  <c r="R383" i="12"/>
  <c r="S383" i="12"/>
  <c r="M384" i="12"/>
  <c r="N384" i="12"/>
  <c r="O384" i="12"/>
  <c r="P384" i="12"/>
  <c r="Q384" i="12"/>
  <c r="R384" i="12"/>
  <c r="S384" i="12"/>
  <c r="M385" i="12"/>
  <c r="N385" i="12"/>
  <c r="O385" i="12"/>
  <c r="P385" i="12"/>
  <c r="Q385" i="12"/>
  <c r="R385" i="12"/>
  <c r="S385" i="12"/>
  <c r="M387" i="12"/>
  <c r="N387" i="12"/>
  <c r="O387" i="12"/>
  <c r="P387" i="12"/>
  <c r="Q387" i="12"/>
  <c r="R387" i="12"/>
  <c r="S387" i="12"/>
  <c r="M388" i="12"/>
  <c r="N388" i="12"/>
  <c r="O388" i="12"/>
  <c r="P388" i="12"/>
  <c r="Q388" i="12"/>
  <c r="R388" i="12"/>
  <c r="S388" i="12"/>
  <c r="M389" i="12"/>
  <c r="N389" i="12"/>
  <c r="O389" i="12"/>
  <c r="P389" i="12"/>
  <c r="Q389" i="12"/>
  <c r="R389" i="12"/>
  <c r="S389" i="12"/>
  <c r="M390" i="12"/>
  <c r="N390" i="12"/>
  <c r="O390" i="12"/>
  <c r="P390" i="12"/>
  <c r="Q390" i="12"/>
  <c r="R390" i="12"/>
  <c r="S390" i="12"/>
  <c r="M392" i="12"/>
  <c r="N392" i="12"/>
  <c r="O392" i="12"/>
  <c r="Q392" i="12"/>
  <c r="R392" i="12"/>
  <c r="S392" i="12"/>
  <c r="M393" i="12"/>
  <c r="N393" i="12"/>
  <c r="O393" i="12"/>
  <c r="Q393" i="12"/>
  <c r="R393" i="12"/>
  <c r="S393" i="12"/>
  <c r="M394" i="12"/>
  <c r="N394" i="12"/>
  <c r="O394" i="12"/>
  <c r="Q394" i="12"/>
  <c r="R394" i="12"/>
  <c r="S394" i="12"/>
  <c r="M395" i="12"/>
  <c r="N395" i="12"/>
  <c r="O395" i="12"/>
  <c r="Q395" i="12"/>
  <c r="R395" i="12"/>
  <c r="S395" i="12"/>
  <c r="M397" i="12"/>
  <c r="N397" i="12"/>
  <c r="O397" i="12"/>
  <c r="P397" i="12"/>
  <c r="Q397" i="12"/>
  <c r="R397" i="12"/>
  <c r="S397" i="12"/>
  <c r="M398" i="12"/>
  <c r="N398" i="12"/>
  <c r="O398" i="12"/>
  <c r="P398" i="12"/>
  <c r="Q398" i="12"/>
  <c r="R398" i="12"/>
  <c r="S398" i="12"/>
  <c r="M399" i="12"/>
  <c r="N399" i="12"/>
  <c r="O399" i="12"/>
  <c r="P399" i="12"/>
  <c r="Q399" i="12"/>
  <c r="R399" i="12"/>
  <c r="S399" i="12"/>
  <c r="M400" i="12"/>
  <c r="N400" i="12"/>
  <c r="O400" i="12"/>
  <c r="P400" i="12"/>
  <c r="Q400" i="12"/>
  <c r="R400" i="12"/>
  <c r="S400" i="12"/>
  <c r="M401" i="12"/>
  <c r="N401" i="12"/>
  <c r="O401" i="12"/>
  <c r="P401" i="12"/>
  <c r="Q401" i="12"/>
  <c r="R401" i="12"/>
  <c r="S401" i="12"/>
  <c r="M402" i="12"/>
  <c r="N402" i="12"/>
  <c r="O402" i="12"/>
  <c r="P402" i="12"/>
  <c r="Q402" i="12"/>
  <c r="R402" i="12"/>
  <c r="S402" i="12"/>
  <c r="M403" i="12"/>
  <c r="N403" i="12"/>
  <c r="O403" i="12"/>
  <c r="P403" i="12"/>
  <c r="Q403" i="12"/>
  <c r="R403" i="12"/>
  <c r="S403" i="12"/>
  <c r="M404" i="12"/>
  <c r="N404" i="12"/>
  <c r="O404" i="12"/>
  <c r="P404" i="12"/>
  <c r="Q404" i="12"/>
  <c r="R404" i="12"/>
  <c r="S404" i="12"/>
  <c r="M406" i="12"/>
  <c r="N406" i="12"/>
  <c r="O406" i="12"/>
  <c r="P406" i="12"/>
  <c r="Q406" i="12"/>
  <c r="R406" i="12"/>
  <c r="S406" i="12"/>
  <c r="M407" i="12"/>
  <c r="N407" i="12"/>
  <c r="O407" i="12"/>
  <c r="R407" i="12"/>
  <c r="S407" i="12"/>
  <c r="M408" i="12"/>
  <c r="N408" i="12"/>
  <c r="O408" i="12"/>
  <c r="P408" i="12"/>
  <c r="Q408" i="12"/>
  <c r="R408" i="12"/>
  <c r="S408" i="12"/>
  <c r="M409" i="12"/>
  <c r="N409" i="12"/>
  <c r="O409" i="12"/>
  <c r="R409" i="12"/>
  <c r="S409" i="12"/>
  <c r="M410" i="12"/>
  <c r="N410" i="12"/>
  <c r="O410" i="12"/>
  <c r="P410" i="12"/>
  <c r="Q410" i="12"/>
  <c r="R410" i="12"/>
  <c r="S410" i="12"/>
  <c r="M411" i="12"/>
  <c r="N411" i="12"/>
  <c r="O411" i="12"/>
  <c r="Q411" i="12"/>
  <c r="R411" i="12"/>
  <c r="S411" i="12"/>
  <c r="M412" i="12"/>
  <c r="N412" i="12"/>
  <c r="O412" i="12"/>
  <c r="P412" i="12"/>
  <c r="R412" i="12"/>
  <c r="S412" i="12"/>
  <c r="M413" i="12"/>
  <c r="N413" i="12"/>
  <c r="O413" i="12"/>
  <c r="P413" i="12"/>
  <c r="Q413" i="12"/>
  <c r="R413" i="12"/>
  <c r="S413" i="12"/>
  <c r="M415" i="12"/>
  <c r="N415" i="12"/>
  <c r="O415" i="12"/>
  <c r="P415" i="12"/>
  <c r="Q415" i="12"/>
  <c r="R415" i="12"/>
  <c r="S415" i="12"/>
  <c r="M416" i="12"/>
  <c r="N416" i="12"/>
  <c r="O416" i="12"/>
  <c r="P416" i="12"/>
  <c r="Q416" i="12"/>
  <c r="R416" i="12"/>
  <c r="S416" i="12"/>
  <c r="M418" i="12"/>
  <c r="N418" i="12"/>
  <c r="O418" i="12"/>
  <c r="P418" i="12"/>
  <c r="Q418" i="12"/>
  <c r="R418" i="12"/>
  <c r="S418" i="12"/>
  <c r="M419" i="12"/>
  <c r="N419" i="12"/>
  <c r="O419" i="12"/>
  <c r="P419" i="12"/>
  <c r="Q419" i="12"/>
  <c r="R419" i="12"/>
  <c r="S419" i="12"/>
  <c r="M420" i="12"/>
  <c r="N420" i="12"/>
  <c r="O420" i="12"/>
  <c r="P420" i="12"/>
  <c r="Q420" i="12"/>
  <c r="R420" i="12"/>
  <c r="S420" i="12"/>
  <c r="M422" i="12"/>
  <c r="N422" i="12"/>
  <c r="O422" i="12"/>
  <c r="P422" i="12"/>
  <c r="Q422" i="12"/>
  <c r="R422" i="12"/>
  <c r="S422" i="12"/>
  <c r="M423" i="12"/>
  <c r="N423" i="12"/>
  <c r="O423" i="12"/>
  <c r="P423" i="12"/>
  <c r="Q423" i="12"/>
  <c r="R423" i="12"/>
  <c r="S423" i="12"/>
  <c r="M424" i="12"/>
  <c r="N424" i="12"/>
  <c r="O424" i="12"/>
  <c r="P424" i="12"/>
  <c r="Q424" i="12"/>
  <c r="R424" i="12"/>
  <c r="S424" i="12"/>
  <c r="M425" i="12"/>
  <c r="N425" i="12"/>
  <c r="O425" i="12"/>
  <c r="P425" i="12"/>
  <c r="Q425" i="12"/>
  <c r="R425" i="12"/>
  <c r="S425" i="12"/>
  <c r="M427" i="12"/>
  <c r="N427" i="12"/>
  <c r="O427" i="12"/>
  <c r="P427" i="12"/>
  <c r="Q427" i="12"/>
  <c r="R427" i="12"/>
  <c r="S427" i="12"/>
  <c r="M428" i="12"/>
  <c r="N428" i="12"/>
  <c r="O428" i="12"/>
  <c r="P428" i="12"/>
  <c r="Q428" i="12"/>
  <c r="R428" i="12"/>
  <c r="S428" i="12"/>
  <c r="M429" i="12"/>
  <c r="N429" i="12"/>
  <c r="O429" i="12"/>
  <c r="P429" i="12"/>
  <c r="Q429" i="12"/>
  <c r="R429" i="12"/>
  <c r="S429" i="12"/>
  <c r="M430" i="12"/>
  <c r="N430" i="12"/>
  <c r="O430" i="12"/>
  <c r="P430" i="12"/>
  <c r="Q430" i="12"/>
  <c r="R430" i="12"/>
  <c r="S430" i="12"/>
  <c r="M432" i="12"/>
  <c r="N432" i="12"/>
  <c r="O432" i="12"/>
  <c r="P432" i="12"/>
  <c r="Q432" i="12"/>
  <c r="R432" i="12"/>
  <c r="S432" i="12"/>
  <c r="M433" i="12"/>
  <c r="N433" i="12"/>
  <c r="O433" i="12"/>
  <c r="R433" i="12"/>
  <c r="S433" i="12"/>
  <c r="M434" i="12"/>
  <c r="N434" i="12"/>
  <c r="O434" i="12"/>
  <c r="P434" i="12"/>
  <c r="Q434" i="12"/>
  <c r="R434" i="12"/>
  <c r="S434" i="12"/>
  <c r="M435" i="12"/>
  <c r="N435" i="12"/>
  <c r="O435" i="12"/>
  <c r="P435" i="12"/>
  <c r="Q435" i="12"/>
  <c r="R435" i="12"/>
  <c r="S435" i="12"/>
  <c r="M437" i="12"/>
  <c r="N437" i="12"/>
  <c r="O437" i="12"/>
  <c r="Q437" i="12"/>
  <c r="R437" i="12"/>
  <c r="S437" i="12"/>
  <c r="M438" i="12"/>
  <c r="N438" i="12"/>
  <c r="O438" i="12"/>
  <c r="P438" i="12"/>
  <c r="Q438" i="12"/>
  <c r="R438" i="12"/>
  <c r="S438" i="12"/>
  <c r="M439" i="12"/>
  <c r="N439" i="12"/>
  <c r="Q439" i="12"/>
  <c r="R439" i="12"/>
  <c r="S439" i="12"/>
  <c r="M440" i="12"/>
  <c r="N440" i="12"/>
  <c r="O440" i="12"/>
  <c r="P440" i="12"/>
  <c r="Q440" i="12"/>
  <c r="R440" i="12"/>
  <c r="S440" i="12"/>
  <c r="M442" i="12"/>
  <c r="N442" i="12"/>
  <c r="O442" i="12"/>
  <c r="P442" i="12"/>
  <c r="Q442" i="12"/>
  <c r="R442" i="12"/>
  <c r="S442" i="12"/>
  <c r="M443" i="12"/>
  <c r="N443" i="12"/>
  <c r="O443" i="12"/>
  <c r="P443" i="12"/>
  <c r="Q443" i="12"/>
  <c r="R443" i="12"/>
  <c r="S443" i="12"/>
  <c r="M444" i="12"/>
  <c r="N444" i="12"/>
  <c r="O444" i="12"/>
  <c r="P444" i="12"/>
  <c r="Q444" i="12"/>
  <c r="R444" i="12"/>
  <c r="S444" i="12"/>
  <c r="M445" i="12"/>
  <c r="N445" i="12"/>
  <c r="O445" i="12"/>
  <c r="P445" i="12"/>
  <c r="Q445" i="12"/>
  <c r="R445" i="12"/>
  <c r="S445" i="12"/>
  <c r="M447" i="12"/>
  <c r="N447" i="12"/>
  <c r="P447" i="12"/>
  <c r="Q447" i="12"/>
  <c r="R447" i="12"/>
  <c r="S447" i="12"/>
  <c r="M448" i="12"/>
  <c r="N448" i="12"/>
  <c r="P448" i="12"/>
  <c r="Q448" i="12"/>
  <c r="R448" i="12"/>
  <c r="S448" i="12"/>
  <c r="M449" i="12"/>
  <c r="N449" i="12"/>
  <c r="P449" i="12"/>
  <c r="Q449" i="12"/>
  <c r="R449" i="12"/>
  <c r="S449" i="12"/>
  <c r="M450" i="12"/>
  <c r="N450" i="12"/>
  <c r="P450" i="12"/>
  <c r="Q450" i="12"/>
  <c r="R450" i="12"/>
  <c r="S450" i="12"/>
  <c r="M452" i="12"/>
  <c r="N452" i="12"/>
  <c r="O452" i="12"/>
  <c r="P452" i="12"/>
  <c r="Q452" i="12"/>
  <c r="R452" i="12"/>
  <c r="S452" i="12"/>
  <c r="N453" i="12"/>
  <c r="O453" i="12"/>
  <c r="P453" i="12"/>
  <c r="Q453" i="12"/>
  <c r="R453" i="12"/>
  <c r="S453" i="12"/>
  <c r="M454" i="12"/>
  <c r="O454" i="12"/>
  <c r="P454" i="12"/>
  <c r="Q454" i="12"/>
  <c r="R454" i="12"/>
  <c r="S454" i="12"/>
  <c r="M455" i="12"/>
  <c r="N455" i="12"/>
  <c r="O455" i="12"/>
  <c r="P455" i="12"/>
  <c r="Q455" i="12"/>
  <c r="R455" i="12"/>
  <c r="S455" i="12"/>
  <c r="M457" i="12"/>
  <c r="N457" i="12"/>
  <c r="O457" i="12"/>
  <c r="P457" i="12"/>
  <c r="Q457" i="12"/>
  <c r="R457" i="12"/>
  <c r="S457" i="12"/>
  <c r="M458" i="12"/>
  <c r="N458" i="12"/>
  <c r="O458" i="12"/>
  <c r="P458" i="12"/>
  <c r="Q458" i="12"/>
  <c r="R458" i="12"/>
  <c r="S458" i="12"/>
  <c r="M459" i="12"/>
  <c r="N459" i="12"/>
  <c r="O459" i="12"/>
  <c r="P459" i="12"/>
  <c r="Q459" i="12"/>
  <c r="R459" i="12"/>
  <c r="S459" i="12"/>
  <c r="M460" i="12"/>
  <c r="N460" i="12"/>
  <c r="O460" i="12"/>
  <c r="P460" i="12"/>
  <c r="Q460" i="12"/>
  <c r="R460" i="12"/>
  <c r="S460" i="12"/>
  <c r="M462" i="12"/>
  <c r="N462" i="12"/>
  <c r="O462" i="12"/>
  <c r="P462" i="12"/>
  <c r="Q462" i="12"/>
  <c r="R462" i="12"/>
  <c r="S462" i="12"/>
  <c r="M463" i="12"/>
  <c r="N463" i="12"/>
  <c r="O463" i="12"/>
  <c r="P463" i="12"/>
  <c r="Q463" i="12"/>
  <c r="R463" i="12"/>
  <c r="S463" i="12"/>
  <c r="M464" i="12"/>
  <c r="N464" i="12"/>
  <c r="O464" i="12"/>
  <c r="P464" i="12"/>
  <c r="Q464" i="12"/>
  <c r="R464" i="12"/>
  <c r="S464" i="12"/>
  <c r="M465" i="12"/>
  <c r="N465" i="12"/>
  <c r="O465" i="12"/>
  <c r="P465" i="12"/>
  <c r="Q465" i="12"/>
  <c r="R465" i="12"/>
  <c r="S465" i="12"/>
  <c r="M467" i="12"/>
  <c r="N467" i="12"/>
  <c r="O467" i="12"/>
  <c r="P467" i="12"/>
  <c r="Q467" i="12"/>
  <c r="R467" i="12"/>
  <c r="S467" i="12"/>
  <c r="M468" i="12"/>
  <c r="N468" i="12"/>
  <c r="O468" i="12"/>
  <c r="P468" i="12"/>
  <c r="Q468" i="12"/>
  <c r="R468" i="12"/>
  <c r="S468" i="12"/>
  <c r="M469" i="12"/>
  <c r="N469" i="12"/>
  <c r="O469" i="12"/>
  <c r="P469" i="12"/>
  <c r="Q469" i="12"/>
  <c r="R469" i="12"/>
  <c r="S469" i="12"/>
  <c r="M470" i="12"/>
  <c r="N470" i="12"/>
  <c r="O470" i="12"/>
  <c r="P470" i="12"/>
  <c r="Q470" i="12"/>
  <c r="R470" i="12"/>
  <c r="S470" i="12"/>
  <c r="M471" i="12"/>
  <c r="N471" i="12"/>
  <c r="O471" i="12"/>
  <c r="P471" i="12"/>
  <c r="Q471" i="12"/>
  <c r="R471" i="12"/>
  <c r="S471" i="12"/>
  <c r="M472" i="12"/>
  <c r="N472" i="12"/>
  <c r="O472" i="12"/>
  <c r="P472" i="12"/>
  <c r="Q472" i="12"/>
  <c r="R472" i="12"/>
  <c r="S472" i="12"/>
  <c r="M474" i="12"/>
  <c r="N474" i="12"/>
  <c r="O474" i="12"/>
  <c r="P474" i="12"/>
  <c r="Q474" i="12"/>
  <c r="R474" i="12"/>
  <c r="S474" i="12"/>
  <c r="M475" i="12"/>
  <c r="N475" i="12"/>
  <c r="O475" i="12"/>
  <c r="P475" i="12"/>
  <c r="Q475" i="12"/>
  <c r="R475" i="12"/>
  <c r="S475" i="12"/>
  <c r="M476" i="12"/>
  <c r="N476" i="12"/>
  <c r="O476" i="12"/>
  <c r="P476" i="12"/>
  <c r="Q476" i="12"/>
  <c r="R476" i="12"/>
  <c r="S476" i="12"/>
  <c r="M477" i="12"/>
  <c r="N477" i="12"/>
  <c r="O477" i="12"/>
  <c r="P477" i="12"/>
  <c r="Q477" i="12"/>
  <c r="R477" i="12"/>
  <c r="S477" i="12"/>
  <c r="M478" i="12"/>
  <c r="N478" i="12"/>
  <c r="O478" i="12"/>
  <c r="P478" i="12"/>
  <c r="Q478" i="12"/>
  <c r="R478" i="12"/>
  <c r="S478" i="12"/>
  <c r="M479" i="12"/>
  <c r="N479" i="12"/>
  <c r="O479" i="12"/>
  <c r="P479" i="12"/>
  <c r="Q479" i="12"/>
  <c r="R479" i="12"/>
  <c r="S479" i="12"/>
  <c r="M481" i="12"/>
  <c r="N481" i="12"/>
  <c r="O481" i="12"/>
  <c r="P481" i="12"/>
  <c r="Q481" i="12"/>
  <c r="R481" i="12"/>
  <c r="S481" i="12"/>
  <c r="M482" i="12"/>
  <c r="N482" i="12"/>
  <c r="O482" i="12"/>
  <c r="P482" i="12"/>
  <c r="Q482" i="12"/>
  <c r="R482" i="12"/>
  <c r="S482" i="12"/>
  <c r="M483" i="12"/>
  <c r="N483" i="12"/>
  <c r="O483" i="12"/>
  <c r="P483" i="12"/>
  <c r="Q483" i="12"/>
  <c r="R483" i="12"/>
  <c r="S483" i="12"/>
  <c r="M484" i="12"/>
  <c r="N484" i="12"/>
  <c r="O484" i="12"/>
  <c r="P484" i="12"/>
  <c r="Q484" i="12"/>
  <c r="R484" i="12"/>
  <c r="S484" i="12"/>
  <c r="M486" i="12"/>
  <c r="N486" i="12"/>
  <c r="O486" i="12"/>
  <c r="P486" i="12"/>
  <c r="Q486" i="12"/>
  <c r="R486" i="12"/>
  <c r="M487" i="12"/>
  <c r="N487" i="12"/>
  <c r="O487" i="12"/>
  <c r="P487" i="12"/>
  <c r="Q487" i="12"/>
  <c r="R487" i="12"/>
  <c r="M488" i="12"/>
  <c r="N488" i="12"/>
  <c r="O488" i="12"/>
  <c r="P488" i="12"/>
  <c r="Q488" i="12"/>
  <c r="R488" i="12"/>
  <c r="M489" i="12"/>
  <c r="N489" i="12"/>
  <c r="O489" i="12"/>
  <c r="P489" i="12"/>
  <c r="Q489" i="12"/>
  <c r="R489" i="12"/>
  <c r="M491" i="12"/>
  <c r="N491" i="12"/>
  <c r="O491" i="12"/>
  <c r="P491" i="12"/>
  <c r="Q491" i="12"/>
  <c r="R491" i="12"/>
  <c r="S491" i="12"/>
  <c r="M492" i="12"/>
  <c r="N492" i="12"/>
  <c r="O492" i="12"/>
  <c r="P492" i="12"/>
  <c r="Q492" i="12"/>
  <c r="R492" i="12"/>
  <c r="S492" i="12"/>
  <c r="M493" i="12"/>
  <c r="N493" i="12"/>
  <c r="O493" i="12"/>
  <c r="P493" i="12"/>
  <c r="Q493" i="12"/>
  <c r="R493" i="12"/>
  <c r="S493" i="12"/>
  <c r="M494" i="12"/>
  <c r="N494" i="12"/>
  <c r="O494" i="12"/>
  <c r="P494" i="12"/>
  <c r="Q494" i="12"/>
  <c r="R494" i="12"/>
  <c r="S494" i="12"/>
  <c r="M496" i="12"/>
  <c r="N496" i="12"/>
  <c r="O496" i="12"/>
  <c r="P496" i="12"/>
  <c r="Q496" i="12"/>
  <c r="R496" i="12"/>
  <c r="S496" i="12"/>
  <c r="M497" i="12"/>
  <c r="N497" i="12"/>
  <c r="O497" i="12"/>
  <c r="P497" i="12"/>
  <c r="Q497" i="12"/>
  <c r="R497" i="12"/>
  <c r="S497" i="12"/>
  <c r="M498" i="12"/>
  <c r="N498" i="12"/>
  <c r="O498" i="12"/>
  <c r="P498" i="12"/>
  <c r="Q498" i="12"/>
  <c r="R498" i="12"/>
  <c r="S498" i="12"/>
  <c r="M499" i="12"/>
  <c r="N499" i="12"/>
  <c r="O499" i="12"/>
  <c r="P499" i="12"/>
  <c r="Q499" i="12"/>
  <c r="R499" i="12"/>
  <c r="S499" i="12"/>
  <c r="M501" i="12"/>
  <c r="N501" i="12"/>
  <c r="O501" i="12"/>
  <c r="P501" i="12"/>
  <c r="Q501" i="12"/>
  <c r="R501" i="12"/>
  <c r="S501" i="12"/>
  <c r="M502" i="12"/>
  <c r="N502" i="12"/>
  <c r="O502" i="12"/>
  <c r="P502" i="12"/>
  <c r="Q502" i="12"/>
  <c r="R502" i="12"/>
  <c r="S502" i="12"/>
  <c r="M503" i="12"/>
  <c r="N503" i="12"/>
  <c r="O503" i="12"/>
  <c r="P503" i="12"/>
  <c r="Q503" i="12"/>
  <c r="R503" i="12"/>
  <c r="S503" i="12"/>
  <c r="M504" i="12"/>
  <c r="N504" i="12"/>
  <c r="O504" i="12"/>
  <c r="P504" i="12"/>
  <c r="Q504" i="12"/>
  <c r="R504" i="12"/>
  <c r="S504" i="12"/>
  <c r="M506" i="12"/>
  <c r="N506" i="12"/>
  <c r="O506" i="12"/>
  <c r="P506" i="12"/>
  <c r="Q506" i="12"/>
  <c r="R506" i="12"/>
  <c r="S506" i="12"/>
  <c r="M507" i="12"/>
  <c r="N507" i="12"/>
  <c r="O507" i="12"/>
  <c r="P507" i="12"/>
  <c r="Q507" i="12"/>
  <c r="R507" i="12"/>
  <c r="S507" i="12"/>
  <c r="M508" i="12"/>
  <c r="N508" i="12"/>
  <c r="O508" i="12"/>
  <c r="P508" i="12"/>
  <c r="Q508" i="12"/>
  <c r="R508" i="12"/>
  <c r="S508" i="12"/>
  <c r="M510" i="12"/>
  <c r="N510" i="12"/>
  <c r="O510" i="12"/>
  <c r="P510" i="12"/>
  <c r="Q510" i="12"/>
  <c r="R510" i="12"/>
  <c r="S510" i="12"/>
  <c r="M511" i="12"/>
  <c r="N511" i="12"/>
  <c r="O511" i="12"/>
  <c r="P511" i="12"/>
  <c r="Q511" i="12"/>
  <c r="R511" i="12"/>
  <c r="S511" i="12"/>
  <c r="M512" i="12"/>
  <c r="N512" i="12"/>
  <c r="O512" i="12"/>
  <c r="P512" i="12"/>
  <c r="Q512" i="12"/>
  <c r="R512" i="12"/>
  <c r="S512" i="12"/>
  <c r="M513" i="12"/>
  <c r="N513" i="12"/>
  <c r="O513" i="12"/>
  <c r="P513" i="12"/>
  <c r="Q513" i="12"/>
  <c r="R513" i="12"/>
  <c r="S513" i="12"/>
  <c r="M515" i="12"/>
  <c r="N515" i="12"/>
  <c r="O515" i="12"/>
  <c r="P515" i="12"/>
  <c r="Q515" i="12"/>
  <c r="R515" i="12"/>
  <c r="S515" i="12"/>
  <c r="M516" i="12"/>
  <c r="N516" i="12"/>
  <c r="O516" i="12"/>
  <c r="P516" i="12"/>
  <c r="Q516" i="12"/>
  <c r="R516" i="12"/>
  <c r="S516" i="12"/>
  <c r="M517" i="12"/>
  <c r="N517" i="12"/>
  <c r="O517" i="12"/>
  <c r="P517" i="12"/>
  <c r="Q517" i="12"/>
  <c r="R517" i="12"/>
  <c r="S517" i="12"/>
  <c r="M518" i="12"/>
  <c r="N518" i="12"/>
  <c r="O518" i="12"/>
  <c r="P518" i="12"/>
  <c r="Q518" i="12"/>
  <c r="R518" i="12"/>
  <c r="S518" i="12"/>
  <c r="M520" i="12"/>
  <c r="N520" i="12"/>
  <c r="P520" i="12"/>
  <c r="Q520" i="12"/>
  <c r="R520" i="12"/>
  <c r="S520" i="12"/>
  <c r="M521" i="12"/>
  <c r="N521" i="12"/>
  <c r="O521" i="12"/>
  <c r="P521" i="12"/>
  <c r="Q521" i="12"/>
  <c r="R521" i="12"/>
  <c r="S521" i="12"/>
  <c r="M522" i="12"/>
  <c r="N522" i="12"/>
  <c r="P522" i="12"/>
  <c r="Q522" i="12"/>
  <c r="R522" i="12"/>
  <c r="S522" i="12"/>
  <c r="M523" i="12"/>
  <c r="N523" i="12"/>
  <c r="P523" i="12"/>
  <c r="Q523" i="12"/>
  <c r="R523" i="12"/>
  <c r="S523" i="12"/>
  <c r="M525" i="12"/>
  <c r="N525" i="12"/>
  <c r="O525" i="12"/>
  <c r="P525" i="12"/>
  <c r="Q525" i="12"/>
  <c r="R525" i="12"/>
  <c r="S525" i="12"/>
  <c r="M526" i="12"/>
  <c r="N526" i="12"/>
  <c r="O526" i="12"/>
  <c r="P526" i="12"/>
  <c r="Q526" i="12"/>
  <c r="R526" i="12"/>
  <c r="S526" i="12"/>
  <c r="M527" i="12"/>
  <c r="N527" i="12"/>
  <c r="O527" i="12"/>
  <c r="P527" i="12"/>
  <c r="Q527" i="12"/>
  <c r="R527" i="12"/>
  <c r="S527" i="12"/>
  <c r="M528" i="12"/>
  <c r="N528" i="12"/>
  <c r="O528" i="12"/>
  <c r="P528" i="12"/>
  <c r="Q528" i="12"/>
  <c r="R528" i="12"/>
  <c r="S528" i="12"/>
  <c r="M530" i="12"/>
  <c r="N530" i="12"/>
  <c r="O530" i="12"/>
  <c r="P530" i="12"/>
  <c r="Q530" i="12"/>
  <c r="R530" i="12"/>
  <c r="S530" i="12"/>
  <c r="M531" i="12"/>
  <c r="N531" i="12"/>
  <c r="O531" i="12"/>
  <c r="P531" i="12"/>
  <c r="Q531" i="12"/>
  <c r="R531" i="12"/>
  <c r="S531" i="12"/>
  <c r="M532" i="12"/>
  <c r="N532" i="12"/>
  <c r="O532" i="12"/>
  <c r="P532" i="12"/>
  <c r="Q532" i="12"/>
  <c r="R532" i="12"/>
  <c r="S532" i="12"/>
  <c r="M534" i="12"/>
  <c r="N534" i="12"/>
  <c r="O534" i="12"/>
  <c r="P534" i="12"/>
  <c r="Q534" i="12"/>
  <c r="R534" i="12"/>
  <c r="S534" i="12"/>
  <c r="M535" i="12"/>
  <c r="N535" i="12"/>
  <c r="O535" i="12"/>
  <c r="P535" i="12"/>
  <c r="Q535" i="12"/>
  <c r="R535" i="12"/>
  <c r="S535" i="12"/>
  <c r="M536" i="12"/>
  <c r="N536" i="12"/>
  <c r="O536" i="12"/>
  <c r="P536" i="12"/>
  <c r="Q536" i="12"/>
  <c r="R536" i="12"/>
  <c r="S536" i="12"/>
  <c r="M537" i="12"/>
  <c r="N537" i="12"/>
  <c r="O537" i="12"/>
  <c r="P537" i="12"/>
  <c r="Q537" i="12"/>
  <c r="R537" i="12"/>
  <c r="S537" i="12"/>
  <c r="M538" i="12"/>
  <c r="N538" i="12"/>
  <c r="O538" i="12"/>
  <c r="P538" i="12"/>
  <c r="Q538" i="12"/>
  <c r="R538" i="12"/>
  <c r="S538" i="12"/>
  <c r="M539" i="12"/>
  <c r="N539" i="12"/>
  <c r="O539" i="12"/>
  <c r="P539" i="12"/>
  <c r="Q539" i="12"/>
  <c r="R539" i="12"/>
  <c r="S539" i="12"/>
  <c r="M540" i="12"/>
  <c r="N540" i="12"/>
  <c r="O540" i="12"/>
  <c r="P540" i="12"/>
  <c r="Q540" i="12"/>
  <c r="R540" i="12"/>
  <c r="S540" i="12"/>
  <c r="M542" i="12"/>
  <c r="N542" i="12"/>
  <c r="O542" i="12"/>
  <c r="P542" i="12"/>
  <c r="Q542" i="12"/>
  <c r="R542" i="12"/>
  <c r="S542" i="12"/>
  <c r="M543" i="12"/>
  <c r="N543" i="12"/>
  <c r="O543" i="12"/>
  <c r="P543" i="12"/>
  <c r="Q543" i="12"/>
  <c r="R543" i="12"/>
  <c r="S543" i="12"/>
  <c r="M545" i="12"/>
  <c r="N545" i="12"/>
  <c r="O545" i="12"/>
  <c r="P545" i="12"/>
  <c r="Q545" i="12"/>
  <c r="R545" i="12"/>
  <c r="S545" i="12"/>
  <c r="M546" i="12"/>
  <c r="N546" i="12"/>
  <c r="O546" i="12"/>
  <c r="P546" i="12"/>
  <c r="Q546" i="12"/>
  <c r="R546" i="12"/>
  <c r="S546" i="12"/>
  <c r="M547" i="12"/>
  <c r="N547" i="12"/>
  <c r="O547" i="12"/>
  <c r="P547" i="12"/>
  <c r="Q547" i="12"/>
  <c r="R547" i="12"/>
  <c r="S547" i="12"/>
  <c r="M548" i="12"/>
  <c r="N548" i="12"/>
  <c r="O548" i="12"/>
  <c r="P548" i="12"/>
  <c r="Q548" i="12"/>
  <c r="R548" i="12"/>
  <c r="S548" i="12"/>
  <c r="M549" i="12"/>
  <c r="N549" i="12"/>
  <c r="O549" i="12"/>
  <c r="P549" i="12"/>
  <c r="Q549" i="12"/>
  <c r="R549" i="12"/>
  <c r="S549" i="12"/>
  <c r="M550" i="12"/>
  <c r="N550" i="12"/>
  <c r="O550" i="12"/>
  <c r="P550" i="12"/>
  <c r="Q550" i="12"/>
  <c r="R550" i="12"/>
  <c r="S550" i="12"/>
  <c r="M551" i="12"/>
  <c r="N551" i="12"/>
  <c r="O551" i="12"/>
  <c r="P551" i="12"/>
  <c r="Q551" i="12"/>
  <c r="R551" i="12"/>
  <c r="S551" i="12"/>
  <c r="M552" i="12"/>
  <c r="N552" i="12"/>
  <c r="O552" i="12"/>
  <c r="P552" i="12"/>
  <c r="Q552" i="12"/>
  <c r="R552" i="12"/>
  <c r="S552" i="12"/>
  <c r="M553" i="12"/>
  <c r="N553" i="12"/>
  <c r="O553" i="12"/>
  <c r="P553" i="12"/>
  <c r="Q553" i="12"/>
  <c r="R553" i="12"/>
  <c r="S553" i="12"/>
  <c r="M554" i="12"/>
  <c r="N554" i="12"/>
  <c r="O554" i="12"/>
  <c r="P554" i="12"/>
  <c r="Q554" i="12"/>
  <c r="R554" i="12"/>
  <c r="S554" i="12"/>
  <c r="M556" i="12"/>
  <c r="N556" i="12"/>
  <c r="O556" i="12"/>
  <c r="P556" i="12"/>
  <c r="Q556" i="12"/>
  <c r="R556" i="12"/>
  <c r="S556" i="12"/>
  <c r="M557" i="12"/>
  <c r="N557" i="12"/>
  <c r="O557" i="12"/>
  <c r="P557" i="12"/>
  <c r="Q557" i="12"/>
  <c r="R557" i="12"/>
  <c r="S557" i="12"/>
  <c r="M558" i="12"/>
  <c r="N558" i="12"/>
  <c r="O558" i="12"/>
  <c r="P558" i="12"/>
  <c r="Q558" i="12"/>
  <c r="R558" i="12"/>
  <c r="S558" i="12"/>
  <c r="M560" i="12"/>
  <c r="N560" i="12"/>
  <c r="O560" i="12"/>
  <c r="P560" i="12"/>
  <c r="Q560" i="12"/>
  <c r="R560" i="12"/>
  <c r="S560" i="12"/>
  <c r="M561" i="12"/>
  <c r="N561" i="12"/>
  <c r="O561" i="12"/>
  <c r="P561" i="12"/>
  <c r="Q561" i="12"/>
  <c r="R561" i="12"/>
  <c r="S561" i="12"/>
  <c r="M562" i="12"/>
  <c r="N562" i="12"/>
  <c r="O562" i="12"/>
  <c r="P562" i="12"/>
  <c r="Q562" i="12"/>
  <c r="R562" i="12"/>
  <c r="S562" i="12"/>
  <c r="M563" i="12"/>
  <c r="N563" i="12"/>
  <c r="O563" i="12"/>
  <c r="P563" i="12"/>
  <c r="Q563" i="12"/>
  <c r="R563" i="12"/>
  <c r="S563" i="12"/>
  <c r="M565" i="12"/>
  <c r="N565" i="12"/>
  <c r="O565" i="12"/>
  <c r="P565" i="12"/>
  <c r="Q565" i="12"/>
  <c r="R565" i="12"/>
  <c r="S565" i="12"/>
  <c r="M566" i="12"/>
  <c r="N566" i="12"/>
  <c r="O566" i="12"/>
  <c r="P566" i="12"/>
  <c r="Q566" i="12"/>
  <c r="R566" i="12"/>
  <c r="S566" i="12"/>
  <c r="M567" i="12"/>
  <c r="N567" i="12"/>
  <c r="O567" i="12"/>
  <c r="P567" i="12"/>
  <c r="Q567" i="12"/>
  <c r="R567" i="12"/>
  <c r="S567" i="12"/>
  <c r="M568" i="12"/>
  <c r="N568" i="12"/>
  <c r="O568" i="12"/>
  <c r="P568" i="12"/>
  <c r="Q568" i="12"/>
  <c r="R568" i="12"/>
  <c r="S568" i="12"/>
  <c r="M569" i="12"/>
  <c r="N569" i="12"/>
  <c r="O569" i="12"/>
  <c r="P569" i="12"/>
  <c r="Q569" i="12"/>
  <c r="R569" i="12"/>
  <c r="S569" i="12"/>
  <c r="M570" i="12"/>
  <c r="N570" i="12"/>
  <c r="O570" i="12"/>
  <c r="P570" i="12"/>
  <c r="Q570" i="12"/>
  <c r="R570" i="12"/>
  <c r="S570" i="12"/>
  <c r="M572" i="12"/>
  <c r="N572" i="12"/>
  <c r="O572" i="12"/>
  <c r="P572" i="12"/>
  <c r="Q572" i="12"/>
  <c r="R572" i="12"/>
  <c r="S572" i="12"/>
  <c r="M573" i="12"/>
  <c r="N573" i="12"/>
  <c r="O573" i="12"/>
  <c r="P573" i="12"/>
  <c r="Q573" i="12"/>
  <c r="R573" i="12"/>
  <c r="S573" i="12"/>
  <c r="M574" i="12"/>
  <c r="N574" i="12"/>
  <c r="O574" i="12"/>
  <c r="P574" i="12"/>
  <c r="Q574" i="12"/>
  <c r="R574" i="12"/>
  <c r="S574" i="12"/>
  <c r="M575" i="12"/>
  <c r="N575" i="12"/>
  <c r="O575" i="12"/>
  <c r="P575" i="12"/>
  <c r="Q575" i="12"/>
  <c r="R575" i="12"/>
  <c r="S575" i="12"/>
  <c r="M576" i="12"/>
  <c r="N576" i="12"/>
  <c r="O576" i="12"/>
  <c r="P576" i="12"/>
  <c r="Q576" i="12"/>
  <c r="R576" i="12"/>
  <c r="S576" i="12"/>
  <c r="M577" i="12"/>
  <c r="N577" i="12"/>
  <c r="O577" i="12"/>
  <c r="P577" i="12"/>
  <c r="Q577" i="12"/>
  <c r="R577" i="12"/>
  <c r="S577" i="12"/>
  <c r="M579" i="12"/>
  <c r="N579" i="12"/>
  <c r="O579" i="12"/>
  <c r="P579" i="12"/>
  <c r="Q579" i="12"/>
  <c r="R579" i="12"/>
  <c r="S579" i="12"/>
  <c r="M580" i="12"/>
  <c r="N580" i="12"/>
  <c r="O580" i="12"/>
  <c r="P580" i="12"/>
  <c r="Q580" i="12"/>
  <c r="R580" i="12"/>
  <c r="S580" i="12"/>
  <c r="M581" i="12"/>
  <c r="N581" i="12"/>
  <c r="O581" i="12"/>
  <c r="P581" i="12"/>
  <c r="Q581" i="12"/>
  <c r="R581" i="12"/>
  <c r="S581" i="12"/>
  <c r="M582" i="12"/>
  <c r="N582" i="12"/>
  <c r="O582" i="12"/>
  <c r="P582" i="12"/>
  <c r="Q582" i="12"/>
  <c r="R582" i="12"/>
  <c r="S582" i="12"/>
  <c r="M584" i="12"/>
  <c r="N584" i="12"/>
  <c r="O584" i="12"/>
  <c r="P584" i="12"/>
  <c r="Q584" i="12"/>
  <c r="R584" i="12"/>
  <c r="S584" i="12"/>
  <c r="M585" i="12"/>
  <c r="N585" i="12"/>
  <c r="O585" i="12"/>
  <c r="P585" i="12"/>
  <c r="Q585" i="12"/>
  <c r="R585" i="12"/>
  <c r="S585" i="12"/>
  <c r="M586" i="12"/>
  <c r="N586" i="12"/>
  <c r="O586" i="12"/>
  <c r="P586" i="12"/>
  <c r="Q586" i="12"/>
  <c r="R586" i="12"/>
  <c r="S586" i="12"/>
  <c r="M587" i="12"/>
  <c r="N587" i="12"/>
  <c r="O587" i="12"/>
  <c r="P587" i="12"/>
  <c r="Q587" i="12"/>
  <c r="R587" i="12"/>
  <c r="S587" i="12"/>
  <c r="M589" i="12"/>
  <c r="N589" i="12"/>
  <c r="O589" i="12"/>
  <c r="P589" i="12"/>
  <c r="Q589" i="12"/>
  <c r="R589" i="12"/>
  <c r="S589" i="12"/>
  <c r="M590" i="12"/>
  <c r="N590" i="12"/>
  <c r="O590" i="12"/>
  <c r="P590" i="12"/>
  <c r="Q590" i="12"/>
  <c r="R590" i="12"/>
  <c r="S590" i="12"/>
  <c r="M591" i="12"/>
  <c r="N591" i="12"/>
  <c r="O591" i="12"/>
  <c r="P591" i="12"/>
  <c r="Q591" i="12"/>
  <c r="R591" i="12"/>
  <c r="S591" i="12"/>
  <c r="M592" i="12"/>
  <c r="N592" i="12"/>
  <c r="O592" i="12"/>
  <c r="P592" i="12"/>
  <c r="Q592" i="12"/>
  <c r="R592" i="12"/>
  <c r="S592" i="12"/>
  <c r="M594" i="12"/>
  <c r="N594" i="12"/>
  <c r="O594" i="12"/>
  <c r="P594" i="12"/>
  <c r="Q594" i="12"/>
  <c r="R594" i="12"/>
  <c r="S594" i="12"/>
  <c r="M595" i="12"/>
  <c r="N595" i="12"/>
  <c r="O595" i="12"/>
  <c r="P595" i="12"/>
  <c r="Q595" i="12"/>
  <c r="R595" i="12"/>
  <c r="S595" i="12"/>
  <c r="M596" i="12"/>
  <c r="N596" i="12"/>
  <c r="O596" i="12"/>
  <c r="P596" i="12"/>
  <c r="Q596" i="12"/>
  <c r="R596" i="12"/>
  <c r="S596" i="12"/>
  <c r="M597" i="12"/>
  <c r="N597" i="12"/>
  <c r="O597" i="12"/>
  <c r="P597" i="12"/>
  <c r="Q597" i="12"/>
  <c r="R597" i="12"/>
  <c r="S597" i="12"/>
  <c r="M599" i="12"/>
  <c r="N599" i="12"/>
  <c r="O599" i="12"/>
  <c r="P599" i="12"/>
  <c r="Q599" i="12"/>
  <c r="R599" i="12"/>
  <c r="S599" i="12"/>
  <c r="M600" i="12"/>
  <c r="N600" i="12"/>
  <c r="O600" i="12"/>
  <c r="P600" i="12"/>
  <c r="Q600" i="12"/>
  <c r="R600" i="12"/>
  <c r="S600" i="12"/>
  <c r="M601" i="12"/>
  <c r="N601" i="12"/>
  <c r="O601" i="12"/>
  <c r="P601" i="12"/>
  <c r="Q601" i="12"/>
  <c r="R601" i="12"/>
  <c r="S601" i="12"/>
  <c r="M603" i="12"/>
  <c r="N603" i="12"/>
  <c r="O603" i="12"/>
  <c r="P603" i="12"/>
  <c r="Q603" i="12"/>
  <c r="R603" i="12"/>
  <c r="S603" i="12"/>
  <c r="M604" i="12"/>
  <c r="N604" i="12"/>
  <c r="O604" i="12"/>
  <c r="P604" i="12"/>
  <c r="Q604" i="12"/>
  <c r="R604" i="12"/>
  <c r="S604" i="12"/>
  <c r="M605" i="12"/>
  <c r="N605" i="12"/>
  <c r="O605" i="12"/>
  <c r="P605" i="12"/>
  <c r="Q605" i="12"/>
  <c r="R605" i="12"/>
  <c r="S605" i="12"/>
  <c r="M606" i="12"/>
  <c r="N606" i="12"/>
  <c r="O606" i="12"/>
  <c r="P606" i="12"/>
  <c r="Q606" i="12"/>
  <c r="R606" i="12"/>
  <c r="S606" i="12"/>
  <c r="M607" i="12"/>
  <c r="N607" i="12"/>
  <c r="O607" i="12"/>
  <c r="P607" i="12"/>
  <c r="Q607" i="12"/>
  <c r="R607" i="12"/>
  <c r="S607" i="12"/>
  <c r="M608" i="12"/>
  <c r="N608" i="12"/>
  <c r="O608" i="12"/>
  <c r="P608" i="12"/>
  <c r="Q608" i="12"/>
  <c r="R608" i="12"/>
  <c r="S608" i="12"/>
  <c r="M609" i="12"/>
  <c r="N609" i="12"/>
  <c r="O609" i="12"/>
  <c r="P609" i="12"/>
  <c r="Q609" i="12"/>
  <c r="R609" i="12"/>
  <c r="S609" i="12"/>
  <c r="M611" i="12"/>
  <c r="N611" i="12"/>
  <c r="O611" i="12"/>
  <c r="P611" i="12"/>
  <c r="Q611" i="12"/>
  <c r="R611" i="12"/>
  <c r="S611" i="12"/>
  <c r="M612" i="12"/>
  <c r="N612" i="12"/>
  <c r="O612" i="12"/>
  <c r="P612" i="12"/>
  <c r="Q612" i="12"/>
  <c r="R612" i="12"/>
  <c r="S612" i="12"/>
  <c r="M613" i="12"/>
  <c r="N613" i="12"/>
  <c r="O613" i="12"/>
  <c r="P613" i="12"/>
  <c r="Q613" i="12"/>
  <c r="R613" i="12"/>
  <c r="S613" i="12"/>
  <c r="M615" i="12"/>
  <c r="N615" i="12"/>
  <c r="O615" i="12"/>
  <c r="P615" i="12"/>
  <c r="Q615" i="12"/>
  <c r="R615" i="12"/>
  <c r="S615" i="12"/>
  <c r="M616" i="12"/>
  <c r="N616" i="12"/>
  <c r="Q616" i="12"/>
  <c r="R616" i="12"/>
  <c r="S616" i="12"/>
  <c r="M618" i="12"/>
  <c r="N618" i="12"/>
  <c r="O618" i="12"/>
  <c r="P618" i="12"/>
  <c r="Q618" i="12"/>
  <c r="R618" i="12"/>
  <c r="S618" i="12"/>
  <c r="M619" i="12"/>
  <c r="N619" i="12"/>
  <c r="O619" i="12"/>
  <c r="P619" i="12"/>
  <c r="Q619" i="12"/>
  <c r="R619" i="12"/>
  <c r="S619" i="12"/>
  <c r="M621" i="12"/>
  <c r="N621" i="12"/>
  <c r="O621" i="12"/>
  <c r="P621" i="12"/>
  <c r="Q621" i="12"/>
  <c r="R621" i="12"/>
  <c r="S621" i="12"/>
  <c r="O622" i="12"/>
  <c r="P622" i="12"/>
  <c r="Q622" i="12"/>
  <c r="R622" i="12"/>
  <c r="S622" i="12"/>
  <c r="M623" i="12"/>
  <c r="N623" i="12"/>
  <c r="O623" i="12"/>
  <c r="P623" i="12"/>
  <c r="Q623" i="12"/>
  <c r="R623" i="12"/>
  <c r="S623" i="12"/>
  <c r="M625" i="12"/>
  <c r="N625" i="12"/>
  <c r="O625" i="12"/>
  <c r="P625" i="12"/>
  <c r="R625" i="12"/>
  <c r="S625" i="12"/>
  <c r="M626" i="12"/>
  <c r="N626" i="12"/>
  <c r="O626" i="12"/>
  <c r="P626" i="12"/>
  <c r="R626" i="12"/>
  <c r="S626" i="12"/>
  <c r="M627" i="12"/>
  <c r="N627" i="12"/>
  <c r="O627" i="12"/>
  <c r="P627" i="12"/>
  <c r="Q627" i="12"/>
  <c r="R627" i="12"/>
  <c r="S627" i="12"/>
  <c r="M628" i="12"/>
  <c r="N628" i="12"/>
  <c r="O628" i="12"/>
  <c r="P628" i="12"/>
  <c r="R628" i="12"/>
  <c r="S628" i="12"/>
  <c r="M629" i="12"/>
  <c r="N629" i="12"/>
  <c r="O629" i="12"/>
  <c r="P629" i="12"/>
  <c r="R629" i="12"/>
  <c r="S629" i="12"/>
  <c r="M630" i="12"/>
  <c r="N630" i="12"/>
  <c r="O630" i="12"/>
  <c r="P630" i="12"/>
  <c r="R630" i="12"/>
  <c r="S630" i="12"/>
  <c r="M631" i="12"/>
  <c r="N631" i="12"/>
  <c r="O631" i="12"/>
  <c r="P631" i="12"/>
  <c r="R631" i="12"/>
  <c r="S631" i="12"/>
  <c r="M632" i="12"/>
  <c r="N632" i="12"/>
  <c r="O632" i="12"/>
  <c r="P632" i="12"/>
  <c r="R632" i="12"/>
  <c r="S632" i="12"/>
  <c r="M633" i="12"/>
  <c r="N633" i="12"/>
  <c r="O633" i="12"/>
  <c r="P633" i="12"/>
  <c r="R633" i="12"/>
  <c r="S633" i="12"/>
  <c r="M634" i="12"/>
  <c r="N634" i="12"/>
  <c r="O634" i="12"/>
  <c r="P634" i="12"/>
  <c r="R634" i="12"/>
  <c r="S634" i="12"/>
  <c r="M636" i="12"/>
  <c r="N636" i="12"/>
  <c r="O636" i="12"/>
  <c r="P636" i="12"/>
  <c r="Q636" i="12"/>
  <c r="S636" i="12"/>
  <c r="M637" i="12"/>
  <c r="N637" i="12"/>
  <c r="O637" i="12"/>
  <c r="P637" i="12"/>
  <c r="Q637" i="12"/>
  <c r="S637" i="12"/>
  <c r="M638" i="12"/>
  <c r="N638" i="12"/>
  <c r="O638" i="12"/>
  <c r="P638" i="12"/>
  <c r="Q638" i="12"/>
  <c r="S638" i="12"/>
  <c r="M640" i="12"/>
  <c r="N640" i="12"/>
  <c r="O640" i="12"/>
  <c r="P640" i="12"/>
  <c r="Q640" i="12"/>
  <c r="R640" i="12"/>
  <c r="S640" i="12"/>
  <c r="M641" i="12"/>
  <c r="N641" i="12"/>
  <c r="O641" i="12"/>
  <c r="P641" i="12"/>
  <c r="Q641" i="12"/>
  <c r="R641" i="12"/>
  <c r="S641" i="12"/>
  <c r="M642" i="12"/>
  <c r="N642" i="12"/>
  <c r="O642" i="12"/>
  <c r="P642" i="12"/>
  <c r="Q642" i="12"/>
  <c r="R642" i="12"/>
  <c r="S642" i="12"/>
  <c r="M643" i="12"/>
  <c r="N643" i="12"/>
  <c r="O643" i="12"/>
  <c r="P643" i="12"/>
  <c r="Q643" i="12"/>
  <c r="R643" i="12"/>
  <c r="S643" i="12"/>
  <c r="M644" i="12"/>
  <c r="N644" i="12"/>
  <c r="O644" i="12"/>
  <c r="P644" i="12"/>
  <c r="Q644" i="12"/>
  <c r="R644" i="12"/>
  <c r="S644" i="12"/>
  <c r="M645" i="12"/>
  <c r="N645" i="12"/>
  <c r="O645" i="12"/>
  <c r="P645" i="12"/>
  <c r="Q645" i="12"/>
  <c r="R645" i="12"/>
  <c r="S645" i="12"/>
  <c r="M646" i="12"/>
  <c r="N646" i="12"/>
  <c r="O646" i="12"/>
  <c r="P646" i="12"/>
  <c r="Q646" i="12"/>
  <c r="R646" i="12"/>
  <c r="S646" i="12"/>
  <c r="M647" i="12"/>
  <c r="N647" i="12"/>
  <c r="O647" i="12"/>
  <c r="P647" i="12"/>
  <c r="Q647" i="12"/>
  <c r="R647" i="12"/>
  <c r="S647" i="12"/>
  <c r="M648" i="12"/>
  <c r="N648" i="12"/>
  <c r="O648" i="12"/>
  <c r="P648" i="12"/>
  <c r="Q648" i="12"/>
  <c r="R648" i="12"/>
  <c r="S648" i="12"/>
  <c r="M649" i="12"/>
  <c r="N649" i="12"/>
  <c r="O649" i="12"/>
  <c r="P649" i="12"/>
  <c r="Q649" i="12"/>
  <c r="R649" i="12"/>
  <c r="S649" i="12"/>
  <c r="M651" i="12"/>
  <c r="N651" i="12"/>
  <c r="O651" i="12"/>
  <c r="P651" i="12"/>
  <c r="Q651" i="12"/>
  <c r="R651" i="12"/>
  <c r="S651" i="12"/>
  <c r="M652" i="12"/>
  <c r="N652" i="12"/>
  <c r="O652" i="12"/>
  <c r="P652" i="12"/>
  <c r="Q652" i="12"/>
  <c r="R652" i="12"/>
  <c r="S652" i="12"/>
  <c r="M653" i="12"/>
  <c r="O653" i="12"/>
  <c r="P653" i="12"/>
  <c r="Q653" i="12"/>
  <c r="R653" i="12"/>
  <c r="S653" i="12"/>
  <c r="M654" i="12"/>
  <c r="N654" i="12"/>
  <c r="O654" i="12"/>
  <c r="P654" i="12"/>
  <c r="Q654" i="12"/>
  <c r="R654" i="12"/>
  <c r="S654" i="12"/>
  <c r="M656" i="12"/>
  <c r="N656" i="12"/>
  <c r="O656" i="12"/>
  <c r="P656" i="12"/>
  <c r="Q656" i="12"/>
  <c r="R656" i="12"/>
  <c r="S656" i="12"/>
  <c r="M657" i="12"/>
  <c r="N657" i="12"/>
  <c r="O657" i="12"/>
  <c r="P657" i="12"/>
  <c r="Q657" i="12"/>
  <c r="R657" i="12"/>
  <c r="S657" i="12"/>
  <c r="M658" i="12"/>
  <c r="N658" i="12"/>
  <c r="O658" i="12"/>
  <c r="P658" i="12"/>
  <c r="Q658" i="12"/>
  <c r="R658" i="12"/>
  <c r="S658" i="12"/>
  <c r="M659" i="12"/>
  <c r="N659" i="12"/>
  <c r="O659" i="12"/>
  <c r="P659" i="12"/>
  <c r="Q659" i="12"/>
  <c r="R659" i="12"/>
  <c r="S659" i="12"/>
  <c r="M661" i="12"/>
  <c r="N661" i="12"/>
  <c r="O661" i="12"/>
  <c r="Q661" i="12"/>
  <c r="R661" i="12"/>
  <c r="S661" i="12"/>
  <c r="M662" i="12"/>
  <c r="N662" i="12"/>
  <c r="O662" i="12"/>
  <c r="Q662" i="12"/>
  <c r="R662" i="12"/>
  <c r="S662" i="12"/>
  <c r="M663" i="12"/>
  <c r="N663" i="12"/>
  <c r="O663" i="12"/>
  <c r="Q663" i="12"/>
  <c r="R663" i="12"/>
  <c r="S663" i="12"/>
  <c r="M664" i="12"/>
  <c r="N664" i="12"/>
  <c r="O664" i="12"/>
  <c r="P664" i="12"/>
  <c r="Q664" i="12"/>
  <c r="R664" i="12"/>
  <c r="S664" i="12"/>
  <c r="M666" i="12"/>
  <c r="N666" i="12"/>
  <c r="O666" i="12"/>
  <c r="P666" i="12"/>
  <c r="Q666" i="12"/>
  <c r="S666" i="12"/>
  <c r="M667" i="12"/>
  <c r="N667" i="12"/>
  <c r="O667" i="12"/>
  <c r="P667" i="12"/>
  <c r="Q667" i="12"/>
  <c r="S667" i="12"/>
  <c r="M668" i="12"/>
  <c r="N668" i="12"/>
  <c r="O668" i="12"/>
  <c r="P668" i="12"/>
  <c r="Q668" i="12"/>
  <c r="S668" i="12"/>
  <c r="M669" i="12"/>
  <c r="N669" i="12"/>
  <c r="O669" i="12"/>
  <c r="P669" i="12"/>
  <c r="Q669" i="12"/>
  <c r="S669" i="12"/>
  <c r="M671" i="12"/>
  <c r="N671" i="12"/>
  <c r="O671" i="12"/>
  <c r="P671" i="12"/>
  <c r="Q671" i="12"/>
  <c r="R671" i="12"/>
  <c r="S671" i="12"/>
  <c r="M672" i="12"/>
  <c r="N672" i="12"/>
  <c r="O672" i="12"/>
  <c r="R672" i="12"/>
  <c r="S672" i="12"/>
  <c r="M673" i="12"/>
  <c r="N673" i="12"/>
  <c r="O673" i="12"/>
  <c r="P673" i="12"/>
  <c r="Q673" i="12"/>
  <c r="R673" i="12"/>
  <c r="S673" i="12"/>
  <c r="M674" i="12"/>
  <c r="N674" i="12"/>
  <c r="O674" i="12"/>
  <c r="R674" i="12"/>
  <c r="S674" i="12"/>
  <c r="N676" i="12"/>
  <c r="O676" i="12"/>
  <c r="P676" i="12"/>
  <c r="Q676" i="12"/>
  <c r="R676" i="12"/>
  <c r="S676" i="12"/>
  <c r="N677" i="12"/>
  <c r="O677" i="12"/>
  <c r="P677" i="12"/>
  <c r="Q677" i="12"/>
  <c r="R677" i="12"/>
  <c r="S677" i="12"/>
  <c r="N678" i="12"/>
  <c r="O678" i="12"/>
  <c r="P678" i="12"/>
  <c r="Q678" i="12"/>
  <c r="R678" i="12"/>
  <c r="S678" i="12"/>
  <c r="N679" i="12"/>
  <c r="O679" i="12"/>
  <c r="P679" i="12"/>
  <c r="Q679" i="12"/>
  <c r="R679" i="12"/>
  <c r="S679" i="12"/>
  <c r="M681" i="12"/>
  <c r="N681" i="12"/>
  <c r="O681" i="12"/>
  <c r="P681" i="12"/>
  <c r="Q681" i="12"/>
  <c r="R681" i="12"/>
  <c r="S681" i="12"/>
  <c r="M682" i="12"/>
  <c r="N682" i="12"/>
  <c r="O682" i="12"/>
  <c r="P682" i="12"/>
  <c r="Q682" i="12"/>
  <c r="R682" i="12"/>
  <c r="S682" i="12"/>
  <c r="M683" i="12"/>
  <c r="N683" i="12"/>
  <c r="O683" i="12"/>
  <c r="P683" i="12"/>
  <c r="Q683" i="12"/>
  <c r="R683" i="12"/>
  <c r="S683" i="12"/>
  <c r="M684" i="12"/>
  <c r="N684" i="12"/>
  <c r="O684" i="12"/>
  <c r="P684" i="12"/>
  <c r="Q684" i="12"/>
  <c r="R684" i="12"/>
  <c r="S684" i="12"/>
  <c r="N686" i="12"/>
  <c r="O686" i="12"/>
  <c r="P686" i="12"/>
  <c r="Q686" i="12"/>
  <c r="R686" i="12"/>
  <c r="S686" i="12"/>
  <c r="M687" i="12"/>
  <c r="N687" i="12"/>
  <c r="O687" i="12"/>
  <c r="P687" i="12"/>
  <c r="Q687" i="12"/>
  <c r="R687" i="12"/>
  <c r="S687" i="12"/>
  <c r="N688" i="12"/>
  <c r="O688" i="12"/>
  <c r="P688" i="12"/>
  <c r="Q688" i="12"/>
  <c r="R688" i="12"/>
  <c r="S688" i="12"/>
  <c r="M689" i="12"/>
  <c r="N689" i="12"/>
  <c r="O689" i="12"/>
  <c r="P689" i="12"/>
  <c r="Q689" i="12"/>
  <c r="R689" i="12"/>
  <c r="S689" i="12"/>
  <c r="M690" i="12"/>
  <c r="N690" i="12"/>
  <c r="O690" i="12"/>
  <c r="P690" i="12"/>
  <c r="Q690" i="12"/>
  <c r="R690" i="12"/>
  <c r="S690" i="12"/>
  <c r="M691" i="12"/>
  <c r="N691" i="12"/>
  <c r="O691" i="12"/>
  <c r="P691" i="12"/>
  <c r="Q691" i="12"/>
  <c r="R691" i="12"/>
  <c r="S691" i="12"/>
  <c r="M692" i="12"/>
  <c r="N692" i="12"/>
  <c r="O692" i="12"/>
  <c r="P692" i="12"/>
  <c r="Q692" i="12"/>
  <c r="R692" i="12"/>
  <c r="S692" i="12"/>
  <c r="N693" i="12"/>
  <c r="O693" i="12"/>
  <c r="P693" i="12"/>
  <c r="Q693" i="12"/>
  <c r="R693" i="12"/>
  <c r="S693" i="12"/>
  <c r="M695" i="12"/>
  <c r="N695" i="12"/>
  <c r="O695" i="12"/>
  <c r="P695" i="12"/>
  <c r="R695" i="12"/>
  <c r="S695" i="12"/>
  <c r="M696" i="12"/>
  <c r="N696" i="12"/>
  <c r="O696" i="12"/>
  <c r="P696" i="12"/>
  <c r="Q696" i="12"/>
  <c r="R696" i="12"/>
  <c r="S696" i="12"/>
  <c r="M697" i="12"/>
  <c r="N697" i="12"/>
  <c r="O697" i="12"/>
  <c r="P697" i="12"/>
  <c r="R697" i="12"/>
  <c r="S697" i="12"/>
  <c r="M698" i="12"/>
  <c r="N698" i="12"/>
  <c r="O698" i="12"/>
  <c r="P698" i="12"/>
  <c r="Q698" i="12"/>
  <c r="R698" i="12"/>
  <c r="S698" i="12"/>
  <c r="M700" i="12"/>
  <c r="N700" i="12"/>
  <c r="O700" i="12"/>
  <c r="P700" i="12"/>
  <c r="Q700" i="12"/>
  <c r="R700" i="12"/>
  <c r="S700" i="12"/>
  <c r="M701" i="12"/>
  <c r="N701" i="12"/>
  <c r="O701" i="12"/>
  <c r="P701" i="12"/>
  <c r="Q701" i="12"/>
  <c r="R701" i="12"/>
  <c r="M702" i="12"/>
  <c r="N702" i="12"/>
  <c r="O702" i="12"/>
  <c r="P702" i="12"/>
  <c r="Q702" i="12"/>
  <c r="R702" i="12"/>
  <c r="S702" i="12"/>
  <c r="M703" i="12"/>
  <c r="N703" i="12"/>
  <c r="O703" i="12"/>
  <c r="P703" i="12"/>
  <c r="Q703" i="12"/>
  <c r="R703" i="12"/>
  <c r="S703" i="12"/>
  <c r="M704" i="12"/>
  <c r="N704" i="12"/>
  <c r="O704" i="12"/>
  <c r="P704" i="12"/>
  <c r="Q704" i="12"/>
  <c r="R704" i="12"/>
  <c r="M705" i="12"/>
  <c r="N705" i="12"/>
  <c r="O705" i="12"/>
  <c r="P705" i="12"/>
  <c r="Q705" i="12"/>
  <c r="R705" i="12"/>
  <c r="S705" i="12"/>
  <c r="M706" i="12"/>
  <c r="N706" i="12"/>
  <c r="O706" i="12"/>
  <c r="P706" i="12"/>
  <c r="Q706" i="12"/>
  <c r="R706" i="12"/>
  <c r="M707" i="12"/>
  <c r="N707" i="12"/>
  <c r="O707" i="12"/>
  <c r="P707" i="12"/>
  <c r="Q707" i="12"/>
  <c r="R707" i="12"/>
  <c r="S707" i="12"/>
  <c r="M709" i="12"/>
  <c r="N709" i="12"/>
  <c r="O709" i="12"/>
  <c r="P709" i="12"/>
  <c r="R709" i="12"/>
  <c r="S709" i="12"/>
  <c r="M710" i="12"/>
  <c r="N710" i="12"/>
  <c r="O710" i="12"/>
  <c r="P710" i="12"/>
  <c r="Q710" i="12"/>
  <c r="R710" i="12"/>
  <c r="S710" i="12"/>
  <c r="M711" i="12"/>
  <c r="N711" i="12"/>
  <c r="O711" i="12"/>
  <c r="Q711" i="12"/>
  <c r="R711" i="12"/>
  <c r="S711" i="12"/>
  <c r="M712" i="12"/>
  <c r="N712" i="12"/>
  <c r="O712" i="12"/>
  <c r="P712" i="12"/>
  <c r="Q712" i="12"/>
  <c r="R712" i="12"/>
  <c r="S712" i="12"/>
  <c r="M713" i="12"/>
  <c r="N713" i="12"/>
  <c r="O713" i="12"/>
  <c r="P713" i="12"/>
  <c r="Q713" i="12"/>
  <c r="R713" i="12"/>
  <c r="S713" i="12"/>
  <c r="M714" i="12"/>
  <c r="N714" i="12"/>
  <c r="O714" i="12"/>
  <c r="Q714" i="12"/>
  <c r="R714" i="12"/>
  <c r="S714" i="12"/>
  <c r="M716" i="12"/>
  <c r="N716" i="12"/>
  <c r="O716" i="12"/>
  <c r="P716" i="12"/>
  <c r="Q716" i="12"/>
  <c r="R716" i="12"/>
  <c r="S716" i="12"/>
  <c r="M717" i="12"/>
  <c r="N717" i="12"/>
  <c r="O717" i="12"/>
  <c r="P717" i="12"/>
  <c r="Q717" i="12"/>
  <c r="R717" i="12"/>
  <c r="S717" i="12"/>
  <c r="M718" i="12"/>
  <c r="N718" i="12"/>
  <c r="O718" i="12"/>
  <c r="P718" i="12"/>
  <c r="Q718" i="12"/>
  <c r="R718" i="12"/>
  <c r="S718" i="12"/>
  <c r="M719" i="12"/>
  <c r="N719" i="12"/>
  <c r="O719" i="12"/>
  <c r="P719" i="12"/>
  <c r="Q719" i="12"/>
  <c r="R719" i="12"/>
  <c r="S719" i="12"/>
  <c r="M720" i="12"/>
  <c r="N720" i="12"/>
  <c r="O720" i="12"/>
  <c r="P720" i="12"/>
  <c r="Q720" i="12"/>
  <c r="R720" i="12"/>
  <c r="S720" i="12"/>
  <c r="M721" i="12"/>
  <c r="N721" i="12"/>
  <c r="O721" i="12"/>
  <c r="P721" i="12"/>
  <c r="Q721" i="12"/>
  <c r="R721" i="12"/>
  <c r="S721" i="12"/>
  <c r="M722" i="12"/>
  <c r="N722" i="12"/>
  <c r="O722" i="12"/>
  <c r="P722" i="12"/>
  <c r="Q722" i="12"/>
  <c r="R722" i="12"/>
  <c r="S722" i="12"/>
  <c r="M723" i="12"/>
  <c r="N723" i="12"/>
  <c r="O723" i="12"/>
  <c r="P723" i="12"/>
  <c r="Q723" i="12"/>
  <c r="R723" i="12"/>
  <c r="S723" i="12"/>
  <c r="M724" i="12"/>
  <c r="N724" i="12"/>
  <c r="O724" i="12"/>
  <c r="P724" i="12"/>
  <c r="Q724" i="12"/>
  <c r="R724" i="12"/>
  <c r="S724" i="12"/>
  <c r="M726" i="12"/>
  <c r="N726" i="12"/>
  <c r="O726" i="12"/>
  <c r="P726" i="12"/>
  <c r="Q726" i="12"/>
  <c r="R726" i="12"/>
  <c r="S726" i="12"/>
  <c r="M727" i="12"/>
  <c r="N727" i="12"/>
  <c r="O727" i="12"/>
  <c r="P727" i="12"/>
  <c r="Q727" i="12"/>
  <c r="R727" i="12"/>
  <c r="S727" i="12"/>
  <c r="M729" i="12"/>
  <c r="N729" i="12"/>
  <c r="O729" i="12"/>
  <c r="P729" i="12"/>
  <c r="Q729" i="12"/>
  <c r="R729" i="12"/>
  <c r="S729" i="12"/>
  <c r="M730" i="12"/>
  <c r="N730" i="12"/>
  <c r="O730" i="12"/>
  <c r="P730" i="12"/>
  <c r="Q730" i="12"/>
  <c r="R730" i="12"/>
  <c r="S730" i="12"/>
  <c r="M731" i="12"/>
  <c r="N731" i="12"/>
  <c r="O731" i="12"/>
  <c r="P731" i="12"/>
  <c r="Q731" i="12"/>
  <c r="R731" i="12"/>
  <c r="S731" i="12"/>
  <c r="M732" i="12"/>
  <c r="N732" i="12"/>
  <c r="O732" i="12"/>
  <c r="P732" i="12"/>
  <c r="Q732" i="12"/>
  <c r="R732" i="12"/>
  <c r="S732" i="12"/>
  <c r="M733" i="12"/>
  <c r="N733" i="12"/>
  <c r="O733" i="12"/>
  <c r="P733" i="12"/>
  <c r="Q733" i="12"/>
  <c r="R733" i="12"/>
  <c r="S733" i="12"/>
  <c r="M735" i="12"/>
  <c r="N735" i="12"/>
  <c r="O735" i="12"/>
  <c r="P735" i="12"/>
  <c r="Q735" i="12"/>
  <c r="R735" i="12"/>
  <c r="S735" i="12"/>
  <c r="M736" i="12"/>
  <c r="N736" i="12"/>
  <c r="O736" i="12"/>
  <c r="P736" i="12"/>
  <c r="Q736" i="12"/>
  <c r="R736" i="12"/>
  <c r="S736" i="12"/>
  <c r="M737" i="12"/>
  <c r="N737" i="12"/>
  <c r="O737" i="12"/>
  <c r="P737" i="12"/>
  <c r="Q737" i="12"/>
  <c r="R737" i="12"/>
  <c r="S737" i="12"/>
  <c r="M738" i="12"/>
  <c r="N738" i="12"/>
  <c r="O738" i="12"/>
  <c r="P738" i="12"/>
  <c r="Q738" i="12"/>
  <c r="R738" i="12"/>
  <c r="S738" i="12"/>
  <c r="M740" i="12"/>
  <c r="N740" i="12"/>
  <c r="O740" i="12"/>
  <c r="P740" i="12"/>
  <c r="Q740" i="12"/>
  <c r="R740" i="12"/>
  <c r="S740" i="12"/>
  <c r="M741" i="12"/>
  <c r="N741" i="12"/>
  <c r="O741" i="12"/>
  <c r="P741" i="12"/>
  <c r="Q741" i="12"/>
  <c r="R741" i="12"/>
  <c r="S741" i="12"/>
  <c r="M742" i="12"/>
  <c r="N742" i="12"/>
  <c r="O742" i="12"/>
  <c r="P742" i="12"/>
  <c r="Q742" i="12"/>
  <c r="R742" i="12"/>
  <c r="S742" i="12"/>
  <c r="M743" i="12"/>
  <c r="N743" i="12"/>
  <c r="O743" i="12"/>
  <c r="P743" i="12"/>
  <c r="Q743" i="12"/>
  <c r="R743" i="12"/>
  <c r="S743" i="12"/>
  <c r="M746" i="12"/>
  <c r="N746" i="12"/>
  <c r="O746" i="12"/>
  <c r="P746" i="12"/>
  <c r="Q746" i="12"/>
  <c r="R746" i="12"/>
  <c r="S746" i="12"/>
  <c r="M747" i="12"/>
  <c r="N747" i="12"/>
  <c r="O747" i="12"/>
  <c r="P747" i="12"/>
  <c r="Q747" i="12"/>
  <c r="R747" i="12"/>
  <c r="S747" i="12"/>
  <c r="M748" i="12"/>
  <c r="N748" i="12"/>
  <c r="O748" i="12"/>
  <c r="P748" i="12"/>
  <c r="Q748" i="12"/>
  <c r="R748" i="12"/>
  <c r="S748" i="12"/>
  <c r="M749" i="12"/>
  <c r="N749" i="12"/>
  <c r="O749" i="12"/>
  <c r="P749" i="12"/>
  <c r="Q749" i="12"/>
  <c r="R749" i="12"/>
  <c r="S749" i="12"/>
  <c r="M750" i="12"/>
  <c r="N750" i="12"/>
  <c r="O750" i="12"/>
  <c r="P750" i="12"/>
  <c r="Q750" i="12"/>
  <c r="R750" i="12"/>
  <c r="S750" i="12"/>
  <c r="M752" i="12"/>
  <c r="N752" i="12"/>
  <c r="O752" i="12"/>
  <c r="P752" i="12"/>
  <c r="Q752" i="12"/>
  <c r="R752" i="12"/>
  <c r="S752" i="12"/>
  <c r="M753" i="12"/>
  <c r="N753" i="12"/>
  <c r="O753" i="12"/>
  <c r="P753" i="12"/>
  <c r="Q753" i="12"/>
  <c r="R753" i="12"/>
  <c r="S753" i="12"/>
  <c r="M754" i="12"/>
  <c r="N754" i="12"/>
  <c r="O754" i="12"/>
  <c r="P754" i="12"/>
  <c r="Q754" i="12"/>
  <c r="R754" i="12"/>
  <c r="S754" i="12"/>
  <c r="M755" i="12"/>
  <c r="N755" i="12"/>
  <c r="O755" i="12"/>
  <c r="P755" i="12"/>
  <c r="Q755" i="12"/>
  <c r="R755" i="12"/>
  <c r="S755" i="12"/>
  <c r="M757" i="12"/>
  <c r="N757" i="12"/>
  <c r="O757" i="12"/>
  <c r="P757" i="12"/>
  <c r="Q757" i="12"/>
  <c r="R757" i="12"/>
  <c r="S757" i="12"/>
  <c r="M758" i="12"/>
  <c r="N758" i="12"/>
  <c r="O758" i="12"/>
  <c r="P758" i="12"/>
  <c r="Q758" i="12"/>
  <c r="R758" i="12"/>
  <c r="S758" i="12"/>
  <c r="M759" i="12"/>
  <c r="N759" i="12"/>
  <c r="O759" i="12"/>
  <c r="P759" i="12"/>
  <c r="Q759" i="12"/>
  <c r="R759" i="12"/>
  <c r="S759" i="12"/>
  <c r="M760" i="12"/>
  <c r="N760" i="12"/>
  <c r="O760" i="12"/>
  <c r="P760" i="12"/>
  <c r="Q760" i="12"/>
  <c r="R760" i="12"/>
  <c r="S760" i="12"/>
  <c r="M762" i="12"/>
  <c r="N762" i="12"/>
  <c r="O762" i="12"/>
  <c r="P762" i="12"/>
  <c r="Q762" i="12"/>
  <c r="R762" i="12"/>
  <c r="S762" i="12"/>
  <c r="M763" i="12"/>
  <c r="N763" i="12"/>
  <c r="O763" i="12"/>
  <c r="P763" i="12"/>
  <c r="Q763" i="12"/>
  <c r="R763" i="12"/>
  <c r="S763" i="12"/>
  <c r="M764" i="12"/>
  <c r="N764" i="12"/>
  <c r="O764" i="12"/>
  <c r="P764" i="12"/>
  <c r="Q764" i="12"/>
  <c r="R764" i="12"/>
  <c r="S764" i="12"/>
  <c r="M765" i="12"/>
  <c r="N765" i="12"/>
  <c r="O765" i="12"/>
  <c r="P765" i="12"/>
  <c r="Q765" i="12"/>
  <c r="R765" i="12"/>
  <c r="S765" i="12"/>
  <c r="M767" i="12"/>
  <c r="N767" i="12"/>
  <c r="O767" i="12"/>
  <c r="P767" i="12"/>
  <c r="Q767" i="12"/>
  <c r="R767" i="12"/>
  <c r="S767" i="12"/>
  <c r="M768" i="12"/>
  <c r="N768" i="12"/>
  <c r="O768" i="12"/>
  <c r="P768" i="12"/>
  <c r="Q768" i="12"/>
  <c r="R768" i="12"/>
  <c r="S768" i="12"/>
  <c r="M769" i="12"/>
  <c r="N769" i="12"/>
  <c r="O769" i="12"/>
  <c r="P769" i="12"/>
  <c r="Q769" i="12"/>
  <c r="R769" i="12"/>
  <c r="S769" i="12"/>
  <c r="M770" i="12"/>
  <c r="N770" i="12"/>
  <c r="O770" i="12"/>
  <c r="P770" i="12"/>
  <c r="Q770" i="12"/>
  <c r="R770" i="12"/>
  <c r="S770" i="12"/>
  <c r="M772" i="12"/>
  <c r="N772" i="12"/>
  <c r="O772" i="12"/>
  <c r="P772" i="12"/>
  <c r="Q772" i="12"/>
  <c r="R772" i="12"/>
  <c r="S772" i="12"/>
  <c r="M773" i="12"/>
  <c r="N773" i="12"/>
  <c r="O773" i="12"/>
  <c r="P773" i="12"/>
  <c r="Q773" i="12"/>
  <c r="R773" i="12"/>
  <c r="S773" i="12"/>
  <c r="M774" i="12"/>
  <c r="N774" i="12"/>
  <c r="O774" i="12"/>
  <c r="P774" i="12"/>
  <c r="Q774" i="12"/>
  <c r="R774" i="12"/>
  <c r="S774" i="12"/>
  <c r="M775" i="12"/>
  <c r="N775" i="12"/>
  <c r="O775" i="12"/>
  <c r="P775" i="12"/>
  <c r="Q775" i="12"/>
  <c r="R775" i="12"/>
  <c r="S775" i="12"/>
  <c r="M777" i="12"/>
  <c r="N777" i="12"/>
  <c r="O777" i="12"/>
  <c r="P777" i="12"/>
  <c r="Q777" i="12"/>
  <c r="R777" i="12"/>
  <c r="S777" i="12"/>
  <c r="M778" i="12"/>
  <c r="N778" i="12"/>
  <c r="O778" i="12"/>
  <c r="P778" i="12"/>
  <c r="Q778" i="12"/>
  <c r="R778" i="12"/>
  <c r="S778" i="12"/>
  <c r="M779" i="12"/>
  <c r="N779" i="12"/>
  <c r="O779" i="12"/>
  <c r="P779" i="12"/>
  <c r="Q779" i="12"/>
  <c r="R779" i="12"/>
  <c r="S779" i="12"/>
  <c r="M780" i="12"/>
  <c r="N780" i="12"/>
  <c r="O780" i="12"/>
  <c r="P780" i="12"/>
  <c r="Q780" i="12"/>
  <c r="R780" i="12"/>
  <c r="S780" i="12"/>
  <c r="M782" i="12"/>
  <c r="N782" i="12"/>
  <c r="O782" i="12"/>
  <c r="P782" i="12"/>
  <c r="Q782" i="12"/>
  <c r="R782" i="12"/>
  <c r="S782" i="12"/>
  <c r="M783" i="12"/>
  <c r="N783" i="12"/>
  <c r="O783" i="12"/>
  <c r="P783" i="12"/>
  <c r="Q783" i="12"/>
  <c r="R783" i="12"/>
  <c r="S783" i="12"/>
  <c r="M784" i="12"/>
  <c r="N784" i="12"/>
  <c r="O784" i="12"/>
  <c r="P784" i="12"/>
  <c r="Q784" i="12"/>
  <c r="R784" i="12"/>
  <c r="S784" i="12"/>
  <c r="M785" i="12"/>
  <c r="N785" i="12"/>
  <c r="O785" i="12"/>
  <c r="P785" i="12"/>
  <c r="Q785" i="12"/>
  <c r="R785" i="12"/>
  <c r="S785" i="12"/>
  <c r="M786" i="12"/>
  <c r="N786" i="12"/>
  <c r="O786" i="12"/>
  <c r="P786" i="12"/>
  <c r="Q786" i="12"/>
  <c r="R786" i="12"/>
  <c r="S786" i="12"/>
  <c r="M787" i="12"/>
  <c r="N787" i="12"/>
  <c r="O787" i="12"/>
  <c r="P787" i="12"/>
  <c r="Q787" i="12"/>
  <c r="R787" i="12"/>
  <c r="S787" i="12"/>
  <c r="M788" i="12"/>
  <c r="N788" i="12"/>
  <c r="O788" i="12"/>
  <c r="P788" i="12"/>
  <c r="Q788" i="12"/>
  <c r="R788" i="12"/>
  <c r="S788" i="12"/>
  <c r="M789" i="12"/>
  <c r="N789" i="12"/>
  <c r="O789" i="12"/>
  <c r="P789" i="12"/>
  <c r="Q789" i="12"/>
  <c r="R789" i="12"/>
  <c r="S789" i="12"/>
  <c r="M791" i="12"/>
  <c r="N791" i="12"/>
  <c r="O791" i="12"/>
  <c r="P791" i="12"/>
  <c r="Q791" i="12"/>
  <c r="R791" i="12"/>
  <c r="S791" i="12"/>
  <c r="M792" i="12"/>
  <c r="N792" i="12"/>
  <c r="O792" i="12"/>
  <c r="P792" i="12"/>
  <c r="Q792" i="12"/>
  <c r="R792" i="12"/>
  <c r="S792" i="12"/>
  <c r="M793" i="12"/>
  <c r="N793" i="12"/>
  <c r="O793" i="12"/>
  <c r="P793" i="12"/>
  <c r="Q793" i="12"/>
  <c r="R793" i="12"/>
  <c r="S793" i="12"/>
  <c r="M794" i="12"/>
  <c r="N794" i="12"/>
  <c r="O794" i="12"/>
  <c r="P794" i="12"/>
  <c r="Q794" i="12"/>
  <c r="R794" i="12"/>
  <c r="S794" i="12"/>
  <c r="M796" i="12"/>
  <c r="N796" i="12"/>
  <c r="O796" i="12"/>
  <c r="P796" i="12"/>
  <c r="Q796" i="12"/>
  <c r="R796" i="12"/>
  <c r="S796" i="12"/>
  <c r="M797" i="12"/>
  <c r="N797" i="12"/>
  <c r="O797" i="12"/>
  <c r="P797" i="12"/>
  <c r="Q797" i="12"/>
  <c r="R797" i="12"/>
  <c r="S797" i="12"/>
  <c r="M798" i="12"/>
  <c r="N798" i="12"/>
  <c r="O798" i="12"/>
  <c r="P798" i="12"/>
  <c r="Q798" i="12"/>
  <c r="R798" i="12"/>
  <c r="S798" i="12"/>
  <c r="M799" i="12"/>
  <c r="N799" i="12"/>
  <c r="O799" i="12"/>
  <c r="P799" i="12"/>
  <c r="Q799" i="12"/>
  <c r="R799" i="12"/>
  <c r="S799" i="12"/>
  <c r="M800" i="12"/>
  <c r="N800" i="12"/>
  <c r="O800" i="12"/>
  <c r="P800" i="12"/>
  <c r="Q800" i="12"/>
  <c r="R800" i="12"/>
  <c r="S800" i="12"/>
  <c r="M801" i="12"/>
  <c r="N801" i="12"/>
  <c r="O801" i="12"/>
  <c r="P801" i="12"/>
  <c r="Q801" i="12"/>
  <c r="R801" i="12"/>
  <c r="S801" i="12"/>
  <c r="M802" i="12"/>
  <c r="N802" i="12"/>
  <c r="O802" i="12"/>
  <c r="P802" i="12"/>
  <c r="Q802" i="12"/>
  <c r="R802" i="12"/>
  <c r="S802" i="12"/>
  <c r="M803" i="12"/>
  <c r="N803" i="12"/>
  <c r="O803" i="12"/>
  <c r="P803" i="12"/>
  <c r="Q803" i="12"/>
  <c r="R803" i="12"/>
  <c r="S803" i="12"/>
  <c r="M805" i="12"/>
  <c r="N805" i="12"/>
  <c r="O805" i="12"/>
  <c r="P805" i="12"/>
  <c r="Q805" i="12"/>
  <c r="R805" i="12"/>
  <c r="S805" i="12"/>
  <c r="M806" i="12"/>
  <c r="N806" i="12"/>
  <c r="O806" i="12"/>
  <c r="P806" i="12"/>
  <c r="Q806" i="12"/>
  <c r="R806" i="12"/>
  <c r="S806" i="12"/>
  <c r="M807" i="12"/>
  <c r="N807" i="12"/>
  <c r="O807" i="12"/>
  <c r="P807" i="12"/>
  <c r="Q807" i="12"/>
  <c r="R807" i="12"/>
  <c r="S807" i="12"/>
  <c r="M808" i="12"/>
  <c r="N808" i="12"/>
  <c r="O808" i="12"/>
  <c r="P808" i="12"/>
  <c r="Q808" i="12"/>
  <c r="R808" i="12"/>
  <c r="S808" i="12"/>
  <c r="M809" i="12"/>
  <c r="N809" i="12"/>
  <c r="O809" i="12"/>
  <c r="P809" i="12"/>
  <c r="Q809" i="12"/>
  <c r="R809" i="12"/>
  <c r="S809" i="12"/>
  <c r="M810" i="12"/>
  <c r="N810" i="12"/>
  <c r="O810" i="12"/>
  <c r="P810" i="12"/>
  <c r="Q810" i="12"/>
  <c r="R810" i="12"/>
  <c r="S810" i="12"/>
  <c r="M812" i="12"/>
  <c r="N812" i="12"/>
  <c r="O812" i="12"/>
  <c r="P812" i="12"/>
  <c r="Q812" i="12"/>
  <c r="R812" i="12"/>
  <c r="S812" i="12"/>
  <c r="M813" i="12"/>
  <c r="N813" i="12"/>
  <c r="O813" i="12"/>
  <c r="P813" i="12"/>
  <c r="Q813" i="12"/>
  <c r="R813" i="12"/>
  <c r="S813" i="12"/>
  <c r="M814" i="12"/>
  <c r="N814" i="12"/>
  <c r="O814" i="12"/>
  <c r="P814" i="12"/>
  <c r="Q814" i="12"/>
  <c r="R814" i="12"/>
  <c r="S814" i="12"/>
  <c r="M815" i="12"/>
  <c r="N815" i="12"/>
  <c r="O815" i="12"/>
  <c r="P815" i="12"/>
  <c r="Q815" i="12"/>
  <c r="R815" i="12"/>
  <c r="S815" i="12"/>
  <c r="M817" i="12"/>
  <c r="N817" i="12"/>
  <c r="O817" i="12"/>
  <c r="P817" i="12"/>
  <c r="Q817" i="12"/>
  <c r="R817" i="12"/>
  <c r="S817" i="12"/>
  <c r="M818" i="12"/>
  <c r="N818" i="12"/>
  <c r="O818" i="12"/>
  <c r="P818" i="12"/>
  <c r="Q818" i="12"/>
  <c r="R818" i="12"/>
  <c r="S818" i="12"/>
  <c r="M820" i="12"/>
  <c r="N820" i="12"/>
  <c r="O820" i="12"/>
  <c r="P820" i="12"/>
  <c r="Q820" i="12"/>
  <c r="R820" i="12"/>
  <c r="S820" i="12"/>
  <c r="M821" i="12"/>
  <c r="N821" i="12"/>
  <c r="O821" i="12"/>
  <c r="P821" i="12"/>
  <c r="Q821" i="12"/>
  <c r="R821" i="12"/>
  <c r="S821" i="12"/>
  <c r="M822" i="12"/>
  <c r="N822" i="12"/>
  <c r="O822" i="12"/>
  <c r="P822" i="12"/>
  <c r="Q822" i="12"/>
  <c r="R822" i="12"/>
  <c r="S822" i="12"/>
  <c r="M823" i="12"/>
  <c r="N823" i="12"/>
  <c r="O823" i="12"/>
  <c r="P823" i="12"/>
  <c r="Q823" i="12"/>
  <c r="R823" i="12"/>
  <c r="S823" i="12"/>
  <c r="M824" i="12"/>
  <c r="N824" i="12"/>
  <c r="O824" i="12"/>
  <c r="P824" i="12"/>
  <c r="Q824" i="12"/>
  <c r="R824" i="12"/>
  <c r="S824" i="12"/>
  <c r="M826" i="12"/>
  <c r="N826" i="12"/>
  <c r="O826" i="12"/>
  <c r="P826" i="12"/>
  <c r="Q826" i="12"/>
  <c r="R826" i="12"/>
  <c r="S826" i="12"/>
  <c r="M827" i="12"/>
  <c r="N827" i="12"/>
  <c r="O827" i="12"/>
  <c r="P827" i="12"/>
  <c r="Q827" i="12"/>
  <c r="R827" i="12"/>
  <c r="S827" i="12"/>
  <c r="M828" i="12"/>
  <c r="N828" i="12"/>
  <c r="O828" i="12"/>
  <c r="P828" i="12"/>
  <c r="Q828" i="12"/>
  <c r="R828" i="12"/>
  <c r="S828" i="12"/>
  <c r="M829" i="12"/>
  <c r="N829" i="12"/>
  <c r="O829" i="12"/>
  <c r="P829" i="12"/>
  <c r="Q829" i="12"/>
  <c r="R829" i="12"/>
  <c r="S829" i="12"/>
  <c r="M830" i="12"/>
  <c r="N830" i="12"/>
  <c r="O830" i="12"/>
  <c r="P830" i="12"/>
  <c r="Q830" i="12"/>
  <c r="R830" i="12"/>
  <c r="S830" i="12"/>
  <c r="M831" i="12"/>
  <c r="N831" i="12"/>
  <c r="O831" i="12"/>
  <c r="P831" i="12"/>
  <c r="Q831" i="12"/>
  <c r="R831" i="12"/>
  <c r="S831" i="12"/>
  <c r="M833" i="12"/>
  <c r="N833" i="12"/>
  <c r="O833" i="12"/>
  <c r="P833" i="12"/>
  <c r="Q833" i="12"/>
  <c r="R833" i="12"/>
  <c r="S833" i="12"/>
  <c r="M834" i="12"/>
  <c r="N834" i="12"/>
  <c r="O834" i="12"/>
  <c r="P834" i="12"/>
  <c r="Q834" i="12"/>
  <c r="R834" i="12"/>
  <c r="S834" i="12"/>
  <c r="M835" i="12"/>
  <c r="N835" i="12"/>
  <c r="O835" i="12"/>
  <c r="P835" i="12"/>
  <c r="Q835" i="12"/>
  <c r="R835" i="12"/>
  <c r="S835" i="12"/>
  <c r="M836" i="12"/>
  <c r="N836" i="12"/>
  <c r="O836" i="12"/>
  <c r="P836" i="12"/>
  <c r="Q836" i="12"/>
  <c r="R836" i="12"/>
  <c r="S836" i="12"/>
  <c r="M837" i="12"/>
  <c r="N837" i="12"/>
  <c r="O837" i="12"/>
  <c r="P837" i="12"/>
  <c r="Q837" i="12"/>
  <c r="R837" i="12"/>
  <c r="S837" i="12"/>
  <c r="M839" i="12"/>
  <c r="N839" i="12"/>
  <c r="O839" i="12"/>
  <c r="P839" i="12"/>
  <c r="Q839" i="12"/>
  <c r="R839" i="12"/>
  <c r="S839" i="12"/>
  <c r="M840" i="12"/>
  <c r="N840" i="12"/>
  <c r="O840" i="12"/>
  <c r="P840" i="12"/>
  <c r="Q840" i="12"/>
  <c r="R840" i="12"/>
  <c r="S840" i="12"/>
  <c r="M841" i="12"/>
  <c r="N841" i="12"/>
  <c r="O841" i="12"/>
  <c r="P841" i="12"/>
  <c r="Q841" i="12"/>
  <c r="R841" i="12"/>
  <c r="S841" i="12"/>
  <c r="M842" i="12"/>
  <c r="N842" i="12"/>
  <c r="O842" i="12"/>
  <c r="P842" i="12"/>
  <c r="Q842" i="12"/>
  <c r="R842" i="12"/>
  <c r="S842" i="12"/>
  <c r="M844" i="12"/>
  <c r="N844" i="12"/>
  <c r="O844" i="12"/>
  <c r="P844" i="12"/>
  <c r="Q844" i="12"/>
  <c r="R844" i="12"/>
  <c r="S844" i="12"/>
  <c r="M845" i="12"/>
  <c r="N845" i="12"/>
  <c r="O845" i="12"/>
  <c r="P845" i="12"/>
  <c r="Q845" i="12"/>
  <c r="R845" i="12"/>
  <c r="S845" i="12"/>
  <c r="M846" i="12"/>
  <c r="N846" i="12"/>
  <c r="O846" i="12"/>
  <c r="P846" i="12"/>
  <c r="Q846" i="12"/>
  <c r="R846" i="12"/>
  <c r="S846" i="12"/>
  <c r="M847" i="12"/>
  <c r="N847" i="12"/>
  <c r="O847" i="12"/>
  <c r="P847" i="12"/>
  <c r="Q847" i="12"/>
  <c r="R847" i="12"/>
  <c r="S847" i="12"/>
  <c r="M849" i="12"/>
  <c r="N849" i="12"/>
  <c r="O849" i="12"/>
  <c r="P849" i="12"/>
  <c r="Q849" i="12"/>
  <c r="R849" i="12"/>
  <c r="S849" i="12"/>
  <c r="M850" i="12"/>
  <c r="N850" i="12"/>
  <c r="O850" i="12"/>
  <c r="P850" i="12"/>
  <c r="Q850" i="12"/>
  <c r="R850" i="12"/>
  <c r="S850" i="12"/>
  <c r="M851" i="12"/>
  <c r="N851" i="12"/>
  <c r="O851" i="12"/>
  <c r="P851" i="12"/>
  <c r="Q851" i="12"/>
  <c r="R851" i="12"/>
  <c r="S851" i="12"/>
  <c r="M852" i="12"/>
  <c r="N852" i="12"/>
  <c r="O852" i="12"/>
  <c r="P852" i="12"/>
  <c r="Q852" i="12"/>
  <c r="R852" i="12"/>
  <c r="S852" i="12"/>
  <c r="M854" i="12"/>
  <c r="N854" i="12"/>
  <c r="O854" i="12"/>
  <c r="P854" i="12"/>
  <c r="Q854" i="12"/>
  <c r="R854" i="12"/>
  <c r="S854" i="12"/>
  <c r="M855" i="12"/>
  <c r="N855" i="12"/>
  <c r="O855" i="12"/>
  <c r="P855" i="12"/>
  <c r="Q855" i="12"/>
  <c r="R855" i="12"/>
  <c r="S855" i="12"/>
  <c r="M856" i="12"/>
  <c r="N856" i="12"/>
  <c r="O856" i="12"/>
  <c r="P856" i="12"/>
  <c r="Q856" i="12"/>
  <c r="R856" i="12"/>
  <c r="S856" i="12"/>
  <c r="M857" i="12"/>
  <c r="N857" i="12"/>
  <c r="O857" i="12"/>
  <c r="P857" i="12"/>
  <c r="Q857" i="12"/>
  <c r="R857" i="12"/>
  <c r="S857" i="12"/>
  <c r="M859" i="12"/>
  <c r="N859" i="12"/>
  <c r="O859" i="12"/>
  <c r="P859" i="12"/>
  <c r="Q859" i="12"/>
  <c r="R859" i="12"/>
  <c r="S859" i="12"/>
  <c r="M860" i="12"/>
  <c r="N860" i="12"/>
  <c r="O860" i="12"/>
  <c r="P860" i="12"/>
  <c r="Q860" i="12"/>
  <c r="R860" i="12"/>
  <c r="S860" i="12"/>
  <c r="M861" i="12"/>
  <c r="N861" i="12"/>
  <c r="O861" i="12"/>
  <c r="P861" i="12"/>
  <c r="Q861" i="12"/>
  <c r="R861" i="12"/>
  <c r="S861" i="12"/>
  <c r="M862" i="12"/>
  <c r="N862" i="12"/>
  <c r="O862" i="12"/>
  <c r="P862" i="12"/>
  <c r="Q862" i="12"/>
  <c r="R862" i="12"/>
  <c r="S862" i="12"/>
  <c r="M864" i="12"/>
  <c r="N864" i="12"/>
  <c r="O864" i="12"/>
  <c r="P864" i="12"/>
  <c r="Q864" i="12"/>
  <c r="R864" i="12"/>
  <c r="S864" i="12"/>
  <c r="M865" i="12"/>
  <c r="N865" i="12"/>
  <c r="O865" i="12"/>
  <c r="P865" i="12"/>
  <c r="Q865" i="12"/>
  <c r="R865" i="12"/>
  <c r="S865" i="12"/>
  <c r="M866" i="12"/>
  <c r="N866" i="12"/>
  <c r="O866" i="12"/>
  <c r="P866" i="12"/>
  <c r="Q866" i="12"/>
  <c r="R866" i="12"/>
  <c r="S866" i="12"/>
  <c r="M867" i="12"/>
  <c r="N867" i="12"/>
  <c r="O867" i="12"/>
  <c r="P867" i="12"/>
  <c r="Q867" i="12"/>
  <c r="R867" i="12"/>
  <c r="S867" i="12"/>
  <c r="M869" i="12"/>
  <c r="N869" i="12"/>
  <c r="O869" i="12"/>
  <c r="P869" i="12"/>
  <c r="Q869" i="12"/>
  <c r="R869" i="12"/>
  <c r="S869" i="12"/>
  <c r="M870" i="12"/>
  <c r="N870" i="12"/>
  <c r="O870" i="12"/>
  <c r="P870" i="12"/>
  <c r="Q870" i="12"/>
  <c r="R870" i="12"/>
  <c r="S870" i="12"/>
  <c r="M871" i="12"/>
  <c r="N871" i="12"/>
  <c r="O871" i="12"/>
  <c r="P871" i="12"/>
  <c r="Q871" i="12"/>
  <c r="R871" i="12"/>
  <c r="S871" i="12"/>
  <c r="M872" i="12"/>
  <c r="N872" i="12"/>
  <c r="O872" i="12"/>
  <c r="P872" i="12"/>
  <c r="Q872" i="12"/>
  <c r="R872" i="12"/>
  <c r="S872" i="12"/>
  <c r="M874" i="12"/>
  <c r="N874" i="12"/>
  <c r="O874" i="12"/>
  <c r="P874" i="12"/>
  <c r="Q874" i="12"/>
  <c r="R874" i="12"/>
  <c r="S874" i="12"/>
  <c r="M875" i="12"/>
  <c r="N875" i="12"/>
  <c r="O875" i="12"/>
  <c r="P875" i="12"/>
  <c r="Q875" i="12"/>
  <c r="R875" i="12"/>
  <c r="S875" i="12"/>
  <c r="M876" i="12"/>
  <c r="N876" i="12"/>
  <c r="O876" i="12"/>
  <c r="P876" i="12"/>
  <c r="Q876" i="12"/>
  <c r="R876" i="12"/>
  <c r="S876" i="12"/>
  <c r="M877" i="12"/>
  <c r="N877" i="12"/>
  <c r="O877" i="12"/>
  <c r="P877" i="12"/>
  <c r="Q877" i="12"/>
  <c r="R877" i="12"/>
  <c r="S877" i="12"/>
  <c r="M879" i="12"/>
  <c r="N879" i="12"/>
  <c r="O879" i="12"/>
  <c r="P879" i="12"/>
  <c r="Q879" i="12"/>
  <c r="R879" i="12"/>
  <c r="S879" i="12"/>
  <c r="M880" i="12"/>
  <c r="N880" i="12"/>
  <c r="O880" i="12"/>
  <c r="P880" i="12"/>
  <c r="Q880" i="12"/>
  <c r="R880" i="12"/>
  <c r="S880" i="12"/>
  <c r="M881" i="12"/>
  <c r="N881" i="12"/>
  <c r="O881" i="12"/>
  <c r="P881" i="12"/>
  <c r="Q881" i="12"/>
  <c r="R881" i="12"/>
  <c r="S881" i="12"/>
  <c r="M882" i="12"/>
  <c r="N882" i="12"/>
  <c r="O882" i="12"/>
  <c r="P882" i="12"/>
  <c r="Q882" i="12"/>
  <c r="R882" i="12"/>
  <c r="S882" i="12"/>
  <c r="M884" i="12"/>
  <c r="N884" i="12"/>
  <c r="O884" i="12"/>
  <c r="P884" i="12"/>
  <c r="Q884" i="12"/>
  <c r="R884" i="12"/>
  <c r="S884" i="12"/>
  <c r="M885" i="12"/>
  <c r="N885" i="12"/>
  <c r="O885" i="12"/>
  <c r="P885" i="12"/>
  <c r="Q885" i="12"/>
  <c r="R885" i="12"/>
  <c r="S885" i="12"/>
  <c r="M886" i="12"/>
  <c r="N886" i="12"/>
  <c r="O886" i="12"/>
  <c r="P886" i="12"/>
  <c r="Q886" i="12"/>
  <c r="R886" i="12"/>
  <c r="S886" i="12"/>
  <c r="M887" i="12"/>
  <c r="N887" i="12"/>
  <c r="O887" i="12"/>
  <c r="P887" i="12"/>
  <c r="Q887" i="12"/>
  <c r="R887" i="12"/>
  <c r="S887" i="12"/>
  <c r="M889" i="12"/>
  <c r="N889" i="12"/>
  <c r="O889" i="12"/>
  <c r="P889" i="12"/>
  <c r="Q889" i="12"/>
  <c r="R889" i="12"/>
  <c r="S889" i="12"/>
  <c r="M890" i="12"/>
  <c r="N890" i="12"/>
  <c r="O890" i="12"/>
  <c r="P890" i="12"/>
  <c r="Q890" i="12"/>
  <c r="R890" i="12"/>
  <c r="S890" i="12"/>
  <c r="M891" i="12"/>
  <c r="N891" i="12"/>
  <c r="O891" i="12"/>
  <c r="P891" i="12"/>
  <c r="Q891" i="12"/>
  <c r="R891" i="12"/>
  <c r="S891" i="12"/>
  <c r="M892" i="12"/>
  <c r="N892" i="12"/>
  <c r="O892" i="12"/>
  <c r="P892" i="12"/>
  <c r="Q892" i="12"/>
  <c r="R892" i="12"/>
  <c r="S892" i="12"/>
  <c r="M894" i="12"/>
  <c r="N894" i="12"/>
  <c r="O894" i="12"/>
  <c r="P894" i="12"/>
  <c r="Q894" i="12"/>
  <c r="R894" i="12"/>
  <c r="S894" i="12"/>
  <c r="M895" i="12"/>
  <c r="N895" i="12"/>
  <c r="O895" i="12"/>
  <c r="P895" i="12"/>
  <c r="Q895" i="12"/>
  <c r="R895" i="12"/>
  <c r="S895" i="12"/>
  <c r="M896" i="12"/>
  <c r="N896" i="12"/>
  <c r="O896" i="12"/>
  <c r="P896" i="12"/>
  <c r="Q896" i="12"/>
  <c r="R896" i="12"/>
  <c r="S896" i="12"/>
  <c r="M897" i="12"/>
  <c r="N897" i="12"/>
  <c r="O897" i="12"/>
  <c r="P897" i="12"/>
  <c r="Q897" i="12"/>
  <c r="R897" i="12"/>
  <c r="S897" i="12"/>
  <c r="M899" i="12"/>
  <c r="N899" i="12"/>
  <c r="O899" i="12"/>
  <c r="P899" i="12"/>
  <c r="Q899" i="12"/>
  <c r="R899" i="12"/>
  <c r="S899" i="12"/>
  <c r="M900" i="12"/>
  <c r="N900" i="12"/>
  <c r="O900" i="12"/>
  <c r="P900" i="12"/>
  <c r="Q900" i="12"/>
  <c r="R900" i="12"/>
  <c r="S900" i="12"/>
  <c r="M901" i="12"/>
  <c r="N901" i="12"/>
  <c r="O901" i="12"/>
  <c r="P901" i="12"/>
  <c r="Q901" i="12"/>
  <c r="R901" i="12"/>
  <c r="S901" i="12"/>
  <c r="M902" i="12"/>
  <c r="N902" i="12"/>
  <c r="O902" i="12"/>
  <c r="P902" i="12"/>
  <c r="Q902" i="12"/>
  <c r="R902" i="12"/>
  <c r="S902" i="12"/>
  <c r="M904" i="12"/>
  <c r="N904" i="12"/>
  <c r="O904" i="12"/>
  <c r="P904" i="12"/>
  <c r="Q904" i="12"/>
  <c r="R904" i="12"/>
  <c r="S904" i="12"/>
  <c r="M905" i="12"/>
  <c r="N905" i="12"/>
  <c r="O905" i="12"/>
  <c r="P905" i="12"/>
  <c r="Q905" i="12"/>
  <c r="R905" i="12"/>
  <c r="S905" i="12"/>
  <c r="M906" i="12"/>
  <c r="N906" i="12"/>
  <c r="O906" i="12"/>
  <c r="P906" i="12"/>
  <c r="Q906" i="12"/>
  <c r="R906" i="12"/>
  <c r="S906" i="12"/>
  <c r="M907" i="12"/>
  <c r="N907" i="12"/>
  <c r="O907" i="12"/>
  <c r="P907" i="12"/>
  <c r="Q907" i="12"/>
  <c r="R907" i="12"/>
  <c r="S907" i="12"/>
  <c r="M909" i="12"/>
  <c r="N909" i="12"/>
  <c r="O909" i="12"/>
  <c r="P909" i="12"/>
  <c r="Q909" i="12"/>
  <c r="R909" i="12"/>
  <c r="S909" i="12"/>
  <c r="M910" i="12"/>
  <c r="N910" i="12"/>
  <c r="O910" i="12"/>
  <c r="P910" i="12"/>
  <c r="Q910" i="12"/>
  <c r="R910" i="12"/>
  <c r="S910" i="12"/>
  <c r="M911" i="12"/>
  <c r="N911" i="12"/>
  <c r="O911" i="12"/>
  <c r="P911" i="12"/>
  <c r="Q911" i="12"/>
  <c r="R911" i="12"/>
  <c r="S911" i="12"/>
  <c r="M912" i="12"/>
  <c r="N912" i="12"/>
  <c r="O912" i="12"/>
  <c r="P912" i="12"/>
  <c r="Q912" i="12"/>
  <c r="R912" i="12"/>
  <c r="S912" i="12"/>
  <c r="M914" i="12"/>
  <c r="N914" i="12"/>
  <c r="O914" i="12"/>
  <c r="P914" i="12"/>
  <c r="Q914" i="12"/>
  <c r="R914" i="12"/>
  <c r="S914" i="12"/>
  <c r="M915" i="12"/>
  <c r="N915" i="12"/>
  <c r="O915" i="12"/>
  <c r="P915" i="12"/>
  <c r="Q915" i="12"/>
  <c r="R915" i="12"/>
  <c r="S915" i="12"/>
  <c r="M916" i="12"/>
  <c r="N916" i="12"/>
  <c r="O916" i="12"/>
  <c r="P916" i="12"/>
  <c r="Q916" i="12"/>
  <c r="R916" i="12"/>
  <c r="S916" i="12"/>
  <c r="M917" i="12"/>
  <c r="N917" i="12"/>
  <c r="O917" i="12"/>
  <c r="P917" i="12"/>
  <c r="Q917" i="12"/>
  <c r="R917" i="12"/>
  <c r="S917" i="12"/>
  <c r="M918" i="12"/>
  <c r="N918" i="12"/>
  <c r="O918" i="12"/>
  <c r="P918" i="12"/>
  <c r="Q918" i="12"/>
  <c r="R918" i="12"/>
  <c r="S918" i="12"/>
  <c r="M919" i="12"/>
  <c r="O919" i="12"/>
  <c r="P919" i="12"/>
  <c r="Q919" i="12"/>
  <c r="R919" i="12"/>
  <c r="S919" i="12"/>
  <c r="M920" i="12"/>
  <c r="N920" i="12"/>
  <c r="O920" i="12"/>
  <c r="P920" i="12"/>
  <c r="Q920" i="12"/>
  <c r="R920" i="12"/>
  <c r="S920" i="12"/>
  <c r="M921" i="12"/>
  <c r="N921" i="12"/>
  <c r="O921" i="12"/>
  <c r="P921" i="12"/>
  <c r="Q921" i="12"/>
  <c r="R921" i="12"/>
  <c r="S921" i="12"/>
  <c r="M923" i="12"/>
  <c r="N923" i="12"/>
  <c r="O923" i="12"/>
  <c r="P923" i="12"/>
  <c r="Q923" i="12"/>
  <c r="R923" i="12"/>
  <c r="S923" i="12"/>
  <c r="M924" i="12"/>
  <c r="N924" i="12"/>
  <c r="O924" i="12"/>
  <c r="P924" i="12"/>
  <c r="Q924" i="12"/>
  <c r="R924" i="12"/>
  <c r="S924" i="12"/>
  <c r="M925" i="12"/>
  <c r="N925" i="12"/>
  <c r="O925" i="12"/>
  <c r="P925" i="12"/>
  <c r="Q925" i="12"/>
  <c r="R925" i="12"/>
  <c r="S925" i="12"/>
  <c r="M926" i="12"/>
  <c r="N926" i="12"/>
  <c r="O926" i="12"/>
  <c r="P926" i="12"/>
  <c r="Q926" i="12"/>
  <c r="R926" i="12"/>
  <c r="S926" i="12"/>
  <c r="M928" i="12"/>
  <c r="N928" i="12"/>
  <c r="O928" i="12"/>
  <c r="P928" i="12"/>
  <c r="Q928" i="12"/>
  <c r="R928" i="12"/>
  <c r="S928" i="12"/>
  <c r="M929" i="12"/>
  <c r="N929" i="12"/>
  <c r="O929" i="12"/>
  <c r="P929" i="12"/>
  <c r="Q929" i="12"/>
  <c r="R929" i="12"/>
  <c r="S929" i="12"/>
  <c r="M930" i="12"/>
  <c r="N930" i="12"/>
  <c r="O930" i="12"/>
  <c r="P930" i="12"/>
  <c r="Q930" i="12"/>
  <c r="R930" i="12"/>
  <c r="S930" i="12"/>
  <c r="M931" i="12"/>
  <c r="N931" i="12"/>
  <c r="O931" i="12"/>
  <c r="P931" i="12"/>
  <c r="Q931" i="12"/>
  <c r="R931" i="12"/>
  <c r="S931" i="12"/>
  <c r="M932" i="12"/>
  <c r="N932" i="12"/>
  <c r="O932" i="12"/>
  <c r="P932" i="12"/>
  <c r="Q932" i="12"/>
  <c r="R932" i="12"/>
  <c r="S932" i="12"/>
  <c r="M933" i="12"/>
  <c r="N933" i="12"/>
  <c r="O933" i="12"/>
  <c r="P933" i="12"/>
  <c r="Q933" i="12"/>
  <c r="R933" i="12"/>
  <c r="S933" i="12"/>
  <c r="M934" i="12"/>
  <c r="N934" i="12"/>
  <c r="O934" i="12"/>
  <c r="P934" i="12"/>
  <c r="Q934" i="12"/>
  <c r="R934" i="12"/>
  <c r="S934" i="12"/>
  <c r="M935" i="12"/>
  <c r="N935" i="12"/>
  <c r="O935" i="12"/>
  <c r="P935" i="12"/>
  <c r="Q935" i="12"/>
  <c r="R935" i="12"/>
  <c r="S935" i="12"/>
  <c r="M937" i="12"/>
  <c r="N937" i="12"/>
  <c r="O937" i="12"/>
  <c r="P937" i="12"/>
  <c r="Q937" i="12"/>
  <c r="R937" i="12"/>
  <c r="S937" i="12"/>
  <c r="M938" i="12"/>
  <c r="N938" i="12"/>
  <c r="O938" i="12"/>
  <c r="P938" i="12"/>
  <c r="Q938" i="12"/>
  <c r="R938" i="12"/>
  <c r="S938" i="12"/>
  <c r="M939" i="12"/>
  <c r="N939" i="12"/>
  <c r="O939" i="12"/>
  <c r="P939" i="12"/>
  <c r="Q939" i="12"/>
  <c r="R939" i="12"/>
  <c r="S939" i="12"/>
  <c r="M940" i="12"/>
  <c r="N940" i="12"/>
  <c r="O940" i="12"/>
  <c r="P940" i="12"/>
  <c r="Q940" i="12"/>
  <c r="R940" i="12"/>
  <c r="S940" i="12"/>
  <c r="M941" i="12"/>
  <c r="N941" i="12"/>
  <c r="O941" i="12"/>
  <c r="P941" i="12"/>
  <c r="Q941" i="12"/>
  <c r="R941" i="12"/>
  <c r="S941" i="12"/>
  <c r="M942" i="12"/>
  <c r="N942" i="12"/>
  <c r="O942" i="12"/>
  <c r="P942" i="12"/>
  <c r="Q942" i="12"/>
  <c r="R942" i="12"/>
  <c r="S942" i="12"/>
  <c r="M944" i="12"/>
  <c r="N944" i="12"/>
  <c r="O944" i="12"/>
  <c r="P944" i="12"/>
  <c r="Q944" i="12"/>
  <c r="R944" i="12"/>
  <c r="S944" i="12"/>
  <c r="M945" i="12"/>
  <c r="N945" i="12"/>
  <c r="O945" i="12"/>
  <c r="P945" i="12"/>
  <c r="Q945" i="12"/>
  <c r="R945" i="12"/>
  <c r="S945" i="12"/>
  <c r="M946" i="12"/>
  <c r="N946" i="12"/>
  <c r="O946" i="12"/>
  <c r="P946" i="12"/>
  <c r="Q946" i="12"/>
  <c r="R946" i="12"/>
  <c r="S946" i="12"/>
  <c r="M947" i="12"/>
  <c r="N947" i="12"/>
  <c r="O947" i="12"/>
  <c r="P947" i="12"/>
  <c r="Q947" i="12"/>
  <c r="R947" i="12"/>
  <c r="S947" i="12"/>
  <c r="M949" i="12"/>
  <c r="N949" i="12"/>
  <c r="O949" i="12"/>
  <c r="P949" i="12"/>
  <c r="Q949" i="12"/>
  <c r="S949" i="12"/>
  <c r="M950" i="12"/>
  <c r="N950" i="12"/>
  <c r="O950" i="12"/>
  <c r="P950" i="12"/>
  <c r="Q950" i="12"/>
  <c r="S950" i="12"/>
  <c r="M951" i="12"/>
  <c r="N951" i="12"/>
  <c r="O951" i="12"/>
  <c r="P951" i="12"/>
  <c r="Q951" i="12"/>
  <c r="R951" i="12"/>
  <c r="S951" i="12"/>
  <c r="M953" i="12"/>
  <c r="N953" i="12"/>
  <c r="O953" i="12"/>
  <c r="P953" i="12"/>
  <c r="Q953" i="12"/>
  <c r="R953" i="12"/>
  <c r="S953" i="12"/>
  <c r="M954" i="12"/>
  <c r="N954" i="12"/>
  <c r="O954" i="12"/>
  <c r="P954" i="12"/>
  <c r="Q954" i="12"/>
  <c r="R954" i="12"/>
  <c r="S954" i="12"/>
  <c r="M956" i="12"/>
  <c r="O956" i="12"/>
  <c r="P956" i="12"/>
  <c r="Q956" i="12"/>
  <c r="R956" i="12"/>
  <c r="S956" i="12"/>
  <c r="M957" i="12"/>
  <c r="N957" i="12"/>
  <c r="O957" i="12"/>
  <c r="P957" i="12"/>
  <c r="Q957" i="12"/>
  <c r="R957" i="12"/>
  <c r="S957" i="12"/>
  <c r="M958" i="12"/>
  <c r="O958" i="12"/>
  <c r="P958" i="12"/>
  <c r="Q958" i="12"/>
  <c r="R958" i="12"/>
  <c r="S958" i="12"/>
  <c r="M959" i="12"/>
  <c r="O959" i="12"/>
  <c r="P959" i="12"/>
  <c r="Q959" i="12"/>
  <c r="R959" i="12"/>
  <c r="S959" i="12"/>
  <c r="M960" i="12"/>
  <c r="N960" i="12"/>
  <c r="O960" i="12"/>
  <c r="P960" i="12"/>
  <c r="Q960" i="12"/>
  <c r="R960" i="12"/>
  <c r="S960" i="12"/>
  <c r="M961" i="12"/>
  <c r="O961" i="12"/>
  <c r="P961" i="12"/>
  <c r="Q961" i="12"/>
  <c r="R961" i="12"/>
  <c r="S961" i="12"/>
  <c r="M963" i="12"/>
  <c r="N963" i="12"/>
  <c r="O963" i="12"/>
  <c r="P963" i="12"/>
  <c r="Q963" i="12"/>
  <c r="R963" i="12"/>
  <c r="M964" i="12"/>
  <c r="N964" i="12"/>
  <c r="O964" i="12"/>
  <c r="P964" i="12"/>
  <c r="Q964" i="12"/>
  <c r="R964" i="12"/>
  <c r="M965" i="12"/>
  <c r="N965" i="12"/>
  <c r="O965" i="12"/>
  <c r="P965" i="12"/>
  <c r="Q965" i="12"/>
  <c r="R965" i="12"/>
  <c r="M966" i="12"/>
  <c r="N966" i="12"/>
  <c r="O966" i="12"/>
  <c r="P966" i="12"/>
  <c r="Q966" i="12"/>
  <c r="R966" i="12"/>
  <c r="S966" i="12"/>
  <c r="M967" i="12"/>
  <c r="N967" i="12"/>
  <c r="O967" i="12"/>
  <c r="P967" i="12"/>
  <c r="Q967" i="12"/>
  <c r="R967" i="12"/>
  <c r="M968" i="12"/>
  <c r="N968" i="12"/>
  <c r="O968" i="12"/>
  <c r="P968" i="12"/>
  <c r="Q968" i="12"/>
  <c r="R968" i="12"/>
  <c r="M970" i="12"/>
  <c r="N970" i="12"/>
  <c r="O970" i="12"/>
  <c r="P970" i="12"/>
  <c r="Q970" i="12"/>
  <c r="R970" i="12"/>
  <c r="S970" i="12"/>
  <c r="M971" i="12"/>
  <c r="N971" i="12"/>
  <c r="O971" i="12"/>
  <c r="P971" i="12"/>
  <c r="Q971" i="12"/>
  <c r="R971" i="12"/>
  <c r="S971" i="12"/>
  <c r="M972" i="12"/>
  <c r="N972" i="12"/>
  <c r="O972" i="12"/>
  <c r="P972" i="12"/>
  <c r="Q972" i="12"/>
  <c r="R972" i="12"/>
  <c r="S972" i="12"/>
  <c r="M973" i="12"/>
  <c r="N973" i="12"/>
  <c r="O973" i="12"/>
  <c r="P973" i="12"/>
  <c r="Q973" i="12"/>
  <c r="R973" i="12"/>
  <c r="S973" i="12"/>
  <c r="M974" i="12"/>
  <c r="N974" i="12"/>
  <c r="O974" i="12"/>
  <c r="P974" i="12"/>
  <c r="Q974" i="12"/>
  <c r="R974" i="12"/>
  <c r="S974" i="12"/>
  <c r="M976" i="12"/>
  <c r="N976" i="12"/>
  <c r="P976" i="12"/>
  <c r="Q976" i="12"/>
  <c r="R976" i="12"/>
  <c r="S976" i="12"/>
  <c r="M977" i="12"/>
  <c r="N977" i="12"/>
  <c r="O977" i="12"/>
  <c r="P977" i="12"/>
  <c r="Q977" i="12"/>
  <c r="R977" i="12"/>
  <c r="S977" i="12"/>
  <c r="M978" i="12"/>
  <c r="N978" i="12"/>
  <c r="P978" i="12"/>
  <c r="Q978" i="12"/>
  <c r="R978" i="12"/>
  <c r="S978" i="12"/>
  <c r="M979" i="12"/>
  <c r="N979" i="12"/>
  <c r="O979" i="12"/>
  <c r="P979" i="12"/>
  <c r="Q979" i="12"/>
  <c r="R979" i="12"/>
  <c r="S979" i="12"/>
  <c r="M980" i="12"/>
  <c r="N980" i="12"/>
  <c r="P980" i="12"/>
  <c r="Q980" i="12"/>
  <c r="R980" i="12"/>
  <c r="S980" i="12"/>
  <c r="M981" i="12"/>
  <c r="N981" i="12"/>
  <c r="P981" i="12"/>
  <c r="Q981" i="12"/>
  <c r="R981" i="12"/>
  <c r="S981" i="12"/>
  <c r="M983" i="12"/>
  <c r="N983" i="12"/>
  <c r="O983" i="12"/>
  <c r="P983" i="12"/>
  <c r="Q983" i="12"/>
  <c r="R983" i="12"/>
  <c r="S983" i="12"/>
  <c r="M984" i="12"/>
  <c r="N984" i="12"/>
  <c r="O984" i="12"/>
  <c r="P984" i="12"/>
  <c r="Q984" i="12"/>
  <c r="R984" i="12"/>
  <c r="S984" i="12"/>
  <c r="M985" i="12"/>
  <c r="N985" i="12"/>
  <c r="O985" i="12"/>
  <c r="P985" i="12"/>
  <c r="Q985" i="12"/>
  <c r="R985" i="12"/>
  <c r="S985" i="12"/>
  <c r="M986" i="12"/>
  <c r="N986" i="12"/>
  <c r="O986" i="12"/>
  <c r="P986" i="12"/>
  <c r="Q986" i="12"/>
  <c r="R986" i="12"/>
  <c r="S986" i="12"/>
  <c r="M988" i="12"/>
  <c r="N988" i="12"/>
  <c r="O988" i="12"/>
  <c r="P988" i="12"/>
  <c r="R988" i="12"/>
  <c r="S988" i="12"/>
  <c r="M989" i="12"/>
  <c r="N989" i="12"/>
  <c r="O989" i="12"/>
  <c r="P989" i="12"/>
  <c r="Q989" i="12"/>
  <c r="R989" i="12"/>
  <c r="S989" i="12"/>
  <c r="M990" i="12"/>
  <c r="N990" i="12"/>
  <c r="O990" i="12"/>
  <c r="P990" i="12"/>
  <c r="R990" i="12"/>
  <c r="S990" i="12"/>
  <c r="M991" i="12"/>
  <c r="N991" i="12"/>
  <c r="O991" i="12"/>
  <c r="P991" i="12"/>
  <c r="Q991" i="12"/>
  <c r="R991" i="12"/>
  <c r="S991" i="12"/>
  <c r="M993" i="12"/>
  <c r="N993" i="12"/>
  <c r="O993" i="12"/>
  <c r="P993" i="12"/>
  <c r="Q993" i="12"/>
  <c r="R993" i="12"/>
  <c r="S993" i="12"/>
  <c r="M994" i="12"/>
  <c r="N994" i="12"/>
  <c r="O994" i="12"/>
  <c r="P994" i="12"/>
  <c r="Q994" i="12"/>
  <c r="R994" i="12"/>
  <c r="S994" i="12"/>
  <c r="M995" i="12"/>
  <c r="N995" i="12"/>
  <c r="O995" i="12"/>
  <c r="P995" i="12"/>
  <c r="Q995" i="12"/>
  <c r="R995" i="12"/>
  <c r="S995" i="12"/>
  <c r="M996" i="12"/>
  <c r="N996" i="12"/>
  <c r="O996" i="12"/>
  <c r="P996" i="12"/>
  <c r="Q996" i="12"/>
  <c r="R996" i="12"/>
  <c r="S996" i="12"/>
  <c r="M997" i="12"/>
  <c r="N997" i="12"/>
  <c r="O997" i="12"/>
  <c r="P997" i="12"/>
  <c r="Q997" i="12"/>
  <c r="R997" i="12"/>
  <c r="S997" i="12"/>
  <c r="M998" i="12"/>
  <c r="N998" i="12"/>
  <c r="O998" i="12"/>
  <c r="P998" i="12"/>
  <c r="Q998" i="12"/>
  <c r="R998" i="12"/>
  <c r="S998" i="12"/>
  <c r="M999" i="12"/>
  <c r="N999" i="12"/>
  <c r="O999" i="12"/>
  <c r="P999" i="12"/>
  <c r="Q999" i="12"/>
  <c r="R999" i="12"/>
  <c r="S999" i="12"/>
  <c r="M1001" i="12"/>
  <c r="N1001" i="12"/>
  <c r="O1001" i="12"/>
  <c r="P1001" i="12"/>
  <c r="Q1001" i="12"/>
  <c r="R1001" i="12"/>
  <c r="S1001" i="12"/>
  <c r="M1002" i="12"/>
  <c r="N1002" i="12"/>
  <c r="O1002" i="12"/>
  <c r="P1002" i="12"/>
  <c r="Q1002" i="12"/>
  <c r="R1002" i="12"/>
  <c r="S1002" i="12"/>
  <c r="M1003" i="12"/>
  <c r="N1003" i="12"/>
  <c r="O1003" i="12"/>
  <c r="P1003" i="12"/>
  <c r="Q1003" i="12"/>
  <c r="R1003" i="12"/>
  <c r="S1003" i="12"/>
  <c r="M1004" i="12"/>
  <c r="N1004" i="12"/>
  <c r="O1004" i="12"/>
  <c r="P1004" i="12"/>
  <c r="Q1004" i="12"/>
  <c r="R1004" i="12"/>
  <c r="S1004" i="12"/>
  <c r="M1006" i="12"/>
  <c r="N1006" i="12"/>
  <c r="O1006" i="12"/>
  <c r="P1006" i="12"/>
  <c r="Q1006" i="12"/>
  <c r="R1006" i="12"/>
  <c r="S1006" i="12"/>
  <c r="M1007" i="12"/>
  <c r="N1007" i="12"/>
  <c r="O1007" i="12"/>
  <c r="P1007" i="12"/>
  <c r="Q1007" i="12"/>
  <c r="R1007" i="12"/>
  <c r="S1007" i="12"/>
  <c r="M1008" i="12"/>
  <c r="N1008" i="12"/>
  <c r="O1008" i="12"/>
  <c r="P1008" i="12"/>
  <c r="Q1008" i="12"/>
  <c r="R1008" i="12"/>
  <c r="S1008" i="12"/>
  <c r="M1009" i="12"/>
  <c r="N1009" i="12"/>
  <c r="O1009" i="12"/>
  <c r="P1009" i="12"/>
  <c r="Q1009" i="12"/>
  <c r="R1009" i="12"/>
  <c r="S1009" i="12"/>
  <c r="M1011" i="12"/>
  <c r="N1011" i="12"/>
  <c r="O1011" i="12"/>
  <c r="P1011" i="12"/>
  <c r="Q1011" i="12"/>
  <c r="R1011" i="12"/>
  <c r="S1011" i="12"/>
  <c r="M1012" i="12"/>
  <c r="N1012" i="12"/>
  <c r="O1012" i="12"/>
  <c r="P1012" i="12"/>
  <c r="Q1012" i="12"/>
  <c r="R1012" i="12"/>
  <c r="S1012" i="12"/>
  <c r="M1013" i="12"/>
  <c r="N1013" i="12"/>
  <c r="O1013" i="12"/>
  <c r="P1013" i="12"/>
  <c r="Q1013" i="12"/>
  <c r="R1013" i="12"/>
  <c r="S1013" i="12"/>
  <c r="M1014" i="12"/>
  <c r="N1014" i="12"/>
  <c r="O1014" i="12"/>
  <c r="P1014" i="12"/>
  <c r="Q1014" i="12"/>
  <c r="R1014" i="12"/>
  <c r="S1014" i="12"/>
  <c r="M1015" i="12"/>
  <c r="N1015" i="12"/>
  <c r="O1015" i="12"/>
  <c r="P1015" i="12"/>
  <c r="Q1015" i="12"/>
  <c r="R1015" i="12"/>
  <c r="S1015" i="12"/>
  <c r="M1016" i="12"/>
  <c r="N1016" i="12"/>
  <c r="O1016" i="12"/>
  <c r="P1016" i="12"/>
  <c r="Q1016" i="12"/>
  <c r="R1016" i="12"/>
  <c r="S1016" i="12"/>
  <c r="M1017" i="12"/>
  <c r="N1017" i="12"/>
  <c r="O1017" i="12"/>
  <c r="P1017" i="12"/>
  <c r="Q1017" i="12"/>
  <c r="R1017" i="12"/>
  <c r="S1017" i="12"/>
  <c r="M1019" i="12"/>
  <c r="N1019" i="12"/>
  <c r="O1019" i="12"/>
  <c r="P1019" i="12"/>
  <c r="Q1019" i="12"/>
  <c r="R1019" i="12"/>
  <c r="S1019" i="12"/>
  <c r="M1020" i="12"/>
  <c r="N1020" i="12"/>
  <c r="O1020" i="12"/>
  <c r="P1020" i="12"/>
  <c r="Q1020" i="12"/>
  <c r="R1020" i="12"/>
  <c r="S1020" i="12"/>
  <c r="M1022" i="12"/>
  <c r="N1022" i="12"/>
  <c r="O1022" i="12"/>
  <c r="P1022" i="12"/>
  <c r="Q1022" i="12"/>
  <c r="R1022" i="12"/>
  <c r="S1022" i="12"/>
  <c r="M1023" i="12"/>
  <c r="N1023" i="12"/>
  <c r="O1023" i="12"/>
  <c r="P1023" i="12"/>
  <c r="Q1023" i="12"/>
  <c r="R1023" i="12"/>
  <c r="S1023" i="12"/>
  <c r="M1024" i="12"/>
  <c r="N1024" i="12"/>
  <c r="O1024" i="12"/>
  <c r="P1024" i="12"/>
  <c r="Q1024" i="12"/>
  <c r="R1024" i="12"/>
  <c r="S1024" i="12"/>
  <c r="M1025" i="12"/>
  <c r="N1025" i="12"/>
  <c r="O1025" i="12"/>
  <c r="P1025" i="12"/>
  <c r="Q1025" i="12"/>
  <c r="R1025" i="12"/>
  <c r="S1025" i="12"/>
  <c r="M1026" i="12"/>
  <c r="N1026" i="12"/>
  <c r="O1026" i="12"/>
  <c r="P1026" i="12"/>
  <c r="Q1026" i="12"/>
  <c r="R1026" i="12"/>
  <c r="S1026" i="12"/>
  <c r="M1028" i="12"/>
  <c r="N1028" i="12"/>
  <c r="O1028" i="12"/>
  <c r="P1028" i="12"/>
  <c r="Q1028" i="12"/>
  <c r="R1028" i="12"/>
  <c r="S1028" i="12"/>
  <c r="M1029" i="12"/>
  <c r="N1029" i="12"/>
  <c r="O1029" i="12"/>
  <c r="P1029" i="12"/>
  <c r="Q1029" i="12"/>
  <c r="R1029" i="12"/>
  <c r="S1029" i="12"/>
  <c r="M1031" i="12"/>
  <c r="N1031" i="12"/>
  <c r="O1031" i="12"/>
  <c r="P1031" i="12"/>
  <c r="Q1031" i="12"/>
  <c r="R1031" i="12"/>
  <c r="S1031" i="12"/>
  <c r="M1032" i="12"/>
  <c r="N1032" i="12"/>
  <c r="O1032" i="12"/>
  <c r="P1032" i="12"/>
  <c r="Q1032" i="12"/>
  <c r="R1032" i="12"/>
  <c r="S1032" i="12"/>
  <c r="M1034" i="12"/>
  <c r="N1034" i="12"/>
  <c r="O1034" i="12"/>
  <c r="P1034" i="12"/>
  <c r="Q1034" i="12"/>
  <c r="R1034" i="12"/>
  <c r="S1034" i="12"/>
  <c r="M1035" i="12"/>
  <c r="N1035" i="12"/>
  <c r="O1035" i="12"/>
  <c r="P1035" i="12"/>
  <c r="Q1035" i="12"/>
  <c r="S1035" i="12"/>
  <c r="M1036" i="12"/>
  <c r="N1036" i="12"/>
  <c r="O1036" i="12"/>
  <c r="P1036" i="12"/>
  <c r="Q1036" i="12"/>
  <c r="R1036" i="12"/>
  <c r="S1036" i="12"/>
  <c r="M1037" i="12"/>
  <c r="N1037" i="12"/>
  <c r="O1037" i="12"/>
  <c r="P1037" i="12"/>
  <c r="Q1037" i="12"/>
  <c r="M1039" i="12"/>
  <c r="N1039" i="12"/>
  <c r="O1039" i="12"/>
  <c r="P1039" i="12"/>
  <c r="Q1039" i="12"/>
  <c r="R1039" i="12"/>
  <c r="S1039" i="12"/>
  <c r="M1040" i="12"/>
  <c r="N1040" i="12"/>
  <c r="O1040" i="12"/>
  <c r="Q1040" i="12"/>
  <c r="R1040" i="12"/>
  <c r="S1040" i="12"/>
  <c r="M1041" i="12"/>
  <c r="N1041" i="12"/>
  <c r="O1041" i="12"/>
  <c r="P1041" i="12"/>
  <c r="Q1041" i="12"/>
  <c r="R1041" i="12"/>
  <c r="S1041" i="12"/>
  <c r="M1042" i="12"/>
  <c r="N1042" i="12"/>
  <c r="P1042" i="12"/>
  <c r="Q1042" i="12"/>
  <c r="R1042" i="12"/>
  <c r="S1042" i="12"/>
  <c r="M1044" i="12"/>
  <c r="N1044" i="12"/>
  <c r="O1044" i="12"/>
  <c r="P1044" i="12"/>
  <c r="Q1044" i="12"/>
  <c r="R1044" i="12"/>
  <c r="S1044" i="12"/>
  <c r="M1045" i="12"/>
  <c r="N1045" i="12"/>
  <c r="O1045" i="12"/>
  <c r="P1045" i="12"/>
  <c r="Q1045" i="12"/>
  <c r="R1045" i="12"/>
  <c r="S1045" i="12"/>
  <c r="M1046" i="12"/>
  <c r="N1046" i="12"/>
  <c r="O1046" i="12"/>
  <c r="P1046" i="12"/>
  <c r="Q1046" i="12"/>
  <c r="R1046" i="12"/>
  <c r="S1046" i="12"/>
  <c r="M1047" i="12"/>
  <c r="N1047" i="12"/>
  <c r="O1047" i="12"/>
  <c r="P1047" i="12"/>
  <c r="Q1047" i="12"/>
  <c r="R1047" i="12"/>
  <c r="S1047" i="12"/>
  <c r="M1048" i="12"/>
  <c r="N1048" i="12"/>
  <c r="O1048" i="12"/>
  <c r="P1048" i="12"/>
  <c r="Q1048" i="12"/>
  <c r="R1048" i="12"/>
  <c r="S1048" i="12"/>
  <c r="M1049" i="12"/>
  <c r="N1049" i="12"/>
  <c r="O1049" i="12"/>
  <c r="P1049" i="12"/>
  <c r="Q1049" i="12"/>
  <c r="R1049" i="12"/>
  <c r="S1049" i="12"/>
  <c r="M1050" i="12"/>
  <c r="N1050" i="12"/>
  <c r="O1050" i="12"/>
  <c r="P1050" i="12"/>
  <c r="Q1050" i="12"/>
  <c r="R1050" i="12"/>
  <c r="S1050" i="12"/>
  <c r="M1052" i="12"/>
  <c r="N1052" i="12"/>
  <c r="O1052" i="12"/>
  <c r="P1052" i="12"/>
  <c r="Q1052" i="12"/>
  <c r="R1052" i="12"/>
  <c r="S1052" i="12"/>
  <c r="M1053" i="12"/>
  <c r="N1053" i="12"/>
  <c r="O1053" i="12"/>
  <c r="P1053" i="12"/>
  <c r="Q1053" i="12"/>
  <c r="R1053" i="12"/>
  <c r="S1053" i="12"/>
  <c r="M1054" i="12"/>
  <c r="O1054" i="12"/>
  <c r="P1054" i="12"/>
  <c r="Q1054" i="12"/>
  <c r="R1054" i="12"/>
  <c r="S1054" i="12"/>
  <c r="M1055" i="12"/>
  <c r="N1055" i="12"/>
  <c r="O1055" i="12"/>
  <c r="P1055" i="12"/>
  <c r="Q1055" i="12"/>
  <c r="R1055" i="12"/>
  <c r="S1055" i="12"/>
  <c r="M1056" i="12"/>
  <c r="O1056" i="12"/>
  <c r="P1056" i="12"/>
  <c r="Q1056" i="12"/>
  <c r="R1056" i="12"/>
  <c r="S1056" i="12"/>
  <c r="M1057" i="12"/>
  <c r="N1057" i="12"/>
  <c r="O1057" i="12"/>
  <c r="P1057" i="12"/>
  <c r="Q1057" i="12"/>
  <c r="R1057" i="12"/>
  <c r="S1057" i="12"/>
  <c r="N1058" i="12"/>
  <c r="O1058" i="12"/>
  <c r="P1058" i="12"/>
  <c r="Q1058" i="12"/>
  <c r="R1058" i="12"/>
  <c r="S1058" i="12"/>
  <c r="M1060" i="12"/>
  <c r="N1060" i="12"/>
  <c r="O1060" i="12"/>
  <c r="P1060" i="12"/>
  <c r="Q1060" i="12"/>
  <c r="R1060" i="12"/>
  <c r="S1060" i="12"/>
  <c r="M1061" i="12"/>
  <c r="N1061" i="12"/>
  <c r="O1061" i="12"/>
  <c r="P1061" i="12"/>
  <c r="Q1061" i="12"/>
  <c r="R1061" i="12"/>
  <c r="S1061" i="12"/>
  <c r="M1062" i="12"/>
  <c r="N1062" i="12"/>
  <c r="O1062" i="12"/>
  <c r="P1062" i="12"/>
  <c r="Q1062" i="12"/>
  <c r="R1062" i="12"/>
  <c r="S1062" i="12"/>
  <c r="M1063" i="12"/>
  <c r="N1063" i="12"/>
  <c r="O1063" i="12"/>
  <c r="P1063" i="12"/>
  <c r="Q1063" i="12"/>
  <c r="R1063" i="12"/>
  <c r="S1063" i="12"/>
  <c r="M1064" i="12"/>
  <c r="N1064" i="12"/>
  <c r="O1064" i="12"/>
  <c r="P1064" i="12"/>
  <c r="Q1064" i="12"/>
  <c r="R1064" i="12"/>
  <c r="S1064" i="12"/>
  <c r="M1066" i="12"/>
  <c r="N1066" i="12"/>
  <c r="O1066" i="12"/>
  <c r="P1066" i="12"/>
  <c r="Q1066" i="12"/>
  <c r="R1066" i="12"/>
  <c r="S1066" i="12"/>
  <c r="M1067" i="12"/>
  <c r="N1067" i="12"/>
  <c r="O1067" i="12"/>
  <c r="P1067" i="12"/>
  <c r="Q1067" i="12"/>
  <c r="R1067" i="12"/>
  <c r="S1067" i="12"/>
  <c r="M1068" i="12"/>
  <c r="N1068" i="12"/>
  <c r="O1068" i="12"/>
  <c r="P1068" i="12"/>
  <c r="Q1068" i="12"/>
  <c r="R1068" i="12"/>
  <c r="S1068" i="12"/>
  <c r="M1069" i="12"/>
  <c r="N1069" i="12"/>
  <c r="O1069" i="12"/>
  <c r="P1069" i="12"/>
  <c r="Q1069" i="12"/>
  <c r="R1069" i="12"/>
  <c r="S1069" i="12"/>
  <c r="M1070" i="12"/>
  <c r="N1070" i="12"/>
  <c r="O1070" i="12"/>
  <c r="P1070" i="12"/>
  <c r="Q1070" i="12"/>
  <c r="R1070" i="12"/>
  <c r="S1070" i="12"/>
  <c r="M1072" i="12"/>
  <c r="N1072" i="12"/>
  <c r="O1072" i="12"/>
  <c r="P1072" i="12"/>
  <c r="Q1072" i="12"/>
  <c r="R1072" i="12"/>
  <c r="S1072" i="12"/>
  <c r="M1073" i="12"/>
  <c r="N1073" i="12"/>
  <c r="O1073" i="12"/>
  <c r="P1073" i="12"/>
  <c r="Q1073" i="12"/>
  <c r="R1073" i="12"/>
  <c r="S1073" i="12"/>
  <c r="M1074" i="12"/>
  <c r="N1074" i="12"/>
  <c r="O1074" i="12"/>
  <c r="P1074" i="12"/>
  <c r="Q1074" i="12"/>
  <c r="R1074" i="12"/>
  <c r="S1074" i="12"/>
  <c r="M1075" i="12"/>
  <c r="N1075" i="12"/>
  <c r="O1075" i="12"/>
  <c r="P1075" i="12"/>
  <c r="Q1075" i="12"/>
  <c r="R1075" i="12"/>
  <c r="S1075" i="12"/>
  <c r="M1076" i="12"/>
  <c r="N1076" i="12"/>
  <c r="O1076" i="12"/>
  <c r="P1076" i="12"/>
  <c r="Q1076" i="12"/>
  <c r="R1076" i="12"/>
  <c r="S1076" i="12"/>
  <c r="M1078" i="12"/>
  <c r="N1078" i="12"/>
  <c r="O1078" i="12"/>
  <c r="P1078" i="12"/>
  <c r="Q1078" i="12"/>
  <c r="R1078" i="12"/>
  <c r="S1078" i="12"/>
  <c r="M1079" i="12"/>
  <c r="N1079" i="12"/>
  <c r="O1079" i="12"/>
  <c r="P1079" i="12"/>
  <c r="Q1079" i="12"/>
  <c r="R1079" i="12"/>
  <c r="S1079" i="12"/>
  <c r="M1080" i="12"/>
  <c r="N1080" i="12"/>
  <c r="O1080" i="12"/>
  <c r="P1080" i="12"/>
  <c r="Q1080" i="12"/>
  <c r="R1080" i="12"/>
  <c r="S1080" i="12"/>
  <c r="M1081" i="12"/>
  <c r="N1081" i="12"/>
  <c r="O1081" i="12"/>
  <c r="P1081" i="12"/>
  <c r="Q1081" i="12"/>
  <c r="R1081" i="12"/>
  <c r="S1081" i="12"/>
  <c r="M1082" i="12"/>
  <c r="N1082" i="12"/>
  <c r="O1082" i="12"/>
  <c r="P1082" i="12"/>
  <c r="Q1082" i="12"/>
  <c r="R1082" i="12"/>
  <c r="S1082" i="12"/>
  <c r="M1084" i="12"/>
  <c r="N1084" i="12"/>
  <c r="O1084" i="12"/>
  <c r="P1084" i="12"/>
  <c r="Q1084" i="12"/>
  <c r="R1084" i="12"/>
  <c r="S1084" i="12"/>
  <c r="M1085" i="12"/>
  <c r="N1085" i="12"/>
  <c r="O1085" i="12"/>
  <c r="P1085" i="12"/>
  <c r="Q1085" i="12"/>
  <c r="R1085" i="12"/>
  <c r="S1085" i="12"/>
  <c r="M1086" i="12"/>
  <c r="N1086" i="12"/>
  <c r="O1086" i="12"/>
  <c r="P1086" i="12"/>
  <c r="Q1086" i="12"/>
  <c r="R1086" i="12"/>
  <c r="S1086" i="12"/>
  <c r="M1087" i="12"/>
  <c r="N1087" i="12"/>
  <c r="O1087" i="12"/>
  <c r="P1087" i="12"/>
  <c r="Q1087" i="12"/>
  <c r="R1087" i="12"/>
  <c r="S1087" i="12"/>
  <c r="M1088" i="12"/>
  <c r="N1088" i="12"/>
  <c r="O1088" i="12"/>
  <c r="P1088" i="12"/>
  <c r="Q1088" i="12"/>
  <c r="R1088" i="12"/>
  <c r="S1088" i="12"/>
  <c r="M1090" i="12"/>
  <c r="N1090" i="12"/>
  <c r="O1090" i="12"/>
  <c r="P1090" i="12"/>
  <c r="Q1090" i="12"/>
  <c r="R1090" i="12"/>
  <c r="S1090" i="12"/>
  <c r="M1091" i="12"/>
  <c r="N1091" i="12"/>
  <c r="O1091" i="12"/>
  <c r="P1091" i="12"/>
  <c r="Q1091" i="12"/>
  <c r="R1091" i="12"/>
  <c r="S1091" i="12"/>
  <c r="M1092" i="12"/>
  <c r="N1092" i="12"/>
  <c r="O1092" i="12"/>
  <c r="P1092" i="12"/>
  <c r="Q1092" i="12"/>
  <c r="R1092" i="12"/>
  <c r="S1092" i="12"/>
  <c r="M1093" i="12"/>
  <c r="N1093" i="12"/>
  <c r="O1093" i="12"/>
  <c r="P1093" i="12"/>
  <c r="Q1093" i="12"/>
  <c r="R1093" i="12"/>
  <c r="S1093" i="12"/>
  <c r="M1094" i="12"/>
  <c r="N1094" i="12"/>
  <c r="O1094" i="12"/>
  <c r="P1094" i="12"/>
  <c r="Q1094" i="12"/>
  <c r="R1094" i="12"/>
  <c r="S1094" i="12"/>
  <c r="M1096" i="12"/>
  <c r="N1096" i="12"/>
  <c r="O1096" i="12"/>
  <c r="P1096" i="12"/>
  <c r="Q1096" i="12"/>
  <c r="R1096" i="12"/>
  <c r="S1096" i="12"/>
  <c r="M1097" i="12"/>
  <c r="N1097" i="12"/>
  <c r="O1097" i="12"/>
  <c r="P1097" i="12"/>
  <c r="Q1097" i="12"/>
  <c r="R1097" i="12"/>
  <c r="S1097" i="12"/>
  <c r="M1098" i="12"/>
  <c r="N1098" i="12"/>
  <c r="O1098" i="12"/>
  <c r="P1098" i="12"/>
  <c r="Q1098" i="12"/>
  <c r="R1098" i="12"/>
  <c r="S1098" i="12"/>
  <c r="M1099" i="12"/>
  <c r="N1099" i="12"/>
  <c r="O1099" i="12"/>
  <c r="P1099" i="12"/>
  <c r="Q1099" i="12"/>
  <c r="R1099" i="12"/>
  <c r="S1099" i="12"/>
  <c r="M1100" i="12"/>
  <c r="N1100" i="12"/>
  <c r="O1100" i="12"/>
  <c r="P1100" i="12"/>
  <c r="Q1100" i="12"/>
  <c r="R1100" i="12"/>
  <c r="S1100" i="12"/>
  <c r="M1102" i="12"/>
  <c r="N1102" i="12"/>
  <c r="O1102" i="12"/>
  <c r="P1102" i="12"/>
  <c r="Q1102" i="12"/>
  <c r="R1102" i="12"/>
  <c r="S1102" i="12"/>
  <c r="M1103" i="12"/>
  <c r="N1103" i="12"/>
  <c r="O1103" i="12"/>
  <c r="P1103" i="12"/>
  <c r="Q1103" i="12"/>
  <c r="R1103" i="12"/>
  <c r="S1103" i="12"/>
  <c r="M1104" i="12"/>
  <c r="N1104" i="12"/>
  <c r="O1104" i="12"/>
  <c r="P1104" i="12"/>
  <c r="Q1104" i="12"/>
  <c r="R1104" i="12"/>
  <c r="S1104" i="12"/>
  <c r="M1105" i="12"/>
  <c r="N1105" i="12"/>
  <c r="O1105" i="12"/>
  <c r="P1105" i="12"/>
  <c r="Q1105" i="12"/>
  <c r="R1105" i="12"/>
  <c r="S1105" i="12"/>
  <c r="M1106" i="12"/>
  <c r="N1106" i="12"/>
  <c r="O1106" i="12"/>
  <c r="P1106" i="12"/>
  <c r="Q1106" i="12"/>
  <c r="R1106" i="12"/>
  <c r="S1106" i="12"/>
  <c r="M1107" i="12"/>
  <c r="N1107" i="12"/>
  <c r="O1107" i="12"/>
  <c r="P1107" i="12"/>
  <c r="Q1107" i="12"/>
  <c r="R1107" i="12"/>
  <c r="S1107" i="12"/>
  <c r="M1108" i="12"/>
  <c r="N1108" i="12"/>
  <c r="O1108" i="12"/>
  <c r="P1108" i="12"/>
  <c r="Q1108" i="12"/>
  <c r="R1108" i="12"/>
  <c r="S1108" i="12"/>
  <c r="M1109" i="12"/>
  <c r="N1109" i="12"/>
  <c r="O1109" i="12"/>
  <c r="P1109" i="12"/>
  <c r="Q1109" i="12"/>
  <c r="R1109" i="12"/>
  <c r="S1109" i="12"/>
  <c r="M1110" i="12"/>
  <c r="N1110" i="12"/>
  <c r="O1110" i="12"/>
  <c r="P1110" i="12"/>
  <c r="Q1110" i="12"/>
  <c r="R1110" i="12"/>
  <c r="S1110" i="12"/>
  <c r="M1111" i="12"/>
  <c r="N1111" i="12"/>
  <c r="O1111" i="12"/>
  <c r="P1111" i="12"/>
  <c r="Q1111" i="12"/>
  <c r="R1111" i="12"/>
  <c r="S1111" i="12"/>
  <c r="M1113" i="12"/>
  <c r="N1113" i="12"/>
  <c r="O1113" i="12"/>
  <c r="P1113" i="12"/>
  <c r="Q1113" i="12"/>
  <c r="R1113" i="12"/>
  <c r="S1113" i="12"/>
  <c r="M1114" i="12"/>
  <c r="N1114" i="12"/>
  <c r="O1114" i="12"/>
  <c r="P1114" i="12"/>
  <c r="Q1114" i="12"/>
  <c r="R1114" i="12"/>
  <c r="S1114" i="12"/>
  <c r="M1115" i="12"/>
  <c r="N1115" i="12"/>
  <c r="O1115" i="12"/>
  <c r="P1115" i="12"/>
  <c r="Q1115" i="12"/>
  <c r="R1115" i="12"/>
  <c r="S1115" i="12"/>
  <c r="M1116" i="12"/>
  <c r="N1116" i="12"/>
  <c r="O1116" i="12"/>
  <c r="P1116" i="12"/>
  <c r="Q1116" i="12"/>
  <c r="R1116" i="12"/>
  <c r="S1116" i="12"/>
  <c r="M1118" i="12"/>
  <c r="N1118" i="12"/>
  <c r="O1118" i="12"/>
  <c r="P1118" i="12"/>
  <c r="Q1118" i="12"/>
  <c r="R1118" i="12"/>
  <c r="S1118" i="12"/>
  <c r="M1119" i="12"/>
  <c r="N1119" i="12"/>
  <c r="O1119" i="12"/>
  <c r="P1119" i="12"/>
  <c r="Q1119" i="12"/>
  <c r="R1119" i="12"/>
  <c r="S1119" i="12"/>
  <c r="M1120" i="12"/>
  <c r="N1120" i="12"/>
  <c r="O1120" i="12"/>
  <c r="P1120" i="12"/>
  <c r="Q1120" i="12"/>
  <c r="R1120" i="12"/>
  <c r="S1120" i="12"/>
  <c r="M1121" i="12"/>
  <c r="N1121" i="12"/>
  <c r="O1121" i="12"/>
  <c r="P1121" i="12"/>
  <c r="Q1121" i="12"/>
  <c r="R1121" i="12"/>
  <c r="S1121" i="12"/>
  <c r="M1122" i="12"/>
  <c r="N1122" i="12"/>
  <c r="O1122" i="12"/>
  <c r="P1122" i="12"/>
  <c r="Q1122" i="12"/>
  <c r="R1122" i="12"/>
  <c r="S1122" i="12"/>
  <c r="M1124" i="12"/>
  <c r="N1124" i="12"/>
  <c r="O1124" i="12"/>
  <c r="P1124" i="12"/>
  <c r="Q1124" i="12"/>
  <c r="R1124" i="12"/>
  <c r="S1124" i="12"/>
  <c r="M1125" i="12"/>
  <c r="N1125" i="12"/>
  <c r="O1125" i="12"/>
  <c r="P1125" i="12"/>
  <c r="Q1125" i="12"/>
  <c r="R1125" i="12"/>
  <c r="S1125" i="12"/>
  <c r="M1126" i="12"/>
  <c r="N1126" i="12"/>
  <c r="O1126" i="12"/>
  <c r="P1126" i="12"/>
  <c r="Q1126" i="12"/>
  <c r="R1126" i="12"/>
  <c r="S1126" i="12"/>
  <c r="M1127" i="12"/>
  <c r="N1127" i="12"/>
  <c r="O1127" i="12"/>
  <c r="P1127" i="12"/>
  <c r="Q1127" i="12"/>
  <c r="R1127" i="12"/>
  <c r="S1127" i="12"/>
  <c r="M1128" i="12"/>
  <c r="N1128" i="12"/>
  <c r="O1128" i="12"/>
  <c r="P1128" i="12"/>
  <c r="Q1128" i="12"/>
  <c r="R1128" i="12"/>
  <c r="S1128" i="12"/>
  <c r="M1129" i="12"/>
  <c r="N1129" i="12"/>
  <c r="O1129" i="12"/>
  <c r="P1129" i="12"/>
  <c r="Q1129" i="12"/>
  <c r="R1129" i="12"/>
  <c r="S1129" i="12"/>
  <c r="M1130" i="12"/>
  <c r="N1130" i="12"/>
  <c r="O1130" i="12"/>
  <c r="P1130" i="12"/>
  <c r="Q1130" i="12"/>
  <c r="R1130" i="12"/>
  <c r="S1130" i="12"/>
  <c r="M1132" i="12"/>
  <c r="N1132" i="12"/>
  <c r="O1132" i="12"/>
  <c r="P1132" i="12"/>
  <c r="Q1132" i="12"/>
  <c r="R1132" i="12"/>
  <c r="S1132" i="12"/>
  <c r="M1133" i="12"/>
  <c r="N1133" i="12"/>
  <c r="O1133" i="12"/>
  <c r="P1133" i="12"/>
  <c r="Q1133" i="12"/>
  <c r="R1133" i="12"/>
  <c r="S1133" i="12"/>
  <c r="M1134" i="12"/>
  <c r="N1134" i="12"/>
  <c r="O1134" i="12"/>
  <c r="P1134" i="12"/>
  <c r="Q1134" i="12"/>
  <c r="R1134" i="12"/>
  <c r="S1134" i="12"/>
  <c r="M1135" i="12"/>
  <c r="N1135" i="12"/>
  <c r="O1135" i="12"/>
  <c r="P1135" i="12"/>
  <c r="Q1135" i="12"/>
  <c r="R1135" i="12"/>
  <c r="S1135" i="12"/>
  <c r="M1137" i="12"/>
  <c r="N1137" i="12"/>
  <c r="O1137" i="12"/>
  <c r="P1137" i="12"/>
  <c r="Q1137" i="12"/>
  <c r="R1137" i="12"/>
  <c r="S1137" i="12"/>
  <c r="M1138" i="12"/>
  <c r="N1138" i="12"/>
  <c r="O1138" i="12"/>
  <c r="P1138" i="12"/>
  <c r="Q1138" i="12"/>
  <c r="R1138" i="12"/>
  <c r="S1138" i="12"/>
  <c r="M1139" i="12"/>
  <c r="N1139" i="12"/>
  <c r="O1139" i="12"/>
  <c r="P1139" i="12"/>
  <c r="Q1139" i="12"/>
  <c r="R1139" i="12"/>
  <c r="S1139" i="12"/>
  <c r="M1140" i="12"/>
  <c r="N1140" i="12"/>
  <c r="O1140" i="12"/>
  <c r="P1140" i="12"/>
  <c r="Q1140" i="12"/>
  <c r="R1140" i="12"/>
  <c r="S1140" i="12"/>
  <c r="M1142" i="12"/>
  <c r="N1142" i="12"/>
  <c r="O1142" i="12"/>
  <c r="P1142" i="12"/>
  <c r="Q1142" i="12"/>
  <c r="R1142" i="12"/>
  <c r="S1142" i="12"/>
  <c r="M1143" i="12"/>
  <c r="N1143" i="12"/>
  <c r="O1143" i="12"/>
  <c r="P1143" i="12"/>
  <c r="Q1143" i="12"/>
  <c r="R1143" i="12"/>
  <c r="S1143" i="12"/>
  <c r="M1144" i="12"/>
  <c r="N1144" i="12"/>
  <c r="O1144" i="12"/>
  <c r="P1144" i="12"/>
  <c r="Q1144" i="12"/>
  <c r="R1144" i="12"/>
  <c r="S1144" i="12"/>
  <c r="M1145" i="12"/>
  <c r="N1145" i="12"/>
  <c r="O1145" i="12"/>
  <c r="P1145" i="12"/>
  <c r="Q1145" i="12"/>
  <c r="R1145" i="12"/>
  <c r="S1145" i="12"/>
  <c r="M1147" i="12"/>
  <c r="N1147" i="12"/>
  <c r="O1147" i="12"/>
  <c r="P1147" i="12"/>
  <c r="Q1147" i="12"/>
  <c r="R1147" i="12"/>
  <c r="S1147" i="12"/>
  <c r="M1148" i="12"/>
  <c r="N1148" i="12"/>
  <c r="O1148" i="12"/>
  <c r="P1148" i="12"/>
  <c r="Q1148" i="12"/>
  <c r="R1148" i="12"/>
  <c r="S1148" i="12"/>
  <c r="M1149" i="12"/>
  <c r="N1149" i="12"/>
  <c r="O1149" i="12"/>
  <c r="P1149" i="12"/>
  <c r="Q1149" i="12"/>
  <c r="R1149" i="12"/>
  <c r="S1149" i="12"/>
  <c r="M1151" i="12"/>
  <c r="N1151" i="12"/>
  <c r="O1151" i="12"/>
  <c r="P1151" i="12"/>
  <c r="Q1151" i="12"/>
  <c r="R1151" i="12"/>
  <c r="S1151" i="12"/>
  <c r="M1152" i="12"/>
  <c r="N1152" i="12"/>
  <c r="O1152" i="12"/>
  <c r="P1152" i="12"/>
  <c r="Q1152" i="12"/>
  <c r="R1152" i="12"/>
  <c r="S1152" i="12"/>
  <c r="M1153" i="12"/>
  <c r="N1153" i="12"/>
  <c r="O1153" i="12"/>
  <c r="P1153" i="12"/>
  <c r="Q1153" i="12"/>
  <c r="R1153" i="12"/>
  <c r="S1153" i="12"/>
  <c r="M1154" i="12"/>
  <c r="N1154" i="12"/>
  <c r="O1154" i="12"/>
  <c r="P1154" i="12"/>
  <c r="Q1154" i="12"/>
  <c r="R1154" i="12"/>
  <c r="S1154" i="12"/>
  <c r="M1155" i="12"/>
  <c r="N1155" i="12"/>
  <c r="O1155" i="12"/>
  <c r="P1155" i="12"/>
  <c r="Q1155" i="12"/>
  <c r="R1155" i="12"/>
  <c r="S1155" i="12"/>
  <c r="M1157" i="12"/>
  <c r="N1157" i="12"/>
  <c r="O1157" i="12"/>
  <c r="P1157" i="12"/>
  <c r="Q1157" i="12"/>
  <c r="R1157" i="12"/>
  <c r="S1157" i="12"/>
  <c r="M1158" i="12"/>
  <c r="N1158" i="12"/>
  <c r="O1158" i="12"/>
  <c r="P1158" i="12"/>
  <c r="Q1158" i="12"/>
  <c r="R1158" i="12"/>
  <c r="S1158" i="12"/>
  <c r="M1159" i="12"/>
  <c r="N1159" i="12"/>
  <c r="O1159" i="12"/>
  <c r="P1159" i="12"/>
  <c r="Q1159" i="12"/>
  <c r="R1159" i="12"/>
  <c r="S1159" i="12"/>
  <c r="M1160" i="12"/>
  <c r="N1160" i="12"/>
  <c r="O1160" i="12"/>
  <c r="P1160" i="12"/>
  <c r="Q1160" i="12"/>
  <c r="R1160" i="12"/>
  <c r="S1160" i="12"/>
  <c r="M1161" i="12"/>
  <c r="N1161" i="12"/>
  <c r="O1161" i="12"/>
  <c r="P1161" i="12"/>
  <c r="Q1161" i="12"/>
  <c r="R1161" i="12"/>
  <c r="S1161" i="12"/>
  <c r="M1162" i="12"/>
  <c r="N1162" i="12"/>
  <c r="O1162" i="12"/>
  <c r="P1162" i="12"/>
  <c r="Q1162" i="12"/>
  <c r="R1162" i="12"/>
  <c r="S1162" i="12"/>
  <c r="M1167" i="12"/>
  <c r="N1167" i="12"/>
  <c r="O1167" i="12"/>
  <c r="P1167" i="12"/>
  <c r="Q1167" i="12"/>
  <c r="S1167" i="12"/>
  <c r="M1168" i="12"/>
  <c r="N1168" i="12"/>
  <c r="O1168" i="12"/>
  <c r="P1168" i="12"/>
  <c r="Q1168" i="12"/>
  <c r="R1168" i="12"/>
  <c r="S1168" i="12"/>
  <c r="M1169" i="12"/>
  <c r="N1169" i="12"/>
  <c r="O1169" i="12"/>
  <c r="P1169" i="12"/>
  <c r="Q1169" i="12"/>
  <c r="M1170" i="12"/>
  <c r="N1170" i="12"/>
  <c r="O1170" i="12"/>
  <c r="P1170" i="12"/>
  <c r="Q1170" i="12"/>
  <c r="R1170" i="12"/>
  <c r="S1170" i="12"/>
  <c r="M1171" i="12"/>
  <c r="N1171" i="12"/>
  <c r="O1171" i="12"/>
  <c r="P1171" i="12"/>
  <c r="Q1171" i="12"/>
  <c r="R1171" i="12"/>
  <c r="S1171" i="12"/>
  <c r="M1172" i="12"/>
  <c r="N1172" i="12"/>
  <c r="O1172" i="12"/>
  <c r="P1172" i="12"/>
  <c r="Q1172" i="12"/>
  <c r="R1172" i="12"/>
  <c r="S1172" i="12"/>
  <c r="M1173" i="12"/>
  <c r="N1173" i="12"/>
  <c r="O1173" i="12"/>
  <c r="P1173" i="12"/>
  <c r="Q1173" i="12"/>
  <c r="R1173" i="12"/>
  <c r="S1173" i="12"/>
  <c r="M1175" i="12"/>
  <c r="N1175" i="12"/>
  <c r="O1175" i="12"/>
  <c r="P1175" i="12"/>
  <c r="Q1175" i="12"/>
  <c r="R1175" i="12"/>
  <c r="S1175" i="12"/>
  <c r="M1176" i="12"/>
  <c r="N1176" i="12"/>
  <c r="O1176" i="12"/>
  <c r="P1176" i="12"/>
  <c r="Q1176" i="12"/>
  <c r="R1176" i="12"/>
  <c r="S1176" i="12"/>
  <c r="M1177" i="12"/>
  <c r="N1177" i="12"/>
  <c r="O1177" i="12"/>
  <c r="P1177" i="12"/>
  <c r="Q1177" i="12"/>
  <c r="R1177" i="12"/>
  <c r="S1177" i="12"/>
  <c r="M1178" i="12"/>
  <c r="N1178" i="12"/>
  <c r="O1178" i="12"/>
  <c r="P1178" i="12"/>
  <c r="Q1178" i="12"/>
  <c r="R1178" i="12"/>
  <c r="S1178" i="12"/>
  <c r="M1180" i="12"/>
  <c r="N1180" i="12"/>
  <c r="O1180" i="12"/>
  <c r="P1180" i="12"/>
  <c r="Q1180" i="12"/>
  <c r="R1180" i="12"/>
  <c r="S1180" i="12"/>
  <c r="M1181" i="12"/>
  <c r="N1181" i="12"/>
  <c r="O1181" i="12"/>
  <c r="P1181" i="12"/>
  <c r="Q1181" i="12"/>
  <c r="R1181" i="12"/>
  <c r="S1181" i="12"/>
  <c r="M1182" i="12"/>
  <c r="N1182" i="12"/>
  <c r="O1182" i="12"/>
  <c r="P1182" i="12"/>
  <c r="Q1182" i="12"/>
  <c r="R1182" i="12"/>
  <c r="S1182" i="12"/>
  <c r="M1183" i="12"/>
  <c r="N1183" i="12"/>
  <c r="O1183" i="12"/>
  <c r="P1183" i="12"/>
  <c r="Q1183" i="12"/>
  <c r="R1183" i="12"/>
  <c r="S1183" i="12"/>
  <c r="M1185" i="12"/>
  <c r="N1185" i="12"/>
  <c r="O1185" i="12"/>
  <c r="P1185" i="12"/>
  <c r="Q1185" i="12"/>
  <c r="R1185" i="12"/>
  <c r="S1185" i="12"/>
  <c r="M1186" i="12"/>
  <c r="N1186" i="12"/>
  <c r="O1186" i="12"/>
  <c r="P1186" i="12"/>
  <c r="Q1186" i="12"/>
  <c r="R1186" i="12"/>
  <c r="S1186" i="12"/>
  <c r="M1187" i="12"/>
  <c r="N1187" i="12"/>
  <c r="O1187" i="12"/>
  <c r="P1187" i="12"/>
  <c r="Q1187" i="12"/>
  <c r="R1187" i="12"/>
  <c r="S1187" i="12"/>
  <c r="M1188" i="12"/>
  <c r="N1188" i="12"/>
  <c r="O1188" i="12"/>
  <c r="P1188" i="12"/>
  <c r="Q1188" i="12"/>
  <c r="R1188" i="12"/>
  <c r="S1188" i="12"/>
  <c r="M1190" i="12"/>
  <c r="N1190" i="12"/>
  <c r="O1190" i="12"/>
  <c r="P1190" i="12"/>
  <c r="Q1190" i="12"/>
  <c r="R1190" i="12"/>
  <c r="S1190" i="12"/>
  <c r="M1191" i="12"/>
  <c r="N1191" i="12"/>
  <c r="O1191" i="12"/>
  <c r="P1191" i="12"/>
  <c r="Q1191" i="12"/>
  <c r="R1191" i="12"/>
  <c r="S1191" i="12"/>
  <c r="M1192" i="12"/>
  <c r="N1192" i="12"/>
  <c r="O1192" i="12"/>
  <c r="P1192" i="12"/>
  <c r="Q1192" i="12"/>
  <c r="R1192" i="12"/>
  <c r="S1192" i="12"/>
  <c r="M1193" i="12"/>
  <c r="N1193" i="12"/>
  <c r="O1193" i="12"/>
  <c r="P1193" i="12"/>
  <c r="Q1193" i="12"/>
  <c r="R1193" i="12"/>
  <c r="S1193" i="12"/>
  <c r="M1194" i="12"/>
  <c r="N1194" i="12"/>
  <c r="O1194" i="12"/>
  <c r="P1194" i="12"/>
  <c r="Q1194" i="12"/>
  <c r="R1194" i="12"/>
  <c r="S1194" i="12"/>
  <c r="M1195" i="12"/>
  <c r="N1195" i="12"/>
  <c r="O1195" i="12"/>
  <c r="P1195" i="12"/>
  <c r="Q1195" i="12"/>
  <c r="R1195" i="12"/>
  <c r="S1195" i="12"/>
  <c r="N1197" i="12"/>
  <c r="O1197" i="12"/>
  <c r="P1197" i="12"/>
  <c r="Q1197" i="12"/>
  <c r="R1197" i="12"/>
  <c r="S1197" i="12"/>
  <c r="M1198" i="12"/>
  <c r="N1198" i="12"/>
  <c r="O1198" i="12"/>
  <c r="P1198" i="12"/>
  <c r="Q1198" i="12"/>
  <c r="R1198" i="12"/>
  <c r="S1198" i="12"/>
  <c r="M1199" i="12"/>
  <c r="N1199" i="12"/>
  <c r="O1199" i="12"/>
  <c r="P1199" i="12"/>
  <c r="Q1199" i="12"/>
  <c r="R1199" i="12"/>
  <c r="S1199" i="12"/>
  <c r="M1200" i="12"/>
  <c r="N1200" i="12"/>
  <c r="O1200" i="12"/>
  <c r="P1200" i="12"/>
  <c r="Q1200" i="12"/>
  <c r="R1200" i="12"/>
  <c r="S1200" i="12"/>
  <c r="M1201" i="12"/>
  <c r="N1201" i="12"/>
  <c r="O1201" i="12"/>
  <c r="P1201" i="12"/>
  <c r="Q1201" i="12"/>
  <c r="R1201" i="12"/>
  <c r="S1201" i="12"/>
  <c r="M1202" i="12"/>
  <c r="N1202" i="12"/>
  <c r="O1202" i="12"/>
  <c r="P1202" i="12"/>
  <c r="Q1202" i="12"/>
  <c r="R1202" i="12"/>
  <c r="S1202" i="12"/>
  <c r="M1204" i="12"/>
  <c r="N1204" i="12"/>
  <c r="O1204" i="12"/>
  <c r="Q1204" i="12"/>
  <c r="R1204" i="12"/>
  <c r="S1204" i="12"/>
  <c r="M1205" i="12"/>
  <c r="N1205" i="12"/>
  <c r="O1205" i="12"/>
  <c r="P1205" i="12"/>
  <c r="Q1205" i="12"/>
  <c r="R1205" i="12"/>
  <c r="S1205" i="12"/>
  <c r="M1206" i="12"/>
  <c r="N1206" i="12"/>
  <c r="O1206" i="12"/>
  <c r="Q1206" i="12"/>
  <c r="R1206" i="12"/>
  <c r="S1206" i="12"/>
  <c r="M1207" i="12"/>
  <c r="N1207" i="12"/>
  <c r="O1207" i="12"/>
  <c r="Q1207" i="12"/>
  <c r="R1207" i="12"/>
  <c r="S1207" i="12"/>
  <c r="M1208" i="12"/>
  <c r="N1208" i="12"/>
  <c r="O1208" i="12"/>
  <c r="Q1208" i="12"/>
  <c r="R1208" i="12"/>
  <c r="S1208" i="12"/>
  <c r="M1209" i="12"/>
  <c r="N1209" i="12"/>
  <c r="O1209" i="12"/>
  <c r="Q1209" i="12"/>
  <c r="R1209" i="12"/>
  <c r="S1209" i="12"/>
  <c r="M1211" i="12"/>
  <c r="N1211" i="12"/>
  <c r="O1211" i="12"/>
  <c r="P1211" i="12"/>
  <c r="Q1211" i="12"/>
  <c r="R1211" i="12"/>
  <c r="S1211" i="12"/>
  <c r="M1212" i="12"/>
  <c r="N1212" i="12"/>
  <c r="O1212" i="12"/>
  <c r="P1212" i="12"/>
  <c r="Q1212" i="12"/>
  <c r="R1212" i="12"/>
  <c r="S1212" i="12"/>
  <c r="M1213" i="12"/>
  <c r="N1213" i="12"/>
  <c r="O1213" i="12"/>
  <c r="P1213" i="12"/>
  <c r="Q1213" i="12"/>
  <c r="R1213" i="12"/>
  <c r="S1213" i="12"/>
  <c r="M1214" i="12"/>
  <c r="N1214" i="12"/>
  <c r="O1214" i="12"/>
  <c r="P1214" i="12"/>
  <c r="Q1214" i="12"/>
  <c r="R1214" i="12"/>
  <c r="S1214" i="12"/>
  <c r="M1215" i="12"/>
  <c r="N1215" i="12"/>
  <c r="O1215" i="12"/>
  <c r="P1215" i="12"/>
  <c r="Q1215" i="12"/>
  <c r="R1215" i="12"/>
  <c r="S1215" i="12"/>
  <c r="M1216" i="12"/>
  <c r="N1216" i="12"/>
  <c r="O1216" i="12"/>
  <c r="P1216" i="12"/>
  <c r="Q1216" i="12"/>
  <c r="R1216" i="12"/>
  <c r="S1216" i="12"/>
  <c r="M1218" i="12"/>
  <c r="N1218" i="12"/>
  <c r="O1218" i="12"/>
  <c r="P1218" i="12"/>
  <c r="Q1218" i="12"/>
  <c r="R1218" i="12"/>
  <c r="S1218" i="12"/>
  <c r="M1219" i="12"/>
  <c r="N1219" i="12"/>
  <c r="O1219" i="12"/>
  <c r="P1219" i="12"/>
  <c r="Q1219" i="12"/>
  <c r="R1219" i="12"/>
  <c r="S1219" i="12"/>
  <c r="M1220" i="12"/>
  <c r="N1220" i="12"/>
  <c r="O1220" i="12"/>
  <c r="P1220" i="12"/>
  <c r="Q1220" i="12"/>
  <c r="R1220" i="12"/>
  <c r="S1220" i="12"/>
  <c r="M1221" i="12"/>
  <c r="N1221" i="12"/>
  <c r="O1221" i="12"/>
  <c r="P1221" i="12"/>
  <c r="Q1221" i="12"/>
  <c r="R1221" i="12"/>
  <c r="S1221" i="12"/>
  <c r="M1222" i="12"/>
  <c r="N1222" i="12"/>
  <c r="O1222" i="12"/>
  <c r="P1222" i="12"/>
  <c r="Q1222" i="12"/>
  <c r="R1222" i="12"/>
  <c r="S1222" i="12"/>
  <c r="M1223" i="12"/>
  <c r="N1223" i="12"/>
  <c r="O1223" i="12"/>
  <c r="P1223" i="12"/>
  <c r="Q1223" i="12"/>
  <c r="R1223" i="12"/>
  <c r="S1223" i="12"/>
  <c r="M1225" i="12"/>
  <c r="N1225" i="12"/>
  <c r="O1225" i="12"/>
  <c r="P1225" i="12"/>
  <c r="Q1225" i="12"/>
  <c r="R1225" i="12"/>
  <c r="S1225" i="12"/>
  <c r="M1226" i="12"/>
  <c r="N1226" i="12"/>
  <c r="O1226" i="12"/>
  <c r="P1226" i="12"/>
  <c r="Q1226" i="12"/>
  <c r="R1226" i="12"/>
  <c r="S1226" i="12"/>
  <c r="M1227" i="12"/>
  <c r="N1227" i="12"/>
  <c r="O1227" i="12"/>
  <c r="P1227" i="12"/>
  <c r="Q1227" i="12"/>
  <c r="R1227" i="12"/>
  <c r="S1227" i="12"/>
  <c r="M1228" i="12"/>
  <c r="N1228" i="12"/>
  <c r="O1228" i="12"/>
  <c r="P1228" i="12"/>
  <c r="Q1228" i="12"/>
  <c r="R1228" i="12"/>
  <c r="S1228" i="12"/>
  <c r="M1229" i="12"/>
  <c r="N1229" i="12"/>
  <c r="O1229" i="12"/>
  <c r="P1229" i="12"/>
  <c r="Q1229" i="12"/>
  <c r="R1229" i="12"/>
  <c r="S1229" i="12"/>
  <c r="M1230" i="12"/>
  <c r="N1230" i="12"/>
  <c r="O1230" i="12"/>
  <c r="P1230" i="12"/>
  <c r="Q1230" i="12"/>
  <c r="R1230" i="12"/>
  <c r="S1230" i="12"/>
  <c r="M1232" i="12"/>
  <c r="N1232" i="12"/>
  <c r="O1232" i="12"/>
  <c r="P1232" i="12"/>
  <c r="Q1232" i="12"/>
  <c r="R1232" i="12"/>
  <c r="S1232" i="12"/>
  <c r="M1233" i="12"/>
  <c r="N1233" i="12"/>
  <c r="O1233" i="12"/>
  <c r="P1233" i="12"/>
  <c r="Q1233" i="12"/>
  <c r="R1233" i="12"/>
  <c r="S1233" i="12"/>
  <c r="M1234" i="12"/>
  <c r="N1234" i="12"/>
  <c r="O1234" i="12"/>
  <c r="P1234" i="12"/>
  <c r="Q1234" i="12"/>
  <c r="R1234" i="12"/>
  <c r="S1234" i="12"/>
  <c r="M1235" i="12"/>
  <c r="N1235" i="12"/>
  <c r="O1235" i="12"/>
  <c r="P1235" i="12"/>
  <c r="Q1235" i="12"/>
  <c r="R1235" i="12"/>
  <c r="S1235" i="12"/>
  <c r="M1236" i="12"/>
  <c r="N1236" i="12"/>
  <c r="O1236" i="12"/>
  <c r="P1236" i="12"/>
  <c r="Q1236" i="12"/>
  <c r="R1236" i="12"/>
  <c r="S1236" i="12"/>
  <c r="M1237" i="12"/>
  <c r="N1237" i="12"/>
  <c r="O1237" i="12"/>
  <c r="P1237" i="12"/>
  <c r="Q1237" i="12"/>
  <c r="R1237" i="12"/>
  <c r="S1237" i="12"/>
  <c r="M1239" i="12"/>
  <c r="N1239" i="12"/>
  <c r="O1239" i="12"/>
  <c r="P1239" i="12"/>
  <c r="Q1239" i="12"/>
  <c r="R1239" i="12"/>
  <c r="S1239" i="12"/>
  <c r="M1240" i="12"/>
  <c r="N1240" i="12"/>
  <c r="O1240" i="12"/>
  <c r="P1240" i="12"/>
  <c r="Q1240" i="12"/>
  <c r="R1240" i="12"/>
  <c r="S1240" i="12"/>
  <c r="M1241" i="12"/>
  <c r="N1241" i="12"/>
  <c r="O1241" i="12"/>
  <c r="P1241" i="12"/>
  <c r="Q1241" i="12"/>
  <c r="R1241" i="12"/>
  <c r="S1241" i="12"/>
  <c r="M1242" i="12"/>
  <c r="N1242" i="12"/>
  <c r="O1242" i="12"/>
  <c r="P1242" i="12"/>
  <c r="Q1242" i="12"/>
  <c r="R1242" i="12"/>
  <c r="S1242" i="12"/>
  <c r="M1243" i="12"/>
  <c r="N1243" i="12"/>
  <c r="O1243" i="12"/>
  <c r="P1243" i="12"/>
  <c r="Q1243" i="12"/>
  <c r="R1243" i="12"/>
  <c r="S1243" i="12"/>
  <c r="M1244" i="12"/>
  <c r="N1244" i="12"/>
  <c r="O1244" i="12"/>
  <c r="P1244" i="12"/>
  <c r="Q1244" i="12"/>
  <c r="R1244" i="12"/>
  <c r="S1244" i="12"/>
  <c r="M1246" i="12"/>
  <c r="N1246" i="12"/>
  <c r="O1246" i="12"/>
  <c r="P1246" i="12"/>
  <c r="Q1246" i="12"/>
  <c r="R1246" i="12"/>
  <c r="S1246" i="12"/>
  <c r="M1247" i="12"/>
  <c r="N1247" i="12"/>
  <c r="O1247" i="12"/>
  <c r="P1247" i="12"/>
  <c r="Q1247" i="12"/>
  <c r="R1247" i="12"/>
  <c r="S1247" i="12"/>
  <c r="M1248" i="12"/>
  <c r="N1248" i="12"/>
  <c r="O1248" i="12"/>
  <c r="P1248" i="12"/>
  <c r="Q1248" i="12"/>
  <c r="R1248" i="12"/>
  <c r="S1248" i="12"/>
  <c r="M1249" i="12"/>
  <c r="N1249" i="12"/>
  <c r="O1249" i="12"/>
  <c r="P1249" i="12"/>
  <c r="Q1249" i="12"/>
  <c r="R1249" i="12"/>
  <c r="S1249" i="12"/>
  <c r="M1250" i="12"/>
  <c r="N1250" i="12"/>
  <c r="O1250" i="12"/>
  <c r="P1250" i="12"/>
  <c r="Q1250" i="12"/>
  <c r="R1250" i="12"/>
  <c r="S1250" i="12"/>
  <c r="M1251" i="12"/>
  <c r="N1251" i="12"/>
  <c r="O1251" i="12"/>
  <c r="P1251" i="12"/>
  <c r="Q1251" i="12"/>
  <c r="R1251" i="12"/>
  <c r="S1251" i="12"/>
  <c r="M1253" i="12"/>
  <c r="N1253" i="12"/>
  <c r="O1253" i="12"/>
  <c r="P1253" i="12"/>
  <c r="Q1253" i="12"/>
  <c r="R1253" i="12"/>
  <c r="S1253" i="12"/>
  <c r="M1254" i="12"/>
  <c r="N1254" i="12"/>
  <c r="O1254" i="12"/>
  <c r="R1254" i="12"/>
  <c r="S1254" i="12"/>
  <c r="M1255" i="12"/>
  <c r="N1255" i="12"/>
  <c r="O1255" i="12"/>
  <c r="P1255" i="12"/>
  <c r="R1255" i="12"/>
  <c r="S1255" i="12"/>
  <c r="M1256" i="12"/>
  <c r="N1256" i="12"/>
  <c r="O1256" i="12"/>
  <c r="R1256" i="12"/>
  <c r="S1256" i="12"/>
  <c r="M1258" i="12"/>
  <c r="N1258" i="12"/>
  <c r="O1258" i="12"/>
  <c r="P1258" i="12"/>
  <c r="Q1258" i="12"/>
  <c r="R1258" i="12"/>
  <c r="S1258" i="12"/>
  <c r="M1259" i="12"/>
  <c r="N1259" i="12"/>
  <c r="O1259" i="12"/>
  <c r="P1259" i="12"/>
  <c r="Q1259" i="12"/>
  <c r="R1259" i="12"/>
  <c r="S1259" i="12"/>
  <c r="M1260" i="12"/>
  <c r="N1260" i="12"/>
  <c r="O1260" i="12"/>
  <c r="P1260" i="12"/>
  <c r="Q1260" i="12"/>
  <c r="R1260" i="12"/>
  <c r="S1260" i="12"/>
  <c r="M1261" i="12"/>
  <c r="N1261" i="12"/>
  <c r="O1261" i="12"/>
  <c r="P1261" i="12"/>
  <c r="Q1261" i="12"/>
  <c r="R1261" i="12"/>
  <c r="S1261" i="12"/>
  <c r="M1263" i="12"/>
  <c r="N1263" i="12"/>
  <c r="O1263" i="12"/>
  <c r="P1263" i="12"/>
  <c r="Q1263" i="12"/>
  <c r="R1263" i="12"/>
  <c r="S1263" i="12"/>
  <c r="M1264" i="12"/>
  <c r="N1264" i="12"/>
  <c r="O1264" i="12"/>
  <c r="P1264" i="12"/>
  <c r="Q1264" i="12"/>
  <c r="R1264" i="12"/>
  <c r="S1264" i="12"/>
  <c r="M1265" i="12"/>
  <c r="N1265" i="12"/>
  <c r="O1265" i="12"/>
  <c r="P1265" i="12"/>
  <c r="Q1265" i="12"/>
  <c r="R1265" i="12"/>
  <c r="S1265" i="12"/>
  <c r="M1266" i="12"/>
  <c r="N1266" i="12"/>
  <c r="O1266" i="12"/>
  <c r="P1266" i="12"/>
  <c r="Q1266" i="12"/>
  <c r="R1266" i="12"/>
  <c r="S1266" i="12"/>
  <c r="M1268" i="12"/>
  <c r="N1268" i="12"/>
  <c r="O1268" i="12"/>
  <c r="P1268" i="12"/>
  <c r="Q1268" i="12"/>
  <c r="R1268" i="12"/>
  <c r="S1268" i="12"/>
  <c r="M1269" i="12"/>
  <c r="N1269" i="12"/>
  <c r="O1269" i="12"/>
  <c r="P1269" i="12"/>
  <c r="Q1269" i="12"/>
  <c r="R1269" i="12"/>
  <c r="S1269" i="12"/>
  <c r="M1270" i="12"/>
  <c r="N1270" i="12"/>
  <c r="O1270" i="12"/>
  <c r="P1270" i="12"/>
  <c r="Q1270" i="12"/>
  <c r="R1270" i="12"/>
  <c r="S1270" i="12"/>
  <c r="M1271" i="12"/>
  <c r="N1271" i="12"/>
  <c r="O1271" i="12"/>
  <c r="P1271" i="12"/>
  <c r="Q1271" i="12"/>
  <c r="R1271" i="12"/>
  <c r="S1271" i="12"/>
  <c r="M1273" i="12"/>
  <c r="N1273" i="12"/>
  <c r="O1273" i="12"/>
  <c r="P1273" i="12"/>
  <c r="Q1273" i="12"/>
  <c r="R1273" i="12"/>
  <c r="S1273" i="12"/>
  <c r="M1274" i="12"/>
  <c r="N1274" i="12"/>
  <c r="O1274" i="12"/>
  <c r="P1274" i="12"/>
  <c r="Q1274" i="12"/>
  <c r="R1274" i="12"/>
  <c r="S1274" i="12"/>
  <c r="M1275" i="12"/>
  <c r="N1275" i="12"/>
  <c r="O1275" i="12"/>
  <c r="P1275" i="12"/>
  <c r="Q1275" i="12"/>
  <c r="R1275" i="12"/>
  <c r="S1275" i="12"/>
  <c r="M1276" i="12"/>
  <c r="N1276" i="12"/>
  <c r="O1276" i="12"/>
  <c r="P1276" i="12"/>
  <c r="Q1276" i="12"/>
  <c r="R1276" i="12"/>
  <c r="S1276" i="12"/>
  <c r="M1278" i="12"/>
  <c r="N1278" i="12"/>
  <c r="O1278" i="12"/>
  <c r="P1278" i="12"/>
  <c r="Q1278" i="12"/>
  <c r="R1278" i="12"/>
  <c r="S1278" i="12"/>
  <c r="M1279" i="12"/>
  <c r="N1279" i="12"/>
  <c r="O1279" i="12"/>
  <c r="P1279" i="12"/>
  <c r="Q1279" i="12"/>
  <c r="R1279" i="12"/>
  <c r="S1279" i="12"/>
  <c r="M1280" i="12"/>
  <c r="N1280" i="12"/>
  <c r="O1280" i="12"/>
  <c r="P1280" i="12"/>
  <c r="Q1280" i="12"/>
  <c r="R1280" i="12"/>
  <c r="S1280" i="12"/>
  <c r="M1281" i="12"/>
  <c r="N1281" i="12"/>
  <c r="O1281" i="12"/>
  <c r="P1281" i="12"/>
  <c r="Q1281" i="12"/>
  <c r="R1281" i="12"/>
  <c r="S1281" i="12"/>
  <c r="N1283" i="12"/>
  <c r="O1283" i="12"/>
  <c r="P1283" i="12"/>
  <c r="Q1283" i="12"/>
  <c r="R1283" i="12"/>
  <c r="S1283" i="12"/>
  <c r="M1284" i="12"/>
  <c r="N1284" i="12"/>
  <c r="O1284" i="12"/>
  <c r="P1284" i="12"/>
  <c r="Q1284" i="12"/>
  <c r="R1284" i="12"/>
  <c r="S1284" i="12"/>
  <c r="N1285" i="12"/>
  <c r="O1285" i="12"/>
  <c r="P1285" i="12"/>
  <c r="Q1285" i="12"/>
  <c r="R1285" i="12"/>
  <c r="S1285" i="12"/>
  <c r="N1286" i="12"/>
  <c r="O1286" i="12"/>
  <c r="P1286" i="12"/>
  <c r="Q1286" i="12"/>
  <c r="R1286" i="12"/>
  <c r="S1286" i="12"/>
  <c r="M1288" i="12"/>
  <c r="N1288" i="12"/>
  <c r="O1288" i="12"/>
  <c r="P1288" i="12"/>
  <c r="Q1288" i="12"/>
  <c r="R1288" i="12"/>
  <c r="S1288" i="12"/>
  <c r="M1289" i="12"/>
  <c r="N1289" i="12"/>
  <c r="O1289" i="12"/>
  <c r="P1289" i="12"/>
  <c r="Q1289" i="12"/>
  <c r="R1289" i="12"/>
  <c r="S1289" i="12"/>
  <c r="M1290" i="12"/>
  <c r="N1290" i="12"/>
  <c r="O1290" i="12"/>
  <c r="P1290" i="12"/>
  <c r="Q1290" i="12"/>
  <c r="R1290" i="12"/>
  <c r="S1290" i="12"/>
  <c r="M1291" i="12"/>
  <c r="N1291" i="12"/>
  <c r="O1291" i="12"/>
  <c r="P1291" i="12"/>
  <c r="Q1291" i="12"/>
  <c r="R1291" i="12"/>
  <c r="S1291" i="12"/>
  <c r="M1292" i="12"/>
  <c r="N1292" i="12"/>
  <c r="O1292" i="12"/>
  <c r="P1292" i="12"/>
  <c r="Q1292" i="12"/>
  <c r="R1292" i="12"/>
  <c r="S1292" i="12"/>
  <c r="M1293" i="12"/>
  <c r="N1293" i="12"/>
  <c r="O1293" i="12"/>
  <c r="P1293" i="12"/>
  <c r="Q1293" i="12"/>
  <c r="R1293" i="12"/>
  <c r="S1293" i="12"/>
  <c r="M1295" i="12"/>
  <c r="N1295" i="12"/>
  <c r="O1295" i="12"/>
  <c r="P1295" i="12"/>
  <c r="Q1295" i="12"/>
  <c r="R1295" i="12"/>
  <c r="S1295" i="12"/>
  <c r="M1296" i="12"/>
  <c r="N1296" i="12"/>
  <c r="O1296" i="12"/>
  <c r="P1296" i="12"/>
  <c r="Q1296" i="12"/>
  <c r="R1296" i="12"/>
  <c r="S1296" i="12"/>
  <c r="M1297" i="12"/>
  <c r="N1297" i="12"/>
  <c r="O1297" i="12"/>
  <c r="P1297" i="12"/>
  <c r="Q1297" i="12"/>
  <c r="R1297" i="12"/>
  <c r="S1297" i="12"/>
  <c r="M1298" i="12"/>
  <c r="N1298" i="12"/>
  <c r="O1298" i="12"/>
  <c r="P1298" i="12"/>
  <c r="Q1298" i="12"/>
  <c r="R1298" i="12"/>
  <c r="S1298" i="12"/>
  <c r="M1300" i="12"/>
  <c r="N1300" i="12"/>
  <c r="O1300" i="12"/>
  <c r="P1300" i="12"/>
  <c r="Q1300" i="12"/>
  <c r="R1300" i="12"/>
  <c r="S1300" i="12"/>
  <c r="M1301" i="12"/>
  <c r="N1301" i="12"/>
  <c r="O1301" i="12"/>
  <c r="P1301" i="12"/>
  <c r="Q1301" i="12"/>
  <c r="R1301" i="12"/>
  <c r="S1301" i="12"/>
  <c r="M1302" i="12"/>
  <c r="N1302" i="12"/>
  <c r="O1302" i="12"/>
  <c r="P1302" i="12"/>
  <c r="Q1302" i="12"/>
  <c r="R1302" i="12"/>
  <c r="S1302" i="12"/>
  <c r="M1303" i="12"/>
  <c r="N1303" i="12"/>
  <c r="O1303" i="12"/>
  <c r="P1303" i="12"/>
  <c r="Q1303" i="12"/>
  <c r="R1303" i="12"/>
  <c r="S1303" i="12"/>
  <c r="M1305" i="12"/>
  <c r="N1305" i="12"/>
  <c r="O1305" i="12"/>
  <c r="P1305" i="12"/>
  <c r="Q1305" i="12"/>
  <c r="R1305" i="12"/>
  <c r="S1305" i="12"/>
  <c r="M1306" i="12"/>
  <c r="N1306" i="12"/>
  <c r="O1306" i="12"/>
  <c r="P1306" i="12"/>
  <c r="Q1306" i="12"/>
  <c r="R1306" i="12"/>
  <c r="S1306" i="12"/>
  <c r="M1307" i="12"/>
  <c r="N1307" i="12"/>
  <c r="O1307" i="12"/>
  <c r="P1307" i="12"/>
  <c r="R1307" i="12"/>
  <c r="S1307" i="12"/>
  <c r="M1308" i="12"/>
  <c r="N1308" i="12"/>
  <c r="O1308" i="12"/>
  <c r="P1308" i="12"/>
  <c r="Q1308" i="12"/>
  <c r="R1308" i="12"/>
  <c r="S1308" i="12"/>
  <c r="M1310" i="12"/>
  <c r="N1310" i="12"/>
  <c r="O1310" i="12"/>
  <c r="P1310" i="12"/>
  <c r="Q1310" i="12"/>
  <c r="R1310" i="12"/>
  <c r="S1310" i="12"/>
  <c r="M1311" i="12"/>
  <c r="N1311" i="12"/>
  <c r="O1311" i="12"/>
  <c r="P1311" i="12"/>
  <c r="Q1311" i="12"/>
  <c r="R1311" i="12"/>
  <c r="S1311" i="12"/>
  <c r="M1312" i="12"/>
  <c r="N1312" i="12"/>
  <c r="O1312" i="12"/>
  <c r="P1312" i="12"/>
  <c r="Q1312" i="12"/>
  <c r="R1312" i="12"/>
  <c r="S1312" i="12"/>
  <c r="M1313" i="12"/>
  <c r="N1313" i="12"/>
  <c r="O1313" i="12"/>
  <c r="P1313" i="12"/>
  <c r="Q1313" i="12"/>
  <c r="R1313" i="12"/>
  <c r="S1313" i="12"/>
  <c r="M1315" i="12"/>
  <c r="N1315" i="12"/>
  <c r="O1315" i="12"/>
  <c r="P1315" i="12"/>
  <c r="Q1315" i="12"/>
  <c r="R1315" i="12"/>
  <c r="S1315" i="12"/>
  <c r="M1316" i="12"/>
  <c r="N1316" i="12"/>
  <c r="O1316" i="12"/>
  <c r="P1316" i="12"/>
  <c r="Q1316" i="12"/>
  <c r="R1316" i="12"/>
  <c r="S1316" i="12"/>
  <c r="M1317" i="12"/>
  <c r="N1317" i="12"/>
  <c r="O1317" i="12"/>
  <c r="P1317" i="12"/>
  <c r="Q1317" i="12"/>
  <c r="R1317" i="12"/>
  <c r="S1317" i="12"/>
  <c r="M1318" i="12"/>
  <c r="N1318" i="12"/>
  <c r="O1318" i="12"/>
  <c r="P1318" i="12"/>
  <c r="Q1318" i="12"/>
  <c r="R1318" i="12"/>
  <c r="S1318" i="12"/>
  <c r="M1320" i="12"/>
  <c r="N1320" i="12"/>
  <c r="O1320" i="12"/>
  <c r="P1320" i="12"/>
  <c r="Q1320" i="12"/>
  <c r="R1320" i="12"/>
  <c r="S1320" i="12"/>
  <c r="M1321" i="12"/>
  <c r="N1321" i="12"/>
  <c r="O1321" i="12"/>
  <c r="P1321" i="12"/>
  <c r="Q1321" i="12"/>
  <c r="R1321" i="12"/>
  <c r="S1321" i="12"/>
  <c r="M1322" i="12"/>
  <c r="N1322" i="12"/>
  <c r="O1322" i="12"/>
  <c r="P1322" i="12"/>
  <c r="Q1322" i="12"/>
  <c r="R1322" i="12"/>
  <c r="S1322" i="12"/>
  <c r="M1323" i="12"/>
  <c r="N1323" i="12"/>
  <c r="O1323" i="12"/>
  <c r="P1323" i="12"/>
  <c r="Q1323" i="12"/>
  <c r="R1323" i="12"/>
  <c r="S1323" i="12"/>
  <c r="M1325" i="12"/>
  <c r="N1325" i="12"/>
  <c r="O1325" i="12"/>
  <c r="P1325" i="12"/>
  <c r="Q1325" i="12"/>
  <c r="R1325" i="12"/>
  <c r="S1325" i="12"/>
  <c r="M1326" i="12"/>
  <c r="N1326" i="12"/>
  <c r="O1326" i="12"/>
  <c r="P1326" i="12"/>
  <c r="Q1326" i="12"/>
  <c r="R1326" i="12"/>
  <c r="S1326" i="12"/>
  <c r="M1327" i="12"/>
  <c r="N1327" i="12"/>
  <c r="O1327" i="12"/>
  <c r="P1327" i="12"/>
  <c r="Q1327" i="12"/>
  <c r="R1327" i="12"/>
  <c r="S1327" i="12"/>
  <c r="M1328" i="12"/>
  <c r="N1328" i="12"/>
  <c r="O1328" i="12"/>
  <c r="P1328" i="12"/>
  <c r="Q1328" i="12"/>
  <c r="R1328" i="12"/>
  <c r="S1328" i="12"/>
  <c r="M1330" i="12"/>
  <c r="N1330" i="12"/>
  <c r="O1330" i="12"/>
  <c r="P1330" i="12"/>
  <c r="Q1330" i="12"/>
  <c r="R1330" i="12"/>
  <c r="S1330" i="12"/>
  <c r="M1331" i="12"/>
  <c r="N1331" i="12"/>
  <c r="O1331" i="12"/>
  <c r="P1331" i="12"/>
  <c r="Q1331" i="12"/>
  <c r="R1331" i="12"/>
  <c r="S1331" i="12"/>
  <c r="M1332" i="12"/>
  <c r="N1332" i="12"/>
  <c r="O1332" i="12"/>
  <c r="P1332" i="12"/>
  <c r="Q1332" i="12"/>
  <c r="R1332" i="12"/>
  <c r="S1332" i="12"/>
  <c r="M1333" i="12"/>
  <c r="N1333" i="12"/>
  <c r="O1333" i="12"/>
  <c r="P1333" i="12"/>
  <c r="Q1333" i="12"/>
  <c r="R1333" i="12"/>
  <c r="S1333" i="12"/>
  <c r="M1335" i="12"/>
  <c r="N1335" i="12"/>
  <c r="O1335" i="12"/>
  <c r="P1335" i="12"/>
  <c r="Q1335" i="12"/>
  <c r="R1335" i="12"/>
  <c r="S1335" i="12"/>
  <c r="M1336" i="12"/>
  <c r="N1336" i="12"/>
  <c r="O1336" i="12"/>
  <c r="P1336" i="12"/>
  <c r="Q1336" i="12"/>
  <c r="R1336" i="12"/>
  <c r="S1336" i="12"/>
  <c r="M1337" i="12"/>
  <c r="N1337" i="12"/>
  <c r="O1337" i="12"/>
  <c r="P1337" i="12"/>
  <c r="Q1337" i="12"/>
  <c r="R1337" i="12"/>
  <c r="S1337" i="12"/>
  <c r="M1338" i="12"/>
  <c r="N1338" i="12"/>
  <c r="O1338" i="12"/>
  <c r="P1338" i="12"/>
  <c r="Q1338" i="12"/>
  <c r="R1338" i="12"/>
  <c r="S1338" i="12"/>
  <c r="M1340" i="12"/>
  <c r="N1340" i="12"/>
  <c r="O1340" i="12"/>
  <c r="Q1340" i="12"/>
  <c r="R1340" i="12"/>
  <c r="S1340" i="12"/>
  <c r="M1341" i="12"/>
  <c r="N1341" i="12"/>
  <c r="O1341" i="12"/>
  <c r="P1341" i="12"/>
  <c r="Q1341" i="12"/>
  <c r="R1341" i="12"/>
  <c r="S1341" i="12"/>
  <c r="M1342" i="12"/>
  <c r="N1342" i="12"/>
  <c r="O1342" i="12"/>
  <c r="P1342" i="12"/>
  <c r="Q1342" i="12"/>
  <c r="R1342" i="12"/>
  <c r="S1342" i="12"/>
  <c r="M1343" i="12"/>
  <c r="N1343" i="12"/>
  <c r="O1343" i="12"/>
  <c r="P1343" i="12"/>
  <c r="Q1343" i="12"/>
  <c r="R1343" i="12"/>
  <c r="S1343" i="12"/>
  <c r="M1345" i="12"/>
  <c r="N1345" i="12"/>
  <c r="O1345" i="12"/>
  <c r="P1345" i="12"/>
  <c r="Q1345" i="12"/>
  <c r="R1345" i="12"/>
  <c r="S1345" i="12"/>
  <c r="M1346" i="12"/>
  <c r="N1346" i="12"/>
  <c r="O1346" i="12"/>
  <c r="P1346" i="12"/>
  <c r="Q1346" i="12"/>
  <c r="R1346" i="12"/>
  <c r="S1346" i="12"/>
  <c r="M1347" i="12"/>
  <c r="N1347" i="12"/>
  <c r="O1347" i="12"/>
  <c r="P1347" i="12"/>
  <c r="Q1347" i="12"/>
  <c r="R1347" i="12"/>
  <c r="S1347" i="12"/>
  <c r="M1348" i="12"/>
  <c r="N1348" i="12"/>
  <c r="O1348" i="12"/>
  <c r="P1348" i="12"/>
  <c r="Q1348" i="12"/>
  <c r="R1348" i="12"/>
  <c r="S1348" i="12"/>
  <c r="M1350" i="12"/>
  <c r="N1350" i="12"/>
  <c r="O1350" i="12"/>
  <c r="P1350" i="12"/>
  <c r="Q1350" i="12"/>
  <c r="R1350" i="12"/>
  <c r="M1351" i="12"/>
  <c r="N1351" i="12"/>
  <c r="O1351" i="12"/>
  <c r="P1351" i="12"/>
  <c r="Q1351" i="12"/>
  <c r="R1351" i="12"/>
  <c r="S1351" i="12"/>
  <c r="M1352" i="12"/>
  <c r="N1352" i="12"/>
  <c r="O1352" i="12"/>
  <c r="P1352" i="12"/>
  <c r="Q1352" i="12"/>
  <c r="S1352" i="12"/>
  <c r="M1353" i="12"/>
  <c r="N1353" i="12"/>
  <c r="O1353" i="12"/>
  <c r="P1353" i="12"/>
  <c r="Q1353" i="12"/>
  <c r="R1353" i="12"/>
  <c r="S1353" i="12"/>
  <c r="M1355" i="12"/>
  <c r="N1355" i="12"/>
  <c r="P1355" i="12"/>
  <c r="Q1355" i="12"/>
  <c r="R1355" i="12"/>
  <c r="S1355" i="12"/>
  <c r="M1356" i="12"/>
  <c r="N1356" i="12"/>
  <c r="O1356" i="12"/>
  <c r="P1356" i="12"/>
  <c r="Q1356" i="12"/>
  <c r="R1356" i="12"/>
  <c r="S1356" i="12"/>
  <c r="M1357" i="12"/>
  <c r="O1357" i="12"/>
  <c r="P1357" i="12"/>
  <c r="Q1357" i="12"/>
  <c r="R1357" i="12"/>
  <c r="S1357" i="12"/>
  <c r="M1358" i="12"/>
  <c r="N1358" i="12"/>
  <c r="O1358" i="12"/>
  <c r="P1358" i="12"/>
  <c r="Q1358" i="12"/>
  <c r="R1358" i="12"/>
  <c r="S1358" i="12"/>
  <c r="M1360" i="12"/>
  <c r="N1360" i="12"/>
  <c r="O1360" i="12"/>
  <c r="P1360" i="12"/>
  <c r="Q1360" i="12"/>
  <c r="R1360" i="12"/>
  <c r="S1360" i="12"/>
  <c r="M1361" i="12"/>
  <c r="N1361" i="12"/>
  <c r="O1361" i="12"/>
  <c r="Q1361" i="12"/>
  <c r="R1361" i="12"/>
  <c r="S1361" i="12"/>
  <c r="M1362" i="12"/>
  <c r="N1362" i="12"/>
  <c r="O1362" i="12"/>
  <c r="P1362" i="12"/>
  <c r="Q1362" i="12"/>
  <c r="R1362" i="12"/>
  <c r="S1362" i="12"/>
  <c r="M1363" i="12"/>
  <c r="N1363" i="12"/>
  <c r="O1363" i="12"/>
  <c r="P1363" i="12"/>
  <c r="Q1363" i="12"/>
  <c r="R1363" i="12"/>
  <c r="S1363" i="12"/>
  <c r="M1365" i="12"/>
  <c r="N1365" i="12"/>
  <c r="O1365" i="12"/>
  <c r="P1365" i="12"/>
  <c r="Q1365" i="12"/>
  <c r="R1365" i="12"/>
  <c r="S1365" i="12"/>
  <c r="M1366" i="12"/>
  <c r="N1366" i="12"/>
  <c r="O1366" i="12"/>
  <c r="P1366" i="12"/>
  <c r="Q1366" i="12"/>
  <c r="R1366" i="12"/>
  <c r="S1366" i="12"/>
  <c r="M1367" i="12"/>
  <c r="N1367" i="12"/>
  <c r="O1367" i="12"/>
  <c r="P1367" i="12"/>
  <c r="Q1367" i="12"/>
  <c r="R1367" i="12"/>
  <c r="S1367" i="12"/>
  <c r="M1368" i="12"/>
  <c r="N1368" i="12"/>
  <c r="O1368" i="12"/>
  <c r="P1368" i="12"/>
  <c r="Q1368" i="12"/>
  <c r="R1368" i="12"/>
  <c r="S1368" i="12"/>
  <c r="M1370" i="12"/>
  <c r="N1370" i="12"/>
  <c r="O1370" i="12"/>
  <c r="P1370" i="12"/>
  <c r="Q1370" i="12"/>
  <c r="R1370" i="12"/>
  <c r="S1370" i="12"/>
  <c r="M1371" i="12"/>
  <c r="N1371" i="12"/>
  <c r="O1371" i="12"/>
  <c r="P1371" i="12"/>
  <c r="Q1371" i="12"/>
  <c r="R1371" i="12"/>
  <c r="S1371" i="12"/>
  <c r="M1372" i="12"/>
  <c r="N1372" i="12"/>
  <c r="O1372" i="12"/>
  <c r="P1372" i="12"/>
  <c r="Q1372" i="12"/>
  <c r="R1372" i="12"/>
  <c r="S1372" i="12"/>
  <c r="M1373" i="12"/>
  <c r="N1373" i="12"/>
  <c r="O1373" i="12"/>
  <c r="P1373" i="12"/>
  <c r="Q1373" i="12"/>
  <c r="R1373" i="12"/>
  <c r="S1373" i="12"/>
  <c r="M1375" i="12"/>
  <c r="N1375" i="12"/>
  <c r="O1375" i="12"/>
  <c r="P1375" i="12"/>
  <c r="Q1375" i="12"/>
  <c r="R1375" i="12"/>
  <c r="S1375" i="12"/>
  <c r="N1376" i="12"/>
  <c r="O1376" i="12"/>
  <c r="P1376" i="12"/>
  <c r="Q1376" i="12"/>
  <c r="R1376" i="12"/>
  <c r="S1376" i="12"/>
  <c r="N1377" i="12"/>
  <c r="O1377" i="12"/>
  <c r="P1377" i="12"/>
  <c r="Q1377" i="12"/>
  <c r="R1377" i="12"/>
  <c r="S1377" i="12"/>
  <c r="N1378" i="12"/>
  <c r="O1378" i="12"/>
  <c r="P1378" i="12"/>
  <c r="Q1378" i="12"/>
  <c r="R1378" i="12"/>
  <c r="S1378" i="12"/>
  <c r="M1380" i="12"/>
  <c r="N1380" i="12"/>
  <c r="O1380" i="12"/>
  <c r="P1380" i="12"/>
  <c r="Q1380" i="12"/>
  <c r="R1380" i="12"/>
  <c r="S1380" i="12"/>
  <c r="M1381" i="12"/>
  <c r="N1381" i="12"/>
  <c r="O1381" i="12"/>
  <c r="P1381" i="12"/>
  <c r="Q1381" i="12"/>
  <c r="R1381" i="12"/>
  <c r="S1381" i="12"/>
  <c r="M1382" i="12"/>
  <c r="N1382" i="12"/>
  <c r="O1382" i="12"/>
  <c r="P1382" i="12"/>
  <c r="Q1382" i="12"/>
  <c r="R1382" i="12"/>
  <c r="S1382" i="12"/>
  <c r="M1383" i="12"/>
  <c r="N1383" i="12"/>
  <c r="O1383" i="12"/>
  <c r="P1383" i="12"/>
  <c r="Q1383" i="12"/>
  <c r="R1383" i="12"/>
  <c r="S1383" i="12"/>
  <c r="M1385" i="12"/>
  <c r="N1385" i="12"/>
  <c r="O1385" i="12"/>
  <c r="P1385" i="12"/>
  <c r="Q1385" i="12"/>
  <c r="R1385" i="12"/>
  <c r="S1385" i="12"/>
  <c r="M1386" i="12"/>
  <c r="N1386" i="12"/>
  <c r="O1386" i="12"/>
  <c r="P1386" i="12"/>
  <c r="Q1386" i="12"/>
  <c r="R1386" i="12"/>
  <c r="S1386" i="12"/>
  <c r="M1387" i="12"/>
  <c r="N1387" i="12"/>
  <c r="O1387" i="12"/>
  <c r="P1387" i="12"/>
  <c r="Q1387" i="12"/>
  <c r="R1387" i="12"/>
  <c r="S1387" i="12"/>
  <c r="M1388" i="12"/>
  <c r="N1388" i="12"/>
  <c r="O1388" i="12"/>
  <c r="P1388" i="12"/>
  <c r="Q1388" i="12"/>
  <c r="R1388" i="12"/>
  <c r="S1388" i="12"/>
  <c r="M1390" i="12"/>
  <c r="N1390" i="12"/>
  <c r="O1390" i="12"/>
  <c r="P1390" i="12"/>
  <c r="Q1390" i="12"/>
  <c r="R1390" i="12"/>
  <c r="S1390" i="12"/>
  <c r="M1391" i="12"/>
  <c r="N1391" i="12"/>
  <c r="O1391" i="12"/>
  <c r="P1391" i="12"/>
  <c r="Q1391" i="12"/>
  <c r="R1391" i="12"/>
  <c r="S1391" i="12"/>
  <c r="M1392" i="12"/>
  <c r="N1392" i="12"/>
  <c r="O1392" i="12"/>
  <c r="P1392" i="12"/>
  <c r="Q1392" i="12"/>
  <c r="R1392" i="12"/>
  <c r="S1392" i="12"/>
  <c r="M1393" i="12"/>
  <c r="N1393" i="12"/>
  <c r="O1393" i="12"/>
  <c r="P1393" i="12"/>
  <c r="Q1393" i="12"/>
  <c r="R1393" i="12"/>
  <c r="S1393" i="12"/>
  <c r="M1395" i="12"/>
  <c r="N1395" i="12"/>
  <c r="O1395" i="12"/>
  <c r="P1395" i="12"/>
  <c r="Q1395" i="12"/>
  <c r="R1395" i="12"/>
  <c r="S1395" i="12"/>
  <c r="M1396" i="12"/>
  <c r="N1396" i="12"/>
  <c r="O1396" i="12"/>
  <c r="P1396" i="12"/>
  <c r="Q1396" i="12"/>
  <c r="R1396" i="12"/>
  <c r="S1396" i="12"/>
  <c r="M1397" i="12"/>
  <c r="N1397" i="12"/>
  <c r="O1397" i="12"/>
  <c r="P1397" i="12"/>
  <c r="Q1397" i="12"/>
  <c r="R1397" i="12"/>
  <c r="S1397" i="12"/>
  <c r="M1398" i="12"/>
  <c r="N1398" i="12"/>
  <c r="O1398" i="12"/>
  <c r="P1398" i="12"/>
  <c r="Q1398" i="12"/>
  <c r="R1398" i="12"/>
  <c r="S1398" i="12"/>
  <c r="M1400" i="12"/>
  <c r="N1400" i="12"/>
  <c r="O1400" i="12"/>
  <c r="P1400" i="12"/>
  <c r="Q1400" i="12"/>
  <c r="R1400" i="12"/>
  <c r="S1400" i="12"/>
  <c r="M1401" i="12"/>
  <c r="N1401" i="12"/>
  <c r="O1401" i="12"/>
  <c r="P1401" i="12"/>
  <c r="Q1401" i="12"/>
  <c r="R1401" i="12"/>
  <c r="S1401" i="12"/>
  <c r="M1402" i="12"/>
  <c r="N1402" i="12"/>
  <c r="O1402" i="12"/>
  <c r="P1402" i="12"/>
  <c r="Q1402" i="12"/>
  <c r="R1402" i="12"/>
  <c r="S1402" i="12"/>
  <c r="M1404" i="12"/>
  <c r="N1404" i="12"/>
  <c r="O1404" i="12"/>
  <c r="P1404" i="12"/>
  <c r="Q1404" i="12"/>
  <c r="R1404" i="12"/>
  <c r="S1404" i="12"/>
  <c r="M1405" i="12"/>
  <c r="N1405" i="12"/>
  <c r="O1405" i="12"/>
  <c r="P1405" i="12"/>
  <c r="Q1405" i="12"/>
  <c r="R1405" i="12"/>
  <c r="S1405" i="12"/>
  <c r="M1406" i="12"/>
  <c r="N1406" i="12"/>
  <c r="O1406" i="12"/>
  <c r="P1406" i="12"/>
  <c r="Q1406" i="12"/>
  <c r="R1406" i="12"/>
  <c r="S1406" i="12"/>
  <c r="M1408" i="12"/>
  <c r="N1408" i="12"/>
  <c r="O1408" i="12"/>
  <c r="P1408" i="12"/>
  <c r="Q1408" i="12"/>
  <c r="R1408" i="12"/>
  <c r="S1408" i="12"/>
  <c r="M1409" i="12"/>
  <c r="N1409" i="12"/>
  <c r="O1409" i="12"/>
  <c r="P1409" i="12"/>
  <c r="Q1409" i="12"/>
  <c r="R1409" i="12"/>
  <c r="S1409" i="12"/>
  <c r="M1410" i="12"/>
  <c r="N1410" i="12"/>
  <c r="O1410" i="12"/>
  <c r="P1410" i="12"/>
  <c r="Q1410" i="12"/>
  <c r="R1410" i="12"/>
  <c r="S1410" i="12"/>
  <c r="M1411" i="12"/>
  <c r="N1411" i="12"/>
  <c r="O1411" i="12"/>
  <c r="P1411" i="12"/>
  <c r="Q1411" i="12"/>
  <c r="R1411" i="12"/>
  <c r="S1411" i="12"/>
  <c r="S4" i="12"/>
  <c r="R4" i="12"/>
  <c r="Q4" i="12"/>
  <c r="P4" i="12"/>
  <c r="O4" i="12"/>
  <c r="M4" i="12"/>
  <c r="L4" i="12"/>
  <c r="L1398" i="12"/>
  <c r="L1397" i="12"/>
  <c r="L1395" i="12"/>
  <c r="L1393" i="12"/>
  <c r="L1392" i="12"/>
  <c r="L1391" i="12"/>
  <c r="L1390" i="12"/>
  <c r="L1376" i="12"/>
  <c r="L1375" i="12"/>
  <c r="L1372" i="12"/>
  <c r="L1367" i="12"/>
  <c r="L1363" i="12"/>
  <c r="L1362" i="12"/>
  <c r="L1361" i="12"/>
  <c r="L1360" i="12"/>
  <c r="L1358" i="12"/>
  <c r="L1348" i="12"/>
  <c r="L1345" i="12"/>
  <c r="L1342" i="12"/>
  <c r="L1341" i="12"/>
  <c r="L1337" i="12"/>
  <c r="L1333" i="12"/>
  <c r="L1332" i="12"/>
  <c r="L1331" i="12"/>
  <c r="L1330" i="12"/>
  <c r="L1318" i="12"/>
  <c r="L1317" i="12"/>
  <c r="L1313" i="12"/>
  <c r="L1312" i="12"/>
  <c r="L1308" i="12"/>
  <c r="L1307" i="12"/>
  <c r="L1305" i="12"/>
  <c r="L1303" i="12"/>
  <c r="L1302" i="12"/>
  <c r="L1301" i="12"/>
  <c r="L1300" i="12"/>
  <c r="L1298" i="12"/>
  <c r="L1286" i="12"/>
  <c r="L1285" i="12"/>
  <c r="L1284" i="12"/>
  <c r="L1283" i="12"/>
  <c r="L1279" i="12"/>
  <c r="L1278" i="12"/>
  <c r="L1264" i="12"/>
  <c r="L1263" i="12"/>
  <c r="L1255" i="12"/>
  <c r="L1246" i="12"/>
  <c r="L1225" i="12"/>
  <c r="L1222" i="12"/>
  <c r="L1221" i="12"/>
  <c r="L1220" i="12"/>
  <c r="L1206" i="12"/>
  <c r="L1202" i="12"/>
  <c r="L1201" i="12"/>
  <c r="L1143" i="12"/>
  <c r="L1142" i="12"/>
  <c r="L1140" i="12"/>
  <c r="L1125" i="12"/>
  <c r="L1124" i="12"/>
  <c r="L1109" i="12"/>
  <c r="L1107" i="12"/>
  <c r="L1106" i="12"/>
  <c r="L1105" i="12"/>
  <c r="L1092" i="12"/>
  <c r="L1091" i="12"/>
  <c r="L1090" i="12"/>
  <c r="L1070" i="12"/>
  <c r="L1055" i="12"/>
  <c r="L1054" i="12"/>
  <c r="L1049" i="12"/>
  <c r="L1048" i="12"/>
  <c r="L1035" i="12"/>
  <c r="L1034" i="12"/>
  <c r="L1028" i="12"/>
  <c r="L1013" i="12"/>
  <c r="L1011" i="12"/>
  <c r="L998" i="12"/>
  <c r="L977" i="12"/>
  <c r="L976" i="12"/>
  <c r="L974" i="12"/>
  <c r="L970" i="12"/>
  <c r="L965" i="12"/>
  <c r="L964" i="12"/>
  <c r="L963" i="12"/>
  <c r="L961" i="12"/>
  <c r="L951" i="12"/>
  <c r="L935" i="12"/>
  <c r="L926" i="12"/>
  <c r="L916" i="12"/>
  <c r="L907" i="12"/>
  <c r="L906" i="12"/>
  <c r="L905" i="12"/>
  <c r="L904" i="12"/>
  <c r="L882" i="12"/>
  <c r="L881" i="12"/>
  <c r="L880" i="12"/>
  <c r="L879" i="12"/>
  <c r="L866" i="12"/>
  <c r="L862" i="12"/>
  <c r="L859" i="12"/>
  <c r="L856" i="12"/>
  <c r="L846" i="12"/>
  <c r="L842" i="12"/>
  <c r="L841" i="12"/>
  <c r="L840" i="12"/>
  <c r="L823" i="12"/>
  <c r="L822" i="12"/>
  <c r="L805" i="12"/>
  <c r="L803" i="12"/>
  <c r="L802" i="12"/>
  <c r="L801" i="12"/>
  <c r="L800" i="12"/>
  <c r="L787" i="12"/>
  <c r="L786" i="12"/>
  <c r="L785" i="12"/>
  <c r="L784" i="12"/>
  <c r="L779" i="12"/>
  <c r="L763" i="12"/>
  <c r="L762" i="12"/>
  <c r="L755" i="12"/>
  <c r="L754" i="12"/>
  <c r="L726" i="12"/>
  <c r="L724" i="12"/>
  <c r="L723" i="12"/>
  <c r="L722" i="12"/>
  <c r="L714" i="12"/>
  <c r="L713" i="12"/>
  <c r="L689" i="12"/>
  <c r="L688" i="12"/>
  <c r="L678" i="12"/>
  <c r="L677" i="12"/>
  <c r="L676" i="12"/>
  <c r="L652" i="12"/>
  <c r="L651" i="12"/>
  <c r="L646" i="12"/>
  <c r="L642" i="12"/>
  <c r="L641" i="12"/>
  <c r="L631" i="12"/>
  <c r="L630" i="12"/>
  <c r="L629" i="12"/>
  <c r="L609" i="12"/>
  <c r="L587" i="12"/>
  <c r="L580" i="12"/>
  <c r="L579" i="12"/>
  <c r="L577" i="12"/>
  <c r="L575" i="12"/>
  <c r="L572" i="12"/>
  <c r="L516" i="12"/>
  <c r="L515" i="12"/>
  <c r="L502" i="12"/>
  <c r="L481" i="12"/>
  <c r="L479" i="12"/>
  <c r="L476" i="12"/>
  <c r="L475" i="12"/>
  <c r="L472" i="12"/>
  <c r="L455" i="12"/>
  <c r="L454" i="12"/>
  <c r="L438" i="12"/>
  <c r="L437" i="12"/>
  <c r="L422" i="12"/>
  <c r="L399" i="12"/>
  <c r="L384" i="12"/>
  <c r="L362" i="12"/>
  <c r="L343" i="12"/>
  <c r="L342" i="12"/>
  <c r="L339" i="12"/>
  <c r="L338" i="12"/>
  <c r="L249" i="12"/>
  <c r="L230" i="12"/>
  <c r="L229" i="12"/>
  <c r="L228" i="12"/>
  <c r="L227" i="12"/>
  <c r="L208" i="12"/>
  <c r="L191" i="12"/>
  <c r="L187" i="12"/>
  <c r="L167" i="12"/>
  <c r="L122" i="12"/>
  <c r="L112" i="12"/>
  <c r="L107" i="12"/>
  <c r="L102" i="12"/>
  <c r="L101" i="12"/>
  <c r="L65" i="12"/>
  <c r="L54" i="12"/>
  <c r="L52" i="12"/>
  <c r="L51" i="12"/>
  <c r="L50" i="12"/>
  <c r="L49" i="12"/>
  <c r="L16" i="12"/>
  <c r="K1411" i="12"/>
  <c r="K1410" i="12"/>
  <c r="K1409" i="12"/>
  <c r="K1408" i="12"/>
  <c r="K1406" i="12"/>
  <c r="K1405" i="12"/>
  <c r="K1404" i="12"/>
  <c r="K1402" i="12"/>
  <c r="K1401" i="12"/>
  <c r="K1400" i="12"/>
  <c r="K1398" i="12"/>
  <c r="K1397" i="12"/>
  <c r="K1396" i="12"/>
  <c r="K1395" i="12"/>
  <c r="K1393" i="12"/>
  <c r="K1392" i="12"/>
  <c r="K1391" i="12"/>
  <c r="K1390" i="12"/>
  <c r="K1388" i="12"/>
  <c r="K1387" i="12"/>
  <c r="K1386" i="12"/>
  <c r="K1385" i="12"/>
  <c r="K1383" i="12"/>
  <c r="K1382" i="12"/>
  <c r="K1381" i="12"/>
  <c r="K1380" i="12"/>
  <c r="K1378" i="12"/>
  <c r="K1377" i="12"/>
  <c r="K1376" i="12"/>
  <c r="K1375" i="12"/>
  <c r="K1373" i="12"/>
  <c r="K1372" i="12"/>
  <c r="K1371" i="12"/>
  <c r="K1370" i="12"/>
  <c r="K1368" i="12"/>
  <c r="K1367" i="12"/>
  <c r="K1366" i="12"/>
  <c r="K1365" i="12"/>
  <c r="K1363" i="12"/>
  <c r="K1362" i="12"/>
  <c r="K1361" i="12"/>
  <c r="K1360" i="12"/>
  <c r="K1358" i="12"/>
  <c r="K1357" i="12"/>
  <c r="K1356" i="12"/>
  <c r="K1355" i="12"/>
  <c r="K1353" i="12"/>
  <c r="K1352" i="12"/>
  <c r="K1351" i="12"/>
  <c r="K1350" i="12"/>
  <c r="K1348" i="12"/>
  <c r="K1347" i="12"/>
  <c r="K1346" i="12"/>
  <c r="K1345" i="12"/>
  <c r="K1343" i="12"/>
  <c r="K1342" i="12"/>
  <c r="K1341" i="12"/>
  <c r="K1340" i="12"/>
  <c r="K1338" i="12"/>
  <c r="K1337" i="12"/>
  <c r="K1336" i="12"/>
  <c r="K1335" i="12"/>
  <c r="K1333" i="12"/>
  <c r="K1332" i="12"/>
  <c r="K1331" i="12"/>
  <c r="K1330" i="12"/>
  <c r="K1328" i="12"/>
  <c r="K1327" i="12"/>
  <c r="K1326" i="12"/>
  <c r="K1325" i="12"/>
  <c r="K1323" i="12"/>
  <c r="K1322" i="12"/>
  <c r="K1321" i="12"/>
  <c r="K1320" i="12"/>
  <c r="K1318" i="12"/>
  <c r="K1317" i="12"/>
  <c r="K1316" i="12"/>
  <c r="K1315" i="12"/>
  <c r="K1313" i="12"/>
  <c r="K1312" i="12"/>
  <c r="K1311" i="12"/>
  <c r="K1310" i="12"/>
  <c r="K1308" i="12"/>
  <c r="K1307" i="12"/>
  <c r="K1306" i="12"/>
  <c r="K1305" i="12"/>
  <c r="K1303" i="12"/>
  <c r="K1302" i="12"/>
  <c r="K1301" i="12"/>
  <c r="K1300" i="12"/>
  <c r="K1298" i="12"/>
  <c r="K1297" i="12"/>
  <c r="K1296" i="12"/>
  <c r="K1295" i="12"/>
  <c r="K1293" i="12"/>
  <c r="K1292" i="12"/>
  <c r="K1289" i="12"/>
  <c r="K1288" i="12"/>
  <c r="K1286" i="12"/>
  <c r="K1285" i="12"/>
  <c r="K1284" i="12"/>
  <c r="K1283" i="12"/>
  <c r="K1281" i="12"/>
  <c r="K1280" i="12"/>
  <c r="K1279" i="12"/>
  <c r="K1278" i="12"/>
  <c r="K1276" i="12"/>
  <c r="K1275" i="12"/>
  <c r="K1274" i="12"/>
  <c r="K1273" i="12"/>
  <c r="K1271" i="12"/>
  <c r="K1270" i="12"/>
  <c r="K1269" i="12"/>
  <c r="K1268" i="12"/>
  <c r="K1266" i="12"/>
  <c r="K1265" i="12"/>
  <c r="K1264" i="12"/>
  <c r="K1263" i="12"/>
  <c r="K1261" i="12"/>
  <c r="K1260" i="12"/>
  <c r="K1259" i="12"/>
  <c r="K1258" i="12"/>
  <c r="K1256" i="12"/>
  <c r="K1255" i="12"/>
  <c r="K1254" i="12"/>
  <c r="K1253" i="12"/>
  <c r="K1251" i="12"/>
  <c r="K1250" i="12"/>
  <c r="K1249" i="12"/>
  <c r="K1248" i="12"/>
  <c r="K1247" i="12"/>
  <c r="K1246" i="12"/>
  <c r="K1244" i="12"/>
  <c r="K1243" i="12"/>
  <c r="K1242" i="12"/>
  <c r="K1241" i="12"/>
  <c r="K1240" i="12"/>
  <c r="K1239" i="12"/>
  <c r="K1237" i="12"/>
  <c r="K1236" i="12"/>
  <c r="K1235" i="12"/>
  <c r="K1234" i="12"/>
  <c r="K1233" i="12"/>
  <c r="K1232" i="12"/>
  <c r="K1230" i="12"/>
  <c r="K1229" i="12"/>
  <c r="K1228" i="12"/>
  <c r="K1227" i="12"/>
  <c r="K1226" i="12"/>
  <c r="K1225" i="12"/>
  <c r="K1223" i="12"/>
  <c r="K1222" i="12"/>
  <c r="K1221" i="12"/>
  <c r="K1220" i="12"/>
  <c r="K1219" i="12"/>
  <c r="K1218" i="12"/>
  <c r="K1216" i="12"/>
  <c r="K1215" i="12"/>
  <c r="K1214" i="12"/>
  <c r="K1213" i="12"/>
  <c r="K1212" i="12"/>
  <c r="K1211" i="12"/>
  <c r="K1209" i="12"/>
  <c r="K1208" i="12"/>
  <c r="K1207" i="12"/>
  <c r="K1206" i="12"/>
  <c r="K1205" i="12"/>
  <c r="K1204" i="12"/>
  <c r="K1202" i="12"/>
  <c r="K1201" i="12"/>
  <c r="K1200" i="12"/>
  <c r="K1199" i="12"/>
  <c r="K1198" i="12"/>
  <c r="K1197" i="12"/>
  <c r="K1195" i="12"/>
  <c r="K1194" i="12"/>
  <c r="K1193" i="12"/>
  <c r="K1192" i="12"/>
  <c r="K1191" i="12"/>
  <c r="K1190" i="12"/>
  <c r="K1188" i="12"/>
  <c r="K1187" i="12"/>
  <c r="K1186" i="12"/>
  <c r="K1185" i="12"/>
  <c r="K1183" i="12"/>
  <c r="K1182" i="12"/>
  <c r="K1181" i="12"/>
  <c r="K1180" i="12"/>
  <c r="K1178" i="12"/>
  <c r="K1177" i="12"/>
  <c r="K1176" i="12"/>
  <c r="K1175" i="12"/>
  <c r="K1173" i="12"/>
  <c r="K1172" i="12"/>
  <c r="K1171" i="12"/>
  <c r="K1170" i="12"/>
  <c r="K1169" i="12"/>
  <c r="K1168" i="12"/>
  <c r="K1167" i="12"/>
  <c r="K1162" i="12"/>
  <c r="K1161" i="12"/>
  <c r="K1160" i="12"/>
  <c r="K1159" i="12"/>
  <c r="K1158" i="12"/>
  <c r="K1157" i="12"/>
  <c r="K1155" i="12"/>
  <c r="K1154" i="12"/>
  <c r="K1153" i="12"/>
  <c r="K1152" i="12"/>
  <c r="K1151" i="12"/>
  <c r="K1149" i="12"/>
  <c r="K1148" i="12"/>
  <c r="K1147" i="12"/>
  <c r="K1145" i="12"/>
  <c r="K1144" i="12"/>
  <c r="K1143" i="12"/>
  <c r="K1142" i="12"/>
  <c r="K1140" i="12"/>
  <c r="K1139" i="12"/>
  <c r="K1138" i="12"/>
  <c r="K1137" i="12"/>
  <c r="K1135" i="12"/>
  <c r="K1134" i="12"/>
  <c r="K1133" i="12"/>
  <c r="K1132" i="12"/>
  <c r="K1130" i="12"/>
  <c r="K1129" i="12"/>
  <c r="K1128" i="12"/>
  <c r="K1127" i="12"/>
  <c r="K1126" i="12"/>
  <c r="K1125" i="12"/>
  <c r="K1124" i="12"/>
  <c r="K1122" i="12"/>
  <c r="K1121" i="12"/>
  <c r="K1120" i="12"/>
  <c r="K1119" i="12"/>
  <c r="K1118" i="12"/>
  <c r="K1116" i="12"/>
  <c r="K1115" i="12"/>
  <c r="K1114" i="12"/>
  <c r="K1113" i="12"/>
  <c r="K1111" i="12"/>
  <c r="K1110" i="12"/>
  <c r="K1109" i="12"/>
  <c r="K1108" i="12"/>
  <c r="K1107" i="12"/>
  <c r="K1106" i="12"/>
  <c r="K1105" i="12"/>
  <c r="K1104" i="12"/>
  <c r="K1103" i="12"/>
  <c r="K1102" i="12"/>
  <c r="K1100" i="12"/>
  <c r="K1099" i="12"/>
  <c r="K1098" i="12"/>
  <c r="K1097" i="12"/>
  <c r="K1096" i="12"/>
  <c r="K1094" i="12"/>
  <c r="K1093" i="12"/>
  <c r="K1092" i="12"/>
  <c r="K1091" i="12"/>
  <c r="K1090" i="12"/>
  <c r="K1088" i="12"/>
  <c r="K1087" i="12"/>
  <c r="K1086" i="12"/>
  <c r="K1085" i="12"/>
  <c r="K1084" i="12"/>
  <c r="K1082" i="12"/>
  <c r="K1081" i="12"/>
  <c r="K1080" i="12"/>
  <c r="K1079" i="12"/>
  <c r="K1078" i="12"/>
  <c r="K1076" i="12"/>
  <c r="K1075" i="12"/>
  <c r="K1074" i="12"/>
  <c r="K1073" i="12"/>
  <c r="K1072" i="12"/>
  <c r="K1070" i="12"/>
  <c r="K1069" i="12"/>
  <c r="K1068" i="12"/>
  <c r="K1067" i="12"/>
  <c r="K1066" i="12"/>
  <c r="K1064" i="12"/>
  <c r="K1063" i="12"/>
  <c r="K1062" i="12"/>
  <c r="K1061" i="12"/>
  <c r="K1060" i="12"/>
  <c r="K1058" i="12"/>
  <c r="K1057" i="12"/>
  <c r="K1056" i="12"/>
  <c r="K1055" i="12"/>
  <c r="K1054" i="12"/>
  <c r="K1053" i="12"/>
  <c r="K1052" i="12"/>
  <c r="K1050" i="12"/>
  <c r="K1049" i="12"/>
  <c r="K1048" i="12"/>
  <c r="K1047" i="12"/>
  <c r="K1046" i="12"/>
  <c r="K1045" i="12"/>
  <c r="K1044" i="12"/>
  <c r="K1042" i="12"/>
  <c r="K1041" i="12"/>
  <c r="K1040" i="12"/>
  <c r="K1039" i="12"/>
  <c r="K1037" i="12"/>
  <c r="K1036" i="12"/>
  <c r="K1035" i="12"/>
  <c r="K1034" i="12"/>
  <c r="K1032" i="12"/>
  <c r="K1031" i="12"/>
  <c r="K1029" i="12"/>
  <c r="K1028" i="12"/>
  <c r="K1026" i="12"/>
  <c r="K1025" i="12"/>
  <c r="K1024" i="12"/>
  <c r="K1023" i="12"/>
  <c r="K1022" i="12"/>
  <c r="K1020" i="12"/>
  <c r="K1019" i="12"/>
  <c r="K1017" i="12"/>
  <c r="K1016" i="12"/>
  <c r="K1015" i="12"/>
  <c r="K1014" i="12"/>
  <c r="K1013" i="12"/>
  <c r="K1012" i="12"/>
  <c r="K1011" i="12"/>
  <c r="K1009" i="12"/>
  <c r="K1008" i="12"/>
  <c r="K1007" i="12"/>
  <c r="K1006" i="12"/>
  <c r="K1004" i="12"/>
  <c r="K1003" i="12"/>
  <c r="K1002" i="12"/>
  <c r="K1001" i="12"/>
  <c r="K999" i="12"/>
  <c r="K998" i="12"/>
  <c r="K997" i="12"/>
  <c r="K996" i="12"/>
  <c r="K995" i="12"/>
  <c r="K994" i="12"/>
  <c r="K993" i="12"/>
  <c r="K991" i="12"/>
  <c r="K990" i="12"/>
  <c r="K989" i="12"/>
  <c r="K988" i="12"/>
  <c r="K986" i="12"/>
  <c r="K985" i="12"/>
  <c r="K984" i="12"/>
  <c r="K983" i="12"/>
  <c r="K981" i="12"/>
  <c r="K980" i="12"/>
  <c r="K979" i="12"/>
  <c r="K978" i="12"/>
  <c r="K977" i="12"/>
  <c r="K976" i="12"/>
  <c r="K974" i="12"/>
  <c r="K973" i="12"/>
  <c r="K972" i="12"/>
  <c r="K971" i="12"/>
  <c r="K970" i="12"/>
  <c r="K968" i="12"/>
  <c r="K967" i="12"/>
  <c r="K966" i="12"/>
  <c r="K965" i="12"/>
  <c r="K964" i="12"/>
  <c r="K963" i="12"/>
  <c r="K961" i="12"/>
  <c r="K960" i="12"/>
  <c r="K959" i="12"/>
  <c r="K958" i="12"/>
  <c r="K957" i="12"/>
  <c r="K956" i="12"/>
  <c r="K954" i="12"/>
  <c r="K953" i="12"/>
  <c r="K951" i="12"/>
  <c r="K950" i="12"/>
  <c r="K949" i="12"/>
  <c r="K947" i="12"/>
  <c r="K946" i="12"/>
  <c r="K945" i="12"/>
  <c r="K944" i="12"/>
  <c r="K942" i="12"/>
  <c r="K941" i="12"/>
  <c r="K940" i="12"/>
  <c r="K939" i="12"/>
  <c r="K938" i="12"/>
  <c r="K937" i="12"/>
  <c r="K935" i="12"/>
  <c r="K934" i="12"/>
  <c r="K933" i="12"/>
  <c r="K932" i="12"/>
  <c r="K931" i="12"/>
  <c r="K930" i="12"/>
  <c r="K929" i="12"/>
  <c r="K928" i="12"/>
  <c r="K926" i="12"/>
  <c r="K925" i="12"/>
  <c r="K924" i="12"/>
  <c r="K923" i="12"/>
  <c r="K921" i="12"/>
  <c r="K920" i="12"/>
  <c r="K919" i="12"/>
  <c r="K918" i="12"/>
  <c r="K917" i="12"/>
  <c r="K916" i="12"/>
  <c r="K915" i="12"/>
  <c r="K914" i="12"/>
  <c r="K912" i="12"/>
  <c r="K911" i="12"/>
  <c r="K910" i="12"/>
  <c r="K909" i="12"/>
  <c r="K907" i="12"/>
  <c r="K906" i="12"/>
  <c r="K905" i="12"/>
  <c r="K904" i="12"/>
  <c r="K902" i="12"/>
  <c r="K901" i="12"/>
  <c r="K900" i="12"/>
  <c r="K899" i="12"/>
  <c r="K897" i="12"/>
  <c r="K896" i="12"/>
  <c r="K895" i="12"/>
  <c r="K894" i="12"/>
  <c r="K892" i="12"/>
  <c r="K891" i="12"/>
  <c r="K890" i="12"/>
  <c r="K889" i="12"/>
  <c r="K887" i="12"/>
  <c r="K886" i="12"/>
  <c r="K885" i="12"/>
  <c r="K884" i="12"/>
  <c r="K882" i="12"/>
  <c r="K881" i="12"/>
  <c r="K880" i="12"/>
  <c r="K879" i="12"/>
  <c r="K877" i="12"/>
  <c r="K876" i="12"/>
  <c r="K875" i="12"/>
  <c r="K874" i="12"/>
  <c r="K872" i="12"/>
  <c r="K871" i="12"/>
  <c r="K870" i="12"/>
  <c r="K869" i="12"/>
  <c r="K867" i="12"/>
  <c r="K866" i="12"/>
  <c r="K865" i="12"/>
  <c r="K864" i="12"/>
  <c r="K862" i="12"/>
  <c r="K861" i="12"/>
  <c r="K860" i="12"/>
  <c r="K859" i="12"/>
  <c r="K857" i="12"/>
  <c r="K856" i="12"/>
  <c r="K855" i="12"/>
  <c r="K854" i="12"/>
  <c r="K852" i="12"/>
  <c r="K851" i="12"/>
  <c r="K850" i="12"/>
  <c r="K849" i="12"/>
  <c r="K847" i="12"/>
  <c r="K846" i="12"/>
  <c r="K845" i="12"/>
  <c r="K844" i="12"/>
  <c r="K842" i="12"/>
  <c r="K841" i="12"/>
  <c r="K840" i="12"/>
  <c r="K839" i="12"/>
  <c r="K837" i="12"/>
  <c r="K836" i="12"/>
  <c r="K835" i="12"/>
  <c r="K834" i="12"/>
  <c r="K833" i="12"/>
  <c r="K831" i="12"/>
  <c r="K830" i="12"/>
  <c r="K829" i="12"/>
  <c r="K828" i="12"/>
  <c r="K827" i="12"/>
  <c r="K826" i="12"/>
  <c r="K824" i="12"/>
  <c r="K823" i="12"/>
  <c r="K822" i="12"/>
  <c r="K821" i="12"/>
  <c r="K820" i="12"/>
  <c r="K818" i="12"/>
  <c r="K817" i="12"/>
  <c r="K815" i="12"/>
  <c r="K814" i="12"/>
  <c r="K813" i="12"/>
  <c r="K812" i="12"/>
  <c r="K810" i="12"/>
  <c r="K809" i="12"/>
  <c r="K808" i="12"/>
  <c r="K807" i="12"/>
  <c r="K806" i="12"/>
  <c r="K805" i="12"/>
  <c r="K803" i="12"/>
  <c r="K802" i="12"/>
  <c r="K801" i="12"/>
  <c r="K800" i="12"/>
  <c r="K799" i="12"/>
  <c r="K798" i="12"/>
  <c r="K797" i="12"/>
  <c r="K796" i="12"/>
  <c r="K794" i="12"/>
  <c r="K793" i="12"/>
  <c r="K792" i="12"/>
  <c r="K791" i="12"/>
  <c r="K789" i="12"/>
  <c r="K788" i="12"/>
  <c r="K787" i="12"/>
  <c r="K786" i="12"/>
  <c r="K785" i="12"/>
  <c r="K784" i="12"/>
  <c r="K783" i="12"/>
  <c r="K782" i="12"/>
  <c r="K780" i="12"/>
  <c r="K779" i="12"/>
  <c r="K778" i="12"/>
  <c r="K777" i="12"/>
  <c r="K775" i="12"/>
  <c r="K774" i="12"/>
  <c r="K773" i="12"/>
  <c r="K772" i="12"/>
  <c r="K770" i="12"/>
  <c r="K769" i="12"/>
  <c r="K768" i="12"/>
  <c r="K767" i="12"/>
  <c r="K765" i="12"/>
  <c r="K764" i="12"/>
  <c r="K763" i="12"/>
  <c r="K762" i="12"/>
  <c r="K760" i="12"/>
  <c r="K759" i="12"/>
  <c r="K758" i="12"/>
  <c r="K757" i="12"/>
  <c r="K755" i="12"/>
  <c r="K754" i="12"/>
  <c r="K753" i="12"/>
  <c r="K752" i="12"/>
  <c r="K750" i="12"/>
  <c r="K749" i="12"/>
  <c r="K748" i="12"/>
  <c r="K747" i="12"/>
  <c r="K746" i="12"/>
  <c r="K743" i="12"/>
  <c r="K742" i="12"/>
  <c r="K741" i="12"/>
  <c r="K740" i="12"/>
  <c r="K738" i="12"/>
  <c r="K737" i="12"/>
  <c r="K736" i="12"/>
  <c r="K735" i="12"/>
  <c r="K733" i="12"/>
  <c r="K732" i="12"/>
  <c r="K731" i="12"/>
  <c r="K730" i="12"/>
  <c r="K729" i="12"/>
  <c r="K727" i="12"/>
  <c r="K726" i="12"/>
  <c r="K724" i="12"/>
  <c r="K723" i="12"/>
  <c r="K722" i="12"/>
  <c r="K721" i="12"/>
  <c r="K720" i="12"/>
  <c r="K719" i="12"/>
  <c r="K718" i="12"/>
  <c r="K717" i="12"/>
  <c r="K716" i="12"/>
  <c r="K714" i="12"/>
  <c r="K713" i="12"/>
  <c r="K712" i="12"/>
  <c r="K711" i="12"/>
  <c r="K710" i="12"/>
  <c r="K709" i="12"/>
  <c r="K707" i="12"/>
  <c r="K706" i="12"/>
  <c r="K705" i="12"/>
  <c r="K704" i="12"/>
  <c r="K703" i="12"/>
  <c r="K702" i="12"/>
  <c r="K701" i="12"/>
  <c r="K700" i="12"/>
  <c r="K698" i="12"/>
  <c r="K697" i="12"/>
  <c r="K696" i="12"/>
  <c r="K695" i="12"/>
  <c r="K693" i="12"/>
  <c r="K692" i="12"/>
  <c r="K691" i="12"/>
  <c r="K690" i="12"/>
  <c r="K689" i="12"/>
  <c r="K688" i="12"/>
  <c r="K687" i="12"/>
  <c r="K686" i="12"/>
  <c r="K684" i="12"/>
  <c r="K683" i="12"/>
  <c r="K682" i="12"/>
  <c r="K681" i="12"/>
  <c r="K679" i="12"/>
  <c r="K678" i="12"/>
  <c r="K677" i="12"/>
  <c r="K676" i="12"/>
  <c r="K674" i="12"/>
  <c r="K673" i="12"/>
  <c r="K672" i="12"/>
  <c r="K671" i="12"/>
  <c r="K669" i="12"/>
  <c r="K668" i="12"/>
  <c r="K667" i="12"/>
  <c r="K666" i="12"/>
  <c r="K664" i="12"/>
  <c r="K663" i="12"/>
  <c r="K662" i="12"/>
  <c r="K661" i="12"/>
  <c r="K659" i="12"/>
  <c r="K658" i="12"/>
  <c r="K657" i="12"/>
  <c r="K656" i="12"/>
  <c r="K654" i="12"/>
  <c r="K653" i="12"/>
  <c r="K652" i="12"/>
  <c r="K651" i="12"/>
  <c r="K649" i="12"/>
  <c r="K648" i="12"/>
  <c r="K647" i="12"/>
  <c r="K646" i="12"/>
  <c r="K645" i="12"/>
  <c r="K644" i="12"/>
  <c r="K643" i="12"/>
  <c r="K642" i="12"/>
  <c r="K641" i="12"/>
  <c r="K640" i="12"/>
  <c r="K638" i="12"/>
  <c r="K637" i="12"/>
  <c r="K636" i="12"/>
  <c r="K633" i="12"/>
  <c r="K632" i="12"/>
  <c r="K631" i="12"/>
  <c r="K630" i="12"/>
  <c r="K629" i="12"/>
  <c r="K628" i="12"/>
  <c r="K627" i="12"/>
  <c r="K626" i="12"/>
  <c r="K625" i="12"/>
  <c r="K623" i="12"/>
  <c r="K622" i="12"/>
  <c r="K621" i="12"/>
  <c r="K619" i="12"/>
  <c r="K618" i="12"/>
  <c r="K616" i="12"/>
  <c r="K615" i="12"/>
  <c r="K613" i="12"/>
  <c r="K612" i="12"/>
  <c r="K611" i="12"/>
  <c r="K609" i="12"/>
  <c r="K608" i="12"/>
  <c r="K607" i="12"/>
  <c r="K606" i="12"/>
  <c r="K605" i="12"/>
  <c r="K604" i="12"/>
  <c r="K603" i="12"/>
  <c r="K601" i="12"/>
  <c r="K600" i="12"/>
  <c r="K599" i="12"/>
  <c r="K597" i="12"/>
  <c r="K596" i="12"/>
  <c r="K595" i="12"/>
  <c r="K594" i="12"/>
  <c r="K592" i="12"/>
  <c r="K591" i="12"/>
  <c r="K590" i="12"/>
  <c r="K589" i="12"/>
  <c r="K587" i="12"/>
  <c r="K586" i="12"/>
  <c r="K585" i="12"/>
  <c r="K584" i="12"/>
  <c r="K582" i="12"/>
  <c r="K581" i="12"/>
  <c r="K580" i="12"/>
  <c r="K579" i="12"/>
  <c r="K577" i="12"/>
  <c r="K576" i="12"/>
  <c r="K575" i="12"/>
  <c r="K574" i="12"/>
  <c r="K573" i="12"/>
  <c r="K572" i="12"/>
  <c r="K570" i="12"/>
  <c r="K569" i="12"/>
  <c r="K568" i="12"/>
  <c r="K567" i="12"/>
  <c r="K566" i="12"/>
  <c r="K565" i="12"/>
  <c r="K563" i="12"/>
  <c r="K562" i="12"/>
  <c r="K561" i="12"/>
  <c r="K560" i="12"/>
  <c r="K558" i="12"/>
  <c r="K557" i="12"/>
  <c r="K556" i="12"/>
  <c r="K554" i="12"/>
  <c r="K553" i="12"/>
  <c r="K552" i="12"/>
  <c r="K551" i="12"/>
  <c r="K550" i="12"/>
  <c r="K549" i="12"/>
  <c r="K548" i="12"/>
  <c r="K547" i="12"/>
  <c r="K546" i="12"/>
  <c r="K545" i="12"/>
  <c r="K543" i="12"/>
  <c r="K542" i="12"/>
  <c r="K540" i="12"/>
  <c r="K539" i="12"/>
  <c r="K538" i="12"/>
  <c r="K537" i="12"/>
  <c r="K536" i="12"/>
  <c r="K535" i="12"/>
  <c r="K534" i="12"/>
  <c r="K532" i="12"/>
  <c r="K531" i="12"/>
  <c r="K530" i="12"/>
  <c r="K528" i="12"/>
  <c r="K527" i="12"/>
  <c r="K526" i="12"/>
  <c r="K525" i="12"/>
  <c r="K523" i="12"/>
  <c r="K522" i="12"/>
  <c r="K521" i="12"/>
  <c r="K520" i="12"/>
  <c r="K518" i="12"/>
  <c r="K517" i="12"/>
  <c r="K516" i="12"/>
  <c r="K515" i="12"/>
  <c r="K513" i="12"/>
  <c r="K512" i="12"/>
  <c r="K511" i="12"/>
  <c r="K510" i="12"/>
  <c r="K508" i="12"/>
  <c r="K507" i="12"/>
  <c r="K506" i="12"/>
  <c r="K504" i="12"/>
  <c r="K503" i="12"/>
  <c r="K502" i="12"/>
  <c r="K501" i="12"/>
  <c r="K499" i="12"/>
  <c r="K498" i="12"/>
  <c r="K497" i="12"/>
  <c r="K496" i="12"/>
  <c r="K494" i="12"/>
  <c r="K493" i="12"/>
  <c r="K492" i="12"/>
  <c r="K491" i="12"/>
  <c r="K489" i="12"/>
  <c r="K488" i="12"/>
  <c r="K487" i="12"/>
  <c r="K486" i="12"/>
  <c r="K484" i="12"/>
  <c r="K483" i="12"/>
  <c r="K482" i="12"/>
  <c r="K481" i="12"/>
  <c r="K479" i="12"/>
  <c r="K478" i="12"/>
  <c r="K477" i="12"/>
  <c r="K476" i="12"/>
  <c r="K475" i="12"/>
  <c r="K474" i="12"/>
  <c r="K472" i="12"/>
  <c r="K471" i="12"/>
  <c r="K470" i="12"/>
  <c r="K469" i="12"/>
  <c r="K468" i="12"/>
  <c r="K467" i="12"/>
  <c r="K465" i="12"/>
  <c r="K464" i="12"/>
  <c r="K463" i="12"/>
  <c r="K462" i="12"/>
  <c r="K460" i="12"/>
  <c r="K459" i="12"/>
  <c r="K458" i="12"/>
  <c r="K457" i="12"/>
  <c r="K455" i="12"/>
  <c r="K454" i="12"/>
  <c r="K453" i="12"/>
  <c r="K452" i="12"/>
  <c r="K450" i="12"/>
  <c r="K449" i="12"/>
  <c r="K448" i="12"/>
  <c r="K447" i="12"/>
  <c r="K445" i="12"/>
  <c r="K444" i="12"/>
  <c r="K443" i="12"/>
  <c r="K442" i="12"/>
  <c r="K440" i="12"/>
  <c r="K439" i="12"/>
  <c r="K438" i="12"/>
  <c r="K437" i="12"/>
  <c r="K435" i="12"/>
  <c r="K434" i="12"/>
  <c r="K433" i="12"/>
  <c r="K432" i="12"/>
  <c r="K430" i="12"/>
  <c r="K429" i="12"/>
  <c r="K428" i="12"/>
  <c r="K427" i="12"/>
  <c r="K425" i="12"/>
  <c r="K424" i="12"/>
  <c r="K423" i="12"/>
  <c r="K422" i="12"/>
  <c r="K420" i="12"/>
  <c r="K419" i="12"/>
  <c r="K418" i="12"/>
  <c r="K416" i="12"/>
  <c r="K415" i="12"/>
  <c r="K411" i="12"/>
  <c r="K410" i="12"/>
  <c r="K409" i="12"/>
  <c r="K408" i="12"/>
  <c r="K407" i="12"/>
  <c r="K406" i="12"/>
  <c r="K404" i="12"/>
  <c r="K403" i="12"/>
  <c r="K402" i="12"/>
  <c r="K401" i="12"/>
  <c r="K400" i="12"/>
  <c r="K399" i="12"/>
  <c r="K398" i="12"/>
  <c r="K397" i="12"/>
  <c r="K395" i="12"/>
  <c r="K394" i="12"/>
  <c r="K393" i="12"/>
  <c r="K392" i="12"/>
  <c r="K390" i="12"/>
  <c r="K389" i="12"/>
  <c r="K388" i="12"/>
  <c r="K387" i="12"/>
  <c r="K385" i="12"/>
  <c r="K384" i="12"/>
  <c r="K383" i="12"/>
  <c r="K382" i="12"/>
  <c r="K380" i="12"/>
  <c r="K379" i="12"/>
  <c r="K378" i="12"/>
  <c r="K377" i="12"/>
  <c r="K375" i="12"/>
  <c r="K374" i="12"/>
  <c r="K373" i="12"/>
  <c r="K372" i="12"/>
  <c r="K370" i="12"/>
  <c r="K369" i="12"/>
  <c r="K368" i="12"/>
  <c r="K367" i="12"/>
  <c r="K365" i="12"/>
  <c r="K364" i="12"/>
  <c r="K363" i="12"/>
  <c r="K362" i="12"/>
  <c r="K360" i="12"/>
  <c r="K359" i="12"/>
  <c r="K358" i="12"/>
  <c r="K357" i="12"/>
  <c r="K355" i="12"/>
  <c r="K354" i="12"/>
  <c r="K353" i="12"/>
  <c r="K352" i="12"/>
  <c r="K350" i="12"/>
  <c r="K349" i="12"/>
  <c r="K348" i="12"/>
  <c r="K347" i="12"/>
  <c r="K345" i="12"/>
  <c r="K344" i="12"/>
  <c r="K343" i="12"/>
  <c r="K342" i="12"/>
  <c r="K340" i="12"/>
  <c r="K339" i="12"/>
  <c r="K338" i="12"/>
  <c r="K337" i="12"/>
  <c r="K335" i="12"/>
  <c r="K334" i="12"/>
  <c r="K333" i="12"/>
  <c r="K331" i="12"/>
  <c r="K330" i="12"/>
  <c r="K329" i="12"/>
  <c r="K328" i="12"/>
  <c r="K327" i="12"/>
  <c r="K326" i="12"/>
  <c r="K325" i="12"/>
  <c r="K324" i="12"/>
  <c r="K323" i="12"/>
  <c r="K322" i="12"/>
  <c r="K320" i="12"/>
  <c r="K319" i="12"/>
  <c r="K318" i="12"/>
  <c r="K317" i="12"/>
  <c r="K316" i="12"/>
  <c r="K315" i="12"/>
  <c r="K314" i="12"/>
  <c r="K312" i="12"/>
  <c r="K311" i="12"/>
  <c r="K310" i="12"/>
  <c r="K309" i="12"/>
  <c r="K307" i="12"/>
  <c r="K306" i="12"/>
  <c r="K305" i="12"/>
  <c r="K304" i="12"/>
  <c r="K303" i="12"/>
  <c r="K302" i="12"/>
  <c r="K300" i="12"/>
  <c r="K299" i="12"/>
  <c r="K298" i="12"/>
  <c r="K297" i="12"/>
  <c r="K296" i="12"/>
  <c r="K295" i="12"/>
  <c r="K293" i="12"/>
  <c r="K292" i="12"/>
  <c r="K291" i="12"/>
  <c r="K290" i="12"/>
  <c r="K288" i="12"/>
  <c r="K287" i="12"/>
  <c r="K281" i="12"/>
  <c r="K280" i="12"/>
  <c r="K279" i="12"/>
  <c r="K278" i="12"/>
  <c r="K277" i="12"/>
  <c r="K276" i="12"/>
  <c r="K275" i="12"/>
  <c r="K274" i="12"/>
  <c r="K272" i="12"/>
  <c r="K271" i="12"/>
  <c r="K270" i="12"/>
  <c r="K269" i="12"/>
  <c r="K267" i="12"/>
  <c r="K266" i="12"/>
  <c r="K265" i="12"/>
  <c r="K264" i="12"/>
  <c r="K263" i="12"/>
  <c r="K261" i="12"/>
  <c r="K260" i="12"/>
  <c r="K259" i="12"/>
  <c r="K258" i="12"/>
  <c r="K256" i="12"/>
  <c r="K255" i="12"/>
  <c r="K254" i="12"/>
  <c r="K253" i="12"/>
  <c r="K252" i="12"/>
  <c r="K250" i="12"/>
  <c r="K249" i="12"/>
  <c r="K248" i="12"/>
  <c r="K247" i="12"/>
  <c r="K245" i="12"/>
  <c r="K244" i="12"/>
  <c r="K243" i="12"/>
  <c r="K242" i="12"/>
  <c r="K240" i="12"/>
  <c r="K239" i="12"/>
  <c r="K238" i="12"/>
  <c r="K237" i="12"/>
  <c r="K235" i="12"/>
  <c r="K234" i="12"/>
  <c r="K233" i="12"/>
  <c r="K232" i="12"/>
  <c r="K230" i="12"/>
  <c r="K229" i="12"/>
  <c r="K228" i="12"/>
  <c r="K227" i="12"/>
  <c r="K225" i="12"/>
  <c r="K224" i="12"/>
  <c r="K223" i="12"/>
  <c r="K222" i="12"/>
  <c r="K220" i="12"/>
  <c r="K219" i="12"/>
  <c r="K218" i="12"/>
  <c r="K217" i="12"/>
  <c r="K215" i="12"/>
  <c r="K214" i="12"/>
  <c r="K213" i="12"/>
  <c r="K212" i="12"/>
  <c r="K208" i="12"/>
  <c r="K205" i="12"/>
  <c r="K204" i="12"/>
  <c r="K203" i="12"/>
  <c r="K202" i="12"/>
  <c r="K200" i="12"/>
  <c r="K199" i="12"/>
  <c r="K198" i="12"/>
  <c r="K197" i="12"/>
  <c r="K195" i="12"/>
  <c r="K194" i="12"/>
  <c r="K193" i="12"/>
  <c r="K191" i="12"/>
  <c r="K190" i="12"/>
  <c r="K189" i="12"/>
  <c r="K188" i="12"/>
  <c r="K187" i="12"/>
  <c r="K185" i="12"/>
  <c r="K184" i="12"/>
  <c r="K183" i="12"/>
  <c r="K182" i="12"/>
  <c r="K180" i="12"/>
  <c r="K179" i="12"/>
  <c r="K178" i="12"/>
  <c r="K177" i="12"/>
  <c r="K175" i="12"/>
  <c r="K174" i="12"/>
  <c r="K173" i="12"/>
  <c r="K172" i="12"/>
  <c r="K170" i="12"/>
  <c r="K169" i="12"/>
  <c r="K168" i="12"/>
  <c r="K167" i="12"/>
  <c r="K165" i="12"/>
  <c r="K164" i="12"/>
  <c r="K163" i="12"/>
  <c r="K162" i="12"/>
  <c r="K160" i="12"/>
  <c r="K159" i="12"/>
  <c r="K158" i="12"/>
  <c r="K157" i="12"/>
  <c r="K155" i="12"/>
  <c r="K154" i="12"/>
  <c r="K153" i="12"/>
  <c r="K152" i="12"/>
  <c r="K150" i="12"/>
  <c r="K149" i="12"/>
  <c r="K148" i="12"/>
  <c r="K147" i="12"/>
  <c r="K145" i="12"/>
  <c r="K144" i="12"/>
  <c r="K143" i="12"/>
  <c r="K141" i="12"/>
  <c r="K140" i="12"/>
  <c r="K139" i="12"/>
  <c r="K138" i="12"/>
  <c r="K136" i="12"/>
  <c r="K135" i="12"/>
  <c r="K134" i="12"/>
  <c r="K133" i="12"/>
  <c r="K131" i="12"/>
  <c r="K130" i="12"/>
  <c r="K129" i="12"/>
  <c r="K127" i="12"/>
  <c r="K126" i="12"/>
  <c r="K125" i="12"/>
  <c r="K124" i="12"/>
  <c r="K123" i="12"/>
  <c r="K122" i="12"/>
  <c r="K121" i="12"/>
  <c r="K120" i="12"/>
  <c r="K119" i="12"/>
  <c r="K118" i="12"/>
  <c r="K117" i="12"/>
  <c r="K116" i="12"/>
  <c r="K115" i="12"/>
  <c r="K113" i="12"/>
  <c r="K112" i="12"/>
  <c r="K111" i="12"/>
  <c r="K110" i="12"/>
  <c r="K109" i="12"/>
  <c r="K107" i="12"/>
  <c r="K106" i="12"/>
  <c r="K105" i="12"/>
  <c r="K104" i="12"/>
  <c r="K102" i="12"/>
  <c r="K101" i="12"/>
  <c r="K100" i="12"/>
  <c r="K99" i="12"/>
  <c r="K98" i="12"/>
  <c r="K95" i="12"/>
  <c r="K94" i="12"/>
  <c r="K93" i="12"/>
  <c r="K92" i="12"/>
  <c r="K91" i="12"/>
  <c r="K90" i="12"/>
  <c r="K88" i="12"/>
  <c r="K87" i="12"/>
  <c r="K86" i="12"/>
  <c r="K85" i="12"/>
  <c r="K84" i="12"/>
  <c r="K82" i="12"/>
  <c r="K81" i="12"/>
  <c r="K80" i="12"/>
  <c r="K79" i="12"/>
  <c r="K78" i="12"/>
  <c r="K77" i="12"/>
  <c r="K76" i="12"/>
  <c r="K75" i="12"/>
  <c r="K73" i="12"/>
  <c r="K72" i="12"/>
  <c r="K71" i="12"/>
  <c r="K70" i="12"/>
  <c r="K68" i="12"/>
  <c r="K67" i="12"/>
  <c r="K66" i="12"/>
  <c r="K65" i="12"/>
  <c r="K63" i="12"/>
  <c r="K62" i="12"/>
  <c r="K61" i="12"/>
  <c r="K60" i="12"/>
  <c r="K59" i="12"/>
  <c r="K58" i="12"/>
  <c r="K57" i="12"/>
  <c r="K56" i="12"/>
  <c r="K55" i="12"/>
  <c r="K54" i="12"/>
  <c r="K52" i="12"/>
  <c r="K51" i="12"/>
  <c r="K50" i="12"/>
  <c r="K49" i="12"/>
  <c r="K48" i="12"/>
  <c r="K47" i="12"/>
  <c r="K46" i="12"/>
  <c r="K45" i="12"/>
  <c r="K44" i="12"/>
  <c r="K43" i="12"/>
  <c r="K41" i="12"/>
  <c r="K40" i="12"/>
  <c r="K39" i="12"/>
  <c r="K38" i="12"/>
  <c r="K36" i="12"/>
  <c r="K35" i="12"/>
  <c r="K34" i="12"/>
  <c r="K33" i="12"/>
  <c r="K31" i="12"/>
  <c r="K30" i="12"/>
  <c r="K29" i="12"/>
  <c r="K27" i="12"/>
  <c r="K26" i="12"/>
  <c r="K25" i="12"/>
  <c r="K23" i="12"/>
  <c r="K22" i="12"/>
  <c r="K21" i="12"/>
  <c r="K20" i="12"/>
  <c r="K18" i="12"/>
  <c r="K17" i="12"/>
  <c r="K16" i="12"/>
  <c r="K15" i="12"/>
  <c r="K14" i="12"/>
  <c r="K13" i="12"/>
  <c r="K12" i="12"/>
  <c r="K10" i="12"/>
  <c r="K9" i="12"/>
  <c r="K7" i="12"/>
  <c r="K5" i="12"/>
  <c r="K4" i="12"/>
  <c r="Q634" i="12" l="1"/>
  <c r="Q629" i="12"/>
  <c r="Q631" i="12"/>
  <c r="Q626" i="12"/>
  <c r="R669" i="12"/>
  <c r="R666" i="12"/>
  <c r="R668" i="12"/>
  <c r="Q625" i="12"/>
  <c r="P393" i="12"/>
  <c r="P395" i="12"/>
  <c r="M1377" i="12"/>
  <c r="M1286" i="12"/>
  <c r="Q1255" i="12"/>
  <c r="P261" i="12"/>
  <c r="M168" i="12"/>
  <c r="M170" i="12"/>
  <c r="K413" i="12"/>
  <c r="K412" i="12"/>
  <c r="Q412" i="12"/>
  <c r="Q407" i="12"/>
  <c r="Q409" i="12"/>
  <c r="K210" i="12"/>
  <c r="K209" i="12"/>
  <c r="Q209" i="12"/>
  <c r="Q210" i="12"/>
  <c r="O212" i="12"/>
  <c r="O213" i="12"/>
  <c r="O215" i="12"/>
  <c r="R232" i="12"/>
  <c r="R234" i="12"/>
  <c r="Q672" i="12"/>
  <c r="Q674" i="12"/>
  <c r="N5" i="12"/>
  <c r="N4" i="12"/>
  <c r="M267" i="12"/>
  <c r="M264" i="12"/>
  <c r="O448" i="12"/>
  <c r="O450" i="12"/>
  <c r="S487" i="12"/>
  <c r="S489" i="12"/>
  <c r="O520" i="12"/>
  <c r="O522" i="12"/>
  <c r="M677" i="12"/>
  <c r="M679" i="12"/>
  <c r="K1291" i="12"/>
  <c r="K1290" i="12"/>
  <c r="K284" i="12"/>
  <c r="K283" i="12"/>
  <c r="N310" i="12"/>
  <c r="N312" i="12"/>
  <c r="Q228" i="12"/>
  <c r="Q230" i="12"/>
  <c r="S967" i="12"/>
  <c r="S964" i="12"/>
  <c r="N129" i="12"/>
  <c r="N130" i="12"/>
  <c r="M310" i="12"/>
  <c r="M312" i="12"/>
  <c r="S323" i="12"/>
  <c r="S330" i="12"/>
  <c r="S325" i="12"/>
  <c r="S327" i="12"/>
  <c r="P1206" i="12"/>
  <c r="O980" i="12"/>
  <c r="N958" i="12"/>
  <c r="Q632" i="12"/>
  <c r="O447" i="12"/>
  <c r="P394" i="12"/>
  <c r="S247" i="12"/>
  <c r="P437" i="12"/>
  <c r="P439" i="12"/>
  <c r="M244" i="12"/>
  <c r="M242" i="12"/>
  <c r="M311" i="12"/>
  <c r="N162" i="12"/>
  <c r="M1376" i="12"/>
  <c r="M1285" i="12"/>
  <c r="Q1254" i="12"/>
  <c r="M678" i="12"/>
  <c r="Q630" i="12"/>
  <c r="P392" i="12"/>
  <c r="P260" i="12"/>
  <c r="O274" i="12"/>
  <c r="O276" i="12"/>
  <c r="O278" i="12"/>
  <c r="M302" i="12"/>
  <c r="M305" i="12"/>
  <c r="M307" i="12"/>
  <c r="R217" i="12"/>
  <c r="R219" i="12"/>
  <c r="Q224" i="12"/>
  <c r="Q223" i="12"/>
  <c r="Q225" i="12"/>
  <c r="N242" i="12"/>
  <c r="N244" i="12"/>
  <c r="O38" i="12"/>
  <c r="O40" i="12"/>
  <c r="O449" i="12"/>
  <c r="M309" i="12"/>
  <c r="P1254" i="12"/>
  <c r="P1204" i="12"/>
  <c r="Q990" i="12"/>
  <c r="O978" i="12"/>
  <c r="S965" i="12"/>
  <c r="N956" i="12"/>
  <c r="R950" i="12"/>
  <c r="M676" i="12"/>
  <c r="R638" i="12"/>
  <c r="Q628" i="12"/>
  <c r="M263" i="12"/>
  <c r="P258" i="12"/>
  <c r="P277" i="12"/>
  <c r="P281" i="12"/>
  <c r="P274" i="12"/>
  <c r="P276" i="12"/>
  <c r="P278" i="12"/>
  <c r="S220" i="12"/>
  <c r="S217" i="12"/>
  <c r="P41" i="12"/>
  <c r="P38" i="12"/>
  <c r="S963" i="12"/>
  <c r="N961" i="12"/>
  <c r="P663" i="12"/>
  <c r="R636" i="12"/>
  <c r="S488" i="12"/>
  <c r="M265" i="12"/>
  <c r="N131" i="12"/>
  <c r="M183" i="12"/>
  <c r="M185" i="12"/>
  <c r="S102" i="12"/>
  <c r="S99" i="12"/>
  <c r="S101" i="12"/>
  <c r="Q695" i="12"/>
  <c r="Q697" i="12"/>
  <c r="S704" i="12"/>
  <c r="S706" i="12"/>
  <c r="S701" i="12"/>
  <c r="P714" i="12"/>
  <c r="P711" i="12"/>
  <c r="N163" i="12"/>
  <c r="N165" i="12"/>
  <c r="O976" i="12"/>
  <c r="P661" i="12"/>
  <c r="S486" i="12"/>
  <c r="N333" i="12"/>
  <c r="S250" i="12"/>
  <c r="S167" i="12"/>
  <c r="S169" i="12"/>
  <c r="S193" i="12"/>
  <c r="S195" i="12"/>
  <c r="P10" i="12"/>
  <c r="P9" i="12"/>
  <c r="N204" i="12"/>
  <c r="N203" i="12"/>
  <c r="R1035" i="12"/>
  <c r="R1037" i="12"/>
  <c r="N1054" i="12"/>
  <c r="N1056" i="12"/>
  <c r="Q133" i="12"/>
  <c r="Q134" i="12"/>
  <c r="Q136" i="12"/>
  <c r="N265" i="12"/>
  <c r="N267" i="12"/>
  <c r="P1209" i="12"/>
  <c r="K285" i="12"/>
  <c r="P1207" i="12"/>
  <c r="R667" i="12"/>
  <c r="Q633" i="12"/>
  <c r="O290" i="12"/>
  <c r="S248" i="12"/>
  <c r="Q135" i="12"/>
  <c r="P141" i="12"/>
  <c r="P139" i="12"/>
  <c r="P407" i="12"/>
  <c r="P409" i="12"/>
  <c r="P411" i="12"/>
  <c r="N213" i="12"/>
  <c r="N215" i="12"/>
  <c r="P672" i="12"/>
  <c r="P674" i="12"/>
  <c r="M686" i="12"/>
  <c r="M693" i="12"/>
  <c r="M688" i="12"/>
  <c r="S14" i="12"/>
  <c r="S16" i="12"/>
  <c r="S17" i="12"/>
  <c r="R271" i="12"/>
  <c r="O267" i="12"/>
  <c r="S15" i="12"/>
  <c r="S13" i="12"/>
  <c r="O265" i="12"/>
  <c r="A86" i="12"/>
  <c r="A87" i="12"/>
  <c r="A365" i="12"/>
  <c r="A1145" i="12"/>
  <c r="L120" i="12"/>
  <c r="L439" i="12"/>
  <c r="L517" i="12"/>
  <c r="L772" i="12"/>
  <c r="L1126" i="12"/>
  <c r="L1296" i="12"/>
  <c r="L1315" i="12"/>
  <c r="L1346" i="12"/>
  <c r="L1377" i="12"/>
  <c r="A515" i="12"/>
  <c r="A27" i="12"/>
  <c r="A577" i="12"/>
  <c r="A921" i="12"/>
  <c r="A1202" i="12"/>
  <c r="L20" i="12"/>
  <c r="L324" i="12"/>
  <c r="L632" i="12"/>
  <c r="L820" i="12"/>
  <c r="L933" i="12"/>
  <c r="L1066" i="12"/>
  <c r="A372" i="12"/>
  <c r="A447" i="12"/>
  <c r="A594" i="12"/>
  <c r="A691" i="12"/>
  <c r="A787" i="12"/>
  <c r="A815" i="12"/>
  <c r="A1152" i="12"/>
  <c r="L121" i="12"/>
  <c r="L821" i="12"/>
  <c r="L1243" i="12"/>
  <c r="L1297" i="12"/>
  <c r="A448" i="12"/>
  <c r="A517" i="12"/>
  <c r="A666" i="12"/>
  <c r="A716" i="12"/>
  <c r="A854" i="12"/>
  <c r="A1153" i="12"/>
  <c r="A1270" i="12"/>
  <c r="A582" i="12"/>
  <c r="A580" i="12"/>
  <c r="A738" i="12"/>
  <c r="A736" i="12"/>
  <c r="A1306" i="12"/>
  <c r="A1307" i="12"/>
  <c r="A1305" i="12"/>
  <c r="L499" i="12"/>
  <c r="L498" i="12"/>
  <c r="L497" i="12"/>
  <c r="L496" i="12"/>
  <c r="L503" i="12"/>
  <c r="L501" i="12"/>
  <c r="L1173" i="12"/>
  <c r="L1170" i="12"/>
  <c r="L1172" i="12"/>
  <c r="L1171" i="12"/>
  <c r="L1281" i="12"/>
  <c r="L1280" i="12"/>
  <c r="L1176" i="12"/>
  <c r="L1175" i="12"/>
  <c r="L23" i="12"/>
  <c r="L22" i="12"/>
  <c r="L34" i="12"/>
  <c r="L36" i="12"/>
  <c r="L35" i="12"/>
  <c r="L999" i="12"/>
  <c r="L994" i="12"/>
  <c r="L993" i="12"/>
  <c r="L1014" i="12"/>
  <c r="L1017" i="12"/>
  <c r="L1016" i="12"/>
  <c r="L1015" i="12"/>
  <c r="L1012" i="12"/>
  <c r="L615" i="12"/>
  <c r="L616" i="12"/>
  <c r="L1026" i="12"/>
  <c r="L1023" i="12"/>
  <c r="L1022" i="12"/>
  <c r="L669" i="12"/>
  <c r="L668" i="12"/>
  <c r="L667" i="12"/>
  <c r="L666" i="12"/>
  <c r="L692" i="12"/>
  <c r="L690" i="12"/>
  <c r="L1045" i="12"/>
  <c r="L1050" i="12"/>
  <c r="L711" i="12"/>
  <c r="L710" i="12"/>
  <c r="L709" i="12"/>
  <c r="L733" i="12"/>
  <c r="L730" i="12"/>
  <c r="L729" i="12"/>
  <c r="L1102" i="12"/>
  <c r="L1111" i="12"/>
  <c r="L1110" i="12"/>
  <c r="L1108" i="12"/>
  <c r="L1121" i="12"/>
  <c r="L1122" i="12"/>
  <c r="L1118" i="12"/>
  <c r="L752" i="12"/>
  <c r="L753" i="12"/>
  <c r="L775" i="12"/>
  <c r="L773" i="12"/>
  <c r="L830" i="12"/>
  <c r="L827" i="12"/>
  <c r="L826" i="12"/>
  <c r="L854" i="12"/>
  <c r="L857" i="12"/>
  <c r="L865" i="12"/>
  <c r="L864" i="12"/>
  <c r="L884" i="12"/>
  <c r="L887" i="12"/>
  <c r="L886" i="12"/>
  <c r="L885" i="12"/>
  <c r="L894" i="12"/>
  <c r="L897" i="12"/>
  <c r="L896" i="12"/>
  <c r="L1219" i="12"/>
  <c r="L1223" i="12"/>
  <c r="L1233" i="12"/>
  <c r="L1237" i="12"/>
  <c r="L1232" i="12"/>
  <c r="L1353" i="12"/>
  <c r="L1352" i="12"/>
  <c r="L1383" i="12"/>
  <c r="L1382" i="12"/>
  <c r="L1311" i="12"/>
  <c r="L1310" i="12"/>
  <c r="L48" i="12"/>
  <c r="L47" i="12"/>
  <c r="L344" i="12"/>
  <c r="A1170" i="12"/>
  <c r="A1171" i="12"/>
  <c r="A1172" i="12"/>
  <c r="A844" i="12"/>
  <c r="A846" i="12"/>
  <c r="A1237" i="12"/>
  <c r="A1234" i="12"/>
  <c r="A1233" i="12"/>
  <c r="L320" i="12"/>
  <c r="L314" i="12"/>
  <c r="A203" i="12"/>
  <c r="A204" i="12"/>
  <c r="A584" i="12"/>
  <c r="A585" i="12"/>
  <c r="L298" i="12"/>
  <c r="L300" i="12"/>
  <c r="L312" i="12"/>
  <c r="L310" i="12"/>
  <c r="L352" i="12"/>
  <c r="L504" i="12"/>
  <c r="L581" i="12"/>
  <c r="L648" i="12"/>
  <c r="L831" i="12"/>
  <c r="L996" i="12"/>
  <c r="L245" i="12"/>
  <c r="L960" i="12"/>
  <c r="L997" i="12"/>
  <c r="L377" i="12"/>
  <c r="L134" i="12"/>
  <c r="L136" i="12"/>
  <c r="L135" i="12"/>
  <c r="L147" i="12"/>
  <c r="L149" i="12"/>
  <c r="L148" i="12"/>
  <c r="L357" i="12"/>
  <c r="L360" i="12"/>
  <c r="L359" i="12"/>
  <c r="L358" i="12"/>
  <c r="A187" i="12"/>
  <c r="L165" i="12"/>
  <c r="L295" i="12"/>
  <c r="L378" i="12"/>
  <c r="L309" i="12"/>
  <c r="L379" i="12"/>
  <c r="L55" i="12"/>
  <c r="L63" i="12"/>
  <c r="L58" i="12"/>
  <c r="L375" i="12"/>
  <c r="L372" i="12"/>
  <c r="L200" i="12"/>
  <c r="L198" i="12"/>
  <c r="L394" i="12"/>
  <c r="L395" i="12"/>
  <c r="L404" i="12"/>
  <c r="L401" i="12"/>
  <c r="L403" i="12"/>
  <c r="L402" i="12"/>
  <c r="L415" i="12"/>
  <c r="L416" i="12"/>
  <c r="L93" i="12"/>
  <c r="L94" i="12"/>
  <c r="L90" i="12"/>
  <c r="L447" i="12"/>
  <c r="L448" i="12"/>
  <c r="L119" i="12"/>
  <c r="L118" i="12"/>
  <c r="L117" i="12"/>
  <c r="L116" i="12"/>
  <c r="L129" i="12"/>
  <c r="L131" i="12"/>
  <c r="L210" i="12"/>
  <c r="L209" i="12"/>
  <c r="L459" i="12"/>
  <c r="L460" i="12"/>
  <c r="L458" i="12"/>
  <c r="L457" i="12"/>
  <c r="L104" i="12"/>
  <c r="L467" i="12"/>
  <c r="L33" i="12"/>
  <c r="L105" i="12"/>
  <c r="L178" i="12"/>
  <c r="L468" i="12"/>
  <c r="A44" i="12"/>
  <c r="A342" i="12"/>
  <c r="A387" i="12"/>
  <c r="A489" i="12"/>
  <c r="A642" i="12"/>
  <c r="A689" i="12"/>
  <c r="A997" i="12"/>
  <c r="A1122" i="12"/>
  <c r="A1160" i="12"/>
  <c r="A392" i="12"/>
  <c r="A389" i="12"/>
  <c r="L704" i="12"/>
  <c r="A21" i="12"/>
  <c r="A47" i="12"/>
  <c r="A117" i="12"/>
  <c r="A147" i="12"/>
  <c r="A199" i="12"/>
  <c r="A353" i="12"/>
  <c r="A449" i="12"/>
  <c r="A547" i="12"/>
  <c r="A645" i="12"/>
  <c r="A676" i="12"/>
  <c r="A692" i="12"/>
  <c r="A762" i="12"/>
  <c r="A796" i="12"/>
  <c r="A896" i="12"/>
  <c r="A965" i="12"/>
  <c r="A1011" i="12"/>
  <c r="A1365" i="12"/>
  <c r="A48" i="12"/>
  <c r="A118" i="12"/>
  <c r="A150" i="12"/>
  <c r="A292" i="12"/>
  <c r="A393" i="12"/>
  <c r="A548" i="12"/>
  <c r="A648" i="12"/>
  <c r="A677" i="12"/>
  <c r="A763" i="12"/>
  <c r="A797" i="12"/>
  <c r="A966" i="12"/>
  <c r="A1014" i="12"/>
  <c r="A1063" i="12"/>
  <c r="A1181" i="12"/>
  <c r="A1366" i="12"/>
  <c r="A546" i="12"/>
  <c r="A119" i="12"/>
  <c r="A367" i="12"/>
  <c r="A501" i="12"/>
  <c r="A563" i="12"/>
  <c r="A707" i="12"/>
  <c r="A917" i="12"/>
  <c r="A967" i="12"/>
  <c r="L1386" i="12"/>
  <c r="A26" i="12"/>
  <c r="A120" i="12"/>
  <c r="A370" i="12"/>
  <c r="A502" i="12"/>
  <c r="A565" i="12"/>
  <c r="A968" i="12"/>
  <c r="A1139" i="12"/>
  <c r="A1187" i="12"/>
  <c r="A1260" i="12"/>
  <c r="A1348" i="12"/>
  <c r="L77" i="12"/>
  <c r="L76" i="12"/>
  <c r="L75" i="12"/>
  <c r="L531" i="12"/>
  <c r="L530" i="12"/>
  <c r="L534" i="12"/>
  <c r="L540" i="12"/>
  <c r="L539" i="12"/>
  <c r="L941" i="12"/>
  <c r="L940" i="12"/>
  <c r="L939" i="12"/>
  <c r="L942" i="12"/>
  <c r="L636" i="12"/>
  <c r="L638" i="12"/>
  <c r="L637" i="12"/>
  <c r="L664" i="12"/>
  <c r="L663" i="12"/>
  <c r="L662" i="12"/>
  <c r="L661" i="12"/>
  <c r="L1073" i="12"/>
  <c r="L1076" i="12"/>
  <c r="L1075" i="12"/>
  <c r="L749" i="12"/>
  <c r="L748" i="12"/>
  <c r="L750" i="12"/>
  <c r="L759" i="12"/>
  <c r="L758" i="12"/>
  <c r="L757" i="12"/>
  <c r="L794" i="12"/>
  <c r="L793" i="12"/>
  <c r="L792" i="12"/>
  <c r="L791" i="12"/>
  <c r="L1259" i="12"/>
  <c r="L280" i="12"/>
  <c r="L279" i="12"/>
  <c r="L278" i="12"/>
  <c r="L277" i="12"/>
  <c r="L275" i="12"/>
  <c r="L276" i="12"/>
  <c r="L274" i="12"/>
  <c r="L326" i="12"/>
  <c r="L331" i="12"/>
  <c r="L330" i="12"/>
  <c r="L328" i="12"/>
  <c r="L327" i="12"/>
  <c r="L329" i="12"/>
  <c r="L340" i="12"/>
  <c r="L337" i="12"/>
  <c r="L349" i="12"/>
  <c r="L348" i="12"/>
  <c r="L347" i="12"/>
  <c r="L350" i="12"/>
  <c r="L173" i="12"/>
  <c r="L172" i="12"/>
  <c r="L175" i="12"/>
  <c r="L174" i="12"/>
  <c r="L370" i="12"/>
  <c r="L367" i="12"/>
  <c r="L369" i="12"/>
  <c r="L368" i="12"/>
  <c r="L194" i="12"/>
  <c r="L195" i="12"/>
  <c r="L193" i="12"/>
  <c r="L205" i="12"/>
  <c r="L204" i="12"/>
  <c r="L202" i="12"/>
  <c r="L390" i="12"/>
  <c r="L388" i="12"/>
  <c r="L389" i="12"/>
  <c r="L387" i="12"/>
  <c r="L71" i="12"/>
  <c r="L73" i="12"/>
  <c r="L70" i="12"/>
  <c r="L72" i="12"/>
  <c r="L413" i="12"/>
  <c r="L412" i="12"/>
  <c r="L411" i="12"/>
  <c r="L410" i="12"/>
  <c r="L409" i="12"/>
  <c r="L408" i="12"/>
  <c r="L406" i="12"/>
  <c r="L407" i="12"/>
  <c r="L85" i="12"/>
  <c r="L84" i="12"/>
  <c r="L88" i="12"/>
  <c r="L87" i="12"/>
  <c r="L86" i="12"/>
  <c r="L425" i="12"/>
  <c r="L424" i="12"/>
  <c r="L423" i="12"/>
  <c r="L429" i="12"/>
  <c r="L430" i="12"/>
  <c r="L428" i="12"/>
  <c r="L427" i="12"/>
  <c r="L100" i="12"/>
  <c r="L99" i="12"/>
  <c r="L113" i="12"/>
  <c r="L111" i="12"/>
  <c r="L110" i="12"/>
  <c r="L109" i="12"/>
  <c r="L453" i="12"/>
  <c r="L452" i="12"/>
  <c r="L220" i="12"/>
  <c r="L219" i="12"/>
  <c r="L218" i="12"/>
  <c r="L217" i="12"/>
  <c r="L240" i="12"/>
  <c r="L239" i="12"/>
  <c r="L238" i="12"/>
  <c r="L237" i="12"/>
  <c r="L474" i="12"/>
  <c r="L478" i="12"/>
  <c r="L477" i="12"/>
  <c r="L482" i="12"/>
  <c r="L484" i="12"/>
  <c r="L483" i="12"/>
  <c r="L1266" i="12"/>
  <c r="L1265" i="12"/>
  <c r="L41" i="12"/>
  <c r="L40" i="12"/>
  <c r="L39" i="12"/>
  <c r="L38" i="12"/>
  <c r="L543" i="12"/>
  <c r="L542" i="12"/>
  <c r="L562" i="12"/>
  <c r="L561" i="12"/>
  <c r="L560" i="12"/>
  <c r="L563" i="12"/>
  <c r="L576" i="12"/>
  <c r="L574" i="12"/>
  <c r="L573" i="12"/>
  <c r="L586" i="12"/>
  <c r="L585" i="12"/>
  <c r="L584" i="12"/>
  <c r="L910" i="12"/>
  <c r="L909" i="12"/>
  <c r="L912" i="12"/>
  <c r="L911" i="12"/>
  <c r="L928" i="12"/>
  <c r="L932" i="12"/>
  <c r="L931" i="12"/>
  <c r="L930" i="12"/>
  <c r="L929" i="12"/>
  <c r="L606" i="12"/>
  <c r="L607" i="12"/>
  <c r="L605" i="12"/>
  <c r="L608" i="12"/>
  <c r="L604" i="12"/>
  <c r="L603" i="12"/>
  <c r="L947" i="12"/>
  <c r="L946" i="12"/>
  <c r="L945" i="12"/>
  <c r="L944" i="12"/>
  <c r="L971" i="12"/>
  <c r="L973" i="12"/>
  <c r="L972" i="12"/>
  <c r="L980" i="12"/>
  <c r="L979" i="12"/>
  <c r="L981" i="12"/>
  <c r="L1004" i="12"/>
  <c r="L1003" i="12"/>
  <c r="L1002" i="12"/>
  <c r="L1001" i="12"/>
  <c r="L618" i="12"/>
  <c r="L619" i="12"/>
  <c r="L625" i="12"/>
  <c r="L628" i="12"/>
  <c r="L627" i="12"/>
  <c r="L626" i="12"/>
  <c r="L634" i="12"/>
  <c r="L654" i="12"/>
  <c r="L653" i="12"/>
  <c r="L1037" i="12"/>
  <c r="L1036" i="12"/>
  <c r="L698" i="12"/>
  <c r="L697" i="12"/>
  <c r="L695" i="12"/>
  <c r="L696" i="12"/>
  <c r="L1058" i="12"/>
  <c r="L1053" i="12"/>
  <c r="L1052" i="12"/>
  <c r="L1056" i="12"/>
  <c r="L1057" i="12"/>
  <c r="L721" i="12"/>
  <c r="L717" i="12"/>
  <c r="L716" i="12"/>
  <c r="L720" i="12"/>
  <c r="L719" i="12"/>
  <c r="L718" i="12"/>
  <c r="L1068" i="12"/>
  <c r="L1067" i="12"/>
  <c r="L736" i="12"/>
  <c r="L738" i="12"/>
  <c r="L737" i="12"/>
  <c r="L735" i="12"/>
  <c r="L1082" i="12"/>
  <c r="L1081" i="12"/>
  <c r="L1080" i="12"/>
  <c r="L1079" i="12"/>
  <c r="L1078" i="12"/>
  <c r="L1094" i="12"/>
  <c r="L1093" i="12"/>
  <c r="L1115" i="12"/>
  <c r="L1114" i="12"/>
  <c r="L1113" i="12"/>
  <c r="L1116" i="12"/>
  <c r="L1129" i="12"/>
  <c r="L1130" i="12"/>
  <c r="L1128" i="12"/>
  <c r="L1144" i="12"/>
  <c r="L1145" i="12"/>
  <c r="L1402" i="12"/>
  <c r="L1401" i="12"/>
  <c r="L1400" i="12"/>
  <c r="L780" i="12"/>
  <c r="L778" i="12"/>
  <c r="L777" i="12"/>
  <c r="L782" i="12"/>
  <c r="L783" i="12"/>
  <c r="L789" i="12"/>
  <c r="L788" i="12"/>
  <c r="L809" i="12"/>
  <c r="L810" i="12"/>
  <c r="L808" i="12"/>
  <c r="L807" i="12"/>
  <c r="L806" i="12"/>
  <c r="L852" i="12"/>
  <c r="L851" i="12"/>
  <c r="L850" i="12"/>
  <c r="L849" i="12"/>
  <c r="L861" i="12"/>
  <c r="L860" i="12"/>
  <c r="L869" i="12"/>
  <c r="L872" i="12"/>
  <c r="L871" i="12"/>
  <c r="L870" i="12"/>
  <c r="L892" i="12"/>
  <c r="L891" i="12"/>
  <c r="L890" i="12"/>
  <c r="L889" i="12"/>
  <c r="L365" i="12"/>
  <c r="L364" i="12"/>
  <c r="L444" i="12"/>
  <c r="L445" i="12"/>
  <c r="L443" i="12"/>
  <c r="L442" i="12"/>
  <c r="L235" i="12"/>
  <c r="L234" i="12"/>
  <c r="L233" i="12"/>
  <c r="L837" i="12"/>
  <c r="L270" i="12"/>
  <c r="L272" i="12"/>
  <c r="L271" i="12"/>
  <c r="L155" i="12"/>
  <c r="L154" i="12"/>
  <c r="L10" i="12"/>
  <c r="L9" i="12"/>
  <c r="L601" i="12"/>
  <c r="L599" i="12"/>
  <c r="L600" i="12"/>
  <c r="L985" i="12"/>
  <c r="L986" i="12"/>
  <c r="L984" i="12"/>
  <c r="L983" i="12"/>
  <c r="L284" i="12"/>
  <c r="L287" i="12"/>
  <c r="L286" i="12"/>
  <c r="L508" i="12"/>
  <c r="L507" i="12"/>
  <c r="L506" i="12"/>
  <c r="L523" i="12"/>
  <c r="L522" i="12"/>
  <c r="L521" i="12"/>
  <c r="L1271" i="12"/>
  <c r="L1270" i="12"/>
  <c r="L1269" i="12"/>
  <c r="L1268" i="12"/>
  <c r="L568" i="12"/>
  <c r="L567" i="12"/>
  <c r="L566" i="12"/>
  <c r="L565" i="12"/>
  <c r="L622" i="12"/>
  <c r="L623" i="12"/>
  <c r="L621" i="12"/>
  <c r="L1064" i="12"/>
  <c r="L1063" i="12"/>
  <c r="L1062" i="12"/>
  <c r="L1061" i="12"/>
  <c r="L1060" i="12"/>
  <c r="L1099" i="12"/>
  <c r="L1098" i="12"/>
  <c r="L1100" i="12"/>
  <c r="L1097" i="12"/>
  <c r="L1096" i="12"/>
  <c r="L1155" i="12"/>
  <c r="L1154" i="12"/>
  <c r="L1152" i="12"/>
  <c r="L1153" i="12"/>
  <c r="L1151" i="12"/>
  <c r="L1205" i="12"/>
  <c r="L1209" i="12"/>
  <c r="L1208" i="12"/>
  <c r="L168" i="12"/>
  <c r="L594" i="12"/>
  <c r="L705" i="12"/>
  <c r="L760" i="12"/>
  <c r="L917" i="12"/>
  <c r="L80" i="12"/>
  <c r="L212" i="12"/>
  <c r="L595" i="12"/>
  <c r="L954" i="12"/>
  <c r="L81" i="12"/>
  <c r="L418" i="12"/>
  <c r="L570" i="12"/>
  <c r="L919" i="12"/>
  <c r="L82" i="12"/>
  <c r="L266" i="12"/>
  <c r="L306" i="12"/>
  <c r="L419" i="12"/>
  <c r="L532" i="12"/>
  <c r="L768" i="12"/>
  <c r="L30" i="12"/>
  <c r="L184" i="12"/>
  <c r="L267" i="12"/>
  <c r="L535" i="12"/>
  <c r="L611" i="12"/>
  <c r="L741" i="12"/>
  <c r="L900" i="12"/>
  <c r="L1185" i="12"/>
  <c r="L31" i="12"/>
  <c r="L269" i="12"/>
  <c r="L536" i="12"/>
  <c r="L612" i="12"/>
  <c r="L742" i="12"/>
  <c r="L901" i="12"/>
  <c r="L1148" i="12"/>
  <c r="L1186" i="12"/>
  <c r="L281" i="12"/>
  <c r="L537" i="12"/>
  <c r="L743" i="12"/>
  <c r="L818" i="12"/>
  <c r="L902" i="12"/>
  <c r="L1031" i="12"/>
  <c r="L1072" i="12"/>
  <c r="L1149" i="12"/>
  <c r="L1187" i="12"/>
  <c r="L255" i="12"/>
  <c r="L256" i="12"/>
  <c r="L254" i="12"/>
  <c r="L253" i="12"/>
  <c r="L252" i="12"/>
  <c r="L1411" i="12"/>
  <c r="L1410" i="12"/>
  <c r="L1409" i="12"/>
  <c r="L1408" i="12"/>
  <c r="L463" i="12"/>
  <c r="L462" i="12"/>
  <c r="L465" i="12"/>
  <c r="L464" i="12"/>
  <c r="L488" i="12"/>
  <c r="L489" i="12"/>
  <c r="L486" i="12"/>
  <c r="L487" i="12"/>
  <c r="L1261" i="12"/>
  <c r="L1258" i="12"/>
  <c r="L548" i="12"/>
  <c r="L550" i="12"/>
  <c r="L549" i="12"/>
  <c r="L547" i="12"/>
  <c r="L546" i="12"/>
  <c r="L545" i="12"/>
  <c r="L989" i="12"/>
  <c r="L988" i="12"/>
  <c r="L990" i="12"/>
  <c r="L683" i="12"/>
  <c r="L682" i="12"/>
  <c r="L681" i="12"/>
  <c r="L1087" i="12"/>
  <c r="L1084" i="12"/>
  <c r="L1085" i="12"/>
  <c r="L1406" i="12"/>
  <c r="L1405" i="12"/>
  <c r="L1404" i="12"/>
  <c r="L835" i="12"/>
  <c r="L834" i="12"/>
  <c r="L833" i="12"/>
  <c r="L1191" i="12"/>
  <c r="L1195" i="12"/>
  <c r="L1194" i="12"/>
  <c r="L1192" i="12"/>
  <c r="L1190" i="12"/>
  <c r="L1193" i="12"/>
  <c r="L303" i="12"/>
  <c r="L302" i="12"/>
  <c r="L158" i="12"/>
  <c r="L157" i="12"/>
  <c r="L160" i="12"/>
  <c r="L159" i="12"/>
  <c r="L183" i="12"/>
  <c r="L182" i="12"/>
  <c r="L14" i="12"/>
  <c r="L18" i="12"/>
  <c r="L215" i="12"/>
  <c r="L214" i="12"/>
  <c r="L1244" i="12"/>
  <c r="L333" i="12"/>
  <c r="L335" i="12"/>
  <c r="L334" i="12"/>
  <c r="L591" i="12"/>
  <c r="L590" i="12"/>
  <c r="L589" i="12"/>
  <c r="L434" i="12"/>
  <c r="L433" i="12"/>
  <c r="L432" i="12"/>
  <c r="L494" i="12"/>
  <c r="L493" i="12"/>
  <c r="L491" i="12"/>
  <c r="L27" i="12"/>
  <c r="L26" i="12"/>
  <c r="L25" i="12"/>
  <c r="L914" i="12"/>
  <c r="L915" i="12"/>
  <c r="L921" i="12"/>
  <c r="L950" i="12"/>
  <c r="L949" i="12"/>
  <c r="L1020" i="12"/>
  <c r="L1019" i="12"/>
  <c r="L1042" i="12"/>
  <c r="L1040" i="12"/>
  <c r="L1041" i="12"/>
  <c r="L1039" i="12"/>
  <c r="L1135" i="12"/>
  <c r="L1133" i="12"/>
  <c r="L1132" i="12"/>
  <c r="L1134" i="12"/>
  <c r="L767" i="12"/>
  <c r="L770" i="12"/>
  <c r="L79" i="12"/>
  <c r="L250" i="12"/>
  <c r="L363" i="12"/>
  <c r="L672" i="12"/>
  <c r="L264" i="12"/>
  <c r="L569" i="12"/>
  <c r="L265" i="12"/>
  <c r="L596" i="12"/>
  <c r="L283" i="12"/>
  <c r="L1074" i="12"/>
  <c r="L12" i="12"/>
  <c r="L285" i="12"/>
  <c r="L551" i="12"/>
  <c r="L747" i="12"/>
  <c r="L1086" i="12"/>
  <c r="L13" i="12"/>
  <c r="L66" i="12"/>
  <c r="L153" i="12"/>
  <c r="L247" i="12"/>
  <c r="L288" i="12"/>
  <c r="L322" i="12"/>
  <c r="L552" i="12"/>
  <c r="L937" i="12"/>
  <c r="L1088" i="12"/>
  <c r="L261" i="12"/>
  <c r="L260" i="12"/>
  <c r="L259" i="12"/>
  <c r="L258" i="12"/>
  <c r="L292" i="12"/>
  <c r="L291" i="12"/>
  <c r="L293" i="12"/>
  <c r="L141" i="12"/>
  <c r="L140" i="12"/>
  <c r="L139" i="12"/>
  <c r="L138" i="12"/>
  <c r="L1181" i="12"/>
  <c r="L1180" i="12"/>
  <c r="L1182" i="12"/>
  <c r="L1008" i="12"/>
  <c r="L1007" i="12"/>
  <c r="L1006" i="12"/>
  <c r="L659" i="12"/>
  <c r="L657" i="12"/>
  <c r="L656" i="12"/>
  <c r="L658" i="12"/>
  <c r="L671" i="12"/>
  <c r="L674" i="12"/>
  <c r="L707" i="12"/>
  <c r="L702" i="12"/>
  <c r="L701" i="12"/>
  <c r="L703" i="12"/>
  <c r="L700" i="12"/>
  <c r="L1242" i="12"/>
  <c r="L1241" i="12"/>
  <c r="L17" i="12"/>
  <c r="L169" i="12"/>
  <c r="L304" i="12"/>
  <c r="L520" i="12"/>
  <c r="L918" i="12"/>
  <c r="L305" i="12"/>
  <c r="L232" i="12"/>
  <c r="L538" i="12"/>
  <c r="L152" i="12"/>
  <c r="L15" i="12"/>
  <c r="L67" i="12"/>
  <c r="L203" i="12"/>
  <c r="L290" i="12"/>
  <c r="L323" i="12"/>
  <c r="L553" i="12"/>
  <c r="L938" i="12"/>
  <c r="L1204" i="12"/>
  <c r="L1240" i="12"/>
  <c r="L1357" i="12"/>
  <c r="L1356" i="12"/>
  <c r="L1291" i="12"/>
  <c r="L1290" i="12"/>
  <c r="L1289" i="12"/>
  <c r="L1212" i="12"/>
  <c r="L1211" i="12"/>
  <c r="L1227" i="12"/>
  <c r="L1226" i="12"/>
  <c r="L1248" i="12"/>
  <c r="L177" i="12"/>
  <c r="L197" i="12"/>
  <c r="L311" i="12"/>
  <c r="L1213" i="12"/>
  <c r="L1230" i="12"/>
  <c r="L1249" i="12"/>
  <c r="L1325" i="12"/>
  <c r="L1343" i="12"/>
  <c r="L1385" i="12"/>
  <c r="L385" i="12"/>
  <c r="L382" i="12"/>
  <c r="L1159" i="12"/>
  <c r="L1162" i="12"/>
  <c r="L1161" i="12"/>
  <c r="L1370" i="12"/>
  <c r="L1229" i="12"/>
  <c r="L1214" i="12"/>
  <c r="L1250" i="12"/>
  <c r="L1326" i="12"/>
  <c r="L44" i="12"/>
  <c r="L43" i="12"/>
  <c r="L57" i="12"/>
  <c r="L56" i="12"/>
  <c r="L318" i="12"/>
  <c r="L317" i="12"/>
  <c r="L189" i="12"/>
  <c r="L188" i="12"/>
  <c r="L400" i="12"/>
  <c r="L398" i="12"/>
  <c r="L397" i="12"/>
  <c r="L127" i="12"/>
  <c r="L115" i="12"/>
  <c r="L126" i="12"/>
  <c r="L225" i="12"/>
  <c r="L223" i="12"/>
  <c r="L222" i="12"/>
  <c r="L511" i="12"/>
  <c r="L510" i="12"/>
  <c r="L527" i="12"/>
  <c r="L526" i="12"/>
  <c r="L1276" i="12"/>
  <c r="L1274" i="12"/>
  <c r="L1273" i="12"/>
  <c r="L558" i="12"/>
  <c r="L557" i="12"/>
  <c r="L925" i="12"/>
  <c r="L924" i="12"/>
  <c r="L957" i="12"/>
  <c r="L958" i="12"/>
  <c r="L956" i="12"/>
  <c r="L649" i="12"/>
  <c r="L640" i="12"/>
  <c r="L693" i="12"/>
  <c r="L687" i="12"/>
  <c r="L686" i="12"/>
  <c r="L732" i="12"/>
  <c r="L731" i="12"/>
  <c r="L765" i="12"/>
  <c r="L764" i="12"/>
  <c r="L796" i="12"/>
  <c r="L798" i="12"/>
  <c r="L797" i="12"/>
  <c r="L813" i="12"/>
  <c r="L812" i="12"/>
  <c r="L829" i="12"/>
  <c r="L828" i="12"/>
  <c r="L845" i="12"/>
  <c r="L844" i="12"/>
  <c r="L877" i="12"/>
  <c r="L876" i="12"/>
  <c r="L1321" i="12"/>
  <c r="L1323" i="12"/>
  <c r="L1322" i="12"/>
  <c r="L1336" i="12"/>
  <c r="L1338" i="12"/>
  <c r="L1351" i="12"/>
  <c r="L1350" i="12"/>
  <c r="L1366" i="12"/>
  <c r="L1365" i="12"/>
  <c r="L1381" i="12"/>
  <c r="L1380" i="12"/>
  <c r="L59" i="12"/>
  <c r="L91" i="12"/>
  <c r="L124" i="12"/>
  <c r="L144" i="12"/>
  <c r="L162" i="12"/>
  <c r="L180" i="12"/>
  <c r="L199" i="12"/>
  <c r="L242" i="12"/>
  <c r="L296" i="12"/>
  <c r="L315" i="12"/>
  <c r="L353" i="12"/>
  <c r="L373" i="12"/>
  <c r="L392" i="12"/>
  <c r="L450" i="12"/>
  <c r="L469" i="12"/>
  <c r="L528" i="12"/>
  <c r="L643" i="12"/>
  <c r="L814" i="12"/>
  <c r="L966" i="12"/>
  <c r="L1024" i="12"/>
  <c r="L1044" i="12"/>
  <c r="L1119" i="12"/>
  <c r="L1137" i="12"/>
  <c r="L1177" i="12"/>
  <c r="L1198" i="12"/>
  <c r="L1215" i="12"/>
  <c r="L1234" i="12"/>
  <c r="L1251" i="12"/>
  <c r="L1292" i="12"/>
  <c r="L1327" i="12"/>
  <c r="L1368" i="12"/>
  <c r="L1387" i="12"/>
  <c r="L45" i="12"/>
  <c r="L60" i="12"/>
  <c r="L92" i="12"/>
  <c r="L125" i="12"/>
  <c r="L145" i="12"/>
  <c r="L163" i="12"/>
  <c r="L243" i="12"/>
  <c r="L297" i="12"/>
  <c r="L316" i="12"/>
  <c r="L354" i="12"/>
  <c r="L374" i="12"/>
  <c r="L393" i="12"/>
  <c r="L470" i="12"/>
  <c r="L644" i="12"/>
  <c r="L815" i="12"/>
  <c r="L967" i="12"/>
  <c r="L1025" i="12"/>
  <c r="L1046" i="12"/>
  <c r="L1103" i="12"/>
  <c r="L1120" i="12"/>
  <c r="L1138" i="12"/>
  <c r="L1157" i="12"/>
  <c r="L1178" i="12"/>
  <c r="L1199" i="12"/>
  <c r="L1216" i="12"/>
  <c r="L1235" i="12"/>
  <c r="L1253" i="12"/>
  <c r="L1293" i="12"/>
  <c r="L46" i="12"/>
  <c r="L61" i="12"/>
  <c r="L224" i="12"/>
  <c r="L299" i="12"/>
  <c r="L319" i="12"/>
  <c r="L512" i="12"/>
  <c r="L645" i="12"/>
  <c r="L799" i="12"/>
  <c r="L855" i="12"/>
  <c r="L874" i="12"/>
  <c r="L895" i="12"/>
  <c r="L1047" i="12"/>
  <c r="L1104" i="12"/>
  <c r="L1158" i="12"/>
  <c r="L1200" i="12"/>
  <c r="L1218" i="12"/>
  <c r="L1236" i="12"/>
  <c r="L1254" i="12"/>
  <c r="L1275" i="12"/>
  <c r="L1371" i="12"/>
  <c r="A1105" i="12"/>
  <c r="A1390" i="12"/>
  <c r="A347" i="12"/>
  <c r="A1107" i="12"/>
  <c r="A33" i="12"/>
  <c r="A713" i="12"/>
  <c r="A1155" i="12"/>
  <c r="A34" i="12"/>
  <c r="A109" i="12"/>
  <c r="A123" i="12"/>
  <c r="A148" i="12"/>
  <c r="A219" i="12"/>
  <c r="A349" i="12"/>
  <c r="A427" i="12"/>
  <c r="A475" i="12"/>
  <c r="A503" i="12"/>
  <c r="A646" i="12"/>
  <c r="A683" i="12"/>
  <c r="A755" i="12"/>
  <c r="A773" i="12"/>
  <c r="A861" i="12"/>
  <c r="A925" i="12"/>
  <c r="A956" i="12"/>
  <c r="A1012" i="12"/>
  <c r="A1081" i="12"/>
  <c r="A1109" i="12"/>
  <c r="A1158" i="12"/>
  <c r="A1185" i="12"/>
  <c r="A1244" i="12"/>
  <c r="A1331" i="12"/>
  <c r="A1356" i="12"/>
  <c r="A1392" i="12"/>
  <c r="A1173" i="12"/>
  <c r="A36" i="12"/>
  <c r="A76" i="12"/>
  <c r="A110" i="12"/>
  <c r="A125" i="12"/>
  <c r="A220" i="12"/>
  <c r="A283" i="12"/>
  <c r="A323" i="12"/>
  <c r="A352" i="12"/>
  <c r="A378" i="12"/>
  <c r="A428" i="12"/>
  <c r="A476" i="12"/>
  <c r="A626" i="12"/>
  <c r="A647" i="12"/>
  <c r="A757" i="12"/>
  <c r="A774" i="12"/>
  <c r="A839" i="12"/>
  <c r="A862" i="12"/>
  <c r="A901" i="12"/>
  <c r="A926" i="12"/>
  <c r="A957" i="12"/>
  <c r="A1013" i="12"/>
  <c r="A1082" i="12"/>
  <c r="A1110" i="12"/>
  <c r="A1138" i="12"/>
  <c r="A1159" i="12"/>
  <c r="A1186" i="12"/>
  <c r="A1248" i="12"/>
  <c r="A1333" i="12"/>
  <c r="A1236" i="12"/>
  <c r="A753" i="12"/>
  <c r="A1154" i="12"/>
  <c r="A205" i="12"/>
  <c r="A1104" i="12"/>
  <c r="A1235" i="12"/>
  <c r="A769" i="12"/>
  <c r="A1242" i="12"/>
  <c r="A218" i="12"/>
  <c r="A754" i="12"/>
  <c r="A860" i="12"/>
  <c r="A1108" i="12"/>
  <c r="A1243" i="12"/>
  <c r="A1391" i="12"/>
  <c r="A41" i="12"/>
  <c r="A112" i="12"/>
  <c r="A380" i="12"/>
  <c r="A512" i="12"/>
  <c r="A628" i="12"/>
  <c r="A928" i="12"/>
  <c r="A989" i="12"/>
  <c r="A1335" i="12"/>
  <c r="A348" i="12"/>
  <c r="A770" i="12"/>
  <c r="A924" i="12"/>
  <c r="A77" i="12"/>
  <c r="A195" i="12"/>
  <c r="A324" i="12"/>
  <c r="A429" i="12"/>
  <c r="A78" i="12"/>
  <c r="A113" i="12"/>
  <c r="A127" i="12"/>
  <c r="A167" i="12"/>
  <c r="A286" i="12"/>
  <c r="A325" i="12"/>
  <c r="A354" i="12"/>
  <c r="A382" i="12"/>
  <c r="A398" i="12"/>
  <c r="A442" i="12"/>
  <c r="A560" i="12"/>
  <c r="A629" i="12"/>
  <c r="A649" i="12"/>
  <c r="A672" i="12"/>
  <c r="A759" i="12"/>
  <c r="A782" i="12"/>
  <c r="A841" i="12"/>
  <c r="A865" i="12"/>
  <c r="A905" i="12"/>
  <c r="A929" i="12"/>
  <c r="A959" i="12"/>
  <c r="A993" i="12"/>
  <c r="A1015" i="12"/>
  <c r="A1085" i="12"/>
  <c r="A1115" i="12"/>
  <c r="A1140" i="12"/>
  <c r="A1161" i="12"/>
  <c r="A1225" i="12"/>
  <c r="A1250" i="12"/>
  <c r="A1288" i="12"/>
  <c r="A1336" i="12"/>
  <c r="A866" i="12"/>
  <c r="A1289" i="12"/>
  <c r="A1337" i="12"/>
  <c r="A1406" i="12"/>
  <c r="A1308" i="12"/>
  <c r="A1080" i="12"/>
  <c r="A840" i="12"/>
  <c r="A1249" i="12"/>
  <c r="A79" i="12"/>
  <c r="A115" i="12"/>
  <c r="A133" i="12"/>
  <c r="A168" i="12"/>
  <c r="A290" i="12"/>
  <c r="A326" i="12"/>
  <c r="A383" i="12"/>
  <c r="A399" i="12"/>
  <c r="A561" i="12"/>
  <c r="A630" i="12"/>
  <c r="A673" i="12"/>
  <c r="A783" i="12"/>
  <c r="A906" i="12"/>
  <c r="A933" i="12"/>
  <c r="A963" i="12"/>
  <c r="A994" i="12"/>
  <c r="A1016" i="12"/>
  <c r="A1060" i="12"/>
  <c r="A1086" i="12"/>
  <c r="A1118" i="12"/>
  <c r="A1162" i="12"/>
  <c r="A1190" i="12"/>
  <c r="A1258" i="12"/>
  <c r="A80" i="12"/>
  <c r="A116" i="12"/>
  <c r="A248" i="12"/>
  <c r="A327" i="12"/>
  <c r="A364" i="12"/>
  <c r="A400" i="12"/>
  <c r="A516" i="12"/>
  <c r="A637" i="12"/>
  <c r="A720" i="12"/>
  <c r="A784" i="12"/>
  <c r="A845" i="12"/>
  <c r="A907" i="12"/>
  <c r="A935" i="12"/>
  <c r="A1119" i="12"/>
  <c r="A1232" i="12"/>
  <c r="A1290" i="12"/>
  <c r="A1347" i="12"/>
  <c r="A1363" i="12"/>
  <c r="A1408" i="12"/>
  <c r="A265" i="12"/>
  <c r="A328" i="12"/>
  <c r="A437" i="12"/>
  <c r="A474" i="12"/>
  <c r="A788" i="12"/>
  <c r="A847" i="12"/>
  <c r="A875" i="12"/>
  <c r="A934" i="12"/>
  <c r="A1113" i="12"/>
  <c r="A1239" i="12"/>
  <c r="A267" i="12"/>
  <c r="A329" i="12"/>
  <c r="A363" i="12"/>
  <c r="A438" i="12"/>
  <c r="A1114" i="12"/>
  <c r="A1241" i="12"/>
  <c r="A1268" i="12"/>
  <c r="A1346" i="12"/>
  <c r="A439" i="12"/>
  <c r="A625" i="12"/>
  <c r="A1380" i="12"/>
  <c r="A419" i="12"/>
  <c r="A420" i="12"/>
  <c r="A1373" i="12"/>
  <c r="A1371" i="12"/>
  <c r="A1370" i="12"/>
  <c r="A1372" i="12"/>
  <c r="A256" i="12"/>
  <c r="A254" i="12"/>
  <c r="A255" i="12"/>
  <c r="A253" i="12"/>
  <c r="A235" i="12"/>
  <c r="A234" i="12"/>
  <c r="A233" i="12"/>
  <c r="A508" i="12"/>
  <c r="A507" i="12"/>
  <c r="A538" i="12"/>
  <c r="A540" i="12"/>
  <c r="A539" i="12"/>
  <c r="A537" i="12"/>
  <c r="A536" i="12"/>
  <c r="A535" i="12"/>
  <c r="A534" i="12"/>
  <c r="A54" i="12"/>
  <c r="A55" i="12"/>
  <c r="A57" i="12"/>
  <c r="A56" i="12"/>
  <c r="A63" i="12"/>
  <c r="A62" i="12"/>
  <c r="A317" i="12"/>
  <c r="A320" i="12"/>
  <c r="A319" i="12"/>
  <c r="A318" i="12"/>
  <c r="A316" i="12"/>
  <c r="A315" i="12"/>
  <c r="A314" i="12"/>
  <c r="A460" i="12"/>
  <c r="A459" i="12"/>
  <c r="A458" i="12"/>
  <c r="A457" i="12"/>
  <c r="A499" i="12"/>
  <c r="A498" i="12"/>
  <c r="A497" i="12"/>
  <c r="A496" i="12"/>
  <c r="A1254" i="12"/>
  <c r="A1256" i="12"/>
  <c r="A1255" i="12"/>
  <c r="A1253" i="12"/>
  <c r="A581" i="12"/>
  <c r="A579" i="12"/>
  <c r="A730" i="12"/>
  <c r="A729" i="12"/>
  <c r="A335" i="12"/>
  <c r="A334" i="12"/>
  <c r="A333" i="12"/>
  <c r="A139" i="12"/>
  <c r="A141" i="12"/>
  <c r="A140" i="12"/>
  <c r="A138" i="12"/>
  <c r="A154" i="12"/>
  <c r="A155" i="12"/>
  <c r="A153" i="12"/>
  <c r="A152" i="12"/>
  <c r="A589" i="12"/>
  <c r="A591" i="12"/>
  <c r="A592" i="12"/>
  <c r="A590" i="12"/>
  <c r="A434" i="12"/>
  <c r="A432" i="12"/>
  <c r="A600" i="12"/>
  <c r="A599" i="12"/>
  <c r="A951" i="12"/>
  <c r="A950" i="12"/>
  <c r="A949" i="12"/>
  <c r="A659" i="12"/>
  <c r="A658" i="12"/>
  <c r="A657" i="12"/>
  <c r="A656" i="12"/>
  <c r="A1032" i="12"/>
  <c r="A1031" i="12"/>
  <c r="A1042" i="12"/>
  <c r="A1041" i="12"/>
  <c r="A1040" i="12"/>
  <c r="A1039" i="12"/>
  <c r="A726" i="12"/>
  <c r="A727" i="12"/>
  <c r="A1134" i="12"/>
  <c r="A1133" i="12"/>
  <c r="A1132" i="12"/>
  <c r="A1135" i="12"/>
  <c r="A1149" i="12"/>
  <c r="A1148" i="12"/>
  <c r="A1147" i="12"/>
  <c r="A818" i="12"/>
  <c r="A817" i="12"/>
  <c r="A1209" i="12"/>
  <c r="A1208" i="12"/>
  <c r="A1207" i="12"/>
  <c r="A1206" i="12"/>
  <c r="A1205" i="12"/>
  <c r="A1204" i="12"/>
  <c r="A1405" i="12"/>
  <c r="A275" i="12"/>
  <c r="A276" i="12"/>
  <c r="A274" i="12"/>
  <c r="A281" i="12"/>
  <c r="A280" i="12"/>
  <c r="A279" i="12"/>
  <c r="A278" i="12"/>
  <c r="A277" i="12"/>
  <c r="A174" i="12"/>
  <c r="A173" i="12"/>
  <c r="A172" i="12"/>
  <c r="A175" i="12"/>
  <c r="A70" i="12"/>
  <c r="A73" i="12"/>
  <c r="A72" i="12"/>
  <c r="A71" i="12"/>
  <c r="A543" i="12"/>
  <c r="A542" i="12"/>
  <c r="A912" i="12"/>
  <c r="A911" i="12"/>
  <c r="A910" i="12"/>
  <c r="A909" i="12"/>
  <c r="A605" i="12"/>
  <c r="A604" i="12"/>
  <c r="A603" i="12"/>
  <c r="A609" i="12"/>
  <c r="A608" i="12"/>
  <c r="A976" i="12"/>
  <c r="A979" i="12"/>
  <c r="A978" i="12"/>
  <c r="A977" i="12"/>
  <c r="A980" i="12"/>
  <c r="A981" i="12"/>
  <c r="A619" i="12"/>
  <c r="A618" i="12"/>
  <c r="A698" i="12"/>
  <c r="A696" i="12"/>
  <c r="A695" i="12"/>
  <c r="A697" i="12"/>
  <c r="A1070" i="12"/>
  <c r="A1069" i="12"/>
  <c r="A1068" i="12"/>
  <c r="A1092" i="12"/>
  <c r="A1094" i="12"/>
  <c r="A1093" i="12"/>
  <c r="A1091" i="12"/>
  <c r="A1090" i="12"/>
  <c r="A805" i="12"/>
  <c r="A810" i="12"/>
  <c r="A809" i="12"/>
  <c r="A808" i="12"/>
  <c r="A807" i="12"/>
  <c r="A806" i="12"/>
  <c r="A820" i="12"/>
  <c r="A824" i="12"/>
  <c r="A823" i="12"/>
  <c r="A822" i="12"/>
  <c r="A882" i="12"/>
  <c r="A881" i="12"/>
  <c r="A880" i="12"/>
  <c r="A879" i="12"/>
  <c r="A1212" i="12"/>
  <c r="A1214" i="12"/>
  <c r="A1213" i="12"/>
  <c r="A1211" i="12"/>
  <c r="A1215" i="12"/>
  <c r="A1318" i="12"/>
  <c r="A1317" i="12"/>
  <c r="A1316" i="12"/>
  <c r="A1315" i="12"/>
  <c r="A1378" i="12"/>
  <c r="A1377" i="12"/>
  <c r="A1376" i="12"/>
  <c r="A433" i="12"/>
  <c r="A300" i="12"/>
  <c r="A299" i="12"/>
  <c r="A298" i="12"/>
  <c r="A297" i="12"/>
  <c r="A296" i="12"/>
  <c r="A295" i="12"/>
  <c r="A360" i="12"/>
  <c r="A359" i="12"/>
  <c r="A358" i="12"/>
  <c r="A357" i="12"/>
  <c r="A191" i="12"/>
  <c r="A190" i="12"/>
  <c r="A95" i="12"/>
  <c r="A92" i="12"/>
  <c r="A91" i="12"/>
  <c r="A90" i="12"/>
  <c r="A107" i="12"/>
  <c r="A106" i="12"/>
  <c r="A105" i="12"/>
  <c r="A104" i="12"/>
  <c r="A131" i="12"/>
  <c r="A130" i="12"/>
  <c r="A469" i="12"/>
  <c r="A468" i="12"/>
  <c r="A467" i="12"/>
  <c r="A245" i="12"/>
  <c r="A243" i="12"/>
  <c r="A242" i="12"/>
  <c r="A244" i="12"/>
  <c r="A1281" i="12"/>
  <c r="A1280" i="12"/>
  <c r="A1279" i="12"/>
  <c r="A1178" i="12"/>
  <c r="A1177" i="12"/>
  <c r="A1176" i="12"/>
  <c r="A1175" i="12"/>
  <c r="A1049" i="12"/>
  <c r="A1045" i="12"/>
  <c r="A1044" i="12"/>
  <c r="A1050" i="12"/>
  <c r="A829" i="12"/>
  <c r="A831" i="12"/>
  <c r="A830" i="12"/>
  <c r="A828" i="12"/>
  <c r="A827" i="12"/>
  <c r="A826" i="12"/>
  <c r="A884" i="12"/>
  <c r="A887" i="12"/>
  <c r="A886" i="12"/>
  <c r="A885" i="12"/>
  <c r="A1223" i="12"/>
  <c r="A1221" i="12"/>
  <c r="A1222" i="12"/>
  <c r="A1220" i="12"/>
  <c r="A1322" i="12"/>
  <c r="A1321" i="12"/>
  <c r="A1320" i="12"/>
  <c r="A1323" i="12"/>
  <c r="A1381" i="12"/>
  <c r="A1383" i="12"/>
  <c r="A1298" i="12"/>
  <c r="A1296" i="12"/>
  <c r="A1295" i="12"/>
  <c r="A1297" i="12"/>
  <c r="A189" i="12"/>
  <c r="A435" i="12"/>
  <c r="A1047" i="12"/>
  <c r="A129" i="12"/>
  <c r="A470" i="12"/>
  <c r="A1048" i="12"/>
  <c r="A1278" i="12"/>
  <c r="A471" i="12"/>
  <c r="A601" i="12"/>
  <c r="A472" i="12"/>
  <c r="A606" i="12"/>
  <c r="A821" i="12"/>
  <c r="A58" i="12"/>
  <c r="A93" i="12"/>
  <c r="A607" i="12"/>
  <c r="A731" i="12"/>
  <c r="A59" i="12"/>
  <c r="A94" i="12"/>
  <c r="A232" i="12"/>
  <c r="A60" i="12"/>
  <c r="A733" i="12"/>
  <c r="A61" i="12"/>
  <c r="A418" i="12"/>
  <c r="A506" i="12"/>
  <c r="A1216" i="12"/>
  <c r="A1028" i="12"/>
  <c r="A1066" i="12"/>
  <c r="A1218" i="12"/>
  <c r="A1226" i="12"/>
  <c r="A1230" i="12"/>
  <c r="A1229" i="12"/>
  <c r="A1228" i="12"/>
  <c r="A1284" i="12"/>
  <c r="A1285" i="12"/>
  <c r="A1283" i="12"/>
  <c r="A1388" i="12"/>
  <c r="A1386" i="12"/>
  <c r="A1385" i="12"/>
  <c r="A1387" i="12"/>
  <c r="A164" i="12"/>
  <c r="A163" i="12"/>
  <c r="A162" i="12"/>
  <c r="A179" i="12"/>
  <c r="A178" i="12"/>
  <c r="A177" i="12"/>
  <c r="A225" i="12"/>
  <c r="A224" i="12"/>
  <c r="A511" i="12"/>
  <c r="A510" i="12"/>
  <c r="A558" i="12"/>
  <c r="A557" i="12"/>
  <c r="A556" i="12"/>
  <c r="A961" i="12"/>
  <c r="A960" i="12"/>
  <c r="A712" i="12"/>
  <c r="A711" i="12"/>
  <c r="A710" i="12"/>
  <c r="A709" i="12"/>
  <c r="A1106" i="12"/>
  <c r="A1103" i="12"/>
  <c r="A1102" i="12"/>
  <c r="A1328" i="12"/>
  <c r="A1326" i="12"/>
  <c r="A1325" i="12"/>
  <c r="A288" i="12"/>
  <c r="A287" i="12"/>
  <c r="A464" i="12"/>
  <c r="A463" i="12"/>
  <c r="A462" i="12"/>
  <c r="A900" i="12"/>
  <c r="A899" i="12"/>
  <c r="A1009" i="12"/>
  <c r="A1008" i="12"/>
  <c r="A741" i="12"/>
  <c r="A743" i="12"/>
  <c r="A742" i="12"/>
  <c r="A740" i="12"/>
  <c r="A835" i="12"/>
  <c r="A834" i="12"/>
  <c r="A833" i="12"/>
  <c r="A1303" i="12"/>
  <c r="A1302" i="12"/>
  <c r="A1301" i="12"/>
  <c r="A13" i="12"/>
  <c r="A212" i="12"/>
  <c r="A530" i="12"/>
  <c r="A413" i="12"/>
  <c r="A412" i="12"/>
  <c r="A587" i="12"/>
  <c r="A586" i="12"/>
  <c r="A1057" i="12"/>
  <c r="A1056" i="12"/>
  <c r="A1055" i="12"/>
  <c r="A14" i="12"/>
  <c r="A213" i="12"/>
  <c r="A422" i="12"/>
  <c r="A550" i="12"/>
  <c r="A631" i="12"/>
  <c r="A700" i="12"/>
  <c r="A737" i="12"/>
  <c r="A983" i="12"/>
  <c r="A1053" i="12"/>
  <c r="A1074" i="12"/>
  <c r="A15" i="12"/>
  <c r="A65" i="12"/>
  <c r="A214" i="12"/>
  <c r="A423" i="12"/>
  <c r="A532" i="12"/>
  <c r="A551" i="12"/>
  <c r="A701" i="12"/>
  <c r="A984" i="12"/>
  <c r="A1054" i="12"/>
  <c r="A1075" i="12"/>
  <c r="A303" i="12"/>
  <c r="A306" i="12"/>
  <c r="A305" i="12"/>
  <c r="A304" i="12"/>
  <c r="A16" i="12"/>
  <c r="A157" i="12"/>
  <c r="A237" i="12"/>
  <c r="A338" i="12"/>
  <c r="A406" i="12"/>
  <c r="A424" i="12"/>
  <c r="A443" i="12"/>
  <c r="A553" i="12"/>
  <c r="A702" i="12"/>
  <c r="A777" i="12"/>
  <c r="A985" i="12"/>
  <c r="A1001" i="12"/>
  <c r="A1058" i="12"/>
  <c r="A1076" i="12"/>
  <c r="A17" i="12"/>
  <c r="A158" i="12"/>
  <c r="A238" i="12"/>
  <c r="A263" i="12"/>
  <c r="A339" i="12"/>
  <c r="A407" i="12"/>
  <c r="A444" i="12"/>
  <c r="A465" i="12"/>
  <c r="A483" i="12"/>
  <c r="A554" i="12"/>
  <c r="A575" i="12"/>
  <c r="A595" i="12"/>
  <c r="A703" i="12"/>
  <c r="A721" i="12"/>
  <c r="A747" i="12"/>
  <c r="A778" i="12"/>
  <c r="A869" i="12"/>
  <c r="A890" i="12"/>
  <c r="A1002" i="12"/>
  <c r="A1037" i="12"/>
  <c r="A1129" i="12"/>
  <c r="A1327" i="12"/>
  <c r="A159" i="12"/>
  <c r="A239" i="12"/>
  <c r="A264" i="12"/>
  <c r="A340" i="12"/>
  <c r="A377" i="12"/>
  <c r="A408" i="12"/>
  <c r="A520" i="12"/>
  <c r="A597" i="12"/>
  <c r="A704" i="12"/>
  <c r="A748" i="12"/>
  <c r="A779" i="12"/>
  <c r="A870" i="12"/>
  <c r="A891" i="12"/>
  <c r="A988" i="12"/>
  <c r="A1003" i="12"/>
  <c r="A1096" i="12"/>
  <c r="A1300" i="12"/>
  <c r="A1330" i="12"/>
  <c r="A260" i="12"/>
  <c r="A259" i="12"/>
  <c r="A258" i="12"/>
  <c r="A918" i="12"/>
  <c r="A916" i="12"/>
  <c r="A915" i="12"/>
  <c r="A914" i="12"/>
  <c r="A549" i="12"/>
  <c r="A1073" i="12"/>
  <c r="A67" i="12"/>
  <c r="A68" i="12"/>
  <c r="A1266" i="12"/>
  <c r="A1264" i="12"/>
  <c r="A1263" i="12"/>
  <c r="A627" i="12"/>
  <c r="A634" i="12"/>
  <c r="A633" i="12"/>
  <c r="A202" i="12"/>
  <c r="A409" i="12"/>
  <c r="A486" i="12"/>
  <c r="A521" i="12"/>
  <c r="A622" i="12"/>
  <c r="A705" i="12"/>
  <c r="A749" i="12"/>
  <c r="A871" i="12"/>
  <c r="A953" i="12"/>
  <c r="A1097" i="12"/>
  <c r="A85" i="12"/>
  <c r="A84" i="12"/>
  <c r="A101" i="12"/>
  <c r="A100" i="12"/>
  <c r="A230" i="12"/>
  <c r="A227" i="12"/>
  <c r="A573" i="12"/>
  <c r="A572" i="12"/>
  <c r="A946" i="12"/>
  <c r="A947" i="12"/>
  <c r="A945" i="12"/>
  <c r="A944" i="12"/>
  <c r="A654" i="12"/>
  <c r="A651" i="12"/>
  <c r="A724" i="12"/>
  <c r="A723" i="12"/>
  <c r="A1401" i="12"/>
  <c r="A1400" i="12"/>
  <c r="A1402" i="12"/>
  <c r="A851" i="12"/>
  <c r="A850" i="12"/>
  <c r="A849" i="12"/>
  <c r="A75" i="12"/>
  <c r="A165" i="12"/>
  <c r="A222" i="12"/>
  <c r="A284" i="12"/>
  <c r="A410" i="12"/>
  <c r="A522" i="12"/>
  <c r="A623" i="12"/>
  <c r="A836" i="12"/>
  <c r="A991" i="12"/>
  <c r="A1007" i="12"/>
  <c r="A1098" i="12"/>
  <c r="A1313" i="12"/>
  <c r="A1311" i="12"/>
  <c r="A1310" i="12"/>
  <c r="A1343" i="12"/>
  <c r="A1341" i="12"/>
  <c r="A1340" i="12"/>
  <c r="A38" i="12"/>
  <c r="A193" i="12"/>
  <c r="A368" i="12"/>
  <c r="A477" i="12"/>
  <c r="A789" i="12"/>
  <c r="A930" i="12"/>
  <c r="A1197" i="12"/>
  <c r="A1246" i="12"/>
  <c r="A1342" i="12"/>
  <c r="A39" i="12"/>
  <c r="A322" i="12"/>
  <c r="A479" i="12"/>
  <c r="A931" i="12"/>
  <c r="A1247" i="12"/>
  <c r="F13" i="1"/>
  <c r="J13" i="1"/>
  <c r="K13" i="1"/>
  <c r="L13" i="1"/>
  <c r="M13" i="1"/>
  <c r="N13" i="1"/>
  <c r="O13" i="1"/>
  <c r="G13" i="1" s="1"/>
  <c r="P13" i="1"/>
  <c r="Q13" i="1"/>
  <c r="R13" i="1"/>
  <c r="S13" i="1"/>
  <c r="T13" i="1"/>
  <c r="U13" i="1"/>
  <c r="V13" i="1"/>
  <c r="W13" i="1"/>
  <c r="X13" i="1"/>
  <c r="Y13" i="1"/>
  <c r="Z13" i="1"/>
  <c r="AA13" i="1"/>
  <c r="AB13" i="1"/>
  <c r="AC13" i="1"/>
  <c r="AD13" i="1"/>
  <c r="AE13" i="1"/>
  <c r="AF13" i="1"/>
  <c r="AG13" i="1"/>
  <c r="AH13" i="1"/>
  <c r="AI13" i="1"/>
  <c r="AJ13" i="1"/>
  <c r="AK13" i="1"/>
  <c r="AL13" i="1"/>
  <c r="AM13" i="1"/>
  <c r="AN13" i="1"/>
  <c r="AO13" i="1"/>
  <c r="F14" i="1"/>
  <c r="G14" i="1"/>
  <c r="H14" i="1"/>
  <c r="I14" i="1"/>
  <c r="J14" i="1"/>
  <c r="K14" i="1"/>
  <c r="L14" i="1"/>
  <c r="M14" i="1"/>
  <c r="N14" i="1"/>
  <c r="O14" i="1"/>
  <c r="P14" i="1"/>
  <c r="Q14" i="1"/>
  <c r="R14" i="1"/>
  <c r="S14" i="1"/>
  <c r="T14" i="1"/>
  <c r="U14" i="1"/>
  <c r="V14" i="1"/>
  <c r="W14" i="1"/>
  <c r="X14" i="1"/>
  <c r="Y14" i="1"/>
  <c r="Z14" i="1"/>
  <c r="AA14" i="1"/>
  <c r="AB14" i="1"/>
  <c r="AC14" i="1"/>
  <c r="AD14" i="1"/>
  <c r="AE14" i="1"/>
  <c r="AF14" i="1"/>
  <c r="AG14" i="1"/>
  <c r="AH14" i="1"/>
  <c r="AI14" i="1"/>
  <c r="AJ14" i="1"/>
  <c r="AK14" i="1"/>
  <c r="AL14" i="1"/>
  <c r="AM14" i="1"/>
  <c r="AN14" i="1"/>
  <c r="AO14" i="1"/>
  <c r="F15" i="1"/>
  <c r="G15" i="1"/>
  <c r="H15" i="1"/>
  <c r="I15" i="1"/>
  <c r="J15" i="1"/>
  <c r="K15" i="1"/>
  <c r="L15" i="1"/>
  <c r="M15" i="1"/>
  <c r="N15" i="1"/>
  <c r="O15" i="1"/>
  <c r="P15" i="1"/>
  <c r="Q15" i="1"/>
  <c r="R15" i="1"/>
  <c r="S15" i="1"/>
  <c r="T15" i="1"/>
  <c r="U15" i="1"/>
  <c r="V15" i="1"/>
  <c r="W15" i="1"/>
  <c r="X15" i="1"/>
  <c r="Y15" i="1"/>
  <c r="Z15" i="1"/>
  <c r="AA15" i="1"/>
  <c r="AB15" i="1"/>
  <c r="AC15" i="1"/>
  <c r="AD15" i="1"/>
  <c r="AE15" i="1"/>
  <c r="AF15" i="1"/>
  <c r="AG15" i="1"/>
  <c r="AH15" i="1"/>
  <c r="AI15" i="1"/>
  <c r="AJ15" i="1"/>
  <c r="AK15" i="1"/>
  <c r="AL15" i="1"/>
  <c r="AM15" i="1"/>
  <c r="AN15" i="1"/>
  <c r="AO15" i="1"/>
  <c r="F16" i="1"/>
  <c r="G16" i="1"/>
  <c r="H16" i="1"/>
  <c r="I16" i="1"/>
  <c r="J16" i="1"/>
  <c r="K16" i="1"/>
  <c r="L16" i="1"/>
  <c r="M16" i="1"/>
  <c r="N16" i="1"/>
  <c r="O16" i="1"/>
  <c r="P16" i="1"/>
  <c r="Q16" i="1"/>
  <c r="R16" i="1"/>
  <c r="S16" i="1"/>
  <c r="T16" i="1"/>
  <c r="U16" i="1"/>
  <c r="V16" i="1"/>
  <c r="W16" i="1"/>
  <c r="X16" i="1"/>
  <c r="Y16" i="1"/>
  <c r="Z16" i="1"/>
  <c r="AA16" i="1"/>
  <c r="AB16" i="1"/>
  <c r="AC16" i="1"/>
  <c r="AD16" i="1"/>
  <c r="AE16" i="1"/>
  <c r="AF16" i="1"/>
  <c r="AG16" i="1"/>
  <c r="AH16" i="1"/>
  <c r="AI16" i="1"/>
  <c r="AJ16" i="1"/>
  <c r="AK16" i="1"/>
  <c r="AL16" i="1"/>
  <c r="AM16" i="1"/>
  <c r="AN16" i="1"/>
  <c r="AO16" i="1"/>
  <c r="F17" i="1"/>
  <c r="G17" i="1"/>
  <c r="H17" i="1"/>
  <c r="I17" i="1"/>
  <c r="J17" i="1"/>
  <c r="K17" i="1"/>
  <c r="L17" i="1"/>
  <c r="M17" i="1"/>
  <c r="N17" i="1"/>
  <c r="O17" i="1"/>
  <c r="P17" i="1"/>
  <c r="Q17" i="1"/>
  <c r="R17" i="1"/>
  <c r="S17" i="1"/>
  <c r="T17" i="1"/>
  <c r="U17" i="1"/>
  <c r="V17" i="1"/>
  <c r="W17" i="1"/>
  <c r="X17" i="1"/>
  <c r="Y17" i="1"/>
  <c r="Z17" i="1"/>
  <c r="AA17" i="1"/>
  <c r="AB17" i="1"/>
  <c r="AC17" i="1"/>
  <c r="AD17" i="1"/>
  <c r="AE17" i="1"/>
  <c r="AF17" i="1"/>
  <c r="AG17" i="1"/>
  <c r="AH17" i="1"/>
  <c r="AI17" i="1"/>
  <c r="AJ17" i="1"/>
  <c r="AK17" i="1"/>
  <c r="AL17" i="1"/>
  <c r="AM17" i="1"/>
  <c r="AN17" i="1"/>
  <c r="AO17" i="1"/>
  <c r="F18" i="1"/>
  <c r="G18" i="1"/>
  <c r="H18" i="1"/>
  <c r="I18" i="1"/>
  <c r="J18" i="1"/>
  <c r="K18" i="1"/>
  <c r="L18" i="1"/>
  <c r="M18" i="1"/>
  <c r="N18" i="1"/>
  <c r="O18" i="1"/>
  <c r="P18" i="1"/>
  <c r="Q18" i="1"/>
  <c r="R18" i="1"/>
  <c r="S18" i="1"/>
  <c r="T18" i="1"/>
  <c r="U18" i="1"/>
  <c r="V18" i="1"/>
  <c r="W18" i="1"/>
  <c r="X18" i="1"/>
  <c r="Y18" i="1"/>
  <c r="Z18" i="1"/>
  <c r="AA18" i="1"/>
  <c r="AB18" i="1"/>
  <c r="AC18" i="1"/>
  <c r="AD18" i="1"/>
  <c r="AE18" i="1"/>
  <c r="AF18" i="1"/>
  <c r="AG18" i="1"/>
  <c r="AH18" i="1"/>
  <c r="AI18" i="1"/>
  <c r="AJ18" i="1"/>
  <c r="AK18" i="1"/>
  <c r="AL18" i="1"/>
  <c r="AM18" i="1"/>
  <c r="AN18" i="1"/>
  <c r="AO18" i="1"/>
  <c r="F19" i="1"/>
  <c r="G19" i="1"/>
  <c r="H19" i="1"/>
  <c r="I19" i="1"/>
  <c r="J19" i="1"/>
  <c r="K19" i="1"/>
  <c r="L19" i="1"/>
  <c r="M19" i="1"/>
  <c r="N19" i="1"/>
  <c r="O19" i="1"/>
  <c r="P19" i="1"/>
  <c r="Q19" i="1"/>
  <c r="R19" i="1"/>
  <c r="S19" i="1"/>
  <c r="T19" i="1"/>
  <c r="U19" i="1"/>
  <c r="V19" i="1"/>
  <c r="W19" i="1"/>
  <c r="X19" i="1"/>
  <c r="Y19" i="1"/>
  <c r="Z19" i="1"/>
  <c r="AA19" i="1"/>
  <c r="AB19" i="1"/>
  <c r="AC19" i="1"/>
  <c r="AD19" i="1"/>
  <c r="AE19" i="1"/>
  <c r="AF19" i="1"/>
  <c r="AG19" i="1"/>
  <c r="AH19" i="1"/>
  <c r="AI19" i="1"/>
  <c r="AJ19" i="1"/>
  <c r="AK19" i="1"/>
  <c r="AL19" i="1"/>
  <c r="AM19" i="1"/>
  <c r="AN19" i="1"/>
  <c r="AO19" i="1"/>
  <c r="F20" i="1"/>
  <c r="H20" i="1" s="1"/>
  <c r="J20" i="1"/>
  <c r="K20" i="1"/>
  <c r="L20" i="1"/>
  <c r="M20" i="1"/>
  <c r="N20" i="1"/>
  <c r="O20" i="1"/>
  <c r="G20" i="1" s="1"/>
  <c r="I20" i="1" s="1"/>
  <c r="P20" i="1"/>
  <c r="Q20" i="1"/>
  <c r="R20" i="1"/>
  <c r="S20" i="1"/>
  <c r="T20" i="1"/>
  <c r="U20" i="1"/>
  <c r="V20" i="1"/>
  <c r="W20" i="1"/>
  <c r="X20" i="1"/>
  <c r="Y20" i="1"/>
  <c r="Z20" i="1"/>
  <c r="AA20" i="1"/>
  <c r="AB20" i="1"/>
  <c r="AC20" i="1"/>
  <c r="AD20" i="1"/>
  <c r="AE20" i="1"/>
  <c r="AF20" i="1"/>
  <c r="AG20" i="1"/>
  <c r="AH20" i="1"/>
  <c r="AI20" i="1"/>
  <c r="AJ20" i="1"/>
  <c r="AK20" i="1"/>
  <c r="AL20" i="1"/>
  <c r="AM20" i="1"/>
  <c r="AN20" i="1"/>
  <c r="AO20" i="1"/>
  <c r="F21" i="1"/>
  <c r="G21" i="1"/>
  <c r="H21" i="1"/>
  <c r="I21" i="1"/>
  <c r="J21" i="1"/>
  <c r="K21" i="1"/>
  <c r="L21" i="1"/>
  <c r="M21" i="1"/>
  <c r="N21" i="1"/>
  <c r="O21" i="1"/>
  <c r="P21" i="1"/>
  <c r="Q21" i="1"/>
  <c r="R21" i="1"/>
  <c r="S21" i="1"/>
  <c r="T21" i="1"/>
  <c r="U21" i="1"/>
  <c r="V21" i="1"/>
  <c r="W21" i="1"/>
  <c r="X21" i="1"/>
  <c r="Y21" i="1"/>
  <c r="Z21" i="1"/>
  <c r="AA21" i="1"/>
  <c r="AB21" i="1"/>
  <c r="AC21" i="1"/>
  <c r="AD21" i="1"/>
  <c r="AE21" i="1"/>
  <c r="AF21" i="1"/>
  <c r="AG21" i="1"/>
  <c r="AH21" i="1"/>
  <c r="AI21" i="1"/>
  <c r="AJ21" i="1"/>
  <c r="AK21" i="1"/>
  <c r="AL21" i="1"/>
  <c r="AM21" i="1"/>
  <c r="AN21" i="1"/>
  <c r="AO21" i="1"/>
  <c r="F22" i="1"/>
  <c r="G22" i="1"/>
  <c r="H22" i="1"/>
  <c r="I22" i="1"/>
  <c r="J22" i="1"/>
  <c r="K22" i="1"/>
  <c r="L22" i="1"/>
  <c r="M22" i="1"/>
  <c r="N22" i="1"/>
  <c r="O22" i="1"/>
  <c r="P22" i="1"/>
  <c r="Q22" i="1"/>
  <c r="R22" i="1"/>
  <c r="S22" i="1"/>
  <c r="T22" i="1"/>
  <c r="U22" i="1"/>
  <c r="V22" i="1"/>
  <c r="W22" i="1"/>
  <c r="X22" i="1"/>
  <c r="Y22" i="1"/>
  <c r="Z22" i="1"/>
  <c r="AA22" i="1"/>
  <c r="AB22" i="1"/>
  <c r="AC22" i="1"/>
  <c r="AD22" i="1"/>
  <c r="AE22" i="1"/>
  <c r="AF22" i="1"/>
  <c r="AG22" i="1"/>
  <c r="AH22" i="1"/>
  <c r="AI22" i="1"/>
  <c r="AJ22" i="1"/>
  <c r="AK22" i="1"/>
  <c r="AL22" i="1"/>
  <c r="AM22" i="1"/>
  <c r="AN22" i="1"/>
  <c r="AO22" i="1"/>
  <c r="F23" i="1"/>
  <c r="G23" i="1"/>
  <c r="H23" i="1"/>
  <c r="I23" i="1"/>
  <c r="J23" i="1"/>
  <c r="K23" i="1"/>
  <c r="L23" i="1"/>
  <c r="M23" i="1"/>
  <c r="N23" i="1"/>
  <c r="O23" i="1"/>
  <c r="P23" i="1"/>
  <c r="Q23" i="1"/>
  <c r="R23" i="1"/>
  <c r="S23" i="1"/>
  <c r="T23" i="1"/>
  <c r="U23" i="1"/>
  <c r="V23" i="1"/>
  <c r="W23" i="1"/>
  <c r="X23" i="1"/>
  <c r="Y23" i="1"/>
  <c r="Z23" i="1"/>
  <c r="AA23" i="1"/>
  <c r="AB23" i="1"/>
  <c r="AC23" i="1"/>
  <c r="AD23" i="1"/>
  <c r="AE23" i="1"/>
  <c r="AF23" i="1"/>
  <c r="AG23" i="1"/>
  <c r="AH23" i="1"/>
  <c r="AI23" i="1"/>
  <c r="AJ23" i="1"/>
  <c r="AK23" i="1"/>
  <c r="AL23" i="1"/>
  <c r="AM23" i="1"/>
  <c r="AN23" i="1"/>
  <c r="AO23" i="1"/>
  <c r="F24" i="1"/>
  <c r="H24" i="1"/>
  <c r="J24" i="1"/>
  <c r="K24" i="1"/>
  <c r="L24" i="1"/>
  <c r="M24" i="1"/>
  <c r="N24" i="1"/>
  <c r="O24" i="1"/>
  <c r="G24" i="1" s="1"/>
  <c r="I24" i="1" s="1"/>
  <c r="P24" i="1"/>
  <c r="Q24" i="1"/>
  <c r="R24" i="1"/>
  <c r="S24" i="1"/>
  <c r="T24" i="1"/>
  <c r="U24" i="1"/>
  <c r="V24" i="1"/>
  <c r="W24" i="1"/>
  <c r="X24" i="1"/>
  <c r="Y24" i="1"/>
  <c r="Z24" i="1"/>
  <c r="AA24" i="1"/>
  <c r="AB24" i="1"/>
  <c r="AC24" i="1"/>
  <c r="AD24" i="1"/>
  <c r="AE24" i="1"/>
  <c r="AF24" i="1"/>
  <c r="AG24" i="1"/>
  <c r="AH24" i="1"/>
  <c r="AI24" i="1"/>
  <c r="AJ24" i="1"/>
  <c r="AK24" i="1"/>
  <c r="AL24" i="1"/>
  <c r="AM24" i="1"/>
  <c r="AN24" i="1"/>
  <c r="AO24" i="1"/>
  <c r="F25" i="1"/>
  <c r="G25" i="1"/>
  <c r="H25" i="1"/>
  <c r="I25" i="1"/>
  <c r="J25" i="1"/>
  <c r="K25" i="1"/>
  <c r="L25" i="1"/>
  <c r="M25" i="1"/>
  <c r="N25" i="1"/>
  <c r="O25" i="1"/>
  <c r="P25" i="1"/>
  <c r="Q25" i="1"/>
  <c r="R25" i="1"/>
  <c r="S25" i="1"/>
  <c r="T25" i="1"/>
  <c r="U25" i="1"/>
  <c r="V25" i="1"/>
  <c r="W25" i="1"/>
  <c r="X25" i="1"/>
  <c r="Y25" i="1"/>
  <c r="Z25" i="1"/>
  <c r="AA25" i="1"/>
  <c r="AB25" i="1"/>
  <c r="AC25" i="1"/>
  <c r="AD25" i="1"/>
  <c r="AE25" i="1"/>
  <c r="AF25" i="1"/>
  <c r="AG25" i="1"/>
  <c r="AH25" i="1"/>
  <c r="AI25" i="1"/>
  <c r="AJ25" i="1"/>
  <c r="AK25" i="1"/>
  <c r="AL25" i="1"/>
  <c r="AM25" i="1"/>
  <c r="AN25" i="1"/>
  <c r="AO25" i="1"/>
  <c r="F26" i="1"/>
  <c r="G26" i="1"/>
  <c r="H26" i="1"/>
  <c r="I26" i="1"/>
  <c r="J26" i="1"/>
  <c r="K26" i="1"/>
  <c r="L26" i="1"/>
  <c r="M26" i="1"/>
  <c r="N26" i="1"/>
  <c r="O26" i="1"/>
  <c r="P26" i="1"/>
  <c r="Q26" i="1"/>
  <c r="R26" i="1"/>
  <c r="S26" i="1"/>
  <c r="T26" i="1"/>
  <c r="U26" i="1"/>
  <c r="V26" i="1"/>
  <c r="W26" i="1"/>
  <c r="X26" i="1"/>
  <c r="Y26" i="1"/>
  <c r="Z26" i="1"/>
  <c r="AA26" i="1"/>
  <c r="AB26" i="1"/>
  <c r="AC26" i="1"/>
  <c r="AD26" i="1"/>
  <c r="AE26" i="1"/>
  <c r="AF26" i="1"/>
  <c r="AG26" i="1"/>
  <c r="AH26" i="1"/>
  <c r="AI26" i="1"/>
  <c r="AJ26" i="1"/>
  <c r="AK26" i="1"/>
  <c r="AL26" i="1"/>
  <c r="AM26" i="1"/>
  <c r="AN26" i="1"/>
  <c r="AO26" i="1"/>
  <c r="F27" i="1"/>
  <c r="G27" i="1"/>
  <c r="H27" i="1"/>
  <c r="I27" i="1"/>
  <c r="J27" i="1"/>
  <c r="K27" i="1"/>
  <c r="L27" i="1"/>
  <c r="M27" i="1"/>
  <c r="N27" i="1"/>
  <c r="O27" i="1"/>
  <c r="P27" i="1"/>
  <c r="Q27" i="1"/>
  <c r="R27" i="1"/>
  <c r="S27" i="1"/>
  <c r="T27" i="1"/>
  <c r="U27" i="1"/>
  <c r="V27" i="1"/>
  <c r="W27" i="1"/>
  <c r="X27" i="1"/>
  <c r="Y27" i="1"/>
  <c r="Z27" i="1"/>
  <c r="AA27" i="1"/>
  <c r="AB27" i="1"/>
  <c r="AC27" i="1"/>
  <c r="AD27" i="1"/>
  <c r="AE27" i="1"/>
  <c r="AF27" i="1"/>
  <c r="AG27" i="1"/>
  <c r="AH27" i="1"/>
  <c r="AI27" i="1"/>
  <c r="AJ27" i="1"/>
  <c r="AK27" i="1"/>
  <c r="AL27" i="1"/>
  <c r="AM27" i="1"/>
  <c r="AN27" i="1"/>
  <c r="AO27" i="1"/>
  <c r="F28" i="1"/>
  <c r="G28" i="1"/>
  <c r="H28" i="1"/>
  <c r="I28" i="1"/>
  <c r="J28" i="1"/>
  <c r="K28" i="1"/>
  <c r="L28" i="1"/>
  <c r="M28" i="1"/>
  <c r="N28" i="1"/>
  <c r="O28" i="1"/>
  <c r="P28" i="1"/>
  <c r="Q28" i="1"/>
  <c r="R28" i="1"/>
  <c r="S28" i="1"/>
  <c r="T28" i="1"/>
  <c r="U28" i="1"/>
  <c r="V28" i="1"/>
  <c r="W28" i="1"/>
  <c r="X28" i="1"/>
  <c r="Y28" i="1"/>
  <c r="Z28" i="1"/>
  <c r="AA28" i="1"/>
  <c r="AB28" i="1"/>
  <c r="AC28" i="1"/>
  <c r="AD28" i="1"/>
  <c r="AE28" i="1"/>
  <c r="AF28" i="1"/>
  <c r="AG28" i="1"/>
  <c r="AH28" i="1"/>
  <c r="AI28" i="1"/>
  <c r="AJ28" i="1"/>
  <c r="AK28" i="1"/>
  <c r="AL28" i="1"/>
  <c r="AM28" i="1"/>
  <c r="AN28" i="1"/>
  <c r="AO28" i="1"/>
  <c r="F29" i="1"/>
  <c r="G29" i="1"/>
  <c r="H29" i="1"/>
  <c r="I29" i="1"/>
  <c r="J29" i="1"/>
  <c r="K29" i="1"/>
  <c r="L29" i="1"/>
  <c r="M29" i="1"/>
  <c r="N29" i="1"/>
  <c r="O29" i="1"/>
  <c r="P29" i="1"/>
  <c r="Q29" i="1"/>
  <c r="R29" i="1"/>
  <c r="S29" i="1"/>
  <c r="T29" i="1"/>
  <c r="U29" i="1"/>
  <c r="V29" i="1"/>
  <c r="W29" i="1"/>
  <c r="X29" i="1"/>
  <c r="Y29" i="1"/>
  <c r="Z29" i="1"/>
  <c r="AA29" i="1"/>
  <c r="AB29" i="1"/>
  <c r="AC29" i="1"/>
  <c r="AD29" i="1"/>
  <c r="AE29" i="1"/>
  <c r="AF29" i="1"/>
  <c r="AG29" i="1"/>
  <c r="AH29" i="1"/>
  <c r="AI29" i="1"/>
  <c r="AJ29" i="1"/>
  <c r="AK29" i="1"/>
  <c r="AL29" i="1"/>
  <c r="AM29" i="1"/>
  <c r="AN29" i="1"/>
  <c r="AO29" i="1"/>
  <c r="F30" i="1"/>
  <c r="G30" i="1"/>
  <c r="H30" i="1"/>
  <c r="I30" i="1"/>
  <c r="J30" i="1"/>
  <c r="K30" i="1"/>
  <c r="L30" i="1"/>
  <c r="M30" i="1"/>
  <c r="N30" i="1"/>
  <c r="O30" i="1"/>
  <c r="P30" i="1"/>
  <c r="Q30" i="1"/>
  <c r="R30" i="1"/>
  <c r="S30" i="1"/>
  <c r="T30" i="1"/>
  <c r="U30" i="1"/>
  <c r="V30" i="1"/>
  <c r="W30" i="1"/>
  <c r="X30" i="1"/>
  <c r="Y30" i="1"/>
  <c r="Z30" i="1"/>
  <c r="AA30" i="1"/>
  <c r="AB30" i="1"/>
  <c r="AC30" i="1"/>
  <c r="AD30" i="1"/>
  <c r="AE30" i="1"/>
  <c r="AF30" i="1"/>
  <c r="AG30" i="1"/>
  <c r="AH30" i="1"/>
  <c r="AI30" i="1"/>
  <c r="AJ30" i="1"/>
  <c r="AK30" i="1"/>
  <c r="AL30" i="1"/>
  <c r="AM30" i="1"/>
  <c r="AN30" i="1"/>
  <c r="AO30" i="1"/>
  <c r="F31" i="1"/>
  <c r="G31" i="1"/>
  <c r="H31" i="1"/>
  <c r="I31" i="1"/>
  <c r="J31" i="1"/>
  <c r="K31" i="1"/>
  <c r="L31" i="1"/>
  <c r="M31" i="1"/>
  <c r="N31" i="1"/>
  <c r="O31" i="1"/>
  <c r="P31" i="1"/>
  <c r="Q31" i="1"/>
  <c r="R31" i="1"/>
  <c r="S31" i="1"/>
  <c r="T31" i="1"/>
  <c r="U31" i="1"/>
  <c r="V31" i="1"/>
  <c r="W31" i="1"/>
  <c r="X31" i="1"/>
  <c r="Y31" i="1"/>
  <c r="Z31" i="1"/>
  <c r="AA31" i="1"/>
  <c r="AB31" i="1"/>
  <c r="AC31" i="1"/>
  <c r="AD31" i="1"/>
  <c r="AE31" i="1"/>
  <c r="AF31" i="1"/>
  <c r="AG31" i="1"/>
  <c r="AH31" i="1"/>
  <c r="AI31" i="1"/>
  <c r="AJ31" i="1"/>
  <c r="AK31" i="1"/>
  <c r="AL31" i="1"/>
  <c r="AM31" i="1"/>
  <c r="AN31" i="1"/>
  <c r="AO31" i="1"/>
  <c r="F32" i="1"/>
  <c r="G32" i="1"/>
  <c r="H32" i="1"/>
  <c r="I32" i="1"/>
  <c r="J32" i="1"/>
  <c r="K32" i="1"/>
  <c r="L32" i="1"/>
  <c r="M32" i="1"/>
  <c r="N32" i="1"/>
  <c r="O32" i="1"/>
  <c r="P32" i="1"/>
  <c r="Q32" i="1"/>
  <c r="R32" i="1"/>
  <c r="S32" i="1"/>
  <c r="T32" i="1"/>
  <c r="U32" i="1"/>
  <c r="V32" i="1"/>
  <c r="W32" i="1"/>
  <c r="X32" i="1"/>
  <c r="Y32" i="1"/>
  <c r="Z32" i="1"/>
  <c r="AA32" i="1"/>
  <c r="AB32" i="1"/>
  <c r="AC32" i="1"/>
  <c r="AD32" i="1"/>
  <c r="AE32" i="1"/>
  <c r="AF32" i="1"/>
  <c r="AG32" i="1"/>
  <c r="AH32" i="1"/>
  <c r="AI32" i="1"/>
  <c r="AJ32" i="1"/>
  <c r="AK32" i="1"/>
  <c r="AL32" i="1"/>
  <c r="AM32" i="1"/>
  <c r="AN32" i="1"/>
  <c r="AO32" i="1"/>
  <c r="F33" i="1"/>
  <c r="G33" i="1"/>
  <c r="H33" i="1"/>
  <c r="I33" i="1"/>
  <c r="J33" i="1"/>
  <c r="K33" i="1"/>
  <c r="L33" i="1"/>
  <c r="M33" i="1"/>
  <c r="N33" i="1"/>
  <c r="O33" i="1"/>
  <c r="P33" i="1"/>
  <c r="Q33" i="1"/>
  <c r="R33" i="1"/>
  <c r="S33" i="1"/>
  <c r="T33" i="1"/>
  <c r="U33" i="1"/>
  <c r="V33" i="1"/>
  <c r="W33" i="1"/>
  <c r="X33" i="1"/>
  <c r="Y33" i="1"/>
  <c r="Z33" i="1"/>
  <c r="AA33" i="1"/>
  <c r="AB33" i="1"/>
  <c r="AC33" i="1"/>
  <c r="AD33" i="1"/>
  <c r="AE33" i="1"/>
  <c r="AF33" i="1"/>
  <c r="AG33" i="1"/>
  <c r="AH33" i="1"/>
  <c r="AI33" i="1"/>
  <c r="AJ33" i="1"/>
  <c r="AK33" i="1"/>
  <c r="AL33" i="1"/>
  <c r="AM33" i="1"/>
  <c r="AN33" i="1"/>
  <c r="AO33" i="1"/>
  <c r="F34" i="1"/>
  <c r="G34" i="1"/>
  <c r="H34" i="1"/>
  <c r="I34" i="1"/>
  <c r="J34" i="1"/>
  <c r="K34" i="1"/>
  <c r="L34" i="1"/>
  <c r="M34" i="1"/>
  <c r="N34" i="1"/>
  <c r="O34" i="1"/>
  <c r="P34" i="1"/>
  <c r="Q34" i="1"/>
  <c r="R34" i="1"/>
  <c r="S34" i="1"/>
  <c r="T34" i="1"/>
  <c r="U34" i="1"/>
  <c r="V34" i="1"/>
  <c r="W34" i="1"/>
  <c r="X34" i="1"/>
  <c r="Y34" i="1"/>
  <c r="Z34" i="1"/>
  <c r="AA34" i="1"/>
  <c r="AB34" i="1"/>
  <c r="AC34" i="1"/>
  <c r="AD34" i="1"/>
  <c r="AE34" i="1"/>
  <c r="AF34" i="1"/>
  <c r="AG34" i="1"/>
  <c r="AH34" i="1"/>
  <c r="AI34" i="1"/>
  <c r="AJ34" i="1"/>
  <c r="AK34" i="1"/>
  <c r="AL34" i="1"/>
  <c r="AM34" i="1"/>
  <c r="AN34" i="1"/>
  <c r="AO34" i="1"/>
  <c r="F35" i="1"/>
  <c r="G35" i="1"/>
  <c r="H35" i="1"/>
  <c r="I35" i="1"/>
  <c r="J35" i="1"/>
  <c r="K35" i="1"/>
  <c r="L35" i="1"/>
  <c r="M35" i="1"/>
  <c r="N35" i="1"/>
  <c r="O35" i="1"/>
  <c r="P35" i="1"/>
  <c r="Q35" i="1"/>
  <c r="R35" i="1"/>
  <c r="S35" i="1"/>
  <c r="T35" i="1"/>
  <c r="U35" i="1"/>
  <c r="V35" i="1"/>
  <c r="W35" i="1"/>
  <c r="X35" i="1"/>
  <c r="Y35" i="1"/>
  <c r="Z35" i="1"/>
  <c r="AA35" i="1"/>
  <c r="AB35" i="1"/>
  <c r="AC35" i="1"/>
  <c r="AD35" i="1"/>
  <c r="AE35" i="1"/>
  <c r="AF35" i="1"/>
  <c r="AG35" i="1"/>
  <c r="AH35" i="1"/>
  <c r="AI35" i="1"/>
  <c r="AJ35" i="1"/>
  <c r="AK35" i="1"/>
  <c r="AL35" i="1"/>
  <c r="AM35" i="1"/>
  <c r="AN35" i="1"/>
  <c r="AO35" i="1"/>
  <c r="F36" i="1"/>
  <c r="G36" i="1"/>
  <c r="H36" i="1"/>
  <c r="I36" i="1"/>
  <c r="J36" i="1"/>
  <c r="K36" i="1"/>
  <c r="L36" i="1"/>
  <c r="M36" i="1"/>
  <c r="N36" i="1"/>
  <c r="O36" i="1"/>
  <c r="P36" i="1"/>
  <c r="Q36" i="1"/>
  <c r="R36" i="1"/>
  <c r="S36" i="1"/>
  <c r="T36" i="1"/>
  <c r="U36" i="1"/>
  <c r="V36" i="1"/>
  <c r="W36" i="1"/>
  <c r="X36" i="1"/>
  <c r="Y36" i="1"/>
  <c r="Z36" i="1"/>
  <c r="AA36" i="1"/>
  <c r="AB36" i="1"/>
  <c r="AC36" i="1"/>
  <c r="AD36" i="1"/>
  <c r="AE36" i="1"/>
  <c r="AF36" i="1"/>
  <c r="AG36" i="1"/>
  <c r="AH36" i="1"/>
  <c r="AI36" i="1"/>
  <c r="AJ36" i="1"/>
  <c r="AK36" i="1"/>
  <c r="AL36" i="1"/>
  <c r="AM36" i="1"/>
  <c r="AN36" i="1"/>
  <c r="AO36" i="1"/>
  <c r="F37" i="1"/>
  <c r="G37" i="1"/>
  <c r="H37" i="1"/>
  <c r="I37" i="1"/>
  <c r="J37" i="1"/>
  <c r="K37" i="1"/>
  <c r="L37" i="1"/>
  <c r="M37" i="1"/>
  <c r="N37" i="1"/>
  <c r="O37" i="1"/>
  <c r="P37" i="1"/>
  <c r="Q37" i="1"/>
  <c r="R37" i="1"/>
  <c r="S37" i="1"/>
  <c r="T37" i="1"/>
  <c r="U37" i="1"/>
  <c r="V37" i="1"/>
  <c r="W37" i="1"/>
  <c r="X37" i="1"/>
  <c r="Y37" i="1"/>
  <c r="Z37" i="1"/>
  <c r="AA37" i="1"/>
  <c r="AB37" i="1"/>
  <c r="AC37" i="1"/>
  <c r="AD37" i="1"/>
  <c r="AE37" i="1"/>
  <c r="AF37" i="1"/>
  <c r="AG37" i="1"/>
  <c r="AH37" i="1"/>
  <c r="AI37" i="1"/>
  <c r="AJ37" i="1"/>
  <c r="AK37" i="1"/>
  <c r="AL37" i="1"/>
  <c r="AM37" i="1"/>
  <c r="AN37" i="1"/>
  <c r="AO37" i="1"/>
  <c r="F38" i="1"/>
  <c r="G38" i="1"/>
  <c r="H38" i="1"/>
  <c r="I38" i="1"/>
  <c r="J38" i="1"/>
  <c r="K38" i="1"/>
  <c r="L38" i="1"/>
  <c r="M38" i="1"/>
  <c r="N38" i="1"/>
  <c r="O38" i="1"/>
  <c r="P38" i="1"/>
  <c r="Q38" i="1"/>
  <c r="R38" i="1"/>
  <c r="S38" i="1"/>
  <c r="T38" i="1"/>
  <c r="U38" i="1"/>
  <c r="V38" i="1"/>
  <c r="W38" i="1"/>
  <c r="X38" i="1"/>
  <c r="Y38" i="1"/>
  <c r="Z38" i="1"/>
  <c r="AA38" i="1"/>
  <c r="AB38" i="1"/>
  <c r="AC38" i="1"/>
  <c r="AD38" i="1"/>
  <c r="AE38" i="1"/>
  <c r="AF38" i="1"/>
  <c r="AG38" i="1"/>
  <c r="AH38" i="1"/>
  <c r="AI38" i="1"/>
  <c r="AJ38" i="1"/>
  <c r="AK38" i="1"/>
  <c r="AL38" i="1"/>
  <c r="AM38" i="1"/>
  <c r="AN38" i="1"/>
  <c r="AO38" i="1"/>
  <c r="F39" i="1"/>
  <c r="G39" i="1"/>
  <c r="H39" i="1"/>
  <c r="I39" i="1"/>
  <c r="J39" i="1"/>
  <c r="K39" i="1"/>
  <c r="L39" i="1"/>
  <c r="M39" i="1"/>
  <c r="N39" i="1"/>
  <c r="O39" i="1"/>
  <c r="P39" i="1"/>
  <c r="Q39" i="1"/>
  <c r="R39" i="1"/>
  <c r="S39" i="1"/>
  <c r="T39" i="1"/>
  <c r="U39" i="1"/>
  <c r="V39" i="1"/>
  <c r="W39" i="1"/>
  <c r="X39" i="1"/>
  <c r="Y39" i="1"/>
  <c r="Z39" i="1"/>
  <c r="AA39" i="1"/>
  <c r="AB39" i="1"/>
  <c r="AC39" i="1"/>
  <c r="AD39" i="1"/>
  <c r="AE39" i="1"/>
  <c r="AF39" i="1"/>
  <c r="AG39" i="1"/>
  <c r="AH39" i="1"/>
  <c r="AI39" i="1"/>
  <c r="AJ39" i="1"/>
  <c r="AK39" i="1"/>
  <c r="AL39" i="1"/>
  <c r="AM39" i="1"/>
  <c r="AN39" i="1"/>
  <c r="AO39" i="1"/>
  <c r="F40" i="1"/>
  <c r="G40" i="1"/>
  <c r="H40" i="1"/>
  <c r="I40" i="1"/>
  <c r="J40" i="1"/>
  <c r="K40" i="1"/>
  <c r="L40" i="1"/>
  <c r="M40" i="1"/>
  <c r="N40" i="1"/>
  <c r="O40" i="1"/>
  <c r="P40" i="1"/>
  <c r="Q40" i="1"/>
  <c r="R40" i="1"/>
  <c r="S40" i="1"/>
  <c r="T40" i="1"/>
  <c r="U40" i="1"/>
  <c r="V40" i="1"/>
  <c r="W40" i="1"/>
  <c r="X40" i="1"/>
  <c r="Y40" i="1"/>
  <c r="Z40" i="1"/>
  <c r="AA40" i="1"/>
  <c r="AB40" i="1"/>
  <c r="AC40" i="1"/>
  <c r="AD40" i="1"/>
  <c r="AE40" i="1"/>
  <c r="AF40" i="1"/>
  <c r="AG40" i="1"/>
  <c r="AH40" i="1"/>
  <c r="AI40" i="1"/>
  <c r="AJ40" i="1"/>
  <c r="AK40" i="1"/>
  <c r="AL40" i="1"/>
  <c r="AM40" i="1"/>
  <c r="AN40" i="1"/>
  <c r="AO40" i="1"/>
  <c r="F41" i="1"/>
  <c r="G41" i="1"/>
  <c r="H41" i="1"/>
  <c r="I41" i="1"/>
  <c r="J41" i="1"/>
  <c r="K41" i="1"/>
  <c r="L41" i="1"/>
  <c r="M41" i="1"/>
  <c r="N41" i="1"/>
  <c r="O41" i="1"/>
  <c r="P41" i="1"/>
  <c r="Q41" i="1"/>
  <c r="R41" i="1"/>
  <c r="S41" i="1"/>
  <c r="T41" i="1"/>
  <c r="U41" i="1"/>
  <c r="V41" i="1"/>
  <c r="W41" i="1"/>
  <c r="X41" i="1"/>
  <c r="Y41" i="1"/>
  <c r="Z41" i="1"/>
  <c r="AA41" i="1"/>
  <c r="AB41" i="1"/>
  <c r="AC41" i="1"/>
  <c r="AD41" i="1"/>
  <c r="AE41" i="1"/>
  <c r="AF41" i="1"/>
  <c r="AG41" i="1"/>
  <c r="AH41" i="1"/>
  <c r="AI41" i="1"/>
  <c r="AJ41" i="1"/>
  <c r="AK41" i="1"/>
  <c r="AL41" i="1"/>
  <c r="AM41" i="1"/>
  <c r="AN41" i="1"/>
  <c r="AO41" i="1"/>
  <c r="F42" i="1"/>
  <c r="G42" i="1"/>
  <c r="H42" i="1"/>
  <c r="I42" i="1"/>
  <c r="J42" i="1"/>
  <c r="K42" i="1"/>
  <c r="L42" i="1"/>
  <c r="M42" i="1"/>
  <c r="N42" i="1"/>
  <c r="O42" i="1"/>
  <c r="P42" i="1"/>
  <c r="Q42" i="1"/>
  <c r="R42" i="1"/>
  <c r="S42" i="1"/>
  <c r="T42" i="1"/>
  <c r="U42" i="1"/>
  <c r="V42" i="1"/>
  <c r="W42" i="1"/>
  <c r="X42" i="1"/>
  <c r="Y42" i="1"/>
  <c r="Z42" i="1"/>
  <c r="AA42" i="1"/>
  <c r="AB42" i="1"/>
  <c r="AC42" i="1"/>
  <c r="AD42" i="1"/>
  <c r="AE42" i="1"/>
  <c r="AF42" i="1"/>
  <c r="AG42" i="1"/>
  <c r="AH42" i="1"/>
  <c r="AI42" i="1"/>
  <c r="AJ42" i="1"/>
  <c r="AK42" i="1"/>
  <c r="AL42" i="1"/>
  <c r="AM42" i="1"/>
  <c r="AN42" i="1"/>
  <c r="AO42" i="1"/>
  <c r="F43" i="1"/>
  <c r="G43" i="1"/>
  <c r="H43" i="1"/>
  <c r="I43" i="1"/>
  <c r="J43" i="1"/>
  <c r="K43" i="1"/>
  <c r="L43" i="1"/>
  <c r="M43" i="1"/>
  <c r="N43" i="1"/>
  <c r="O43" i="1"/>
  <c r="P43" i="1"/>
  <c r="Q43" i="1"/>
  <c r="R43" i="1"/>
  <c r="S43" i="1"/>
  <c r="T43" i="1"/>
  <c r="U43" i="1"/>
  <c r="V43" i="1"/>
  <c r="W43" i="1"/>
  <c r="X43" i="1"/>
  <c r="Y43" i="1"/>
  <c r="Z43" i="1"/>
  <c r="AA43" i="1"/>
  <c r="AB43" i="1"/>
  <c r="AC43" i="1"/>
  <c r="AD43" i="1"/>
  <c r="AE43" i="1"/>
  <c r="AF43" i="1"/>
  <c r="AG43" i="1"/>
  <c r="AH43" i="1"/>
  <c r="AI43" i="1"/>
  <c r="AJ43" i="1"/>
  <c r="AK43" i="1"/>
  <c r="AL43" i="1"/>
  <c r="AM43" i="1"/>
  <c r="AN43" i="1"/>
  <c r="AO43" i="1"/>
  <c r="F44" i="1"/>
  <c r="G44" i="1"/>
  <c r="H44" i="1"/>
  <c r="I44" i="1"/>
  <c r="J44" i="1"/>
  <c r="K44" i="1"/>
  <c r="L44" i="1"/>
  <c r="M44" i="1"/>
  <c r="N44" i="1"/>
  <c r="O44" i="1"/>
  <c r="P44" i="1"/>
  <c r="Q44" i="1"/>
  <c r="R44" i="1"/>
  <c r="S44" i="1"/>
  <c r="T44" i="1"/>
  <c r="U44" i="1"/>
  <c r="V44" i="1"/>
  <c r="W44" i="1"/>
  <c r="X44" i="1"/>
  <c r="Y44" i="1"/>
  <c r="Z44" i="1"/>
  <c r="AA44" i="1"/>
  <c r="AB44" i="1"/>
  <c r="AC44" i="1"/>
  <c r="AD44" i="1"/>
  <c r="AE44" i="1"/>
  <c r="AF44" i="1"/>
  <c r="AG44" i="1"/>
  <c r="AH44" i="1"/>
  <c r="AI44" i="1"/>
  <c r="AJ44" i="1"/>
  <c r="AK44" i="1"/>
  <c r="AL44" i="1"/>
  <c r="AM44" i="1"/>
  <c r="AN44" i="1"/>
  <c r="AO44" i="1"/>
  <c r="F45" i="1"/>
  <c r="G45" i="1"/>
  <c r="H45" i="1"/>
  <c r="I45" i="1"/>
  <c r="J45" i="1"/>
  <c r="K45" i="1"/>
  <c r="L45" i="1"/>
  <c r="M45" i="1"/>
  <c r="N45" i="1"/>
  <c r="O45" i="1"/>
  <c r="P45" i="1"/>
  <c r="Q45" i="1"/>
  <c r="R45" i="1"/>
  <c r="S45" i="1"/>
  <c r="T45" i="1"/>
  <c r="U45" i="1"/>
  <c r="V45" i="1"/>
  <c r="W45" i="1"/>
  <c r="X45" i="1"/>
  <c r="Y45" i="1"/>
  <c r="Z45" i="1"/>
  <c r="AA45" i="1"/>
  <c r="AB45" i="1"/>
  <c r="AC45" i="1"/>
  <c r="AD45" i="1"/>
  <c r="AE45" i="1"/>
  <c r="AF45" i="1"/>
  <c r="AG45" i="1"/>
  <c r="AH45" i="1"/>
  <c r="AI45" i="1"/>
  <c r="AJ45" i="1"/>
  <c r="AK45" i="1"/>
  <c r="AL45" i="1"/>
  <c r="AM45" i="1"/>
  <c r="AN45" i="1"/>
  <c r="AO45" i="1"/>
  <c r="F46" i="1"/>
  <c r="G46" i="1"/>
  <c r="H46" i="1"/>
  <c r="I46" i="1"/>
  <c r="J46" i="1"/>
  <c r="K46" i="1"/>
  <c r="L46" i="1"/>
  <c r="M46" i="1"/>
  <c r="N46" i="1"/>
  <c r="O46" i="1"/>
  <c r="P46" i="1"/>
  <c r="Q46" i="1"/>
  <c r="R46" i="1"/>
  <c r="S46" i="1"/>
  <c r="T46" i="1"/>
  <c r="U46" i="1"/>
  <c r="V46" i="1"/>
  <c r="W46" i="1"/>
  <c r="X46" i="1"/>
  <c r="Y46" i="1"/>
  <c r="Z46" i="1"/>
  <c r="AA46" i="1"/>
  <c r="AB46" i="1"/>
  <c r="AC46" i="1"/>
  <c r="AD46" i="1"/>
  <c r="AE46" i="1"/>
  <c r="AF46" i="1"/>
  <c r="AG46" i="1"/>
  <c r="AH46" i="1"/>
  <c r="AI46" i="1"/>
  <c r="AJ46" i="1"/>
  <c r="AK46" i="1"/>
  <c r="AL46" i="1"/>
  <c r="AM46" i="1"/>
  <c r="AN46" i="1"/>
  <c r="AO46" i="1"/>
  <c r="F47" i="1"/>
  <c r="G47" i="1"/>
  <c r="H47" i="1"/>
  <c r="I47" i="1"/>
  <c r="J47" i="1"/>
  <c r="K47" i="1"/>
  <c r="L47" i="1"/>
  <c r="M47" i="1"/>
  <c r="N47" i="1"/>
  <c r="O47" i="1"/>
  <c r="P47" i="1"/>
  <c r="Q47" i="1"/>
  <c r="R47" i="1"/>
  <c r="S47" i="1"/>
  <c r="T47" i="1"/>
  <c r="U47" i="1"/>
  <c r="V47" i="1"/>
  <c r="W47" i="1"/>
  <c r="X47" i="1"/>
  <c r="Y47" i="1"/>
  <c r="Z47" i="1"/>
  <c r="AA47" i="1"/>
  <c r="AB47" i="1"/>
  <c r="AC47" i="1"/>
  <c r="AD47" i="1"/>
  <c r="AE47" i="1"/>
  <c r="AF47" i="1"/>
  <c r="AG47" i="1"/>
  <c r="AH47" i="1"/>
  <c r="AI47" i="1"/>
  <c r="AJ47" i="1"/>
  <c r="AK47" i="1"/>
  <c r="AL47" i="1"/>
  <c r="AM47" i="1"/>
  <c r="AN47" i="1"/>
  <c r="AO47" i="1"/>
  <c r="F48" i="1"/>
  <c r="G48" i="1"/>
  <c r="H48" i="1"/>
  <c r="I48" i="1"/>
  <c r="J48" i="1"/>
  <c r="K48" i="1"/>
  <c r="L48" i="1"/>
  <c r="M48" i="1"/>
  <c r="N48" i="1"/>
  <c r="O48" i="1"/>
  <c r="P48" i="1"/>
  <c r="Q48" i="1"/>
  <c r="R48" i="1"/>
  <c r="S48" i="1"/>
  <c r="T48" i="1"/>
  <c r="U48" i="1"/>
  <c r="V48" i="1"/>
  <c r="W48" i="1"/>
  <c r="X48" i="1"/>
  <c r="Y48" i="1"/>
  <c r="Z48" i="1"/>
  <c r="AA48" i="1"/>
  <c r="AB48" i="1"/>
  <c r="AC48" i="1"/>
  <c r="AD48" i="1"/>
  <c r="AE48" i="1"/>
  <c r="AF48" i="1"/>
  <c r="AG48" i="1"/>
  <c r="AH48" i="1"/>
  <c r="AI48" i="1"/>
  <c r="AJ48" i="1"/>
  <c r="AK48" i="1"/>
  <c r="AL48" i="1"/>
  <c r="AM48" i="1"/>
  <c r="AN48" i="1"/>
  <c r="AO48" i="1"/>
  <c r="F49" i="1"/>
  <c r="G49" i="1"/>
  <c r="H49" i="1"/>
  <c r="I49" i="1"/>
  <c r="J49" i="1"/>
  <c r="K49" i="1"/>
  <c r="L49" i="1"/>
  <c r="M49" i="1"/>
  <c r="N49" i="1"/>
  <c r="O49" i="1"/>
  <c r="P49" i="1"/>
  <c r="Q49" i="1"/>
  <c r="R49" i="1"/>
  <c r="S49" i="1"/>
  <c r="T49" i="1"/>
  <c r="U49" i="1"/>
  <c r="V49" i="1"/>
  <c r="W49" i="1"/>
  <c r="X49" i="1"/>
  <c r="Y49" i="1"/>
  <c r="Z49" i="1"/>
  <c r="AA49" i="1"/>
  <c r="AB49" i="1"/>
  <c r="AC49" i="1"/>
  <c r="AD49" i="1"/>
  <c r="AE49" i="1"/>
  <c r="AF49" i="1"/>
  <c r="AG49" i="1"/>
  <c r="AH49" i="1"/>
  <c r="AI49" i="1"/>
  <c r="AJ49" i="1"/>
  <c r="AK49" i="1"/>
  <c r="AL49" i="1"/>
  <c r="AM49" i="1"/>
  <c r="AN49" i="1"/>
  <c r="AO49" i="1"/>
  <c r="F50" i="1"/>
  <c r="H50" i="1" s="1"/>
  <c r="J50" i="1"/>
  <c r="K50" i="1"/>
  <c r="L50" i="1"/>
  <c r="M50" i="1"/>
  <c r="N50" i="1"/>
  <c r="O50" i="1"/>
  <c r="G50" i="1" s="1"/>
  <c r="I50" i="1" s="1"/>
  <c r="P50" i="1"/>
  <c r="Q50" i="1"/>
  <c r="R50" i="1"/>
  <c r="S50" i="1"/>
  <c r="T50" i="1"/>
  <c r="U50" i="1"/>
  <c r="V50" i="1"/>
  <c r="W50" i="1"/>
  <c r="X50" i="1"/>
  <c r="Y50" i="1"/>
  <c r="Z50" i="1"/>
  <c r="AA50" i="1"/>
  <c r="AB50" i="1"/>
  <c r="AC50" i="1"/>
  <c r="AD50" i="1"/>
  <c r="AE50" i="1"/>
  <c r="AF50" i="1"/>
  <c r="AG50" i="1"/>
  <c r="AH50" i="1"/>
  <c r="AI50" i="1"/>
  <c r="AJ50" i="1"/>
  <c r="AK50" i="1"/>
  <c r="AL50" i="1"/>
  <c r="AM50" i="1"/>
  <c r="AN50" i="1"/>
  <c r="AO50" i="1"/>
  <c r="F51" i="1"/>
  <c r="H51" i="1" s="1"/>
  <c r="J51" i="1"/>
  <c r="K51" i="1"/>
  <c r="L51" i="1"/>
  <c r="M51" i="1"/>
  <c r="N51" i="1"/>
  <c r="O51" i="1"/>
  <c r="G51" i="1" s="1"/>
  <c r="I51" i="1" s="1"/>
  <c r="P51" i="1"/>
  <c r="Q51" i="1"/>
  <c r="R51" i="1"/>
  <c r="S51" i="1"/>
  <c r="T51" i="1"/>
  <c r="U51" i="1"/>
  <c r="V51" i="1"/>
  <c r="W51" i="1"/>
  <c r="X51" i="1"/>
  <c r="Y51" i="1"/>
  <c r="Z51" i="1"/>
  <c r="AA51" i="1"/>
  <c r="AB51" i="1"/>
  <c r="AC51" i="1"/>
  <c r="AD51" i="1"/>
  <c r="AE51" i="1"/>
  <c r="AF51" i="1"/>
  <c r="AG51" i="1"/>
  <c r="AH51" i="1"/>
  <c r="AI51" i="1"/>
  <c r="AJ51" i="1"/>
  <c r="AK51" i="1"/>
  <c r="AL51" i="1"/>
  <c r="AM51" i="1"/>
  <c r="AN51" i="1"/>
  <c r="AO51" i="1"/>
  <c r="F52" i="1"/>
  <c r="G52" i="1"/>
  <c r="H52" i="1"/>
  <c r="I52" i="1"/>
  <c r="J52" i="1"/>
  <c r="K52" i="1"/>
  <c r="L52" i="1"/>
  <c r="M52" i="1"/>
  <c r="N52" i="1"/>
  <c r="O52" i="1"/>
  <c r="P52" i="1"/>
  <c r="Q52" i="1"/>
  <c r="R52" i="1"/>
  <c r="S52" i="1"/>
  <c r="T52" i="1"/>
  <c r="U52" i="1"/>
  <c r="V52" i="1"/>
  <c r="W52" i="1"/>
  <c r="X52" i="1"/>
  <c r="Y52" i="1"/>
  <c r="Z52" i="1"/>
  <c r="AA52" i="1"/>
  <c r="AB52" i="1"/>
  <c r="AC52" i="1"/>
  <c r="AD52" i="1"/>
  <c r="AE52" i="1"/>
  <c r="AF52" i="1"/>
  <c r="AG52" i="1"/>
  <c r="AH52" i="1"/>
  <c r="AI52" i="1"/>
  <c r="AJ52" i="1"/>
  <c r="AK52" i="1"/>
  <c r="AL52" i="1"/>
  <c r="AM52" i="1"/>
  <c r="AN52" i="1"/>
  <c r="AO52" i="1"/>
  <c r="F53" i="1"/>
  <c r="G53" i="1"/>
  <c r="H53" i="1"/>
  <c r="I53" i="1"/>
  <c r="J53" i="1"/>
  <c r="K53" i="1"/>
  <c r="L53" i="1"/>
  <c r="M53" i="1"/>
  <c r="N53" i="1"/>
  <c r="O53" i="1"/>
  <c r="P53" i="1"/>
  <c r="Q53" i="1"/>
  <c r="R53" i="1"/>
  <c r="S53" i="1"/>
  <c r="T53" i="1"/>
  <c r="U53" i="1"/>
  <c r="V53" i="1"/>
  <c r="W53" i="1"/>
  <c r="X53" i="1"/>
  <c r="Y53" i="1"/>
  <c r="Z53" i="1"/>
  <c r="AA53" i="1"/>
  <c r="AB53" i="1"/>
  <c r="AC53" i="1"/>
  <c r="AD53" i="1"/>
  <c r="AE53" i="1"/>
  <c r="AF53" i="1"/>
  <c r="AG53" i="1"/>
  <c r="AH53" i="1"/>
  <c r="AI53" i="1"/>
  <c r="AJ53" i="1"/>
  <c r="AK53" i="1"/>
  <c r="AL53" i="1"/>
  <c r="AM53" i="1"/>
  <c r="AN53" i="1"/>
  <c r="AO53" i="1"/>
  <c r="F54" i="1"/>
  <c r="G54" i="1"/>
  <c r="H54" i="1"/>
  <c r="I54" i="1"/>
  <c r="J54" i="1"/>
  <c r="K54" i="1"/>
  <c r="L54" i="1"/>
  <c r="M54" i="1"/>
  <c r="N54" i="1"/>
  <c r="O54" i="1"/>
  <c r="P54" i="1"/>
  <c r="Q54" i="1"/>
  <c r="R54" i="1"/>
  <c r="S54" i="1"/>
  <c r="T54" i="1"/>
  <c r="U54" i="1"/>
  <c r="V54" i="1"/>
  <c r="W54" i="1"/>
  <c r="X54" i="1"/>
  <c r="Y54" i="1"/>
  <c r="Z54" i="1"/>
  <c r="AA54" i="1"/>
  <c r="AB54" i="1"/>
  <c r="AC54" i="1"/>
  <c r="AD54" i="1"/>
  <c r="AE54" i="1"/>
  <c r="AF54" i="1"/>
  <c r="AG54" i="1"/>
  <c r="AH54" i="1"/>
  <c r="AI54" i="1"/>
  <c r="AJ54" i="1"/>
  <c r="AK54" i="1"/>
  <c r="AL54" i="1"/>
  <c r="AM54" i="1"/>
  <c r="AN54" i="1"/>
  <c r="AO54" i="1"/>
  <c r="F55" i="1"/>
  <c r="G55" i="1"/>
  <c r="H55" i="1"/>
  <c r="I55" i="1"/>
  <c r="J55" i="1"/>
  <c r="K55" i="1"/>
  <c r="L55" i="1"/>
  <c r="M55" i="1"/>
  <c r="N55" i="1"/>
  <c r="O55" i="1"/>
  <c r="P55" i="1"/>
  <c r="Q55" i="1"/>
  <c r="R55" i="1"/>
  <c r="S55" i="1"/>
  <c r="T55" i="1"/>
  <c r="U55" i="1"/>
  <c r="V55" i="1"/>
  <c r="W55" i="1"/>
  <c r="X55" i="1"/>
  <c r="Y55" i="1"/>
  <c r="Z55" i="1"/>
  <c r="AA55" i="1"/>
  <c r="AB55" i="1"/>
  <c r="AC55" i="1"/>
  <c r="AD55" i="1"/>
  <c r="AE55" i="1"/>
  <c r="AF55" i="1"/>
  <c r="AG55" i="1"/>
  <c r="AH55" i="1"/>
  <c r="AI55" i="1"/>
  <c r="AJ55" i="1"/>
  <c r="AK55" i="1"/>
  <c r="AL55" i="1"/>
  <c r="AM55" i="1"/>
  <c r="AN55" i="1"/>
  <c r="AO55" i="1"/>
  <c r="F56" i="1"/>
  <c r="G56" i="1"/>
  <c r="H56" i="1"/>
  <c r="I56" i="1"/>
  <c r="J56" i="1"/>
  <c r="K56" i="1"/>
  <c r="L56" i="1"/>
  <c r="M56" i="1"/>
  <c r="N56" i="1"/>
  <c r="O56" i="1"/>
  <c r="P56" i="1"/>
  <c r="Q56" i="1"/>
  <c r="R56" i="1"/>
  <c r="S56" i="1"/>
  <c r="T56" i="1"/>
  <c r="U56" i="1"/>
  <c r="V56" i="1"/>
  <c r="W56" i="1"/>
  <c r="X56" i="1"/>
  <c r="Y56" i="1"/>
  <c r="Z56" i="1"/>
  <c r="AA56" i="1"/>
  <c r="AB56" i="1"/>
  <c r="AC56" i="1"/>
  <c r="AD56" i="1"/>
  <c r="AE56" i="1"/>
  <c r="AF56" i="1"/>
  <c r="AG56" i="1"/>
  <c r="AH56" i="1"/>
  <c r="AI56" i="1"/>
  <c r="AJ56" i="1"/>
  <c r="AK56" i="1"/>
  <c r="AL56" i="1"/>
  <c r="AM56" i="1"/>
  <c r="AN56" i="1"/>
  <c r="AO56" i="1"/>
  <c r="F57" i="1"/>
  <c r="G57" i="1"/>
  <c r="H57" i="1"/>
  <c r="I57" i="1"/>
  <c r="J57" i="1"/>
  <c r="K57" i="1"/>
  <c r="L57" i="1"/>
  <c r="M57" i="1"/>
  <c r="N57" i="1"/>
  <c r="O57" i="1"/>
  <c r="P57" i="1"/>
  <c r="Q57" i="1"/>
  <c r="R57" i="1"/>
  <c r="S57" i="1"/>
  <c r="T57" i="1"/>
  <c r="U57" i="1"/>
  <c r="V57" i="1"/>
  <c r="W57" i="1"/>
  <c r="X57" i="1"/>
  <c r="Y57" i="1"/>
  <c r="Z57" i="1"/>
  <c r="AA57" i="1"/>
  <c r="AB57" i="1"/>
  <c r="AC57" i="1"/>
  <c r="AD57" i="1"/>
  <c r="AE57" i="1"/>
  <c r="AF57" i="1"/>
  <c r="AG57" i="1"/>
  <c r="AH57" i="1"/>
  <c r="AI57" i="1"/>
  <c r="AJ57" i="1"/>
  <c r="AK57" i="1"/>
  <c r="AL57" i="1"/>
  <c r="AM57" i="1"/>
  <c r="AN57" i="1"/>
  <c r="AO57" i="1"/>
  <c r="F58" i="1"/>
  <c r="G58" i="1"/>
  <c r="H58" i="1"/>
  <c r="I58" i="1"/>
  <c r="J58" i="1"/>
  <c r="K58" i="1"/>
  <c r="L58" i="1"/>
  <c r="M58" i="1"/>
  <c r="N58" i="1"/>
  <c r="O58" i="1"/>
  <c r="P58" i="1"/>
  <c r="Q58" i="1"/>
  <c r="R58" i="1"/>
  <c r="S58" i="1"/>
  <c r="T58" i="1"/>
  <c r="U58" i="1"/>
  <c r="V58" i="1"/>
  <c r="W58" i="1"/>
  <c r="X58" i="1"/>
  <c r="Y58" i="1"/>
  <c r="Z58" i="1"/>
  <c r="AA58" i="1"/>
  <c r="AB58" i="1"/>
  <c r="AC58" i="1"/>
  <c r="AD58" i="1"/>
  <c r="AE58" i="1"/>
  <c r="AF58" i="1"/>
  <c r="AG58" i="1"/>
  <c r="AH58" i="1"/>
  <c r="AI58" i="1"/>
  <c r="AJ58" i="1"/>
  <c r="AK58" i="1"/>
  <c r="AL58" i="1"/>
  <c r="AM58" i="1"/>
  <c r="AN58" i="1"/>
  <c r="AO58" i="1"/>
  <c r="F59" i="1"/>
  <c r="G59" i="1"/>
  <c r="H59" i="1"/>
  <c r="I59" i="1"/>
  <c r="J59" i="1"/>
  <c r="K59" i="1"/>
  <c r="L59" i="1"/>
  <c r="M59" i="1"/>
  <c r="N59" i="1"/>
  <c r="O59" i="1"/>
  <c r="P59" i="1"/>
  <c r="Q59" i="1"/>
  <c r="R59" i="1"/>
  <c r="S59" i="1"/>
  <c r="T59" i="1"/>
  <c r="U59" i="1"/>
  <c r="V59" i="1"/>
  <c r="W59" i="1"/>
  <c r="X59" i="1"/>
  <c r="Y59" i="1"/>
  <c r="Z59" i="1"/>
  <c r="AA59" i="1"/>
  <c r="AB59" i="1"/>
  <c r="AC59" i="1"/>
  <c r="AD59" i="1"/>
  <c r="AE59" i="1"/>
  <c r="AF59" i="1"/>
  <c r="AG59" i="1"/>
  <c r="AH59" i="1"/>
  <c r="AI59" i="1"/>
  <c r="AJ59" i="1"/>
  <c r="AK59" i="1"/>
  <c r="AL59" i="1"/>
  <c r="AM59" i="1"/>
  <c r="AN59" i="1"/>
  <c r="AO59" i="1"/>
  <c r="F60" i="1"/>
  <c r="G60" i="1"/>
  <c r="H60" i="1"/>
  <c r="I60" i="1"/>
  <c r="J60" i="1"/>
  <c r="K60" i="1"/>
  <c r="L60" i="1"/>
  <c r="M60" i="1"/>
  <c r="N60" i="1"/>
  <c r="O60" i="1"/>
  <c r="P60" i="1"/>
  <c r="Q60" i="1"/>
  <c r="R60" i="1"/>
  <c r="S60" i="1"/>
  <c r="T60" i="1"/>
  <c r="U60" i="1"/>
  <c r="V60" i="1"/>
  <c r="W60" i="1"/>
  <c r="X60" i="1"/>
  <c r="Y60" i="1"/>
  <c r="Z60" i="1"/>
  <c r="AA60" i="1"/>
  <c r="AB60" i="1"/>
  <c r="AC60" i="1"/>
  <c r="AD60" i="1"/>
  <c r="AE60" i="1"/>
  <c r="AF60" i="1"/>
  <c r="AG60" i="1"/>
  <c r="AH60" i="1"/>
  <c r="AI60" i="1"/>
  <c r="AJ60" i="1"/>
  <c r="AK60" i="1"/>
  <c r="AL60" i="1"/>
  <c r="AM60" i="1"/>
  <c r="AN60" i="1"/>
  <c r="AO60" i="1"/>
  <c r="F61" i="1"/>
  <c r="G61" i="1"/>
  <c r="H61" i="1"/>
  <c r="I61" i="1"/>
  <c r="J61" i="1"/>
  <c r="K61" i="1"/>
  <c r="L61" i="1"/>
  <c r="M61" i="1"/>
  <c r="N61" i="1"/>
  <c r="O61" i="1"/>
  <c r="P61" i="1"/>
  <c r="Q61" i="1"/>
  <c r="R61" i="1"/>
  <c r="S61" i="1"/>
  <c r="T61" i="1"/>
  <c r="U61" i="1"/>
  <c r="V61" i="1"/>
  <c r="W61" i="1"/>
  <c r="X61" i="1"/>
  <c r="Y61" i="1"/>
  <c r="Z61" i="1"/>
  <c r="AA61" i="1"/>
  <c r="AB61" i="1"/>
  <c r="AC61" i="1"/>
  <c r="AD61" i="1"/>
  <c r="AE61" i="1"/>
  <c r="AF61" i="1"/>
  <c r="AG61" i="1"/>
  <c r="AH61" i="1"/>
  <c r="AI61" i="1"/>
  <c r="AJ61" i="1"/>
  <c r="AK61" i="1"/>
  <c r="AL61" i="1"/>
  <c r="AM61" i="1"/>
  <c r="AN61" i="1"/>
  <c r="AO61" i="1"/>
  <c r="F62" i="1"/>
  <c r="G62" i="1"/>
  <c r="H62" i="1"/>
  <c r="I62" i="1"/>
  <c r="J62" i="1"/>
  <c r="K62" i="1"/>
  <c r="L62" i="1"/>
  <c r="M62" i="1"/>
  <c r="N62" i="1"/>
  <c r="O62" i="1"/>
  <c r="P62" i="1"/>
  <c r="Q62" i="1"/>
  <c r="R62" i="1"/>
  <c r="S62" i="1"/>
  <c r="T62" i="1"/>
  <c r="U62" i="1"/>
  <c r="V62" i="1"/>
  <c r="W62" i="1"/>
  <c r="X62" i="1"/>
  <c r="Y62" i="1"/>
  <c r="Z62" i="1"/>
  <c r="AA62" i="1"/>
  <c r="AB62" i="1"/>
  <c r="AC62" i="1"/>
  <c r="AD62" i="1"/>
  <c r="AE62" i="1"/>
  <c r="AF62" i="1"/>
  <c r="AG62" i="1"/>
  <c r="AH62" i="1"/>
  <c r="AI62" i="1"/>
  <c r="AJ62" i="1"/>
  <c r="AK62" i="1"/>
  <c r="AL62" i="1"/>
  <c r="AM62" i="1"/>
  <c r="AN62" i="1"/>
  <c r="AO62" i="1"/>
  <c r="F63" i="1"/>
  <c r="G63" i="1"/>
  <c r="H63" i="1"/>
  <c r="I63" i="1"/>
  <c r="J63" i="1"/>
  <c r="K63" i="1"/>
  <c r="L63" i="1"/>
  <c r="M63" i="1"/>
  <c r="N63" i="1"/>
  <c r="O63" i="1"/>
  <c r="P63" i="1"/>
  <c r="Q63" i="1"/>
  <c r="R63" i="1"/>
  <c r="S63" i="1"/>
  <c r="T63" i="1"/>
  <c r="U63" i="1"/>
  <c r="V63" i="1"/>
  <c r="W63" i="1"/>
  <c r="X63" i="1"/>
  <c r="Y63" i="1"/>
  <c r="Z63" i="1"/>
  <c r="AA63" i="1"/>
  <c r="AB63" i="1"/>
  <c r="AC63" i="1"/>
  <c r="AD63" i="1"/>
  <c r="AE63" i="1"/>
  <c r="AF63" i="1"/>
  <c r="AG63" i="1"/>
  <c r="AH63" i="1"/>
  <c r="AI63" i="1"/>
  <c r="AJ63" i="1"/>
  <c r="AK63" i="1"/>
  <c r="AL63" i="1"/>
  <c r="AM63" i="1"/>
  <c r="AN63" i="1"/>
  <c r="AO63" i="1"/>
  <c r="F64" i="1"/>
  <c r="G64" i="1"/>
  <c r="H64" i="1"/>
  <c r="I64" i="1"/>
  <c r="J64" i="1"/>
  <c r="K64" i="1"/>
  <c r="L64" i="1"/>
  <c r="M64" i="1"/>
  <c r="N64" i="1"/>
  <c r="O64" i="1"/>
  <c r="P64" i="1"/>
  <c r="Q64" i="1"/>
  <c r="R64" i="1"/>
  <c r="S64" i="1"/>
  <c r="T64" i="1"/>
  <c r="U64" i="1"/>
  <c r="V64" i="1"/>
  <c r="W64" i="1"/>
  <c r="X64" i="1"/>
  <c r="Y64" i="1"/>
  <c r="Z64" i="1"/>
  <c r="AA64" i="1"/>
  <c r="AB64" i="1"/>
  <c r="AC64" i="1"/>
  <c r="AD64" i="1"/>
  <c r="AE64" i="1"/>
  <c r="AF64" i="1"/>
  <c r="AG64" i="1"/>
  <c r="AH64" i="1"/>
  <c r="AI64" i="1"/>
  <c r="AJ64" i="1"/>
  <c r="AK64" i="1"/>
  <c r="AL64" i="1"/>
  <c r="AM64" i="1"/>
  <c r="AN64" i="1"/>
  <c r="AO64" i="1"/>
  <c r="F65" i="1"/>
  <c r="G65" i="1"/>
  <c r="H65" i="1"/>
  <c r="I65" i="1"/>
  <c r="J65" i="1"/>
  <c r="K65" i="1"/>
  <c r="L65" i="1"/>
  <c r="M65" i="1"/>
  <c r="N65" i="1"/>
  <c r="O65" i="1"/>
  <c r="P65" i="1"/>
  <c r="Q65" i="1"/>
  <c r="R65" i="1"/>
  <c r="S65" i="1"/>
  <c r="T65" i="1"/>
  <c r="U65" i="1"/>
  <c r="V65" i="1"/>
  <c r="W65" i="1"/>
  <c r="X65" i="1"/>
  <c r="Y65" i="1"/>
  <c r="Z65" i="1"/>
  <c r="AA65" i="1"/>
  <c r="AB65" i="1"/>
  <c r="AC65" i="1"/>
  <c r="AD65" i="1"/>
  <c r="AE65" i="1"/>
  <c r="AF65" i="1"/>
  <c r="AG65" i="1"/>
  <c r="AH65" i="1"/>
  <c r="AI65" i="1"/>
  <c r="AJ65" i="1"/>
  <c r="AK65" i="1"/>
  <c r="AL65" i="1"/>
  <c r="AM65" i="1"/>
  <c r="AN65" i="1"/>
  <c r="AO65" i="1"/>
  <c r="F66" i="1"/>
  <c r="G66" i="1"/>
  <c r="H66" i="1"/>
  <c r="I66" i="1"/>
  <c r="J66" i="1"/>
  <c r="K66" i="1"/>
  <c r="L66" i="1"/>
  <c r="M66" i="1"/>
  <c r="N66" i="1"/>
  <c r="O66" i="1"/>
  <c r="P66" i="1"/>
  <c r="Q66" i="1"/>
  <c r="R66" i="1"/>
  <c r="S66" i="1"/>
  <c r="T66" i="1"/>
  <c r="U66" i="1"/>
  <c r="V66" i="1"/>
  <c r="W66" i="1"/>
  <c r="X66" i="1"/>
  <c r="Y66" i="1"/>
  <c r="Z66" i="1"/>
  <c r="AA66" i="1"/>
  <c r="AB66" i="1"/>
  <c r="AC66" i="1"/>
  <c r="AD66" i="1"/>
  <c r="AE66" i="1"/>
  <c r="AF66" i="1"/>
  <c r="AG66" i="1"/>
  <c r="AH66" i="1"/>
  <c r="AI66" i="1"/>
  <c r="AJ66" i="1"/>
  <c r="AK66" i="1"/>
  <c r="AL66" i="1"/>
  <c r="AM66" i="1"/>
  <c r="AN66" i="1"/>
  <c r="AO66" i="1"/>
  <c r="F67" i="1"/>
  <c r="G67" i="1"/>
  <c r="H67" i="1"/>
  <c r="I67" i="1"/>
  <c r="J67" i="1"/>
  <c r="K67" i="1"/>
  <c r="L67" i="1"/>
  <c r="M67" i="1"/>
  <c r="N67" i="1"/>
  <c r="O67" i="1"/>
  <c r="P67" i="1"/>
  <c r="Q67" i="1"/>
  <c r="R67" i="1"/>
  <c r="S67" i="1"/>
  <c r="T67" i="1"/>
  <c r="U67" i="1"/>
  <c r="V67" i="1"/>
  <c r="W67" i="1"/>
  <c r="X67" i="1"/>
  <c r="Y67" i="1"/>
  <c r="Z67" i="1"/>
  <c r="AA67" i="1"/>
  <c r="AB67" i="1"/>
  <c r="AC67" i="1"/>
  <c r="AD67" i="1"/>
  <c r="AE67" i="1"/>
  <c r="AF67" i="1"/>
  <c r="AG67" i="1"/>
  <c r="AH67" i="1"/>
  <c r="AI67" i="1"/>
  <c r="AJ67" i="1"/>
  <c r="AK67" i="1"/>
  <c r="AL67" i="1"/>
  <c r="AM67" i="1"/>
  <c r="AN67" i="1"/>
  <c r="AO67" i="1"/>
  <c r="F68" i="1"/>
  <c r="G68" i="1"/>
  <c r="H68" i="1"/>
  <c r="I68" i="1"/>
  <c r="J68" i="1"/>
  <c r="K68" i="1"/>
  <c r="L68" i="1"/>
  <c r="M68" i="1"/>
  <c r="N68" i="1"/>
  <c r="O68" i="1"/>
  <c r="P68" i="1"/>
  <c r="Q68" i="1"/>
  <c r="R68" i="1"/>
  <c r="S68" i="1"/>
  <c r="T68" i="1"/>
  <c r="U68" i="1"/>
  <c r="V68" i="1"/>
  <c r="W68" i="1"/>
  <c r="X68" i="1"/>
  <c r="Y68" i="1"/>
  <c r="Z68" i="1"/>
  <c r="AA68" i="1"/>
  <c r="AB68" i="1"/>
  <c r="AC68" i="1"/>
  <c r="AD68" i="1"/>
  <c r="AE68" i="1"/>
  <c r="AF68" i="1"/>
  <c r="AG68" i="1"/>
  <c r="AH68" i="1"/>
  <c r="AI68" i="1"/>
  <c r="AJ68" i="1"/>
  <c r="AK68" i="1"/>
  <c r="AL68" i="1"/>
  <c r="AM68" i="1"/>
  <c r="AN68" i="1"/>
  <c r="AO68" i="1"/>
  <c r="F69" i="1"/>
  <c r="G69" i="1"/>
  <c r="H69" i="1"/>
  <c r="I69" i="1"/>
  <c r="J69" i="1"/>
  <c r="K69" i="1"/>
  <c r="L69" i="1"/>
  <c r="M69" i="1"/>
  <c r="N69" i="1"/>
  <c r="O69" i="1"/>
  <c r="P69" i="1"/>
  <c r="Q69" i="1"/>
  <c r="R69" i="1"/>
  <c r="S69" i="1"/>
  <c r="T69" i="1"/>
  <c r="U69" i="1"/>
  <c r="V69" i="1"/>
  <c r="W69" i="1"/>
  <c r="X69" i="1"/>
  <c r="Y69" i="1"/>
  <c r="Z69" i="1"/>
  <c r="AA69" i="1"/>
  <c r="AB69" i="1"/>
  <c r="AC69" i="1"/>
  <c r="AD69" i="1"/>
  <c r="AE69" i="1"/>
  <c r="AF69" i="1"/>
  <c r="AG69" i="1"/>
  <c r="AH69" i="1"/>
  <c r="AI69" i="1"/>
  <c r="AJ69" i="1"/>
  <c r="AK69" i="1"/>
  <c r="AL69" i="1"/>
  <c r="AM69" i="1"/>
  <c r="AN69" i="1"/>
  <c r="AO69" i="1"/>
  <c r="F70" i="1"/>
  <c r="G70" i="1"/>
  <c r="H70" i="1"/>
  <c r="I70" i="1"/>
  <c r="J70" i="1"/>
  <c r="K70" i="1"/>
  <c r="L70" i="1"/>
  <c r="M70" i="1"/>
  <c r="N70" i="1"/>
  <c r="O70" i="1"/>
  <c r="P70" i="1"/>
  <c r="Q70" i="1"/>
  <c r="R70" i="1"/>
  <c r="S70" i="1"/>
  <c r="T70" i="1"/>
  <c r="U70" i="1"/>
  <c r="V70" i="1"/>
  <c r="W70" i="1"/>
  <c r="X70" i="1"/>
  <c r="Y70" i="1"/>
  <c r="Z70" i="1"/>
  <c r="AA70" i="1"/>
  <c r="AB70" i="1"/>
  <c r="AC70" i="1"/>
  <c r="AD70" i="1"/>
  <c r="AE70" i="1"/>
  <c r="AF70" i="1"/>
  <c r="AG70" i="1"/>
  <c r="AH70" i="1"/>
  <c r="AI70" i="1"/>
  <c r="AJ70" i="1"/>
  <c r="AK70" i="1"/>
  <c r="AL70" i="1"/>
  <c r="AM70" i="1"/>
  <c r="AN70" i="1"/>
  <c r="AO70" i="1"/>
  <c r="F71" i="1"/>
  <c r="G71" i="1"/>
  <c r="H71" i="1"/>
  <c r="I71" i="1"/>
  <c r="J71" i="1"/>
  <c r="K71" i="1"/>
  <c r="L71" i="1"/>
  <c r="M71" i="1"/>
  <c r="N71" i="1"/>
  <c r="O71" i="1"/>
  <c r="P71" i="1"/>
  <c r="Q71" i="1"/>
  <c r="R71" i="1"/>
  <c r="S71" i="1"/>
  <c r="T71" i="1"/>
  <c r="U71" i="1"/>
  <c r="V71" i="1"/>
  <c r="W71" i="1"/>
  <c r="X71" i="1"/>
  <c r="Y71" i="1"/>
  <c r="Z71" i="1"/>
  <c r="AA71" i="1"/>
  <c r="AB71" i="1"/>
  <c r="AC71" i="1"/>
  <c r="AD71" i="1"/>
  <c r="AE71" i="1"/>
  <c r="AF71" i="1"/>
  <c r="AG71" i="1"/>
  <c r="AH71" i="1"/>
  <c r="AI71" i="1"/>
  <c r="AJ71" i="1"/>
  <c r="AK71" i="1"/>
  <c r="AL71" i="1"/>
  <c r="AM71" i="1"/>
  <c r="AN71" i="1"/>
  <c r="AO71" i="1"/>
  <c r="F72" i="1"/>
  <c r="G72" i="1"/>
  <c r="H72" i="1"/>
  <c r="I72" i="1"/>
  <c r="J72" i="1"/>
  <c r="K72" i="1"/>
  <c r="L72" i="1"/>
  <c r="M72" i="1"/>
  <c r="N72" i="1"/>
  <c r="O72" i="1"/>
  <c r="P72" i="1"/>
  <c r="Q72" i="1"/>
  <c r="R72" i="1"/>
  <c r="S72" i="1"/>
  <c r="T72" i="1"/>
  <c r="U72" i="1"/>
  <c r="V72" i="1"/>
  <c r="W72" i="1"/>
  <c r="X72" i="1"/>
  <c r="Y72" i="1"/>
  <c r="Z72" i="1"/>
  <c r="AA72" i="1"/>
  <c r="AB72" i="1"/>
  <c r="AC72" i="1"/>
  <c r="AD72" i="1"/>
  <c r="AE72" i="1"/>
  <c r="AF72" i="1"/>
  <c r="AG72" i="1"/>
  <c r="AH72" i="1"/>
  <c r="AI72" i="1"/>
  <c r="AJ72" i="1"/>
  <c r="AK72" i="1"/>
  <c r="AL72" i="1"/>
  <c r="AM72" i="1"/>
  <c r="AN72" i="1"/>
  <c r="AO72" i="1"/>
  <c r="F73" i="1"/>
  <c r="G73" i="1"/>
  <c r="H73" i="1"/>
  <c r="I73" i="1"/>
  <c r="J73" i="1"/>
  <c r="K73" i="1"/>
  <c r="L73" i="1"/>
  <c r="M73" i="1"/>
  <c r="N73" i="1"/>
  <c r="O73" i="1"/>
  <c r="P73" i="1"/>
  <c r="Q73" i="1"/>
  <c r="R73" i="1"/>
  <c r="S73" i="1"/>
  <c r="T73" i="1"/>
  <c r="U73" i="1"/>
  <c r="V73" i="1"/>
  <c r="W73" i="1"/>
  <c r="X73" i="1"/>
  <c r="Y73" i="1"/>
  <c r="Z73" i="1"/>
  <c r="AA73" i="1"/>
  <c r="AB73" i="1"/>
  <c r="AC73" i="1"/>
  <c r="AD73" i="1"/>
  <c r="AE73" i="1"/>
  <c r="AF73" i="1"/>
  <c r="AG73" i="1"/>
  <c r="AH73" i="1"/>
  <c r="AI73" i="1"/>
  <c r="AJ73" i="1"/>
  <c r="AK73" i="1"/>
  <c r="AL73" i="1"/>
  <c r="AM73" i="1"/>
  <c r="AN73" i="1"/>
  <c r="AO73" i="1"/>
  <c r="F74" i="1"/>
  <c r="G74" i="1"/>
  <c r="H74" i="1"/>
  <c r="I74" i="1"/>
  <c r="J74" i="1"/>
  <c r="K74" i="1"/>
  <c r="L74" i="1"/>
  <c r="M74" i="1"/>
  <c r="N74" i="1"/>
  <c r="O74" i="1"/>
  <c r="P74" i="1"/>
  <c r="Q74" i="1"/>
  <c r="R74" i="1"/>
  <c r="S74" i="1"/>
  <c r="T74" i="1"/>
  <c r="U74" i="1"/>
  <c r="V74" i="1"/>
  <c r="W74" i="1"/>
  <c r="X74" i="1"/>
  <c r="Y74" i="1"/>
  <c r="Z74" i="1"/>
  <c r="AA74" i="1"/>
  <c r="AB74" i="1"/>
  <c r="AC74" i="1"/>
  <c r="AD74" i="1"/>
  <c r="AE74" i="1"/>
  <c r="AF74" i="1"/>
  <c r="AG74" i="1"/>
  <c r="AH74" i="1"/>
  <c r="AI74" i="1"/>
  <c r="AJ74" i="1"/>
  <c r="AK74" i="1"/>
  <c r="AL74" i="1"/>
  <c r="AM74" i="1"/>
  <c r="AN74" i="1"/>
  <c r="AO74" i="1"/>
  <c r="F75" i="1"/>
  <c r="G75" i="1"/>
  <c r="H75" i="1"/>
  <c r="I75" i="1"/>
  <c r="J75" i="1"/>
  <c r="K75" i="1"/>
  <c r="L75" i="1"/>
  <c r="M75" i="1"/>
  <c r="N75" i="1"/>
  <c r="O75" i="1"/>
  <c r="P75" i="1"/>
  <c r="Q75" i="1"/>
  <c r="R75" i="1"/>
  <c r="S75" i="1"/>
  <c r="T75" i="1"/>
  <c r="U75" i="1"/>
  <c r="V75" i="1"/>
  <c r="W75" i="1"/>
  <c r="X75" i="1"/>
  <c r="Y75" i="1"/>
  <c r="Z75" i="1"/>
  <c r="AA75" i="1"/>
  <c r="AB75" i="1"/>
  <c r="AC75" i="1"/>
  <c r="AD75" i="1"/>
  <c r="AE75" i="1"/>
  <c r="AF75" i="1"/>
  <c r="AG75" i="1"/>
  <c r="AH75" i="1"/>
  <c r="AI75" i="1"/>
  <c r="AJ75" i="1"/>
  <c r="AK75" i="1"/>
  <c r="AL75" i="1"/>
  <c r="AM75" i="1"/>
  <c r="AN75" i="1"/>
  <c r="AO75" i="1"/>
  <c r="F76" i="1"/>
  <c r="G76" i="1"/>
  <c r="H76" i="1"/>
  <c r="I76" i="1"/>
  <c r="J76" i="1"/>
  <c r="K76" i="1"/>
  <c r="L76" i="1"/>
  <c r="M76" i="1"/>
  <c r="N76" i="1"/>
  <c r="O76" i="1"/>
  <c r="P76" i="1"/>
  <c r="Q76" i="1"/>
  <c r="R76" i="1"/>
  <c r="S76" i="1"/>
  <c r="T76" i="1"/>
  <c r="U76" i="1"/>
  <c r="V76" i="1"/>
  <c r="W76" i="1"/>
  <c r="X76" i="1"/>
  <c r="Y76" i="1"/>
  <c r="Z76" i="1"/>
  <c r="AA76" i="1"/>
  <c r="AB76" i="1"/>
  <c r="AC76" i="1"/>
  <c r="AD76" i="1"/>
  <c r="AE76" i="1"/>
  <c r="AF76" i="1"/>
  <c r="AG76" i="1"/>
  <c r="AH76" i="1"/>
  <c r="AI76" i="1"/>
  <c r="AJ76" i="1"/>
  <c r="AK76" i="1"/>
  <c r="AL76" i="1"/>
  <c r="AM76" i="1"/>
  <c r="AN76" i="1"/>
  <c r="AO76" i="1"/>
  <c r="F77" i="1"/>
  <c r="G77" i="1"/>
  <c r="H77" i="1"/>
  <c r="I77" i="1"/>
  <c r="J77" i="1"/>
  <c r="K77" i="1"/>
  <c r="L77" i="1"/>
  <c r="M77" i="1"/>
  <c r="N77" i="1"/>
  <c r="O77" i="1"/>
  <c r="P77" i="1"/>
  <c r="Q77" i="1"/>
  <c r="R77" i="1"/>
  <c r="S77" i="1"/>
  <c r="T77" i="1"/>
  <c r="U77" i="1"/>
  <c r="V77" i="1"/>
  <c r="W77" i="1"/>
  <c r="X77" i="1"/>
  <c r="Y77" i="1"/>
  <c r="Z77" i="1"/>
  <c r="AA77" i="1"/>
  <c r="AB77" i="1"/>
  <c r="AC77" i="1"/>
  <c r="AD77" i="1"/>
  <c r="AE77" i="1"/>
  <c r="AF77" i="1"/>
  <c r="AG77" i="1"/>
  <c r="AH77" i="1"/>
  <c r="AI77" i="1"/>
  <c r="AJ77" i="1"/>
  <c r="AK77" i="1"/>
  <c r="AL77" i="1"/>
  <c r="AM77" i="1"/>
  <c r="AN77" i="1"/>
  <c r="AO77" i="1"/>
  <c r="F78" i="1"/>
  <c r="G78" i="1"/>
  <c r="H78" i="1"/>
  <c r="I78" i="1"/>
  <c r="J78" i="1"/>
  <c r="K78" i="1"/>
  <c r="L78" i="1"/>
  <c r="M78" i="1"/>
  <c r="N78" i="1"/>
  <c r="O78" i="1"/>
  <c r="P78" i="1"/>
  <c r="Q78" i="1"/>
  <c r="R78" i="1"/>
  <c r="S78" i="1"/>
  <c r="T78" i="1"/>
  <c r="U78" i="1"/>
  <c r="V78" i="1"/>
  <c r="W78" i="1"/>
  <c r="X78" i="1"/>
  <c r="Y78" i="1"/>
  <c r="Z78" i="1"/>
  <c r="AA78" i="1"/>
  <c r="AB78" i="1"/>
  <c r="AC78" i="1"/>
  <c r="AD78" i="1"/>
  <c r="AE78" i="1"/>
  <c r="AF78" i="1"/>
  <c r="AG78" i="1"/>
  <c r="AH78" i="1"/>
  <c r="AI78" i="1"/>
  <c r="AJ78" i="1"/>
  <c r="AK78" i="1"/>
  <c r="AL78" i="1"/>
  <c r="AM78" i="1"/>
  <c r="AN78" i="1"/>
  <c r="AO78" i="1"/>
  <c r="F79" i="1"/>
  <c r="G79" i="1"/>
  <c r="H79" i="1"/>
  <c r="I79" i="1"/>
  <c r="J79" i="1"/>
  <c r="K79" i="1"/>
  <c r="L79" i="1"/>
  <c r="M79" i="1"/>
  <c r="N79" i="1"/>
  <c r="O79" i="1"/>
  <c r="P79" i="1"/>
  <c r="Q79" i="1"/>
  <c r="R79" i="1"/>
  <c r="S79" i="1"/>
  <c r="T79" i="1"/>
  <c r="U79" i="1"/>
  <c r="V79" i="1"/>
  <c r="W79" i="1"/>
  <c r="X79" i="1"/>
  <c r="Y79" i="1"/>
  <c r="Z79" i="1"/>
  <c r="AA79" i="1"/>
  <c r="AB79" i="1"/>
  <c r="AC79" i="1"/>
  <c r="AD79" i="1"/>
  <c r="AE79" i="1"/>
  <c r="AF79" i="1"/>
  <c r="AG79" i="1"/>
  <c r="AH79" i="1"/>
  <c r="AI79" i="1"/>
  <c r="AJ79" i="1"/>
  <c r="AK79" i="1"/>
  <c r="AL79" i="1"/>
  <c r="AM79" i="1"/>
  <c r="AN79" i="1"/>
  <c r="AO79" i="1"/>
  <c r="F80" i="1"/>
  <c r="G80" i="1"/>
  <c r="H80" i="1"/>
  <c r="I80" i="1"/>
  <c r="J80" i="1"/>
  <c r="K80" i="1"/>
  <c r="L80" i="1"/>
  <c r="M80" i="1"/>
  <c r="N80" i="1"/>
  <c r="O80" i="1"/>
  <c r="P80" i="1"/>
  <c r="Q80" i="1"/>
  <c r="R80" i="1"/>
  <c r="S80" i="1"/>
  <c r="T80" i="1"/>
  <c r="U80" i="1"/>
  <c r="V80" i="1"/>
  <c r="W80" i="1"/>
  <c r="X80" i="1"/>
  <c r="Y80" i="1"/>
  <c r="Z80" i="1"/>
  <c r="AA80" i="1"/>
  <c r="AB80" i="1"/>
  <c r="AC80" i="1"/>
  <c r="AD80" i="1"/>
  <c r="AE80" i="1"/>
  <c r="AF80" i="1"/>
  <c r="AG80" i="1"/>
  <c r="AH80" i="1"/>
  <c r="AI80" i="1"/>
  <c r="AJ80" i="1"/>
  <c r="AK80" i="1"/>
  <c r="AL80" i="1"/>
  <c r="AM80" i="1"/>
  <c r="AN80" i="1"/>
  <c r="AO80" i="1"/>
  <c r="F81" i="1"/>
  <c r="G81" i="1"/>
  <c r="H81" i="1"/>
  <c r="I81" i="1"/>
  <c r="J81" i="1"/>
  <c r="K81" i="1"/>
  <c r="L81" i="1"/>
  <c r="M81" i="1"/>
  <c r="N81" i="1"/>
  <c r="O81" i="1"/>
  <c r="P81" i="1"/>
  <c r="Q81" i="1"/>
  <c r="R81" i="1"/>
  <c r="S81" i="1"/>
  <c r="T81" i="1"/>
  <c r="U81" i="1"/>
  <c r="V81" i="1"/>
  <c r="W81" i="1"/>
  <c r="X81" i="1"/>
  <c r="Y81" i="1"/>
  <c r="Z81" i="1"/>
  <c r="AA81" i="1"/>
  <c r="AB81" i="1"/>
  <c r="AC81" i="1"/>
  <c r="AD81" i="1"/>
  <c r="AE81" i="1"/>
  <c r="AF81" i="1"/>
  <c r="AG81" i="1"/>
  <c r="AH81" i="1"/>
  <c r="AI81" i="1"/>
  <c r="AJ81" i="1"/>
  <c r="AK81" i="1"/>
  <c r="AL81" i="1"/>
  <c r="AM81" i="1"/>
  <c r="AN81" i="1"/>
  <c r="AO81" i="1"/>
  <c r="F82" i="1"/>
  <c r="G82" i="1"/>
  <c r="H82" i="1"/>
  <c r="I82" i="1"/>
  <c r="J82" i="1"/>
  <c r="K82" i="1"/>
  <c r="L82" i="1"/>
  <c r="M82" i="1"/>
  <c r="N82" i="1"/>
  <c r="O82" i="1"/>
  <c r="P82" i="1"/>
  <c r="Q82" i="1"/>
  <c r="R82" i="1"/>
  <c r="S82" i="1"/>
  <c r="T82" i="1"/>
  <c r="U82" i="1"/>
  <c r="V82" i="1"/>
  <c r="W82" i="1"/>
  <c r="X82" i="1"/>
  <c r="Y82" i="1"/>
  <c r="Z82" i="1"/>
  <c r="AA82" i="1"/>
  <c r="AB82" i="1"/>
  <c r="AC82" i="1"/>
  <c r="AD82" i="1"/>
  <c r="AE82" i="1"/>
  <c r="AF82" i="1"/>
  <c r="AG82" i="1"/>
  <c r="AH82" i="1"/>
  <c r="AI82" i="1"/>
  <c r="AJ82" i="1"/>
  <c r="AK82" i="1"/>
  <c r="AL82" i="1"/>
  <c r="AM82" i="1"/>
  <c r="AN82" i="1"/>
  <c r="AO82" i="1"/>
  <c r="F83" i="1"/>
  <c r="G83" i="1"/>
  <c r="H83" i="1"/>
  <c r="I83" i="1"/>
  <c r="J83" i="1"/>
  <c r="K83" i="1"/>
  <c r="L83" i="1"/>
  <c r="M83" i="1"/>
  <c r="N83" i="1"/>
  <c r="O83" i="1"/>
  <c r="P83" i="1"/>
  <c r="Q83" i="1"/>
  <c r="R83" i="1"/>
  <c r="S83" i="1"/>
  <c r="T83" i="1"/>
  <c r="U83" i="1"/>
  <c r="V83" i="1"/>
  <c r="W83" i="1"/>
  <c r="X83" i="1"/>
  <c r="Y83" i="1"/>
  <c r="Z83" i="1"/>
  <c r="AA83" i="1"/>
  <c r="AB83" i="1"/>
  <c r="AC83" i="1"/>
  <c r="AD83" i="1"/>
  <c r="AE83" i="1"/>
  <c r="AF83" i="1"/>
  <c r="AG83" i="1"/>
  <c r="AH83" i="1"/>
  <c r="AI83" i="1"/>
  <c r="AJ83" i="1"/>
  <c r="AK83" i="1"/>
  <c r="AL83" i="1"/>
  <c r="AM83" i="1"/>
  <c r="AN83" i="1"/>
  <c r="AO83" i="1"/>
  <c r="F84" i="1"/>
  <c r="G84" i="1"/>
  <c r="H84" i="1"/>
  <c r="I84" i="1"/>
  <c r="J84" i="1"/>
  <c r="K84" i="1"/>
  <c r="L84" i="1"/>
  <c r="M84" i="1"/>
  <c r="N84" i="1"/>
  <c r="O84" i="1"/>
  <c r="P84" i="1"/>
  <c r="Q84" i="1"/>
  <c r="R84" i="1"/>
  <c r="S84" i="1"/>
  <c r="T84" i="1"/>
  <c r="U84" i="1"/>
  <c r="V84" i="1"/>
  <c r="W84" i="1"/>
  <c r="X84" i="1"/>
  <c r="Y84" i="1"/>
  <c r="Z84" i="1"/>
  <c r="AA84" i="1"/>
  <c r="AB84" i="1"/>
  <c r="AC84" i="1"/>
  <c r="AD84" i="1"/>
  <c r="AE84" i="1"/>
  <c r="AF84" i="1"/>
  <c r="AG84" i="1"/>
  <c r="AH84" i="1"/>
  <c r="AI84" i="1"/>
  <c r="AJ84" i="1"/>
  <c r="AK84" i="1"/>
  <c r="AL84" i="1"/>
  <c r="AM84" i="1"/>
  <c r="AN84" i="1"/>
  <c r="AO84" i="1"/>
  <c r="F85" i="1"/>
  <c r="G85" i="1"/>
  <c r="H85" i="1"/>
  <c r="I85" i="1"/>
  <c r="J85" i="1"/>
  <c r="K85" i="1"/>
  <c r="L85" i="1"/>
  <c r="M85" i="1"/>
  <c r="N85" i="1"/>
  <c r="O85" i="1"/>
  <c r="P85" i="1"/>
  <c r="Q85" i="1"/>
  <c r="R85" i="1"/>
  <c r="S85" i="1"/>
  <c r="T85" i="1"/>
  <c r="U85" i="1"/>
  <c r="V85" i="1"/>
  <c r="W85" i="1"/>
  <c r="X85" i="1"/>
  <c r="Y85" i="1"/>
  <c r="Z85" i="1"/>
  <c r="AA85" i="1"/>
  <c r="AB85" i="1"/>
  <c r="AC85" i="1"/>
  <c r="AD85" i="1"/>
  <c r="AE85" i="1"/>
  <c r="AF85" i="1"/>
  <c r="AG85" i="1"/>
  <c r="AH85" i="1"/>
  <c r="AI85" i="1"/>
  <c r="AJ85" i="1"/>
  <c r="AK85" i="1"/>
  <c r="AL85" i="1"/>
  <c r="AM85" i="1"/>
  <c r="AN85" i="1"/>
  <c r="AO85" i="1"/>
  <c r="F86" i="1"/>
  <c r="G86" i="1"/>
  <c r="H86" i="1"/>
  <c r="I86" i="1"/>
  <c r="J86" i="1"/>
  <c r="K86" i="1"/>
  <c r="L86" i="1"/>
  <c r="M86" i="1"/>
  <c r="N86" i="1"/>
  <c r="O86" i="1"/>
  <c r="P86" i="1"/>
  <c r="Q86" i="1"/>
  <c r="R86" i="1"/>
  <c r="S86" i="1"/>
  <c r="T86" i="1"/>
  <c r="U86" i="1"/>
  <c r="V86" i="1"/>
  <c r="W86" i="1"/>
  <c r="X86" i="1"/>
  <c r="Y86" i="1"/>
  <c r="Z86" i="1"/>
  <c r="AA86" i="1"/>
  <c r="AB86" i="1"/>
  <c r="AC86" i="1"/>
  <c r="AD86" i="1"/>
  <c r="AE86" i="1"/>
  <c r="AF86" i="1"/>
  <c r="AG86" i="1"/>
  <c r="AH86" i="1"/>
  <c r="AI86" i="1"/>
  <c r="AJ86" i="1"/>
  <c r="AK86" i="1"/>
  <c r="AL86" i="1"/>
  <c r="AM86" i="1"/>
  <c r="AN86" i="1"/>
  <c r="AO86" i="1"/>
  <c r="F87" i="1"/>
  <c r="G87" i="1"/>
  <c r="H87" i="1"/>
  <c r="I87" i="1"/>
  <c r="J87" i="1"/>
  <c r="K87" i="1"/>
  <c r="L87" i="1"/>
  <c r="M87" i="1"/>
  <c r="N87" i="1"/>
  <c r="O87" i="1"/>
  <c r="P87" i="1"/>
  <c r="Q87" i="1"/>
  <c r="R87" i="1"/>
  <c r="S87" i="1"/>
  <c r="T87" i="1"/>
  <c r="U87" i="1"/>
  <c r="V87" i="1"/>
  <c r="W87" i="1"/>
  <c r="X87" i="1"/>
  <c r="Y87" i="1"/>
  <c r="Z87" i="1"/>
  <c r="AA87" i="1"/>
  <c r="AB87" i="1"/>
  <c r="AC87" i="1"/>
  <c r="AD87" i="1"/>
  <c r="AE87" i="1"/>
  <c r="AF87" i="1"/>
  <c r="AG87" i="1"/>
  <c r="AH87" i="1"/>
  <c r="AI87" i="1"/>
  <c r="AJ87" i="1"/>
  <c r="AK87" i="1"/>
  <c r="AL87" i="1"/>
  <c r="AM87" i="1"/>
  <c r="AN87" i="1"/>
  <c r="AO87" i="1"/>
  <c r="F88" i="1"/>
  <c r="G88" i="1"/>
  <c r="H88" i="1"/>
  <c r="I88" i="1"/>
  <c r="J88" i="1"/>
  <c r="K88" i="1"/>
  <c r="L88" i="1"/>
  <c r="M88" i="1"/>
  <c r="N88" i="1"/>
  <c r="O88" i="1"/>
  <c r="P88" i="1"/>
  <c r="Q88" i="1"/>
  <c r="R88" i="1"/>
  <c r="S88" i="1"/>
  <c r="T88" i="1"/>
  <c r="U88" i="1"/>
  <c r="V88" i="1"/>
  <c r="W88" i="1"/>
  <c r="X88" i="1"/>
  <c r="Y88" i="1"/>
  <c r="Z88" i="1"/>
  <c r="AA88" i="1"/>
  <c r="AB88" i="1"/>
  <c r="AC88" i="1"/>
  <c r="AD88" i="1"/>
  <c r="AE88" i="1"/>
  <c r="AF88" i="1"/>
  <c r="AG88" i="1"/>
  <c r="AH88" i="1"/>
  <c r="AI88" i="1"/>
  <c r="AJ88" i="1"/>
  <c r="AK88" i="1"/>
  <c r="AL88" i="1"/>
  <c r="AM88" i="1"/>
  <c r="AN88" i="1"/>
  <c r="AO88" i="1"/>
  <c r="F89" i="1"/>
  <c r="G89" i="1"/>
  <c r="H89" i="1"/>
  <c r="I89" i="1"/>
  <c r="J89" i="1"/>
  <c r="K89" i="1"/>
  <c r="L89" i="1"/>
  <c r="M89" i="1"/>
  <c r="N89" i="1"/>
  <c r="O89" i="1"/>
  <c r="P89" i="1"/>
  <c r="Q89" i="1"/>
  <c r="R89" i="1"/>
  <c r="S89" i="1"/>
  <c r="T89" i="1"/>
  <c r="U89" i="1"/>
  <c r="V89" i="1"/>
  <c r="W89" i="1"/>
  <c r="X89" i="1"/>
  <c r="Y89" i="1"/>
  <c r="Z89" i="1"/>
  <c r="AA89" i="1"/>
  <c r="AB89" i="1"/>
  <c r="AC89" i="1"/>
  <c r="AD89" i="1"/>
  <c r="AE89" i="1"/>
  <c r="AF89" i="1"/>
  <c r="AG89" i="1"/>
  <c r="AH89" i="1"/>
  <c r="AI89" i="1"/>
  <c r="AJ89" i="1"/>
  <c r="AK89" i="1"/>
  <c r="AL89" i="1"/>
  <c r="AM89" i="1"/>
  <c r="AN89" i="1"/>
  <c r="AO89" i="1"/>
  <c r="F90" i="1"/>
  <c r="G90" i="1"/>
  <c r="H90" i="1"/>
  <c r="I90" i="1"/>
  <c r="J90" i="1"/>
  <c r="K90" i="1"/>
  <c r="L90" i="1"/>
  <c r="M90" i="1"/>
  <c r="N90" i="1"/>
  <c r="O90" i="1"/>
  <c r="P90" i="1"/>
  <c r="Q90" i="1"/>
  <c r="R90" i="1"/>
  <c r="S90" i="1"/>
  <c r="T90" i="1"/>
  <c r="U90" i="1"/>
  <c r="V90" i="1"/>
  <c r="W90" i="1"/>
  <c r="X90" i="1"/>
  <c r="Y90" i="1"/>
  <c r="Z90" i="1"/>
  <c r="AA90" i="1"/>
  <c r="AB90" i="1"/>
  <c r="AC90" i="1"/>
  <c r="AD90" i="1"/>
  <c r="AE90" i="1"/>
  <c r="AF90" i="1"/>
  <c r="AG90" i="1"/>
  <c r="AH90" i="1"/>
  <c r="AI90" i="1"/>
  <c r="AJ90" i="1"/>
  <c r="AK90" i="1"/>
  <c r="AL90" i="1"/>
  <c r="AM90" i="1"/>
  <c r="AN90" i="1"/>
  <c r="AO90" i="1"/>
  <c r="F91" i="1"/>
  <c r="G91" i="1"/>
  <c r="H91" i="1"/>
  <c r="I91" i="1"/>
  <c r="J91" i="1"/>
  <c r="K91" i="1"/>
  <c r="L91" i="1"/>
  <c r="M91" i="1"/>
  <c r="N91" i="1"/>
  <c r="O91" i="1"/>
  <c r="P91" i="1"/>
  <c r="Q91" i="1"/>
  <c r="R91" i="1"/>
  <c r="S91" i="1"/>
  <c r="T91" i="1"/>
  <c r="U91" i="1"/>
  <c r="V91" i="1"/>
  <c r="W91" i="1"/>
  <c r="X91" i="1"/>
  <c r="Y91" i="1"/>
  <c r="Z91" i="1"/>
  <c r="AA91" i="1"/>
  <c r="AB91" i="1"/>
  <c r="AC91" i="1"/>
  <c r="AD91" i="1"/>
  <c r="AE91" i="1"/>
  <c r="AF91" i="1"/>
  <c r="AG91" i="1"/>
  <c r="AH91" i="1"/>
  <c r="AI91" i="1"/>
  <c r="AJ91" i="1"/>
  <c r="AK91" i="1"/>
  <c r="AL91" i="1"/>
  <c r="AM91" i="1"/>
  <c r="AN91" i="1"/>
  <c r="AO91" i="1"/>
  <c r="F92" i="1"/>
  <c r="G92" i="1"/>
  <c r="H92" i="1"/>
  <c r="I92" i="1"/>
  <c r="J92" i="1"/>
  <c r="K92" i="1"/>
  <c r="L92" i="1"/>
  <c r="M92" i="1"/>
  <c r="N92" i="1"/>
  <c r="O92" i="1"/>
  <c r="P92" i="1"/>
  <c r="Q92" i="1"/>
  <c r="R92" i="1"/>
  <c r="S92" i="1"/>
  <c r="T92" i="1"/>
  <c r="U92" i="1"/>
  <c r="V92" i="1"/>
  <c r="W92" i="1"/>
  <c r="X92" i="1"/>
  <c r="Y92" i="1"/>
  <c r="Z92" i="1"/>
  <c r="AA92" i="1"/>
  <c r="AB92" i="1"/>
  <c r="AC92" i="1"/>
  <c r="AD92" i="1"/>
  <c r="AE92" i="1"/>
  <c r="AF92" i="1"/>
  <c r="AG92" i="1"/>
  <c r="AH92" i="1"/>
  <c r="AI92" i="1"/>
  <c r="AJ92" i="1"/>
  <c r="AK92" i="1"/>
  <c r="AL92" i="1"/>
  <c r="AM92" i="1"/>
  <c r="AN92" i="1"/>
  <c r="AO92" i="1"/>
  <c r="F93" i="1"/>
  <c r="G93" i="1"/>
  <c r="H93" i="1"/>
  <c r="I93" i="1"/>
  <c r="J93" i="1"/>
  <c r="K93" i="1"/>
  <c r="L93" i="1"/>
  <c r="M93" i="1"/>
  <c r="N93" i="1"/>
  <c r="O93" i="1"/>
  <c r="P93" i="1"/>
  <c r="Q93" i="1"/>
  <c r="R93" i="1"/>
  <c r="S93" i="1"/>
  <c r="T93" i="1"/>
  <c r="U93" i="1"/>
  <c r="V93" i="1"/>
  <c r="W93" i="1"/>
  <c r="X93" i="1"/>
  <c r="Y93" i="1"/>
  <c r="Z93" i="1"/>
  <c r="AA93" i="1"/>
  <c r="AB93" i="1"/>
  <c r="AC93" i="1"/>
  <c r="AD93" i="1"/>
  <c r="AE93" i="1"/>
  <c r="AF93" i="1"/>
  <c r="AG93" i="1"/>
  <c r="AH93" i="1"/>
  <c r="AI93" i="1"/>
  <c r="AJ93" i="1"/>
  <c r="AK93" i="1"/>
  <c r="AL93" i="1"/>
  <c r="AM93" i="1"/>
  <c r="AN93" i="1"/>
  <c r="AO93" i="1"/>
  <c r="F94" i="1"/>
  <c r="G94" i="1"/>
  <c r="H94" i="1"/>
  <c r="I94" i="1"/>
  <c r="J94" i="1"/>
  <c r="K94" i="1"/>
  <c r="L94" i="1"/>
  <c r="M94" i="1"/>
  <c r="N94" i="1"/>
  <c r="O94" i="1"/>
  <c r="P94" i="1"/>
  <c r="Q94" i="1"/>
  <c r="R94" i="1"/>
  <c r="S94" i="1"/>
  <c r="T94" i="1"/>
  <c r="U94" i="1"/>
  <c r="V94" i="1"/>
  <c r="W94" i="1"/>
  <c r="X94" i="1"/>
  <c r="Y94" i="1"/>
  <c r="Z94" i="1"/>
  <c r="AA94" i="1"/>
  <c r="AB94" i="1"/>
  <c r="AC94" i="1"/>
  <c r="AD94" i="1"/>
  <c r="AE94" i="1"/>
  <c r="AF94" i="1"/>
  <c r="AG94" i="1"/>
  <c r="AH94" i="1"/>
  <c r="AI94" i="1"/>
  <c r="AJ94" i="1"/>
  <c r="AK94" i="1"/>
  <c r="AL94" i="1"/>
  <c r="AM94" i="1"/>
  <c r="AN94" i="1"/>
  <c r="AO94" i="1"/>
  <c r="F95" i="1"/>
  <c r="G95" i="1"/>
  <c r="H95" i="1"/>
  <c r="I95" i="1"/>
  <c r="J95" i="1"/>
  <c r="K95" i="1"/>
  <c r="L95" i="1"/>
  <c r="M95" i="1"/>
  <c r="N95" i="1"/>
  <c r="O95" i="1"/>
  <c r="P95" i="1"/>
  <c r="Q95" i="1"/>
  <c r="R95" i="1"/>
  <c r="S95" i="1"/>
  <c r="T95" i="1"/>
  <c r="U95" i="1"/>
  <c r="V95" i="1"/>
  <c r="W95" i="1"/>
  <c r="X95" i="1"/>
  <c r="Y95" i="1"/>
  <c r="Z95" i="1"/>
  <c r="AA95" i="1"/>
  <c r="AB95" i="1"/>
  <c r="AC95" i="1"/>
  <c r="AD95" i="1"/>
  <c r="AE95" i="1"/>
  <c r="AF95" i="1"/>
  <c r="AG95" i="1"/>
  <c r="AH95" i="1"/>
  <c r="AI95" i="1"/>
  <c r="AJ95" i="1"/>
  <c r="AK95" i="1"/>
  <c r="AL95" i="1"/>
  <c r="AM95" i="1"/>
  <c r="AN95" i="1"/>
  <c r="AO95" i="1"/>
  <c r="F96" i="1"/>
  <c r="G96" i="1"/>
  <c r="H96" i="1"/>
  <c r="I96" i="1"/>
  <c r="J96" i="1"/>
  <c r="K96" i="1"/>
  <c r="L96" i="1"/>
  <c r="M96" i="1"/>
  <c r="N96" i="1"/>
  <c r="O96" i="1"/>
  <c r="P96" i="1"/>
  <c r="Q96" i="1"/>
  <c r="R96" i="1"/>
  <c r="S96" i="1"/>
  <c r="T96" i="1"/>
  <c r="U96" i="1"/>
  <c r="V96" i="1"/>
  <c r="W96" i="1"/>
  <c r="X96" i="1"/>
  <c r="Y96" i="1"/>
  <c r="Z96" i="1"/>
  <c r="AA96" i="1"/>
  <c r="AB96" i="1"/>
  <c r="AC96" i="1"/>
  <c r="AD96" i="1"/>
  <c r="AE96" i="1"/>
  <c r="AF96" i="1"/>
  <c r="AG96" i="1"/>
  <c r="AH96" i="1"/>
  <c r="AI96" i="1"/>
  <c r="AJ96" i="1"/>
  <c r="AK96" i="1"/>
  <c r="AL96" i="1"/>
  <c r="AM96" i="1"/>
  <c r="AN96" i="1"/>
  <c r="AO96" i="1"/>
  <c r="F97" i="1"/>
  <c r="G97" i="1"/>
  <c r="H97" i="1"/>
  <c r="I97" i="1"/>
  <c r="J97" i="1"/>
  <c r="K97" i="1"/>
  <c r="L97" i="1"/>
  <c r="M97" i="1"/>
  <c r="N97" i="1"/>
  <c r="O97" i="1"/>
  <c r="P97" i="1"/>
  <c r="Q97" i="1"/>
  <c r="R97" i="1"/>
  <c r="S97" i="1"/>
  <c r="T97" i="1"/>
  <c r="U97" i="1"/>
  <c r="V97" i="1"/>
  <c r="W97" i="1"/>
  <c r="X97" i="1"/>
  <c r="Y97" i="1"/>
  <c r="Z97" i="1"/>
  <c r="AA97" i="1"/>
  <c r="AB97" i="1"/>
  <c r="AC97" i="1"/>
  <c r="AD97" i="1"/>
  <c r="AE97" i="1"/>
  <c r="AF97" i="1"/>
  <c r="AG97" i="1"/>
  <c r="AH97" i="1"/>
  <c r="AI97" i="1"/>
  <c r="AJ97" i="1"/>
  <c r="AK97" i="1"/>
  <c r="AL97" i="1"/>
  <c r="AM97" i="1"/>
  <c r="AN97" i="1"/>
  <c r="AO97" i="1"/>
  <c r="F98" i="1"/>
  <c r="G98" i="1"/>
  <c r="H98" i="1"/>
  <c r="I98" i="1"/>
  <c r="J98" i="1"/>
  <c r="K98" i="1"/>
  <c r="L98" i="1"/>
  <c r="M98" i="1"/>
  <c r="N98" i="1"/>
  <c r="O98" i="1"/>
  <c r="P98" i="1"/>
  <c r="Q98" i="1"/>
  <c r="R98" i="1"/>
  <c r="S98" i="1"/>
  <c r="T98" i="1"/>
  <c r="U98" i="1"/>
  <c r="V98" i="1"/>
  <c r="W98" i="1"/>
  <c r="X98" i="1"/>
  <c r="Y98" i="1"/>
  <c r="Z98" i="1"/>
  <c r="AA98" i="1"/>
  <c r="AB98" i="1"/>
  <c r="AC98" i="1"/>
  <c r="AD98" i="1"/>
  <c r="AE98" i="1"/>
  <c r="AF98" i="1"/>
  <c r="AG98" i="1"/>
  <c r="AH98" i="1"/>
  <c r="AI98" i="1"/>
  <c r="AJ98" i="1"/>
  <c r="AK98" i="1"/>
  <c r="AL98" i="1"/>
  <c r="AM98" i="1"/>
  <c r="AN98" i="1"/>
  <c r="AO98" i="1"/>
  <c r="F99" i="1"/>
  <c r="G99" i="1"/>
  <c r="H99" i="1"/>
  <c r="I99" i="1"/>
  <c r="J99" i="1"/>
  <c r="K99" i="1"/>
  <c r="L99" i="1"/>
  <c r="M99" i="1"/>
  <c r="N99" i="1"/>
  <c r="O99" i="1"/>
  <c r="P99" i="1"/>
  <c r="Q99" i="1"/>
  <c r="R99" i="1"/>
  <c r="S99" i="1"/>
  <c r="T99" i="1"/>
  <c r="U99" i="1"/>
  <c r="V99" i="1"/>
  <c r="W99" i="1"/>
  <c r="X99" i="1"/>
  <c r="Y99" i="1"/>
  <c r="Z99" i="1"/>
  <c r="AA99" i="1"/>
  <c r="AB99" i="1"/>
  <c r="AC99" i="1"/>
  <c r="AD99" i="1"/>
  <c r="AE99" i="1"/>
  <c r="AF99" i="1"/>
  <c r="AG99" i="1"/>
  <c r="AH99" i="1"/>
  <c r="AI99" i="1"/>
  <c r="AJ99" i="1"/>
  <c r="AK99" i="1"/>
  <c r="AL99" i="1"/>
  <c r="AM99" i="1"/>
  <c r="AN99" i="1"/>
  <c r="AO99" i="1"/>
  <c r="F100" i="1"/>
  <c r="G100" i="1"/>
  <c r="H100" i="1"/>
  <c r="I100" i="1"/>
  <c r="J100" i="1"/>
  <c r="K100" i="1"/>
  <c r="L100" i="1"/>
  <c r="M100" i="1"/>
  <c r="N100" i="1"/>
  <c r="O100" i="1"/>
  <c r="P100" i="1"/>
  <c r="Q100" i="1"/>
  <c r="R100" i="1"/>
  <c r="S100" i="1"/>
  <c r="T100" i="1"/>
  <c r="U100" i="1"/>
  <c r="V100" i="1"/>
  <c r="W100" i="1"/>
  <c r="X100" i="1"/>
  <c r="Y100" i="1"/>
  <c r="Z100" i="1"/>
  <c r="AA100" i="1"/>
  <c r="AB100" i="1"/>
  <c r="AC100" i="1"/>
  <c r="AD100" i="1"/>
  <c r="AE100" i="1"/>
  <c r="AF100" i="1"/>
  <c r="AG100" i="1"/>
  <c r="AH100" i="1"/>
  <c r="AI100" i="1"/>
  <c r="AJ100" i="1"/>
  <c r="AK100" i="1"/>
  <c r="AL100" i="1"/>
  <c r="AM100" i="1"/>
  <c r="AN100" i="1"/>
  <c r="AO100" i="1"/>
  <c r="F101" i="1"/>
  <c r="G101" i="1"/>
  <c r="H101" i="1"/>
  <c r="I101" i="1"/>
  <c r="J101" i="1"/>
  <c r="K101" i="1"/>
  <c r="L101" i="1"/>
  <c r="M101" i="1"/>
  <c r="N101" i="1"/>
  <c r="O101" i="1"/>
  <c r="P101" i="1"/>
  <c r="Q101" i="1"/>
  <c r="R101" i="1"/>
  <c r="S101" i="1"/>
  <c r="T101" i="1"/>
  <c r="U101" i="1"/>
  <c r="V101" i="1"/>
  <c r="W101" i="1"/>
  <c r="X101" i="1"/>
  <c r="Y101" i="1"/>
  <c r="Z101" i="1"/>
  <c r="AA101" i="1"/>
  <c r="AB101" i="1"/>
  <c r="AC101" i="1"/>
  <c r="AD101" i="1"/>
  <c r="AE101" i="1"/>
  <c r="AF101" i="1"/>
  <c r="AG101" i="1"/>
  <c r="AH101" i="1"/>
  <c r="AI101" i="1"/>
  <c r="AJ101" i="1"/>
  <c r="AK101" i="1"/>
  <c r="AL101" i="1"/>
  <c r="AM101" i="1"/>
  <c r="AN101" i="1"/>
  <c r="AO101" i="1"/>
  <c r="F102" i="1"/>
  <c r="G102" i="1"/>
  <c r="H102" i="1"/>
  <c r="I102" i="1"/>
  <c r="J102" i="1"/>
  <c r="K102" i="1"/>
  <c r="L102" i="1"/>
  <c r="M102" i="1"/>
  <c r="N102" i="1"/>
  <c r="O102" i="1"/>
  <c r="P102" i="1"/>
  <c r="Q102" i="1"/>
  <c r="R102" i="1"/>
  <c r="S102" i="1"/>
  <c r="T102" i="1"/>
  <c r="U102" i="1"/>
  <c r="V102" i="1"/>
  <c r="W102" i="1"/>
  <c r="X102" i="1"/>
  <c r="Y102" i="1"/>
  <c r="Z102" i="1"/>
  <c r="AA102" i="1"/>
  <c r="AB102" i="1"/>
  <c r="AC102" i="1"/>
  <c r="AD102" i="1"/>
  <c r="AE102" i="1"/>
  <c r="AF102" i="1"/>
  <c r="AG102" i="1"/>
  <c r="AH102" i="1"/>
  <c r="AI102" i="1"/>
  <c r="AJ102" i="1"/>
  <c r="AK102" i="1"/>
  <c r="AL102" i="1"/>
  <c r="AM102" i="1"/>
  <c r="AN102" i="1"/>
  <c r="AO102" i="1"/>
  <c r="F103" i="1"/>
  <c r="G103" i="1"/>
  <c r="H103" i="1"/>
  <c r="I103" i="1"/>
  <c r="J103" i="1"/>
  <c r="K103" i="1"/>
  <c r="L103" i="1"/>
  <c r="M103" i="1"/>
  <c r="N103" i="1"/>
  <c r="O103" i="1"/>
  <c r="P103" i="1"/>
  <c r="Q103" i="1"/>
  <c r="R103" i="1"/>
  <c r="S103" i="1"/>
  <c r="T103" i="1"/>
  <c r="U103" i="1"/>
  <c r="V103" i="1"/>
  <c r="W103" i="1"/>
  <c r="X103" i="1"/>
  <c r="Y103" i="1"/>
  <c r="Z103" i="1"/>
  <c r="AA103" i="1"/>
  <c r="AB103" i="1"/>
  <c r="AC103" i="1"/>
  <c r="AD103" i="1"/>
  <c r="AE103" i="1"/>
  <c r="AF103" i="1"/>
  <c r="AG103" i="1"/>
  <c r="AH103" i="1"/>
  <c r="AI103" i="1"/>
  <c r="AJ103" i="1"/>
  <c r="AK103" i="1"/>
  <c r="AL103" i="1"/>
  <c r="AM103" i="1"/>
  <c r="AN103" i="1"/>
  <c r="AO103" i="1"/>
  <c r="F104" i="1"/>
  <c r="G104" i="1"/>
  <c r="H104" i="1"/>
  <c r="I104" i="1"/>
  <c r="J104" i="1"/>
  <c r="K104" i="1"/>
  <c r="L104" i="1"/>
  <c r="M104" i="1"/>
  <c r="N104" i="1"/>
  <c r="O104" i="1"/>
  <c r="P104" i="1"/>
  <c r="Q104" i="1"/>
  <c r="R104" i="1"/>
  <c r="S104" i="1"/>
  <c r="T104" i="1"/>
  <c r="U104" i="1"/>
  <c r="V104" i="1"/>
  <c r="W104" i="1"/>
  <c r="X104" i="1"/>
  <c r="Y104" i="1"/>
  <c r="Z104" i="1"/>
  <c r="AA104" i="1"/>
  <c r="AB104" i="1"/>
  <c r="AC104" i="1"/>
  <c r="AD104" i="1"/>
  <c r="AE104" i="1"/>
  <c r="AF104" i="1"/>
  <c r="AG104" i="1"/>
  <c r="AH104" i="1"/>
  <c r="AI104" i="1"/>
  <c r="AJ104" i="1"/>
  <c r="AK104" i="1"/>
  <c r="AL104" i="1"/>
  <c r="AM104" i="1"/>
  <c r="AN104" i="1"/>
  <c r="AO104" i="1"/>
  <c r="F105" i="1"/>
  <c r="G105" i="1"/>
  <c r="H105" i="1"/>
  <c r="I105" i="1"/>
  <c r="J105" i="1"/>
  <c r="K105" i="1"/>
  <c r="L105" i="1"/>
  <c r="M105" i="1"/>
  <c r="N105" i="1"/>
  <c r="O105" i="1"/>
  <c r="P105" i="1"/>
  <c r="Q105" i="1"/>
  <c r="R105" i="1"/>
  <c r="S105" i="1"/>
  <c r="T105" i="1"/>
  <c r="U105" i="1"/>
  <c r="V105" i="1"/>
  <c r="W105" i="1"/>
  <c r="X105" i="1"/>
  <c r="Y105" i="1"/>
  <c r="Z105" i="1"/>
  <c r="AA105" i="1"/>
  <c r="AB105" i="1"/>
  <c r="AC105" i="1"/>
  <c r="AD105" i="1"/>
  <c r="AE105" i="1"/>
  <c r="AF105" i="1"/>
  <c r="AG105" i="1"/>
  <c r="AH105" i="1"/>
  <c r="AI105" i="1"/>
  <c r="AJ105" i="1"/>
  <c r="AK105" i="1"/>
  <c r="AL105" i="1"/>
  <c r="AM105" i="1"/>
  <c r="AN105" i="1"/>
  <c r="AO105" i="1"/>
  <c r="F106" i="1"/>
  <c r="G106" i="1"/>
  <c r="H106" i="1"/>
  <c r="I106" i="1"/>
  <c r="J106" i="1"/>
  <c r="K106" i="1"/>
  <c r="L106" i="1"/>
  <c r="M106" i="1"/>
  <c r="N106" i="1"/>
  <c r="O106" i="1"/>
  <c r="P106" i="1"/>
  <c r="Q106" i="1"/>
  <c r="R106" i="1"/>
  <c r="S106" i="1"/>
  <c r="T106" i="1"/>
  <c r="U106" i="1"/>
  <c r="V106" i="1"/>
  <c r="W106" i="1"/>
  <c r="X106" i="1"/>
  <c r="Y106" i="1"/>
  <c r="Z106" i="1"/>
  <c r="AA106" i="1"/>
  <c r="AB106" i="1"/>
  <c r="AC106" i="1"/>
  <c r="AD106" i="1"/>
  <c r="AE106" i="1"/>
  <c r="AF106" i="1"/>
  <c r="AG106" i="1"/>
  <c r="AH106" i="1"/>
  <c r="AI106" i="1"/>
  <c r="AJ106" i="1"/>
  <c r="AK106" i="1"/>
  <c r="AL106" i="1"/>
  <c r="AM106" i="1"/>
  <c r="AN106" i="1"/>
  <c r="AO106" i="1"/>
  <c r="F107" i="1"/>
  <c r="G107" i="1"/>
  <c r="H107" i="1"/>
  <c r="I107" i="1"/>
  <c r="J107" i="1"/>
  <c r="K107" i="1"/>
  <c r="L107" i="1"/>
  <c r="M107" i="1"/>
  <c r="N107" i="1"/>
  <c r="O107" i="1"/>
  <c r="P107" i="1"/>
  <c r="Q107" i="1"/>
  <c r="R107" i="1"/>
  <c r="S107" i="1"/>
  <c r="T107" i="1"/>
  <c r="U107" i="1"/>
  <c r="V107" i="1"/>
  <c r="W107" i="1"/>
  <c r="X107" i="1"/>
  <c r="Y107" i="1"/>
  <c r="Z107" i="1"/>
  <c r="AA107" i="1"/>
  <c r="AB107" i="1"/>
  <c r="AC107" i="1"/>
  <c r="AD107" i="1"/>
  <c r="AE107" i="1"/>
  <c r="AF107" i="1"/>
  <c r="AG107" i="1"/>
  <c r="AH107" i="1"/>
  <c r="AI107" i="1"/>
  <c r="AJ107" i="1"/>
  <c r="AK107" i="1"/>
  <c r="AL107" i="1"/>
  <c r="AM107" i="1"/>
  <c r="AN107" i="1"/>
  <c r="AO107" i="1"/>
  <c r="F108" i="1"/>
  <c r="G108" i="1"/>
  <c r="H108" i="1"/>
  <c r="I108" i="1"/>
  <c r="J108" i="1"/>
  <c r="K108" i="1"/>
  <c r="L108" i="1"/>
  <c r="M108" i="1"/>
  <c r="N108" i="1"/>
  <c r="O108" i="1"/>
  <c r="P108" i="1"/>
  <c r="Q108" i="1"/>
  <c r="R108" i="1"/>
  <c r="S108" i="1"/>
  <c r="T108" i="1"/>
  <c r="U108" i="1"/>
  <c r="V108" i="1"/>
  <c r="W108" i="1"/>
  <c r="X108" i="1"/>
  <c r="Y108" i="1"/>
  <c r="Z108" i="1"/>
  <c r="AA108" i="1"/>
  <c r="AB108" i="1"/>
  <c r="AC108" i="1"/>
  <c r="AD108" i="1"/>
  <c r="AE108" i="1"/>
  <c r="AF108" i="1"/>
  <c r="AG108" i="1"/>
  <c r="AH108" i="1"/>
  <c r="AI108" i="1"/>
  <c r="AJ108" i="1"/>
  <c r="AK108" i="1"/>
  <c r="AL108" i="1"/>
  <c r="AM108" i="1"/>
  <c r="AN108" i="1"/>
  <c r="AO108" i="1"/>
  <c r="F109" i="1"/>
  <c r="G109" i="1"/>
  <c r="H109" i="1"/>
  <c r="I109" i="1"/>
  <c r="J109" i="1"/>
  <c r="K109" i="1"/>
  <c r="L109" i="1"/>
  <c r="M109" i="1"/>
  <c r="N109" i="1"/>
  <c r="O109" i="1"/>
  <c r="P109" i="1"/>
  <c r="Q109" i="1"/>
  <c r="R109" i="1"/>
  <c r="S109" i="1"/>
  <c r="T109" i="1"/>
  <c r="U109" i="1"/>
  <c r="V109" i="1"/>
  <c r="W109" i="1"/>
  <c r="X109" i="1"/>
  <c r="Y109" i="1"/>
  <c r="Z109" i="1"/>
  <c r="AA109" i="1"/>
  <c r="AB109" i="1"/>
  <c r="AC109" i="1"/>
  <c r="AD109" i="1"/>
  <c r="AE109" i="1"/>
  <c r="AF109" i="1"/>
  <c r="AG109" i="1"/>
  <c r="AH109" i="1"/>
  <c r="AI109" i="1"/>
  <c r="AJ109" i="1"/>
  <c r="AK109" i="1"/>
  <c r="AL109" i="1"/>
  <c r="AM109" i="1"/>
  <c r="AN109" i="1"/>
  <c r="AO109" i="1"/>
  <c r="F110" i="1"/>
  <c r="G110" i="1"/>
  <c r="H110" i="1"/>
  <c r="I110" i="1"/>
  <c r="J110" i="1"/>
  <c r="K110" i="1"/>
  <c r="L110" i="1"/>
  <c r="M110" i="1"/>
  <c r="N110" i="1"/>
  <c r="O110" i="1"/>
  <c r="P110" i="1"/>
  <c r="Q110" i="1"/>
  <c r="R110" i="1"/>
  <c r="S110" i="1"/>
  <c r="T110" i="1"/>
  <c r="U110" i="1"/>
  <c r="V110" i="1"/>
  <c r="W110" i="1"/>
  <c r="X110" i="1"/>
  <c r="Y110" i="1"/>
  <c r="Z110" i="1"/>
  <c r="AA110" i="1"/>
  <c r="AB110" i="1"/>
  <c r="AC110" i="1"/>
  <c r="AD110" i="1"/>
  <c r="AE110" i="1"/>
  <c r="AF110" i="1"/>
  <c r="AG110" i="1"/>
  <c r="AH110" i="1"/>
  <c r="AI110" i="1"/>
  <c r="AJ110" i="1"/>
  <c r="AK110" i="1"/>
  <c r="AL110" i="1"/>
  <c r="AM110" i="1"/>
  <c r="AN110" i="1"/>
  <c r="AO110" i="1"/>
  <c r="F111" i="1"/>
  <c r="G111" i="1"/>
  <c r="H111" i="1"/>
  <c r="I111" i="1"/>
  <c r="J111" i="1"/>
  <c r="K111" i="1"/>
  <c r="L111" i="1"/>
  <c r="M111" i="1"/>
  <c r="N111" i="1"/>
  <c r="O111" i="1"/>
  <c r="P111" i="1"/>
  <c r="Q111" i="1"/>
  <c r="R111" i="1"/>
  <c r="S111" i="1"/>
  <c r="T111" i="1"/>
  <c r="U111" i="1"/>
  <c r="V111" i="1"/>
  <c r="W111" i="1"/>
  <c r="X111" i="1"/>
  <c r="Y111" i="1"/>
  <c r="Z111" i="1"/>
  <c r="AA111" i="1"/>
  <c r="AB111" i="1"/>
  <c r="AC111" i="1"/>
  <c r="AD111" i="1"/>
  <c r="AE111" i="1"/>
  <c r="AF111" i="1"/>
  <c r="AG111" i="1"/>
  <c r="AH111" i="1"/>
  <c r="AI111" i="1"/>
  <c r="AJ111" i="1"/>
  <c r="AK111" i="1"/>
  <c r="AL111" i="1"/>
  <c r="AM111" i="1"/>
  <c r="AN111" i="1"/>
  <c r="AO111" i="1"/>
  <c r="F112" i="1"/>
  <c r="G112" i="1"/>
  <c r="H112" i="1"/>
  <c r="I112" i="1"/>
  <c r="J112" i="1"/>
  <c r="K112" i="1"/>
  <c r="L112" i="1"/>
  <c r="M112" i="1"/>
  <c r="N112" i="1"/>
  <c r="O112" i="1"/>
  <c r="P112" i="1"/>
  <c r="Q112" i="1"/>
  <c r="R112" i="1"/>
  <c r="S112" i="1"/>
  <c r="T112" i="1"/>
  <c r="U112" i="1"/>
  <c r="V112" i="1"/>
  <c r="W112" i="1"/>
  <c r="X112" i="1"/>
  <c r="Y112" i="1"/>
  <c r="Z112" i="1"/>
  <c r="AA112" i="1"/>
  <c r="AB112" i="1"/>
  <c r="AC112" i="1"/>
  <c r="AD112" i="1"/>
  <c r="AE112" i="1"/>
  <c r="AF112" i="1"/>
  <c r="AG112" i="1"/>
  <c r="AH112" i="1"/>
  <c r="AI112" i="1"/>
  <c r="AJ112" i="1"/>
  <c r="AK112" i="1"/>
  <c r="AL112" i="1"/>
  <c r="AM112" i="1"/>
  <c r="AN112" i="1"/>
  <c r="AO112" i="1"/>
  <c r="F113" i="1"/>
  <c r="G113" i="1"/>
  <c r="H113" i="1"/>
  <c r="I113" i="1"/>
  <c r="J113" i="1"/>
  <c r="K113" i="1"/>
  <c r="L113" i="1"/>
  <c r="M113" i="1"/>
  <c r="N113" i="1"/>
  <c r="O113" i="1"/>
  <c r="P113" i="1"/>
  <c r="Q113" i="1"/>
  <c r="R113" i="1"/>
  <c r="S113" i="1"/>
  <c r="T113" i="1"/>
  <c r="U113" i="1"/>
  <c r="V113" i="1"/>
  <c r="W113" i="1"/>
  <c r="X113" i="1"/>
  <c r="Y113" i="1"/>
  <c r="Z113" i="1"/>
  <c r="AA113" i="1"/>
  <c r="AB113" i="1"/>
  <c r="AC113" i="1"/>
  <c r="AD113" i="1"/>
  <c r="AE113" i="1"/>
  <c r="AF113" i="1"/>
  <c r="AG113" i="1"/>
  <c r="AH113" i="1"/>
  <c r="AI113" i="1"/>
  <c r="AJ113" i="1"/>
  <c r="AK113" i="1"/>
  <c r="AL113" i="1"/>
  <c r="AM113" i="1"/>
  <c r="AN113" i="1"/>
  <c r="AO113" i="1"/>
  <c r="F114" i="1"/>
  <c r="G114" i="1"/>
  <c r="H114" i="1"/>
  <c r="I114" i="1"/>
  <c r="J114" i="1"/>
  <c r="K114" i="1"/>
  <c r="L114" i="1"/>
  <c r="M114" i="1"/>
  <c r="N114" i="1"/>
  <c r="O114" i="1"/>
  <c r="P114" i="1"/>
  <c r="Q114" i="1"/>
  <c r="R114" i="1"/>
  <c r="S114" i="1"/>
  <c r="T114" i="1"/>
  <c r="U114" i="1"/>
  <c r="V114" i="1"/>
  <c r="W114" i="1"/>
  <c r="X114" i="1"/>
  <c r="Y114" i="1"/>
  <c r="Z114" i="1"/>
  <c r="AA114" i="1"/>
  <c r="AB114" i="1"/>
  <c r="AC114" i="1"/>
  <c r="AD114" i="1"/>
  <c r="AE114" i="1"/>
  <c r="AF114" i="1"/>
  <c r="AG114" i="1"/>
  <c r="AH114" i="1"/>
  <c r="AI114" i="1"/>
  <c r="AJ114" i="1"/>
  <c r="AK114" i="1"/>
  <c r="AL114" i="1"/>
  <c r="AM114" i="1"/>
  <c r="AN114" i="1"/>
  <c r="AO114" i="1"/>
  <c r="F115" i="1"/>
  <c r="G115" i="1"/>
  <c r="H115" i="1"/>
  <c r="I115" i="1"/>
  <c r="J115" i="1"/>
  <c r="K115" i="1"/>
  <c r="L115" i="1"/>
  <c r="M115" i="1"/>
  <c r="N115" i="1"/>
  <c r="O115" i="1"/>
  <c r="P115" i="1"/>
  <c r="Q115" i="1"/>
  <c r="R115" i="1"/>
  <c r="S115" i="1"/>
  <c r="T115" i="1"/>
  <c r="U115" i="1"/>
  <c r="V115" i="1"/>
  <c r="W115" i="1"/>
  <c r="X115" i="1"/>
  <c r="Y115" i="1"/>
  <c r="Z115" i="1"/>
  <c r="AA115" i="1"/>
  <c r="AB115" i="1"/>
  <c r="AC115" i="1"/>
  <c r="AD115" i="1"/>
  <c r="AE115" i="1"/>
  <c r="AF115" i="1"/>
  <c r="AG115" i="1"/>
  <c r="AH115" i="1"/>
  <c r="AI115" i="1"/>
  <c r="AJ115" i="1"/>
  <c r="AK115" i="1"/>
  <c r="AL115" i="1"/>
  <c r="AM115" i="1"/>
  <c r="AN115" i="1"/>
  <c r="AO115" i="1"/>
  <c r="F116" i="1"/>
  <c r="G116" i="1"/>
  <c r="H116" i="1"/>
  <c r="I116" i="1"/>
  <c r="J116" i="1"/>
  <c r="K116" i="1"/>
  <c r="L116" i="1"/>
  <c r="M116" i="1"/>
  <c r="N116" i="1"/>
  <c r="O116" i="1"/>
  <c r="P116" i="1"/>
  <c r="Q116" i="1"/>
  <c r="R116" i="1"/>
  <c r="S116" i="1"/>
  <c r="T116" i="1"/>
  <c r="U116" i="1"/>
  <c r="V116" i="1"/>
  <c r="W116" i="1"/>
  <c r="X116" i="1"/>
  <c r="Y116" i="1"/>
  <c r="Z116" i="1"/>
  <c r="AA116" i="1"/>
  <c r="AB116" i="1"/>
  <c r="AC116" i="1"/>
  <c r="AD116" i="1"/>
  <c r="AE116" i="1"/>
  <c r="AF116" i="1"/>
  <c r="AG116" i="1"/>
  <c r="AH116" i="1"/>
  <c r="AI116" i="1"/>
  <c r="AJ116" i="1"/>
  <c r="AK116" i="1"/>
  <c r="AL116" i="1"/>
  <c r="AM116" i="1"/>
  <c r="AN116" i="1"/>
  <c r="AO116" i="1"/>
  <c r="F117" i="1"/>
  <c r="G117" i="1"/>
  <c r="H117" i="1"/>
  <c r="I117" i="1"/>
  <c r="J117" i="1"/>
  <c r="K117" i="1"/>
  <c r="L117" i="1"/>
  <c r="M117" i="1"/>
  <c r="N117" i="1"/>
  <c r="O117" i="1"/>
  <c r="P117" i="1"/>
  <c r="Q117" i="1"/>
  <c r="R117" i="1"/>
  <c r="S117" i="1"/>
  <c r="T117" i="1"/>
  <c r="U117" i="1"/>
  <c r="V117" i="1"/>
  <c r="W117" i="1"/>
  <c r="X117" i="1"/>
  <c r="Y117" i="1"/>
  <c r="Z117" i="1"/>
  <c r="AA117" i="1"/>
  <c r="AB117" i="1"/>
  <c r="AC117" i="1"/>
  <c r="AD117" i="1"/>
  <c r="AE117" i="1"/>
  <c r="AF117" i="1"/>
  <c r="AG117" i="1"/>
  <c r="AH117" i="1"/>
  <c r="AI117" i="1"/>
  <c r="AJ117" i="1"/>
  <c r="AK117" i="1"/>
  <c r="AL117" i="1"/>
  <c r="AM117" i="1"/>
  <c r="AN117" i="1"/>
  <c r="AO117" i="1"/>
  <c r="F118" i="1"/>
  <c r="G118" i="1"/>
  <c r="H118" i="1"/>
  <c r="I118" i="1"/>
  <c r="J118" i="1"/>
  <c r="K118" i="1"/>
  <c r="L118" i="1"/>
  <c r="M118" i="1"/>
  <c r="N118" i="1"/>
  <c r="O118" i="1"/>
  <c r="P118" i="1"/>
  <c r="Q118" i="1"/>
  <c r="R118" i="1"/>
  <c r="S118" i="1"/>
  <c r="T118" i="1"/>
  <c r="U118" i="1"/>
  <c r="V118" i="1"/>
  <c r="W118" i="1"/>
  <c r="X118" i="1"/>
  <c r="Y118" i="1"/>
  <c r="Z118" i="1"/>
  <c r="AA118" i="1"/>
  <c r="AB118" i="1"/>
  <c r="AC118" i="1"/>
  <c r="AD118" i="1"/>
  <c r="AE118" i="1"/>
  <c r="AF118" i="1"/>
  <c r="AG118" i="1"/>
  <c r="AH118" i="1"/>
  <c r="AI118" i="1"/>
  <c r="AJ118" i="1"/>
  <c r="AK118" i="1"/>
  <c r="AL118" i="1"/>
  <c r="AM118" i="1"/>
  <c r="AN118" i="1"/>
  <c r="AO118" i="1"/>
  <c r="F119" i="1"/>
  <c r="G119" i="1"/>
  <c r="H119" i="1"/>
  <c r="I119" i="1"/>
  <c r="J119" i="1"/>
  <c r="K119" i="1"/>
  <c r="L119" i="1"/>
  <c r="M119" i="1"/>
  <c r="N119" i="1"/>
  <c r="O119" i="1"/>
  <c r="P119" i="1"/>
  <c r="Q119" i="1"/>
  <c r="R119" i="1"/>
  <c r="S119" i="1"/>
  <c r="T119" i="1"/>
  <c r="U119" i="1"/>
  <c r="V119" i="1"/>
  <c r="W119" i="1"/>
  <c r="X119" i="1"/>
  <c r="Y119" i="1"/>
  <c r="Z119" i="1"/>
  <c r="AA119" i="1"/>
  <c r="AB119" i="1"/>
  <c r="AC119" i="1"/>
  <c r="AD119" i="1"/>
  <c r="AE119" i="1"/>
  <c r="AF119" i="1"/>
  <c r="AG119" i="1"/>
  <c r="AH119" i="1"/>
  <c r="AI119" i="1"/>
  <c r="AJ119" i="1"/>
  <c r="AK119" i="1"/>
  <c r="AL119" i="1"/>
  <c r="AM119" i="1"/>
  <c r="AN119" i="1"/>
  <c r="AO119" i="1"/>
  <c r="F120" i="1"/>
  <c r="G120" i="1"/>
  <c r="H120" i="1"/>
  <c r="I120" i="1"/>
  <c r="J120" i="1"/>
  <c r="K120" i="1"/>
  <c r="L120" i="1"/>
  <c r="M120" i="1"/>
  <c r="N120" i="1"/>
  <c r="O120" i="1"/>
  <c r="P120" i="1"/>
  <c r="Q120" i="1"/>
  <c r="R120" i="1"/>
  <c r="S120" i="1"/>
  <c r="T120" i="1"/>
  <c r="U120" i="1"/>
  <c r="V120" i="1"/>
  <c r="W120" i="1"/>
  <c r="X120" i="1"/>
  <c r="Y120" i="1"/>
  <c r="Z120" i="1"/>
  <c r="AA120" i="1"/>
  <c r="AB120" i="1"/>
  <c r="AC120" i="1"/>
  <c r="AD120" i="1"/>
  <c r="AE120" i="1"/>
  <c r="AF120" i="1"/>
  <c r="AG120" i="1"/>
  <c r="AH120" i="1"/>
  <c r="AI120" i="1"/>
  <c r="AJ120" i="1"/>
  <c r="AK120" i="1"/>
  <c r="AL120" i="1"/>
  <c r="AM120" i="1"/>
  <c r="AN120" i="1"/>
  <c r="AO120" i="1"/>
  <c r="F121" i="1"/>
  <c r="G121" i="1"/>
  <c r="H121" i="1"/>
  <c r="I121" i="1"/>
  <c r="J121" i="1"/>
  <c r="K121" i="1"/>
  <c r="L121" i="1"/>
  <c r="M121" i="1"/>
  <c r="N121" i="1"/>
  <c r="O121" i="1"/>
  <c r="P121" i="1"/>
  <c r="Q121" i="1"/>
  <c r="R121" i="1"/>
  <c r="S121" i="1"/>
  <c r="T121" i="1"/>
  <c r="U121" i="1"/>
  <c r="V121" i="1"/>
  <c r="W121" i="1"/>
  <c r="X121" i="1"/>
  <c r="Y121" i="1"/>
  <c r="Z121" i="1"/>
  <c r="AA121" i="1"/>
  <c r="AB121" i="1"/>
  <c r="AC121" i="1"/>
  <c r="AD121" i="1"/>
  <c r="AE121" i="1"/>
  <c r="AF121" i="1"/>
  <c r="AG121" i="1"/>
  <c r="AH121" i="1"/>
  <c r="AI121" i="1"/>
  <c r="AJ121" i="1"/>
  <c r="AK121" i="1"/>
  <c r="AL121" i="1"/>
  <c r="AM121" i="1"/>
  <c r="AN121" i="1"/>
  <c r="AO121" i="1"/>
  <c r="F122" i="1"/>
  <c r="G122" i="1"/>
  <c r="H122" i="1"/>
  <c r="I122" i="1"/>
  <c r="J122" i="1"/>
  <c r="K122" i="1"/>
  <c r="L122" i="1"/>
  <c r="M122" i="1"/>
  <c r="N122" i="1"/>
  <c r="O122" i="1"/>
  <c r="P122" i="1"/>
  <c r="Q122" i="1"/>
  <c r="R122" i="1"/>
  <c r="S122" i="1"/>
  <c r="T122" i="1"/>
  <c r="U122" i="1"/>
  <c r="V122" i="1"/>
  <c r="W122" i="1"/>
  <c r="X122" i="1"/>
  <c r="Y122" i="1"/>
  <c r="Z122" i="1"/>
  <c r="AA122" i="1"/>
  <c r="AB122" i="1"/>
  <c r="AC122" i="1"/>
  <c r="AD122" i="1"/>
  <c r="AE122" i="1"/>
  <c r="AF122" i="1"/>
  <c r="AG122" i="1"/>
  <c r="AH122" i="1"/>
  <c r="AI122" i="1"/>
  <c r="AJ122" i="1"/>
  <c r="AK122" i="1"/>
  <c r="AL122" i="1"/>
  <c r="AM122" i="1"/>
  <c r="AN122" i="1"/>
  <c r="AO122" i="1"/>
  <c r="F123" i="1"/>
  <c r="G123" i="1"/>
  <c r="H123" i="1"/>
  <c r="I123" i="1"/>
  <c r="J123" i="1"/>
  <c r="K123" i="1"/>
  <c r="L123" i="1"/>
  <c r="M123" i="1"/>
  <c r="N123" i="1"/>
  <c r="O123" i="1"/>
  <c r="P123" i="1"/>
  <c r="Q123" i="1"/>
  <c r="R123" i="1"/>
  <c r="S123" i="1"/>
  <c r="T123" i="1"/>
  <c r="U123" i="1"/>
  <c r="V123" i="1"/>
  <c r="W123" i="1"/>
  <c r="X123" i="1"/>
  <c r="Y123" i="1"/>
  <c r="Z123" i="1"/>
  <c r="AA123" i="1"/>
  <c r="AB123" i="1"/>
  <c r="AC123" i="1"/>
  <c r="AD123" i="1"/>
  <c r="AE123" i="1"/>
  <c r="AF123" i="1"/>
  <c r="AG123" i="1"/>
  <c r="AH123" i="1"/>
  <c r="AI123" i="1"/>
  <c r="AJ123" i="1"/>
  <c r="AK123" i="1"/>
  <c r="AL123" i="1"/>
  <c r="AM123" i="1"/>
  <c r="AN123" i="1"/>
  <c r="AO123" i="1"/>
  <c r="F124" i="1"/>
  <c r="G124" i="1"/>
  <c r="H124" i="1"/>
  <c r="I124" i="1"/>
  <c r="J124" i="1"/>
  <c r="K124" i="1"/>
  <c r="L124" i="1"/>
  <c r="M124" i="1"/>
  <c r="N124" i="1"/>
  <c r="O124" i="1"/>
  <c r="P124" i="1"/>
  <c r="Q124" i="1"/>
  <c r="R124" i="1"/>
  <c r="S124" i="1"/>
  <c r="T124" i="1"/>
  <c r="U124" i="1"/>
  <c r="V124" i="1"/>
  <c r="W124" i="1"/>
  <c r="X124" i="1"/>
  <c r="Y124" i="1"/>
  <c r="Z124" i="1"/>
  <c r="AA124" i="1"/>
  <c r="AB124" i="1"/>
  <c r="AC124" i="1"/>
  <c r="AD124" i="1"/>
  <c r="AE124" i="1"/>
  <c r="AF124" i="1"/>
  <c r="AG124" i="1"/>
  <c r="AH124" i="1"/>
  <c r="AI124" i="1"/>
  <c r="AJ124" i="1"/>
  <c r="AK124" i="1"/>
  <c r="AL124" i="1"/>
  <c r="AM124" i="1"/>
  <c r="AN124" i="1"/>
  <c r="AO124" i="1"/>
  <c r="F125" i="1"/>
  <c r="G125" i="1"/>
  <c r="H125" i="1"/>
  <c r="I125" i="1"/>
  <c r="J125" i="1"/>
  <c r="K125" i="1"/>
  <c r="L125" i="1"/>
  <c r="M125" i="1"/>
  <c r="N125" i="1"/>
  <c r="O125" i="1"/>
  <c r="P125" i="1"/>
  <c r="Q125" i="1"/>
  <c r="R125" i="1"/>
  <c r="S125" i="1"/>
  <c r="T125" i="1"/>
  <c r="U125" i="1"/>
  <c r="V125" i="1"/>
  <c r="W125" i="1"/>
  <c r="X125" i="1"/>
  <c r="Y125" i="1"/>
  <c r="Z125" i="1"/>
  <c r="AA125" i="1"/>
  <c r="AB125" i="1"/>
  <c r="AC125" i="1"/>
  <c r="AD125" i="1"/>
  <c r="AE125" i="1"/>
  <c r="AF125" i="1"/>
  <c r="AG125" i="1"/>
  <c r="AH125" i="1"/>
  <c r="AI125" i="1"/>
  <c r="AJ125" i="1"/>
  <c r="AK125" i="1"/>
  <c r="AL125" i="1"/>
  <c r="AM125" i="1"/>
  <c r="AN125" i="1"/>
  <c r="AO125" i="1"/>
  <c r="F126" i="1"/>
  <c r="G126" i="1"/>
  <c r="H126" i="1"/>
  <c r="I126" i="1"/>
  <c r="J126" i="1"/>
  <c r="K126" i="1"/>
  <c r="L126" i="1"/>
  <c r="M126" i="1"/>
  <c r="N126" i="1"/>
  <c r="O126" i="1"/>
  <c r="P126" i="1"/>
  <c r="Q126" i="1"/>
  <c r="R126" i="1"/>
  <c r="S126" i="1"/>
  <c r="T126" i="1"/>
  <c r="U126" i="1"/>
  <c r="V126" i="1"/>
  <c r="W126" i="1"/>
  <c r="X126" i="1"/>
  <c r="Y126" i="1"/>
  <c r="Z126" i="1"/>
  <c r="AA126" i="1"/>
  <c r="AB126" i="1"/>
  <c r="AC126" i="1"/>
  <c r="AD126" i="1"/>
  <c r="AE126" i="1"/>
  <c r="AF126" i="1"/>
  <c r="AG126" i="1"/>
  <c r="AH126" i="1"/>
  <c r="AI126" i="1"/>
  <c r="AJ126" i="1"/>
  <c r="AK126" i="1"/>
  <c r="AL126" i="1"/>
  <c r="AM126" i="1"/>
  <c r="AN126" i="1"/>
  <c r="AO126" i="1"/>
  <c r="F127" i="1"/>
  <c r="G127" i="1"/>
  <c r="H127" i="1"/>
  <c r="I127" i="1"/>
  <c r="J127" i="1"/>
  <c r="K127" i="1"/>
  <c r="L127" i="1"/>
  <c r="M127" i="1"/>
  <c r="N127" i="1"/>
  <c r="O127" i="1"/>
  <c r="P127" i="1"/>
  <c r="Q127" i="1"/>
  <c r="R127" i="1"/>
  <c r="S127" i="1"/>
  <c r="T127" i="1"/>
  <c r="U127" i="1"/>
  <c r="V127" i="1"/>
  <c r="W127" i="1"/>
  <c r="X127" i="1"/>
  <c r="Y127" i="1"/>
  <c r="Z127" i="1"/>
  <c r="AA127" i="1"/>
  <c r="AB127" i="1"/>
  <c r="AC127" i="1"/>
  <c r="AD127" i="1"/>
  <c r="AE127" i="1"/>
  <c r="AF127" i="1"/>
  <c r="AG127" i="1"/>
  <c r="AH127" i="1"/>
  <c r="AI127" i="1"/>
  <c r="AJ127" i="1"/>
  <c r="AK127" i="1"/>
  <c r="AL127" i="1"/>
  <c r="AM127" i="1"/>
  <c r="AN127" i="1"/>
  <c r="AO127" i="1"/>
  <c r="F128" i="1"/>
  <c r="G128" i="1"/>
  <c r="H128" i="1"/>
  <c r="I128" i="1"/>
  <c r="J128" i="1"/>
  <c r="K128" i="1"/>
  <c r="L128" i="1"/>
  <c r="M128" i="1"/>
  <c r="N128" i="1"/>
  <c r="O128" i="1"/>
  <c r="P128" i="1"/>
  <c r="Q128" i="1"/>
  <c r="R128" i="1"/>
  <c r="S128" i="1"/>
  <c r="T128" i="1"/>
  <c r="U128" i="1"/>
  <c r="V128" i="1"/>
  <c r="W128" i="1"/>
  <c r="X128" i="1"/>
  <c r="Y128" i="1"/>
  <c r="Z128" i="1"/>
  <c r="AA128" i="1"/>
  <c r="AB128" i="1"/>
  <c r="AC128" i="1"/>
  <c r="AD128" i="1"/>
  <c r="AE128" i="1"/>
  <c r="AF128" i="1"/>
  <c r="AG128" i="1"/>
  <c r="AH128" i="1"/>
  <c r="AI128" i="1"/>
  <c r="AJ128" i="1"/>
  <c r="AK128" i="1"/>
  <c r="AL128" i="1"/>
  <c r="AM128" i="1"/>
  <c r="AN128" i="1"/>
  <c r="AO128" i="1"/>
  <c r="F129" i="1"/>
  <c r="G129" i="1"/>
  <c r="H129" i="1"/>
  <c r="I129" i="1"/>
  <c r="J129" i="1"/>
  <c r="K129" i="1"/>
  <c r="L129" i="1"/>
  <c r="M129" i="1"/>
  <c r="N129" i="1"/>
  <c r="O129" i="1"/>
  <c r="P129" i="1"/>
  <c r="Q129" i="1"/>
  <c r="R129" i="1"/>
  <c r="S129" i="1"/>
  <c r="T129" i="1"/>
  <c r="U129" i="1"/>
  <c r="V129" i="1"/>
  <c r="W129" i="1"/>
  <c r="X129" i="1"/>
  <c r="Y129" i="1"/>
  <c r="Z129" i="1"/>
  <c r="AA129" i="1"/>
  <c r="AB129" i="1"/>
  <c r="AC129" i="1"/>
  <c r="AD129" i="1"/>
  <c r="AE129" i="1"/>
  <c r="AF129" i="1"/>
  <c r="AG129" i="1"/>
  <c r="AH129" i="1"/>
  <c r="AI129" i="1"/>
  <c r="AJ129" i="1"/>
  <c r="AK129" i="1"/>
  <c r="AL129" i="1"/>
  <c r="AM129" i="1"/>
  <c r="AN129" i="1"/>
  <c r="AO129" i="1"/>
  <c r="F130" i="1"/>
  <c r="G130" i="1"/>
  <c r="H130" i="1"/>
  <c r="I130" i="1"/>
  <c r="J130" i="1"/>
  <c r="K130" i="1"/>
  <c r="L130" i="1"/>
  <c r="M130" i="1"/>
  <c r="N130" i="1"/>
  <c r="O130" i="1"/>
  <c r="P130" i="1"/>
  <c r="Q130" i="1"/>
  <c r="R130" i="1"/>
  <c r="S130" i="1"/>
  <c r="T130" i="1"/>
  <c r="U130" i="1"/>
  <c r="V130" i="1"/>
  <c r="W130" i="1"/>
  <c r="X130" i="1"/>
  <c r="Y130" i="1"/>
  <c r="Z130" i="1"/>
  <c r="AA130" i="1"/>
  <c r="AB130" i="1"/>
  <c r="AC130" i="1"/>
  <c r="AD130" i="1"/>
  <c r="AE130" i="1"/>
  <c r="AF130" i="1"/>
  <c r="AG130" i="1"/>
  <c r="AH130" i="1"/>
  <c r="AI130" i="1"/>
  <c r="AJ130" i="1"/>
  <c r="AK130" i="1"/>
  <c r="AL130" i="1"/>
  <c r="AM130" i="1"/>
  <c r="AN130" i="1"/>
  <c r="AO130" i="1"/>
  <c r="F131" i="1"/>
  <c r="G131" i="1"/>
  <c r="H131" i="1"/>
  <c r="I131" i="1"/>
  <c r="J131" i="1"/>
  <c r="K131" i="1"/>
  <c r="L131" i="1"/>
  <c r="M131" i="1"/>
  <c r="N131" i="1"/>
  <c r="O131" i="1"/>
  <c r="P131" i="1"/>
  <c r="Q131" i="1"/>
  <c r="R131" i="1"/>
  <c r="S131" i="1"/>
  <c r="T131" i="1"/>
  <c r="U131" i="1"/>
  <c r="V131" i="1"/>
  <c r="W131" i="1"/>
  <c r="X131" i="1"/>
  <c r="Y131" i="1"/>
  <c r="Z131" i="1"/>
  <c r="AA131" i="1"/>
  <c r="AB131" i="1"/>
  <c r="AC131" i="1"/>
  <c r="AD131" i="1"/>
  <c r="AE131" i="1"/>
  <c r="AF131" i="1"/>
  <c r="AG131" i="1"/>
  <c r="AH131" i="1"/>
  <c r="AI131" i="1"/>
  <c r="AJ131" i="1"/>
  <c r="AK131" i="1"/>
  <c r="AL131" i="1"/>
  <c r="AM131" i="1"/>
  <c r="AN131" i="1"/>
  <c r="AO131" i="1"/>
  <c r="F132" i="1"/>
  <c r="G132" i="1"/>
  <c r="H132" i="1"/>
  <c r="I132" i="1"/>
  <c r="J132" i="1"/>
  <c r="K132" i="1"/>
  <c r="L132" i="1"/>
  <c r="M132" i="1"/>
  <c r="N132" i="1"/>
  <c r="O132" i="1"/>
  <c r="P132" i="1"/>
  <c r="Q132" i="1"/>
  <c r="R132" i="1"/>
  <c r="S132" i="1"/>
  <c r="T132" i="1"/>
  <c r="U132" i="1"/>
  <c r="V132" i="1"/>
  <c r="W132" i="1"/>
  <c r="X132" i="1"/>
  <c r="Y132" i="1"/>
  <c r="Z132" i="1"/>
  <c r="AA132" i="1"/>
  <c r="AB132" i="1"/>
  <c r="AC132" i="1"/>
  <c r="AD132" i="1"/>
  <c r="AE132" i="1"/>
  <c r="AF132" i="1"/>
  <c r="AG132" i="1"/>
  <c r="AH132" i="1"/>
  <c r="AI132" i="1"/>
  <c r="AJ132" i="1"/>
  <c r="AK132" i="1"/>
  <c r="AL132" i="1"/>
  <c r="AM132" i="1"/>
  <c r="AN132" i="1"/>
  <c r="AO132" i="1"/>
  <c r="F133" i="1"/>
  <c r="G133" i="1"/>
  <c r="H133" i="1"/>
  <c r="I133" i="1"/>
  <c r="J133" i="1"/>
  <c r="K133" i="1"/>
  <c r="L133" i="1"/>
  <c r="M133" i="1"/>
  <c r="N133" i="1"/>
  <c r="O133" i="1"/>
  <c r="P133" i="1"/>
  <c r="Q133" i="1"/>
  <c r="R133" i="1"/>
  <c r="S133" i="1"/>
  <c r="T133" i="1"/>
  <c r="U133" i="1"/>
  <c r="V133" i="1"/>
  <c r="W133" i="1"/>
  <c r="X133" i="1"/>
  <c r="Y133" i="1"/>
  <c r="Z133" i="1"/>
  <c r="AA133" i="1"/>
  <c r="AB133" i="1"/>
  <c r="AC133" i="1"/>
  <c r="AD133" i="1"/>
  <c r="AE133" i="1"/>
  <c r="AF133" i="1"/>
  <c r="AG133" i="1"/>
  <c r="AH133" i="1"/>
  <c r="AI133" i="1"/>
  <c r="AJ133" i="1"/>
  <c r="AK133" i="1"/>
  <c r="AL133" i="1"/>
  <c r="AM133" i="1"/>
  <c r="AN133" i="1"/>
  <c r="AO133" i="1"/>
  <c r="F134" i="1"/>
  <c r="G134" i="1"/>
  <c r="H134" i="1"/>
  <c r="I134" i="1"/>
  <c r="J134" i="1"/>
  <c r="K134" i="1"/>
  <c r="L134" i="1"/>
  <c r="M134" i="1"/>
  <c r="N134" i="1"/>
  <c r="O134" i="1"/>
  <c r="P134" i="1"/>
  <c r="Q134" i="1"/>
  <c r="R134" i="1"/>
  <c r="S134" i="1"/>
  <c r="T134" i="1"/>
  <c r="U134" i="1"/>
  <c r="V134" i="1"/>
  <c r="W134" i="1"/>
  <c r="X134" i="1"/>
  <c r="Y134" i="1"/>
  <c r="Z134" i="1"/>
  <c r="AA134" i="1"/>
  <c r="AB134" i="1"/>
  <c r="AC134" i="1"/>
  <c r="AD134" i="1"/>
  <c r="AE134" i="1"/>
  <c r="AF134" i="1"/>
  <c r="AG134" i="1"/>
  <c r="AH134" i="1"/>
  <c r="AI134" i="1"/>
  <c r="AJ134" i="1"/>
  <c r="AK134" i="1"/>
  <c r="AL134" i="1"/>
  <c r="AM134" i="1"/>
  <c r="AN134" i="1"/>
  <c r="AO134" i="1"/>
  <c r="F135" i="1"/>
  <c r="G135" i="1"/>
  <c r="H135" i="1"/>
  <c r="I135" i="1"/>
  <c r="J135" i="1"/>
  <c r="K135" i="1"/>
  <c r="L135" i="1"/>
  <c r="M135" i="1"/>
  <c r="N135" i="1"/>
  <c r="O135" i="1"/>
  <c r="P135" i="1"/>
  <c r="Q135" i="1"/>
  <c r="R135" i="1"/>
  <c r="S135" i="1"/>
  <c r="T135" i="1"/>
  <c r="U135" i="1"/>
  <c r="V135" i="1"/>
  <c r="W135" i="1"/>
  <c r="X135" i="1"/>
  <c r="Y135" i="1"/>
  <c r="Z135" i="1"/>
  <c r="AA135" i="1"/>
  <c r="AB135" i="1"/>
  <c r="AC135" i="1"/>
  <c r="AD135" i="1"/>
  <c r="AE135" i="1"/>
  <c r="AF135" i="1"/>
  <c r="AG135" i="1"/>
  <c r="AH135" i="1"/>
  <c r="AI135" i="1"/>
  <c r="AJ135" i="1"/>
  <c r="AK135" i="1"/>
  <c r="AL135" i="1"/>
  <c r="AM135" i="1"/>
  <c r="AN135" i="1"/>
  <c r="AO135" i="1"/>
  <c r="F136" i="1"/>
  <c r="G136" i="1"/>
  <c r="H136" i="1"/>
  <c r="I136" i="1"/>
  <c r="J136" i="1"/>
  <c r="K136" i="1"/>
  <c r="L136" i="1"/>
  <c r="M136" i="1"/>
  <c r="N136" i="1"/>
  <c r="O136" i="1"/>
  <c r="P136" i="1"/>
  <c r="Q136" i="1"/>
  <c r="R136" i="1"/>
  <c r="S136" i="1"/>
  <c r="T136" i="1"/>
  <c r="U136" i="1"/>
  <c r="V136" i="1"/>
  <c r="W136" i="1"/>
  <c r="X136" i="1"/>
  <c r="Y136" i="1"/>
  <c r="Z136" i="1"/>
  <c r="AA136" i="1"/>
  <c r="AB136" i="1"/>
  <c r="AC136" i="1"/>
  <c r="AD136" i="1"/>
  <c r="AE136" i="1"/>
  <c r="AF136" i="1"/>
  <c r="AG136" i="1"/>
  <c r="AH136" i="1"/>
  <c r="AI136" i="1"/>
  <c r="AJ136" i="1"/>
  <c r="AK136" i="1"/>
  <c r="AL136" i="1"/>
  <c r="AM136" i="1"/>
  <c r="AN136" i="1"/>
  <c r="AO136" i="1"/>
  <c r="F137" i="1"/>
  <c r="G137" i="1"/>
  <c r="H137" i="1"/>
  <c r="I137" i="1"/>
  <c r="J137" i="1"/>
  <c r="K137" i="1"/>
  <c r="L137" i="1"/>
  <c r="M137" i="1"/>
  <c r="N137" i="1"/>
  <c r="O137" i="1"/>
  <c r="P137" i="1"/>
  <c r="Q137" i="1"/>
  <c r="R137" i="1"/>
  <c r="S137" i="1"/>
  <c r="T137" i="1"/>
  <c r="U137" i="1"/>
  <c r="V137" i="1"/>
  <c r="W137" i="1"/>
  <c r="X137" i="1"/>
  <c r="Y137" i="1"/>
  <c r="Z137" i="1"/>
  <c r="AA137" i="1"/>
  <c r="AB137" i="1"/>
  <c r="AC137" i="1"/>
  <c r="AD137" i="1"/>
  <c r="AE137" i="1"/>
  <c r="AF137" i="1"/>
  <c r="AG137" i="1"/>
  <c r="AH137" i="1"/>
  <c r="AI137" i="1"/>
  <c r="AJ137" i="1"/>
  <c r="AK137" i="1"/>
  <c r="AL137" i="1"/>
  <c r="AM137" i="1"/>
  <c r="AN137" i="1"/>
  <c r="AO137" i="1"/>
  <c r="F138" i="1"/>
  <c r="G138" i="1"/>
  <c r="H138" i="1"/>
  <c r="I138" i="1"/>
  <c r="J138" i="1"/>
  <c r="K138" i="1"/>
  <c r="L138" i="1"/>
  <c r="M138" i="1"/>
  <c r="N138" i="1"/>
  <c r="O138" i="1"/>
  <c r="P138" i="1"/>
  <c r="Q138" i="1"/>
  <c r="R138" i="1"/>
  <c r="S138" i="1"/>
  <c r="T138" i="1"/>
  <c r="U138" i="1"/>
  <c r="V138" i="1"/>
  <c r="W138" i="1"/>
  <c r="X138" i="1"/>
  <c r="Y138" i="1"/>
  <c r="Z138" i="1"/>
  <c r="AA138" i="1"/>
  <c r="AB138" i="1"/>
  <c r="AC138" i="1"/>
  <c r="AD138" i="1"/>
  <c r="AE138" i="1"/>
  <c r="AF138" i="1"/>
  <c r="AG138" i="1"/>
  <c r="AH138" i="1"/>
  <c r="AI138" i="1"/>
  <c r="AJ138" i="1"/>
  <c r="AK138" i="1"/>
  <c r="AL138" i="1"/>
  <c r="AM138" i="1"/>
  <c r="AN138" i="1"/>
  <c r="AO138" i="1"/>
  <c r="F139" i="1"/>
  <c r="G139" i="1"/>
  <c r="H139" i="1"/>
  <c r="I139" i="1"/>
  <c r="J139" i="1"/>
  <c r="K139" i="1"/>
  <c r="L139" i="1"/>
  <c r="M139" i="1"/>
  <c r="N139" i="1"/>
  <c r="O139" i="1"/>
  <c r="P139" i="1"/>
  <c r="Q139" i="1"/>
  <c r="R139" i="1"/>
  <c r="S139" i="1"/>
  <c r="T139" i="1"/>
  <c r="U139" i="1"/>
  <c r="V139" i="1"/>
  <c r="W139" i="1"/>
  <c r="X139" i="1"/>
  <c r="Y139" i="1"/>
  <c r="Z139" i="1"/>
  <c r="AA139" i="1"/>
  <c r="AB139" i="1"/>
  <c r="AC139" i="1"/>
  <c r="AD139" i="1"/>
  <c r="AE139" i="1"/>
  <c r="AF139" i="1"/>
  <c r="AG139" i="1"/>
  <c r="AH139" i="1"/>
  <c r="AI139" i="1"/>
  <c r="AJ139" i="1"/>
  <c r="AK139" i="1"/>
  <c r="AL139" i="1"/>
  <c r="AM139" i="1"/>
  <c r="AN139" i="1"/>
  <c r="AO139" i="1"/>
  <c r="F140" i="1"/>
  <c r="G140" i="1"/>
  <c r="H140" i="1"/>
  <c r="I140" i="1"/>
  <c r="J140" i="1"/>
  <c r="K140" i="1"/>
  <c r="L140" i="1"/>
  <c r="M140" i="1"/>
  <c r="N140" i="1"/>
  <c r="O140" i="1"/>
  <c r="P140" i="1"/>
  <c r="Q140" i="1"/>
  <c r="R140" i="1"/>
  <c r="S140" i="1"/>
  <c r="T140" i="1"/>
  <c r="U140" i="1"/>
  <c r="V140" i="1"/>
  <c r="W140" i="1"/>
  <c r="X140" i="1"/>
  <c r="Y140" i="1"/>
  <c r="Z140" i="1"/>
  <c r="AA140" i="1"/>
  <c r="AB140" i="1"/>
  <c r="AC140" i="1"/>
  <c r="AD140" i="1"/>
  <c r="AE140" i="1"/>
  <c r="AF140" i="1"/>
  <c r="AG140" i="1"/>
  <c r="AH140" i="1"/>
  <c r="AI140" i="1"/>
  <c r="AJ140" i="1"/>
  <c r="AK140" i="1"/>
  <c r="AL140" i="1"/>
  <c r="AM140" i="1"/>
  <c r="AN140" i="1"/>
  <c r="AO140" i="1"/>
  <c r="F141" i="1"/>
  <c r="G141" i="1"/>
  <c r="H141" i="1"/>
  <c r="I141" i="1"/>
  <c r="J141" i="1"/>
  <c r="K141" i="1"/>
  <c r="L141" i="1"/>
  <c r="M141" i="1"/>
  <c r="N141" i="1"/>
  <c r="O141" i="1"/>
  <c r="P141" i="1"/>
  <c r="Q141" i="1"/>
  <c r="R141" i="1"/>
  <c r="S141" i="1"/>
  <c r="T141" i="1"/>
  <c r="U141" i="1"/>
  <c r="V141" i="1"/>
  <c r="W141" i="1"/>
  <c r="X141" i="1"/>
  <c r="Y141" i="1"/>
  <c r="Z141" i="1"/>
  <c r="AA141" i="1"/>
  <c r="AB141" i="1"/>
  <c r="AC141" i="1"/>
  <c r="AD141" i="1"/>
  <c r="AE141" i="1"/>
  <c r="AF141" i="1"/>
  <c r="AG141" i="1"/>
  <c r="AH141" i="1"/>
  <c r="AI141" i="1"/>
  <c r="AJ141" i="1"/>
  <c r="AK141" i="1"/>
  <c r="AL141" i="1"/>
  <c r="AM141" i="1"/>
  <c r="AN141" i="1"/>
  <c r="AO141" i="1"/>
  <c r="F142" i="1"/>
  <c r="G142" i="1"/>
  <c r="H142" i="1"/>
  <c r="I142" i="1"/>
  <c r="J142" i="1"/>
  <c r="K142" i="1"/>
  <c r="L142" i="1"/>
  <c r="M142" i="1"/>
  <c r="N142" i="1"/>
  <c r="O142" i="1"/>
  <c r="P142" i="1"/>
  <c r="Q142" i="1"/>
  <c r="R142" i="1"/>
  <c r="S142" i="1"/>
  <c r="T142" i="1"/>
  <c r="U142" i="1"/>
  <c r="V142" i="1"/>
  <c r="W142" i="1"/>
  <c r="X142" i="1"/>
  <c r="Y142" i="1"/>
  <c r="Z142" i="1"/>
  <c r="AA142" i="1"/>
  <c r="AB142" i="1"/>
  <c r="AC142" i="1"/>
  <c r="AD142" i="1"/>
  <c r="AE142" i="1"/>
  <c r="AF142" i="1"/>
  <c r="AG142" i="1"/>
  <c r="AH142" i="1"/>
  <c r="AI142" i="1"/>
  <c r="AJ142" i="1"/>
  <c r="AK142" i="1"/>
  <c r="AL142" i="1"/>
  <c r="AM142" i="1"/>
  <c r="AN142" i="1"/>
  <c r="AO142" i="1"/>
  <c r="F143" i="1"/>
  <c r="G143" i="1"/>
  <c r="H143" i="1"/>
  <c r="I143" i="1"/>
  <c r="J143" i="1"/>
  <c r="K143" i="1"/>
  <c r="L143" i="1"/>
  <c r="M143" i="1"/>
  <c r="N143" i="1"/>
  <c r="O143" i="1"/>
  <c r="P143" i="1"/>
  <c r="Q143" i="1"/>
  <c r="R143" i="1"/>
  <c r="S143" i="1"/>
  <c r="T143" i="1"/>
  <c r="U143" i="1"/>
  <c r="V143" i="1"/>
  <c r="W143" i="1"/>
  <c r="X143" i="1"/>
  <c r="Y143" i="1"/>
  <c r="Z143" i="1"/>
  <c r="AA143" i="1"/>
  <c r="AB143" i="1"/>
  <c r="AC143" i="1"/>
  <c r="AD143" i="1"/>
  <c r="AE143" i="1"/>
  <c r="AF143" i="1"/>
  <c r="AG143" i="1"/>
  <c r="AH143" i="1"/>
  <c r="AI143" i="1"/>
  <c r="AJ143" i="1"/>
  <c r="AK143" i="1"/>
  <c r="AL143" i="1"/>
  <c r="AM143" i="1"/>
  <c r="AN143" i="1"/>
  <c r="AO143" i="1"/>
  <c r="F144" i="1"/>
  <c r="G144" i="1"/>
  <c r="H144" i="1"/>
  <c r="I144" i="1"/>
  <c r="J144" i="1"/>
  <c r="K144" i="1"/>
  <c r="L144" i="1"/>
  <c r="M144" i="1"/>
  <c r="N144" i="1"/>
  <c r="O144" i="1"/>
  <c r="P144" i="1"/>
  <c r="Q144" i="1"/>
  <c r="R144" i="1"/>
  <c r="S144" i="1"/>
  <c r="T144" i="1"/>
  <c r="U144" i="1"/>
  <c r="V144" i="1"/>
  <c r="W144" i="1"/>
  <c r="X144" i="1"/>
  <c r="Y144" i="1"/>
  <c r="Z144" i="1"/>
  <c r="AA144" i="1"/>
  <c r="AB144" i="1"/>
  <c r="AC144" i="1"/>
  <c r="AD144" i="1"/>
  <c r="AE144" i="1"/>
  <c r="AF144" i="1"/>
  <c r="AG144" i="1"/>
  <c r="AH144" i="1"/>
  <c r="AI144" i="1"/>
  <c r="AJ144" i="1"/>
  <c r="AK144" i="1"/>
  <c r="AL144" i="1"/>
  <c r="AM144" i="1"/>
  <c r="AN144" i="1"/>
  <c r="AO144" i="1"/>
  <c r="F145" i="1"/>
  <c r="G145" i="1"/>
  <c r="H145" i="1"/>
  <c r="I145" i="1"/>
  <c r="J145" i="1"/>
  <c r="K145" i="1"/>
  <c r="L145" i="1"/>
  <c r="M145" i="1"/>
  <c r="N145" i="1"/>
  <c r="O145" i="1"/>
  <c r="P145" i="1"/>
  <c r="Q145" i="1"/>
  <c r="R145" i="1"/>
  <c r="S145" i="1"/>
  <c r="T145" i="1"/>
  <c r="U145" i="1"/>
  <c r="V145" i="1"/>
  <c r="W145" i="1"/>
  <c r="X145" i="1"/>
  <c r="Y145" i="1"/>
  <c r="Z145" i="1"/>
  <c r="AA145" i="1"/>
  <c r="AB145" i="1"/>
  <c r="AC145" i="1"/>
  <c r="AD145" i="1"/>
  <c r="AE145" i="1"/>
  <c r="AF145" i="1"/>
  <c r="AG145" i="1"/>
  <c r="AH145" i="1"/>
  <c r="AI145" i="1"/>
  <c r="AJ145" i="1"/>
  <c r="AK145" i="1"/>
  <c r="AL145" i="1"/>
  <c r="AM145" i="1"/>
  <c r="AN145" i="1"/>
  <c r="AO145" i="1"/>
  <c r="F146" i="1"/>
  <c r="G146" i="1"/>
  <c r="H146" i="1"/>
  <c r="I146" i="1"/>
  <c r="J146" i="1"/>
  <c r="K146" i="1"/>
  <c r="L146" i="1"/>
  <c r="M146" i="1"/>
  <c r="N146" i="1"/>
  <c r="O146" i="1"/>
  <c r="P146" i="1"/>
  <c r="Q146" i="1"/>
  <c r="R146" i="1"/>
  <c r="S146" i="1"/>
  <c r="T146" i="1"/>
  <c r="U146" i="1"/>
  <c r="V146" i="1"/>
  <c r="W146" i="1"/>
  <c r="X146" i="1"/>
  <c r="Y146" i="1"/>
  <c r="Z146" i="1"/>
  <c r="AA146" i="1"/>
  <c r="AB146" i="1"/>
  <c r="AC146" i="1"/>
  <c r="AD146" i="1"/>
  <c r="AE146" i="1"/>
  <c r="AF146" i="1"/>
  <c r="AG146" i="1"/>
  <c r="AH146" i="1"/>
  <c r="AI146" i="1"/>
  <c r="AJ146" i="1"/>
  <c r="AK146" i="1"/>
  <c r="AL146" i="1"/>
  <c r="AM146" i="1"/>
  <c r="AN146" i="1"/>
  <c r="AO146" i="1"/>
  <c r="F147" i="1"/>
  <c r="G147" i="1"/>
  <c r="H147" i="1"/>
  <c r="I147" i="1"/>
  <c r="J147" i="1"/>
  <c r="K147" i="1"/>
  <c r="L147" i="1"/>
  <c r="M147" i="1"/>
  <c r="N147" i="1"/>
  <c r="O147" i="1"/>
  <c r="P147" i="1"/>
  <c r="Q147" i="1"/>
  <c r="R147" i="1"/>
  <c r="S147" i="1"/>
  <c r="T147" i="1"/>
  <c r="U147" i="1"/>
  <c r="V147" i="1"/>
  <c r="W147" i="1"/>
  <c r="X147" i="1"/>
  <c r="Y147" i="1"/>
  <c r="Z147" i="1"/>
  <c r="AA147" i="1"/>
  <c r="AB147" i="1"/>
  <c r="AC147" i="1"/>
  <c r="AD147" i="1"/>
  <c r="AE147" i="1"/>
  <c r="AF147" i="1"/>
  <c r="AG147" i="1"/>
  <c r="AH147" i="1"/>
  <c r="AI147" i="1"/>
  <c r="AJ147" i="1"/>
  <c r="AK147" i="1"/>
  <c r="AL147" i="1"/>
  <c r="AM147" i="1"/>
  <c r="AN147" i="1"/>
  <c r="AO147" i="1"/>
  <c r="F148" i="1"/>
  <c r="G148" i="1"/>
  <c r="H148" i="1"/>
  <c r="I148" i="1"/>
  <c r="J148" i="1"/>
  <c r="K148" i="1"/>
  <c r="L148" i="1"/>
  <c r="M148" i="1"/>
  <c r="N148" i="1"/>
  <c r="O148" i="1"/>
  <c r="P148" i="1"/>
  <c r="Q148" i="1"/>
  <c r="R148" i="1"/>
  <c r="S148" i="1"/>
  <c r="T148" i="1"/>
  <c r="U148" i="1"/>
  <c r="V148" i="1"/>
  <c r="W148" i="1"/>
  <c r="X148" i="1"/>
  <c r="Y148" i="1"/>
  <c r="Z148" i="1"/>
  <c r="AA148" i="1"/>
  <c r="AB148" i="1"/>
  <c r="AC148" i="1"/>
  <c r="AD148" i="1"/>
  <c r="AE148" i="1"/>
  <c r="AF148" i="1"/>
  <c r="AG148" i="1"/>
  <c r="AH148" i="1"/>
  <c r="AI148" i="1"/>
  <c r="AJ148" i="1"/>
  <c r="AK148" i="1"/>
  <c r="AL148" i="1"/>
  <c r="AM148" i="1"/>
  <c r="AN148" i="1"/>
  <c r="AO148" i="1"/>
  <c r="F149" i="1"/>
  <c r="G149" i="1"/>
  <c r="H149" i="1"/>
  <c r="I149" i="1"/>
  <c r="J149" i="1"/>
  <c r="K149" i="1"/>
  <c r="L149" i="1"/>
  <c r="M149" i="1"/>
  <c r="N149" i="1"/>
  <c r="O149" i="1"/>
  <c r="P149" i="1"/>
  <c r="Q149" i="1"/>
  <c r="R149" i="1"/>
  <c r="S149" i="1"/>
  <c r="T149" i="1"/>
  <c r="U149" i="1"/>
  <c r="V149" i="1"/>
  <c r="W149" i="1"/>
  <c r="X149" i="1"/>
  <c r="Y149" i="1"/>
  <c r="Z149" i="1"/>
  <c r="AA149" i="1"/>
  <c r="AB149" i="1"/>
  <c r="AC149" i="1"/>
  <c r="AD149" i="1"/>
  <c r="AE149" i="1"/>
  <c r="AF149" i="1"/>
  <c r="AG149" i="1"/>
  <c r="AH149" i="1"/>
  <c r="AI149" i="1"/>
  <c r="AJ149" i="1"/>
  <c r="AK149" i="1"/>
  <c r="AL149" i="1"/>
  <c r="AM149" i="1"/>
  <c r="AN149" i="1"/>
  <c r="AO149" i="1"/>
  <c r="F150" i="1"/>
  <c r="G150" i="1"/>
  <c r="H150" i="1"/>
  <c r="I150" i="1"/>
  <c r="J150" i="1"/>
  <c r="K150" i="1"/>
  <c r="L150" i="1"/>
  <c r="M150" i="1"/>
  <c r="N150" i="1"/>
  <c r="O150" i="1"/>
  <c r="P150" i="1"/>
  <c r="Q150" i="1"/>
  <c r="R150" i="1"/>
  <c r="S150" i="1"/>
  <c r="T150" i="1"/>
  <c r="U150" i="1"/>
  <c r="V150" i="1"/>
  <c r="W150" i="1"/>
  <c r="X150" i="1"/>
  <c r="Y150" i="1"/>
  <c r="Z150" i="1"/>
  <c r="AA150" i="1"/>
  <c r="AB150" i="1"/>
  <c r="AC150" i="1"/>
  <c r="AD150" i="1"/>
  <c r="AE150" i="1"/>
  <c r="AF150" i="1"/>
  <c r="AG150" i="1"/>
  <c r="AH150" i="1"/>
  <c r="AI150" i="1"/>
  <c r="AJ150" i="1"/>
  <c r="AK150" i="1"/>
  <c r="AL150" i="1"/>
  <c r="AM150" i="1"/>
  <c r="AN150" i="1"/>
  <c r="AO150" i="1"/>
  <c r="F151" i="1"/>
  <c r="G151" i="1"/>
  <c r="H151" i="1"/>
  <c r="I151" i="1"/>
  <c r="J151" i="1"/>
  <c r="K151" i="1"/>
  <c r="L151" i="1"/>
  <c r="M151" i="1"/>
  <c r="N151" i="1"/>
  <c r="O151" i="1"/>
  <c r="P151" i="1"/>
  <c r="Q151" i="1"/>
  <c r="R151" i="1"/>
  <c r="S151" i="1"/>
  <c r="T151" i="1"/>
  <c r="U151" i="1"/>
  <c r="V151" i="1"/>
  <c r="W151" i="1"/>
  <c r="X151" i="1"/>
  <c r="Y151" i="1"/>
  <c r="Z151" i="1"/>
  <c r="AA151" i="1"/>
  <c r="AB151" i="1"/>
  <c r="AC151" i="1"/>
  <c r="AD151" i="1"/>
  <c r="AE151" i="1"/>
  <c r="AF151" i="1"/>
  <c r="AG151" i="1"/>
  <c r="AH151" i="1"/>
  <c r="AI151" i="1"/>
  <c r="AJ151" i="1"/>
  <c r="AK151" i="1"/>
  <c r="AL151" i="1"/>
  <c r="AM151" i="1"/>
  <c r="AN151" i="1"/>
  <c r="AO151" i="1"/>
  <c r="F152" i="1"/>
  <c r="G152" i="1"/>
  <c r="H152" i="1"/>
  <c r="I152" i="1"/>
  <c r="J152" i="1"/>
  <c r="K152" i="1"/>
  <c r="L152" i="1"/>
  <c r="M152" i="1"/>
  <c r="N152" i="1"/>
  <c r="O152" i="1"/>
  <c r="P152" i="1"/>
  <c r="Q152" i="1"/>
  <c r="R152" i="1"/>
  <c r="S152" i="1"/>
  <c r="T152" i="1"/>
  <c r="U152" i="1"/>
  <c r="V152" i="1"/>
  <c r="W152" i="1"/>
  <c r="X152" i="1"/>
  <c r="Y152" i="1"/>
  <c r="Z152" i="1"/>
  <c r="AA152" i="1"/>
  <c r="AB152" i="1"/>
  <c r="AC152" i="1"/>
  <c r="AD152" i="1"/>
  <c r="AE152" i="1"/>
  <c r="AF152" i="1"/>
  <c r="AG152" i="1"/>
  <c r="AH152" i="1"/>
  <c r="AI152" i="1"/>
  <c r="AJ152" i="1"/>
  <c r="AK152" i="1"/>
  <c r="AL152" i="1"/>
  <c r="AM152" i="1"/>
  <c r="AN152" i="1"/>
  <c r="AO152" i="1"/>
  <c r="F153" i="1"/>
  <c r="G153" i="1"/>
  <c r="H153" i="1"/>
  <c r="I153" i="1"/>
  <c r="J153" i="1"/>
  <c r="K153" i="1"/>
  <c r="L153" i="1"/>
  <c r="M153" i="1"/>
  <c r="N153" i="1"/>
  <c r="O153" i="1"/>
  <c r="P153" i="1"/>
  <c r="Q153" i="1"/>
  <c r="R153" i="1"/>
  <c r="S153" i="1"/>
  <c r="T153" i="1"/>
  <c r="U153" i="1"/>
  <c r="V153" i="1"/>
  <c r="W153" i="1"/>
  <c r="X153" i="1"/>
  <c r="Y153" i="1"/>
  <c r="Z153" i="1"/>
  <c r="AA153" i="1"/>
  <c r="AB153" i="1"/>
  <c r="AC153" i="1"/>
  <c r="AD153" i="1"/>
  <c r="AE153" i="1"/>
  <c r="AF153" i="1"/>
  <c r="AG153" i="1"/>
  <c r="AH153" i="1"/>
  <c r="AI153" i="1"/>
  <c r="AJ153" i="1"/>
  <c r="AK153" i="1"/>
  <c r="AL153" i="1"/>
  <c r="AM153" i="1"/>
  <c r="AN153" i="1"/>
  <c r="AO153" i="1"/>
  <c r="F154" i="1"/>
  <c r="G154" i="1"/>
  <c r="H154" i="1"/>
  <c r="I154" i="1"/>
  <c r="J154" i="1"/>
  <c r="K154" i="1"/>
  <c r="L154" i="1"/>
  <c r="M154" i="1"/>
  <c r="N154" i="1"/>
  <c r="O154" i="1"/>
  <c r="P154" i="1"/>
  <c r="Q154" i="1"/>
  <c r="R154" i="1"/>
  <c r="S154" i="1"/>
  <c r="T154" i="1"/>
  <c r="U154" i="1"/>
  <c r="V154" i="1"/>
  <c r="W154" i="1"/>
  <c r="X154" i="1"/>
  <c r="Y154" i="1"/>
  <c r="Z154" i="1"/>
  <c r="AA154" i="1"/>
  <c r="AB154" i="1"/>
  <c r="AC154" i="1"/>
  <c r="AD154" i="1"/>
  <c r="AE154" i="1"/>
  <c r="AF154" i="1"/>
  <c r="AG154" i="1"/>
  <c r="AH154" i="1"/>
  <c r="AI154" i="1"/>
  <c r="AJ154" i="1"/>
  <c r="AK154" i="1"/>
  <c r="AL154" i="1"/>
  <c r="AM154" i="1"/>
  <c r="AN154" i="1"/>
  <c r="AO154" i="1"/>
  <c r="F155" i="1"/>
  <c r="G155" i="1"/>
  <c r="H155" i="1"/>
  <c r="I155" i="1"/>
  <c r="J155" i="1"/>
  <c r="K155" i="1"/>
  <c r="L155" i="1"/>
  <c r="M155" i="1"/>
  <c r="N155" i="1"/>
  <c r="O155" i="1"/>
  <c r="P155" i="1"/>
  <c r="Q155" i="1"/>
  <c r="R155" i="1"/>
  <c r="S155" i="1"/>
  <c r="T155" i="1"/>
  <c r="U155" i="1"/>
  <c r="V155" i="1"/>
  <c r="W155" i="1"/>
  <c r="X155" i="1"/>
  <c r="Y155" i="1"/>
  <c r="Z155" i="1"/>
  <c r="AA155" i="1"/>
  <c r="AB155" i="1"/>
  <c r="AC155" i="1"/>
  <c r="AD155" i="1"/>
  <c r="AE155" i="1"/>
  <c r="AF155" i="1"/>
  <c r="AG155" i="1"/>
  <c r="AH155" i="1"/>
  <c r="AI155" i="1"/>
  <c r="AJ155" i="1"/>
  <c r="AK155" i="1"/>
  <c r="AL155" i="1"/>
  <c r="AM155" i="1"/>
  <c r="AN155" i="1"/>
  <c r="AO155" i="1"/>
  <c r="F156" i="1"/>
  <c r="G156" i="1"/>
  <c r="H156" i="1"/>
  <c r="I156" i="1"/>
  <c r="J156" i="1"/>
  <c r="K156" i="1"/>
  <c r="L156" i="1"/>
  <c r="M156" i="1"/>
  <c r="N156" i="1"/>
  <c r="O156" i="1"/>
  <c r="P156" i="1"/>
  <c r="Q156" i="1"/>
  <c r="R156" i="1"/>
  <c r="S156" i="1"/>
  <c r="T156" i="1"/>
  <c r="U156" i="1"/>
  <c r="V156" i="1"/>
  <c r="W156" i="1"/>
  <c r="X156" i="1"/>
  <c r="Y156" i="1"/>
  <c r="Z156" i="1"/>
  <c r="AA156" i="1"/>
  <c r="AB156" i="1"/>
  <c r="AC156" i="1"/>
  <c r="AD156" i="1"/>
  <c r="AE156" i="1"/>
  <c r="AF156" i="1"/>
  <c r="AG156" i="1"/>
  <c r="AH156" i="1"/>
  <c r="AI156" i="1"/>
  <c r="AJ156" i="1"/>
  <c r="AK156" i="1"/>
  <c r="AL156" i="1"/>
  <c r="AM156" i="1"/>
  <c r="AN156" i="1"/>
  <c r="AO156" i="1"/>
  <c r="F157" i="1"/>
  <c r="G157" i="1"/>
  <c r="H157" i="1"/>
  <c r="I157" i="1"/>
  <c r="J157" i="1"/>
  <c r="K157" i="1"/>
  <c r="L157" i="1"/>
  <c r="M157" i="1"/>
  <c r="N157" i="1"/>
  <c r="O157" i="1"/>
  <c r="P157" i="1"/>
  <c r="Q157" i="1"/>
  <c r="R157" i="1"/>
  <c r="S157" i="1"/>
  <c r="T157" i="1"/>
  <c r="U157" i="1"/>
  <c r="V157" i="1"/>
  <c r="W157" i="1"/>
  <c r="X157" i="1"/>
  <c r="Y157" i="1"/>
  <c r="Z157" i="1"/>
  <c r="AA157" i="1"/>
  <c r="AB157" i="1"/>
  <c r="AC157" i="1"/>
  <c r="AD157" i="1"/>
  <c r="AE157" i="1"/>
  <c r="AF157" i="1"/>
  <c r="AG157" i="1"/>
  <c r="AH157" i="1"/>
  <c r="AI157" i="1"/>
  <c r="AJ157" i="1"/>
  <c r="AK157" i="1"/>
  <c r="AL157" i="1"/>
  <c r="AM157" i="1"/>
  <c r="AN157" i="1"/>
  <c r="AO157" i="1"/>
  <c r="F158" i="1"/>
  <c r="G158" i="1"/>
  <c r="H158" i="1"/>
  <c r="I158" i="1"/>
  <c r="J158" i="1"/>
  <c r="K158" i="1"/>
  <c r="L158" i="1"/>
  <c r="M158" i="1"/>
  <c r="N158" i="1"/>
  <c r="O158" i="1"/>
  <c r="P158" i="1"/>
  <c r="Q158" i="1"/>
  <c r="R158" i="1"/>
  <c r="S158" i="1"/>
  <c r="T158" i="1"/>
  <c r="U158" i="1"/>
  <c r="V158" i="1"/>
  <c r="W158" i="1"/>
  <c r="X158" i="1"/>
  <c r="Y158" i="1"/>
  <c r="Z158" i="1"/>
  <c r="AA158" i="1"/>
  <c r="AB158" i="1"/>
  <c r="AC158" i="1"/>
  <c r="AD158" i="1"/>
  <c r="AE158" i="1"/>
  <c r="AF158" i="1"/>
  <c r="AG158" i="1"/>
  <c r="AH158" i="1"/>
  <c r="AI158" i="1"/>
  <c r="AJ158" i="1"/>
  <c r="AK158" i="1"/>
  <c r="AL158" i="1"/>
  <c r="AM158" i="1"/>
  <c r="AN158" i="1"/>
  <c r="AO158" i="1"/>
  <c r="F159" i="1"/>
  <c r="G159" i="1"/>
  <c r="H159" i="1"/>
  <c r="I159" i="1"/>
  <c r="J159" i="1"/>
  <c r="K159" i="1"/>
  <c r="L159" i="1"/>
  <c r="M159" i="1"/>
  <c r="N159" i="1"/>
  <c r="O159" i="1"/>
  <c r="P159" i="1"/>
  <c r="Q159" i="1"/>
  <c r="R159" i="1"/>
  <c r="S159" i="1"/>
  <c r="T159" i="1"/>
  <c r="U159" i="1"/>
  <c r="V159" i="1"/>
  <c r="W159" i="1"/>
  <c r="X159" i="1"/>
  <c r="Y159" i="1"/>
  <c r="Z159" i="1"/>
  <c r="AA159" i="1"/>
  <c r="AB159" i="1"/>
  <c r="AC159" i="1"/>
  <c r="AD159" i="1"/>
  <c r="AE159" i="1"/>
  <c r="AF159" i="1"/>
  <c r="AG159" i="1"/>
  <c r="AH159" i="1"/>
  <c r="AI159" i="1"/>
  <c r="AJ159" i="1"/>
  <c r="AK159" i="1"/>
  <c r="AL159" i="1"/>
  <c r="AM159" i="1"/>
  <c r="AN159" i="1"/>
  <c r="AO159" i="1"/>
  <c r="F160" i="1"/>
  <c r="G160" i="1"/>
  <c r="H160" i="1"/>
  <c r="I160" i="1"/>
  <c r="J160" i="1"/>
  <c r="K160" i="1"/>
  <c r="L160" i="1"/>
  <c r="M160" i="1"/>
  <c r="N160" i="1"/>
  <c r="O160" i="1"/>
  <c r="P160" i="1"/>
  <c r="Q160" i="1"/>
  <c r="R160" i="1"/>
  <c r="S160" i="1"/>
  <c r="T160" i="1"/>
  <c r="U160" i="1"/>
  <c r="V160" i="1"/>
  <c r="W160" i="1"/>
  <c r="X160" i="1"/>
  <c r="Y160" i="1"/>
  <c r="Z160" i="1"/>
  <c r="AA160" i="1"/>
  <c r="AB160" i="1"/>
  <c r="AC160" i="1"/>
  <c r="AD160" i="1"/>
  <c r="AE160" i="1"/>
  <c r="AF160" i="1"/>
  <c r="AG160" i="1"/>
  <c r="AH160" i="1"/>
  <c r="AI160" i="1"/>
  <c r="AJ160" i="1"/>
  <c r="AK160" i="1"/>
  <c r="AL160" i="1"/>
  <c r="AM160" i="1"/>
  <c r="AN160" i="1"/>
  <c r="AO160" i="1"/>
  <c r="F161" i="1"/>
  <c r="G161" i="1"/>
  <c r="H161" i="1"/>
  <c r="I161" i="1"/>
  <c r="J161" i="1"/>
  <c r="K161" i="1"/>
  <c r="L161" i="1"/>
  <c r="M161" i="1"/>
  <c r="N161" i="1"/>
  <c r="O161" i="1"/>
  <c r="P161" i="1"/>
  <c r="Q161" i="1"/>
  <c r="R161" i="1"/>
  <c r="S161" i="1"/>
  <c r="T161" i="1"/>
  <c r="U161" i="1"/>
  <c r="V161" i="1"/>
  <c r="W161" i="1"/>
  <c r="X161" i="1"/>
  <c r="Y161" i="1"/>
  <c r="Z161" i="1"/>
  <c r="AA161" i="1"/>
  <c r="AB161" i="1"/>
  <c r="AC161" i="1"/>
  <c r="AD161" i="1"/>
  <c r="AE161" i="1"/>
  <c r="AF161" i="1"/>
  <c r="AG161" i="1"/>
  <c r="AH161" i="1"/>
  <c r="AI161" i="1"/>
  <c r="AJ161" i="1"/>
  <c r="AK161" i="1"/>
  <c r="AL161" i="1"/>
  <c r="AM161" i="1"/>
  <c r="AN161" i="1"/>
  <c r="AO161" i="1"/>
  <c r="F162" i="1"/>
  <c r="G162" i="1"/>
  <c r="H162" i="1"/>
  <c r="I162" i="1"/>
  <c r="J162" i="1"/>
  <c r="K162" i="1"/>
  <c r="L162" i="1"/>
  <c r="M162" i="1"/>
  <c r="N162" i="1"/>
  <c r="O162" i="1"/>
  <c r="P162" i="1"/>
  <c r="Q162" i="1"/>
  <c r="R162" i="1"/>
  <c r="S162" i="1"/>
  <c r="T162" i="1"/>
  <c r="U162" i="1"/>
  <c r="V162" i="1"/>
  <c r="W162" i="1"/>
  <c r="X162" i="1"/>
  <c r="Y162" i="1"/>
  <c r="Z162" i="1"/>
  <c r="AA162" i="1"/>
  <c r="AB162" i="1"/>
  <c r="AC162" i="1"/>
  <c r="AD162" i="1"/>
  <c r="AE162" i="1"/>
  <c r="AF162" i="1"/>
  <c r="AG162" i="1"/>
  <c r="AH162" i="1"/>
  <c r="AI162" i="1"/>
  <c r="AJ162" i="1"/>
  <c r="AK162" i="1"/>
  <c r="AL162" i="1"/>
  <c r="AM162" i="1"/>
  <c r="AN162" i="1"/>
  <c r="AO162" i="1"/>
  <c r="F163" i="1"/>
  <c r="G163" i="1"/>
  <c r="H163" i="1"/>
  <c r="I163" i="1"/>
  <c r="J163" i="1"/>
  <c r="K163" i="1"/>
  <c r="L163" i="1"/>
  <c r="M163" i="1"/>
  <c r="N163" i="1"/>
  <c r="O163" i="1"/>
  <c r="P163" i="1"/>
  <c r="Q163" i="1"/>
  <c r="R163" i="1"/>
  <c r="S163" i="1"/>
  <c r="T163" i="1"/>
  <c r="U163" i="1"/>
  <c r="V163" i="1"/>
  <c r="W163" i="1"/>
  <c r="X163" i="1"/>
  <c r="Y163" i="1"/>
  <c r="Z163" i="1"/>
  <c r="AA163" i="1"/>
  <c r="AB163" i="1"/>
  <c r="AC163" i="1"/>
  <c r="AD163" i="1"/>
  <c r="AE163" i="1"/>
  <c r="AF163" i="1"/>
  <c r="AG163" i="1"/>
  <c r="AH163" i="1"/>
  <c r="AI163" i="1"/>
  <c r="AJ163" i="1"/>
  <c r="AK163" i="1"/>
  <c r="AL163" i="1"/>
  <c r="AM163" i="1"/>
  <c r="AN163" i="1"/>
  <c r="AO163" i="1"/>
  <c r="F164" i="1"/>
  <c r="G164" i="1"/>
  <c r="H164" i="1"/>
  <c r="I164" i="1"/>
  <c r="J164" i="1"/>
  <c r="K164" i="1"/>
  <c r="L164" i="1"/>
  <c r="M164" i="1"/>
  <c r="N164" i="1"/>
  <c r="O164" i="1"/>
  <c r="P164" i="1"/>
  <c r="Q164" i="1"/>
  <c r="R164" i="1"/>
  <c r="S164" i="1"/>
  <c r="T164" i="1"/>
  <c r="U164" i="1"/>
  <c r="V164" i="1"/>
  <c r="W164" i="1"/>
  <c r="X164" i="1"/>
  <c r="Y164" i="1"/>
  <c r="Z164" i="1"/>
  <c r="AA164" i="1"/>
  <c r="AB164" i="1"/>
  <c r="AC164" i="1"/>
  <c r="AD164" i="1"/>
  <c r="AE164" i="1"/>
  <c r="AF164" i="1"/>
  <c r="AG164" i="1"/>
  <c r="AH164" i="1"/>
  <c r="AI164" i="1"/>
  <c r="AJ164" i="1"/>
  <c r="AK164" i="1"/>
  <c r="AL164" i="1"/>
  <c r="AM164" i="1"/>
  <c r="AN164" i="1"/>
  <c r="AO164" i="1"/>
  <c r="F165" i="1"/>
  <c r="G165" i="1"/>
  <c r="H165" i="1"/>
  <c r="I165" i="1"/>
  <c r="J165" i="1"/>
  <c r="K165" i="1"/>
  <c r="L165" i="1"/>
  <c r="M165" i="1"/>
  <c r="N165" i="1"/>
  <c r="O165" i="1"/>
  <c r="P165" i="1"/>
  <c r="Q165" i="1"/>
  <c r="R165" i="1"/>
  <c r="S165" i="1"/>
  <c r="T165" i="1"/>
  <c r="U165" i="1"/>
  <c r="V165" i="1"/>
  <c r="W165" i="1"/>
  <c r="X165" i="1"/>
  <c r="Y165" i="1"/>
  <c r="Z165" i="1"/>
  <c r="AA165" i="1"/>
  <c r="AB165" i="1"/>
  <c r="AC165" i="1"/>
  <c r="AD165" i="1"/>
  <c r="AE165" i="1"/>
  <c r="AF165" i="1"/>
  <c r="AG165" i="1"/>
  <c r="AH165" i="1"/>
  <c r="AI165" i="1"/>
  <c r="AJ165" i="1"/>
  <c r="AK165" i="1"/>
  <c r="AL165" i="1"/>
  <c r="AM165" i="1"/>
  <c r="AN165" i="1"/>
  <c r="AO165" i="1"/>
  <c r="F166" i="1"/>
  <c r="G166" i="1"/>
  <c r="H166" i="1"/>
  <c r="I166" i="1"/>
  <c r="J166" i="1"/>
  <c r="K166" i="1"/>
  <c r="L166" i="1"/>
  <c r="M166" i="1"/>
  <c r="N166" i="1"/>
  <c r="O166" i="1"/>
  <c r="P166" i="1"/>
  <c r="Q166" i="1"/>
  <c r="R166" i="1"/>
  <c r="S166" i="1"/>
  <c r="T166" i="1"/>
  <c r="U166" i="1"/>
  <c r="V166" i="1"/>
  <c r="W166" i="1"/>
  <c r="X166" i="1"/>
  <c r="Y166" i="1"/>
  <c r="Z166" i="1"/>
  <c r="AA166" i="1"/>
  <c r="AB166" i="1"/>
  <c r="AC166" i="1"/>
  <c r="AD166" i="1"/>
  <c r="AE166" i="1"/>
  <c r="AF166" i="1"/>
  <c r="AG166" i="1"/>
  <c r="AH166" i="1"/>
  <c r="AI166" i="1"/>
  <c r="AJ166" i="1"/>
  <c r="AK166" i="1"/>
  <c r="AL166" i="1"/>
  <c r="AM166" i="1"/>
  <c r="AN166" i="1"/>
  <c r="AO166" i="1"/>
  <c r="F167" i="1"/>
  <c r="G167" i="1"/>
  <c r="H167" i="1"/>
  <c r="I167" i="1"/>
  <c r="J167" i="1"/>
  <c r="K167" i="1"/>
  <c r="L167" i="1"/>
  <c r="M167" i="1"/>
  <c r="N167" i="1"/>
  <c r="O167" i="1"/>
  <c r="P167" i="1"/>
  <c r="Q167" i="1"/>
  <c r="R167" i="1"/>
  <c r="S167" i="1"/>
  <c r="T167" i="1"/>
  <c r="U167" i="1"/>
  <c r="V167" i="1"/>
  <c r="W167" i="1"/>
  <c r="X167" i="1"/>
  <c r="Y167" i="1"/>
  <c r="Z167" i="1"/>
  <c r="AA167" i="1"/>
  <c r="AB167" i="1"/>
  <c r="AC167" i="1"/>
  <c r="AD167" i="1"/>
  <c r="AE167" i="1"/>
  <c r="AF167" i="1"/>
  <c r="AG167" i="1"/>
  <c r="AH167" i="1"/>
  <c r="AI167" i="1"/>
  <c r="AJ167" i="1"/>
  <c r="AK167" i="1"/>
  <c r="AL167" i="1"/>
  <c r="AM167" i="1"/>
  <c r="AN167" i="1"/>
  <c r="AO167" i="1"/>
  <c r="F168" i="1"/>
  <c r="G168" i="1"/>
  <c r="H168" i="1"/>
  <c r="I168" i="1"/>
  <c r="J168" i="1"/>
  <c r="K168" i="1"/>
  <c r="L168" i="1"/>
  <c r="M168" i="1"/>
  <c r="N168" i="1"/>
  <c r="O168" i="1"/>
  <c r="P168" i="1"/>
  <c r="Q168" i="1"/>
  <c r="R168" i="1"/>
  <c r="S168" i="1"/>
  <c r="T168" i="1"/>
  <c r="U168" i="1"/>
  <c r="V168" i="1"/>
  <c r="W168" i="1"/>
  <c r="X168" i="1"/>
  <c r="Y168" i="1"/>
  <c r="Z168" i="1"/>
  <c r="AA168" i="1"/>
  <c r="AB168" i="1"/>
  <c r="AC168" i="1"/>
  <c r="AD168" i="1"/>
  <c r="AE168" i="1"/>
  <c r="AF168" i="1"/>
  <c r="AG168" i="1"/>
  <c r="AH168" i="1"/>
  <c r="AI168" i="1"/>
  <c r="AJ168" i="1"/>
  <c r="AK168" i="1"/>
  <c r="AL168" i="1"/>
  <c r="AM168" i="1"/>
  <c r="AN168" i="1"/>
  <c r="AO168" i="1"/>
  <c r="F169" i="1"/>
  <c r="G169" i="1"/>
  <c r="H169" i="1"/>
  <c r="I169" i="1"/>
  <c r="J169" i="1"/>
  <c r="K169" i="1"/>
  <c r="L169" i="1"/>
  <c r="M169" i="1"/>
  <c r="N169" i="1"/>
  <c r="O169" i="1"/>
  <c r="P169" i="1"/>
  <c r="Q169" i="1"/>
  <c r="R169" i="1"/>
  <c r="S169" i="1"/>
  <c r="T169" i="1"/>
  <c r="U169" i="1"/>
  <c r="V169" i="1"/>
  <c r="W169" i="1"/>
  <c r="X169" i="1"/>
  <c r="Y169" i="1"/>
  <c r="Z169" i="1"/>
  <c r="AA169" i="1"/>
  <c r="AB169" i="1"/>
  <c r="AC169" i="1"/>
  <c r="AD169" i="1"/>
  <c r="AE169" i="1"/>
  <c r="AF169" i="1"/>
  <c r="AG169" i="1"/>
  <c r="AH169" i="1"/>
  <c r="AI169" i="1"/>
  <c r="AJ169" i="1"/>
  <c r="AK169" i="1"/>
  <c r="AL169" i="1"/>
  <c r="AM169" i="1"/>
  <c r="AN169" i="1"/>
  <c r="AO169" i="1"/>
  <c r="F170" i="1"/>
  <c r="G170" i="1"/>
  <c r="H170" i="1"/>
  <c r="I170" i="1"/>
  <c r="J170" i="1"/>
  <c r="K170" i="1"/>
  <c r="L170" i="1"/>
  <c r="M170" i="1"/>
  <c r="N170" i="1"/>
  <c r="O170" i="1"/>
  <c r="P170" i="1"/>
  <c r="Q170" i="1"/>
  <c r="R170" i="1"/>
  <c r="S170" i="1"/>
  <c r="T170" i="1"/>
  <c r="U170" i="1"/>
  <c r="V170" i="1"/>
  <c r="W170" i="1"/>
  <c r="X170" i="1"/>
  <c r="Y170" i="1"/>
  <c r="Z170" i="1"/>
  <c r="AA170" i="1"/>
  <c r="AB170" i="1"/>
  <c r="AC170" i="1"/>
  <c r="AD170" i="1"/>
  <c r="AE170" i="1"/>
  <c r="AF170" i="1"/>
  <c r="AG170" i="1"/>
  <c r="AH170" i="1"/>
  <c r="AI170" i="1"/>
  <c r="AJ170" i="1"/>
  <c r="AK170" i="1"/>
  <c r="AL170" i="1"/>
  <c r="AM170" i="1"/>
  <c r="AN170" i="1"/>
  <c r="AO170" i="1"/>
  <c r="F171" i="1"/>
  <c r="G171" i="1"/>
  <c r="H171" i="1"/>
  <c r="I171" i="1"/>
  <c r="J171" i="1"/>
  <c r="K171" i="1"/>
  <c r="L171" i="1"/>
  <c r="M171" i="1"/>
  <c r="N171" i="1"/>
  <c r="O171" i="1"/>
  <c r="P171" i="1"/>
  <c r="Q171" i="1"/>
  <c r="R171" i="1"/>
  <c r="S171" i="1"/>
  <c r="T171" i="1"/>
  <c r="U171" i="1"/>
  <c r="V171" i="1"/>
  <c r="W171" i="1"/>
  <c r="X171" i="1"/>
  <c r="Y171" i="1"/>
  <c r="Z171" i="1"/>
  <c r="AA171" i="1"/>
  <c r="AB171" i="1"/>
  <c r="AC171" i="1"/>
  <c r="AD171" i="1"/>
  <c r="AE171" i="1"/>
  <c r="AF171" i="1"/>
  <c r="AG171" i="1"/>
  <c r="AH171" i="1"/>
  <c r="AI171" i="1"/>
  <c r="AJ171" i="1"/>
  <c r="AK171" i="1"/>
  <c r="AL171" i="1"/>
  <c r="AM171" i="1"/>
  <c r="AN171" i="1"/>
  <c r="AO171" i="1"/>
  <c r="F172" i="1"/>
  <c r="G172" i="1"/>
  <c r="H172" i="1"/>
  <c r="I172" i="1"/>
  <c r="J172" i="1"/>
  <c r="K172" i="1"/>
  <c r="L172" i="1"/>
  <c r="M172" i="1"/>
  <c r="N172" i="1"/>
  <c r="O172" i="1"/>
  <c r="P172" i="1"/>
  <c r="Q172" i="1"/>
  <c r="R172" i="1"/>
  <c r="S172" i="1"/>
  <c r="T172" i="1"/>
  <c r="U172" i="1"/>
  <c r="V172" i="1"/>
  <c r="W172" i="1"/>
  <c r="X172" i="1"/>
  <c r="Y172" i="1"/>
  <c r="Z172" i="1"/>
  <c r="AA172" i="1"/>
  <c r="AB172" i="1"/>
  <c r="AC172" i="1"/>
  <c r="AD172" i="1"/>
  <c r="AE172" i="1"/>
  <c r="AF172" i="1"/>
  <c r="AG172" i="1"/>
  <c r="AH172" i="1"/>
  <c r="AI172" i="1"/>
  <c r="AJ172" i="1"/>
  <c r="AK172" i="1"/>
  <c r="AL172" i="1"/>
  <c r="AM172" i="1"/>
  <c r="AN172" i="1"/>
  <c r="AO172" i="1"/>
  <c r="F173" i="1"/>
  <c r="G173" i="1"/>
  <c r="H173" i="1"/>
  <c r="I173" i="1"/>
  <c r="J173" i="1"/>
  <c r="K173" i="1"/>
  <c r="L173" i="1"/>
  <c r="M173" i="1"/>
  <c r="N173" i="1"/>
  <c r="O173" i="1"/>
  <c r="P173" i="1"/>
  <c r="Q173" i="1"/>
  <c r="R173" i="1"/>
  <c r="S173" i="1"/>
  <c r="T173" i="1"/>
  <c r="U173" i="1"/>
  <c r="V173" i="1"/>
  <c r="W173" i="1"/>
  <c r="X173" i="1"/>
  <c r="Y173" i="1"/>
  <c r="Z173" i="1"/>
  <c r="AA173" i="1"/>
  <c r="AB173" i="1"/>
  <c r="AC173" i="1"/>
  <c r="AD173" i="1"/>
  <c r="AE173" i="1"/>
  <c r="AF173" i="1"/>
  <c r="AG173" i="1"/>
  <c r="AH173" i="1"/>
  <c r="AI173" i="1"/>
  <c r="AJ173" i="1"/>
  <c r="AK173" i="1"/>
  <c r="AL173" i="1"/>
  <c r="AM173" i="1"/>
  <c r="AN173" i="1"/>
  <c r="AO173" i="1"/>
  <c r="F174" i="1"/>
  <c r="G174" i="1"/>
  <c r="H174" i="1"/>
  <c r="I174" i="1"/>
  <c r="J174" i="1"/>
  <c r="K174" i="1"/>
  <c r="L174" i="1"/>
  <c r="M174" i="1"/>
  <c r="N174" i="1"/>
  <c r="O174" i="1"/>
  <c r="P174" i="1"/>
  <c r="Q174" i="1"/>
  <c r="R174" i="1"/>
  <c r="S174" i="1"/>
  <c r="T174" i="1"/>
  <c r="U174" i="1"/>
  <c r="V174" i="1"/>
  <c r="W174" i="1"/>
  <c r="X174" i="1"/>
  <c r="Y174" i="1"/>
  <c r="Z174" i="1"/>
  <c r="AA174" i="1"/>
  <c r="AB174" i="1"/>
  <c r="AC174" i="1"/>
  <c r="AD174" i="1"/>
  <c r="AE174" i="1"/>
  <c r="AF174" i="1"/>
  <c r="AG174" i="1"/>
  <c r="AH174" i="1"/>
  <c r="AI174" i="1"/>
  <c r="AJ174" i="1"/>
  <c r="AK174" i="1"/>
  <c r="AL174" i="1"/>
  <c r="AM174" i="1"/>
  <c r="AN174" i="1"/>
  <c r="AO174" i="1"/>
  <c r="F175" i="1"/>
  <c r="G175" i="1"/>
  <c r="H175" i="1"/>
  <c r="I175" i="1"/>
  <c r="J175" i="1"/>
  <c r="K175" i="1"/>
  <c r="L175" i="1"/>
  <c r="M175" i="1"/>
  <c r="N175" i="1"/>
  <c r="O175" i="1"/>
  <c r="P175" i="1"/>
  <c r="Q175" i="1"/>
  <c r="R175" i="1"/>
  <c r="S175" i="1"/>
  <c r="T175" i="1"/>
  <c r="U175" i="1"/>
  <c r="V175" i="1"/>
  <c r="W175" i="1"/>
  <c r="X175" i="1"/>
  <c r="Y175" i="1"/>
  <c r="Z175" i="1"/>
  <c r="AA175" i="1"/>
  <c r="AB175" i="1"/>
  <c r="AC175" i="1"/>
  <c r="AD175" i="1"/>
  <c r="AE175" i="1"/>
  <c r="AF175" i="1"/>
  <c r="AG175" i="1"/>
  <c r="AH175" i="1"/>
  <c r="AI175" i="1"/>
  <c r="AJ175" i="1"/>
  <c r="AK175" i="1"/>
  <c r="AL175" i="1"/>
  <c r="AM175" i="1"/>
  <c r="AN175" i="1"/>
  <c r="AO175" i="1"/>
  <c r="F176" i="1"/>
  <c r="G176" i="1"/>
  <c r="H176" i="1"/>
  <c r="I176" i="1"/>
  <c r="J176" i="1"/>
  <c r="K176" i="1"/>
  <c r="L176" i="1"/>
  <c r="M176" i="1"/>
  <c r="N176" i="1"/>
  <c r="O176" i="1"/>
  <c r="P176" i="1"/>
  <c r="Q176" i="1"/>
  <c r="R176" i="1"/>
  <c r="S176" i="1"/>
  <c r="T176" i="1"/>
  <c r="U176" i="1"/>
  <c r="V176" i="1"/>
  <c r="W176" i="1"/>
  <c r="X176" i="1"/>
  <c r="Y176" i="1"/>
  <c r="Z176" i="1"/>
  <c r="AA176" i="1"/>
  <c r="AB176" i="1"/>
  <c r="AC176" i="1"/>
  <c r="AD176" i="1"/>
  <c r="AE176" i="1"/>
  <c r="AF176" i="1"/>
  <c r="AG176" i="1"/>
  <c r="AH176" i="1"/>
  <c r="AI176" i="1"/>
  <c r="AJ176" i="1"/>
  <c r="AK176" i="1"/>
  <c r="AL176" i="1"/>
  <c r="AM176" i="1"/>
  <c r="AN176" i="1"/>
  <c r="AO176" i="1"/>
  <c r="F177" i="1"/>
  <c r="G177" i="1"/>
  <c r="H177" i="1"/>
  <c r="I177" i="1"/>
  <c r="J177" i="1"/>
  <c r="K177" i="1"/>
  <c r="L177" i="1"/>
  <c r="M177" i="1"/>
  <c r="N177" i="1"/>
  <c r="O177" i="1"/>
  <c r="P177" i="1"/>
  <c r="Q177" i="1"/>
  <c r="R177" i="1"/>
  <c r="S177" i="1"/>
  <c r="T177" i="1"/>
  <c r="U177" i="1"/>
  <c r="V177" i="1"/>
  <c r="W177" i="1"/>
  <c r="X177" i="1"/>
  <c r="Y177" i="1"/>
  <c r="Z177" i="1"/>
  <c r="AA177" i="1"/>
  <c r="AB177" i="1"/>
  <c r="AC177" i="1"/>
  <c r="AD177" i="1"/>
  <c r="AE177" i="1"/>
  <c r="AF177" i="1"/>
  <c r="AG177" i="1"/>
  <c r="AH177" i="1"/>
  <c r="AI177" i="1"/>
  <c r="AJ177" i="1"/>
  <c r="AK177" i="1"/>
  <c r="AL177" i="1"/>
  <c r="AM177" i="1"/>
  <c r="AN177" i="1"/>
  <c r="AO177" i="1"/>
  <c r="F178" i="1"/>
  <c r="G178" i="1"/>
  <c r="H178" i="1"/>
  <c r="I178" i="1"/>
  <c r="J178" i="1"/>
  <c r="K178" i="1"/>
  <c r="L178" i="1"/>
  <c r="M178" i="1"/>
  <c r="N178" i="1"/>
  <c r="O178" i="1"/>
  <c r="P178" i="1"/>
  <c r="Q178" i="1"/>
  <c r="R178" i="1"/>
  <c r="S178" i="1"/>
  <c r="T178" i="1"/>
  <c r="U178" i="1"/>
  <c r="V178" i="1"/>
  <c r="W178" i="1"/>
  <c r="X178" i="1"/>
  <c r="Y178" i="1"/>
  <c r="Z178" i="1"/>
  <c r="AA178" i="1"/>
  <c r="AB178" i="1"/>
  <c r="AC178" i="1"/>
  <c r="AD178" i="1"/>
  <c r="AE178" i="1"/>
  <c r="AF178" i="1"/>
  <c r="AG178" i="1"/>
  <c r="AH178" i="1"/>
  <c r="AI178" i="1"/>
  <c r="AJ178" i="1"/>
  <c r="AK178" i="1"/>
  <c r="AL178" i="1"/>
  <c r="AM178" i="1"/>
  <c r="AN178" i="1"/>
  <c r="AO178" i="1"/>
  <c r="F179" i="1"/>
  <c r="G179" i="1"/>
  <c r="H179" i="1"/>
  <c r="I179" i="1"/>
  <c r="J179" i="1"/>
  <c r="K179" i="1"/>
  <c r="L179" i="1"/>
  <c r="M179" i="1"/>
  <c r="N179" i="1"/>
  <c r="O179" i="1"/>
  <c r="P179" i="1"/>
  <c r="Q179" i="1"/>
  <c r="R179" i="1"/>
  <c r="S179" i="1"/>
  <c r="T179" i="1"/>
  <c r="U179" i="1"/>
  <c r="V179" i="1"/>
  <c r="W179" i="1"/>
  <c r="X179" i="1"/>
  <c r="Y179" i="1"/>
  <c r="Z179" i="1"/>
  <c r="AA179" i="1"/>
  <c r="AB179" i="1"/>
  <c r="AC179" i="1"/>
  <c r="AD179" i="1"/>
  <c r="AE179" i="1"/>
  <c r="AF179" i="1"/>
  <c r="AG179" i="1"/>
  <c r="AH179" i="1"/>
  <c r="AI179" i="1"/>
  <c r="AJ179" i="1"/>
  <c r="AK179" i="1"/>
  <c r="AL179" i="1"/>
  <c r="AM179" i="1"/>
  <c r="AN179" i="1"/>
  <c r="AO179" i="1"/>
  <c r="F180" i="1"/>
  <c r="G180" i="1"/>
  <c r="H180" i="1"/>
  <c r="I180" i="1"/>
  <c r="J180" i="1"/>
  <c r="K180" i="1"/>
  <c r="L180" i="1"/>
  <c r="M180" i="1"/>
  <c r="N180" i="1"/>
  <c r="O180" i="1"/>
  <c r="P180" i="1"/>
  <c r="Q180" i="1"/>
  <c r="R180" i="1"/>
  <c r="S180" i="1"/>
  <c r="T180" i="1"/>
  <c r="U180" i="1"/>
  <c r="V180" i="1"/>
  <c r="W180" i="1"/>
  <c r="X180" i="1"/>
  <c r="Y180" i="1"/>
  <c r="Z180" i="1"/>
  <c r="AA180" i="1"/>
  <c r="AB180" i="1"/>
  <c r="AC180" i="1"/>
  <c r="AD180" i="1"/>
  <c r="AE180" i="1"/>
  <c r="AF180" i="1"/>
  <c r="AG180" i="1"/>
  <c r="AH180" i="1"/>
  <c r="AI180" i="1"/>
  <c r="AJ180" i="1"/>
  <c r="AK180" i="1"/>
  <c r="AL180" i="1"/>
  <c r="AM180" i="1"/>
  <c r="AN180" i="1"/>
  <c r="AO180" i="1"/>
  <c r="F181" i="1"/>
  <c r="G181" i="1"/>
  <c r="H181" i="1"/>
  <c r="I181" i="1"/>
  <c r="J181" i="1"/>
  <c r="K181" i="1"/>
  <c r="L181" i="1"/>
  <c r="M181" i="1"/>
  <c r="N181" i="1"/>
  <c r="O181" i="1"/>
  <c r="P181" i="1"/>
  <c r="Q181" i="1"/>
  <c r="R181" i="1"/>
  <c r="S181" i="1"/>
  <c r="T181" i="1"/>
  <c r="U181" i="1"/>
  <c r="V181" i="1"/>
  <c r="W181" i="1"/>
  <c r="X181" i="1"/>
  <c r="Y181" i="1"/>
  <c r="Z181" i="1"/>
  <c r="AA181" i="1"/>
  <c r="AB181" i="1"/>
  <c r="AC181" i="1"/>
  <c r="AD181" i="1"/>
  <c r="AE181" i="1"/>
  <c r="AF181" i="1"/>
  <c r="AG181" i="1"/>
  <c r="AH181" i="1"/>
  <c r="AI181" i="1"/>
  <c r="AJ181" i="1"/>
  <c r="AK181" i="1"/>
  <c r="AL181" i="1"/>
  <c r="AM181" i="1"/>
  <c r="AN181" i="1"/>
  <c r="AO181" i="1"/>
  <c r="F182" i="1"/>
  <c r="G182" i="1"/>
  <c r="H182" i="1"/>
  <c r="I182" i="1"/>
  <c r="J182" i="1"/>
  <c r="K182" i="1"/>
  <c r="L182" i="1"/>
  <c r="M182" i="1"/>
  <c r="N182" i="1"/>
  <c r="O182" i="1"/>
  <c r="P182" i="1"/>
  <c r="Q182" i="1"/>
  <c r="R182" i="1"/>
  <c r="S182" i="1"/>
  <c r="T182" i="1"/>
  <c r="U182" i="1"/>
  <c r="V182" i="1"/>
  <c r="W182" i="1"/>
  <c r="X182" i="1"/>
  <c r="Y182" i="1"/>
  <c r="Z182" i="1"/>
  <c r="AA182" i="1"/>
  <c r="AB182" i="1"/>
  <c r="AC182" i="1"/>
  <c r="AD182" i="1"/>
  <c r="AE182" i="1"/>
  <c r="AF182" i="1"/>
  <c r="AG182" i="1"/>
  <c r="AH182" i="1"/>
  <c r="AI182" i="1"/>
  <c r="AJ182" i="1"/>
  <c r="AK182" i="1"/>
  <c r="AL182" i="1"/>
  <c r="AM182" i="1"/>
  <c r="AN182" i="1"/>
  <c r="AO182" i="1"/>
  <c r="F183" i="1"/>
  <c r="G183" i="1"/>
  <c r="H183" i="1"/>
  <c r="I183" i="1"/>
  <c r="J183" i="1"/>
  <c r="K183" i="1"/>
  <c r="L183" i="1"/>
  <c r="M183" i="1"/>
  <c r="N183" i="1"/>
  <c r="O183" i="1"/>
  <c r="P183" i="1"/>
  <c r="Q183" i="1"/>
  <c r="R183" i="1"/>
  <c r="S183" i="1"/>
  <c r="T183" i="1"/>
  <c r="U183" i="1"/>
  <c r="V183" i="1"/>
  <c r="W183" i="1"/>
  <c r="X183" i="1"/>
  <c r="Y183" i="1"/>
  <c r="Z183" i="1"/>
  <c r="AA183" i="1"/>
  <c r="AB183" i="1"/>
  <c r="AC183" i="1"/>
  <c r="AD183" i="1"/>
  <c r="AE183" i="1"/>
  <c r="AF183" i="1"/>
  <c r="AG183" i="1"/>
  <c r="AH183" i="1"/>
  <c r="AI183" i="1"/>
  <c r="AJ183" i="1"/>
  <c r="AK183" i="1"/>
  <c r="AL183" i="1"/>
  <c r="AM183" i="1"/>
  <c r="AN183" i="1"/>
  <c r="AO183" i="1"/>
  <c r="F184" i="1"/>
  <c r="G184" i="1"/>
  <c r="H184" i="1"/>
  <c r="I184" i="1"/>
  <c r="J184" i="1"/>
  <c r="K184" i="1"/>
  <c r="L184" i="1"/>
  <c r="M184" i="1"/>
  <c r="N184" i="1"/>
  <c r="O184" i="1"/>
  <c r="P184" i="1"/>
  <c r="Q184" i="1"/>
  <c r="R184" i="1"/>
  <c r="S184" i="1"/>
  <c r="T184" i="1"/>
  <c r="U184" i="1"/>
  <c r="V184" i="1"/>
  <c r="W184" i="1"/>
  <c r="X184" i="1"/>
  <c r="Y184" i="1"/>
  <c r="Z184" i="1"/>
  <c r="AA184" i="1"/>
  <c r="AB184" i="1"/>
  <c r="AC184" i="1"/>
  <c r="AD184" i="1"/>
  <c r="AE184" i="1"/>
  <c r="AF184" i="1"/>
  <c r="AG184" i="1"/>
  <c r="AH184" i="1"/>
  <c r="AI184" i="1"/>
  <c r="AJ184" i="1"/>
  <c r="AK184" i="1"/>
  <c r="AL184" i="1"/>
  <c r="AM184" i="1"/>
  <c r="AN184" i="1"/>
  <c r="AO184" i="1"/>
  <c r="F185" i="1"/>
  <c r="G185" i="1"/>
  <c r="H185" i="1"/>
  <c r="I185" i="1"/>
  <c r="J185" i="1"/>
  <c r="K185" i="1"/>
  <c r="L185" i="1"/>
  <c r="M185" i="1"/>
  <c r="N185" i="1"/>
  <c r="O185" i="1"/>
  <c r="P185" i="1"/>
  <c r="Q185" i="1"/>
  <c r="R185" i="1"/>
  <c r="S185" i="1"/>
  <c r="T185" i="1"/>
  <c r="U185" i="1"/>
  <c r="V185" i="1"/>
  <c r="W185" i="1"/>
  <c r="X185" i="1"/>
  <c r="Y185" i="1"/>
  <c r="Z185" i="1"/>
  <c r="AA185" i="1"/>
  <c r="AB185" i="1"/>
  <c r="AC185" i="1"/>
  <c r="AD185" i="1"/>
  <c r="AE185" i="1"/>
  <c r="AF185" i="1"/>
  <c r="AG185" i="1"/>
  <c r="AH185" i="1"/>
  <c r="AI185" i="1"/>
  <c r="AJ185" i="1"/>
  <c r="AK185" i="1"/>
  <c r="AL185" i="1"/>
  <c r="AM185" i="1"/>
  <c r="AN185" i="1"/>
  <c r="AO185" i="1"/>
  <c r="F186" i="1"/>
  <c r="G186" i="1"/>
  <c r="H186" i="1"/>
  <c r="I186" i="1"/>
  <c r="J186" i="1"/>
  <c r="K186" i="1"/>
  <c r="L186" i="1"/>
  <c r="M186" i="1"/>
  <c r="N186" i="1"/>
  <c r="O186" i="1"/>
  <c r="P186" i="1"/>
  <c r="Q186" i="1"/>
  <c r="R186" i="1"/>
  <c r="S186" i="1"/>
  <c r="T186" i="1"/>
  <c r="U186" i="1"/>
  <c r="V186" i="1"/>
  <c r="W186" i="1"/>
  <c r="X186" i="1"/>
  <c r="Y186" i="1"/>
  <c r="Z186" i="1"/>
  <c r="AA186" i="1"/>
  <c r="AB186" i="1"/>
  <c r="AC186" i="1"/>
  <c r="AD186" i="1"/>
  <c r="AE186" i="1"/>
  <c r="AF186" i="1"/>
  <c r="AG186" i="1"/>
  <c r="AH186" i="1"/>
  <c r="AI186" i="1"/>
  <c r="AJ186" i="1"/>
  <c r="AK186" i="1"/>
  <c r="AL186" i="1"/>
  <c r="AM186" i="1"/>
  <c r="AN186" i="1"/>
  <c r="AO186" i="1"/>
  <c r="F187" i="1"/>
  <c r="G187" i="1"/>
  <c r="H187" i="1"/>
  <c r="I187" i="1"/>
  <c r="J187" i="1"/>
  <c r="K187" i="1"/>
  <c r="L187" i="1"/>
  <c r="M187" i="1"/>
  <c r="N187" i="1"/>
  <c r="O187" i="1"/>
  <c r="P187" i="1"/>
  <c r="Q187" i="1"/>
  <c r="R187" i="1"/>
  <c r="S187" i="1"/>
  <c r="T187" i="1"/>
  <c r="U187" i="1"/>
  <c r="V187" i="1"/>
  <c r="W187" i="1"/>
  <c r="X187" i="1"/>
  <c r="Y187" i="1"/>
  <c r="Z187" i="1"/>
  <c r="AA187" i="1"/>
  <c r="AB187" i="1"/>
  <c r="AC187" i="1"/>
  <c r="AD187" i="1"/>
  <c r="AE187" i="1"/>
  <c r="AF187" i="1"/>
  <c r="AG187" i="1"/>
  <c r="AH187" i="1"/>
  <c r="AI187" i="1"/>
  <c r="AJ187" i="1"/>
  <c r="AK187" i="1"/>
  <c r="AL187" i="1"/>
  <c r="AM187" i="1"/>
  <c r="AN187" i="1"/>
  <c r="AO187" i="1"/>
  <c r="F188" i="1"/>
  <c r="G188" i="1"/>
  <c r="H188" i="1"/>
  <c r="I188" i="1"/>
  <c r="J188" i="1"/>
  <c r="K188" i="1"/>
  <c r="L188" i="1"/>
  <c r="M188" i="1"/>
  <c r="N188" i="1"/>
  <c r="O188" i="1"/>
  <c r="P188" i="1"/>
  <c r="Q188" i="1"/>
  <c r="R188" i="1"/>
  <c r="S188" i="1"/>
  <c r="T188" i="1"/>
  <c r="U188" i="1"/>
  <c r="V188" i="1"/>
  <c r="W188" i="1"/>
  <c r="X188" i="1"/>
  <c r="Y188" i="1"/>
  <c r="Z188" i="1"/>
  <c r="AA188" i="1"/>
  <c r="AB188" i="1"/>
  <c r="AC188" i="1"/>
  <c r="AD188" i="1"/>
  <c r="AE188" i="1"/>
  <c r="AF188" i="1"/>
  <c r="AG188" i="1"/>
  <c r="AH188" i="1"/>
  <c r="AI188" i="1"/>
  <c r="AJ188" i="1"/>
  <c r="AK188" i="1"/>
  <c r="AL188" i="1"/>
  <c r="AM188" i="1"/>
  <c r="AN188" i="1"/>
  <c r="AO188" i="1"/>
  <c r="F189" i="1"/>
  <c r="G189" i="1"/>
  <c r="H189" i="1"/>
  <c r="I189" i="1"/>
  <c r="J189" i="1"/>
  <c r="K189" i="1"/>
  <c r="L189" i="1"/>
  <c r="M189" i="1"/>
  <c r="N189" i="1"/>
  <c r="O189" i="1"/>
  <c r="P189" i="1"/>
  <c r="Q189" i="1"/>
  <c r="R189" i="1"/>
  <c r="S189" i="1"/>
  <c r="T189" i="1"/>
  <c r="U189" i="1"/>
  <c r="V189" i="1"/>
  <c r="W189" i="1"/>
  <c r="X189" i="1"/>
  <c r="Y189" i="1"/>
  <c r="Z189" i="1"/>
  <c r="AA189" i="1"/>
  <c r="AB189" i="1"/>
  <c r="AC189" i="1"/>
  <c r="AD189" i="1"/>
  <c r="AE189" i="1"/>
  <c r="AF189" i="1"/>
  <c r="AG189" i="1"/>
  <c r="AH189" i="1"/>
  <c r="AI189" i="1"/>
  <c r="AJ189" i="1"/>
  <c r="AK189" i="1"/>
  <c r="AL189" i="1"/>
  <c r="AM189" i="1"/>
  <c r="AN189" i="1"/>
  <c r="AO189" i="1"/>
  <c r="F190" i="1"/>
  <c r="G190" i="1"/>
  <c r="H190" i="1"/>
  <c r="I190" i="1"/>
  <c r="J190" i="1"/>
  <c r="K190" i="1"/>
  <c r="L190" i="1"/>
  <c r="M190" i="1"/>
  <c r="N190" i="1"/>
  <c r="O190" i="1"/>
  <c r="P190" i="1"/>
  <c r="Q190" i="1"/>
  <c r="R190" i="1"/>
  <c r="S190" i="1"/>
  <c r="T190" i="1"/>
  <c r="U190" i="1"/>
  <c r="V190" i="1"/>
  <c r="W190" i="1"/>
  <c r="X190" i="1"/>
  <c r="Y190" i="1"/>
  <c r="Z190" i="1"/>
  <c r="AA190" i="1"/>
  <c r="AB190" i="1"/>
  <c r="AC190" i="1"/>
  <c r="AD190" i="1"/>
  <c r="AE190" i="1"/>
  <c r="AF190" i="1"/>
  <c r="AG190" i="1"/>
  <c r="AH190" i="1"/>
  <c r="AI190" i="1"/>
  <c r="AJ190" i="1"/>
  <c r="AK190" i="1"/>
  <c r="AL190" i="1"/>
  <c r="AM190" i="1"/>
  <c r="AN190" i="1"/>
  <c r="AO190" i="1"/>
  <c r="F191" i="1"/>
  <c r="G191" i="1"/>
  <c r="H191" i="1"/>
  <c r="I191" i="1"/>
  <c r="J191" i="1"/>
  <c r="K191" i="1"/>
  <c r="L191" i="1"/>
  <c r="M191" i="1"/>
  <c r="N191" i="1"/>
  <c r="O191" i="1"/>
  <c r="P191" i="1"/>
  <c r="Q191" i="1"/>
  <c r="R191" i="1"/>
  <c r="S191" i="1"/>
  <c r="T191" i="1"/>
  <c r="U191" i="1"/>
  <c r="V191" i="1"/>
  <c r="W191" i="1"/>
  <c r="X191" i="1"/>
  <c r="Y191" i="1"/>
  <c r="Z191" i="1"/>
  <c r="AA191" i="1"/>
  <c r="AB191" i="1"/>
  <c r="AC191" i="1"/>
  <c r="AD191" i="1"/>
  <c r="AE191" i="1"/>
  <c r="AF191" i="1"/>
  <c r="AG191" i="1"/>
  <c r="AH191" i="1"/>
  <c r="AI191" i="1"/>
  <c r="AJ191" i="1"/>
  <c r="AK191" i="1"/>
  <c r="AL191" i="1"/>
  <c r="AM191" i="1"/>
  <c r="AN191" i="1"/>
  <c r="AO191" i="1"/>
  <c r="F192" i="1"/>
  <c r="G192" i="1"/>
  <c r="H192" i="1"/>
  <c r="I192" i="1"/>
  <c r="J192" i="1"/>
  <c r="K192" i="1"/>
  <c r="L192" i="1"/>
  <c r="M192" i="1"/>
  <c r="N192" i="1"/>
  <c r="O192" i="1"/>
  <c r="P192" i="1"/>
  <c r="Q192" i="1"/>
  <c r="R192" i="1"/>
  <c r="S192" i="1"/>
  <c r="T192" i="1"/>
  <c r="U192" i="1"/>
  <c r="V192" i="1"/>
  <c r="W192" i="1"/>
  <c r="X192" i="1"/>
  <c r="Y192" i="1"/>
  <c r="Z192" i="1"/>
  <c r="AA192" i="1"/>
  <c r="AB192" i="1"/>
  <c r="AC192" i="1"/>
  <c r="AD192" i="1"/>
  <c r="AE192" i="1"/>
  <c r="AF192" i="1"/>
  <c r="AG192" i="1"/>
  <c r="AH192" i="1"/>
  <c r="AI192" i="1"/>
  <c r="AJ192" i="1"/>
  <c r="AK192" i="1"/>
  <c r="AL192" i="1"/>
  <c r="AM192" i="1"/>
  <c r="AN192" i="1"/>
  <c r="AO192" i="1"/>
  <c r="F193" i="1"/>
  <c r="G193" i="1"/>
  <c r="H193" i="1"/>
  <c r="I193" i="1"/>
  <c r="J193" i="1"/>
  <c r="K193" i="1"/>
  <c r="L193" i="1"/>
  <c r="M193" i="1"/>
  <c r="N193" i="1"/>
  <c r="O193" i="1"/>
  <c r="P193" i="1"/>
  <c r="Q193" i="1"/>
  <c r="R193" i="1"/>
  <c r="S193" i="1"/>
  <c r="T193" i="1"/>
  <c r="U193" i="1"/>
  <c r="V193" i="1"/>
  <c r="W193" i="1"/>
  <c r="X193" i="1"/>
  <c r="Y193" i="1"/>
  <c r="Z193" i="1"/>
  <c r="AA193" i="1"/>
  <c r="AB193" i="1"/>
  <c r="AC193" i="1"/>
  <c r="AD193" i="1"/>
  <c r="AE193" i="1"/>
  <c r="AF193" i="1"/>
  <c r="AG193" i="1"/>
  <c r="AH193" i="1"/>
  <c r="AI193" i="1"/>
  <c r="AJ193" i="1"/>
  <c r="AK193" i="1"/>
  <c r="AL193" i="1"/>
  <c r="AM193" i="1"/>
  <c r="AN193" i="1"/>
  <c r="AO193" i="1"/>
  <c r="F194" i="1"/>
  <c r="G194" i="1"/>
  <c r="H194" i="1"/>
  <c r="I194" i="1"/>
  <c r="J194" i="1"/>
  <c r="K194" i="1"/>
  <c r="L194" i="1"/>
  <c r="M194" i="1"/>
  <c r="N194" i="1"/>
  <c r="O194" i="1"/>
  <c r="P194" i="1"/>
  <c r="Q194" i="1"/>
  <c r="R194" i="1"/>
  <c r="S194" i="1"/>
  <c r="T194" i="1"/>
  <c r="U194" i="1"/>
  <c r="V194" i="1"/>
  <c r="W194" i="1"/>
  <c r="X194" i="1"/>
  <c r="Y194" i="1"/>
  <c r="Z194" i="1"/>
  <c r="AA194" i="1"/>
  <c r="AB194" i="1"/>
  <c r="AC194" i="1"/>
  <c r="AD194" i="1"/>
  <c r="AE194" i="1"/>
  <c r="AF194" i="1"/>
  <c r="AG194" i="1"/>
  <c r="AH194" i="1"/>
  <c r="AI194" i="1"/>
  <c r="AJ194" i="1"/>
  <c r="AK194" i="1"/>
  <c r="AL194" i="1"/>
  <c r="AM194" i="1"/>
  <c r="AN194" i="1"/>
  <c r="AO194" i="1"/>
  <c r="F195" i="1"/>
  <c r="G195" i="1"/>
  <c r="H195" i="1"/>
  <c r="I195" i="1"/>
  <c r="J195" i="1"/>
  <c r="K195" i="1"/>
  <c r="L195" i="1"/>
  <c r="M195" i="1"/>
  <c r="N195" i="1"/>
  <c r="O195" i="1"/>
  <c r="P195" i="1"/>
  <c r="Q195" i="1"/>
  <c r="R195" i="1"/>
  <c r="S195" i="1"/>
  <c r="T195" i="1"/>
  <c r="U195" i="1"/>
  <c r="V195" i="1"/>
  <c r="W195" i="1"/>
  <c r="X195" i="1"/>
  <c r="Y195" i="1"/>
  <c r="Z195" i="1"/>
  <c r="AA195" i="1"/>
  <c r="AB195" i="1"/>
  <c r="AC195" i="1"/>
  <c r="AD195" i="1"/>
  <c r="AE195" i="1"/>
  <c r="AF195" i="1"/>
  <c r="AG195" i="1"/>
  <c r="AH195" i="1"/>
  <c r="AI195" i="1"/>
  <c r="AJ195" i="1"/>
  <c r="AK195" i="1"/>
  <c r="AL195" i="1"/>
  <c r="AM195" i="1"/>
  <c r="AN195" i="1"/>
  <c r="AO195" i="1"/>
  <c r="F196" i="1"/>
  <c r="G196" i="1"/>
  <c r="H196" i="1"/>
  <c r="I196" i="1"/>
  <c r="J196" i="1"/>
  <c r="K196" i="1"/>
  <c r="L196" i="1"/>
  <c r="M196" i="1"/>
  <c r="N196" i="1"/>
  <c r="O196" i="1"/>
  <c r="P196" i="1"/>
  <c r="Q196" i="1"/>
  <c r="R196" i="1"/>
  <c r="S196" i="1"/>
  <c r="T196" i="1"/>
  <c r="U196" i="1"/>
  <c r="V196" i="1"/>
  <c r="W196" i="1"/>
  <c r="X196" i="1"/>
  <c r="Y196" i="1"/>
  <c r="Z196" i="1"/>
  <c r="AA196" i="1"/>
  <c r="AB196" i="1"/>
  <c r="AC196" i="1"/>
  <c r="AD196" i="1"/>
  <c r="AE196" i="1"/>
  <c r="AF196" i="1"/>
  <c r="AG196" i="1"/>
  <c r="AH196" i="1"/>
  <c r="AI196" i="1"/>
  <c r="AJ196" i="1"/>
  <c r="AK196" i="1"/>
  <c r="AL196" i="1"/>
  <c r="AM196" i="1"/>
  <c r="AN196" i="1"/>
  <c r="AO196" i="1"/>
  <c r="F197" i="1"/>
  <c r="G197" i="1"/>
  <c r="H197" i="1"/>
  <c r="I197" i="1"/>
  <c r="J197" i="1"/>
  <c r="K197" i="1"/>
  <c r="L197" i="1"/>
  <c r="M197" i="1"/>
  <c r="N197" i="1"/>
  <c r="O197" i="1"/>
  <c r="P197" i="1"/>
  <c r="Q197" i="1"/>
  <c r="R197" i="1"/>
  <c r="S197" i="1"/>
  <c r="T197" i="1"/>
  <c r="U197" i="1"/>
  <c r="V197" i="1"/>
  <c r="W197" i="1"/>
  <c r="X197" i="1"/>
  <c r="Y197" i="1"/>
  <c r="Z197" i="1"/>
  <c r="AA197" i="1"/>
  <c r="AB197" i="1"/>
  <c r="AC197" i="1"/>
  <c r="AD197" i="1"/>
  <c r="AE197" i="1"/>
  <c r="AF197" i="1"/>
  <c r="AG197" i="1"/>
  <c r="AH197" i="1"/>
  <c r="AI197" i="1"/>
  <c r="AJ197" i="1"/>
  <c r="AK197" i="1"/>
  <c r="AL197" i="1"/>
  <c r="AM197" i="1"/>
  <c r="AN197" i="1"/>
  <c r="AO197" i="1"/>
  <c r="F198" i="1"/>
  <c r="G198" i="1"/>
  <c r="H198" i="1"/>
  <c r="I198" i="1"/>
  <c r="J198" i="1"/>
  <c r="K198" i="1"/>
  <c r="L198" i="1"/>
  <c r="M198" i="1"/>
  <c r="N198" i="1"/>
  <c r="O198" i="1"/>
  <c r="P198" i="1"/>
  <c r="Q198" i="1"/>
  <c r="R198" i="1"/>
  <c r="S198" i="1"/>
  <c r="T198" i="1"/>
  <c r="U198" i="1"/>
  <c r="V198" i="1"/>
  <c r="W198" i="1"/>
  <c r="X198" i="1"/>
  <c r="Y198" i="1"/>
  <c r="Z198" i="1"/>
  <c r="AA198" i="1"/>
  <c r="AB198" i="1"/>
  <c r="AC198" i="1"/>
  <c r="AD198" i="1"/>
  <c r="AE198" i="1"/>
  <c r="AF198" i="1"/>
  <c r="AG198" i="1"/>
  <c r="AH198" i="1"/>
  <c r="AI198" i="1"/>
  <c r="AJ198" i="1"/>
  <c r="AK198" i="1"/>
  <c r="AL198" i="1"/>
  <c r="AM198" i="1"/>
  <c r="AN198" i="1"/>
  <c r="AO198" i="1"/>
  <c r="F199" i="1"/>
  <c r="G199" i="1"/>
  <c r="H199" i="1"/>
  <c r="I199" i="1"/>
  <c r="J199" i="1"/>
  <c r="K199" i="1"/>
  <c r="L199" i="1"/>
  <c r="M199" i="1"/>
  <c r="N199" i="1"/>
  <c r="O199" i="1"/>
  <c r="P199" i="1"/>
  <c r="Q199" i="1"/>
  <c r="R199" i="1"/>
  <c r="S199" i="1"/>
  <c r="T199" i="1"/>
  <c r="U199" i="1"/>
  <c r="V199" i="1"/>
  <c r="W199" i="1"/>
  <c r="X199" i="1"/>
  <c r="Y199" i="1"/>
  <c r="Z199" i="1"/>
  <c r="AA199" i="1"/>
  <c r="AB199" i="1"/>
  <c r="AC199" i="1"/>
  <c r="AD199" i="1"/>
  <c r="AE199" i="1"/>
  <c r="AF199" i="1"/>
  <c r="AG199" i="1"/>
  <c r="AH199" i="1"/>
  <c r="AI199" i="1"/>
  <c r="AJ199" i="1"/>
  <c r="AK199" i="1"/>
  <c r="AL199" i="1"/>
  <c r="AM199" i="1"/>
  <c r="AN199" i="1"/>
  <c r="AO199" i="1"/>
  <c r="F200" i="1"/>
  <c r="G200" i="1"/>
  <c r="H200" i="1"/>
  <c r="I200" i="1"/>
  <c r="J200" i="1"/>
  <c r="K200" i="1"/>
  <c r="L200" i="1"/>
  <c r="M200" i="1"/>
  <c r="N200" i="1"/>
  <c r="O200" i="1"/>
  <c r="P200" i="1"/>
  <c r="Q200" i="1"/>
  <c r="R200" i="1"/>
  <c r="S200" i="1"/>
  <c r="T200" i="1"/>
  <c r="U200" i="1"/>
  <c r="V200" i="1"/>
  <c r="W200" i="1"/>
  <c r="X200" i="1"/>
  <c r="Y200" i="1"/>
  <c r="Z200" i="1"/>
  <c r="AA200" i="1"/>
  <c r="AB200" i="1"/>
  <c r="AC200" i="1"/>
  <c r="AD200" i="1"/>
  <c r="AE200" i="1"/>
  <c r="AF200" i="1"/>
  <c r="AG200" i="1"/>
  <c r="AH200" i="1"/>
  <c r="AI200" i="1"/>
  <c r="AJ200" i="1"/>
  <c r="AK200" i="1"/>
  <c r="AL200" i="1"/>
  <c r="AM200" i="1"/>
  <c r="AN200" i="1"/>
  <c r="AO200" i="1"/>
  <c r="F201" i="1"/>
  <c r="G201" i="1"/>
  <c r="H201" i="1"/>
  <c r="I201" i="1"/>
  <c r="J201" i="1"/>
  <c r="K201" i="1"/>
  <c r="L201" i="1"/>
  <c r="M201" i="1"/>
  <c r="N201" i="1"/>
  <c r="O201" i="1"/>
  <c r="P201" i="1"/>
  <c r="Q201" i="1"/>
  <c r="R201" i="1"/>
  <c r="S201" i="1"/>
  <c r="T201" i="1"/>
  <c r="U201" i="1"/>
  <c r="V201" i="1"/>
  <c r="W201" i="1"/>
  <c r="X201" i="1"/>
  <c r="Y201" i="1"/>
  <c r="Z201" i="1"/>
  <c r="AA201" i="1"/>
  <c r="AB201" i="1"/>
  <c r="AC201" i="1"/>
  <c r="AD201" i="1"/>
  <c r="AE201" i="1"/>
  <c r="AF201" i="1"/>
  <c r="AG201" i="1"/>
  <c r="AH201" i="1"/>
  <c r="AI201" i="1"/>
  <c r="AJ201" i="1"/>
  <c r="AK201" i="1"/>
  <c r="AL201" i="1"/>
  <c r="AM201" i="1"/>
  <c r="AN201" i="1"/>
  <c r="AO201" i="1"/>
  <c r="F202" i="1"/>
  <c r="G202" i="1"/>
  <c r="H202" i="1"/>
  <c r="I202" i="1"/>
  <c r="J202" i="1"/>
  <c r="K202" i="1"/>
  <c r="L202" i="1"/>
  <c r="M202" i="1"/>
  <c r="N202" i="1"/>
  <c r="O202" i="1"/>
  <c r="P202" i="1"/>
  <c r="Q202" i="1"/>
  <c r="R202" i="1"/>
  <c r="S202" i="1"/>
  <c r="T202" i="1"/>
  <c r="U202" i="1"/>
  <c r="V202" i="1"/>
  <c r="W202" i="1"/>
  <c r="X202" i="1"/>
  <c r="Y202" i="1"/>
  <c r="Z202" i="1"/>
  <c r="AA202" i="1"/>
  <c r="AB202" i="1"/>
  <c r="AC202" i="1"/>
  <c r="AD202" i="1"/>
  <c r="AE202" i="1"/>
  <c r="AF202" i="1"/>
  <c r="AG202" i="1"/>
  <c r="AH202" i="1"/>
  <c r="AI202" i="1"/>
  <c r="AJ202" i="1"/>
  <c r="AK202" i="1"/>
  <c r="AL202" i="1"/>
  <c r="AM202" i="1"/>
  <c r="AN202" i="1"/>
  <c r="AO202" i="1"/>
  <c r="F203" i="1"/>
  <c r="G203" i="1"/>
  <c r="H203" i="1"/>
  <c r="I203" i="1"/>
  <c r="J203" i="1"/>
  <c r="K203" i="1"/>
  <c r="L203" i="1"/>
  <c r="M203" i="1"/>
  <c r="N203" i="1"/>
  <c r="O203" i="1"/>
  <c r="P203" i="1"/>
  <c r="Q203" i="1"/>
  <c r="R203" i="1"/>
  <c r="S203" i="1"/>
  <c r="T203" i="1"/>
  <c r="U203" i="1"/>
  <c r="V203" i="1"/>
  <c r="W203" i="1"/>
  <c r="X203" i="1"/>
  <c r="Y203" i="1"/>
  <c r="Z203" i="1"/>
  <c r="AA203" i="1"/>
  <c r="AB203" i="1"/>
  <c r="AC203" i="1"/>
  <c r="AD203" i="1"/>
  <c r="AE203" i="1"/>
  <c r="AF203" i="1"/>
  <c r="AG203" i="1"/>
  <c r="AH203" i="1"/>
  <c r="AI203" i="1"/>
  <c r="AJ203" i="1"/>
  <c r="AK203" i="1"/>
  <c r="AL203" i="1"/>
  <c r="AM203" i="1"/>
  <c r="AN203" i="1"/>
  <c r="AO203" i="1"/>
  <c r="F204" i="1"/>
  <c r="G204" i="1"/>
  <c r="H204" i="1"/>
  <c r="I204" i="1"/>
  <c r="J204" i="1"/>
  <c r="K204" i="1"/>
  <c r="L204" i="1"/>
  <c r="M204" i="1"/>
  <c r="N204" i="1"/>
  <c r="O204" i="1"/>
  <c r="P204" i="1"/>
  <c r="Q204" i="1"/>
  <c r="R204" i="1"/>
  <c r="S204" i="1"/>
  <c r="T204" i="1"/>
  <c r="U204" i="1"/>
  <c r="V204" i="1"/>
  <c r="W204" i="1"/>
  <c r="X204" i="1"/>
  <c r="Y204" i="1"/>
  <c r="Z204" i="1"/>
  <c r="AA204" i="1"/>
  <c r="AB204" i="1"/>
  <c r="AC204" i="1"/>
  <c r="AD204" i="1"/>
  <c r="AE204" i="1"/>
  <c r="AF204" i="1"/>
  <c r="AG204" i="1"/>
  <c r="AH204" i="1"/>
  <c r="AI204" i="1"/>
  <c r="AJ204" i="1"/>
  <c r="AK204" i="1"/>
  <c r="AL204" i="1"/>
  <c r="AM204" i="1"/>
  <c r="AN204" i="1"/>
  <c r="AO204" i="1"/>
  <c r="F205" i="1"/>
  <c r="G205" i="1"/>
  <c r="H205" i="1"/>
  <c r="I205" i="1"/>
  <c r="J205" i="1"/>
  <c r="K205" i="1"/>
  <c r="L205" i="1"/>
  <c r="M205" i="1"/>
  <c r="N205" i="1"/>
  <c r="O205" i="1"/>
  <c r="P205" i="1"/>
  <c r="Q205" i="1"/>
  <c r="R205" i="1"/>
  <c r="S205" i="1"/>
  <c r="T205" i="1"/>
  <c r="U205" i="1"/>
  <c r="V205" i="1"/>
  <c r="W205" i="1"/>
  <c r="X205" i="1"/>
  <c r="Y205" i="1"/>
  <c r="Z205" i="1"/>
  <c r="AA205" i="1"/>
  <c r="AB205" i="1"/>
  <c r="AC205" i="1"/>
  <c r="AD205" i="1"/>
  <c r="AE205" i="1"/>
  <c r="AF205" i="1"/>
  <c r="AG205" i="1"/>
  <c r="AH205" i="1"/>
  <c r="AI205" i="1"/>
  <c r="AJ205" i="1"/>
  <c r="AK205" i="1"/>
  <c r="AL205" i="1"/>
  <c r="AM205" i="1"/>
  <c r="AN205" i="1"/>
  <c r="AO205" i="1"/>
  <c r="F206" i="1"/>
  <c r="G206" i="1"/>
  <c r="H206" i="1"/>
  <c r="I206" i="1"/>
  <c r="J206" i="1"/>
  <c r="K206" i="1"/>
  <c r="L206" i="1"/>
  <c r="M206" i="1"/>
  <c r="N206" i="1"/>
  <c r="O206" i="1"/>
  <c r="P206" i="1"/>
  <c r="Q206" i="1"/>
  <c r="R206" i="1"/>
  <c r="S206" i="1"/>
  <c r="T206" i="1"/>
  <c r="U206" i="1"/>
  <c r="V206" i="1"/>
  <c r="W206" i="1"/>
  <c r="X206" i="1"/>
  <c r="Y206" i="1"/>
  <c r="Z206" i="1"/>
  <c r="AA206" i="1"/>
  <c r="AB206" i="1"/>
  <c r="AC206" i="1"/>
  <c r="AD206" i="1"/>
  <c r="AE206" i="1"/>
  <c r="AF206" i="1"/>
  <c r="AG206" i="1"/>
  <c r="AH206" i="1"/>
  <c r="AI206" i="1"/>
  <c r="AJ206" i="1"/>
  <c r="AK206" i="1"/>
  <c r="AL206" i="1"/>
  <c r="AM206" i="1"/>
  <c r="AN206" i="1"/>
  <c r="AO206" i="1"/>
  <c r="F207" i="1"/>
  <c r="G207" i="1"/>
  <c r="H207" i="1"/>
  <c r="I207" i="1"/>
  <c r="J207" i="1"/>
  <c r="K207" i="1"/>
  <c r="L207" i="1"/>
  <c r="M207" i="1"/>
  <c r="N207" i="1"/>
  <c r="O207" i="1"/>
  <c r="P207" i="1"/>
  <c r="Q207" i="1"/>
  <c r="R207" i="1"/>
  <c r="S207" i="1"/>
  <c r="T207" i="1"/>
  <c r="U207" i="1"/>
  <c r="V207" i="1"/>
  <c r="W207" i="1"/>
  <c r="X207" i="1"/>
  <c r="Y207" i="1"/>
  <c r="Z207" i="1"/>
  <c r="AA207" i="1"/>
  <c r="AB207" i="1"/>
  <c r="AC207" i="1"/>
  <c r="AD207" i="1"/>
  <c r="AE207" i="1"/>
  <c r="AF207" i="1"/>
  <c r="AG207" i="1"/>
  <c r="AH207" i="1"/>
  <c r="AI207" i="1"/>
  <c r="AJ207" i="1"/>
  <c r="AK207" i="1"/>
  <c r="AL207" i="1"/>
  <c r="AM207" i="1"/>
  <c r="AN207" i="1"/>
  <c r="AO207" i="1"/>
  <c r="F208" i="1"/>
  <c r="G208" i="1"/>
  <c r="H208" i="1"/>
  <c r="I208" i="1"/>
  <c r="J208" i="1"/>
  <c r="K208" i="1"/>
  <c r="L208" i="1"/>
  <c r="M208" i="1"/>
  <c r="N208" i="1"/>
  <c r="O208" i="1"/>
  <c r="P208" i="1"/>
  <c r="Q208" i="1"/>
  <c r="R208" i="1"/>
  <c r="S208" i="1"/>
  <c r="T208" i="1"/>
  <c r="U208" i="1"/>
  <c r="V208" i="1"/>
  <c r="W208" i="1"/>
  <c r="X208" i="1"/>
  <c r="Y208" i="1"/>
  <c r="Z208" i="1"/>
  <c r="AA208" i="1"/>
  <c r="AB208" i="1"/>
  <c r="AC208" i="1"/>
  <c r="AD208" i="1"/>
  <c r="AE208" i="1"/>
  <c r="AF208" i="1"/>
  <c r="AG208" i="1"/>
  <c r="AH208" i="1"/>
  <c r="AI208" i="1"/>
  <c r="AJ208" i="1"/>
  <c r="AK208" i="1"/>
  <c r="AL208" i="1"/>
  <c r="AM208" i="1"/>
  <c r="AN208" i="1"/>
  <c r="AO208" i="1"/>
  <c r="F209" i="1"/>
  <c r="G209" i="1"/>
  <c r="H209" i="1"/>
  <c r="I209" i="1"/>
  <c r="J209" i="1"/>
  <c r="K209" i="1"/>
  <c r="L209" i="1"/>
  <c r="M209" i="1"/>
  <c r="N209" i="1"/>
  <c r="O209" i="1"/>
  <c r="P209" i="1"/>
  <c r="Q209" i="1"/>
  <c r="R209" i="1"/>
  <c r="S209" i="1"/>
  <c r="T209" i="1"/>
  <c r="U209" i="1"/>
  <c r="V209" i="1"/>
  <c r="W209" i="1"/>
  <c r="X209" i="1"/>
  <c r="Y209" i="1"/>
  <c r="Z209" i="1"/>
  <c r="AA209" i="1"/>
  <c r="AB209" i="1"/>
  <c r="AC209" i="1"/>
  <c r="AD209" i="1"/>
  <c r="AE209" i="1"/>
  <c r="AF209" i="1"/>
  <c r="AG209" i="1"/>
  <c r="AH209" i="1"/>
  <c r="AI209" i="1"/>
  <c r="AJ209" i="1"/>
  <c r="AK209" i="1"/>
  <c r="AL209" i="1"/>
  <c r="AM209" i="1"/>
  <c r="AN209" i="1"/>
  <c r="AO209" i="1"/>
  <c r="F210" i="1"/>
  <c r="G210" i="1"/>
  <c r="H210" i="1"/>
  <c r="I210" i="1"/>
  <c r="J210" i="1"/>
  <c r="K210" i="1"/>
  <c r="L210" i="1"/>
  <c r="M210" i="1"/>
  <c r="N210" i="1"/>
  <c r="O210" i="1"/>
  <c r="P210" i="1"/>
  <c r="Q210" i="1"/>
  <c r="R210" i="1"/>
  <c r="S210" i="1"/>
  <c r="T210" i="1"/>
  <c r="U210" i="1"/>
  <c r="V210" i="1"/>
  <c r="W210" i="1"/>
  <c r="X210" i="1"/>
  <c r="Y210" i="1"/>
  <c r="Z210" i="1"/>
  <c r="AA210" i="1"/>
  <c r="AB210" i="1"/>
  <c r="AC210" i="1"/>
  <c r="AD210" i="1"/>
  <c r="AE210" i="1"/>
  <c r="AF210" i="1"/>
  <c r="AG210" i="1"/>
  <c r="AH210" i="1"/>
  <c r="AI210" i="1"/>
  <c r="AJ210" i="1"/>
  <c r="AK210" i="1"/>
  <c r="AL210" i="1"/>
  <c r="AM210" i="1"/>
  <c r="AN210" i="1"/>
  <c r="AO210" i="1"/>
  <c r="F211" i="1"/>
  <c r="G211" i="1"/>
  <c r="H211" i="1"/>
  <c r="I211" i="1"/>
  <c r="J211" i="1"/>
  <c r="K211" i="1"/>
  <c r="L211" i="1"/>
  <c r="M211" i="1"/>
  <c r="N211" i="1"/>
  <c r="O211" i="1"/>
  <c r="P211" i="1"/>
  <c r="Q211" i="1"/>
  <c r="R211" i="1"/>
  <c r="S211" i="1"/>
  <c r="T211" i="1"/>
  <c r="U211" i="1"/>
  <c r="V211" i="1"/>
  <c r="W211" i="1"/>
  <c r="X211" i="1"/>
  <c r="Y211" i="1"/>
  <c r="Z211" i="1"/>
  <c r="AA211" i="1"/>
  <c r="AB211" i="1"/>
  <c r="AC211" i="1"/>
  <c r="AD211" i="1"/>
  <c r="AE211" i="1"/>
  <c r="AF211" i="1"/>
  <c r="AG211" i="1"/>
  <c r="AH211" i="1"/>
  <c r="AI211" i="1"/>
  <c r="AJ211" i="1"/>
  <c r="AK211" i="1"/>
  <c r="AL211" i="1"/>
  <c r="AM211" i="1"/>
  <c r="AN211" i="1"/>
  <c r="AO211" i="1"/>
  <c r="F212" i="1"/>
  <c r="G212" i="1"/>
  <c r="H212" i="1"/>
  <c r="I212" i="1"/>
  <c r="J212" i="1"/>
  <c r="K212" i="1"/>
  <c r="L212" i="1"/>
  <c r="M212" i="1"/>
  <c r="N212" i="1"/>
  <c r="O212" i="1"/>
  <c r="P212" i="1"/>
  <c r="Q212" i="1"/>
  <c r="R212" i="1"/>
  <c r="S212" i="1"/>
  <c r="T212" i="1"/>
  <c r="U212" i="1"/>
  <c r="V212" i="1"/>
  <c r="W212" i="1"/>
  <c r="X212" i="1"/>
  <c r="Y212" i="1"/>
  <c r="Z212" i="1"/>
  <c r="AA212" i="1"/>
  <c r="AB212" i="1"/>
  <c r="AC212" i="1"/>
  <c r="AD212" i="1"/>
  <c r="AE212" i="1"/>
  <c r="AF212" i="1"/>
  <c r="AG212" i="1"/>
  <c r="AH212" i="1"/>
  <c r="AI212" i="1"/>
  <c r="AJ212" i="1"/>
  <c r="AK212" i="1"/>
  <c r="AL212" i="1"/>
  <c r="AM212" i="1"/>
  <c r="AN212" i="1"/>
  <c r="AO212" i="1"/>
  <c r="F213" i="1"/>
  <c r="G213" i="1"/>
  <c r="H213" i="1"/>
  <c r="I213" i="1"/>
  <c r="J213" i="1"/>
  <c r="K213" i="1"/>
  <c r="L213" i="1"/>
  <c r="M213" i="1"/>
  <c r="N213" i="1"/>
  <c r="O213" i="1"/>
  <c r="P213" i="1"/>
  <c r="Q213" i="1"/>
  <c r="R213" i="1"/>
  <c r="S213" i="1"/>
  <c r="T213" i="1"/>
  <c r="U213" i="1"/>
  <c r="V213" i="1"/>
  <c r="W213" i="1"/>
  <c r="X213" i="1"/>
  <c r="Y213" i="1"/>
  <c r="Z213" i="1"/>
  <c r="AA213" i="1"/>
  <c r="AB213" i="1"/>
  <c r="AC213" i="1"/>
  <c r="AD213" i="1"/>
  <c r="AE213" i="1"/>
  <c r="AF213" i="1"/>
  <c r="AG213" i="1"/>
  <c r="AH213" i="1"/>
  <c r="AI213" i="1"/>
  <c r="AJ213" i="1"/>
  <c r="AK213" i="1"/>
  <c r="AL213" i="1"/>
  <c r="AM213" i="1"/>
  <c r="AN213" i="1"/>
  <c r="AO213" i="1"/>
  <c r="F214" i="1"/>
  <c r="G214" i="1"/>
  <c r="H214" i="1"/>
  <c r="I214" i="1"/>
  <c r="J214" i="1"/>
  <c r="K214" i="1"/>
  <c r="L214" i="1"/>
  <c r="M214" i="1"/>
  <c r="N214" i="1"/>
  <c r="O214" i="1"/>
  <c r="P214" i="1"/>
  <c r="Q214" i="1"/>
  <c r="R214" i="1"/>
  <c r="S214" i="1"/>
  <c r="T214" i="1"/>
  <c r="U214" i="1"/>
  <c r="V214" i="1"/>
  <c r="W214" i="1"/>
  <c r="X214" i="1"/>
  <c r="Y214" i="1"/>
  <c r="Z214" i="1"/>
  <c r="AA214" i="1"/>
  <c r="AB214" i="1"/>
  <c r="AC214" i="1"/>
  <c r="AD214" i="1"/>
  <c r="AE214" i="1"/>
  <c r="AF214" i="1"/>
  <c r="AG214" i="1"/>
  <c r="AH214" i="1"/>
  <c r="AI214" i="1"/>
  <c r="AJ214" i="1"/>
  <c r="AK214" i="1"/>
  <c r="AL214" i="1"/>
  <c r="AM214" i="1"/>
  <c r="AN214" i="1"/>
  <c r="AO214" i="1"/>
  <c r="F215" i="1"/>
  <c r="G215" i="1"/>
  <c r="H215" i="1"/>
  <c r="I215" i="1"/>
  <c r="J215" i="1"/>
  <c r="K215" i="1"/>
  <c r="L215" i="1"/>
  <c r="M215" i="1"/>
  <c r="N215" i="1"/>
  <c r="O215" i="1"/>
  <c r="P215" i="1"/>
  <c r="Q215" i="1"/>
  <c r="R215" i="1"/>
  <c r="S215" i="1"/>
  <c r="T215" i="1"/>
  <c r="U215" i="1"/>
  <c r="V215" i="1"/>
  <c r="W215" i="1"/>
  <c r="X215" i="1"/>
  <c r="Y215" i="1"/>
  <c r="Z215" i="1"/>
  <c r="AA215" i="1"/>
  <c r="AB215" i="1"/>
  <c r="AC215" i="1"/>
  <c r="AD215" i="1"/>
  <c r="AE215" i="1"/>
  <c r="AF215" i="1"/>
  <c r="AG215" i="1"/>
  <c r="AH215" i="1"/>
  <c r="AI215" i="1"/>
  <c r="AJ215" i="1"/>
  <c r="AK215" i="1"/>
  <c r="AL215" i="1"/>
  <c r="AM215" i="1"/>
  <c r="AN215" i="1"/>
  <c r="AO215" i="1"/>
  <c r="F216" i="1"/>
  <c r="G216" i="1"/>
  <c r="H216" i="1"/>
  <c r="I216" i="1"/>
  <c r="J216" i="1"/>
  <c r="K216" i="1"/>
  <c r="L216" i="1"/>
  <c r="M216" i="1"/>
  <c r="N216" i="1"/>
  <c r="O216" i="1"/>
  <c r="P216" i="1"/>
  <c r="Q216" i="1"/>
  <c r="R216" i="1"/>
  <c r="S216" i="1"/>
  <c r="T216" i="1"/>
  <c r="U216" i="1"/>
  <c r="V216" i="1"/>
  <c r="W216" i="1"/>
  <c r="X216" i="1"/>
  <c r="Y216" i="1"/>
  <c r="Z216" i="1"/>
  <c r="AA216" i="1"/>
  <c r="AB216" i="1"/>
  <c r="AC216" i="1"/>
  <c r="AD216" i="1"/>
  <c r="AE216" i="1"/>
  <c r="AF216" i="1"/>
  <c r="AG216" i="1"/>
  <c r="AH216" i="1"/>
  <c r="AI216" i="1"/>
  <c r="AJ216" i="1"/>
  <c r="AK216" i="1"/>
  <c r="AL216" i="1"/>
  <c r="AM216" i="1"/>
  <c r="AN216" i="1"/>
  <c r="AO216" i="1"/>
  <c r="F217" i="1"/>
  <c r="G217" i="1"/>
  <c r="H217" i="1"/>
  <c r="I217" i="1"/>
  <c r="J217" i="1"/>
  <c r="K217" i="1"/>
  <c r="L217" i="1"/>
  <c r="M217" i="1"/>
  <c r="N217" i="1"/>
  <c r="O217" i="1"/>
  <c r="P217" i="1"/>
  <c r="Q217" i="1"/>
  <c r="R217" i="1"/>
  <c r="S217" i="1"/>
  <c r="T217" i="1"/>
  <c r="U217" i="1"/>
  <c r="V217" i="1"/>
  <c r="W217" i="1"/>
  <c r="X217" i="1"/>
  <c r="Y217" i="1"/>
  <c r="Z217" i="1"/>
  <c r="AA217" i="1"/>
  <c r="AB217" i="1"/>
  <c r="AC217" i="1"/>
  <c r="AD217" i="1"/>
  <c r="AE217" i="1"/>
  <c r="AF217" i="1"/>
  <c r="AG217" i="1"/>
  <c r="AH217" i="1"/>
  <c r="AI217" i="1"/>
  <c r="AJ217" i="1"/>
  <c r="AK217" i="1"/>
  <c r="AL217" i="1"/>
  <c r="AM217" i="1"/>
  <c r="AN217" i="1"/>
  <c r="AO217" i="1"/>
  <c r="F218" i="1"/>
  <c r="G218" i="1"/>
  <c r="H218" i="1"/>
  <c r="I218" i="1"/>
  <c r="J218" i="1"/>
  <c r="K218" i="1"/>
  <c r="L218" i="1"/>
  <c r="M218" i="1"/>
  <c r="N218" i="1"/>
  <c r="O218" i="1"/>
  <c r="P218" i="1"/>
  <c r="Q218" i="1"/>
  <c r="R218" i="1"/>
  <c r="S218" i="1"/>
  <c r="T218" i="1"/>
  <c r="U218" i="1"/>
  <c r="V218" i="1"/>
  <c r="W218" i="1"/>
  <c r="X218" i="1"/>
  <c r="Y218" i="1"/>
  <c r="Z218" i="1"/>
  <c r="AA218" i="1"/>
  <c r="AB218" i="1"/>
  <c r="AC218" i="1"/>
  <c r="AD218" i="1"/>
  <c r="AE218" i="1"/>
  <c r="AF218" i="1"/>
  <c r="AG218" i="1"/>
  <c r="AH218" i="1"/>
  <c r="AI218" i="1"/>
  <c r="AJ218" i="1"/>
  <c r="AK218" i="1"/>
  <c r="AL218" i="1"/>
  <c r="AM218" i="1"/>
  <c r="AN218" i="1"/>
  <c r="AO218" i="1"/>
  <c r="F219" i="1"/>
  <c r="G219" i="1"/>
  <c r="H219" i="1"/>
  <c r="I219" i="1"/>
  <c r="J219" i="1"/>
  <c r="K219" i="1"/>
  <c r="L219" i="1"/>
  <c r="M219" i="1"/>
  <c r="N219" i="1"/>
  <c r="O219" i="1"/>
  <c r="P219" i="1"/>
  <c r="Q219" i="1"/>
  <c r="R219" i="1"/>
  <c r="S219" i="1"/>
  <c r="T219" i="1"/>
  <c r="U219" i="1"/>
  <c r="V219" i="1"/>
  <c r="W219" i="1"/>
  <c r="X219" i="1"/>
  <c r="Y219" i="1"/>
  <c r="Z219" i="1"/>
  <c r="AA219" i="1"/>
  <c r="AB219" i="1"/>
  <c r="AC219" i="1"/>
  <c r="AD219" i="1"/>
  <c r="AE219" i="1"/>
  <c r="AF219" i="1"/>
  <c r="AG219" i="1"/>
  <c r="AH219" i="1"/>
  <c r="AI219" i="1"/>
  <c r="AJ219" i="1"/>
  <c r="AK219" i="1"/>
  <c r="AL219" i="1"/>
  <c r="AM219" i="1"/>
  <c r="AN219" i="1"/>
  <c r="AO219" i="1"/>
  <c r="F220" i="1"/>
  <c r="G220" i="1"/>
  <c r="H220" i="1"/>
  <c r="I220" i="1"/>
  <c r="J220" i="1"/>
  <c r="K220" i="1"/>
  <c r="L220" i="1"/>
  <c r="M220" i="1"/>
  <c r="N220" i="1"/>
  <c r="O220" i="1"/>
  <c r="P220" i="1"/>
  <c r="Q220" i="1"/>
  <c r="R220" i="1"/>
  <c r="S220" i="1"/>
  <c r="T220" i="1"/>
  <c r="U220" i="1"/>
  <c r="V220" i="1"/>
  <c r="W220" i="1"/>
  <c r="X220" i="1"/>
  <c r="Y220" i="1"/>
  <c r="Z220" i="1"/>
  <c r="AA220" i="1"/>
  <c r="AB220" i="1"/>
  <c r="AC220" i="1"/>
  <c r="AD220" i="1"/>
  <c r="AE220" i="1"/>
  <c r="AF220" i="1"/>
  <c r="AG220" i="1"/>
  <c r="AH220" i="1"/>
  <c r="AI220" i="1"/>
  <c r="AJ220" i="1"/>
  <c r="AK220" i="1"/>
  <c r="AL220" i="1"/>
  <c r="AM220" i="1"/>
  <c r="AN220" i="1"/>
  <c r="AO220" i="1"/>
  <c r="F221" i="1"/>
  <c r="G221" i="1"/>
  <c r="H221" i="1"/>
  <c r="I221" i="1"/>
  <c r="J221" i="1"/>
  <c r="K221" i="1"/>
  <c r="L221" i="1"/>
  <c r="M221" i="1"/>
  <c r="N221" i="1"/>
  <c r="O221" i="1"/>
  <c r="P221" i="1"/>
  <c r="Q221" i="1"/>
  <c r="R221" i="1"/>
  <c r="S221" i="1"/>
  <c r="T221" i="1"/>
  <c r="U221" i="1"/>
  <c r="V221" i="1"/>
  <c r="W221" i="1"/>
  <c r="X221" i="1"/>
  <c r="Y221" i="1"/>
  <c r="Z221" i="1"/>
  <c r="AA221" i="1"/>
  <c r="AB221" i="1"/>
  <c r="AC221" i="1"/>
  <c r="AD221" i="1"/>
  <c r="AE221" i="1"/>
  <c r="AF221" i="1"/>
  <c r="AG221" i="1"/>
  <c r="AH221" i="1"/>
  <c r="AI221" i="1"/>
  <c r="AJ221" i="1"/>
  <c r="AK221" i="1"/>
  <c r="AL221" i="1"/>
  <c r="AM221" i="1"/>
  <c r="AN221" i="1"/>
  <c r="AO221" i="1"/>
  <c r="F222" i="1"/>
  <c r="G222" i="1"/>
  <c r="H222" i="1"/>
  <c r="I222" i="1"/>
  <c r="J222" i="1"/>
  <c r="K222" i="1"/>
  <c r="L222" i="1"/>
  <c r="M222" i="1"/>
  <c r="N222" i="1"/>
  <c r="O222" i="1"/>
  <c r="P222" i="1"/>
  <c r="Q222" i="1"/>
  <c r="R222" i="1"/>
  <c r="S222" i="1"/>
  <c r="T222" i="1"/>
  <c r="U222" i="1"/>
  <c r="V222" i="1"/>
  <c r="W222" i="1"/>
  <c r="X222" i="1"/>
  <c r="Y222" i="1"/>
  <c r="Z222" i="1"/>
  <c r="AA222" i="1"/>
  <c r="AB222" i="1"/>
  <c r="AC222" i="1"/>
  <c r="AD222" i="1"/>
  <c r="AE222" i="1"/>
  <c r="AF222" i="1"/>
  <c r="AG222" i="1"/>
  <c r="AH222" i="1"/>
  <c r="AI222" i="1"/>
  <c r="AJ222" i="1"/>
  <c r="AK222" i="1"/>
  <c r="AL222" i="1"/>
  <c r="AM222" i="1"/>
  <c r="AN222" i="1"/>
  <c r="AO222" i="1"/>
  <c r="F223" i="1"/>
  <c r="G223" i="1"/>
  <c r="H223" i="1"/>
  <c r="I223" i="1"/>
  <c r="J223" i="1"/>
  <c r="K223" i="1"/>
  <c r="L223" i="1"/>
  <c r="M223" i="1"/>
  <c r="N223" i="1"/>
  <c r="O223" i="1"/>
  <c r="P223" i="1"/>
  <c r="Q223" i="1"/>
  <c r="R223" i="1"/>
  <c r="S223" i="1"/>
  <c r="T223" i="1"/>
  <c r="U223" i="1"/>
  <c r="V223" i="1"/>
  <c r="W223" i="1"/>
  <c r="X223" i="1"/>
  <c r="Y223" i="1"/>
  <c r="Z223" i="1"/>
  <c r="AA223" i="1"/>
  <c r="AB223" i="1"/>
  <c r="AC223" i="1"/>
  <c r="AD223" i="1"/>
  <c r="AE223" i="1"/>
  <c r="AF223" i="1"/>
  <c r="AG223" i="1"/>
  <c r="AH223" i="1"/>
  <c r="AI223" i="1"/>
  <c r="AJ223" i="1"/>
  <c r="AK223" i="1"/>
  <c r="AL223" i="1"/>
  <c r="AM223" i="1"/>
  <c r="AN223" i="1"/>
  <c r="AO223" i="1"/>
  <c r="F224" i="1"/>
  <c r="G224" i="1"/>
  <c r="H224" i="1"/>
  <c r="I224" i="1"/>
  <c r="J224" i="1"/>
  <c r="K224" i="1"/>
  <c r="L224" i="1"/>
  <c r="M224" i="1"/>
  <c r="N224" i="1"/>
  <c r="O224" i="1"/>
  <c r="P224" i="1"/>
  <c r="Q224" i="1"/>
  <c r="R224" i="1"/>
  <c r="S224" i="1"/>
  <c r="T224" i="1"/>
  <c r="U224" i="1"/>
  <c r="V224" i="1"/>
  <c r="W224" i="1"/>
  <c r="X224" i="1"/>
  <c r="Y224" i="1"/>
  <c r="Z224" i="1"/>
  <c r="AA224" i="1"/>
  <c r="AB224" i="1"/>
  <c r="AC224" i="1"/>
  <c r="AD224" i="1"/>
  <c r="AE224" i="1"/>
  <c r="AF224" i="1"/>
  <c r="AG224" i="1"/>
  <c r="AH224" i="1"/>
  <c r="AI224" i="1"/>
  <c r="AJ224" i="1"/>
  <c r="AK224" i="1"/>
  <c r="AL224" i="1"/>
  <c r="AM224" i="1"/>
  <c r="AN224" i="1"/>
  <c r="AO224" i="1"/>
  <c r="F225" i="1"/>
  <c r="G225" i="1"/>
  <c r="H225" i="1"/>
  <c r="I225" i="1"/>
  <c r="J225" i="1"/>
  <c r="K225" i="1"/>
  <c r="L225" i="1"/>
  <c r="M225" i="1"/>
  <c r="N225" i="1"/>
  <c r="O225" i="1"/>
  <c r="P225" i="1"/>
  <c r="Q225" i="1"/>
  <c r="R225" i="1"/>
  <c r="S225" i="1"/>
  <c r="T225" i="1"/>
  <c r="U225" i="1"/>
  <c r="V225" i="1"/>
  <c r="W225" i="1"/>
  <c r="X225" i="1"/>
  <c r="Y225" i="1"/>
  <c r="Z225" i="1"/>
  <c r="AA225" i="1"/>
  <c r="AB225" i="1"/>
  <c r="AC225" i="1"/>
  <c r="AD225" i="1"/>
  <c r="AE225" i="1"/>
  <c r="AF225" i="1"/>
  <c r="AG225" i="1"/>
  <c r="AH225" i="1"/>
  <c r="AI225" i="1"/>
  <c r="AJ225" i="1"/>
  <c r="AK225" i="1"/>
  <c r="AL225" i="1"/>
  <c r="AM225" i="1"/>
  <c r="AN225" i="1"/>
  <c r="AO225" i="1"/>
  <c r="F226" i="1"/>
  <c r="G226" i="1"/>
  <c r="H226" i="1"/>
  <c r="I226" i="1"/>
  <c r="J226" i="1"/>
  <c r="K226" i="1"/>
  <c r="L226" i="1"/>
  <c r="M226" i="1"/>
  <c r="N226" i="1"/>
  <c r="O226" i="1"/>
  <c r="P226" i="1"/>
  <c r="Q226" i="1"/>
  <c r="R226" i="1"/>
  <c r="S226" i="1"/>
  <c r="T226" i="1"/>
  <c r="U226" i="1"/>
  <c r="V226" i="1"/>
  <c r="W226" i="1"/>
  <c r="X226" i="1"/>
  <c r="Y226" i="1"/>
  <c r="Z226" i="1"/>
  <c r="AA226" i="1"/>
  <c r="AB226" i="1"/>
  <c r="AC226" i="1"/>
  <c r="AD226" i="1"/>
  <c r="AE226" i="1"/>
  <c r="AF226" i="1"/>
  <c r="AG226" i="1"/>
  <c r="AH226" i="1"/>
  <c r="AI226" i="1"/>
  <c r="AJ226" i="1"/>
  <c r="AK226" i="1"/>
  <c r="AL226" i="1"/>
  <c r="AM226" i="1"/>
  <c r="AN226" i="1"/>
  <c r="AO226" i="1"/>
  <c r="F227" i="1"/>
  <c r="G227" i="1"/>
  <c r="H227" i="1"/>
  <c r="I227" i="1"/>
  <c r="J227" i="1"/>
  <c r="K227" i="1"/>
  <c r="L227" i="1"/>
  <c r="M227" i="1"/>
  <c r="N227" i="1"/>
  <c r="O227" i="1"/>
  <c r="P227" i="1"/>
  <c r="Q227" i="1"/>
  <c r="R227" i="1"/>
  <c r="S227" i="1"/>
  <c r="T227" i="1"/>
  <c r="U227" i="1"/>
  <c r="V227" i="1"/>
  <c r="W227" i="1"/>
  <c r="X227" i="1"/>
  <c r="Y227" i="1"/>
  <c r="Z227" i="1"/>
  <c r="AA227" i="1"/>
  <c r="AB227" i="1"/>
  <c r="AC227" i="1"/>
  <c r="AD227" i="1"/>
  <c r="AE227" i="1"/>
  <c r="AF227" i="1"/>
  <c r="AG227" i="1"/>
  <c r="AH227" i="1"/>
  <c r="AI227" i="1"/>
  <c r="AJ227" i="1"/>
  <c r="AK227" i="1"/>
  <c r="AL227" i="1"/>
  <c r="AM227" i="1"/>
  <c r="AN227" i="1"/>
  <c r="AO227" i="1"/>
  <c r="F228" i="1"/>
  <c r="G228" i="1"/>
  <c r="H228" i="1"/>
  <c r="I228" i="1"/>
  <c r="J228" i="1"/>
  <c r="K228" i="1"/>
  <c r="L228" i="1"/>
  <c r="M228" i="1"/>
  <c r="N228" i="1"/>
  <c r="O228" i="1"/>
  <c r="P228" i="1"/>
  <c r="Q228" i="1"/>
  <c r="R228" i="1"/>
  <c r="S228" i="1"/>
  <c r="T228" i="1"/>
  <c r="U228" i="1"/>
  <c r="V228" i="1"/>
  <c r="W228" i="1"/>
  <c r="X228" i="1"/>
  <c r="Y228" i="1"/>
  <c r="Z228" i="1"/>
  <c r="AA228" i="1"/>
  <c r="AB228" i="1"/>
  <c r="AC228" i="1"/>
  <c r="AD228" i="1"/>
  <c r="AE228" i="1"/>
  <c r="AF228" i="1"/>
  <c r="AG228" i="1"/>
  <c r="AH228" i="1"/>
  <c r="AI228" i="1"/>
  <c r="AJ228" i="1"/>
  <c r="AK228" i="1"/>
  <c r="AL228" i="1"/>
  <c r="AM228" i="1"/>
  <c r="AN228" i="1"/>
  <c r="AO228" i="1"/>
  <c r="F229" i="1"/>
  <c r="G229" i="1"/>
  <c r="H229" i="1"/>
  <c r="I229" i="1"/>
  <c r="J229" i="1"/>
  <c r="K229" i="1"/>
  <c r="L229" i="1"/>
  <c r="M229" i="1"/>
  <c r="N229" i="1"/>
  <c r="O229" i="1"/>
  <c r="P229" i="1"/>
  <c r="Q229" i="1"/>
  <c r="R229" i="1"/>
  <c r="S229" i="1"/>
  <c r="T229" i="1"/>
  <c r="U229" i="1"/>
  <c r="V229" i="1"/>
  <c r="W229" i="1"/>
  <c r="X229" i="1"/>
  <c r="Y229" i="1"/>
  <c r="Z229" i="1"/>
  <c r="AA229" i="1"/>
  <c r="AB229" i="1"/>
  <c r="AC229" i="1"/>
  <c r="AD229" i="1"/>
  <c r="AE229" i="1"/>
  <c r="AF229" i="1"/>
  <c r="AG229" i="1"/>
  <c r="AH229" i="1"/>
  <c r="AI229" i="1"/>
  <c r="AJ229" i="1"/>
  <c r="AK229" i="1"/>
  <c r="AL229" i="1"/>
  <c r="AM229" i="1"/>
  <c r="AN229" i="1"/>
  <c r="AO229" i="1"/>
  <c r="F230" i="1"/>
  <c r="G230" i="1"/>
  <c r="H230" i="1"/>
  <c r="I230" i="1"/>
  <c r="J230" i="1"/>
  <c r="K230" i="1"/>
  <c r="L230" i="1"/>
  <c r="M230" i="1"/>
  <c r="N230" i="1"/>
  <c r="O230" i="1"/>
  <c r="P230" i="1"/>
  <c r="Q230" i="1"/>
  <c r="R230" i="1"/>
  <c r="S230" i="1"/>
  <c r="T230" i="1"/>
  <c r="U230" i="1"/>
  <c r="V230" i="1"/>
  <c r="W230" i="1"/>
  <c r="X230" i="1"/>
  <c r="Y230" i="1"/>
  <c r="Z230" i="1"/>
  <c r="AA230" i="1"/>
  <c r="AB230" i="1"/>
  <c r="AC230" i="1"/>
  <c r="AD230" i="1"/>
  <c r="AE230" i="1"/>
  <c r="AF230" i="1"/>
  <c r="AG230" i="1"/>
  <c r="AH230" i="1"/>
  <c r="AI230" i="1"/>
  <c r="AJ230" i="1"/>
  <c r="AK230" i="1"/>
  <c r="AL230" i="1"/>
  <c r="AM230" i="1"/>
  <c r="AN230" i="1"/>
  <c r="AO230" i="1"/>
  <c r="F231" i="1"/>
  <c r="G231" i="1"/>
  <c r="H231" i="1"/>
  <c r="I231" i="1"/>
  <c r="J231" i="1"/>
  <c r="K231" i="1"/>
  <c r="L231" i="1"/>
  <c r="M231" i="1"/>
  <c r="N231" i="1"/>
  <c r="O231" i="1"/>
  <c r="P231" i="1"/>
  <c r="Q231" i="1"/>
  <c r="R231" i="1"/>
  <c r="S231" i="1"/>
  <c r="T231" i="1"/>
  <c r="U231" i="1"/>
  <c r="V231" i="1"/>
  <c r="W231" i="1"/>
  <c r="X231" i="1"/>
  <c r="Y231" i="1"/>
  <c r="Z231" i="1"/>
  <c r="AA231" i="1"/>
  <c r="AB231" i="1"/>
  <c r="AC231" i="1"/>
  <c r="AD231" i="1"/>
  <c r="AE231" i="1"/>
  <c r="AF231" i="1"/>
  <c r="AG231" i="1"/>
  <c r="AH231" i="1"/>
  <c r="AI231" i="1"/>
  <c r="AJ231" i="1"/>
  <c r="AK231" i="1"/>
  <c r="AL231" i="1"/>
  <c r="AM231" i="1"/>
  <c r="AN231" i="1"/>
  <c r="AO231" i="1"/>
  <c r="F232" i="1"/>
  <c r="G232" i="1"/>
  <c r="H232" i="1"/>
  <c r="I232" i="1"/>
  <c r="J232" i="1"/>
  <c r="K232" i="1"/>
  <c r="L232" i="1"/>
  <c r="M232" i="1"/>
  <c r="N232" i="1"/>
  <c r="O232" i="1"/>
  <c r="P232" i="1"/>
  <c r="Q232" i="1"/>
  <c r="R232" i="1"/>
  <c r="S232" i="1"/>
  <c r="T232" i="1"/>
  <c r="U232" i="1"/>
  <c r="V232" i="1"/>
  <c r="W232" i="1"/>
  <c r="X232" i="1"/>
  <c r="Y232" i="1"/>
  <c r="Z232" i="1"/>
  <c r="AA232" i="1"/>
  <c r="AB232" i="1"/>
  <c r="AC232" i="1"/>
  <c r="AD232" i="1"/>
  <c r="AE232" i="1"/>
  <c r="AF232" i="1"/>
  <c r="AG232" i="1"/>
  <c r="AH232" i="1"/>
  <c r="AI232" i="1"/>
  <c r="AJ232" i="1"/>
  <c r="AK232" i="1"/>
  <c r="AL232" i="1"/>
  <c r="AM232" i="1"/>
  <c r="AN232" i="1"/>
  <c r="AO232" i="1"/>
  <c r="F233" i="1"/>
  <c r="G233" i="1"/>
  <c r="H233" i="1"/>
  <c r="I233" i="1"/>
  <c r="J233" i="1"/>
  <c r="K233" i="1"/>
  <c r="L233" i="1"/>
  <c r="M233" i="1"/>
  <c r="N233" i="1"/>
  <c r="O233" i="1"/>
  <c r="P233" i="1"/>
  <c r="Q233" i="1"/>
  <c r="R233" i="1"/>
  <c r="S233" i="1"/>
  <c r="T233" i="1"/>
  <c r="U233" i="1"/>
  <c r="V233" i="1"/>
  <c r="W233" i="1"/>
  <c r="X233" i="1"/>
  <c r="Y233" i="1"/>
  <c r="Z233" i="1"/>
  <c r="AA233" i="1"/>
  <c r="AB233" i="1"/>
  <c r="AC233" i="1"/>
  <c r="AD233" i="1"/>
  <c r="AE233" i="1"/>
  <c r="AF233" i="1"/>
  <c r="AG233" i="1"/>
  <c r="AH233" i="1"/>
  <c r="AI233" i="1"/>
  <c r="AJ233" i="1"/>
  <c r="AK233" i="1"/>
  <c r="AL233" i="1"/>
  <c r="AM233" i="1"/>
  <c r="AN233" i="1"/>
  <c r="AO233" i="1"/>
  <c r="F234" i="1"/>
  <c r="G234" i="1"/>
  <c r="H234" i="1"/>
  <c r="I234" i="1"/>
  <c r="J234" i="1"/>
  <c r="K234" i="1"/>
  <c r="L234" i="1"/>
  <c r="M234" i="1"/>
  <c r="N234" i="1"/>
  <c r="O234" i="1"/>
  <c r="P234" i="1"/>
  <c r="Q234" i="1"/>
  <c r="R234" i="1"/>
  <c r="S234" i="1"/>
  <c r="T234" i="1"/>
  <c r="U234" i="1"/>
  <c r="V234" i="1"/>
  <c r="W234" i="1"/>
  <c r="X234" i="1"/>
  <c r="Y234" i="1"/>
  <c r="Z234" i="1"/>
  <c r="AA234" i="1"/>
  <c r="AB234" i="1"/>
  <c r="AC234" i="1"/>
  <c r="AD234" i="1"/>
  <c r="AE234" i="1"/>
  <c r="AF234" i="1"/>
  <c r="AG234" i="1"/>
  <c r="AH234" i="1"/>
  <c r="AI234" i="1"/>
  <c r="AJ234" i="1"/>
  <c r="AK234" i="1"/>
  <c r="AL234" i="1"/>
  <c r="AM234" i="1"/>
  <c r="AN234" i="1"/>
  <c r="AO234" i="1"/>
  <c r="F235" i="1"/>
  <c r="G235" i="1"/>
  <c r="H235" i="1"/>
  <c r="I235" i="1"/>
  <c r="J235" i="1"/>
  <c r="K235" i="1"/>
  <c r="L235" i="1"/>
  <c r="M235" i="1"/>
  <c r="N235" i="1"/>
  <c r="O235" i="1"/>
  <c r="P235" i="1"/>
  <c r="Q235" i="1"/>
  <c r="R235" i="1"/>
  <c r="S235" i="1"/>
  <c r="T235" i="1"/>
  <c r="U235" i="1"/>
  <c r="V235" i="1"/>
  <c r="W235" i="1"/>
  <c r="X235" i="1"/>
  <c r="Y235" i="1"/>
  <c r="Z235" i="1"/>
  <c r="AA235" i="1"/>
  <c r="AB235" i="1"/>
  <c r="AC235" i="1"/>
  <c r="AD235" i="1"/>
  <c r="AE235" i="1"/>
  <c r="AF235" i="1"/>
  <c r="AG235" i="1"/>
  <c r="AH235" i="1"/>
  <c r="AI235" i="1"/>
  <c r="AJ235" i="1"/>
  <c r="AK235" i="1"/>
  <c r="AL235" i="1"/>
  <c r="AM235" i="1"/>
  <c r="AN235" i="1"/>
  <c r="AO235" i="1"/>
  <c r="F236" i="1"/>
  <c r="G236" i="1"/>
  <c r="H236" i="1"/>
  <c r="I236" i="1"/>
  <c r="J236" i="1"/>
  <c r="K236" i="1"/>
  <c r="L236" i="1"/>
  <c r="M236" i="1"/>
  <c r="N236" i="1"/>
  <c r="O236" i="1"/>
  <c r="P236" i="1"/>
  <c r="Q236" i="1"/>
  <c r="R236" i="1"/>
  <c r="S236" i="1"/>
  <c r="T236" i="1"/>
  <c r="U236" i="1"/>
  <c r="V236" i="1"/>
  <c r="W236" i="1"/>
  <c r="X236" i="1"/>
  <c r="Y236" i="1"/>
  <c r="Z236" i="1"/>
  <c r="AA236" i="1"/>
  <c r="AB236" i="1"/>
  <c r="AC236" i="1"/>
  <c r="AD236" i="1"/>
  <c r="AE236" i="1"/>
  <c r="AF236" i="1"/>
  <c r="AG236" i="1"/>
  <c r="AH236" i="1"/>
  <c r="AI236" i="1"/>
  <c r="AJ236" i="1"/>
  <c r="AK236" i="1"/>
  <c r="AL236" i="1"/>
  <c r="AM236" i="1"/>
  <c r="AN236" i="1"/>
  <c r="AO236" i="1"/>
  <c r="F237" i="1"/>
  <c r="G237" i="1"/>
  <c r="H237" i="1"/>
  <c r="I237" i="1"/>
  <c r="J237" i="1"/>
  <c r="K237" i="1"/>
  <c r="L237" i="1"/>
  <c r="M237" i="1"/>
  <c r="N237" i="1"/>
  <c r="O237" i="1"/>
  <c r="P237" i="1"/>
  <c r="Q237" i="1"/>
  <c r="R237" i="1"/>
  <c r="S237" i="1"/>
  <c r="T237" i="1"/>
  <c r="U237" i="1"/>
  <c r="V237" i="1"/>
  <c r="W237" i="1"/>
  <c r="X237" i="1"/>
  <c r="Y237" i="1"/>
  <c r="Z237" i="1"/>
  <c r="AA237" i="1"/>
  <c r="AB237" i="1"/>
  <c r="AC237" i="1"/>
  <c r="AD237" i="1"/>
  <c r="AE237" i="1"/>
  <c r="AF237" i="1"/>
  <c r="AG237" i="1"/>
  <c r="AH237" i="1"/>
  <c r="AI237" i="1"/>
  <c r="AJ237" i="1"/>
  <c r="AK237" i="1"/>
  <c r="AL237" i="1"/>
  <c r="AM237" i="1"/>
  <c r="AN237" i="1"/>
  <c r="AO237" i="1"/>
  <c r="F238" i="1"/>
  <c r="G238" i="1"/>
  <c r="H238" i="1"/>
  <c r="I238" i="1"/>
  <c r="J238" i="1"/>
  <c r="K238" i="1"/>
  <c r="L238" i="1"/>
  <c r="M238" i="1"/>
  <c r="N238" i="1"/>
  <c r="O238" i="1"/>
  <c r="P238" i="1"/>
  <c r="Q238" i="1"/>
  <c r="R238" i="1"/>
  <c r="S238" i="1"/>
  <c r="T238" i="1"/>
  <c r="U238" i="1"/>
  <c r="V238" i="1"/>
  <c r="W238" i="1"/>
  <c r="X238" i="1"/>
  <c r="Y238" i="1"/>
  <c r="Z238" i="1"/>
  <c r="AA238" i="1"/>
  <c r="AB238" i="1"/>
  <c r="AC238" i="1"/>
  <c r="AD238" i="1"/>
  <c r="AE238" i="1"/>
  <c r="AF238" i="1"/>
  <c r="AG238" i="1"/>
  <c r="AH238" i="1"/>
  <c r="AI238" i="1"/>
  <c r="AJ238" i="1"/>
  <c r="AK238" i="1"/>
  <c r="AL238" i="1"/>
  <c r="AM238" i="1"/>
  <c r="AN238" i="1"/>
  <c r="AO238" i="1"/>
  <c r="F239" i="1"/>
  <c r="G239" i="1"/>
  <c r="H239" i="1"/>
  <c r="I239" i="1"/>
  <c r="J239" i="1"/>
  <c r="K239" i="1"/>
  <c r="L239" i="1"/>
  <c r="M239" i="1"/>
  <c r="N239" i="1"/>
  <c r="O239" i="1"/>
  <c r="P239" i="1"/>
  <c r="Q239" i="1"/>
  <c r="R239" i="1"/>
  <c r="S239" i="1"/>
  <c r="T239" i="1"/>
  <c r="U239" i="1"/>
  <c r="V239" i="1"/>
  <c r="W239" i="1"/>
  <c r="X239" i="1"/>
  <c r="Y239" i="1"/>
  <c r="Z239" i="1"/>
  <c r="AA239" i="1"/>
  <c r="AB239" i="1"/>
  <c r="AC239" i="1"/>
  <c r="AD239" i="1"/>
  <c r="AE239" i="1"/>
  <c r="AF239" i="1"/>
  <c r="AG239" i="1"/>
  <c r="AH239" i="1"/>
  <c r="AI239" i="1"/>
  <c r="AJ239" i="1"/>
  <c r="AK239" i="1"/>
  <c r="AL239" i="1"/>
  <c r="AM239" i="1"/>
  <c r="AN239" i="1"/>
  <c r="AO239" i="1"/>
  <c r="F240" i="1"/>
  <c r="G240" i="1"/>
  <c r="H240" i="1"/>
  <c r="I240" i="1"/>
  <c r="J240" i="1"/>
  <c r="K240" i="1"/>
  <c r="L240" i="1"/>
  <c r="M240" i="1"/>
  <c r="N240" i="1"/>
  <c r="O240" i="1"/>
  <c r="P240" i="1"/>
  <c r="Q240" i="1"/>
  <c r="R240" i="1"/>
  <c r="S240" i="1"/>
  <c r="T240" i="1"/>
  <c r="U240" i="1"/>
  <c r="V240" i="1"/>
  <c r="W240" i="1"/>
  <c r="X240" i="1"/>
  <c r="Y240" i="1"/>
  <c r="Z240" i="1"/>
  <c r="AA240" i="1"/>
  <c r="AB240" i="1"/>
  <c r="AC240" i="1"/>
  <c r="AD240" i="1"/>
  <c r="AE240" i="1"/>
  <c r="AF240" i="1"/>
  <c r="AG240" i="1"/>
  <c r="AH240" i="1"/>
  <c r="AI240" i="1"/>
  <c r="AJ240" i="1"/>
  <c r="AK240" i="1"/>
  <c r="AL240" i="1"/>
  <c r="AM240" i="1"/>
  <c r="AN240" i="1"/>
  <c r="AO240" i="1"/>
  <c r="F241" i="1"/>
  <c r="G241" i="1"/>
  <c r="H241" i="1"/>
  <c r="I241" i="1"/>
  <c r="J241" i="1"/>
  <c r="K241" i="1"/>
  <c r="L241" i="1"/>
  <c r="M241" i="1"/>
  <c r="N241" i="1"/>
  <c r="O241" i="1"/>
  <c r="P241" i="1"/>
  <c r="Q241" i="1"/>
  <c r="R241" i="1"/>
  <c r="S241" i="1"/>
  <c r="T241" i="1"/>
  <c r="U241" i="1"/>
  <c r="V241" i="1"/>
  <c r="W241" i="1"/>
  <c r="X241" i="1"/>
  <c r="Y241" i="1"/>
  <c r="Z241" i="1"/>
  <c r="AA241" i="1"/>
  <c r="AB241" i="1"/>
  <c r="AC241" i="1"/>
  <c r="AD241" i="1"/>
  <c r="AE241" i="1"/>
  <c r="AF241" i="1"/>
  <c r="AG241" i="1"/>
  <c r="AH241" i="1"/>
  <c r="AI241" i="1"/>
  <c r="AJ241" i="1"/>
  <c r="AK241" i="1"/>
  <c r="AL241" i="1"/>
  <c r="AM241" i="1"/>
  <c r="AN241" i="1"/>
  <c r="AO241" i="1"/>
  <c r="F242" i="1"/>
  <c r="G242" i="1"/>
  <c r="H242" i="1"/>
  <c r="I242" i="1"/>
  <c r="J242" i="1"/>
  <c r="K242" i="1"/>
  <c r="L242" i="1"/>
  <c r="M242" i="1"/>
  <c r="N242" i="1"/>
  <c r="O242" i="1"/>
  <c r="P242" i="1"/>
  <c r="Q242" i="1"/>
  <c r="R242" i="1"/>
  <c r="S242" i="1"/>
  <c r="T242" i="1"/>
  <c r="U242" i="1"/>
  <c r="V242" i="1"/>
  <c r="W242" i="1"/>
  <c r="X242" i="1"/>
  <c r="Y242" i="1"/>
  <c r="Z242" i="1"/>
  <c r="AA242" i="1"/>
  <c r="AB242" i="1"/>
  <c r="AC242" i="1"/>
  <c r="AD242" i="1"/>
  <c r="AE242" i="1"/>
  <c r="AF242" i="1"/>
  <c r="AG242" i="1"/>
  <c r="AH242" i="1"/>
  <c r="AI242" i="1"/>
  <c r="AJ242" i="1"/>
  <c r="AK242" i="1"/>
  <c r="AL242" i="1"/>
  <c r="AM242" i="1"/>
  <c r="AN242" i="1"/>
  <c r="AO242" i="1"/>
  <c r="F243" i="1"/>
  <c r="G243" i="1"/>
  <c r="H243" i="1"/>
  <c r="I243" i="1"/>
  <c r="J243" i="1"/>
  <c r="K243" i="1"/>
  <c r="L243" i="1"/>
  <c r="M243" i="1"/>
  <c r="N243" i="1"/>
  <c r="O243" i="1"/>
  <c r="P243" i="1"/>
  <c r="Q243" i="1"/>
  <c r="R243" i="1"/>
  <c r="S243" i="1"/>
  <c r="T243" i="1"/>
  <c r="U243" i="1"/>
  <c r="V243" i="1"/>
  <c r="W243" i="1"/>
  <c r="X243" i="1"/>
  <c r="Y243" i="1"/>
  <c r="Z243" i="1"/>
  <c r="AA243" i="1"/>
  <c r="AB243" i="1"/>
  <c r="AC243" i="1"/>
  <c r="AD243" i="1"/>
  <c r="AE243" i="1"/>
  <c r="AF243" i="1"/>
  <c r="AG243" i="1"/>
  <c r="AH243" i="1"/>
  <c r="AI243" i="1"/>
  <c r="AJ243" i="1"/>
  <c r="AK243" i="1"/>
  <c r="AL243" i="1"/>
  <c r="AM243" i="1"/>
  <c r="AN243" i="1"/>
  <c r="AO243" i="1"/>
  <c r="F244" i="1"/>
  <c r="G244" i="1"/>
  <c r="H244" i="1"/>
  <c r="I244" i="1"/>
  <c r="J244" i="1"/>
  <c r="K244" i="1"/>
  <c r="L244" i="1"/>
  <c r="M244" i="1"/>
  <c r="N244" i="1"/>
  <c r="O244" i="1"/>
  <c r="P244" i="1"/>
  <c r="Q244" i="1"/>
  <c r="R244" i="1"/>
  <c r="S244" i="1"/>
  <c r="T244" i="1"/>
  <c r="U244" i="1"/>
  <c r="V244" i="1"/>
  <c r="W244" i="1"/>
  <c r="X244" i="1"/>
  <c r="Y244" i="1"/>
  <c r="Z244" i="1"/>
  <c r="AA244" i="1"/>
  <c r="AB244" i="1"/>
  <c r="AC244" i="1"/>
  <c r="AD244" i="1"/>
  <c r="AE244" i="1"/>
  <c r="AF244" i="1"/>
  <c r="AG244" i="1"/>
  <c r="AH244" i="1"/>
  <c r="AI244" i="1"/>
  <c r="AJ244" i="1"/>
  <c r="AK244" i="1"/>
  <c r="AL244" i="1"/>
  <c r="AM244" i="1"/>
  <c r="AN244" i="1"/>
  <c r="AO244" i="1"/>
  <c r="F245" i="1"/>
  <c r="G245" i="1"/>
  <c r="H245" i="1"/>
  <c r="I245" i="1"/>
  <c r="J245" i="1"/>
  <c r="K245" i="1"/>
  <c r="L245" i="1"/>
  <c r="M245" i="1"/>
  <c r="N245" i="1"/>
  <c r="O245" i="1"/>
  <c r="P245" i="1"/>
  <c r="Q245" i="1"/>
  <c r="R245" i="1"/>
  <c r="S245" i="1"/>
  <c r="T245" i="1"/>
  <c r="U245" i="1"/>
  <c r="V245" i="1"/>
  <c r="W245" i="1"/>
  <c r="X245" i="1"/>
  <c r="Y245" i="1"/>
  <c r="Z245" i="1"/>
  <c r="AA245" i="1"/>
  <c r="AB245" i="1"/>
  <c r="AC245" i="1"/>
  <c r="AD245" i="1"/>
  <c r="AE245" i="1"/>
  <c r="AF245" i="1"/>
  <c r="AG245" i="1"/>
  <c r="AH245" i="1"/>
  <c r="AI245" i="1"/>
  <c r="AJ245" i="1"/>
  <c r="AK245" i="1"/>
  <c r="AL245" i="1"/>
  <c r="AM245" i="1"/>
  <c r="AN245" i="1"/>
  <c r="AO245" i="1"/>
  <c r="F246" i="1"/>
  <c r="G246" i="1"/>
  <c r="H246" i="1"/>
  <c r="I246" i="1"/>
  <c r="J246" i="1"/>
  <c r="K246" i="1"/>
  <c r="L246" i="1"/>
  <c r="M246" i="1"/>
  <c r="N246" i="1"/>
  <c r="O246" i="1"/>
  <c r="P246" i="1"/>
  <c r="Q246" i="1"/>
  <c r="R246" i="1"/>
  <c r="S246" i="1"/>
  <c r="T246" i="1"/>
  <c r="U246" i="1"/>
  <c r="V246" i="1"/>
  <c r="W246" i="1"/>
  <c r="X246" i="1"/>
  <c r="Y246" i="1"/>
  <c r="Z246" i="1"/>
  <c r="AA246" i="1"/>
  <c r="AB246" i="1"/>
  <c r="AC246" i="1"/>
  <c r="AD246" i="1"/>
  <c r="AE246" i="1"/>
  <c r="AF246" i="1"/>
  <c r="AG246" i="1"/>
  <c r="AH246" i="1"/>
  <c r="AI246" i="1"/>
  <c r="AJ246" i="1"/>
  <c r="AK246" i="1"/>
  <c r="AL246" i="1"/>
  <c r="AM246" i="1"/>
  <c r="AN246" i="1"/>
  <c r="AO246" i="1"/>
  <c r="F247" i="1"/>
  <c r="G247" i="1"/>
  <c r="H247" i="1"/>
  <c r="I247" i="1"/>
  <c r="J247" i="1"/>
  <c r="K247" i="1"/>
  <c r="L247" i="1"/>
  <c r="M247" i="1"/>
  <c r="N247" i="1"/>
  <c r="O247" i="1"/>
  <c r="P247" i="1"/>
  <c r="Q247" i="1"/>
  <c r="R247" i="1"/>
  <c r="S247" i="1"/>
  <c r="T247" i="1"/>
  <c r="U247" i="1"/>
  <c r="V247" i="1"/>
  <c r="W247" i="1"/>
  <c r="X247" i="1"/>
  <c r="Y247" i="1"/>
  <c r="Z247" i="1"/>
  <c r="AA247" i="1"/>
  <c r="AB247" i="1"/>
  <c r="AC247" i="1"/>
  <c r="AD247" i="1"/>
  <c r="AE247" i="1"/>
  <c r="AF247" i="1"/>
  <c r="AG247" i="1"/>
  <c r="AH247" i="1"/>
  <c r="AI247" i="1"/>
  <c r="AJ247" i="1"/>
  <c r="AK247" i="1"/>
  <c r="AL247" i="1"/>
  <c r="AM247" i="1"/>
  <c r="AN247" i="1"/>
  <c r="AO247" i="1"/>
  <c r="F248" i="1"/>
  <c r="G248" i="1"/>
  <c r="H248" i="1"/>
  <c r="I248" i="1"/>
  <c r="J248" i="1"/>
  <c r="K248" i="1"/>
  <c r="L248" i="1"/>
  <c r="M248" i="1"/>
  <c r="N248" i="1"/>
  <c r="O248" i="1"/>
  <c r="P248" i="1"/>
  <c r="Q248" i="1"/>
  <c r="R248" i="1"/>
  <c r="S248" i="1"/>
  <c r="T248" i="1"/>
  <c r="U248" i="1"/>
  <c r="V248" i="1"/>
  <c r="W248" i="1"/>
  <c r="X248" i="1"/>
  <c r="Y248" i="1"/>
  <c r="Z248" i="1"/>
  <c r="AA248" i="1"/>
  <c r="AB248" i="1"/>
  <c r="AC248" i="1"/>
  <c r="AD248" i="1"/>
  <c r="AE248" i="1"/>
  <c r="AF248" i="1"/>
  <c r="AG248" i="1"/>
  <c r="AH248" i="1"/>
  <c r="AI248" i="1"/>
  <c r="AJ248" i="1"/>
  <c r="AK248" i="1"/>
  <c r="AL248" i="1"/>
  <c r="AM248" i="1"/>
  <c r="AN248" i="1"/>
  <c r="AO248" i="1"/>
  <c r="F249" i="1"/>
  <c r="G249" i="1"/>
  <c r="H249" i="1"/>
  <c r="I249" i="1"/>
  <c r="J249" i="1"/>
  <c r="K249" i="1"/>
  <c r="L249" i="1"/>
  <c r="M249" i="1"/>
  <c r="N249" i="1"/>
  <c r="O249" i="1"/>
  <c r="P249" i="1"/>
  <c r="Q249" i="1"/>
  <c r="R249" i="1"/>
  <c r="S249" i="1"/>
  <c r="T249" i="1"/>
  <c r="U249" i="1"/>
  <c r="V249" i="1"/>
  <c r="W249" i="1"/>
  <c r="X249" i="1"/>
  <c r="Y249" i="1"/>
  <c r="Z249" i="1"/>
  <c r="AA249" i="1"/>
  <c r="AB249" i="1"/>
  <c r="AC249" i="1"/>
  <c r="AD249" i="1"/>
  <c r="AE249" i="1"/>
  <c r="AF249" i="1"/>
  <c r="AG249" i="1"/>
  <c r="AH249" i="1"/>
  <c r="AI249" i="1"/>
  <c r="AJ249" i="1"/>
  <c r="AK249" i="1"/>
  <c r="AL249" i="1"/>
  <c r="AM249" i="1"/>
  <c r="AN249" i="1"/>
  <c r="AO249" i="1"/>
  <c r="F250" i="1"/>
  <c r="G250" i="1"/>
  <c r="H250" i="1"/>
  <c r="I250" i="1"/>
  <c r="J250" i="1"/>
  <c r="K250" i="1"/>
  <c r="L250" i="1"/>
  <c r="M250" i="1"/>
  <c r="N250" i="1"/>
  <c r="O250" i="1"/>
  <c r="P250" i="1"/>
  <c r="Q250" i="1"/>
  <c r="R250" i="1"/>
  <c r="S250" i="1"/>
  <c r="T250" i="1"/>
  <c r="U250" i="1"/>
  <c r="V250" i="1"/>
  <c r="W250" i="1"/>
  <c r="X250" i="1"/>
  <c r="Y250" i="1"/>
  <c r="Z250" i="1"/>
  <c r="AA250" i="1"/>
  <c r="AB250" i="1"/>
  <c r="AC250" i="1"/>
  <c r="AD250" i="1"/>
  <c r="AE250" i="1"/>
  <c r="AF250" i="1"/>
  <c r="AG250" i="1"/>
  <c r="AH250" i="1"/>
  <c r="AI250" i="1"/>
  <c r="AJ250" i="1"/>
  <c r="AK250" i="1"/>
  <c r="AL250" i="1"/>
  <c r="AM250" i="1"/>
  <c r="AN250" i="1"/>
  <c r="AO250" i="1"/>
  <c r="F251" i="1"/>
  <c r="G251" i="1"/>
  <c r="H251" i="1"/>
  <c r="I251" i="1"/>
  <c r="J251" i="1"/>
  <c r="K251" i="1"/>
  <c r="L251" i="1"/>
  <c r="M251" i="1"/>
  <c r="N251" i="1"/>
  <c r="O251" i="1"/>
  <c r="P251" i="1"/>
  <c r="Q251" i="1"/>
  <c r="R251" i="1"/>
  <c r="S251" i="1"/>
  <c r="T251" i="1"/>
  <c r="U251" i="1"/>
  <c r="V251" i="1"/>
  <c r="W251" i="1"/>
  <c r="X251" i="1"/>
  <c r="Y251" i="1"/>
  <c r="Z251" i="1"/>
  <c r="AA251" i="1"/>
  <c r="AB251" i="1"/>
  <c r="AC251" i="1"/>
  <c r="AD251" i="1"/>
  <c r="AE251" i="1"/>
  <c r="AF251" i="1"/>
  <c r="AG251" i="1"/>
  <c r="AH251" i="1"/>
  <c r="AI251" i="1"/>
  <c r="AJ251" i="1"/>
  <c r="AK251" i="1"/>
  <c r="AL251" i="1"/>
  <c r="AM251" i="1"/>
  <c r="AN251" i="1"/>
  <c r="AO251" i="1"/>
  <c r="F252" i="1"/>
  <c r="G252" i="1"/>
  <c r="H252" i="1"/>
  <c r="I252" i="1"/>
  <c r="J252" i="1"/>
  <c r="K252" i="1"/>
  <c r="L252" i="1"/>
  <c r="M252" i="1"/>
  <c r="N252" i="1"/>
  <c r="O252" i="1"/>
  <c r="P252" i="1"/>
  <c r="Q252" i="1"/>
  <c r="R252" i="1"/>
  <c r="S252" i="1"/>
  <c r="T252" i="1"/>
  <c r="U252" i="1"/>
  <c r="V252" i="1"/>
  <c r="W252" i="1"/>
  <c r="X252" i="1"/>
  <c r="Y252" i="1"/>
  <c r="Z252" i="1"/>
  <c r="AA252" i="1"/>
  <c r="AB252" i="1"/>
  <c r="AC252" i="1"/>
  <c r="AD252" i="1"/>
  <c r="AE252" i="1"/>
  <c r="AF252" i="1"/>
  <c r="AG252" i="1"/>
  <c r="AH252" i="1"/>
  <c r="AI252" i="1"/>
  <c r="AJ252" i="1"/>
  <c r="AK252" i="1"/>
  <c r="AL252" i="1"/>
  <c r="AM252" i="1"/>
  <c r="AN252" i="1"/>
  <c r="AO252" i="1"/>
  <c r="F253" i="1"/>
  <c r="G253" i="1"/>
  <c r="H253" i="1"/>
  <c r="I253" i="1"/>
  <c r="J253" i="1"/>
  <c r="K253" i="1"/>
  <c r="L253" i="1"/>
  <c r="M253" i="1"/>
  <c r="N253" i="1"/>
  <c r="O253" i="1"/>
  <c r="P253" i="1"/>
  <c r="Q253" i="1"/>
  <c r="R253" i="1"/>
  <c r="S253" i="1"/>
  <c r="T253" i="1"/>
  <c r="U253" i="1"/>
  <c r="V253" i="1"/>
  <c r="W253" i="1"/>
  <c r="X253" i="1"/>
  <c r="Y253" i="1"/>
  <c r="Z253" i="1"/>
  <c r="AA253" i="1"/>
  <c r="AB253" i="1"/>
  <c r="AC253" i="1"/>
  <c r="AD253" i="1"/>
  <c r="AE253" i="1"/>
  <c r="AF253" i="1"/>
  <c r="AG253" i="1"/>
  <c r="AH253" i="1"/>
  <c r="AI253" i="1"/>
  <c r="AJ253" i="1"/>
  <c r="AK253" i="1"/>
  <c r="AL253" i="1"/>
  <c r="AM253" i="1"/>
  <c r="AN253" i="1"/>
  <c r="AO253" i="1"/>
  <c r="F254" i="1"/>
  <c r="G254" i="1"/>
  <c r="H254" i="1"/>
  <c r="I254" i="1"/>
  <c r="J254" i="1"/>
  <c r="K254" i="1"/>
  <c r="L254" i="1"/>
  <c r="M254" i="1"/>
  <c r="N254" i="1"/>
  <c r="O254" i="1"/>
  <c r="P254" i="1"/>
  <c r="Q254" i="1"/>
  <c r="R254" i="1"/>
  <c r="S254" i="1"/>
  <c r="T254" i="1"/>
  <c r="U254" i="1"/>
  <c r="V254" i="1"/>
  <c r="W254" i="1"/>
  <c r="X254" i="1"/>
  <c r="Y254" i="1"/>
  <c r="Z254" i="1"/>
  <c r="AA254" i="1"/>
  <c r="AB254" i="1"/>
  <c r="AC254" i="1"/>
  <c r="AD254" i="1"/>
  <c r="AE254" i="1"/>
  <c r="AF254" i="1"/>
  <c r="AG254" i="1"/>
  <c r="AH254" i="1"/>
  <c r="AI254" i="1"/>
  <c r="AJ254" i="1"/>
  <c r="AK254" i="1"/>
  <c r="AL254" i="1"/>
  <c r="AM254" i="1"/>
  <c r="AN254" i="1"/>
  <c r="AO254" i="1"/>
  <c r="F255" i="1"/>
  <c r="G255" i="1"/>
  <c r="H255" i="1"/>
  <c r="I255" i="1"/>
  <c r="J255" i="1"/>
  <c r="K255" i="1"/>
  <c r="L255" i="1"/>
  <c r="M255" i="1"/>
  <c r="N255" i="1"/>
  <c r="O255" i="1"/>
  <c r="P255" i="1"/>
  <c r="Q255" i="1"/>
  <c r="R255" i="1"/>
  <c r="S255" i="1"/>
  <c r="T255" i="1"/>
  <c r="U255" i="1"/>
  <c r="V255" i="1"/>
  <c r="W255" i="1"/>
  <c r="X255" i="1"/>
  <c r="Y255" i="1"/>
  <c r="Z255" i="1"/>
  <c r="AA255" i="1"/>
  <c r="AB255" i="1"/>
  <c r="AC255" i="1"/>
  <c r="AD255" i="1"/>
  <c r="AE255" i="1"/>
  <c r="AF255" i="1"/>
  <c r="AG255" i="1"/>
  <c r="AH255" i="1"/>
  <c r="AI255" i="1"/>
  <c r="AJ255" i="1"/>
  <c r="AK255" i="1"/>
  <c r="AL255" i="1"/>
  <c r="AM255" i="1"/>
  <c r="AN255" i="1"/>
  <c r="AO255" i="1"/>
  <c r="F256" i="1"/>
  <c r="G256" i="1"/>
  <c r="H256" i="1"/>
  <c r="I256" i="1"/>
  <c r="J256" i="1"/>
  <c r="K256" i="1"/>
  <c r="L256" i="1"/>
  <c r="M256" i="1"/>
  <c r="N256" i="1"/>
  <c r="O256" i="1"/>
  <c r="P256" i="1"/>
  <c r="Q256" i="1"/>
  <c r="R256" i="1"/>
  <c r="S256" i="1"/>
  <c r="T256" i="1"/>
  <c r="U256" i="1"/>
  <c r="V256" i="1"/>
  <c r="W256" i="1"/>
  <c r="X256" i="1"/>
  <c r="Y256" i="1"/>
  <c r="Z256" i="1"/>
  <c r="AA256" i="1"/>
  <c r="AB256" i="1"/>
  <c r="AC256" i="1"/>
  <c r="AD256" i="1"/>
  <c r="AE256" i="1"/>
  <c r="AF256" i="1"/>
  <c r="AG256" i="1"/>
  <c r="AH256" i="1"/>
  <c r="AI256" i="1"/>
  <c r="AJ256" i="1"/>
  <c r="AK256" i="1"/>
  <c r="AL256" i="1"/>
  <c r="AM256" i="1"/>
  <c r="AN256" i="1"/>
  <c r="AO256" i="1"/>
  <c r="F257" i="1"/>
  <c r="G257" i="1"/>
  <c r="H257" i="1"/>
  <c r="I257" i="1"/>
  <c r="J257" i="1"/>
  <c r="K257" i="1"/>
  <c r="L257" i="1"/>
  <c r="M257" i="1"/>
  <c r="N257" i="1"/>
  <c r="O257" i="1"/>
  <c r="P257" i="1"/>
  <c r="Q257" i="1"/>
  <c r="R257" i="1"/>
  <c r="S257" i="1"/>
  <c r="T257" i="1"/>
  <c r="U257" i="1"/>
  <c r="V257" i="1"/>
  <c r="W257" i="1"/>
  <c r="X257" i="1"/>
  <c r="Y257" i="1"/>
  <c r="Z257" i="1"/>
  <c r="AA257" i="1"/>
  <c r="AB257" i="1"/>
  <c r="AC257" i="1"/>
  <c r="AD257" i="1"/>
  <c r="AE257" i="1"/>
  <c r="AF257" i="1"/>
  <c r="AG257" i="1"/>
  <c r="AH257" i="1"/>
  <c r="AI257" i="1"/>
  <c r="AJ257" i="1"/>
  <c r="AK257" i="1"/>
  <c r="AL257" i="1"/>
  <c r="AM257" i="1"/>
  <c r="AN257" i="1"/>
  <c r="AO257" i="1"/>
  <c r="F258" i="1"/>
  <c r="G258" i="1"/>
  <c r="H258" i="1"/>
  <c r="I258" i="1"/>
  <c r="J258" i="1"/>
  <c r="K258" i="1"/>
  <c r="L258" i="1"/>
  <c r="M258" i="1"/>
  <c r="N258" i="1"/>
  <c r="O258" i="1"/>
  <c r="P258" i="1"/>
  <c r="Q258" i="1"/>
  <c r="R258" i="1"/>
  <c r="S258" i="1"/>
  <c r="T258" i="1"/>
  <c r="U258" i="1"/>
  <c r="V258" i="1"/>
  <c r="W258" i="1"/>
  <c r="X258" i="1"/>
  <c r="Y258" i="1"/>
  <c r="Z258" i="1"/>
  <c r="AA258" i="1"/>
  <c r="AB258" i="1"/>
  <c r="AC258" i="1"/>
  <c r="AD258" i="1"/>
  <c r="AE258" i="1"/>
  <c r="AF258" i="1"/>
  <c r="AG258" i="1"/>
  <c r="AH258" i="1"/>
  <c r="AI258" i="1"/>
  <c r="AJ258" i="1"/>
  <c r="AK258" i="1"/>
  <c r="AL258" i="1"/>
  <c r="AM258" i="1"/>
  <c r="AN258" i="1"/>
  <c r="AO258" i="1"/>
  <c r="F259" i="1"/>
  <c r="G259" i="1"/>
  <c r="H259" i="1"/>
  <c r="I259" i="1"/>
  <c r="J259" i="1"/>
  <c r="K259" i="1"/>
  <c r="L259" i="1"/>
  <c r="M259" i="1"/>
  <c r="N259" i="1"/>
  <c r="O259" i="1"/>
  <c r="P259" i="1"/>
  <c r="Q259" i="1"/>
  <c r="R259" i="1"/>
  <c r="S259" i="1"/>
  <c r="T259" i="1"/>
  <c r="U259" i="1"/>
  <c r="V259" i="1"/>
  <c r="W259" i="1"/>
  <c r="X259" i="1"/>
  <c r="Y259" i="1"/>
  <c r="Z259" i="1"/>
  <c r="AA259" i="1"/>
  <c r="AB259" i="1"/>
  <c r="AC259" i="1"/>
  <c r="AD259" i="1"/>
  <c r="AE259" i="1"/>
  <c r="AF259" i="1"/>
  <c r="AG259" i="1"/>
  <c r="AH259" i="1"/>
  <c r="AI259" i="1"/>
  <c r="AJ259" i="1"/>
  <c r="AK259" i="1"/>
  <c r="AL259" i="1"/>
  <c r="AM259" i="1"/>
  <c r="AN259" i="1"/>
  <c r="AO259" i="1"/>
  <c r="F260" i="1"/>
  <c r="G260" i="1"/>
  <c r="H260" i="1"/>
  <c r="I260" i="1"/>
  <c r="J260" i="1"/>
  <c r="K260" i="1"/>
  <c r="L260" i="1"/>
  <c r="M260" i="1"/>
  <c r="N260" i="1"/>
  <c r="O260" i="1"/>
  <c r="P260" i="1"/>
  <c r="Q260" i="1"/>
  <c r="R260" i="1"/>
  <c r="S260" i="1"/>
  <c r="T260" i="1"/>
  <c r="U260" i="1"/>
  <c r="V260" i="1"/>
  <c r="W260" i="1"/>
  <c r="X260" i="1"/>
  <c r="Y260" i="1"/>
  <c r="Z260" i="1"/>
  <c r="AA260" i="1"/>
  <c r="AB260" i="1"/>
  <c r="AC260" i="1"/>
  <c r="AD260" i="1"/>
  <c r="AE260" i="1"/>
  <c r="AF260" i="1"/>
  <c r="AG260" i="1"/>
  <c r="AH260" i="1"/>
  <c r="AI260" i="1"/>
  <c r="AJ260" i="1"/>
  <c r="AK260" i="1"/>
  <c r="AL260" i="1"/>
  <c r="AM260" i="1"/>
  <c r="AN260" i="1"/>
  <c r="AO260" i="1"/>
  <c r="F261" i="1"/>
  <c r="G261" i="1"/>
  <c r="H261" i="1"/>
  <c r="I261" i="1"/>
  <c r="J261" i="1"/>
  <c r="K261" i="1"/>
  <c r="L261" i="1"/>
  <c r="M261" i="1"/>
  <c r="N261" i="1"/>
  <c r="O261" i="1"/>
  <c r="P261" i="1"/>
  <c r="Q261" i="1"/>
  <c r="R261" i="1"/>
  <c r="S261" i="1"/>
  <c r="T261" i="1"/>
  <c r="U261" i="1"/>
  <c r="V261" i="1"/>
  <c r="W261" i="1"/>
  <c r="X261" i="1"/>
  <c r="Y261" i="1"/>
  <c r="Z261" i="1"/>
  <c r="AA261" i="1"/>
  <c r="AB261" i="1"/>
  <c r="AC261" i="1"/>
  <c r="AD261" i="1"/>
  <c r="AE261" i="1"/>
  <c r="AF261" i="1"/>
  <c r="AG261" i="1"/>
  <c r="AH261" i="1"/>
  <c r="AI261" i="1"/>
  <c r="AJ261" i="1"/>
  <c r="AK261" i="1"/>
  <c r="AL261" i="1"/>
  <c r="AM261" i="1"/>
  <c r="AN261" i="1"/>
  <c r="AO261" i="1"/>
  <c r="F262" i="1"/>
  <c r="G262" i="1"/>
  <c r="H262" i="1"/>
  <c r="I262" i="1"/>
  <c r="J262" i="1"/>
  <c r="K262" i="1"/>
  <c r="L262" i="1"/>
  <c r="M262" i="1"/>
  <c r="N262" i="1"/>
  <c r="O262" i="1"/>
  <c r="P262" i="1"/>
  <c r="Q262" i="1"/>
  <c r="R262" i="1"/>
  <c r="S262" i="1"/>
  <c r="T262" i="1"/>
  <c r="U262" i="1"/>
  <c r="V262" i="1"/>
  <c r="W262" i="1"/>
  <c r="X262" i="1"/>
  <c r="Y262" i="1"/>
  <c r="Z262" i="1"/>
  <c r="AA262" i="1"/>
  <c r="AB262" i="1"/>
  <c r="AC262" i="1"/>
  <c r="AD262" i="1"/>
  <c r="AE262" i="1"/>
  <c r="AF262" i="1"/>
  <c r="AG262" i="1"/>
  <c r="AH262" i="1"/>
  <c r="AI262" i="1"/>
  <c r="AJ262" i="1"/>
  <c r="AK262" i="1"/>
  <c r="AL262" i="1"/>
  <c r="AM262" i="1"/>
  <c r="AN262" i="1"/>
  <c r="AO262" i="1"/>
  <c r="F263" i="1"/>
  <c r="G263" i="1"/>
  <c r="H263" i="1"/>
  <c r="I263" i="1"/>
  <c r="J263" i="1"/>
  <c r="K263" i="1"/>
  <c r="L263" i="1"/>
  <c r="M263" i="1"/>
  <c r="N263" i="1"/>
  <c r="O263" i="1"/>
  <c r="P263" i="1"/>
  <c r="Q263" i="1"/>
  <c r="R263" i="1"/>
  <c r="S263" i="1"/>
  <c r="T263" i="1"/>
  <c r="U263" i="1"/>
  <c r="V263" i="1"/>
  <c r="W263" i="1"/>
  <c r="X263" i="1"/>
  <c r="Y263" i="1"/>
  <c r="Z263" i="1"/>
  <c r="AA263" i="1"/>
  <c r="AB263" i="1"/>
  <c r="AC263" i="1"/>
  <c r="AD263" i="1"/>
  <c r="AE263" i="1"/>
  <c r="AF263" i="1"/>
  <c r="AG263" i="1"/>
  <c r="AH263" i="1"/>
  <c r="AI263" i="1"/>
  <c r="AJ263" i="1"/>
  <c r="AK263" i="1"/>
  <c r="AL263" i="1"/>
  <c r="AM263" i="1"/>
  <c r="AN263" i="1"/>
  <c r="AO263" i="1"/>
  <c r="F264" i="1"/>
  <c r="G264" i="1"/>
  <c r="H264" i="1"/>
  <c r="I264" i="1"/>
  <c r="J264" i="1"/>
  <c r="K264" i="1"/>
  <c r="L264" i="1"/>
  <c r="M264" i="1"/>
  <c r="N264" i="1"/>
  <c r="O264" i="1"/>
  <c r="P264" i="1"/>
  <c r="Q264" i="1"/>
  <c r="R264" i="1"/>
  <c r="S264" i="1"/>
  <c r="T264" i="1"/>
  <c r="U264" i="1"/>
  <c r="V264" i="1"/>
  <c r="W264" i="1"/>
  <c r="X264" i="1"/>
  <c r="Y264" i="1"/>
  <c r="Z264" i="1"/>
  <c r="AA264" i="1"/>
  <c r="AB264" i="1"/>
  <c r="AC264" i="1"/>
  <c r="AD264" i="1"/>
  <c r="AE264" i="1"/>
  <c r="AF264" i="1"/>
  <c r="AG264" i="1"/>
  <c r="AH264" i="1"/>
  <c r="AI264" i="1"/>
  <c r="AJ264" i="1"/>
  <c r="AK264" i="1"/>
  <c r="AL264" i="1"/>
  <c r="AM264" i="1"/>
  <c r="AN264" i="1"/>
  <c r="AO264" i="1"/>
  <c r="F265" i="1"/>
  <c r="G265" i="1"/>
  <c r="H265" i="1"/>
  <c r="I265" i="1"/>
  <c r="J265" i="1"/>
  <c r="K265" i="1"/>
  <c r="L265" i="1"/>
  <c r="M265" i="1"/>
  <c r="N265" i="1"/>
  <c r="O265" i="1"/>
  <c r="P265" i="1"/>
  <c r="Q265" i="1"/>
  <c r="R265" i="1"/>
  <c r="S265" i="1"/>
  <c r="T265" i="1"/>
  <c r="U265" i="1"/>
  <c r="V265" i="1"/>
  <c r="W265" i="1"/>
  <c r="X265" i="1"/>
  <c r="Y265" i="1"/>
  <c r="Z265" i="1"/>
  <c r="AA265" i="1"/>
  <c r="AB265" i="1"/>
  <c r="AC265" i="1"/>
  <c r="AD265" i="1"/>
  <c r="AE265" i="1"/>
  <c r="AF265" i="1"/>
  <c r="AG265" i="1"/>
  <c r="AH265" i="1"/>
  <c r="AI265" i="1"/>
  <c r="AJ265" i="1"/>
  <c r="AK265" i="1"/>
  <c r="AL265" i="1"/>
  <c r="AM265" i="1"/>
  <c r="AN265" i="1"/>
  <c r="AO265" i="1"/>
  <c r="F266" i="1"/>
  <c r="G266" i="1"/>
  <c r="H266" i="1"/>
  <c r="I266" i="1"/>
  <c r="J266" i="1"/>
  <c r="K266" i="1"/>
  <c r="L266" i="1"/>
  <c r="M266" i="1"/>
  <c r="N266" i="1"/>
  <c r="O266" i="1"/>
  <c r="P266" i="1"/>
  <c r="Q266" i="1"/>
  <c r="R266" i="1"/>
  <c r="S266" i="1"/>
  <c r="T266" i="1"/>
  <c r="U266" i="1"/>
  <c r="V266" i="1"/>
  <c r="W266" i="1"/>
  <c r="X266" i="1"/>
  <c r="Y266" i="1"/>
  <c r="Z266" i="1"/>
  <c r="AA266" i="1"/>
  <c r="AB266" i="1"/>
  <c r="AC266" i="1"/>
  <c r="AD266" i="1"/>
  <c r="AE266" i="1"/>
  <c r="AF266" i="1"/>
  <c r="AG266" i="1"/>
  <c r="AH266" i="1"/>
  <c r="AI266" i="1"/>
  <c r="AJ266" i="1"/>
  <c r="AK266" i="1"/>
  <c r="AL266" i="1"/>
  <c r="AM266" i="1"/>
  <c r="AN266" i="1"/>
  <c r="AO266" i="1"/>
  <c r="F267" i="1"/>
  <c r="G267" i="1"/>
  <c r="H267" i="1"/>
  <c r="I267" i="1"/>
  <c r="J267" i="1"/>
  <c r="K267" i="1"/>
  <c r="L267" i="1"/>
  <c r="M267" i="1"/>
  <c r="N267" i="1"/>
  <c r="O267" i="1"/>
  <c r="P267" i="1"/>
  <c r="Q267" i="1"/>
  <c r="R267" i="1"/>
  <c r="S267" i="1"/>
  <c r="T267" i="1"/>
  <c r="U267" i="1"/>
  <c r="V267" i="1"/>
  <c r="W267" i="1"/>
  <c r="X267" i="1"/>
  <c r="Y267" i="1"/>
  <c r="Z267" i="1"/>
  <c r="AA267" i="1"/>
  <c r="AB267" i="1"/>
  <c r="AC267" i="1"/>
  <c r="AD267" i="1"/>
  <c r="AE267" i="1"/>
  <c r="AF267" i="1"/>
  <c r="AG267" i="1"/>
  <c r="AH267" i="1"/>
  <c r="AI267" i="1"/>
  <c r="AJ267" i="1"/>
  <c r="AK267" i="1"/>
  <c r="AL267" i="1"/>
  <c r="AM267" i="1"/>
  <c r="AN267" i="1"/>
  <c r="AO267" i="1"/>
  <c r="F268" i="1"/>
  <c r="G268" i="1"/>
  <c r="H268" i="1"/>
  <c r="I268" i="1"/>
  <c r="J268" i="1"/>
  <c r="K268" i="1"/>
  <c r="L268" i="1"/>
  <c r="M268" i="1"/>
  <c r="N268" i="1"/>
  <c r="O268" i="1"/>
  <c r="P268" i="1"/>
  <c r="Q268" i="1"/>
  <c r="R268" i="1"/>
  <c r="S268" i="1"/>
  <c r="T268" i="1"/>
  <c r="U268" i="1"/>
  <c r="V268" i="1"/>
  <c r="W268" i="1"/>
  <c r="X268" i="1"/>
  <c r="Y268" i="1"/>
  <c r="Z268" i="1"/>
  <c r="AA268" i="1"/>
  <c r="AB268" i="1"/>
  <c r="AC268" i="1"/>
  <c r="AD268" i="1"/>
  <c r="AE268" i="1"/>
  <c r="AF268" i="1"/>
  <c r="AG268" i="1"/>
  <c r="AH268" i="1"/>
  <c r="AI268" i="1"/>
  <c r="AJ268" i="1"/>
  <c r="AK268" i="1"/>
  <c r="AL268" i="1"/>
  <c r="AM268" i="1"/>
  <c r="AN268" i="1"/>
  <c r="AO268" i="1"/>
  <c r="F269" i="1"/>
  <c r="G269" i="1"/>
  <c r="H269" i="1"/>
  <c r="I269" i="1"/>
  <c r="J269" i="1"/>
  <c r="K269" i="1"/>
  <c r="L269" i="1"/>
  <c r="M269" i="1"/>
  <c r="N269" i="1"/>
  <c r="O269" i="1"/>
  <c r="P269" i="1"/>
  <c r="Q269" i="1"/>
  <c r="R269" i="1"/>
  <c r="S269" i="1"/>
  <c r="T269" i="1"/>
  <c r="U269" i="1"/>
  <c r="V269" i="1"/>
  <c r="W269" i="1"/>
  <c r="X269" i="1"/>
  <c r="Y269" i="1"/>
  <c r="Z269" i="1"/>
  <c r="AA269" i="1"/>
  <c r="AB269" i="1"/>
  <c r="AC269" i="1"/>
  <c r="AD269" i="1"/>
  <c r="AE269" i="1"/>
  <c r="AF269" i="1"/>
  <c r="AG269" i="1"/>
  <c r="AH269" i="1"/>
  <c r="AI269" i="1"/>
  <c r="AJ269" i="1"/>
  <c r="AK269" i="1"/>
  <c r="AL269" i="1"/>
  <c r="AM269" i="1"/>
  <c r="AN269" i="1"/>
  <c r="AO269" i="1"/>
  <c r="F270" i="1"/>
  <c r="G270" i="1"/>
  <c r="H270" i="1"/>
  <c r="I270" i="1"/>
  <c r="J270" i="1"/>
  <c r="K270" i="1"/>
  <c r="L270" i="1"/>
  <c r="M270" i="1"/>
  <c r="N270" i="1"/>
  <c r="O270" i="1"/>
  <c r="P270" i="1"/>
  <c r="Q270" i="1"/>
  <c r="R270" i="1"/>
  <c r="S270" i="1"/>
  <c r="T270" i="1"/>
  <c r="U270" i="1"/>
  <c r="V270" i="1"/>
  <c r="W270" i="1"/>
  <c r="X270" i="1"/>
  <c r="Y270" i="1"/>
  <c r="Z270" i="1"/>
  <c r="AA270" i="1"/>
  <c r="AB270" i="1"/>
  <c r="AC270" i="1"/>
  <c r="AD270" i="1"/>
  <c r="AE270" i="1"/>
  <c r="AF270" i="1"/>
  <c r="AG270" i="1"/>
  <c r="AH270" i="1"/>
  <c r="AI270" i="1"/>
  <c r="AJ270" i="1"/>
  <c r="AK270" i="1"/>
  <c r="AL270" i="1"/>
  <c r="AM270" i="1"/>
  <c r="AN270" i="1"/>
  <c r="AO270" i="1"/>
  <c r="F271" i="1"/>
  <c r="G271" i="1"/>
  <c r="H271" i="1"/>
  <c r="I271" i="1"/>
  <c r="J271" i="1"/>
  <c r="K271" i="1"/>
  <c r="L271" i="1"/>
  <c r="M271" i="1"/>
  <c r="N271" i="1"/>
  <c r="O271" i="1"/>
  <c r="P271" i="1"/>
  <c r="Q271" i="1"/>
  <c r="R271" i="1"/>
  <c r="S271" i="1"/>
  <c r="T271" i="1"/>
  <c r="U271" i="1"/>
  <c r="V271" i="1"/>
  <c r="W271" i="1"/>
  <c r="X271" i="1"/>
  <c r="Y271" i="1"/>
  <c r="Z271" i="1"/>
  <c r="AA271" i="1"/>
  <c r="AB271" i="1"/>
  <c r="AC271" i="1"/>
  <c r="AD271" i="1"/>
  <c r="AE271" i="1"/>
  <c r="AF271" i="1"/>
  <c r="AG271" i="1"/>
  <c r="AH271" i="1"/>
  <c r="AI271" i="1"/>
  <c r="AJ271" i="1"/>
  <c r="AK271" i="1"/>
  <c r="AL271" i="1"/>
  <c r="AM271" i="1"/>
  <c r="AN271" i="1"/>
  <c r="AO271" i="1"/>
  <c r="F272" i="1"/>
  <c r="G272" i="1"/>
  <c r="H272" i="1"/>
  <c r="I272" i="1"/>
  <c r="J272" i="1"/>
  <c r="K272" i="1"/>
  <c r="L272" i="1"/>
  <c r="M272" i="1"/>
  <c r="N272" i="1"/>
  <c r="O272" i="1"/>
  <c r="P272" i="1"/>
  <c r="Q272" i="1"/>
  <c r="R272" i="1"/>
  <c r="S272" i="1"/>
  <c r="T272" i="1"/>
  <c r="U272" i="1"/>
  <c r="V272" i="1"/>
  <c r="W272" i="1"/>
  <c r="X272" i="1"/>
  <c r="Y272" i="1"/>
  <c r="Z272" i="1"/>
  <c r="AA272" i="1"/>
  <c r="AB272" i="1"/>
  <c r="AC272" i="1"/>
  <c r="AD272" i="1"/>
  <c r="AE272" i="1"/>
  <c r="AF272" i="1"/>
  <c r="AG272" i="1"/>
  <c r="AH272" i="1"/>
  <c r="AI272" i="1"/>
  <c r="AJ272" i="1"/>
  <c r="AK272" i="1"/>
  <c r="AL272" i="1"/>
  <c r="AM272" i="1"/>
  <c r="AN272" i="1"/>
  <c r="AO272" i="1"/>
  <c r="F273" i="1"/>
  <c r="G273" i="1"/>
  <c r="H273" i="1"/>
  <c r="I273" i="1"/>
  <c r="J273" i="1"/>
  <c r="K273" i="1"/>
  <c r="L273" i="1"/>
  <c r="M273" i="1"/>
  <c r="N273" i="1"/>
  <c r="O273" i="1"/>
  <c r="P273" i="1"/>
  <c r="Q273" i="1"/>
  <c r="R273" i="1"/>
  <c r="S273" i="1"/>
  <c r="T273" i="1"/>
  <c r="U273" i="1"/>
  <c r="V273" i="1"/>
  <c r="W273" i="1"/>
  <c r="X273" i="1"/>
  <c r="Y273" i="1"/>
  <c r="Z273" i="1"/>
  <c r="AA273" i="1"/>
  <c r="AB273" i="1"/>
  <c r="AC273" i="1"/>
  <c r="AD273" i="1"/>
  <c r="AE273" i="1"/>
  <c r="AF273" i="1"/>
  <c r="AG273" i="1"/>
  <c r="AH273" i="1"/>
  <c r="AI273" i="1"/>
  <c r="AJ273" i="1"/>
  <c r="AK273" i="1"/>
  <c r="AL273" i="1"/>
  <c r="AM273" i="1"/>
  <c r="AN273" i="1"/>
  <c r="AO273" i="1"/>
  <c r="F274" i="1"/>
  <c r="G274" i="1"/>
  <c r="H274" i="1"/>
  <c r="I274" i="1"/>
  <c r="J274" i="1"/>
  <c r="K274" i="1"/>
  <c r="L274" i="1"/>
  <c r="M274" i="1"/>
  <c r="N274" i="1"/>
  <c r="O274" i="1"/>
  <c r="P274" i="1"/>
  <c r="Q274" i="1"/>
  <c r="R274" i="1"/>
  <c r="S274" i="1"/>
  <c r="T274" i="1"/>
  <c r="U274" i="1"/>
  <c r="V274" i="1"/>
  <c r="W274" i="1"/>
  <c r="X274" i="1"/>
  <c r="Y274" i="1"/>
  <c r="Z274" i="1"/>
  <c r="AA274" i="1"/>
  <c r="AB274" i="1"/>
  <c r="AC274" i="1"/>
  <c r="AD274" i="1"/>
  <c r="AE274" i="1"/>
  <c r="AF274" i="1"/>
  <c r="AG274" i="1"/>
  <c r="AH274" i="1"/>
  <c r="AI274" i="1"/>
  <c r="AJ274" i="1"/>
  <c r="AK274" i="1"/>
  <c r="AL274" i="1"/>
  <c r="AM274" i="1"/>
  <c r="AN274" i="1"/>
  <c r="AO274" i="1"/>
  <c r="F275" i="1"/>
  <c r="G275" i="1"/>
  <c r="H275" i="1"/>
  <c r="I275" i="1"/>
  <c r="J275" i="1"/>
  <c r="K275" i="1"/>
  <c r="L275" i="1"/>
  <c r="M275" i="1"/>
  <c r="N275" i="1"/>
  <c r="O275" i="1"/>
  <c r="P275" i="1"/>
  <c r="Q275" i="1"/>
  <c r="R275" i="1"/>
  <c r="S275" i="1"/>
  <c r="T275" i="1"/>
  <c r="U275" i="1"/>
  <c r="V275" i="1"/>
  <c r="W275" i="1"/>
  <c r="X275" i="1"/>
  <c r="Y275" i="1"/>
  <c r="Z275" i="1"/>
  <c r="AA275" i="1"/>
  <c r="AB275" i="1"/>
  <c r="AC275" i="1"/>
  <c r="AD275" i="1"/>
  <c r="AE275" i="1"/>
  <c r="AF275" i="1"/>
  <c r="AG275" i="1"/>
  <c r="AH275" i="1"/>
  <c r="AI275" i="1"/>
  <c r="AJ275" i="1"/>
  <c r="AK275" i="1"/>
  <c r="AL275" i="1"/>
  <c r="AM275" i="1"/>
  <c r="AN275" i="1"/>
  <c r="AO275" i="1"/>
  <c r="F276" i="1"/>
  <c r="G276" i="1"/>
  <c r="H276" i="1"/>
  <c r="I276" i="1"/>
  <c r="J276" i="1"/>
  <c r="K276" i="1"/>
  <c r="L276" i="1"/>
  <c r="M276" i="1"/>
  <c r="N276" i="1"/>
  <c r="O276" i="1"/>
  <c r="P276" i="1"/>
  <c r="Q276" i="1"/>
  <c r="R276" i="1"/>
  <c r="S276" i="1"/>
  <c r="T276" i="1"/>
  <c r="U276" i="1"/>
  <c r="V276" i="1"/>
  <c r="W276" i="1"/>
  <c r="X276" i="1"/>
  <c r="Y276" i="1"/>
  <c r="Z276" i="1"/>
  <c r="AA276" i="1"/>
  <c r="AB276" i="1"/>
  <c r="AC276" i="1"/>
  <c r="AD276" i="1"/>
  <c r="AE276" i="1"/>
  <c r="AF276" i="1"/>
  <c r="AG276" i="1"/>
  <c r="AH276" i="1"/>
  <c r="AI276" i="1"/>
  <c r="AJ276" i="1"/>
  <c r="AK276" i="1"/>
  <c r="AL276" i="1"/>
  <c r="AM276" i="1"/>
  <c r="AN276" i="1"/>
  <c r="AO276" i="1"/>
  <c r="F277" i="1"/>
  <c r="G277" i="1"/>
  <c r="H277" i="1"/>
  <c r="I277" i="1"/>
  <c r="J277" i="1"/>
  <c r="K277" i="1"/>
  <c r="L277" i="1"/>
  <c r="M277" i="1"/>
  <c r="N277" i="1"/>
  <c r="O277" i="1"/>
  <c r="P277" i="1"/>
  <c r="Q277" i="1"/>
  <c r="R277" i="1"/>
  <c r="S277" i="1"/>
  <c r="T277" i="1"/>
  <c r="U277" i="1"/>
  <c r="V277" i="1"/>
  <c r="W277" i="1"/>
  <c r="X277" i="1"/>
  <c r="Y277" i="1"/>
  <c r="Z277" i="1"/>
  <c r="AA277" i="1"/>
  <c r="AB277" i="1"/>
  <c r="AC277" i="1"/>
  <c r="AD277" i="1"/>
  <c r="AE277" i="1"/>
  <c r="AF277" i="1"/>
  <c r="AG277" i="1"/>
  <c r="AH277" i="1"/>
  <c r="AI277" i="1"/>
  <c r="AJ277" i="1"/>
  <c r="AK277" i="1"/>
  <c r="AL277" i="1"/>
  <c r="AM277" i="1"/>
  <c r="AN277" i="1"/>
  <c r="AO277" i="1"/>
  <c r="F278" i="1"/>
  <c r="G278" i="1"/>
  <c r="H278" i="1"/>
  <c r="I278" i="1"/>
  <c r="J278" i="1"/>
  <c r="K278" i="1"/>
  <c r="L278" i="1"/>
  <c r="M278" i="1"/>
  <c r="N278" i="1"/>
  <c r="O278" i="1"/>
  <c r="P278" i="1"/>
  <c r="Q278" i="1"/>
  <c r="R278" i="1"/>
  <c r="S278" i="1"/>
  <c r="T278" i="1"/>
  <c r="U278" i="1"/>
  <c r="V278" i="1"/>
  <c r="W278" i="1"/>
  <c r="X278" i="1"/>
  <c r="Y278" i="1"/>
  <c r="Z278" i="1"/>
  <c r="AA278" i="1"/>
  <c r="AB278" i="1"/>
  <c r="AC278" i="1"/>
  <c r="AD278" i="1"/>
  <c r="AE278" i="1"/>
  <c r="AF278" i="1"/>
  <c r="AG278" i="1"/>
  <c r="AH278" i="1"/>
  <c r="AI278" i="1"/>
  <c r="AJ278" i="1"/>
  <c r="AK278" i="1"/>
  <c r="AL278" i="1"/>
  <c r="AM278" i="1"/>
  <c r="AN278" i="1"/>
  <c r="AO278" i="1"/>
  <c r="F279" i="1"/>
  <c r="G279" i="1"/>
  <c r="H279" i="1"/>
  <c r="I279" i="1"/>
  <c r="J279" i="1"/>
  <c r="K279" i="1"/>
  <c r="L279" i="1"/>
  <c r="M279" i="1"/>
  <c r="N279" i="1"/>
  <c r="O279" i="1"/>
  <c r="P279" i="1"/>
  <c r="Q279" i="1"/>
  <c r="R279" i="1"/>
  <c r="S279" i="1"/>
  <c r="T279" i="1"/>
  <c r="U279" i="1"/>
  <c r="V279" i="1"/>
  <c r="W279" i="1"/>
  <c r="X279" i="1"/>
  <c r="Y279" i="1"/>
  <c r="Z279" i="1"/>
  <c r="AA279" i="1"/>
  <c r="AB279" i="1"/>
  <c r="AC279" i="1"/>
  <c r="AD279" i="1"/>
  <c r="AE279" i="1"/>
  <c r="AF279" i="1"/>
  <c r="AG279" i="1"/>
  <c r="AH279" i="1"/>
  <c r="AI279" i="1"/>
  <c r="AJ279" i="1"/>
  <c r="AK279" i="1"/>
  <c r="AL279" i="1"/>
  <c r="AM279" i="1"/>
  <c r="AN279" i="1"/>
  <c r="AO279" i="1"/>
  <c r="F280" i="1"/>
  <c r="G280" i="1"/>
  <c r="H280" i="1"/>
  <c r="I280" i="1"/>
  <c r="J280" i="1"/>
  <c r="K280" i="1"/>
  <c r="L280" i="1"/>
  <c r="M280" i="1"/>
  <c r="N280" i="1"/>
  <c r="O280" i="1"/>
  <c r="P280" i="1"/>
  <c r="Q280" i="1"/>
  <c r="R280" i="1"/>
  <c r="S280" i="1"/>
  <c r="T280" i="1"/>
  <c r="U280" i="1"/>
  <c r="V280" i="1"/>
  <c r="W280" i="1"/>
  <c r="X280" i="1"/>
  <c r="Y280" i="1"/>
  <c r="Z280" i="1"/>
  <c r="AA280" i="1"/>
  <c r="AB280" i="1"/>
  <c r="AC280" i="1"/>
  <c r="AD280" i="1"/>
  <c r="AE280" i="1"/>
  <c r="AF280" i="1"/>
  <c r="AG280" i="1"/>
  <c r="AH280" i="1"/>
  <c r="AI280" i="1"/>
  <c r="AJ280" i="1"/>
  <c r="AK280" i="1"/>
  <c r="AL280" i="1"/>
  <c r="AM280" i="1"/>
  <c r="AN280" i="1"/>
  <c r="AO280" i="1"/>
  <c r="F281" i="1"/>
  <c r="G281" i="1"/>
  <c r="H281" i="1"/>
  <c r="I281" i="1"/>
  <c r="J281" i="1"/>
  <c r="K281" i="1"/>
  <c r="L281" i="1"/>
  <c r="M281" i="1"/>
  <c r="N281" i="1"/>
  <c r="O281" i="1"/>
  <c r="P281" i="1"/>
  <c r="Q281" i="1"/>
  <c r="R281" i="1"/>
  <c r="S281" i="1"/>
  <c r="T281" i="1"/>
  <c r="U281" i="1"/>
  <c r="V281" i="1"/>
  <c r="W281" i="1"/>
  <c r="X281" i="1"/>
  <c r="Y281" i="1"/>
  <c r="Z281" i="1"/>
  <c r="AA281" i="1"/>
  <c r="AB281" i="1"/>
  <c r="AC281" i="1"/>
  <c r="AD281" i="1"/>
  <c r="AE281" i="1"/>
  <c r="AF281" i="1"/>
  <c r="AG281" i="1"/>
  <c r="AH281" i="1"/>
  <c r="AI281" i="1"/>
  <c r="AJ281" i="1"/>
  <c r="AK281" i="1"/>
  <c r="AL281" i="1"/>
  <c r="AM281" i="1"/>
  <c r="AN281" i="1"/>
  <c r="AO281" i="1"/>
  <c r="F282" i="1"/>
  <c r="G282" i="1"/>
  <c r="H282" i="1"/>
  <c r="I282" i="1"/>
  <c r="J282" i="1"/>
  <c r="K282" i="1"/>
  <c r="L282" i="1"/>
  <c r="M282" i="1"/>
  <c r="N282" i="1"/>
  <c r="O282" i="1"/>
  <c r="P282" i="1"/>
  <c r="Q282" i="1"/>
  <c r="R282" i="1"/>
  <c r="S282" i="1"/>
  <c r="T282" i="1"/>
  <c r="U282" i="1"/>
  <c r="V282" i="1"/>
  <c r="W282" i="1"/>
  <c r="X282" i="1"/>
  <c r="Y282" i="1"/>
  <c r="Z282" i="1"/>
  <c r="AA282" i="1"/>
  <c r="AB282" i="1"/>
  <c r="AC282" i="1"/>
  <c r="AD282" i="1"/>
  <c r="AE282" i="1"/>
  <c r="AF282" i="1"/>
  <c r="AG282" i="1"/>
  <c r="AH282" i="1"/>
  <c r="AI282" i="1"/>
  <c r="AJ282" i="1"/>
  <c r="AK282" i="1"/>
  <c r="AL282" i="1"/>
  <c r="AM282" i="1"/>
  <c r="AN282" i="1"/>
  <c r="AO282" i="1"/>
  <c r="F283" i="1"/>
  <c r="G283" i="1"/>
  <c r="H283" i="1"/>
  <c r="I283" i="1"/>
  <c r="J283" i="1"/>
  <c r="K283" i="1"/>
  <c r="L283" i="1"/>
  <c r="M283" i="1"/>
  <c r="N283" i="1"/>
  <c r="O283" i="1"/>
  <c r="P283" i="1"/>
  <c r="Q283" i="1"/>
  <c r="R283" i="1"/>
  <c r="S283" i="1"/>
  <c r="T283" i="1"/>
  <c r="U283" i="1"/>
  <c r="V283" i="1"/>
  <c r="W283" i="1"/>
  <c r="X283" i="1"/>
  <c r="Y283" i="1"/>
  <c r="Z283" i="1"/>
  <c r="AA283" i="1"/>
  <c r="AB283" i="1"/>
  <c r="AC283" i="1"/>
  <c r="AD283" i="1"/>
  <c r="AE283" i="1"/>
  <c r="AF283" i="1"/>
  <c r="AG283" i="1"/>
  <c r="AH283" i="1"/>
  <c r="AI283" i="1"/>
  <c r="AJ283" i="1"/>
  <c r="AK283" i="1"/>
  <c r="AL283" i="1"/>
  <c r="AM283" i="1"/>
  <c r="AN283" i="1"/>
  <c r="AO283" i="1"/>
  <c r="F284" i="1"/>
  <c r="G284" i="1"/>
  <c r="H284" i="1"/>
  <c r="I284" i="1"/>
  <c r="J284" i="1"/>
  <c r="K284" i="1"/>
  <c r="L284" i="1"/>
  <c r="M284" i="1"/>
  <c r="N284" i="1"/>
  <c r="O284" i="1"/>
  <c r="P284" i="1"/>
  <c r="Q284" i="1"/>
  <c r="R284" i="1"/>
  <c r="S284" i="1"/>
  <c r="T284" i="1"/>
  <c r="U284" i="1"/>
  <c r="V284" i="1"/>
  <c r="W284" i="1"/>
  <c r="X284" i="1"/>
  <c r="Y284" i="1"/>
  <c r="Z284" i="1"/>
  <c r="AA284" i="1"/>
  <c r="AB284" i="1"/>
  <c r="AC284" i="1"/>
  <c r="AD284" i="1"/>
  <c r="AE284" i="1"/>
  <c r="AF284" i="1"/>
  <c r="AG284" i="1"/>
  <c r="AH284" i="1"/>
  <c r="AI284" i="1"/>
  <c r="AJ284" i="1"/>
  <c r="AK284" i="1"/>
  <c r="AL284" i="1"/>
  <c r="AM284" i="1"/>
  <c r="AN284" i="1"/>
  <c r="AO284" i="1"/>
  <c r="F285" i="1"/>
  <c r="G285" i="1"/>
  <c r="H285" i="1"/>
  <c r="I285" i="1"/>
  <c r="J285" i="1"/>
  <c r="K285" i="1"/>
  <c r="L285" i="1"/>
  <c r="M285" i="1"/>
  <c r="N285" i="1"/>
  <c r="O285" i="1"/>
  <c r="P285" i="1"/>
  <c r="Q285" i="1"/>
  <c r="R285" i="1"/>
  <c r="S285" i="1"/>
  <c r="T285" i="1"/>
  <c r="U285" i="1"/>
  <c r="V285" i="1"/>
  <c r="W285" i="1"/>
  <c r="X285" i="1"/>
  <c r="Y285" i="1"/>
  <c r="Z285" i="1"/>
  <c r="AA285" i="1"/>
  <c r="AB285" i="1"/>
  <c r="AC285" i="1"/>
  <c r="AD285" i="1"/>
  <c r="AE285" i="1"/>
  <c r="AF285" i="1"/>
  <c r="AG285" i="1"/>
  <c r="AH285" i="1"/>
  <c r="AI285" i="1"/>
  <c r="AJ285" i="1"/>
  <c r="AK285" i="1"/>
  <c r="AL285" i="1"/>
  <c r="AM285" i="1"/>
  <c r="AN285" i="1"/>
  <c r="AO285" i="1"/>
  <c r="F286" i="1"/>
  <c r="G286" i="1"/>
  <c r="H286" i="1"/>
  <c r="I286" i="1"/>
  <c r="J286" i="1"/>
  <c r="K286" i="1"/>
  <c r="L286" i="1"/>
  <c r="M286" i="1"/>
  <c r="N286" i="1"/>
  <c r="O286" i="1"/>
  <c r="P286" i="1"/>
  <c r="Q286" i="1"/>
  <c r="R286" i="1"/>
  <c r="S286" i="1"/>
  <c r="T286" i="1"/>
  <c r="U286" i="1"/>
  <c r="V286" i="1"/>
  <c r="W286" i="1"/>
  <c r="X286" i="1"/>
  <c r="Y286" i="1"/>
  <c r="Z286" i="1"/>
  <c r="AA286" i="1"/>
  <c r="AB286" i="1"/>
  <c r="AC286" i="1"/>
  <c r="AD286" i="1"/>
  <c r="AE286" i="1"/>
  <c r="AF286" i="1"/>
  <c r="AG286" i="1"/>
  <c r="AH286" i="1"/>
  <c r="AI286" i="1"/>
  <c r="AJ286" i="1"/>
  <c r="AK286" i="1"/>
  <c r="AL286" i="1"/>
  <c r="AM286" i="1"/>
  <c r="AN286" i="1"/>
  <c r="AO286" i="1"/>
  <c r="F287" i="1"/>
  <c r="G287" i="1"/>
  <c r="H287" i="1"/>
  <c r="I287" i="1"/>
  <c r="J287" i="1"/>
  <c r="K287" i="1"/>
  <c r="L287" i="1"/>
  <c r="M287" i="1"/>
  <c r="N287" i="1"/>
  <c r="O287" i="1"/>
  <c r="P287" i="1"/>
  <c r="Q287" i="1"/>
  <c r="R287" i="1"/>
  <c r="S287" i="1"/>
  <c r="T287" i="1"/>
  <c r="U287" i="1"/>
  <c r="V287" i="1"/>
  <c r="W287" i="1"/>
  <c r="X287" i="1"/>
  <c r="Y287" i="1"/>
  <c r="Z287" i="1"/>
  <c r="AA287" i="1"/>
  <c r="AB287" i="1"/>
  <c r="AC287" i="1"/>
  <c r="AD287" i="1"/>
  <c r="AE287" i="1"/>
  <c r="AF287" i="1"/>
  <c r="AG287" i="1"/>
  <c r="AH287" i="1"/>
  <c r="AI287" i="1"/>
  <c r="AJ287" i="1"/>
  <c r="AK287" i="1"/>
  <c r="AL287" i="1"/>
  <c r="AM287" i="1"/>
  <c r="AN287" i="1"/>
  <c r="AO287" i="1"/>
  <c r="F288" i="1"/>
  <c r="G288" i="1"/>
  <c r="H288" i="1"/>
  <c r="I288" i="1"/>
  <c r="J288" i="1"/>
  <c r="K288" i="1"/>
  <c r="L288" i="1"/>
  <c r="M288" i="1"/>
  <c r="N288" i="1"/>
  <c r="O288" i="1"/>
  <c r="P288" i="1"/>
  <c r="Q288" i="1"/>
  <c r="R288" i="1"/>
  <c r="S288" i="1"/>
  <c r="T288" i="1"/>
  <c r="U288" i="1"/>
  <c r="V288" i="1"/>
  <c r="W288" i="1"/>
  <c r="X288" i="1"/>
  <c r="Y288" i="1"/>
  <c r="Z288" i="1"/>
  <c r="AA288" i="1"/>
  <c r="AB288" i="1"/>
  <c r="AC288" i="1"/>
  <c r="AD288" i="1"/>
  <c r="AE288" i="1"/>
  <c r="AF288" i="1"/>
  <c r="AG288" i="1"/>
  <c r="AH288" i="1"/>
  <c r="AI288" i="1"/>
  <c r="AJ288" i="1"/>
  <c r="AK288" i="1"/>
  <c r="AL288" i="1"/>
  <c r="AM288" i="1"/>
  <c r="AN288" i="1"/>
  <c r="AO288" i="1"/>
  <c r="F289" i="1"/>
  <c r="G289" i="1"/>
  <c r="H289" i="1"/>
  <c r="I289" i="1"/>
  <c r="J289" i="1"/>
  <c r="K289" i="1"/>
  <c r="L289" i="1"/>
  <c r="M289" i="1"/>
  <c r="N289" i="1"/>
  <c r="O289" i="1"/>
  <c r="P289" i="1"/>
  <c r="Q289" i="1"/>
  <c r="R289" i="1"/>
  <c r="S289" i="1"/>
  <c r="T289" i="1"/>
  <c r="U289" i="1"/>
  <c r="V289" i="1"/>
  <c r="W289" i="1"/>
  <c r="X289" i="1"/>
  <c r="Y289" i="1"/>
  <c r="Z289" i="1"/>
  <c r="AA289" i="1"/>
  <c r="AB289" i="1"/>
  <c r="AC289" i="1"/>
  <c r="AD289" i="1"/>
  <c r="AE289" i="1"/>
  <c r="AF289" i="1"/>
  <c r="AG289" i="1"/>
  <c r="AH289" i="1"/>
  <c r="AI289" i="1"/>
  <c r="AJ289" i="1"/>
  <c r="AK289" i="1"/>
  <c r="AL289" i="1"/>
  <c r="AM289" i="1"/>
  <c r="AN289" i="1"/>
  <c r="AO289" i="1"/>
  <c r="F290" i="1"/>
  <c r="G290" i="1"/>
  <c r="H290" i="1"/>
  <c r="I290" i="1"/>
  <c r="J290" i="1"/>
  <c r="K290" i="1"/>
  <c r="L290" i="1"/>
  <c r="M290" i="1"/>
  <c r="N290" i="1"/>
  <c r="O290" i="1"/>
  <c r="P290" i="1"/>
  <c r="Q290" i="1"/>
  <c r="R290" i="1"/>
  <c r="S290" i="1"/>
  <c r="T290" i="1"/>
  <c r="U290" i="1"/>
  <c r="V290" i="1"/>
  <c r="W290" i="1"/>
  <c r="X290" i="1"/>
  <c r="Y290" i="1"/>
  <c r="Z290" i="1"/>
  <c r="AA290" i="1"/>
  <c r="AB290" i="1"/>
  <c r="AC290" i="1"/>
  <c r="AD290" i="1"/>
  <c r="AE290" i="1"/>
  <c r="AF290" i="1"/>
  <c r="AG290" i="1"/>
  <c r="AH290" i="1"/>
  <c r="AI290" i="1"/>
  <c r="AJ290" i="1"/>
  <c r="AK290" i="1"/>
  <c r="AL290" i="1"/>
  <c r="AM290" i="1"/>
  <c r="AN290" i="1"/>
  <c r="AO290" i="1"/>
  <c r="F291" i="1"/>
  <c r="G291" i="1"/>
  <c r="H291" i="1"/>
  <c r="I291" i="1"/>
  <c r="J291" i="1"/>
  <c r="K291" i="1"/>
  <c r="L291" i="1"/>
  <c r="M291" i="1"/>
  <c r="N291" i="1"/>
  <c r="O291" i="1"/>
  <c r="P291" i="1"/>
  <c r="Q291" i="1"/>
  <c r="R291" i="1"/>
  <c r="S291" i="1"/>
  <c r="T291" i="1"/>
  <c r="U291" i="1"/>
  <c r="V291" i="1"/>
  <c r="W291" i="1"/>
  <c r="X291" i="1"/>
  <c r="Y291" i="1"/>
  <c r="Z291" i="1"/>
  <c r="AA291" i="1"/>
  <c r="AB291" i="1"/>
  <c r="AC291" i="1"/>
  <c r="AD291" i="1"/>
  <c r="AE291" i="1"/>
  <c r="AF291" i="1"/>
  <c r="AG291" i="1"/>
  <c r="AH291" i="1"/>
  <c r="AI291" i="1"/>
  <c r="AJ291" i="1"/>
  <c r="AK291" i="1"/>
  <c r="AL291" i="1"/>
  <c r="AM291" i="1"/>
  <c r="AN291" i="1"/>
  <c r="AO291" i="1"/>
  <c r="F292" i="1"/>
  <c r="G292" i="1"/>
  <c r="H292" i="1"/>
  <c r="I292" i="1"/>
  <c r="J292" i="1"/>
  <c r="K292" i="1"/>
  <c r="L292" i="1"/>
  <c r="M292" i="1"/>
  <c r="N292" i="1"/>
  <c r="O292" i="1"/>
  <c r="P292" i="1"/>
  <c r="Q292" i="1"/>
  <c r="R292" i="1"/>
  <c r="S292" i="1"/>
  <c r="T292" i="1"/>
  <c r="U292" i="1"/>
  <c r="V292" i="1"/>
  <c r="W292" i="1"/>
  <c r="X292" i="1"/>
  <c r="Y292" i="1"/>
  <c r="Z292" i="1"/>
  <c r="AA292" i="1"/>
  <c r="AB292" i="1"/>
  <c r="AC292" i="1"/>
  <c r="AD292" i="1"/>
  <c r="AE292" i="1"/>
  <c r="AF292" i="1"/>
  <c r="AG292" i="1"/>
  <c r="AH292" i="1"/>
  <c r="AI292" i="1"/>
  <c r="AJ292" i="1"/>
  <c r="AK292" i="1"/>
  <c r="AL292" i="1"/>
  <c r="AM292" i="1"/>
  <c r="AN292" i="1"/>
  <c r="AO292" i="1"/>
  <c r="F293" i="1"/>
  <c r="G293" i="1"/>
  <c r="H293" i="1"/>
  <c r="I293" i="1"/>
  <c r="J293" i="1"/>
  <c r="K293" i="1"/>
  <c r="L293" i="1"/>
  <c r="M293" i="1"/>
  <c r="N293" i="1"/>
  <c r="O293" i="1"/>
  <c r="P293" i="1"/>
  <c r="Q293" i="1"/>
  <c r="R293" i="1"/>
  <c r="S293" i="1"/>
  <c r="T293" i="1"/>
  <c r="U293" i="1"/>
  <c r="V293" i="1"/>
  <c r="W293" i="1"/>
  <c r="X293" i="1"/>
  <c r="Y293" i="1"/>
  <c r="Z293" i="1"/>
  <c r="AA293" i="1"/>
  <c r="AB293" i="1"/>
  <c r="AC293" i="1"/>
  <c r="AD293" i="1"/>
  <c r="AE293" i="1"/>
  <c r="AF293" i="1"/>
  <c r="AG293" i="1"/>
  <c r="AH293" i="1"/>
  <c r="AI293" i="1"/>
  <c r="AJ293" i="1"/>
  <c r="AK293" i="1"/>
  <c r="AL293" i="1"/>
  <c r="AM293" i="1"/>
  <c r="AN293" i="1"/>
  <c r="AO293" i="1"/>
  <c r="F294" i="1"/>
  <c r="G294" i="1"/>
  <c r="H294" i="1"/>
  <c r="I294" i="1"/>
  <c r="J294" i="1"/>
  <c r="K294" i="1"/>
  <c r="L294" i="1"/>
  <c r="M294" i="1"/>
  <c r="N294" i="1"/>
  <c r="O294" i="1"/>
  <c r="P294" i="1"/>
  <c r="Q294" i="1"/>
  <c r="R294" i="1"/>
  <c r="S294" i="1"/>
  <c r="T294" i="1"/>
  <c r="U294" i="1"/>
  <c r="V294" i="1"/>
  <c r="W294" i="1"/>
  <c r="X294" i="1"/>
  <c r="Y294" i="1"/>
  <c r="Z294" i="1"/>
  <c r="AA294" i="1"/>
  <c r="AB294" i="1"/>
  <c r="AC294" i="1"/>
  <c r="AD294" i="1"/>
  <c r="AE294" i="1"/>
  <c r="AF294" i="1"/>
  <c r="AG294" i="1"/>
  <c r="AH294" i="1"/>
  <c r="AI294" i="1"/>
  <c r="AJ294" i="1"/>
  <c r="AK294" i="1"/>
  <c r="AL294" i="1"/>
  <c r="AM294" i="1"/>
  <c r="AN294" i="1"/>
  <c r="AO294" i="1"/>
  <c r="F295" i="1"/>
  <c r="G295" i="1"/>
  <c r="H295" i="1"/>
  <c r="I295" i="1"/>
  <c r="J295" i="1"/>
  <c r="K295" i="1"/>
  <c r="L295" i="1"/>
  <c r="M295" i="1"/>
  <c r="N295" i="1"/>
  <c r="O295" i="1"/>
  <c r="P295" i="1"/>
  <c r="Q295" i="1"/>
  <c r="R295" i="1"/>
  <c r="S295" i="1"/>
  <c r="T295" i="1"/>
  <c r="U295" i="1"/>
  <c r="V295" i="1"/>
  <c r="W295" i="1"/>
  <c r="X295" i="1"/>
  <c r="Y295" i="1"/>
  <c r="Z295" i="1"/>
  <c r="AA295" i="1"/>
  <c r="AB295" i="1"/>
  <c r="AC295" i="1"/>
  <c r="AD295" i="1"/>
  <c r="AE295" i="1"/>
  <c r="AF295" i="1"/>
  <c r="AG295" i="1"/>
  <c r="AH295" i="1"/>
  <c r="AI295" i="1"/>
  <c r="AJ295" i="1"/>
  <c r="AK295" i="1"/>
  <c r="AL295" i="1"/>
  <c r="AM295" i="1"/>
  <c r="AN295" i="1"/>
  <c r="AO295" i="1"/>
  <c r="F296" i="1"/>
  <c r="G296" i="1"/>
  <c r="H296" i="1"/>
  <c r="I296" i="1"/>
  <c r="J296" i="1"/>
  <c r="K296" i="1"/>
  <c r="L296" i="1"/>
  <c r="M296" i="1"/>
  <c r="N296" i="1"/>
  <c r="O296" i="1"/>
  <c r="P296" i="1"/>
  <c r="Q296" i="1"/>
  <c r="R296" i="1"/>
  <c r="S296" i="1"/>
  <c r="T296" i="1"/>
  <c r="U296" i="1"/>
  <c r="V296" i="1"/>
  <c r="W296" i="1"/>
  <c r="X296" i="1"/>
  <c r="Y296" i="1"/>
  <c r="Z296" i="1"/>
  <c r="AA296" i="1"/>
  <c r="AB296" i="1"/>
  <c r="AC296" i="1"/>
  <c r="AD296" i="1"/>
  <c r="AE296" i="1"/>
  <c r="AF296" i="1"/>
  <c r="AG296" i="1"/>
  <c r="AH296" i="1"/>
  <c r="AI296" i="1"/>
  <c r="AJ296" i="1"/>
  <c r="AK296" i="1"/>
  <c r="AL296" i="1"/>
  <c r="AM296" i="1"/>
  <c r="AN296" i="1"/>
  <c r="AO296" i="1"/>
  <c r="F297" i="1"/>
  <c r="G297" i="1"/>
  <c r="H297" i="1"/>
  <c r="I297" i="1"/>
  <c r="J297" i="1"/>
  <c r="K297" i="1"/>
  <c r="L297" i="1"/>
  <c r="M297" i="1"/>
  <c r="N297" i="1"/>
  <c r="O297" i="1"/>
  <c r="P297" i="1"/>
  <c r="Q297" i="1"/>
  <c r="R297" i="1"/>
  <c r="S297" i="1"/>
  <c r="T297" i="1"/>
  <c r="U297" i="1"/>
  <c r="V297" i="1"/>
  <c r="W297" i="1"/>
  <c r="X297" i="1"/>
  <c r="Y297" i="1"/>
  <c r="Z297" i="1"/>
  <c r="AA297" i="1"/>
  <c r="AB297" i="1"/>
  <c r="AC297" i="1"/>
  <c r="AD297" i="1"/>
  <c r="AE297" i="1"/>
  <c r="AF297" i="1"/>
  <c r="AG297" i="1"/>
  <c r="AH297" i="1"/>
  <c r="AI297" i="1"/>
  <c r="AJ297" i="1"/>
  <c r="AK297" i="1"/>
  <c r="AL297" i="1"/>
  <c r="AM297" i="1"/>
  <c r="AN297" i="1"/>
  <c r="AO297" i="1"/>
  <c r="F298" i="1"/>
  <c r="G298" i="1"/>
  <c r="H298" i="1"/>
  <c r="I298" i="1"/>
  <c r="J298" i="1"/>
  <c r="K298" i="1"/>
  <c r="L298" i="1"/>
  <c r="M298" i="1"/>
  <c r="N298" i="1"/>
  <c r="O298" i="1"/>
  <c r="P298" i="1"/>
  <c r="Q298" i="1"/>
  <c r="R298" i="1"/>
  <c r="S298" i="1"/>
  <c r="T298" i="1"/>
  <c r="U298" i="1"/>
  <c r="V298" i="1"/>
  <c r="W298" i="1"/>
  <c r="X298" i="1"/>
  <c r="Y298" i="1"/>
  <c r="Z298" i="1"/>
  <c r="AA298" i="1"/>
  <c r="AB298" i="1"/>
  <c r="AC298" i="1"/>
  <c r="AD298" i="1"/>
  <c r="AE298" i="1"/>
  <c r="AF298" i="1"/>
  <c r="AG298" i="1"/>
  <c r="AH298" i="1"/>
  <c r="AI298" i="1"/>
  <c r="AJ298" i="1"/>
  <c r="AK298" i="1"/>
  <c r="AL298" i="1"/>
  <c r="AM298" i="1"/>
  <c r="AN298" i="1"/>
  <c r="AO298" i="1"/>
  <c r="F299" i="1"/>
  <c r="G299" i="1"/>
  <c r="H299" i="1"/>
  <c r="I299" i="1"/>
  <c r="J299" i="1"/>
  <c r="K299" i="1"/>
  <c r="L299" i="1"/>
  <c r="M299" i="1"/>
  <c r="N299" i="1"/>
  <c r="O299" i="1"/>
  <c r="P299" i="1"/>
  <c r="Q299" i="1"/>
  <c r="R299" i="1"/>
  <c r="S299" i="1"/>
  <c r="T299" i="1"/>
  <c r="U299" i="1"/>
  <c r="V299" i="1"/>
  <c r="W299" i="1"/>
  <c r="X299" i="1"/>
  <c r="Y299" i="1"/>
  <c r="Z299" i="1"/>
  <c r="AA299" i="1"/>
  <c r="AB299" i="1"/>
  <c r="AC299" i="1"/>
  <c r="AD299" i="1"/>
  <c r="AE299" i="1"/>
  <c r="AF299" i="1"/>
  <c r="AG299" i="1"/>
  <c r="AH299" i="1"/>
  <c r="AI299" i="1"/>
  <c r="AJ299" i="1"/>
  <c r="AK299" i="1"/>
  <c r="AL299" i="1"/>
  <c r="AM299" i="1"/>
  <c r="AN299" i="1"/>
  <c r="AO299" i="1"/>
  <c r="F300" i="1"/>
  <c r="G300" i="1"/>
  <c r="H300" i="1"/>
  <c r="I300" i="1"/>
  <c r="J300" i="1"/>
  <c r="K300" i="1"/>
  <c r="L300" i="1"/>
  <c r="M300" i="1"/>
  <c r="N300" i="1"/>
  <c r="O300" i="1"/>
  <c r="P300" i="1"/>
  <c r="Q300" i="1"/>
  <c r="R300" i="1"/>
  <c r="S300" i="1"/>
  <c r="T300" i="1"/>
  <c r="U300" i="1"/>
  <c r="V300" i="1"/>
  <c r="W300" i="1"/>
  <c r="X300" i="1"/>
  <c r="Y300" i="1"/>
  <c r="Z300" i="1"/>
  <c r="AA300" i="1"/>
  <c r="AB300" i="1"/>
  <c r="AC300" i="1"/>
  <c r="AD300" i="1"/>
  <c r="AE300" i="1"/>
  <c r="AF300" i="1"/>
  <c r="AG300" i="1"/>
  <c r="AH300" i="1"/>
  <c r="AI300" i="1"/>
  <c r="AJ300" i="1"/>
  <c r="AK300" i="1"/>
  <c r="AL300" i="1"/>
  <c r="AM300" i="1"/>
  <c r="AN300" i="1"/>
  <c r="AO300" i="1"/>
  <c r="F301" i="1"/>
  <c r="G301" i="1"/>
  <c r="H301" i="1"/>
  <c r="I301" i="1"/>
  <c r="J301" i="1"/>
  <c r="K301" i="1"/>
  <c r="L301" i="1"/>
  <c r="M301" i="1"/>
  <c r="N301" i="1"/>
  <c r="O301" i="1"/>
  <c r="P301" i="1"/>
  <c r="Q301" i="1"/>
  <c r="R301" i="1"/>
  <c r="S301" i="1"/>
  <c r="T301" i="1"/>
  <c r="U301" i="1"/>
  <c r="V301" i="1"/>
  <c r="W301" i="1"/>
  <c r="X301" i="1"/>
  <c r="Y301" i="1"/>
  <c r="Z301" i="1"/>
  <c r="AA301" i="1"/>
  <c r="AB301" i="1"/>
  <c r="AC301" i="1"/>
  <c r="AD301" i="1"/>
  <c r="AE301" i="1"/>
  <c r="AF301" i="1"/>
  <c r="AG301" i="1"/>
  <c r="AH301" i="1"/>
  <c r="AI301" i="1"/>
  <c r="AJ301" i="1"/>
  <c r="AK301" i="1"/>
  <c r="AL301" i="1"/>
  <c r="AM301" i="1"/>
  <c r="AN301" i="1"/>
  <c r="AO301" i="1"/>
  <c r="F302" i="1"/>
  <c r="G302" i="1"/>
  <c r="H302" i="1"/>
  <c r="I302" i="1"/>
  <c r="J302" i="1"/>
  <c r="K302" i="1"/>
  <c r="L302" i="1"/>
  <c r="M302" i="1"/>
  <c r="N302" i="1"/>
  <c r="O302" i="1"/>
  <c r="P302" i="1"/>
  <c r="Q302" i="1"/>
  <c r="R302" i="1"/>
  <c r="S302" i="1"/>
  <c r="T302" i="1"/>
  <c r="U302" i="1"/>
  <c r="V302" i="1"/>
  <c r="W302" i="1"/>
  <c r="X302" i="1"/>
  <c r="Y302" i="1"/>
  <c r="Z302" i="1"/>
  <c r="AA302" i="1"/>
  <c r="AB302" i="1"/>
  <c r="AC302" i="1"/>
  <c r="AD302" i="1"/>
  <c r="AE302" i="1"/>
  <c r="AF302" i="1"/>
  <c r="AG302" i="1"/>
  <c r="AH302" i="1"/>
  <c r="AI302" i="1"/>
  <c r="AJ302" i="1"/>
  <c r="AK302" i="1"/>
  <c r="AL302" i="1"/>
  <c r="AM302" i="1"/>
  <c r="AN302" i="1"/>
  <c r="AO302" i="1"/>
  <c r="F303" i="1"/>
  <c r="G303" i="1"/>
  <c r="H303" i="1"/>
  <c r="I303" i="1"/>
  <c r="J303" i="1"/>
  <c r="K303" i="1"/>
  <c r="L303" i="1"/>
  <c r="M303" i="1"/>
  <c r="N303" i="1"/>
  <c r="O303" i="1"/>
  <c r="P303" i="1"/>
  <c r="Q303" i="1"/>
  <c r="R303" i="1"/>
  <c r="S303" i="1"/>
  <c r="T303" i="1"/>
  <c r="U303" i="1"/>
  <c r="V303" i="1"/>
  <c r="W303" i="1"/>
  <c r="X303" i="1"/>
  <c r="Y303" i="1"/>
  <c r="Z303" i="1"/>
  <c r="AA303" i="1"/>
  <c r="AB303" i="1"/>
  <c r="AC303" i="1"/>
  <c r="AD303" i="1"/>
  <c r="AE303" i="1"/>
  <c r="AF303" i="1"/>
  <c r="AG303" i="1"/>
  <c r="AH303" i="1"/>
  <c r="AI303" i="1"/>
  <c r="AJ303" i="1"/>
  <c r="AK303" i="1"/>
  <c r="AL303" i="1"/>
  <c r="AM303" i="1"/>
  <c r="AN303" i="1"/>
  <c r="AO303" i="1"/>
  <c r="F304" i="1"/>
  <c r="G304" i="1"/>
  <c r="H304" i="1"/>
  <c r="I304" i="1"/>
  <c r="J304" i="1"/>
  <c r="K304" i="1"/>
  <c r="L304" i="1"/>
  <c r="M304" i="1"/>
  <c r="N304" i="1"/>
  <c r="O304" i="1"/>
  <c r="P304" i="1"/>
  <c r="Q304" i="1"/>
  <c r="R304" i="1"/>
  <c r="S304" i="1"/>
  <c r="T304" i="1"/>
  <c r="U304" i="1"/>
  <c r="V304" i="1"/>
  <c r="W304" i="1"/>
  <c r="X304" i="1"/>
  <c r="Y304" i="1"/>
  <c r="Z304" i="1"/>
  <c r="AA304" i="1"/>
  <c r="AB304" i="1"/>
  <c r="AC304" i="1"/>
  <c r="AD304" i="1"/>
  <c r="AE304" i="1"/>
  <c r="AF304" i="1"/>
  <c r="AG304" i="1"/>
  <c r="AH304" i="1"/>
  <c r="AI304" i="1"/>
  <c r="AJ304" i="1"/>
  <c r="AK304" i="1"/>
  <c r="AL304" i="1"/>
  <c r="AM304" i="1"/>
  <c r="AN304" i="1"/>
  <c r="AO304" i="1"/>
  <c r="F305" i="1"/>
  <c r="G305" i="1"/>
  <c r="H305" i="1"/>
  <c r="I305" i="1"/>
  <c r="J305" i="1"/>
  <c r="K305" i="1"/>
  <c r="L305" i="1"/>
  <c r="M305" i="1"/>
  <c r="N305" i="1"/>
  <c r="O305" i="1"/>
  <c r="P305" i="1"/>
  <c r="Q305" i="1"/>
  <c r="R305" i="1"/>
  <c r="S305" i="1"/>
  <c r="T305" i="1"/>
  <c r="U305" i="1"/>
  <c r="V305" i="1"/>
  <c r="W305" i="1"/>
  <c r="X305" i="1"/>
  <c r="Y305" i="1"/>
  <c r="Z305" i="1"/>
  <c r="AA305" i="1"/>
  <c r="AB305" i="1"/>
  <c r="AC305" i="1"/>
  <c r="AD305" i="1"/>
  <c r="AE305" i="1"/>
  <c r="AF305" i="1"/>
  <c r="AG305" i="1"/>
  <c r="AH305" i="1"/>
  <c r="AI305" i="1"/>
  <c r="AJ305" i="1"/>
  <c r="AK305" i="1"/>
  <c r="AL305" i="1"/>
  <c r="AM305" i="1"/>
  <c r="AN305" i="1"/>
  <c r="AO305" i="1"/>
  <c r="F306" i="1"/>
  <c r="G306" i="1"/>
  <c r="H306" i="1"/>
  <c r="I306" i="1"/>
  <c r="J306" i="1"/>
  <c r="K306" i="1"/>
  <c r="L306" i="1"/>
  <c r="M306" i="1"/>
  <c r="N306" i="1"/>
  <c r="O306" i="1"/>
  <c r="P306" i="1"/>
  <c r="Q306" i="1"/>
  <c r="R306" i="1"/>
  <c r="S306" i="1"/>
  <c r="T306" i="1"/>
  <c r="U306" i="1"/>
  <c r="V306" i="1"/>
  <c r="W306" i="1"/>
  <c r="X306" i="1"/>
  <c r="Y306" i="1"/>
  <c r="Z306" i="1"/>
  <c r="AA306" i="1"/>
  <c r="AB306" i="1"/>
  <c r="AC306" i="1"/>
  <c r="AD306" i="1"/>
  <c r="AE306" i="1"/>
  <c r="AF306" i="1"/>
  <c r="AG306" i="1"/>
  <c r="AH306" i="1"/>
  <c r="AI306" i="1"/>
  <c r="AJ306" i="1"/>
  <c r="AK306" i="1"/>
  <c r="AL306" i="1"/>
  <c r="AM306" i="1"/>
  <c r="AN306" i="1"/>
  <c r="AO306" i="1"/>
  <c r="F307" i="1"/>
  <c r="G307" i="1"/>
  <c r="H307" i="1"/>
  <c r="I307" i="1"/>
  <c r="J307" i="1"/>
  <c r="K307" i="1"/>
  <c r="L307" i="1"/>
  <c r="M307" i="1"/>
  <c r="N307" i="1"/>
  <c r="O307" i="1"/>
  <c r="P307" i="1"/>
  <c r="Q307" i="1"/>
  <c r="R307" i="1"/>
  <c r="S307" i="1"/>
  <c r="T307" i="1"/>
  <c r="U307" i="1"/>
  <c r="V307" i="1"/>
  <c r="W307" i="1"/>
  <c r="X307" i="1"/>
  <c r="Y307" i="1"/>
  <c r="Z307" i="1"/>
  <c r="AA307" i="1"/>
  <c r="AB307" i="1"/>
  <c r="AC307" i="1"/>
  <c r="AD307" i="1"/>
  <c r="AE307" i="1"/>
  <c r="AF307" i="1"/>
  <c r="AG307" i="1"/>
  <c r="AH307" i="1"/>
  <c r="AI307" i="1"/>
  <c r="AJ307" i="1"/>
  <c r="AK307" i="1"/>
  <c r="AL307" i="1"/>
  <c r="AM307" i="1"/>
  <c r="AN307" i="1"/>
  <c r="AO307" i="1"/>
  <c r="F308" i="1"/>
  <c r="G308" i="1"/>
  <c r="H308" i="1"/>
  <c r="I308" i="1"/>
  <c r="J308" i="1"/>
  <c r="K308" i="1"/>
  <c r="L308" i="1"/>
  <c r="M308" i="1"/>
  <c r="N308" i="1"/>
  <c r="O308" i="1"/>
  <c r="P308" i="1"/>
  <c r="Q308" i="1"/>
  <c r="R308" i="1"/>
  <c r="S308" i="1"/>
  <c r="T308" i="1"/>
  <c r="U308" i="1"/>
  <c r="V308" i="1"/>
  <c r="W308" i="1"/>
  <c r="X308" i="1"/>
  <c r="Y308" i="1"/>
  <c r="Z308" i="1"/>
  <c r="AA308" i="1"/>
  <c r="AB308" i="1"/>
  <c r="AC308" i="1"/>
  <c r="AD308" i="1"/>
  <c r="AE308" i="1"/>
  <c r="AF308" i="1"/>
  <c r="AG308" i="1"/>
  <c r="AH308" i="1"/>
  <c r="AI308" i="1"/>
  <c r="AJ308" i="1"/>
  <c r="AK308" i="1"/>
  <c r="AL308" i="1"/>
  <c r="AM308" i="1"/>
  <c r="AN308" i="1"/>
  <c r="AO308" i="1"/>
  <c r="F309" i="1"/>
  <c r="G309" i="1"/>
  <c r="H309" i="1"/>
  <c r="I309" i="1"/>
  <c r="J309" i="1"/>
  <c r="K309" i="1"/>
  <c r="L309" i="1"/>
  <c r="M309" i="1"/>
  <c r="N309" i="1"/>
  <c r="O309" i="1"/>
  <c r="P309" i="1"/>
  <c r="Q309" i="1"/>
  <c r="R309" i="1"/>
  <c r="S309" i="1"/>
  <c r="T309" i="1"/>
  <c r="U309" i="1"/>
  <c r="V309" i="1"/>
  <c r="W309" i="1"/>
  <c r="X309" i="1"/>
  <c r="Y309" i="1"/>
  <c r="Z309" i="1"/>
  <c r="AA309" i="1"/>
  <c r="AB309" i="1"/>
  <c r="AC309" i="1"/>
  <c r="AD309" i="1"/>
  <c r="AE309" i="1"/>
  <c r="AF309" i="1"/>
  <c r="AG309" i="1"/>
  <c r="AH309" i="1"/>
  <c r="AI309" i="1"/>
  <c r="AJ309" i="1"/>
  <c r="AK309" i="1"/>
  <c r="AL309" i="1"/>
  <c r="AM309" i="1"/>
  <c r="AN309" i="1"/>
  <c r="AO309" i="1"/>
  <c r="F310" i="1"/>
  <c r="G310" i="1"/>
  <c r="H310" i="1"/>
  <c r="I310" i="1"/>
  <c r="J310" i="1"/>
  <c r="K310" i="1"/>
  <c r="L310" i="1"/>
  <c r="M310" i="1"/>
  <c r="N310" i="1"/>
  <c r="O310" i="1"/>
  <c r="P310" i="1"/>
  <c r="Q310" i="1"/>
  <c r="R310" i="1"/>
  <c r="S310" i="1"/>
  <c r="T310" i="1"/>
  <c r="U310" i="1"/>
  <c r="V310" i="1"/>
  <c r="W310" i="1"/>
  <c r="X310" i="1"/>
  <c r="Y310" i="1"/>
  <c r="Z310" i="1"/>
  <c r="AA310" i="1"/>
  <c r="AB310" i="1"/>
  <c r="AC310" i="1"/>
  <c r="AD310" i="1"/>
  <c r="AE310" i="1"/>
  <c r="AF310" i="1"/>
  <c r="AG310" i="1"/>
  <c r="AH310" i="1"/>
  <c r="AI310" i="1"/>
  <c r="AJ310" i="1"/>
  <c r="AK310" i="1"/>
  <c r="AL310" i="1"/>
  <c r="AM310" i="1"/>
  <c r="AN310" i="1"/>
  <c r="AO310" i="1"/>
  <c r="F311" i="1"/>
  <c r="G311" i="1"/>
  <c r="H311" i="1"/>
  <c r="I311" i="1"/>
  <c r="J311" i="1"/>
  <c r="K311" i="1"/>
  <c r="L311" i="1"/>
  <c r="M311" i="1"/>
  <c r="N311" i="1"/>
  <c r="O311" i="1"/>
  <c r="P311" i="1"/>
  <c r="Q311" i="1"/>
  <c r="R311" i="1"/>
  <c r="S311" i="1"/>
  <c r="T311" i="1"/>
  <c r="U311" i="1"/>
  <c r="V311" i="1"/>
  <c r="W311" i="1"/>
  <c r="X311" i="1"/>
  <c r="Y311" i="1"/>
  <c r="Z311" i="1"/>
  <c r="AA311" i="1"/>
  <c r="AB311" i="1"/>
  <c r="AC311" i="1"/>
  <c r="AD311" i="1"/>
  <c r="AE311" i="1"/>
  <c r="AF311" i="1"/>
  <c r="AG311" i="1"/>
  <c r="AH311" i="1"/>
  <c r="AI311" i="1"/>
  <c r="AJ311" i="1"/>
  <c r="AK311" i="1"/>
  <c r="AL311" i="1"/>
  <c r="AM311" i="1"/>
  <c r="AN311" i="1"/>
  <c r="AO311" i="1"/>
  <c r="F312" i="1"/>
  <c r="G312" i="1"/>
  <c r="H312" i="1"/>
  <c r="I312" i="1"/>
  <c r="J312" i="1"/>
  <c r="K312" i="1"/>
  <c r="L312" i="1"/>
  <c r="M312" i="1"/>
  <c r="N312" i="1"/>
  <c r="O312" i="1"/>
  <c r="P312" i="1"/>
  <c r="Q312" i="1"/>
  <c r="R312" i="1"/>
  <c r="S312" i="1"/>
  <c r="T312" i="1"/>
  <c r="U312" i="1"/>
  <c r="V312" i="1"/>
  <c r="W312" i="1"/>
  <c r="X312" i="1"/>
  <c r="Y312" i="1"/>
  <c r="Z312" i="1"/>
  <c r="AA312" i="1"/>
  <c r="AB312" i="1"/>
  <c r="AC312" i="1"/>
  <c r="AD312" i="1"/>
  <c r="AE312" i="1"/>
  <c r="AF312" i="1"/>
  <c r="AG312" i="1"/>
  <c r="AH312" i="1"/>
  <c r="AI312" i="1"/>
  <c r="AJ312" i="1"/>
  <c r="AK312" i="1"/>
  <c r="AL312" i="1"/>
  <c r="AM312" i="1"/>
  <c r="AN312" i="1"/>
  <c r="AO312" i="1"/>
  <c r="F313" i="1"/>
  <c r="G313" i="1"/>
  <c r="H313" i="1"/>
  <c r="I313" i="1"/>
  <c r="J313" i="1"/>
  <c r="K313" i="1"/>
  <c r="L313" i="1"/>
  <c r="M313" i="1"/>
  <c r="N313" i="1"/>
  <c r="O313" i="1"/>
  <c r="P313" i="1"/>
  <c r="Q313" i="1"/>
  <c r="R313" i="1"/>
  <c r="S313" i="1"/>
  <c r="T313" i="1"/>
  <c r="U313" i="1"/>
  <c r="V313" i="1"/>
  <c r="W313" i="1"/>
  <c r="X313" i="1"/>
  <c r="Y313" i="1"/>
  <c r="Z313" i="1"/>
  <c r="AA313" i="1"/>
  <c r="AB313" i="1"/>
  <c r="AC313" i="1"/>
  <c r="AD313" i="1"/>
  <c r="AE313" i="1"/>
  <c r="AF313" i="1"/>
  <c r="AG313" i="1"/>
  <c r="AH313" i="1"/>
  <c r="AI313" i="1"/>
  <c r="AJ313" i="1"/>
  <c r="AK313" i="1"/>
  <c r="AL313" i="1"/>
  <c r="AM313" i="1"/>
  <c r="AN313" i="1"/>
  <c r="AO313" i="1"/>
  <c r="F314" i="1"/>
  <c r="G314" i="1"/>
  <c r="H314" i="1"/>
  <c r="I314" i="1"/>
  <c r="J314" i="1"/>
  <c r="K314" i="1"/>
  <c r="L314" i="1"/>
  <c r="M314" i="1"/>
  <c r="N314" i="1"/>
  <c r="O314" i="1"/>
  <c r="P314" i="1"/>
  <c r="Q314" i="1"/>
  <c r="R314" i="1"/>
  <c r="S314" i="1"/>
  <c r="T314" i="1"/>
  <c r="U314" i="1"/>
  <c r="V314" i="1"/>
  <c r="W314" i="1"/>
  <c r="X314" i="1"/>
  <c r="Y314" i="1"/>
  <c r="Z314" i="1"/>
  <c r="AA314" i="1"/>
  <c r="AB314" i="1"/>
  <c r="AC314" i="1"/>
  <c r="AD314" i="1"/>
  <c r="AE314" i="1"/>
  <c r="AF314" i="1"/>
  <c r="AG314" i="1"/>
  <c r="AH314" i="1"/>
  <c r="AI314" i="1"/>
  <c r="AJ314" i="1"/>
  <c r="AK314" i="1"/>
  <c r="AL314" i="1"/>
  <c r="AM314" i="1"/>
  <c r="AN314" i="1"/>
  <c r="AO314" i="1"/>
  <c r="F315" i="1"/>
  <c r="G315" i="1"/>
  <c r="H315" i="1"/>
  <c r="I315" i="1"/>
  <c r="J315" i="1"/>
  <c r="K315" i="1"/>
  <c r="L315" i="1"/>
  <c r="M315" i="1"/>
  <c r="N315" i="1"/>
  <c r="O315" i="1"/>
  <c r="P315" i="1"/>
  <c r="Q315" i="1"/>
  <c r="R315" i="1"/>
  <c r="S315" i="1"/>
  <c r="T315" i="1"/>
  <c r="U315" i="1"/>
  <c r="V315" i="1"/>
  <c r="W315" i="1"/>
  <c r="X315" i="1"/>
  <c r="Y315" i="1"/>
  <c r="Z315" i="1"/>
  <c r="AA315" i="1"/>
  <c r="AB315" i="1"/>
  <c r="AC315" i="1"/>
  <c r="AD315" i="1"/>
  <c r="AE315" i="1"/>
  <c r="AF315" i="1"/>
  <c r="AG315" i="1"/>
  <c r="AH315" i="1"/>
  <c r="AI315" i="1"/>
  <c r="AJ315" i="1"/>
  <c r="AK315" i="1"/>
  <c r="AL315" i="1"/>
  <c r="AM315" i="1"/>
  <c r="AN315" i="1"/>
  <c r="AO315" i="1"/>
  <c r="F316" i="1"/>
  <c r="G316" i="1"/>
  <c r="H316" i="1"/>
  <c r="I316" i="1"/>
  <c r="J316" i="1"/>
  <c r="K316" i="1"/>
  <c r="L316" i="1"/>
  <c r="M316" i="1"/>
  <c r="N316" i="1"/>
  <c r="O316" i="1"/>
  <c r="P316" i="1"/>
  <c r="Q316" i="1"/>
  <c r="R316" i="1"/>
  <c r="S316" i="1"/>
  <c r="T316" i="1"/>
  <c r="U316" i="1"/>
  <c r="V316" i="1"/>
  <c r="W316" i="1"/>
  <c r="X316" i="1"/>
  <c r="Y316" i="1"/>
  <c r="Z316" i="1"/>
  <c r="AA316" i="1"/>
  <c r="AB316" i="1"/>
  <c r="AC316" i="1"/>
  <c r="AD316" i="1"/>
  <c r="AE316" i="1"/>
  <c r="AF316" i="1"/>
  <c r="AG316" i="1"/>
  <c r="AH316" i="1"/>
  <c r="AI316" i="1"/>
  <c r="AJ316" i="1"/>
  <c r="AK316" i="1"/>
  <c r="AL316" i="1"/>
  <c r="AM316" i="1"/>
  <c r="AN316" i="1"/>
  <c r="AO316" i="1"/>
  <c r="F317" i="1"/>
  <c r="G317" i="1"/>
  <c r="H317" i="1"/>
  <c r="I317" i="1"/>
  <c r="J317" i="1"/>
  <c r="K317" i="1"/>
  <c r="L317" i="1"/>
  <c r="M317" i="1"/>
  <c r="N317" i="1"/>
  <c r="O317" i="1"/>
  <c r="P317" i="1"/>
  <c r="Q317" i="1"/>
  <c r="R317" i="1"/>
  <c r="S317" i="1"/>
  <c r="T317" i="1"/>
  <c r="U317" i="1"/>
  <c r="V317" i="1"/>
  <c r="W317" i="1"/>
  <c r="X317" i="1"/>
  <c r="Y317" i="1"/>
  <c r="Z317" i="1"/>
  <c r="AA317" i="1"/>
  <c r="AB317" i="1"/>
  <c r="AC317" i="1"/>
  <c r="AD317" i="1"/>
  <c r="AE317" i="1"/>
  <c r="AF317" i="1"/>
  <c r="AG317" i="1"/>
  <c r="AH317" i="1"/>
  <c r="AI317" i="1"/>
  <c r="AJ317" i="1"/>
  <c r="AK317" i="1"/>
  <c r="AL317" i="1"/>
  <c r="AM317" i="1"/>
  <c r="AN317" i="1"/>
  <c r="AO317" i="1"/>
  <c r="F318" i="1"/>
  <c r="G318" i="1"/>
  <c r="H318" i="1"/>
  <c r="I318" i="1"/>
  <c r="J318" i="1"/>
  <c r="K318" i="1"/>
  <c r="L318" i="1"/>
  <c r="M318" i="1"/>
  <c r="N318" i="1"/>
  <c r="O318" i="1"/>
  <c r="P318" i="1"/>
  <c r="Q318" i="1"/>
  <c r="R318" i="1"/>
  <c r="S318" i="1"/>
  <c r="T318" i="1"/>
  <c r="U318" i="1"/>
  <c r="V318" i="1"/>
  <c r="W318" i="1"/>
  <c r="X318" i="1"/>
  <c r="Y318" i="1"/>
  <c r="Z318" i="1"/>
  <c r="AA318" i="1"/>
  <c r="AB318" i="1"/>
  <c r="AC318" i="1"/>
  <c r="AD318" i="1"/>
  <c r="AE318" i="1"/>
  <c r="AF318" i="1"/>
  <c r="AG318" i="1"/>
  <c r="AH318" i="1"/>
  <c r="AI318" i="1"/>
  <c r="AJ318" i="1"/>
  <c r="AK318" i="1"/>
  <c r="AL318" i="1"/>
  <c r="AM318" i="1"/>
  <c r="AN318" i="1"/>
  <c r="AO318" i="1"/>
  <c r="F319" i="1"/>
  <c r="G319" i="1"/>
  <c r="H319" i="1"/>
  <c r="I319" i="1"/>
  <c r="J319" i="1"/>
  <c r="K319" i="1"/>
  <c r="L319" i="1"/>
  <c r="M319" i="1"/>
  <c r="N319" i="1"/>
  <c r="O319" i="1"/>
  <c r="P319" i="1"/>
  <c r="Q319" i="1"/>
  <c r="R319" i="1"/>
  <c r="S319" i="1"/>
  <c r="T319" i="1"/>
  <c r="U319" i="1"/>
  <c r="V319" i="1"/>
  <c r="W319" i="1"/>
  <c r="X319" i="1"/>
  <c r="Y319" i="1"/>
  <c r="Z319" i="1"/>
  <c r="AA319" i="1"/>
  <c r="AB319" i="1"/>
  <c r="AC319" i="1"/>
  <c r="AD319" i="1"/>
  <c r="AE319" i="1"/>
  <c r="AF319" i="1"/>
  <c r="AG319" i="1"/>
  <c r="AH319" i="1"/>
  <c r="AI319" i="1"/>
  <c r="AJ319" i="1"/>
  <c r="AK319" i="1"/>
  <c r="AL319" i="1"/>
  <c r="AM319" i="1"/>
  <c r="AN319" i="1"/>
  <c r="AO319" i="1"/>
  <c r="F320" i="1"/>
  <c r="G320" i="1"/>
  <c r="H320" i="1"/>
  <c r="I320" i="1"/>
  <c r="J320" i="1"/>
  <c r="K320" i="1"/>
  <c r="L320" i="1"/>
  <c r="M320" i="1"/>
  <c r="N320" i="1"/>
  <c r="O320" i="1"/>
  <c r="P320" i="1"/>
  <c r="Q320" i="1"/>
  <c r="R320" i="1"/>
  <c r="S320" i="1"/>
  <c r="T320" i="1"/>
  <c r="U320" i="1"/>
  <c r="V320" i="1"/>
  <c r="W320" i="1"/>
  <c r="X320" i="1"/>
  <c r="Y320" i="1"/>
  <c r="Z320" i="1"/>
  <c r="AA320" i="1"/>
  <c r="AB320" i="1"/>
  <c r="AC320" i="1"/>
  <c r="AD320" i="1"/>
  <c r="AE320" i="1"/>
  <c r="AF320" i="1"/>
  <c r="AG320" i="1"/>
  <c r="AH320" i="1"/>
  <c r="AI320" i="1"/>
  <c r="AJ320" i="1"/>
  <c r="AK320" i="1"/>
  <c r="AL320" i="1"/>
  <c r="AM320" i="1"/>
  <c r="AN320" i="1"/>
  <c r="AO320" i="1"/>
  <c r="F321" i="1"/>
  <c r="G321" i="1"/>
  <c r="H321" i="1"/>
  <c r="I321" i="1"/>
  <c r="J321" i="1"/>
  <c r="K321" i="1"/>
  <c r="L321" i="1"/>
  <c r="M321" i="1"/>
  <c r="N321" i="1"/>
  <c r="O321" i="1"/>
  <c r="P321" i="1"/>
  <c r="Q321" i="1"/>
  <c r="R321" i="1"/>
  <c r="S321" i="1"/>
  <c r="T321" i="1"/>
  <c r="U321" i="1"/>
  <c r="V321" i="1"/>
  <c r="W321" i="1"/>
  <c r="X321" i="1"/>
  <c r="Y321" i="1"/>
  <c r="Z321" i="1"/>
  <c r="AA321" i="1"/>
  <c r="AB321" i="1"/>
  <c r="AC321" i="1"/>
  <c r="AD321" i="1"/>
  <c r="AE321" i="1"/>
  <c r="AF321" i="1"/>
  <c r="AG321" i="1"/>
  <c r="AH321" i="1"/>
  <c r="AI321" i="1"/>
  <c r="AJ321" i="1"/>
  <c r="AK321" i="1"/>
  <c r="AL321" i="1"/>
  <c r="AM321" i="1"/>
  <c r="AN321" i="1"/>
  <c r="AO321" i="1"/>
  <c r="F322" i="1"/>
  <c r="G322" i="1"/>
  <c r="H322" i="1"/>
  <c r="I322" i="1"/>
  <c r="J322" i="1"/>
  <c r="K322" i="1"/>
  <c r="L322" i="1"/>
  <c r="M322" i="1"/>
  <c r="N322" i="1"/>
  <c r="O322" i="1"/>
  <c r="P322" i="1"/>
  <c r="Q322" i="1"/>
  <c r="R322" i="1"/>
  <c r="S322" i="1"/>
  <c r="T322" i="1"/>
  <c r="U322" i="1"/>
  <c r="V322" i="1"/>
  <c r="W322" i="1"/>
  <c r="X322" i="1"/>
  <c r="Y322" i="1"/>
  <c r="Z322" i="1"/>
  <c r="AA322" i="1"/>
  <c r="AB322" i="1"/>
  <c r="AC322" i="1"/>
  <c r="AD322" i="1"/>
  <c r="AE322" i="1"/>
  <c r="AF322" i="1"/>
  <c r="AG322" i="1"/>
  <c r="AH322" i="1"/>
  <c r="AI322" i="1"/>
  <c r="AJ322" i="1"/>
  <c r="AK322" i="1"/>
  <c r="AL322" i="1"/>
  <c r="AM322" i="1"/>
  <c r="AN322" i="1"/>
  <c r="AO322" i="1"/>
  <c r="F323" i="1"/>
  <c r="G323" i="1"/>
  <c r="H323" i="1"/>
  <c r="I323" i="1"/>
  <c r="J323" i="1"/>
  <c r="K323" i="1"/>
  <c r="L323" i="1"/>
  <c r="M323" i="1"/>
  <c r="N323" i="1"/>
  <c r="O323" i="1"/>
  <c r="P323" i="1"/>
  <c r="Q323" i="1"/>
  <c r="R323" i="1"/>
  <c r="S323" i="1"/>
  <c r="T323" i="1"/>
  <c r="U323" i="1"/>
  <c r="V323" i="1"/>
  <c r="W323" i="1"/>
  <c r="X323" i="1"/>
  <c r="Y323" i="1"/>
  <c r="Z323" i="1"/>
  <c r="AA323" i="1"/>
  <c r="AB323" i="1"/>
  <c r="AC323" i="1"/>
  <c r="AD323" i="1"/>
  <c r="AE323" i="1"/>
  <c r="AF323" i="1"/>
  <c r="AG323" i="1"/>
  <c r="AH323" i="1"/>
  <c r="AI323" i="1"/>
  <c r="AJ323" i="1"/>
  <c r="AK323" i="1"/>
  <c r="AL323" i="1"/>
  <c r="AM323" i="1"/>
  <c r="AN323" i="1"/>
  <c r="AO323" i="1"/>
  <c r="F324" i="1"/>
  <c r="G324" i="1"/>
  <c r="H324" i="1"/>
  <c r="I324" i="1"/>
  <c r="J324" i="1"/>
  <c r="K324" i="1"/>
  <c r="L324" i="1"/>
  <c r="M324" i="1"/>
  <c r="N324" i="1"/>
  <c r="O324" i="1"/>
  <c r="P324" i="1"/>
  <c r="Q324" i="1"/>
  <c r="R324" i="1"/>
  <c r="S324" i="1"/>
  <c r="T324" i="1"/>
  <c r="U324" i="1"/>
  <c r="V324" i="1"/>
  <c r="W324" i="1"/>
  <c r="X324" i="1"/>
  <c r="Y324" i="1"/>
  <c r="Z324" i="1"/>
  <c r="AA324" i="1"/>
  <c r="AB324" i="1"/>
  <c r="AC324" i="1"/>
  <c r="AD324" i="1"/>
  <c r="AE324" i="1"/>
  <c r="AF324" i="1"/>
  <c r="AG324" i="1"/>
  <c r="AH324" i="1"/>
  <c r="AI324" i="1"/>
  <c r="AJ324" i="1"/>
  <c r="AK324" i="1"/>
  <c r="AL324" i="1"/>
  <c r="AM324" i="1"/>
  <c r="AN324" i="1"/>
  <c r="AO324" i="1"/>
  <c r="F325" i="1"/>
  <c r="G325" i="1"/>
  <c r="H325" i="1"/>
  <c r="I325" i="1"/>
  <c r="J325" i="1"/>
  <c r="K325" i="1"/>
  <c r="L325" i="1"/>
  <c r="M325" i="1"/>
  <c r="N325" i="1"/>
  <c r="O325" i="1"/>
  <c r="P325" i="1"/>
  <c r="Q325" i="1"/>
  <c r="R325" i="1"/>
  <c r="S325" i="1"/>
  <c r="T325" i="1"/>
  <c r="U325" i="1"/>
  <c r="V325" i="1"/>
  <c r="W325" i="1"/>
  <c r="X325" i="1"/>
  <c r="Y325" i="1"/>
  <c r="Z325" i="1"/>
  <c r="AA325" i="1"/>
  <c r="AB325" i="1"/>
  <c r="AC325" i="1"/>
  <c r="AD325" i="1"/>
  <c r="AE325" i="1"/>
  <c r="AF325" i="1"/>
  <c r="AG325" i="1"/>
  <c r="AH325" i="1"/>
  <c r="AI325" i="1"/>
  <c r="AJ325" i="1"/>
  <c r="AK325" i="1"/>
  <c r="AL325" i="1"/>
  <c r="AM325" i="1"/>
  <c r="AN325" i="1"/>
  <c r="AO325" i="1"/>
  <c r="F326" i="1"/>
  <c r="G326" i="1"/>
  <c r="H326" i="1"/>
  <c r="I326" i="1"/>
  <c r="J326" i="1"/>
  <c r="K326" i="1"/>
  <c r="L326" i="1"/>
  <c r="M326" i="1"/>
  <c r="N326" i="1"/>
  <c r="O326" i="1"/>
  <c r="P326" i="1"/>
  <c r="Q326" i="1"/>
  <c r="R326" i="1"/>
  <c r="S326" i="1"/>
  <c r="T326" i="1"/>
  <c r="U326" i="1"/>
  <c r="V326" i="1"/>
  <c r="W326" i="1"/>
  <c r="X326" i="1"/>
  <c r="Y326" i="1"/>
  <c r="Z326" i="1"/>
  <c r="AA326" i="1"/>
  <c r="AB326" i="1"/>
  <c r="AC326" i="1"/>
  <c r="AD326" i="1"/>
  <c r="AE326" i="1"/>
  <c r="AF326" i="1"/>
  <c r="AG326" i="1"/>
  <c r="AH326" i="1"/>
  <c r="AI326" i="1"/>
  <c r="AJ326" i="1"/>
  <c r="AK326" i="1"/>
  <c r="AL326" i="1"/>
  <c r="AM326" i="1"/>
  <c r="AN326" i="1"/>
  <c r="AO326" i="1"/>
  <c r="F327" i="1"/>
  <c r="G327" i="1"/>
  <c r="H327" i="1"/>
  <c r="I327" i="1"/>
  <c r="J327" i="1"/>
  <c r="K327" i="1"/>
  <c r="L327" i="1"/>
  <c r="M327" i="1"/>
  <c r="N327" i="1"/>
  <c r="O327" i="1"/>
  <c r="P327" i="1"/>
  <c r="Q327" i="1"/>
  <c r="R327" i="1"/>
  <c r="S327" i="1"/>
  <c r="T327" i="1"/>
  <c r="U327" i="1"/>
  <c r="V327" i="1"/>
  <c r="W327" i="1"/>
  <c r="X327" i="1"/>
  <c r="Y327" i="1"/>
  <c r="Z327" i="1"/>
  <c r="AA327" i="1"/>
  <c r="AB327" i="1"/>
  <c r="AC327" i="1"/>
  <c r="AD327" i="1"/>
  <c r="AE327" i="1"/>
  <c r="AF327" i="1"/>
  <c r="AG327" i="1"/>
  <c r="AH327" i="1"/>
  <c r="AI327" i="1"/>
  <c r="AJ327" i="1"/>
  <c r="AK327" i="1"/>
  <c r="AL327" i="1"/>
  <c r="AM327" i="1"/>
  <c r="AN327" i="1"/>
  <c r="AO327" i="1"/>
  <c r="F328" i="1"/>
  <c r="G328" i="1"/>
  <c r="H328" i="1"/>
  <c r="I328" i="1"/>
  <c r="J328" i="1"/>
  <c r="K328" i="1"/>
  <c r="L328" i="1"/>
  <c r="M328" i="1"/>
  <c r="N328" i="1"/>
  <c r="O328" i="1"/>
  <c r="P328" i="1"/>
  <c r="Q328" i="1"/>
  <c r="R328" i="1"/>
  <c r="S328" i="1"/>
  <c r="T328" i="1"/>
  <c r="U328" i="1"/>
  <c r="V328" i="1"/>
  <c r="W328" i="1"/>
  <c r="X328" i="1"/>
  <c r="Y328" i="1"/>
  <c r="Z328" i="1"/>
  <c r="AA328" i="1"/>
  <c r="AB328" i="1"/>
  <c r="AC328" i="1"/>
  <c r="AD328" i="1"/>
  <c r="AE328" i="1"/>
  <c r="AF328" i="1"/>
  <c r="AG328" i="1"/>
  <c r="AH328" i="1"/>
  <c r="AI328" i="1"/>
  <c r="AJ328" i="1"/>
  <c r="AK328" i="1"/>
  <c r="AL328" i="1"/>
  <c r="AM328" i="1"/>
  <c r="AN328" i="1"/>
  <c r="AO328" i="1"/>
  <c r="F329" i="1"/>
  <c r="G329" i="1"/>
  <c r="H329" i="1"/>
  <c r="I329" i="1"/>
  <c r="J329" i="1"/>
  <c r="K329" i="1"/>
  <c r="L329" i="1"/>
  <c r="M329" i="1"/>
  <c r="N329" i="1"/>
  <c r="O329" i="1"/>
  <c r="P329" i="1"/>
  <c r="Q329" i="1"/>
  <c r="R329" i="1"/>
  <c r="S329" i="1"/>
  <c r="T329" i="1"/>
  <c r="U329" i="1"/>
  <c r="V329" i="1"/>
  <c r="W329" i="1"/>
  <c r="X329" i="1"/>
  <c r="Y329" i="1"/>
  <c r="Z329" i="1"/>
  <c r="AA329" i="1"/>
  <c r="AB329" i="1"/>
  <c r="AC329" i="1"/>
  <c r="AD329" i="1"/>
  <c r="AE329" i="1"/>
  <c r="AF329" i="1"/>
  <c r="AG329" i="1"/>
  <c r="AH329" i="1"/>
  <c r="AI329" i="1"/>
  <c r="AJ329" i="1"/>
  <c r="AK329" i="1"/>
  <c r="AL329" i="1"/>
  <c r="AM329" i="1"/>
  <c r="AN329" i="1"/>
  <c r="AO329" i="1"/>
  <c r="F330" i="1"/>
  <c r="G330" i="1"/>
  <c r="H330" i="1"/>
  <c r="I330" i="1"/>
  <c r="J330" i="1"/>
  <c r="K330" i="1"/>
  <c r="L330" i="1"/>
  <c r="M330" i="1"/>
  <c r="N330" i="1"/>
  <c r="O330" i="1"/>
  <c r="P330" i="1"/>
  <c r="Q330" i="1"/>
  <c r="R330" i="1"/>
  <c r="S330" i="1"/>
  <c r="T330" i="1"/>
  <c r="U330" i="1"/>
  <c r="V330" i="1"/>
  <c r="W330" i="1"/>
  <c r="X330" i="1"/>
  <c r="Y330" i="1"/>
  <c r="Z330" i="1"/>
  <c r="AA330" i="1"/>
  <c r="AB330" i="1"/>
  <c r="AC330" i="1"/>
  <c r="AD330" i="1"/>
  <c r="AE330" i="1"/>
  <c r="AF330" i="1"/>
  <c r="AG330" i="1"/>
  <c r="AH330" i="1"/>
  <c r="AI330" i="1"/>
  <c r="AJ330" i="1"/>
  <c r="AK330" i="1"/>
  <c r="AL330" i="1"/>
  <c r="AM330" i="1"/>
  <c r="AN330" i="1"/>
  <c r="AO330" i="1"/>
  <c r="F331" i="1"/>
  <c r="G331" i="1"/>
  <c r="H331" i="1"/>
  <c r="I331" i="1"/>
  <c r="J331" i="1"/>
  <c r="K331" i="1"/>
  <c r="L331" i="1"/>
  <c r="M331" i="1"/>
  <c r="N331" i="1"/>
  <c r="O331" i="1"/>
  <c r="P331" i="1"/>
  <c r="Q331" i="1"/>
  <c r="R331" i="1"/>
  <c r="S331" i="1"/>
  <c r="T331" i="1"/>
  <c r="U331" i="1"/>
  <c r="V331" i="1"/>
  <c r="W331" i="1"/>
  <c r="X331" i="1"/>
  <c r="Y331" i="1"/>
  <c r="Z331" i="1"/>
  <c r="AA331" i="1"/>
  <c r="AB331" i="1"/>
  <c r="AC331" i="1"/>
  <c r="AD331" i="1"/>
  <c r="AE331" i="1"/>
  <c r="AF331" i="1"/>
  <c r="AG331" i="1"/>
  <c r="AH331" i="1"/>
  <c r="AI331" i="1"/>
  <c r="AJ331" i="1"/>
  <c r="AK331" i="1"/>
  <c r="AL331" i="1"/>
  <c r="AM331" i="1"/>
  <c r="AN331" i="1"/>
  <c r="AO331" i="1"/>
  <c r="F332" i="1"/>
  <c r="G332" i="1"/>
  <c r="H332" i="1"/>
  <c r="I332" i="1"/>
  <c r="J332" i="1"/>
  <c r="K332" i="1"/>
  <c r="L332" i="1"/>
  <c r="M332" i="1"/>
  <c r="N332" i="1"/>
  <c r="O332" i="1"/>
  <c r="P332" i="1"/>
  <c r="Q332" i="1"/>
  <c r="R332" i="1"/>
  <c r="S332" i="1"/>
  <c r="T332" i="1"/>
  <c r="U332" i="1"/>
  <c r="V332" i="1"/>
  <c r="W332" i="1"/>
  <c r="X332" i="1"/>
  <c r="Y332" i="1"/>
  <c r="Z332" i="1"/>
  <c r="AA332" i="1"/>
  <c r="AB332" i="1"/>
  <c r="AC332" i="1"/>
  <c r="AD332" i="1"/>
  <c r="AE332" i="1"/>
  <c r="AF332" i="1"/>
  <c r="AG332" i="1"/>
  <c r="AH332" i="1"/>
  <c r="AI332" i="1"/>
  <c r="AJ332" i="1"/>
  <c r="AK332" i="1"/>
  <c r="AL332" i="1"/>
  <c r="AM332" i="1"/>
  <c r="AN332" i="1"/>
  <c r="AO332" i="1"/>
  <c r="F333" i="1"/>
  <c r="G333" i="1"/>
  <c r="H333" i="1"/>
  <c r="I333" i="1"/>
  <c r="J333" i="1"/>
  <c r="K333" i="1"/>
  <c r="L333" i="1"/>
  <c r="M333" i="1"/>
  <c r="N333" i="1"/>
  <c r="O333" i="1"/>
  <c r="P333" i="1"/>
  <c r="Q333" i="1"/>
  <c r="R333" i="1"/>
  <c r="S333" i="1"/>
  <c r="T333" i="1"/>
  <c r="U333" i="1"/>
  <c r="V333" i="1"/>
  <c r="W333" i="1"/>
  <c r="X333" i="1"/>
  <c r="Y333" i="1"/>
  <c r="Z333" i="1"/>
  <c r="AA333" i="1"/>
  <c r="AB333" i="1"/>
  <c r="AC333" i="1"/>
  <c r="AD333" i="1"/>
  <c r="AE333" i="1"/>
  <c r="AF333" i="1"/>
  <c r="AG333" i="1"/>
  <c r="AH333" i="1"/>
  <c r="AI333" i="1"/>
  <c r="AJ333" i="1"/>
  <c r="AK333" i="1"/>
  <c r="AL333" i="1"/>
  <c r="AM333" i="1"/>
  <c r="AN333" i="1"/>
  <c r="AO333" i="1"/>
  <c r="F334" i="1"/>
  <c r="G334" i="1"/>
  <c r="H334" i="1"/>
  <c r="I334" i="1"/>
  <c r="J334" i="1"/>
  <c r="K334" i="1"/>
  <c r="L334" i="1"/>
  <c r="M334" i="1"/>
  <c r="N334" i="1"/>
  <c r="O334" i="1"/>
  <c r="P334" i="1"/>
  <c r="Q334" i="1"/>
  <c r="R334" i="1"/>
  <c r="S334" i="1"/>
  <c r="T334" i="1"/>
  <c r="U334" i="1"/>
  <c r="V334" i="1"/>
  <c r="W334" i="1"/>
  <c r="X334" i="1"/>
  <c r="Y334" i="1"/>
  <c r="Z334" i="1"/>
  <c r="AA334" i="1"/>
  <c r="AB334" i="1"/>
  <c r="AC334" i="1"/>
  <c r="AD334" i="1"/>
  <c r="AE334" i="1"/>
  <c r="AF334" i="1"/>
  <c r="AG334" i="1"/>
  <c r="AH334" i="1"/>
  <c r="AI334" i="1"/>
  <c r="AJ334" i="1"/>
  <c r="AK334" i="1"/>
  <c r="AL334" i="1"/>
  <c r="AM334" i="1"/>
  <c r="AN334" i="1"/>
  <c r="AO334" i="1"/>
  <c r="F335" i="1"/>
  <c r="G335" i="1"/>
  <c r="H335" i="1"/>
  <c r="I335" i="1"/>
  <c r="J335" i="1"/>
  <c r="K335" i="1"/>
  <c r="L335" i="1"/>
  <c r="M335" i="1"/>
  <c r="N335" i="1"/>
  <c r="O335" i="1"/>
  <c r="P335" i="1"/>
  <c r="Q335" i="1"/>
  <c r="R335" i="1"/>
  <c r="S335" i="1"/>
  <c r="T335" i="1"/>
  <c r="U335" i="1"/>
  <c r="V335" i="1"/>
  <c r="W335" i="1"/>
  <c r="X335" i="1"/>
  <c r="Y335" i="1"/>
  <c r="Z335" i="1"/>
  <c r="AA335" i="1"/>
  <c r="AB335" i="1"/>
  <c r="AC335" i="1"/>
  <c r="AD335" i="1"/>
  <c r="AE335" i="1"/>
  <c r="AF335" i="1"/>
  <c r="AG335" i="1"/>
  <c r="AH335" i="1"/>
  <c r="AI335" i="1"/>
  <c r="AJ335" i="1"/>
  <c r="AK335" i="1"/>
  <c r="AL335" i="1"/>
  <c r="AM335" i="1"/>
  <c r="AN335" i="1"/>
  <c r="AO335" i="1"/>
  <c r="F336" i="1"/>
  <c r="G336" i="1"/>
  <c r="H336" i="1"/>
  <c r="I336" i="1"/>
  <c r="J336" i="1"/>
  <c r="K336" i="1"/>
  <c r="L336" i="1"/>
  <c r="M336" i="1"/>
  <c r="N336" i="1"/>
  <c r="O336" i="1"/>
  <c r="P336" i="1"/>
  <c r="Q336" i="1"/>
  <c r="R336" i="1"/>
  <c r="S336" i="1"/>
  <c r="T336" i="1"/>
  <c r="U336" i="1"/>
  <c r="V336" i="1"/>
  <c r="W336" i="1"/>
  <c r="X336" i="1"/>
  <c r="Y336" i="1"/>
  <c r="Z336" i="1"/>
  <c r="AA336" i="1"/>
  <c r="AB336" i="1"/>
  <c r="AC336" i="1"/>
  <c r="AD336" i="1"/>
  <c r="AE336" i="1"/>
  <c r="AF336" i="1"/>
  <c r="AG336" i="1"/>
  <c r="AH336" i="1"/>
  <c r="AI336" i="1"/>
  <c r="AJ336" i="1"/>
  <c r="AK336" i="1"/>
  <c r="AL336" i="1"/>
  <c r="AM336" i="1"/>
  <c r="AN336" i="1"/>
  <c r="AO336" i="1"/>
  <c r="F337" i="1"/>
  <c r="G337" i="1"/>
  <c r="H337" i="1"/>
  <c r="I337" i="1"/>
  <c r="J337" i="1"/>
  <c r="K337" i="1"/>
  <c r="L337" i="1"/>
  <c r="M337" i="1"/>
  <c r="N337" i="1"/>
  <c r="O337" i="1"/>
  <c r="P337" i="1"/>
  <c r="Q337" i="1"/>
  <c r="R337" i="1"/>
  <c r="S337" i="1"/>
  <c r="T337" i="1"/>
  <c r="U337" i="1"/>
  <c r="V337" i="1"/>
  <c r="W337" i="1"/>
  <c r="X337" i="1"/>
  <c r="Y337" i="1"/>
  <c r="Z337" i="1"/>
  <c r="AA337" i="1"/>
  <c r="AB337" i="1"/>
  <c r="AC337" i="1"/>
  <c r="AD337" i="1"/>
  <c r="AE337" i="1"/>
  <c r="AF337" i="1"/>
  <c r="AG337" i="1"/>
  <c r="AH337" i="1"/>
  <c r="AI337" i="1"/>
  <c r="AJ337" i="1"/>
  <c r="AK337" i="1"/>
  <c r="AL337" i="1"/>
  <c r="AM337" i="1"/>
  <c r="AN337" i="1"/>
  <c r="AO337" i="1"/>
  <c r="F338" i="1"/>
  <c r="G338" i="1"/>
  <c r="H338" i="1"/>
  <c r="I338" i="1"/>
  <c r="J338" i="1"/>
  <c r="K338" i="1"/>
  <c r="L338" i="1"/>
  <c r="M338" i="1"/>
  <c r="N338" i="1"/>
  <c r="O338" i="1"/>
  <c r="P338" i="1"/>
  <c r="Q338" i="1"/>
  <c r="R338" i="1"/>
  <c r="S338" i="1"/>
  <c r="T338" i="1"/>
  <c r="U338" i="1"/>
  <c r="V338" i="1"/>
  <c r="W338" i="1"/>
  <c r="X338" i="1"/>
  <c r="Y338" i="1"/>
  <c r="Z338" i="1"/>
  <c r="AA338" i="1"/>
  <c r="AB338" i="1"/>
  <c r="AC338" i="1"/>
  <c r="AD338" i="1"/>
  <c r="AE338" i="1"/>
  <c r="AF338" i="1"/>
  <c r="AG338" i="1"/>
  <c r="AH338" i="1"/>
  <c r="AI338" i="1"/>
  <c r="AJ338" i="1"/>
  <c r="AK338" i="1"/>
  <c r="AL338" i="1"/>
  <c r="AM338" i="1"/>
  <c r="AN338" i="1"/>
  <c r="AO338" i="1"/>
  <c r="F339" i="1"/>
  <c r="G339" i="1"/>
  <c r="H339" i="1"/>
  <c r="I339" i="1"/>
  <c r="J339" i="1"/>
  <c r="K339" i="1"/>
  <c r="L339" i="1"/>
  <c r="M339" i="1"/>
  <c r="N339" i="1"/>
  <c r="O339" i="1"/>
  <c r="P339" i="1"/>
  <c r="Q339" i="1"/>
  <c r="R339" i="1"/>
  <c r="S339" i="1"/>
  <c r="T339" i="1"/>
  <c r="U339" i="1"/>
  <c r="V339" i="1"/>
  <c r="W339" i="1"/>
  <c r="X339" i="1"/>
  <c r="Y339" i="1"/>
  <c r="Z339" i="1"/>
  <c r="AA339" i="1"/>
  <c r="AB339" i="1"/>
  <c r="AC339" i="1"/>
  <c r="AD339" i="1"/>
  <c r="AE339" i="1"/>
  <c r="AF339" i="1"/>
  <c r="AG339" i="1"/>
  <c r="AH339" i="1"/>
  <c r="AI339" i="1"/>
  <c r="AJ339" i="1"/>
  <c r="AK339" i="1"/>
  <c r="AL339" i="1"/>
  <c r="AM339" i="1"/>
  <c r="AN339" i="1"/>
  <c r="AO339" i="1"/>
  <c r="F340" i="1"/>
  <c r="G340" i="1"/>
  <c r="H340" i="1"/>
  <c r="I340" i="1"/>
  <c r="J340" i="1"/>
  <c r="K340" i="1"/>
  <c r="L340" i="1"/>
  <c r="M340" i="1"/>
  <c r="N340" i="1"/>
  <c r="O340" i="1"/>
  <c r="P340" i="1"/>
  <c r="Q340" i="1"/>
  <c r="R340" i="1"/>
  <c r="S340" i="1"/>
  <c r="T340" i="1"/>
  <c r="U340" i="1"/>
  <c r="V340" i="1"/>
  <c r="W340" i="1"/>
  <c r="X340" i="1"/>
  <c r="Y340" i="1"/>
  <c r="Z340" i="1"/>
  <c r="AA340" i="1"/>
  <c r="AB340" i="1"/>
  <c r="AC340" i="1"/>
  <c r="AD340" i="1"/>
  <c r="AE340" i="1"/>
  <c r="AF340" i="1"/>
  <c r="AG340" i="1"/>
  <c r="AH340" i="1"/>
  <c r="AI340" i="1"/>
  <c r="AJ340" i="1"/>
  <c r="AK340" i="1"/>
  <c r="AL340" i="1"/>
  <c r="AM340" i="1"/>
  <c r="AN340" i="1"/>
  <c r="AO340" i="1"/>
  <c r="F341" i="1"/>
  <c r="G341" i="1"/>
  <c r="H341" i="1"/>
  <c r="I341" i="1"/>
  <c r="J341" i="1"/>
  <c r="K341" i="1"/>
  <c r="L341" i="1"/>
  <c r="M341" i="1"/>
  <c r="N341" i="1"/>
  <c r="O341" i="1"/>
  <c r="P341" i="1"/>
  <c r="Q341" i="1"/>
  <c r="R341" i="1"/>
  <c r="S341" i="1"/>
  <c r="T341" i="1"/>
  <c r="U341" i="1"/>
  <c r="V341" i="1"/>
  <c r="W341" i="1"/>
  <c r="X341" i="1"/>
  <c r="Y341" i="1"/>
  <c r="Z341" i="1"/>
  <c r="AA341" i="1"/>
  <c r="AB341" i="1"/>
  <c r="AC341" i="1"/>
  <c r="AD341" i="1"/>
  <c r="AE341" i="1"/>
  <c r="AF341" i="1"/>
  <c r="AG341" i="1"/>
  <c r="AH341" i="1"/>
  <c r="AI341" i="1"/>
  <c r="AJ341" i="1"/>
  <c r="AK341" i="1"/>
  <c r="AL341" i="1"/>
  <c r="AM341" i="1"/>
  <c r="AN341" i="1"/>
  <c r="AO341" i="1"/>
  <c r="F342" i="1"/>
  <c r="G342" i="1"/>
  <c r="H342" i="1"/>
  <c r="I342" i="1"/>
  <c r="J342" i="1"/>
  <c r="K342" i="1"/>
  <c r="L342" i="1"/>
  <c r="M342" i="1"/>
  <c r="N342" i="1"/>
  <c r="O342" i="1"/>
  <c r="P342" i="1"/>
  <c r="Q342" i="1"/>
  <c r="R342" i="1"/>
  <c r="S342" i="1"/>
  <c r="T342" i="1"/>
  <c r="U342" i="1"/>
  <c r="V342" i="1"/>
  <c r="W342" i="1"/>
  <c r="X342" i="1"/>
  <c r="Y342" i="1"/>
  <c r="Z342" i="1"/>
  <c r="AA342" i="1"/>
  <c r="AB342" i="1"/>
  <c r="AC342" i="1"/>
  <c r="AD342" i="1"/>
  <c r="AE342" i="1"/>
  <c r="AF342" i="1"/>
  <c r="AG342" i="1"/>
  <c r="AH342" i="1"/>
  <c r="AI342" i="1"/>
  <c r="AJ342" i="1"/>
  <c r="AK342" i="1"/>
  <c r="AL342" i="1"/>
  <c r="AM342" i="1"/>
  <c r="AN342" i="1"/>
  <c r="AO342" i="1"/>
  <c r="F343" i="1"/>
  <c r="G343" i="1"/>
  <c r="H343" i="1"/>
  <c r="I343" i="1"/>
  <c r="J343" i="1"/>
  <c r="K343" i="1"/>
  <c r="L343" i="1"/>
  <c r="M343" i="1"/>
  <c r="N343" i="1"/>
  <c r="O343" i="1"/>
  <c r="P343" i="1"/>
  <c r="Q343" i="1"/>
  <c r="R343" i="1"/>
  <c r="S343" i="1"/>
  <c r="T343" i="1"/>
  <c r="U343" i="1"/>
  <c r="V343" i="1"/>
  <c r="W343" i="1"/>
  <c r="X343" i="1"/>
  <c r="Y343" i="1"/>
  <c r="Z343" i="1"/>
  <c r="AA343" i="1"/>
  <c r="AB343" i="1"/>
  <c r="AC343" i="1"/>
  <c r="AD343" i="1"/>
  <c r="AE343" i="1"/>
  <c r="AF343" i="1"/>
  <c r="AG343" i="1"/>
  <c r="AH343" i="1"/>
  <c r="AI343" i="1"/>
  <c r="AJ343" i="1"/>
  <c r="AK343" i="1"/>
  <c r="AL343" i="1"/>
  <c r="AM343" i="1"/>
  <c r="AN343" i="1"/>
  <c r="AO343" i="1"/>
  <c r="F344" i="1"/>
  <c r="G344" i="1"/>
  <c r="H344" i="1"/>
  <c r="I344" i="1"/>
  <c r="J344" i="1"/>
  <c r="K344" i="1"/>
  <c r="L344" i="1"/>
  <c r="M344" i="1"/>
  <c r="N344" i="1"/>
  <c r="O344" i="1"/>
  <c r="P344" i="1"/>
  <c r="Q344" i="1"/>
  <c r="R344" i="1"/>
  <c r="S344" i="1"/>
  <c r="T344" i="1"/>
  <c r="U344" i="1"/>
  <c r="V344" i="1"/>
  <c r="W344" i="1"/>
  <c r="X344" i="1"/>
  <c r="Y344" i="1"/>
  <c r="Z344" i="1"/>
  <c r="AA344" i="1"/>
  <c r="AB344" i="1"/>
  <c r="AC344" i="1"/>
  <c r="AD344" i="1"/>
  <c r="AE344" i="1"/>
  <c r="AF344" i="1"/>
  <c r="AG344" i="1"/>
  <c r="AH344" i="1"/>
  <c r="AI344" i="1"/>
  <c r="AJ344" i="1"/>
  <c r="AK344" i="1"/>
  <c r="AL344" i="1"/>
  <c r="AM344" i="1"/>
  <c r="AN344" i="1"/>
  <c r="AO344" i="1"/>
  <c r="F345" i="1"/>
  <c r="G345" i="1"/>
  <c r="H345" i="1"/>
  <c r="I345" i="1"/>
  <c r="J345" i="1"/>
  <c r="K345" i="1"/>
  <c r="L345" i="1"/>
  <c r="M345" i="1"/>
  <c r="N345" i="1"/>
  <c r="O345" i="1"/>
  <c r="P345" i="1"/>
  <c r="Q345" i="1"/>
  <c r="R345" i="1"/>
  <c r="S345" i="1"/>
  <c r="T345" i="1"/>
  <c r="U345" i="1"/>
  <c r="V345" i="1"/>
  <c r="W345" i="1"/>
  <c r="X345" i="1"/>
  <c r="Y345" i="1"/>
  <c r="Z345" i="1"/>
  <c r="AA345" i="1"/>
  <c r="AB345" i="1"/>
  <c r="AC345" i="1"/>
  <c r="AD345" i="1"/>
  <c r="AE345" i="1"/>
  <c r="AF345" i="1"/>
  <c r="AG345" i="1"/>
  <c r="AH345" i="1"/>
  <c r="AI345" i="1"/>
  <c r="AJ345" i="1"/>
  <c r="AK345" i="1"/>
  <c r="AL345" i="1"/>
  <c r="AM345" i="1"/>
  <c r="AN345" i="1"/>
  <c r="AO345" i="1"/>
  <c r="F346" i="1"/>
  <c r="G346" i="1"/>
  <c r="H346" i="1"/>
  <c r="I346" i="1"/>
  <c r="J346" i="1"/>
  <c r="K346" i="1"/>
  <c r="L346" i="1"/>
  <c r="M346" i="1"/>
  <c r="N346" i="1"/>
  <c r="O346" i="1"/>
  <c r="P346" i="1"/>
  <c r="Q346" i="1"/>
  <c r="R346" i="1"/>
  <c r="S346" i="1"/>
  <c r="T346" i="1"/>
  <c r="U346" i="1"/>
  <c r="V346" i="1"/>
  <c r="W346" i="1"/>
  <c r="X346" i="1"/>
  <c r="Y346" i="1"/>
  <c r="Z346" i="1"/>
  <c r="AA346" i="1"/>
  <c r="AB346" i="1"/>
  <c r="AC346" i="1"/>
  <c r="AD346" i="1"/>
  <c r="AE346" i="1"/>
  <c r="AF346" i="1"/>
  <c r="AG346" i="1"/>
  <c r="AH346" i="1"/>
  <c r="AI346" i="1"/>
  <c r="AJ346" i="1"/>
  <c r="AK346" i="1"/>
  <c r="AL346" i="1"/>
  <c r="AM346" i="1"/>
  <c r="AN346" i="1"/>
  <c r="AO346" i="1"/>
  <c r="F347" i="1"/>
  <c r="G347" i="1"/>
  <c r="H347" i="1"/>
  <c r="I347" i="1"/>
  <c r="J347" i="1"/>
  <c r="K347" i="1"/>
  <c r="L347" i="1"/>
  <c r="M347" i="1"/>
  <c r="N347" i="1"/>
  <c r="O347" i="1"/>
  <c r="P347" i="1"/>
  <c r="Q347" i="1"/>
  <c r="R347" i="1"/>
  <c r="S347" i="1"/>
  <c r="T347" i="1"/>
  <c r="U347" i="1"/>
  <c r="V347" i="1"/>
  <c r="W347" i="1"/>
  <c r="X347" i="1"/>
  <c r="Y347" i="1"/>
  <c r="Z347" i="1"/>
  <c r="AA347" i="1"/>
  <c r="AB347" i="1"/>
  <c r="AC347" i="1"/>
  <c r="AD347" i="1"/>
  <c r="AE347" i="1"/>
  <c r="AF347" i="1"/>
  <c r="AG347" i="1"/>
  <c r="AH347" i="1"/>
  <c r="AI347" i="1"/>
  <c r="AJ347" i="1"/>
  <c r="AK347" i="1"/>
  <c r="AL347" i="1"/>
  <c r="AM347" i="1"/>
  <c r="AN347" i="1"/>
  <c r="AO347" i="1"/>
  <c r="F348" i="1"/>
  <c r="G348" i="1"/>
  <c r="H348" i="1"/>
  <c r="I348" i="1"/>
  <c r="J348" i="1"/>
  <c r="K348" i="1"/>
  <c r="L348" i="1"/>
  <c r="M348" i="1"/>
  <c r="N348" i="1"/>
  <c r="O348" i="1"/>
  <c r="P348" i="1"/>
  <c r="Q348" i="1"/>
  <c r="R348" i="1"/>
  <c r="S348" i="1"/>
  <c r="T348" i="1"/>
  <c r="U348" i="1"/>
  <c r="V348" i="1"/>
  <c r="W348" i="1"/>
  <c r="X348" i="1"/>
  <c r="Y348" i="1"/>
  <c r="Z348" i="1"/>
  <c r="AA348" i="1"/>
  <c r="AB348" i="1"/>
  <c r="AC348" i="1"/>
  <c r="AD348" i="1"/>
  <c r="AE348" i="1"/>
  <c r="AF348" i="1"/>
  <c r="AG348" i="1"/>
  <c r="AH348" i="1"/>
  <c r="AI348" i="1"/>
  <c r="AJ348" i="1"/>
  <c r="AK348" i="1"/>
  <c r="AL348" i="1"/>
  <c r="AM348" i="1"/>
  <c r="AN348" i="1"/>
  <c r="AO348" i="1"/>
  <c r="F349" i="1"/>
  <c r="G349" i="1"/>
  <c r="H349" i="1"/>
  <c r="I349" i="1"/>
  <c r="J349" i="1"/>
  <c r="K349" i="1"/>
  <c r="L349" i="1"/>
  <c r="M349" i="1"/>
  <c r="N349" i="1"/>
  <c r="O349" i="1"/>
  <c r="P349" i="1"/>
  <c r="Q349" i="1"/>
  <c r="R349" i="1"/>
  <c r="S349" i="1"/>
  <c r="T349" i="1"/>
  <c r="U349" i="1"/>
  <c r="V349" i="1"/>
  <c r="W349" i="1"/>
  <c r="X349" i="1"/>
  <c r="Y349" i="1"/>
  <c r="Z349" i="1"/>
  <c r="AA349" i="1"/>
  <c r="AB349" i="1"/>
  <c r="AC349" i="1"/>
  <c r="AD349" i="1"/>
  <c r="AE349" i="1"/>
  <c r="AF349" i="1"/>
  <c r="AG349" i="1"/>
  <c r="AH349" i="1"/>
  <c r="AI349" i="1"/>
  <c r="AJ349" i="1"/>
  <c r="AK349" i="1"/>
  <c r="AL349" i="1"/>
  <c r="AM349" i="1"/>
  <c r="AN349" i="1"/>
  <c r="AO349" i="1"/>
  <c r="F350" i="1"/>
  <c r="G350" i="1"/>
  <c r="H350" i="1"/>
  <c r="I350" i="1"/>
  <c r="J350" i="1"/>
  <c r="K350" i="1"/>
  <c r="L350" i="1"/>
  <c r="M350" i="1"/>
  <c r="N350" i="1"/>
  <c r="O350" i="1"/>
  <c r="P350" i="1"/>
  <c r="Q350" i="1"/>
  <c r="R350" i="1"/>
  <c r="S350" i="1"/>
  <c r="T350" i="1"/>
  <c r="U350" i="1"/>
  <c r="V350" i="1"/>
  <c r="W350" i="1"/>
  <c r="X350" i="1"/>
  <c r="Y350" i="1"/>
  <c r="Z350" i="1"/>
  <c r="AA350" i="1"/>
  <c r="AB350" i="1"/>
  <c r="AC350" i="1"/>
  <c r="AD350" i="1"/>
  <c r="AE350" i="1"/>
  <c r="AF350" i="1"/>
  <c r="AG350" i="1"/>
  <c r="AH350" i="1"/>
  <c r="AI350" i="1"/>
  <c r="AJ350" i="1"/>
  <c r="AK350" i="1"/>
  <c r="AL350" i="1"/>
  <c r="AM350" i="1"/>
  <c r="AN350" i="1"/>
  <c r="AO350" i="1"/>
  <c r="F351" i="1"/>
  <c r="G351" i="1"/>
  <c r="H351" i="1"/>
  <c r="I351" i="1"/>
  <c r="J351" i="1"/>
  <c r="K351" i="1"/>
  <c r="L351" i="1"/>
  <c r="M351" i="1"/>
  <c r="N351" i="1"/>
  <c r="O351" i="1"/>
  <c r="P351" i="1"/>
  <c r="Q351" i="1"/>
  <c r="R351" i="1"/>
  <c r="S351" i="1"/>
  <c r="T351" i="1"/>
  <c r="U351" i="1"/>
  <c r="V351" i="1"/>
  <c r="W351" i="1"/>
  <c r="X351" i="1"/>
  <c r="Y351" i="1"/>
  <c r="Z351" i="1"/>
  <c r="AA351" i="1"/>
  <c r="AB351" i="1"/>
  <c r="AC351" i="1"/>
  <c r="AD351" i="1"/>
  <c r="AE351" i="1"/>
  <c r="AF351" i="1"/>
  <c r="AG351" i="1"/>
  <c r="AH351" i="1"/>
  <c r="AI351" i="1"/>
  <c r="AJ351" i="1"/>
  <c r="AK351" i="1"/>
  <c r="AL351" i="1"/>
  <c r="AM351" i="1"/>
  <c r="AN351" i="1"/>
  <c r="AO351" i="1"/>
  <c r="F352" i="1"/>
  <c r="G352" i="1"/>
  <c r="H352" i="1"/>
  <c r="I352" i="1"/>
  <c r="J352" i="1"/>
  <c r="K352" i="1"/>
  <c r="L352" i="1"/>
  <c r="M352" i="1"/>
  <c r="N352" i="1"/>
  <c r="O352" i="1"/>
  <c r="P352" i="1"/>
  <c r="Q352" i="1"/>
  <c r="R352" i="1"/>
  <c r="S352" i="1"/>
  <c r="T352" i="1"/>
  <c r="U352" i="1"/>
  <c r="V352" i="1"/>
  <c r="W352" i="1"/>
  <c r="X352" i="1"/>
  <c r="Y352" i="1"/>
  <c r="Z352" i="1"/>
  <c r="AA352" i="1"/>
  <c r="AB352" i="1"/>
  <c r="AC352" i="1"/>
  <c r="AD352" i="1"/>
  <c r="AE352" i="1"/>
  <c r="AF352" i="1"/>
  <c r="AG352" i="1"/>
  <c r="AH352" i="1"/>
  <c r="AI352" i="1"/>
  <c r="AJ352" i="1"/>
  <c r="AK352" i="1"/>
  <c r="AL352" i="1"/>
  <c r="AM352" i="1"/>
  <c r="AN352" i="1"/>
  <c r="AO352" i="1"/>
  <c r="F353" i="1"/>
  <c r="G353" i="1"/>
  <c r="H353" i="1"/>
  <c r="I353" i="1"/>
  <c r="J353" i="1"/>
  <c r="K353" i="1"/>
  <c r="L353" i="1"/>
  <c r="M353" i="1"/>
  <c r="N353" i="1"/>
  <c r="O353" i="1"/>
  <c r="P353" i="1"/>
  <c r="Q353" i="1"/>
  <c r="R353" i="1"/>
  <c r="S353" i="1"/>
  <c r="T353" i="1"/>
  <c r="U353" i="1"/>
  <c r="V353" i="1"/>
  <c r="W353" i="1"/>
  <c r="X353" i="1"/>
  <c r="Y353" i="1"/>
  <c r="Z353" i="1"/>
  <c r="AA353" i="1"/>
  <c r="AB353" i="1"/>
  <c r="AC353" i="1"/>
  <c r="AD353" i="1"/>
  <c r="AE353" i="1"/>
  <c r="AF353" i="1"/>
  <c r="AG353" i="1"/>
  <c r="AH353" i="1"/>
  <c r="AI353" i="1"/>
  <c r="AJ353" i="1"/>
  <c r="AK353" i="1"/>
  <c r="AL353" i="1"/>
  <c r="AM353" i="1"/>
  <c r="AN353" i="1"/>
  <c r="AO353" i="1"/>
  <c r="F354" i="1"/>
  <c r="G354" i="1"/>
  <c r="H354" i="1"/>
  <c r="I354" i="1"/>
  <c r="J354" i="1"/>
  <c r="K354" i="1"/>
  <c r="L354" i="1"/>
  <c r="M354" i="1"/>
  <c r="N354" i="1"/>
  <c r="O354" i="1"/>
  <c r="P354" i="1"/>
  <c r="Q354" i="1"/>
  <c r="R354" i="1"/>
  <c r="S354" i="1"/>
  <c r="T354" i="1"/>
  <c r="U354" i="1"/>
  <c r="V354" i="1"/>
  <c r="W354" i="1"/>
  <c r="X354" i="1"/>
  <c r="Y354" i="1"/>
  <c r="Z354" i="1"/>
  <c r="AA354" i="1"/>
  <c r="AB354" i="1"/>
  <c r="AC354" i="1"/>
  <c r="AD354" i="1"/>
  <c r="AE354" i="1"/>
  <c r="AF354" i="1"/>
  <c r="AG354" i="1"/>
  <c r="AH354" i="1"/>
  <c r="AI354" i="1"/>
  <c r="AJ354" i="1"/>
  <c r="AK354" i="1"/>
  <c r="AL354" i="1"/>
  <c r="AM354" i="1"/>
  <c r="AN354" i="1"/>
  <c r="AO354" i="1"/>
  <c r="F355" i="1"/>
  <c r="G355" i="1"/>
  <c r="H355" i="1"/>
  <c r="I355" i="1"/>
  <c r="J355" i="1"/>
  <c r="K355" i="1"/>
  <c r="L355" i="1"/>
  <c r="M355" i="1"/>
  <c r="N355" i="1"/>
  <c r="O355" i="1"/>
  <c r="P355" i="1"/>
  <c r="Q355" i="1"/>
  <c r="R355" i="1"/>
  <c r="S355" i="1"/>
  <c r="T355" i="1"/>
  <c r="U355" i="1"/>
  <c r="V355" i="1"/>
  <c r="W355" i="1"/>
  <c r="X355" i="1"/>
  <c r="Y355" i="1"/>
  <c r="Z355" i="1"/>
  <c r="AA355" i="1"/>
  <c r="AB355" i="1"/>
  <c r="AC355" i="1"/>
  <c r="AD355" i="1"/>
  <c r="AE355" i="1"/>
  <c r="AF355" i="1"/>
  <c r="AG355" i="1"/>
  <c r="AH355" i="1"/>
  <c r="AI355" i="1"/>
  <c r="AJ355" i="1"/>
  <c r="AK355" i="1"/>
  <c r="AL355" i="1"/>
  <c r="AM355" i="1"/>
  <c r="AN355" i="1"/>
  <c r="AO355" i="1"/>
  <c r="F356" i="1"/>
  <c r="G356" i="1"/>
  <c r="H356" i="1"/>
  <c r="I356" i="1"/>
  <c r="J356" i="1"/>
  <c r="K356" i="1"/>
  <c r="L356" i="1"/>
  <c r="M356" i="1"/>
  <c r="N356" i="1"/>
  <c r="O356" i="1"/>
  <c r="P356" i="1"/>
  <c r="Q356" i="1"/>
  <c r="R356" i="1"/>
  <c r="S356" i="1"/>
  <c r="T356" i="1"/>
  <c r="U356" i="1"/>
  <c r="V356" i="1"/>
  <c r="W356" i="1"/>
  <c r="X356" i="1"/>
  <c r="Y356" i="1"/>
  <c r="Z356" i="1"/>
  <c r="AA356" i="1"/>
  <c r="AB356" i="1"/>
  <c r="AC356" i="1"/>
  <c r="AD356" i="1"/>
  <c r="AE356" i="1"/>
  <c r="AF356" i="1"/>
  <c r="AG356" i="1"/>
  <c r="AH356" i="1"/>
  <c r="AI356" i="1"/>
  <c r="AJ356" i="1"/>
  <c r="AK356" i="1"/>
  <c r="AL356" i="1"/>
  <c r="AM356" i="1"/>
  <c r="AN356" i="1"/>
  <c r="AO356" i="1"/>
  <c r="F357" i="1"/>
  <c r="G357" i="1"/>
  <c r="H357" i="1"/>
  <c r="I357" i="1"/>
  <c r="J357" i="1"/>
  <c r="K357" i="1"/>
  <c r="L357" i="1"/>
  <c r="M357" i="1"/>
  <c r="N357" i="1"/>
  <c r="O357" i="1"/>
  <c r="P357" i="1"/>
  <c r="Q357" i="1"/>
  <c r="R357" i="1"/>
  <c r="S357" i="1"/>
  <c r="T357" i="1"/>
  <c r="U357" i="1"/>
  <c r="V357" i="1"/>
  <c r="W357" i="1"/>
  <c r="X357" i="1"/>
  <c r="Y357" i="1"/>
  <c r="Z357" i="1"/>
  <c r="AA357" i="1"/>
  <c r="AB357" i="1"/>
  <c r="AC357" i="1"/>
  <c r="AD357" i="1"/>
  <c r="AE357" i="1"/>
  <c r="AF357" i="1"/>
  <c r="AG357" i="1"/>
  <c r="AH357" i="1"/>
  <c r="AI357" i="1"/>
  <c r="AJ357" i="1"/>
  <c r="AK357" i="1"/>
  <c r="AL357" i="1"/>
  <c r="AM357" i="1"/>
  <c r="AN357" i="1"/>
  <c r="AO357" i="1"/>
  <c r="F358" i="1"/>
  <c r="G358" i="1"/>
  <c r="H358" i="1"/>
  <c r="I358" i="1"/>
  <c r="J358" i="1"/>
  <c r="K358" i="1"/>
  <c r="L358" i="1"/>
  <c r="M358" i="1"/>
  <c r="N358" i="1"/>
  <c r="O358" i="1"/>
  <c r="P358" i="1"/>
  <c r="Q358" i="1"/>
  <c r="R358" i="1"/>
  <c r="S358" i="1"/>
  <c r="T358" i="1"/>
  <c r="U358" i="1"/>
  <c r="V358" i="1"/>
  <c r="W358" i="1"/>
  <c r="X358" i="1"/>
  <c r="Y358" i="1"/>
  <c r="Z358" i="1"/>
  <c r="AA358" i="1"/>
  <c r="AB358" i="1"/>
  <c r="AC358" i="1"/>
  <c r="AD358" i="1"/>
  <c r="AE358" i="1"/>
  <c r="AF358" i="1"/>
  <c r="AG358" i="1"/>
  <c r="AH358" i="1"/>
  <c r="AI358" i="1"/>
  <c r="AJ358" i="1"/>
  <c r="AK358" i="1"/>
  <c r="AL358" i="1"/>
  <c r="AM358" i="1"/>
  <c r="AN358" i="1"/>
  <c r="AO358" i="1"/>
  <c r="F359" i="1"/>
  <c r="G359" i="1"/>
  <c r="H359" i="1"/>
  <c r="I359" i="1"/>
  <c r="J359" i="1"/>
  <c r="K359" i="1"/>
  <c r="L359" i="1"/>
  <c r="M359" i="1"/>
  <c r="N359" i="1"/>
  <c r="O359" i="1"/>
  <c r="P359" i="1"/>
  <c r="Q359" i="1"/>
  <c r="R359" i="1"/>
  <c r="S359" i="1"/>
  <c r="T359" i="1"/>
  <c r="U359" i="1"/>
  <c r="V359" i="1"/>
  <c r="W359" i="1"/>
  <c r="X359" i="1"/>
  <c r="Y359" i="1"/>
  <c r="Z359" i="1"/>
  <c r="AA359" i="1"/>
  <c r="AB359" i="1"/>
  <c r="AC359" i="1"/>
  <c r="AD359" i="1"/>
  <c r="AE359" i="1"/>
  <c r="AF359" i="1"/>
  <c r="AG359" i="1"/>
  <c r="AH359" i="1"/>
  <c r="AI359" i="1"/>
  <c r="AJ359" i="1"/>
  <c r="AK359" i="1"/>
  <c r="AL359" i="1"/>
  <c r="AM359" i="1"/>
  <c r="AN359" i="1"/>
  <c r="AO359" i="1"/>
  <c r="F360" i="1"/>
  <c r="G360" i="1"/>
  <c r="H360" i="1"/>
  <c r="I360" i="1"/>
  <c r="J360" i="1"/>
  <c r="K360" i="1"/>
  <c r="L360" i="1"/>
  <c r="M360" i="1"/>
  <c r="N360" i="1"/>
  <c r="O360" i="1"/>
  <c r="P360" i="1"/>
  <c r="Q360" i="1"/>
  <c r="R360" i="1"/>
  <c r="S360" i="1"/>
  <c r="T360" i="1"/>
  <c r="U360" i="1"/>
  <c r="V360" i="1"/>
  <c r="W360" i="1"/>
  <c r="X360" i="1"/>
  <c r="Y360" i="1"/>
  <c r="Z360" i="1"/>
  <c r="AA360" i="1"/>
  <c r="AB360" i="1"/>
  <c r="AC360" i="1"/>
  <c r="AD360" i="1"/>
  <c r="AE360" i="1"/>
  <c r="AF360" i="1"/>
  <c r="AG360" i="1"/>
  <c r="AH360" i="1"/>
  <c r="AI360" i="1"/>
  <c r="AJ360" i="1"/>
  <c r="AK360" i="1"/>
  <c r="AL360" i="1"/>
  <c r="AM360" i="1"/>
  <c r="AN360" i="1"/>
  <c r="AO360" i="1"/>
  <c r="F361" i="1"/>
  <c r="G361" i="1"/>
  <c r="H361" i="1"/>
  <c r="I361" i="1"/>
  <c r="J361" i="1"/>
  <c r="K361" i="1"/>
  <c r="L361" i="1"/>
  <c r="M361" i="1"/>
  <c r="N361" i="1"/>
  <c r="O361" i="1"/>
  <c r="P361" i="1"/>
  <c r="Q361" i="1"/>
  <c r="R361" i="1"/>
  <c r="S361" i="1"/>
  <c r="T361" i="1"/>
  <c r="U361" i="1"/>
  <c r="V361" i="1"/>
  <c r="W361" i="1"/>
  <c r="X361" i="1"/>
  <c r="Y361" i="1"/>
  <c r="Z361" i="1"/>
  <c r="AA361" i="1"/>
  <c r="AB361" i="1"/>
  <c r="AC361" i="1"/>
  <c r="AD361" i="1"/>
  <c r="AE361" i="1"/>
  <c r="AF361" i="1"/>
  <c r="AG361" i="1"/>
  <c r="AH361" i="1"/>
  <c r="AI361" i="1"/>
  <c r="AJ361" i="1"/>
  <c r="AK361" i="1"/>
  <c r="AL361" i="1"/>
  <c r="AM361" i="1"/>
  <c r="AN361" i="1"/>
  <c r="AO361" i="1"/>
  <c r="F362" i="1"/>
  <c r="G362" i="1"/>
  <c r="H362" i="1"/>
  <c r="I362" i="1"/>
  <c r="J362" i="1"/>
  <c r="K362" i="1"/>
  <c r="L362" i="1"/>
  <c r="M362" i="1"/>
  <c r="N362" i="1"/>
  <c r="O362" i="1"/>
  <c r="P362" i="1"/>
  <c r="Q362" i="1"/>
  <c r="R362" i="1"/>
  <c r="S362" i="1"/>
  <c r="T362" i="1"/>
  <c r="U362" i="1"/>
  <c r="V362" i="1"/>
  <c r="W362" i="1"/>
  <c r="X362" i="1"/>
  <c r="Y362" i="1"/>
  <c r="Z362" i="1"/>
  <c r="AA362" i="1"/>
  <c r="AB362" i="1"/>
  <c r="AC362" i="1"/>
  <c r="AD362" i="1"/>
  <c r="AE362" i="1"/>
  <c r="AF362" i="1"/>
  <c r="AG362" i="1"/>
  <c r="AH362" i="1"/>
  <c r="AI362" i="1"/>
  <c r="AJ362" i="1"/>
  <c r="AK362" i="1"/>
  <c r="AL362" i="1"/>
  <c r="AM362" i="1"/>
  <c r="AN362" i="1"/>
  <c r="AO362" i="1"/>
  <c r="F363" i="1"/>
  <c r="G363" i="1"/>
  <c r="H363" i="1"/>
  <c r="I363" i="1"/>
  <c r="J363" i="1"/>
  <c r="K363" i="1"/>
  <c r="L363" i="1"/>
  <c r="M363" i="1"/>
  <c r="N363" i="1"/>
  <c r="O363" i="1"/>
  <c r="P363" i="1"/>
  <c r="Q363" i="1"/>
  <c r="R363" i="1"/>
  <c r="S363" i="1"/>
  <c r="T363" i="1"/>
  <c r="U363" i="1"/>
  <c r="V363" i="1"/>
  <c r="W363" i="1"/>
  <c r="X363" i="1"/>
  <c r="Y363" i="1"/>
  <c r="Z363" i="1"/>
  <c r="AA363" i="1"/>
  <c r="AB363" i="1"/>
  <c r="AC363" i="1"/>
  <c r="AD363" i="1"/>
  <c r="AE363" i="1"/>
  <c r="AF363" i="1"/>
  <c r="AG363" i="1"/>
  <c r="AH363" i="1"/>
  <c r="AI363" i="1"/>
  <c r="AJ363" i="1"/>
  <c r="AK363" i="1"/>
  <c r="AL363" i="1"/>
  <c r="AM363" i="1"/>
  <c r="AN363" i="1"/>
  <c r="AO363" i="1"/>
  <c r="F364" i="1"/>
  <c r="G364" i="1"/>
  <c r="H364" i="1"/>
  <c r="I364" i="1"/>
  <c r="J364" i="1"/>
  <c r="K364" i="1"/>
  <c r="L364" i="1"/>
  <c r="M364" i="1"/>
  <c r="N364" i="1"/>
  <c r="O364" i="1"/>
  <c r="P364" i="1"/>
  <c r="Q364" i="1"/>
  <c r="R364" i="1"/>
  <c r="S364" i="1"/>
  <c r="T364" i="1"/>
  <c r="U364" i="1"/>
  <c r="V364" i="1"/>
  <c r="W364" i="1"/>
  <c r="X364" i="1"/>
  <c r="Y364" i="1"/>
  <c r="Z364" i="1"/>
  <c r="AA364" i="1"/>
  <c r="AB364" i="1"/>
  <c r="AC364" i="1"/>
  <c r="AD364" i="1"/>
  <c r="AE364" i="1"/>
  <c r="AF364" i="1"/>
  <c r="AG364" i="1"/>
  <c r="AH364" i="1"/>
  <c r="AI364" i="1"/>
  <c r="AJ364" i="1"/>
  <c r="AK364" i="1"/>
  <c r="AL364" i="1"/>
  <c r="AM364" i="1"/>
  <c r="AN364" i="1"/>
  <c r="AO364" i="1"/>
  <c r="F365" i="1"/>
  <c r="G365" i="1"/>
  <c r="H365" i="1"/>
  <c r="I365" i="1"/>
  <c r="J365" i="1"/>
  <c r="K365" i="1"/>
  <c r="L365" i="1"/>
  <c r="M365" i="1"/>
  <c r="N365" i="1"/>
  <c r="O365" i="1"/>
  <c r="P365" i="1"/>
  <c r="Q365" i="1"/>
  <c r="R365" i="1"/>
  <c r="S365" i="1"/>
  <c r="T365" i="1"/>
  <c r="U365" i="1"/>
  <c r="V365" i="1"/>
  <c r="W365" i="1"/>
  <c r="X365" i="1"/>
  <c r="Y365" i="1"/>
  <c r="Z365" i="1"/>
  <c r="AA365" i="1"/>
  <c r="AB365" i="1"/>
  <c r="AC365" i="1"/>
  <c r="AD365" i="1"/>
  <c r="AE365" i="1"/>
  <c r="AF365" i="1"/>
  <c r="AG365" i="1"/>
  <c r="AH365" i="1"/>
  <c r="AI365" i="1"/>
  <c r="AJ365" i="1"/>
  <c r="AK365" i="1"/>
  <c r="AL365" i="1"/>
  <c r="AM365" i="1"/>
  <c r="AN365" i="1"/>
  <c r="AO365" i="1"/>
  <c r="F366" i="1"/>
  <c r="G366" i="1"/>
  <c r="H366" i="1"/>
  <c r="I366" i="1"/>
  <c r="J366" i="1"/>
  <c r="K366" i="1"/>
  <c r="L366" i="1"/>
  <c r="M366" i="1"/>
  <c r="N366" i="1"/>
  <c r="O366" i="1"/>
  <c r="P366" i="1"/>
  <c r="Q366" i="1"/>
  <c r="R366" i="1"/>
  <c r="S366" i="1"/>
  <c r="T366" i="1"/>
  <c r="U366" i="1"/>
  <c r="V366" i="1"/>
  <c r="W366" i="1"/>
  <c r="X366" i="1"/>
  <c r="Y366" i="1"/>
  <c r="Z366" i="1"/>
  <c r="AA366" i="1"/>
  <c r="AB366" i="1"/>
  <c r="AC366" i="1"/>
  <c r="AD366" i="1"/>
  <c r="AE366" i="1"/>
  <c r="AF366" i="1"/>
  <c r="AG366" i="1"/>
  <c r="AH366" i="1"/>
  <c r="AI366" i="1"/>
  <c r="AJ366" i="1"/>
  <c r="AK366" i="1"/>
  <c r="AL366" i="1"/>
  <c r="AM366" i="1"/>
  <c r="AN366" i="1"/>
  <c r="AO366" i="1"/>
  <c r="F367" i="1"/>
  <c r="G367" i="1"/>
  <c r="H367" i="1"/>
  <c r="I367" i="1"/>
  <c r="J367" i="1"/>
  <c r="K367" i="1"/>
  <c r="L367" i="1"/>
  <c r="M367" i="1"/>
  <c r="N367" i="1"/>
  <c r="O367" i="1"/>
  <c r="P367" i="1"/>
  <c r="Q367" i="1"/>
  <c r="R367" i="1"/>
  <c r="S367" i="1"/>
  <c r="T367" i="1"/>
  <c r="U367" i="1"/>
  <c r="V367" i="1"/>
  <c r="W367" i="1"/>
  <c r="X367" i="1"/>
  <c r="Y367" i="1"/>
  <c r="Z367" i="1"/>
  <c r="AA367" i="1"/>
  <c r="AB367" i="1"/>
  <c r="AC367" i="1"/>
  <c r="AD367" i="1"/>
  <c r="AE367" i="1"/>
  <c r="AF367" i="1"/>
  <c r="AG367" i="1"/>
  <c r="AH367" i="1"/>
  <c r="AI367" i="1"/>
  <c r="AJ367" i="1"/>
  <c r="AK367" i="1"/>
  <c r="AL367" i="1"/>
  <c r="AM367" i="1"/>
  <c r="AN367" i="1"/>
  <c r="AO367" i="1"/>
  <c r="F368" i="1"/>
  <c r="G368" i="1"/>
  <c r="H368" i="1"/>
  <c r="I368" i="1"/>
  <c r="J368" i="1"/>
  <c r="K368" i="1"/>
  <c r="L368" i="1"/>
  <c r="M368" i="1"/>
  <c r="N368" i="1"/>
  <c r="O368" i="1"/>
  <c r="P368" i="1"/>
  <c r="Q368" i="1"/>
  <c r="R368" i="1"/>
  <c r="S368" i="1"/>
  <c r="T368" i="1"/>
  <c r="U368" i="1"/>
  <c r="V368" i="1"/>
  <c r="W368" i="1"/>
  <c r="X368" i="1"/>
  <c r="Y368" i="1"/>
  <c r="Z368" i="1"/>
  <c r="AA368" i="1"/>
  <c r="AB368" i="1"/>
  <c r="AC368" i="1"/>
  <c r="AD368" i="1"/>
  <c r="AE368" i="1"/>
  <c r="AF368" i="1"/>
  <c r="AG368" i="1"/>
  <c r="AH368" i="1"/>
  <c r="AI368" i="1"/>
  <c r="AJ368" i="1"/>
  <c r="AK368" i="1"/>
  <c r="AL368" i="1"/>
  <c r="AM368" i="1"/>
  <c r="AN368" i="1"/>
  <c r="AO368" i="1"/>
  <c r="F369" i="1"/>
  <c r="G369" i="1"/>
  <c r="H369" i="1"/>
  <c r="I369" i="1"/>
  <c r="J369" i="1"/>
  <c r="K369" i="1"/>
  <c r="L369" i="1"/>
  <c r="M369" i="1"/>
  <c r="N369" i="1"/>
  <c r="O369" i="1"/>
  <c r="P369" i="1"/>
  <c r="Q369" i="1"/>
  <c r="R369" i="1"/>
  <c r="S369" i="1"/>
  <c r="T369" i="1"/>
  <c r="U369" i="1"/>
  <c r="V369" i="1"/>
  <c r="W369" i="1"/>
  <c r="X369" i="1"/>
  <c r="Y369" i="1"/>
  <c r="Z369" i="1"/>
  <c r="AA369" i="1"/>
  <c r="AB369" i="1"/>
  <c r="AC369" i="1"/>
  <c r="AD369" i="1"/>
  <c r="AE369" i="1"/>
  <c r="AF369" i="1"/>
  <c r="AG369" i="1"/>
  <c r="AH369" i="1"/>
  <c r="AI369" i="1"/>
  <c r="AJ369" i="1"/>
  <c r="AK369" i="1"/>
  <c r="AL369" i="1"/>
  <c r="AM369" i="1"/>
  <c r="AN369" i="1"/>
  <c r="AO369" i="1"/>
  <c r="F370" i="1"/>
  <c r="G370" i="1"/>
  <c r="H370" i="1"/>
  <c r="I370" i="1"/>
  <c r="J370" i="1"/>
  <c r="K370" i="1"/>
  <c r="L370" i="1"/>
  <c r="M370" i="1"/>
  <c r="N370" i="1"/>
  <c r="O370" i="1"/>
  <c r="P370" i="1"/>
  <c r="Q370" i="1"/>
  <c r="R370" i="1"/>
  <c r="S370" i="1"/>
  <c r="T370" i="1"/>
  <c r="U370" i="1"/>
  <c r="V370" i="1"/>
  <c r="W370" i="1"/>
  <c r="X370" i="1"/>
  <c r="Y370" i="1"/>
  <c r="Z370" i="1"/>
  <c r="AA370" i="1"/>
  <c r="AB370" i="1"/>
  <c r="AC370" i="1"/>
  <c r="AD370" i="1"/>
  <c r="AE370" i="1"/>
  <c r="AF370" i="1"/>
  <c r="AG370" i="1"/>
  <c r="AH370" i="1"/>
  <c r="AI370" i="1"/>
  <c r="AJ370" i="1"/>
  <c r="AK370" i="1"/>
  <c r="AL370" i="1"/>
  <c r="AM370" i="1"/>
  <c r="AN370" i="1"/>
  <c r="AO370" i="1"/>
  <c r="F371" i="1"/>
  <c r="G371" i="1"/>
  <c r="H371" i="1"/>
  <c r="I371" i="1"/>
  <c r="J371" i="1"/>
  <c r="K371" i="1"/>
  <c r="L371" i="1"/>
  <c r="M371" i="1"/>
  <c r="N371" i="1"/>
  <c r="O371" i="1"/>
  <c r="P371" i="1"/>
  <c r="Q371" i="1"/>
  <c r="R371" i="1"/>
  <c r="S371" i="1"/>
  <c r="T371" i="1"/>
  <c r="U371" i="1"/>
  <c r="V371" i="1"/>
  <c r="W371" i="1"/>
  <c r="X371" i="1"/>
  <c r="Y371" i="1"/>
  <c r="Z371" i="1"/>
  <c r="AA371" i="1"/>
  <c r="AB371" i="1"/>
  <c r="AC371" i="1"/>
  <c r="AD371" i="1"/>
  <c r="AE371" i="1"/>
  <c r="AF371" i="1"/>
  <c r="AG371" i="1"/>
  <c r="AH371" i="1"/>
  <c r="AI371" i="1"/>
  <c r="AJ371" i="1"/>
  <c r="AK371" i="1"/>
  <c r="AL371" i="1"/>
  <c r="AM371" i="1"/>
  <c r="AN371" i="1"/>
  <c r="AO371" i="1"/>
  <c r="F372" i="1"/>
  <c r="G372" i="1"/>
  <c r="H372" i="1"/>
  <c r="I372" i="1"/>
  <c r="J372" i="1"/>
  <c r="K372" i="1"/>
  <c r="L372" i="1"/>
  <c r="M372" i="1"/>
  <c r="N372" i="1"/>
  <c r="O372" i="1"/>
  <c r="P372" i="1"/>
  <c r="Q372" i="1"/>
  <c r="R372" i="1"/>
  <c r="S372" i="1"/>
  <c r="T372" i="1"/>
  <c r="U372" i="1"/>
  <c r="V372" i="1"/>
  <c r="W372" i="1"/>
  <c r="X372" i="1"/>
  <c r="Y372" i="1"/>
  <c r="Z372" i="1"/>
  <c r="AA372" i="1"/>
  <c r="AB372" i="1"/>
  <c r="AC372" i="1"/>
  <c r="AD372" i="1"/>
  <c r="AE372" i="1"/>
  <c r="AF372" i="1"/>
  <c r="AG372" i="1"/>
  <c r="AH372" i="1"/>
  <c r="AI372" i="1"/>
  <c r="AJ372" i="1"/>
  <c r="AK372" i="1"/>
  <c r="AL372" i="1"/>
  <c r="AM372" i="1"/>
  <c r="AN372" i="1"/>
  <c r="AO372" i="1"/>
  <c r="F373" i="1"/>
  <c r="G373" i="1"/>
  <c r="H373" i="1"/>
  <c r="I373" i="1"/>
  <c r="J373" i="1"/>
  <c r="K373" i="1"/>
  <c r="L373" i="1"/>
  <c r="M373" i="1"/>
  <c r="N373" i="1"/>
  <c r="O373" i="1"/>
  <c r="P373" i="1"/>
  <c r="Q373" i="1"/>
  <c r="R373" i="1"/>
  <c r="S373" i="1"/>
  <c r="T373" i="1"/>
  <c r="U373" i="1"/>
  <c r="V373" i="1"/>
  <c r="W373" i="1"/>
  <c r="X373" i="1"/>
  <c r="Y373" i="1"/>
  <c r="Z373" i="1"/>
  <c r="AA373" i="1"/>
  <c r="AB373" i="1"/>
  <c r="AC373" i="1"/>
  <c r="AD373" i="1"/>
  <c r="AE373" i="1"/>
  <c r="AF373" i="1"/>
  <c r="AG373" i="1"/>
  <c r="AH373" i="1"/>
  <c r="AI373" i="1"/>
  <c r="AJ373" i="1"/>
  <c r="AK373" i="1"/>
  <c r="AL373" i="1"/>
  <c r="AM373" i="1"/>
  <c r="AN373" i="1"/>
  <c r="AO373" i="1"/>
  <c r="F374" i="1"/>
  <c r="G374" i="1"/>
  <c r="H374" i="1"/>
  <c r="I374" i="1"/>
  <c r="J374" i="1"/>
  <c r="K374" i="1"/>
  <c r="L374" i="1"/>
  <c r="M374" i="1"/>
  <c r="N374" i="1"/>
  <c r="O374" i="1"/>
  <c r="P374" i="1"/>
  <c r="Q374" i="1"/>
  <c r="R374" i="1"/>
  <c r="S374" i="1"/>
  <c r="T374" i="1"/>
  <c r="U374" i="1"/>
  <c r="V374" i="1"/>
  <c r="W374" i="1"/>
  <c r="X374" i="1"/>
  <c r="Y374" i="1"/>
  <c r="Z374" i="1"/>
  <c r="AA374" i="1"/>
  <c r="AB374" i="1"/>
  <c r="AC374" i="1"/>
  <c r="AD374" i="1"/>
  <c r="AE374" i="1"/>
  <c r="AF374" i="1"/>
  <c r="AG374" i="1"/>
  <c r="AH374" i="1"/>
  <c r="AI374" i="1"/>
  <c r="AJ374" i="1"/>
  <c r="AK374" i="1"/>
  <c r="AL374" i="1"/>
  <c r="AM374" i="1"/>
  <c r="AN374" i="1"/>
  <c r="AO374" i="1"/>
  <c r="F375" i="1"/>
  <c r="G375" i="1"/>
  <c r="H375" i="1"/>
  <c r="I375" i="1"/>
  <c r="J375" i="1"/>
  <c r="K375" i="1"/>
  <c r="L375" i="1"/>
  <c r="M375" i="1"/>
  <c r="N375" i="1"/>
  <c r="O375" i="1"/>
  <c r="P375" i="1"/>
  <c r="Q375" i="1"/>
  <c r="R375" i="1"/>
  <c r="S375" i="1"/>
  <c r="T375" i="1"/>
  <c r="U375" i="1"/>
  <c r="V375" i="1"/>
  <c r="W375" i="1"/>
  <c r="X375" i="1"/>
  <c r="Y375" i="1"/>
  <c r="Z375" i="1"/>
  <c r="AA375" i="1"/>
  <c r="AB375" i="1"/>
  <c r="AC375" i="1"/>
  <c r="AD375" i="1"/>
  <c r="AE375" i="1"/>
  <c r="AF375" i="1"/>
  <c r="AG375" i="1"/>
  <c r="AH375" i="1"/>
  <c r="AI375" i="1"/>
  <c r="AJ375" i="1"/>
  <c r="AK375" i="1"/>
  <c r="AL375" i="1"/>
  <c r="AM375" i="1"/>
  <c r="AN375" i="1"/>
  <c r="AO375" i="1"/>
  <c r="F376" i="1"/>
  <c r="G376" i="1"/>
  <c r="H376" i="1"/>
  <c r="I376" i="1"/>
  <c r="J376" i="1"/>
  <c r="K376" i="1"/>
  <c r="L376" i="1"/>
  <c r="M376" i="1"/>
  <c r="N376" i="1"/>
  <c r="O376" i="1"/>
  <c r="P376" i="1"/>
  <c r="Q376" i="1"/>
  <c r="R376" i="1"/>
  <c r="S376" i="1"/>
  <c r="T376" i="1"/>
  <c r="U376" i="1"/>
  <c r="V376" i="1"/>
  <c r="W376" i="1"/>
  <c r="X376" i="1"/>
  <c r="Y376" i="1"/>
  <c r="Z376" i="1"/>
  <c r="AA376" i="1"/>
  <c r="AB376" i="1"/>
  <c r="AC376" i="1"/>
  <c r="AD376" i="1"/>
  <c r="AE376" i="1"/>
  <c r="AF376" i="1"/>
  <c r="AG376" i="1"/>
  <c r="AH376" i="1"/>
  <c r="AI376" i="1"/>
  <c r="AJ376" i="1"/>
  <c r="AK376" i="1"/>
  <c r="AL376" i="1"/>
  <c r="AM376" i="1"/>
  <c r="AN376" i="1"/>
  <c r="AO376" i="1"/>
  <c r="F377" i="1"/>
  <c r="G377" i="1"/>
  <c r="H377" i="1"/>
  <c r="I377" i="1"/>
  <c r="J377" i="1"/>
  <c r="K377" i="1"/>
  <c r="L377" i="1"/>
  <c r="M377" i="1"/>
  <c r="N377" i="1"/>
  <c r="O377" i="1"/>
  <c r="P377" i="1"/>
  <c r="Q377" i="1"/>
  <c r="R377" i="1"/>
  <c r="S377" i="1"/>
  <c r="T377" i="1"/>
  <c r="U377" i="1"/>
  <c r="V377" i="1"/>
  <c r="W377" i="1"/>
  <c r="X377" i="1"/>
  <c r="Y377" i="1"/>
  <c r="Z377" i="1"/>
  <c r="AA377" i="1"/>
  <c r="AB377" i="1"/>
  <c r="AC377" i="1"/>
  <c r="AD377" i="1"/>
  <c r="AE377" i="1"/>
  <c r="AF377" i="1"/>
  <c r="AG377" i="1"/>
  <c r="AH377" i="1"/>
  <c r="AI377" i="1"/>
  <c r="AJ377" i="1"/>
  <c r="AK377" i="1"/>
  <c r="AL377" i="1"/>
  <c r="AM377" i="1"/>
  <c r="AN377" i="1"/>
  <c r="AO377" i="1"/>
  <c r="F378" i="1"/>
  <c r="G378" i="1"/>
  <c r="H378" i="1"/>
  <c r="I378" i="1"/>
  <c r="J378" i="1"/>
  <c r="K378" i="1"/>
  <c r="L378" i="1"/>
  <c r="M378" i="1"/>
  <c r="N378" i="1"/>
  <c r="O378" i="1"/>
  <c r="P378" i="1"/>
  <c r="Q378" i="1"/>
  <c r="R378" i="1"/>
  <c r="S378" i="1"/>
  <c r="T378" i="1"/>
  <c r="U378" i="1"/>
  <c r="V378" i="1"/>
  <c r="W378" i="1"/>
  <c r="X378" i="1"/>
  <c r="Y378" i="1"/>
  <c r="Z378" i="1"/>
  <c r="AA378" i="1"/>
  <c r="AB378" i="1"/>
  <c r="AC378" i="1"/>
  <c r="AD378" i="1"/>
  <c r="AE378" i="1"/>
  <c r="AF378" i="1"/>
  <c r="AG378" i="1"/>
  <c r="AH378" i="1"/>
  <c r="AI378" i="1"/>
  <c r="AJ378" i="1"/>
  <c r="AK378" i="1"/>
  <c r="AL378" i="1"/>
  <c r="AM378" i="1"/>
  <c r="AN378" i="1"/>
  <c r="AO378" i="1"/>
  <c r="F379" i="1"/>
  <c r="G379" i="1"/>
  <c r="H379" i="1"/>
  <c r="I379" i="1"/>
  <c r="J379" i="1"/>
  <c r="K379" i="1"/>
  <c r="L379" i="1"/>
  <c r="M379" i="1"/>
  <c r="N379" i="1"/>
  <c r="O379" i="1"/>
  <c r="P379" i="1"/>
  <c r="Q379" i="1"/>
  <c r="R379" i="1"/>
  <c r="S379" i="1"/>
  <c r="T379" i="1"/>
  <c r="U379" i="1"/>
  <c r="V379" i="1"/>
  <c r="W379" i="1"/>
  <c r="X379" i="1"/>
  <c r="Y379" i="1"/>
  <c r="Z379" i="1"/>
  <c r="AA379" i="1"/>
  <c r="AB379" i="1"/>
  <c r="AC379" i="1"/>
  <c r="AD379" i="1"/>
  <c r="AE379" i="1"/>
  <c r="AF379" i="1"/>
  <c r="AG379" i="1"/>
  <c r="AH379" i="1"/>
  <c r="AI379" i="1"/>
  <c r="AJ379" i="1"/>
  <c r="AK379" i="1"/>
  <c r="AL379" i="1"/>
  <c r="AM379" i="1"/>
  <c r="AN379" i="1"/>
  <c r="AO379" i="1"/>
  <c r="F380" i="1"/>
  <c r="G380" i="1"/>
  <c r="H380" i="1"/>
  <c r="I380" i="1"/>
  <c r="J380" i="1"/>
  <c r="K380" i="1"/>
  <c r="L380" i="1"/>
  <c r="M380" i="1"/>
  <c r="N380" i="1"/>
  <c r="O380" i="1"/>
  <c r="P380" i="1"/>
  <c r="Q380" i="1"/>
  <c r="R380" i="1"/>
  <c r="S380" i="1"/>
  <c r="T380" i="1"/>
  <c r="U380" i="1"/>
  <c r="V380" i="1"/>
  <c r="W380" i="1"/>
  <c r="X380" i="1"/>
  <c r="Y380" i="1"/>
  <c r="Z380" i="1"/>
  <c r="AA380" i="1"/>
  <c r="AB380" i="1"/>
  <c r="AC380" i="1"/>
  <c r="AD380" i="1"/>
  <c r="AE380" i="1"/>
  <c r="AF380" i="1"/>
  <c r="AG380" i="1"/>
  <c r="AH380" i="1"/>
  <c r="AI380" i="1"/>
  <c r="AJ380" i="1"/>
  <c r="AK380" i="1"/>
  <c r="AL380" i="1"/>
  <c r="AM380" i="1"/>
  <c r="AN380" i="1"/>
  <c r="AO380" i="1"/>
  <c r="F381" i="1"/>
  <c r="G381" i="1"/>
  <c r="H381" i="1"/>
  <c r="I381" i="1"/>
  <c r="J381" i="1"/>
  <c r="K381" i="1"/>
  <c r="L381" i="1"/>
  <c r="M381" i="1"/>
  <c r="N381" i="1"/>
  <c r="O381" i="1"/>
  <c r="P381" i="1"/>
  <c r="Q381" i="1"/>
  <c r="R381" i="1"/>
  <c r="S381" i="1"/>
  <c r="T381" i="1"/>
  <c r="U381" i="1"/>
  <c r="V381" i="1"/>
  <c r="W381" i="1"/>
  <c r="X381" i="1"/>
  <c r="Y381" i="1"/>
  <c r="Z381" i="1"/>
  <c r="AA381" i="1"/>
  <c r="AB381" i="1"/>
  <c r="AC381" i="1"/>
  <c r="AD381" i="1"/>
  <c r="AE381" i="1"/>
  <c r="AF381" i="1"/>
  <c r="AG381" i="1"/>
  <c r="AH381" i="1"/>
  <c r="AI381" i="1"/>
  <c r="AJ381" i="1"/>
  <c r="AK381" i="1"/>
  <c r="AL381" i="1"/>
  <c r="AM381" i="1"/>
  <c r="AN381" i="1"/>
  <c r="AO381" i="1"/>
  <c r="F382" i="1"/>
  <c r="G382" i="1"/>
  <c r="H382" i="1"/>
  <c r="I382" i="1"/>
  <c r="J382" i="1"/>
  <c r="K382" i="1"/>
  <c r="L382" i="1"/>
  <c r="M382" i="1"/>
  <c r="N382" i="1"/>
  <c r="O382" i="1"/>
  <c r="P382" i="1"/>
  <c r="Q382" i="1"/>
  <c r="R382" i="1"/>
  <c r="S382" i="1"/>
  <c r="T382" i="1"/>
  <c r="U382" i="1"/>
  <c r="V382" i="1"/>
  <c r="W382" i="1"/>
  <c r="X382" i="1"/>
  <c r="Y382" i="1"/>
  <c r="Z382" i="1"/>
  <c r="AA382" i="1"/>
  <c r="AB382" i="1"/>
  <c r="AC382" i="1"/>
  <c r="AD382" i="1"/>
  <c r="AE382" i="1"/>
  <c r="AF382" i="1"/>
  <c r="AG382" i="1"/>
  <c r="AH382" i="1"/>
  <c r="AI382" i="1"/>
  <c r="AJ382" i="1"/>
  <c r="AK382" i="1"/>
  <c r="AL382" i="1"/>
  <c r="AM382" i="1"/>
  <c r="AN382" i="1"/>
  <c r="AO382" i="1"/>
  <c r="F383" i="1"/>
  <c r="G383" i="1"/>
  <c r="H383" i="1"/>
  <c r="I383" i="1"/>
  <c r="J383" i="1"/>
  <c r="K383" i="1"/>
  <c r="L383" i="1"/>
  <c r="M383" i="1"/>
  <c r="N383" i="1"/>
  <c r="O383" i="1"/>
  <c r="P383" i="1"/>
  <c r="Q383" i="1"/>
  <c r="R383" i="1"/>
  <c r="S383" i="1"/>
  <c r="T383" i="1"/>
  <c r="U383" i="1"/>
  <c r="V383" i="1"/>
  <c r="W383" i="1"/>
  <c r="X383" i="1"/>
  <c r="Y383" i="1"/>
  <c r="Z383" i="1"/>
  <c r="AA383" i="1"/>
  <c r="AB383" i="1"/>
  <c r="AC383" i="1"/>
  <c r="AD383" i="1"/>
  <c r="AE383" i="1"/>
  <c r="AF383" i="1"/>
  <c r="AG383" i="1"/>
  <c r="AH383" i="1"/>
  <c r="AI383" i="1"/>
  <c r="AJ383" i="1"/>
  <c r="AK383" i="1"/>
  <c r="AL383" i="1"/>
  <c r="AM383" i="1"/>
  <c r="AN383" i="1"/>
  <c r="AO383" i="1"/>
  <c r="F384" i="1"/>
  <c r="G384" i="1"/>
  <c r="H384" i="1"/>
  <c r="I384" i="1"/>
  <c r="J384" i="1"/>
  <c r="K384" i="1"/>
  <c r="L384" i="1"/>
  <c r="M384" i="1"/>
  <c r="N384" i="1"/>
  <c r="O384" i="1"/>
  <c r="P384" i="1"/>
  <c r="Q384" i="1"/>
  <c r="R384" i="1"/>
  <c r="S384" i="1"/>
  <c r="T384" i="1"/>
  <c r="U384" i="1"/>
  <c r="V384" i="1"/>
  <c r="W384" i="1"/>
  <c r="X384" i="1"/>
  <c r="Y384" i="1"/>
  <c r="Z384" i="1"/>
  <c r="AA384" i="1"/>
  <c r="AB384" i="1"/>
  <c r="AC384" i="1"/>
  <c r="AD384" i="1"/>
  <c r="AE384" i="1"/>
  <c r="AF384" i="1"/>
  <c r="AG384" i="1"/>
  <c r="AH384" i="1"/>
  <c r="AI384" i="1"/>
  <c r="AJ384" i="1"/>
  <c r="AK384" i="1"/>
  <c r="AL384" i="1"/>
  <c r="AM384" i="1"/>
  <c r="AN384" i="1"/>
  <c r="AO384" i="1"/>
  <c r="F385" i="1"/>
  <c r="G385" i="1"/>
  <c r="H385" i="1"/>
  <c r="I385" i="1"/>
  <c r="J385" i="1"/>
  <c r="K385" i="1"/>
  <c r="L385" i="1"/>
  <c r="M385" i="1"/>
  <c r="N385" i="1"/>
  <c r="O385" i="1"/>
  <c r="P385" i="1"/>
  <c r="Q385" i="1"/>
  <c r="R385" i="1"/>
  <c r="S385" i="1"/>
  <c r="T385" i="1"/>
  <c r="U385" i="1"/>
  <c r="V385" i="1"/>
  <c r="W385" i="1"/>
  <c r="X385" i="1"/>
  <c r="Y385" i="1"/>
  <c r="Z385" i="1"/>
  <c r="AA385" i="1"/>
  <c r="AB385" i="1"/>
  <c r="AC385" i="1"/>
  <c r="AD385" i="1"/>
  <c r="AE385" i="1"/>
  <c r="AF385" i="1"/>
  <c r="AG385" i="1"/>
  <c r="AH385" i="1"/>
  <c r="AI385" i="1"/>
  <c r="AJ385" i="1"/>
  <c r="AK385" i="1"/>
  <c r="AL385" i="1"/>
  <c r="AM385" i="1"/>
  <c r="AN385" i="1"/>
  <c r="AO385" i="1"/>
  <c r="F386" i="1"/>
  <c r="G386" i="1"/>
  <c r="H386" i="1"/>
  <c r="I386" i="1"/>
  <c r="J386" i="1"/>
  <c r="K386" i="1"/>
  <c r="L386" i="1"/>
  <c r="M386" i="1"/>
  <c r="N386" i="1"/>
  <c r="O386" i="1"/>
  <c r="P386" i="1"/>
  <c r="Q386" i="1"/>
  <c r="R386" i="1"/>
  <c r="S386" i="1"/>
  <c r="T386" i="1"/>
  <c r="U386" i="1"/>
  <c r="V386" i="1"/>
  <c r="W386" i="1"/>
  <c r="X386" i="1"/>
  <c r="Y386" i="1"/>
  <c r="Z386" i="1"/>
  <c r="AA386" i="1"/>
  <c r="AB386" i="1"/>
  <c r="AC386" i="1"/>
  <c r="AD386" i="1"/>
  <c r="AE386" i="1"/>
  <c r="AF386" i="1"/>
  <c r="AG386" i="1"/>
  <c r="AH386" i="1"/>
  <c r="AI386" i="1"/>
  <c r="AJ386" i="1"/>
  <c r="AK386" i="1"/>
  <c r="AL386" i="1"/>
  <c r="AM386" i="1"/>
  <c r="AN386" i="1"/>
  <c r="AO386" i="1"/>
  <c r="F387" i="1"/>
  <c r="G387" i="1"/>
  <c r="H387" i="1"/>
  <c r="I387" i="1"/>
  <c r="J387" i="1"/>
  <c r="K387" i="1"/>
  <c r="L387" i="1"/>
  <c r="M387" i="1"/>
  <c r="N387" i="1"/>
  <c r="O387" i="1"/>
  <c r="P387" i="1"/>
  <c r="Q387" i="1"/>
  <c r="R387" i="1"/>
  <c r="S387" i="1"/>
  <c r="T387" i="1"/>
  <c r="U387" i="1"/>
  <c r="V387" i="1"/>
  <c r="W387" i="1"/>
  <c r="X387" i="1"/>
  <c r="Y387" i="1"/>
  <c r="Z387" i="1"/>
  <c r="AA387" i="1"/>
  <c r="AB387" i="1"/>
  <c r="AC387" i="1"/>
  <c r="AD387" i="1"/>
  <c r="AE387" i="1"/>
  <c r="AF387" i="1"/>
  <c r="AG387" i="1"/>
  <c r="AH387" i="1"/>
  <c r="AI387" i="1"/>
  <c r="AJ387" i="1"/>
  <c r="AK387" i="1"/>
  <c r="AL387" i="1"/>
  <c r="AM387" i="1"/>
  <c r="AN387" i="1"/>
  <c r="AO387" i="1"/>
  <c r="F388" i="1"/>
  <c r="G388" i="1"/>
  <c r="H388" i="1"/>
  <c r="I388" i="1"/>
  <c r="J388" i="1"/>
  <c r="K388" i="1"/>
  <c r="L388" i="1"/>
  <c r="M388" i="1"/>
  <c r="N388" i="1"/>
  <c r="O388" i="1"/>
  <c r="P388" i="1"/>
  <c r="Q388" i="1"/>
  <c r="R388" i="1"/>
  <c r="S388" i="1"/>
  <c r="T388" i="1"/>
  <c r="U388" i="1"/>
  <c r="V388" i="1"/>
  <c r="W388" i="1"/>
  <c r="X388" i="1"/>
  <c r="Y388" i="1"/>
  <c r="Z388" i="1"/>
  <c r="AA388" i="1"/>
  <c r="AB388" i="1"/>
  <c r="AC388" i="1"/>
  <c r="AD388" i="1"/>
  <c r="AE388" i="1"/>
  <c r="AF388" i="1"/>
  <c r="AG388" i="1"/>
  <c r="AH388" i="1"/>
  <c r="AI388" i="1"/>
  <c r="AJ388" i="1"/>
  <c r="AK388" i="1"/>
  <c r="AL388" i="1"/>
  <c r="AM388" i="1"/>
  <c r="AN388" i="1"/>
  <c r="AO388" i="1"/>
  <c r="F389" i="1"/>
  <c r="G389" i="1"/>
  <c r="H389" i="1"/>
  <c r="I389" i="1"/>
  <c r="J389" i="1"/>
  <c r="K389" i="1"/>
  <c r="L389" i="1"/>
  <c r="M389" i="1"/>
  <c r="N389" i="1"/>
  <c r="O389" i="1"/>
  <c r="P389" i="1"/>
  <c r="Q389" i="1"/>
  <c r="R389" i="1"/>
  <c r="S389" i="1"/>
  <c r="T389" i="1"/>
  <c r="U389" i="1"/>
  <c r="V389" i="1"/>
  <c r="W389" i="1"/>
  <c r="X389" i="1"/>
  <c r="Y389" i="1"/>
  <c r="Z389" i="1"/>
  <c r="AA389" i="1"/>
  <c r="AB389" i="1"/>
  <c r="AC389" i="1"/>
  <c r="AD389" i="1"/>
  <c r="AE389" i="1"/>
  <c r="AF389" i="1"/>
  <c r="AG389" i="1"/>
  <c r="AH389" i="1"/>
  <c r="AI389" i="1"/>
  <c r="AJ389" i="1"/>
  <c r="AK389" i="1"/>
  <c r="AL389" i="1"/>
  <c r="AM389" i="1"/>
  <c r="AN389" i="1"/>
  <c r="AO389" i="1"/>
  <c r="F390" i="1"/>
  <c r="G390" i="1"/>
  <c r="H390" i="1"/>
  <c r="I390" i="1"/>
  <c r="J390" i="1"/>
  <c r="K390" i="1"/>
  <c r="L390" i="1"/>
  <c r="M390" i="1"/>
  <c r="N390" i="1"/>
  <c r="O390" i="1"/>
  <c r="P390" i="1"/>
  <c r="Q390" i="1"/>
  <c r="R390" i="1"/>
  <c r="S390" i="1"/>
  <c r="T390" i="1"/>
  <c r="U390" i="1"/>
  <c r="V390" i="1"/>
  <c r="W390" i="1"/>
  <c r="X390" i="1"/>
  <c r="Y390" i="1"/>
  <c r="Z390" i="1"/>
  <c r="AA390" i="1"/>
  <c r="AB390" i="1"/>
  <c r="AC390" i="1"/>
  <c r="AD390" i="1"/>
  <c r="AE390" i="1"/>
  <c r="AF390" i="1"/>
  <c r="AG390" i="1"/>
  <c r="AH390" i="1"/>
  <c r="AI390" i="1"/>
  <c r="AJ390" i="1"/>
  <c r="AK390" i="1"/>
  <c r="AL390" i="1"/>
  <c r="AM390" i="1"/>
  <c r="AN390" i="1"/>
  <c r="AO390" i="1"/>
  <c r="F391" i="1"/>
  <c r="G391" i="1"/>
  <c r="H391" i="1"/>
  <c r="I391" i="1"/>
  <c r="J391" i="1"/>
  <c r="K391" i="1"/>
  <c r="L391" i="1"/>
  <c r="M391" i="1"/>
  <c r="N391" i="1"/>
  <c r="O391" i="1"/>
  <c r="P391" i="1"/>
  <c r="Q391" i="1"/>
  <c r="R391" i="1"/>
  <c r="S391" i="1"/>
  <c r="T391" i="1"/>
  <c r="U391" i="1"/>
  <c r="V391" i="1"/>
  <c r="W391" i="1"/>
  <c r="X391" i="1"/>
  <c r="Y391" i="1"/>
  <c r="Z391" i="1"/>
  <c r="AA391" i="1"/>
  <c r="AB391" i="1"/>
  <c r="AC391" i="1"/>
  <c r="AD391" i="1"/>
  <c r="AE391" i="1"/>
  <c r="AF391" i="1"/>
  <c r="AG391" i="1"/>
  <c r="AH391" i="1"/>
  <c r="AI391" i="1"/>
  <c r="AJ391" i="1"/>
  <c r="AK391" i="1"/>
  <c r="AL391" i="1"/>
  <c r="AM391" i="1"/>
  <c r="AN391" i="1"/>
  <c r="AO391" i="1"/>
  <c r="F392" i="1"/>
  <c r="G392" i="1"/>
  <c r="H392" i="1"/>
  <c r="I392" i="1"/>
  <c r="J392" i="1"/>
  <c r="K392" i="1"/>
  <c r="L392" i="1"/>
  <c r="M392" i="1"/>
  <c r="N392" i="1"/>
  <c r="O392" i="1"/>
  <c r="P392" i="1"/>
  <c r="Q392" i="1"/>
  <c r="R392" i="1"/>
  <c r="S392" i="1"/>
  <c r="T392" i="1"/>
  <c r="U392" i="1"/>
  <c r="V392" i="1"/>
  <c r="W392" i="1"/>
  <c r="X392" i="1"/>
  <c r="Y392" i="1"/>
  <c r="Z392" i="1"/>
  <c r="AA392" i="1"/>
  <c r="AB392" i="1"/>
  <c r="AC392" i="1"/>
  <c r="AD392" i="1"/>
  <c r="AE392" i="1"/>
  <c r="AF392" i="1"/>
  <c r="AG392" i="1"/>
  <c r="AH392" i="1"/>
  <c r="AI392" i="1"/>
  <c r="AJ392" i="1"/>
  <c r="AK392" i="1"/>
  <c r="AL392" i="1"/>
  <c r="AM392" i="1"/>
  <c r="AN392" i="1"/>
  <c r="AO392" i="1"/>
  <c r="F393" i="1"/>
  <c r="G393" i="1"/>
  <c r="H393" i="1"/>
  <c r="I393" i="1"/>
  <c r="J393" i="1"/>
  <c r="K393" i="1"/>
  <c r="L393" i="1"/>
  <c r="M393" i="1"/>
  <c r="N393" i="1"/>
  <c r="O393" i="1"/>
  <c r="P393" i="1"/>
  <c r="Q393" i="1"/>
  <c r="R393" i="1"/>
  <c r="S393" i="1"/>
  <c r="T393" i="1"/>
  <c r="U393" i="1"/>
  <c r="V393" i="1"/>
  <c r="W393" i="1"/>
  <c r="X393" i="1"/>
  <c r="Y393" i="1"/>
  <c r="Z393" i="1"/>
  <c r="AA393" i="1"/>
  <c r="AB393" i="1"/>
  <c r="AC393" i="1"/>
  <c r="AD393" i="1"/>
  <c r="AE393" i="1"/>
  <c r="AF393" i="1"/>
  <c r="AG393" i="1"/>
  <c r="AH393" i="1"/>
  <c r="AI393" i="1"/>
  <c r="AJ393" i="1"/>
  <c r="AK393" i="1"/>
  <c r="AL393" i="1"/>
  <c r="AM393" i="1"/>
  <c r="AN393" i="1"/>
  <c r="AO393" i="1"/>
  <c r="F394" i="1"/>
  <c r="G394" i="1"/>
  <c r="H394" i="1"/>
  <c r="I394" i="1"/>
  <c r="J394" i="1"/>
  <c r="K394" i="1"/>
  <c r="L394" i="1"/>
  <c r="M394" i="1"/>
  <c r="N394" i="1"/>
  <c r="O394" i="1"/>
  <c r="P394" i="1"/>
  <c r="Q394" i="1"/>
  <c r="R394" i="1"/>
  <c r="S394" i="1"/>
  <c r="T394" i="1"/>
  <c r="U394" i="1"/>
  <c r="V394" i="1"/>
  <c r="W394" i="1"/>
  <c r="X394" i="1"/>
  <c r="Y394" i="1"/>
  <c r="Z394" i="1"/>
  <c r="AA394" i="1"/>
  <c r="AB394" i="1"/>
  <c r="AC394" i="1"/>
  <c r="AD394" i="1"/>
  <c r="AE394" i="1"/>
  <c r="AF394" i="1"/>
  <c r="AG394" i="1"/>
  <c r="AH394" i="1"/>
  <c r="AI394" i="1"/>
  <c r="AJ394" i="1"/>
  <c r="AK394" i="1"/>
  <c r="AL394" i="1"/>
  <c r="AM394" i="1"/>
  <c r="AN394" i="1"/>
  <c r="AO394" i="1"/>
  <c r="F395" i="1"/>
  <c r="G395" i="1"/>
  <c r="H395" i="1"/>
  <c r="I395" i="1"/>
  <c r="J395" i="1"/>
  <c r="K395" i="1"/>
  <c r="L395" i="1"/>
  <c r="M395" i="1"/>
  <c r="N395" i="1"/>
  <c r="O395" i="1"/>
  <c r="P395" i="1"/>
  <c r="Q395" i="1"/>
  <c r="R395" i="1"/>
  <c r="S395" i="1"/>
  <c r="T395" i="1"/>
  <c r="U395" i="1"/>
  <c r="V395" i="1"/>
  <c r="W395" i="1"/>
  <c r="X395" i="1"/>
  <c r="Y395" i="1"/>
  <c r="Z395" i="1"/>
  <c r="AA395" i="1"/>
  <c r="AB395" i="1"/>
  <c r="AC395" i="1"/>
  <c r="AD395" i="1"/>
  <c r="AE395" i="1"/>
  <c r="AF395" i="1"/>
  <c r="AG395" i="1"/>
  <c r="AH395" i="1"/>
  <c r="AI395" i="1"/>
  <c r="AJ395" i="1"/>
  <c r="AK395" i="1"/>
  <c r="AL395" i="1"/>
  <c r="AM395" i="1"/>
  <c r="AN395" i="1"/>
  <c r="AO395" i="1"/>
  <c r="F396" i="1"/>
  <c r="G396" i="1"/>
  <c r="H396" i="1"/>
  <c r="I396" i="1"/>
  <c r="J396" i="1"/>
  <c r="K396" i="1"/>
  <c r="L396" i="1"/>
  <c r="M396" i="1"/>
  <c r="N396" i="1"/>
  <c r="O396" i="1"/>
  <c r="P396" i="1"/>
  <c r="Q396" i="1"/>
  <c r="R396" i="1"/>
  <c r="S396" i="1"/>
  <c r="T396" i="1"/>
  <c r="U396" i="1"/>
  <c r="V396" i="1"/>
  <c r="W396" i="1"/>
  <c r="X396" i="1"/>
  <c r="Y396" i="1"/>
  <c r="Z396" i="1"/>
  <c r="AA396" i="1"/>
  <c r="AB396" i="1"/>
  <c r="AC396" i="1"/>
  <c r="AD396" i="1"/>
  <c r="AE396" i="1"/>
  <c r="AF396" i="1"/>
  <c r="AG396" i="1"/>
  <c r="AH396" i="1"/>
  <c r="AI396" i="1"/>
  <c r="AJ396" i="1"/>
  <c r="AK396" i="1"/>
  <c r="AL396" i="1"/>
  <c r="AM396" i="1"/>
  <c r="AN396" i="1"/>
  <c r="AO396" i="1"/>
  <c r="F397" i="1"/>
  <c r="G397" i="1"/>
  <c r="H397" i="1"/>
  <c r="I397" i="1"/>
  <c r="J397" i="1"/>
  <c r="K397" i="1"/>
  <c r="L397" i="1"/>
  <c r="M397" i="1"/>
  <c r="N397" i="1"/>
  <c r="O397" i="1"/>
  <c r="P397" i="1"/>
  <c r="Q397" i="1"/>
  <c r="R397" i="1"/>
  <c r="S397" i="1"/>
  <c r="T397" i="1"/>
  <c r="U397" i="1"/>
  <c r="V397" i="1"/>
  <c r="W397" i="1"/>
  <c r="X397" i="1"/>
  <c r="Y397" i="1"/>
  <c r="Z397" i="1"/>
  <c r="AA397" i="1"/>
  <c r="AB397" i="1"/>
  <c r="AC397" i="1"/>
  <c r="AD397" i="1"/>
  <c r="AE397" i="1"/>
  <c r="AF397" i="1"/>
  <c r="AG397" i="1"/>
  <c r="AH397" i="1"/>
  <c r="AI397" i="1"/>
  <c r="AJ397" i="1"/>
  <c r="AK397" i="1"/>
  <c r="AL397" i="1"/>
  <c r="AM397" i="1"/>
  <c r="AN397" i="1"/>
  <c r="AO397" i="1"/>
  <c r="F398" i="1"/>
  <c r="G398" i="1"/>
  <c r="H398" i="1"/>
  <c r="I398" i="1"/>
  <c r="J398" i="1"/>
  <c r="K398" i="1"/>
  <c r="L398" i="1"/>
  <c r="M398" i="1"/>
  <c r="N398" i="1"/>
  <c r="O398" i="1"/>
  <c r="P398" i="1"/>
  <c r="Q398" i="1"/>
  <c r="R398" i="1"/>
  <c r="S398" i="1"/>
  <c r="T398" i="1"/>
  <c r="U398" i="1"/>
  <c r="V398" i="1"/>
  <c r="W398" i="1"/>
  <c r="X398" i="1"/>
  <c r="Y398" i="1"/>
  <c r="Z398" i="1"/>
  <c r="AA398" i="1"/>
  <c r="AB398" i="1"/>
  <c r="AC398" i="1"/>
  <c r="AD398" i="1"/>
  <c r="AE398" i="1"/>
  <c r="AF398" i="1"/>
  <c r="AG398" i="1"/>
  <c r="AH398" i="1"/>
  <c r="AI398" i="1"/>
  <c r="AJ398" i="1"/>
  <c r="AK398" i="1"/>
  <c r="AL398" i="1"/>
  <c r="AM398" i="1"/>
  <c r="AN398" i="1"/>
  <c r="AO398" i="1"/>
  <c r="F399" i="1"/>
  <c r="G399" i="1"/>
  <c r="H399" i="1"/>
  <c r="I399" i="1"/>
  <c r="J399" i="1"/>
  <c r="K399" i="1"/>
  <c r="L399" i="1"/>
  <c r="M399" i="1"/>
  <c r="N399" i="1"/>
  <c r="O399" i="1"/>
  <c r="P399" i="1"/>
  <c r="Q399" i="1"/>
  <c r="R399" i="1"/>
  <c r="S399" i="1"/>
  <c r="T399" i="1"/>
  <c r="U399" i="1"/>
  <c r="V399" i="1"/>
  <c r="W399" i="1"/>
  <c r="X399" i="1"/>
  <c r="Y399" i="1"/>
  <c r="Z399" i="1"/>
  <c r="AA399" i="1"/>
  <c r="AB399" i="1"/>
  <c r="AC399" i="1"/>
  <c r="AD399" i="1"/>
  <c r="AE399" i="1"/>
  <c r="AF399" i="1"/>
  <c r="AG399" i="1"/>
  <c r="AH399" i="1"/>
  <c r="AI399" i="1"/>
  <c r="AJ399" i="1"/>
  <c r="AK399" i="1"/>
  <c r="AL399" i="1"/>
  <c r="AM399" i="1"/>
  <c r="AN399" i="1"/>
  <c r="AO399" i="1"/>
  <c r="F400" i="1"/>
  <c r="G400" i="1"/>
  <c r="H400" i="1"/>
  <c r="I400" i="1"/>
  <c r="J400" i="1"/>
  <c r="K400" i="1"/>
  <c r="L400" i="1"/>
  <c r="M400" i="1"/>
  <c r="N400" i="1"/>
  <c r="O400" i="1"/>
  <c r="P400" i="1"/>
  <c r="Q400" i="1"/>
  <c r="R400" i="1"/>
  <c r="S400" i="1"/>
  <c r="T400" i="1"/>
  <c r="U400" i="1"/>
  <c r="V400" i="1"/>
  <c r="W400" i="1"/>
  <c r="X400" i="1"/>
  <c r="Y400" i="1"/>
  <c r="Z400" i="1"/>
  <c r="AA400" i="1"/>
  <c r="AB400" i="1"/>
  <c r="AC400" i="1"/>
  <c r="AD400" i="1"/>
  <c r="AE400" i="1"/>
  <c r="AF400" i="1"/>
  <c r="AG400" i="1"/>
  <c r="AH400" i="1"/>
  <c r="AI400" i="1"/>
  <c r="AJ400" i="1"/>
  <c r="AK400" i="1"/>
  <c r="AL400" i="1"/>
  <c r="AM400" i="1"/>
  <c r="AN400" i="1"/>
  <c r="AO400" i="1"/>
  <c r="F401" i="1"/>
  <c r="G401" i="1"/>
  <c r="H401" i="1"/>
  <c r="I401" i="1"/>
  <c r="J401" i="1"/>
  <c r="K401" i="1"/>
  <c r="L401" i="1"/>
  <c r="M401" i="1"/>
  <c r="N401" i="1"/>
  <c r="O401" i="1"/>
  <c r="P401" i="1"/>
  <c r="Q401" i="1"/>
  <c r="R401" i="1"/>
  <c r="S401" i="1"/>
  <c r="T401" i="1"/>
  <c r="U401" i="1"/>
  <c r="V401" i="1"/>
  <c r="W401" i="1"/>
  <c r="X401" i="1"/>
  <c r="Y401" i="1"/>
  <c r="Z401" i="1"/>
  <c r="AA401" i="1"/>
  <c r="AB401" i="1"/>
  <c r="AC401" i="1"/>
  <c r="AD401" i="1"/>
  <c r="AE401" i="1"/>
  <c r="AF401" i="1"/>
  <c r="AG401" i="1"/>
  <c r="AH401" i="1"/>
  <c r="AI401" i="1"/>
  <c r="AJ401" i="1"/>
  <c r="AK401" i="1"/>
  <c r="AL401" i="1"/>
  <c r="AM401" i="1"/>
  <c r="AN401" i="1"/>
  <c r="AO401" i="1"/>
  <c r="F402" i="1"/>
  <c r="G402" i="1"/>
  <c r="H402" i="1"/>
  <c r="I402" i="1"/>
  <c r="J402" i="1"/>
  <c r="K402" i="1"/>
  <c r="L402" i="1"/>
  <c r="M402" i="1"/>
  <c r="N402" i="1"/>
  <c r="O402" i="1"/>
  <c r="P402" i="1"/>
  <c r="Q402" i="1"/>
  <c r="R402" i="1"/>
  <c r="S402" i="1"/>
  <c r="T402" i="1"/>
  <c r="U402" i="1"/>
  <c r="V402" i="1"/>
  <c r="W402" i="1"/>
  <c r="X402" i="1"/>
  <c r="Y402" i="1"/>
  <c r="Z402" i="1"/>
  <c r="AA402" i="1"/>
  <c r="AB402" i="1"/>
  <c r="AC402" i="1"/>
  <c r="AD402" i="1"/>
  <c r="AE402" i="1"/>
  <c r="AF402" i="1"/>
  <c r="AG402" i="1"/>
  <c r="AH402" i="1"/>
  <c r="AI402" i="1"/>
  <c r="AJ402" i="1"/>
  <c r="AK402" i="1"/>
  <c r="AL402" i="1"/>
  <c r="AM402" i="1"/>
  <c r="AN402" i="1"/>
  <c r="AO402" i="1"/>
  <c r="F403" i="1"/>
  <c r="G403" i="1"/>
  <c r="H403" i="1"/>
  <c r="I403" i="1"/>
  <c r="J403" i="1"/>
  <c r="K403" i="1"/>
  <c r="L403" i="1"/>
  <c r="M403" i="1"/>
  <c r="N403" i="1"/>
  <c r="O403" i="1"/>
  <c r="P403" i="1"/>
  <c r="Q403" i="1"/>
  <c r="R403" i="1"/>
  <c r="S403" i="1"/>
  <c r="T403" i="1"/>
  <c r="U403" i="1"/>
  <c r="V403" i="1"/>
  <c r="W403" i="1"/>
  <c r="X403" i="1"/>
  <c r="Y403" i="1"/>
  <c r="Z403" i="1"/>
  <c r="AA403" i="1"/>
  <c r="AB403" i="1"/>
  <c r="AC403" i="1"/>
  <c r="AD403" i="1"/>
  <c r="AE403" i="1"/>
  <c r="AF403" i="1"/>
  <c r="AG403" i="1"/>
  <c r="AH403" i="1"/>
  <c r="AI403" i="1"/>
  <c r="AJ403" i="1"/>
  <c r="AK403" i="1"/>
  <c r="AL403" i="1"/>
  <c r="AM403" i="1"/>
  <c r="AN403" i="1"/>
  <c r="AO403" i="1"/>
  <c r="F404" i="1"/>
  <c r="G404" i="1"/>
  <c r="H404" i="1"/>
  <c r="I404" i="1"/>
  <c r="J404" i="1"/>
  <c r="K404" i="1"/>
  <c r="L404" i="1"/>
  <c r="M404" i="1"/>
  <c r="N404" i="1"/>
  <c r="O404" i="1"/>
  <c r="P404" i="1"/>
  <c r="Q404" i="1"/>
  <c r="R404" i="1"/>
  <c r="S404" i="1"/>
  <c r="T404" i="1"/>
  <c r="U404" i="1"/>
  <c r="V404" i="1"/>
  <c r="W404" i="1"/>
  <c r="X404" i="1"/>
  <c r="Y404" i="1"/>
  <c r="Z404" i="1"/>
  <c r="AA404" i="1"/>
  <c r="AB404" i="1"/>
  <c r="AC404" i="1"/>
  <c r="AD404" i="1"/>
  <c r="AE404" i="1"/>
  <c r="AF404" i="1"/>
  <c r="AG404" i="1"/>
  <c r="AH404" i="1"/>
  <c r="AI404" i="1"/>
  <c r="AJ404" i="1"/>
  <c r="AK404" i="1"/>
  <c r="AL404" i="1"/>
  <c r="AM404" i="1"/>
  <c r="AN404" i="1"/>
  <c r="AO404" i="1"/>
  <c r="F405" i="1"/>
  <c r="G405" i="1"/>
  <c r="H405" i="1"/>
  <c r="I405" i="1"/>
  <c r="J405" i="1"/>
  <c r="K405" i="1"/>
  <c r="L405" i="1"/>
  <c r="M405" i="1"/>
  <c r="N405" i="1"/>
  <c r="O405" i="1"/>
  <c r="P405" i="1"/>
  <c r="Q405" i="1"/>
  <c r="R405" i="1"/>
  <c r="S405" i="1"/>
  <c r="T405" i="1"/>
  <c r="U405" i="1"/>
  <c r="V405" i="1"/>
  <c r="W405" i="1"/>
  <c r="X405" i="1"/>
  <c r="Y405" i="1"/>
  <c r="Z405" i="1"/>
  <c r="AA405" i="1"/>
  <c r="AB405" i="1"/>
  <c r="AC405" i="1"/>
  <c r="AD405" i="1"/>
  <c r="AE405" i="1"/>
  <c r="AF405" i="1"/>
  <c r="AG405" i="1"/>
  <c r="AH405" i="1"/>
  <c r="AI405" i="1"/>
  <c r="AJ405" i="1"/>
  <c r="AK405" i="1"/>
  <c r="AL405" i="1"/>
  <c r="AM405" i="1"/>
  <c r="AN405" i="1"/>
  <c r="AO405" i="1"/>
  <c r="F406" i="1"/>
  <c r="G406" i="1"/>
  <c r="H406" i="1"/>
  <c r="I406" i="1"/>
  <c r="J406" i="1"/>
  <c r="K406" i="1"/>
  <c r="L406" i="1"/>
  <c r="M406" i="1"/>
  <c r="N406" i="1"/>
  <c r="O406" i="1"/>
  <c r="P406" i="1"/>
  <c r="Q406" i="1"/>
  <c r="R406" i="1"/>
  <c r="S406" i="1"/>
  <c r="T406" i="1"/>
  <c r="U406" i="1"/>
  <c r="V406" i="1"/>
  <c r="W406" i="1"/>
  <c r="X406" i="1"/>
  <c r="Y406" i="1"/>
  <c r="Z406" i="1"/>
  <c r="AA406" i="1"/>
  <c r="AB406" i="1"/>
  <c r="AC406" i="1"/>
  <c r="AD406" i="1"/>
  <c r="AE406" i="1"/>
  <c r="AF406" i="1"/>
  <c r="AG406" i="1"/>
  <c r="AH406" i="1"/>
  <c r="AI406" i="1"/>
  <c r="AJ406" i="1"/>
  <c r="AK406" i="1"/>
  <c r="AL406" i="1"/>
  <c r="AM406" i="1"/>
  <c r="AN406" i="1"/>
  <c r="AO406" i="1"/>
  <c r="F407" i="1"/>
  <c r="G407" i="1"/>
  <c r="H407" i="1"/>
  <c r="I407" i="1"/>
  <c r="J407" i="1"/>
  <c r="K407" i="1"/>
  <c r="L407" i="1"/>
  <c r="M407" i="1"/>
  <c r="N407" i="1"/>
  <c r="O407" i="1"/>
  <c r="P407" i="1"/>
  <c r="Q407" i="1"/>
  <c r="R407" i="1"/>
  <c r="S407" i="1"/>
  <c r="T407" i="1"/>
  <c r="U407" i="1"/>
  <c r="V407" i="1"/>
  <c r="W407" i="1"/>
  <c r="X407" i="1"/>
  <c r="Y407" i="1"/>
  <c r="Z407" i="1"/>
  <c r="AA407" i="1"/>
  <c r="AB407" i="1"/>
  <c r="AC407" i="1"/>
  <c r="AD407" i="1"/>
  <c r="AE407" i="1"/>
  <c r="AF407" i="1"/>
  <c r="AG407" i="1"/>
  <c r="AH407" i="1"/>
  <c r="AI407" i="1"/>
  <c r="AJ407" i="1"/>
  <c r="AK407" i="1"/>
  <c r="AL407" i="1"/>
  <c r="AM407" i="1"/>
  <c r="AN407" i="1"/>
  <c r="AO407" i="1"/>
  <c r="F408" i="1"/>
  <c r="G408" i="1"/>
  <c r="H408" i="1"/>
  <c r="I408" i="1"/>
  <c r="J408" i="1"/>
  <c r="K408" i="1"/>
  <c r="L408" i="1"/>
  <c r="M408" i="1"/>
  <c r="N408" i="1"/>
  <c r="O408" i="1"/>
  <c r="P408" i="1"/>
  <c r="Q408" i="1"/>
  <c r="R408" i="1"/>
  <c r="S408" i="1"/>
  <c r="T408" i="1"/>
  <c r="U408" i="1"/>
  <c r="V408" i="1"/>
  <c r="W408" i="1"/>
  <c r="X408" i="1"/>
  <c r="Y408" i="1"/>
  <c r="Z408" i="1"/>
  <c r="AA408" i="1"/>
  <c r="AB408" i="1"/>
  <c r="AC408" i="1"/>
  <c r="AD408" i="1"/>
  <c r="AE408" i="1"/>
  <c r="AF408" i="1"/>
  <c r="AG408" i="1"/>
  <c r="AH408" i="1"/>
  <c r="AI408" i="1"/>
  <c r="AJ408" i="1"/>
  <c r="AK408" i="1"/>
  <c r="AL408" i="1"/>
  <c r="AM408" i="1"/>
  <c r="AN408" i="1"/>
  <c r="AO408" i="1"/>
  <c r="F409" i="1"/>
  <c r="G409" i="1"/>
  <c r="H409" i="1"/>
  <c r="I409" i="1"/>
  <c r="J409" i="1"/>
  <c r="K409" i="1"/>
  <c r="L409" i="1"/>
  <c r="M409" i="1"/>
  <c r="N409" i="1"/>
  <c r="O409" i="1"/>
  <c r="P409" i="1"/>
  <c r="Q409" i="1"/>
  <c r="R409" i="1"/>
  <c r="S409" i="1"/>
  <c r="T409" i="1"/>
  <c r="U409" i="1"/>
  <c r="V409" i="1"/>
  <c r="W409" i="1"/>
  <c r="X409" i="1"/>
  <c r="Y409" i="1"/>
  <c r="Z409" i="1"/>
  <c r="AA409" i="1"/>
  <c r="AB409" i="1"/>
  <c r="AC409" i="1"/>
  <c r="AD409" i="1"/>
  <c r="AE409" i="1"/>
  <c r="AF409" i="1"/>
  <c r="AG409" i="1"/>
  <c r="AH409" i="1"/>
  <c r="AI409" i="1"/>
  <c r="AJ409" i="1"/>
  <c r="AK409" i="1"/>
  <c r="AL409" i="1"/>
  <c r="AM409" i="1"/>
  <c r="AN409" i="1"/>
  <c r="AO409" i="1"/>
  <c r="F410" i="1"/>
  <c r="G410" i="1"/>
  <c r="H410" i="1"/>
  <c r="I410" i="1"/>
  <c r="J410" i="1"/>
  <c r="K410" i="1"/>
  <c r="L410" i="1"/>
  <c r="M410" i="1"/>
  <c r="N410" i="1"/>
  <c r="O410" i="1"/>
  <c r="P410" i="1"/>
  <c r="Q410" i="1"/>
  <c r="R410" i="1"/>
  <c r="S410" i="1"/>
  <c r="T410" i="1"/>
  <c r="U410" i="1"/>
  <c r="V410" i="1"/>
  <c r="W410" i="1"/>
  <c r="X410" i="1"/>
  <c r="Y410" i="1"/>
  <c r="Z410" i="1"/>
  <c r="AA410" i="1"/>
  <c r="AB410" i="1"/>
  <c r="AC410" i="1"/>
  <c r="AD410" i="1"/>
  <c r="AE410" i="1"/>
  <c r="AF410" i="1"/>
  <c r="AG410" i="1"/>
  <c r="AH410" i="1"/>
  <c r="AI410" i="1"/>
  <c r="AJ410" i="1"/>
  <c r="AK410" i="1"/>
  <c r="AL410" i="1"/>
  <c r="AM410" i="1"/>
  <c r="AN410" i="1"/>
  <c r="AO410" i="1"/>
  <c r="F411" i="1"/>
  <c r="G411" i="1"/>
  <c r="H411" i="1"/>
  <c r="I411" i="1"/>
  <c r="J411" i="1"/>
  <c r="K411" i="1"/>
  <c r="L411" i="1"/>
  <c r="M411" i="1"/>
  <c r="N411" i="1"/>
  <c r="O411" i="1"/>
  <c r="P411" i="1"/>
  <c r="Q411" i="1"/>
  <c r="R411" i="1"/>
  <c r="S411" i="1"/>
  <c r="T411" i="1"/>
  <c r="U411" i="1"/>
  <c r="V411" i="1"/>
  <c r="W411" i="1"/>
  <c r="X411" i="1"/>
  <c r="Y411" i="1"/>
  <c r="Z411" i="1"/>
  <c r="AA411" i="1"/>
  <c r="AB411" i="1"/>
  <c r="AC411" i="1"/>
  <c r="AD411" i="1"/>
  <c r="AE411" i="1"/>
  <c r="AF411" i="1"/>
  <c r="AG411" i="1"/>
  <c r="AH411" i="1"/>
  <c r="AI411" i="1"/>
  <c r="AJ411" i="1"/>
  <c r="AK411" i="1"/>
  <c r="AL411" i="1"/>
  <c r="AM411" i="1"/>
  <c r="AN411" i="1"/>
  <c r="AO411" i="1"/>
  <c r="F412" i="1"/>
  <c r="G412" i="1"/>
  <c r="H412" i="1"/>
  <c r="I412" i="1"/>
  <c r="J412" i="1"/>
  <c r="K412" i="1"/>
  <c r="L412" i="1"/>
  <c r="M412" i="1"/>
  <c r="N412" i="1"/>
  <c r="O412" i="1"/>
  <c r="P412" i="1"/>
  <c r="Q412" i="1"/>
  <c r="R412" i="1"/>
  <c r="S412" i="1"/>
  <c r="T412" i="1"/>
  <c r="U412" i="1"/>
  <c r="V412" i="1"/>
  <c r="W412" i="1"/>
  <c r="X412" i="1"/>
  <c r="Y412" i="1"/>
  <c r="Z412" i="1"/>
  <c r="AA412" i="1"/>
  <c r="AB412" i="1"/>
  <c r="AC412" i="1"/>
  <c r="AD412" i="1"/>
  <c r="AE412" i="1"/>
  <c r="AF412" i="1"/>
  <c r="AG412" i="1"/>
  <c r="AH412" i="1"/>
  <c r="AI412" i="1"/>
  <c r="AJ412" i="1"/>
  <c r="AK412" i="1"/>
  <c r="AL412" i="1"/>
  <c r="AM412" i="1"/>
  <c r="AN412" i="1"/>
  <c r="AO412" i="1"/>
  <c r="F413" i="1"/>
  <c r="G413" i="1"/>
  <c r="H413" i="1"/>
  <c r="I413" i="1"/>
  <c r="J413" i="1"/>
  <c r="K413" i="1"/>
  <c r="L413" i="1"/>
  <c r="M413" i="1"/>
  <c r="N413" i="1"/>
  <c r="O413" i="1"/>
  <c r="P413" i="1"/>
  <c r="Q413" i="1"/>
  <c r="R413" i="1"/>
  <c r="S413" i="1"/>
  <c r="T413" i="1"/>
  <c r="U413" i="1"/>
  <c r="V413" i="1"/>
  <c r="W413" i="1"/>
  <c r="X413" i="1"/>
  <c r="Y413" i="1"/>
  <c r="Z413" i="1"/>
  <c r="AA413" i="1"/>
  <c r="AB413" i="1"/>
  <c r="AC413" i="1"/>
  <c r="AD413" i="1"/>
  <c r="AE413" i="1"/>
  <c r="AF413" i="1"/>
  <c r="AG413" i="1"/>
  <c r="AH413" i="1"/>
  <c r="AI413" i="1"/>
  <c r="AJ413" i="1"/>
  <c r="AK413" i="1"/>
  <c r="AL413" i="1"/>
  <c r="AM413" i="1"/>
  <c r="AN413" i="1"/>
  <c r="AO413" i="1"/>
  <c r="F414" i="1"/>
  <c r="G414" i="1"/>
  <c r="H414" i="1"/>
  <c r="I414" i="1"/>
  <c r="J414" i="1"/>
  <c r="K414" i="1"/>
  <c r="L414" i="1"/>
  <c r="M414" i="1"/>
  <c r="N414" i="1"/>
  <c r="O414" i="1"/>
  <c r="P414" i="1"/>
  <c r="Q414" i="1"/>
  <c r="R414" i="1"/>
  <c r="S414" i="1"/>
  <c r="T414" i="1"/>
  <c r="U414" i="1"/>
  <c r="V414" i="1"/>
  <c r="W414" i="1"/>
  <c r="X414" i="1"/>
  <c r="Y414" i="1"/>
  <c r="Z414" i="1"/>
  <c r="AA414" i="1"/>
  <c r="AB414" i="1"/>
  <c r="AC414" i="1"/>
  <c r="AD414" i="1"/>
  <c r="AE414" i="1"/>
  <c r="AF414" i="1"/>
  <c r="AG414" i="1"/>
  <c r="AH414" i="1"/>
  <c r="AI414" i="1"/>
  <c r="AJ414" i="1"/>
  <c r="AK414" i="1"/>
  <c r="AL414" i="1"/>
  <c r="AM414" i="1"/>
  <c r="AN414" i="1"/>
  <c r="AO414" i="1"/>
  <c r="F415" i="1"/>
  <c r="G415" i="1"/>
  <c r="H415" i="1"/>
  <c r="I415" i="1"/>
  <c r="J415" i="1"/>
  <c r="K415" i="1"/>
  <c r="L415" i="1"/>
  <c r="M415" i="1"/>
  <c r="N415" i="1"/>
  <c r="O415" i="1"/>
  <c r="P415" i="1"/>
  <c r="Q415" i="1"/>
  <c r="R415" i="1"/>
  <c r="S415" i="1"/>
  <c r="T415" i="1"/>
  <c r="U415" i="1"/>
  <c r="V415" i="1"/>
  <c r="W415" i="1"/>
  <c r="X415" i="1"/>
  <c r="Y415" i="1"/>
  <c r="Z415" i="1"/>
  <c r="AA415" i="1"/>
  <c r="AB415" i="1"/>
  <c r="AC415" i="1"/>
  <c r="AD415" i="1"/>
  <c r="AE415" i="1"/>
  <c r="AF415" i="1"/>
  <c r="AG415" i="1"/>
  <c r="AH415" i="1"/>
  <c r="AI415" i="1"/>
  <c r="AJ415" i="1"/>
  <c r="AK415" i="1"/>
  <c r="AL415" i="1"/>
  <c r="AM415" i="1"/>
  <c r="AN415" i="1"/>
  <c r="AO415" i="1"/>
  <c r="F416" i="1"/>
  <c r="G416" i="1"/>
  <c r="H416" i="1"/>
  <c r="I416" i="1"/>
  <c r="J416" i="1"/>
  <c r="K416" i="1"/>
  <c r="L416" i="1"/>
  <c r="M416" i="1"/>
  <c r="N416" i="1"/>
  <c r="O416" i="1"/>
  <c r="P416" i="1"/>
  <c r="Q416" i="1"/>
  <c r="R416" i="1"/>
  <c r="S416" i="1"/>
  <c r="T416" i="1"/>
  <c r="U416" i="1"/>
  <c r="V416" i="1"/>
  <c r="W416" i="1"/>
  <c r="X416" i="1"/>
  <c r="Y416" i="1"/>
  <c r="Z416" i="1"/>
  <c r="AA416" i="1"/>
  <c r="AB416" i="1"/>
  <c r="AC416" i="1"/>
  <c r="AD416" i="1"/>
  <c r="AE416" i="1"/>
  <c r="AF416" i="1"/>
  <c r="AG416" i="1"/>
  <c r="AH416" i="1"/>
  <c r="AI416" i="1"/>
  <c r="AJ416" i="1"/>
  <c r="AK416" i="1"/>
  <c r="AL416" i="1"/>
  <c r="AM416" i="1"/>
  <c r="AN416" i="1"/>
  <c r="AO416" i="1"/>
  <c r="F417" i="1"/>
  <c r="G417" i="1"/>
  <c r="H417" i="1"/>
  <c r="I417" i="1"/>
  <c r="J417" i="1"/>
  <c r="K417" i="1"/>
  <c r="L417" i="1"/>
  <c r="M417" i="1"/>
  <c r="N417" i="1"/>
  <c r="O417" i="1"/>
  <c r="P417" i="1"/>
  <c r="Q417" i="1"/>
  <c r="R417" i="1"/>
  <c r="S417" i="1"/>
  <c r="T417" i="1"/>
  <c r="U417" i="1"/>
  <c r="V417" i="1"/>
  <c r="W417" i="1"/>
  <c r="X417" i="1"/>
  <c r="Y417" i="1"/>
  <c r="Z417" i="1"/>
  <c r="AA417" i="1"/>
  <c r="AB417" i="1"/>
  <c r="AC417" i="1"/>
  <c r="AD417" i="1"/>
  <c r="AE417" i="1"/>
  <c r="AF417" i="1"/>
  <c r="AG417" i="1"/>
  <c r="AH417" i="1"/>
  <c r="AI417" i="1"/>
  <c r="AJ417" i="1"/>
  <c r="AK417" i="1"/>
  <c r="AL417" i="1"/>
  <c r="AM417" i="1"/>
  <c r="AN417" i="1"/>
  <c r="AO417" i="1"/>
  <c r="F418" i="1"/>
  <c r="G418" i="1"/>
  <c r="H418" i="1"/>
  <c r="I418" i="1"/>
  <c r="J418" i="1"/>
  <c r="K418" i="1"/>
  <c r="L418" i="1"/>
  <c r="M418" i="1"/>
  <c r="N418" i="1"/>
  <c r="O418" i="1"/>
  <c r="P418" i="1"/>
  <c r="Q418" i="1"/>
  <c r="R418" i="1"/>
  <c r="S418" i="1"/>
  <c r="T418" i="1"/>
  <c r="U418" i="1"/>
  <c r="V418" i="1"/>
  <c r="W418" i="1"/>
  <c r="X418" i="1"/>
  <c r="Y418" i="1"/>
  <c r="Z418" i="1"/>
  <c r="AA418" i="1"/>
  <c r="AB418" i="1"/>
  <c r="AC418" i="1"/>
  <c r="AD418" i="1"/>
  <c r="AE418" i="1"/>
  <c r="AF418" i="1"/>
  <c r="AG418" i="1"/>
  <c r="AH418" i="1"/>
  <c r="AI418" i="1"/>
  <c r="AJ418" i="1"/>
  <c r="AK418" i="1"/>
  <c r="AL418" i="1"/>
  <c r="AM418" i="1"/>
  <c r="AN418" i="1"/>
  <c r="AO418" i="1"/>
  <c r="F419" i="1"/>
  <c r="G419" i="1"/>
  <c r="H419" i="1"/>
  <c r="I419" i="1"/>
  <c r="J419" i="1"/>
  <c r="K419" i="1"/>
  <c r="L419" i="1"/>
  <c r="M419" i="1"/>
  <c r="N419" i="1"/>
  <c r="O419" i="1"/>
  <c r="P419" i="1"/>
  <c r="Q419" i="1"/>
  <c r="R419" i="1"/>
  <c r="S419" i="1"/>
  <c r="T419" i="1"/>
  <c r="U419" i="1"/>
  <c r="V419" i="1"/>
  <c r="W419" i="1"/>
  <c r="X419" i="1"/>
  <c r="Y419" i="1"/>
  <c r="Z419" i="1"/>
  <c r="AA419" i="1"/>
  <c r="AB419" i="1"/>
  <c r="AC419" i="1"/>
  <c r="AD419" i="1"/>
  <c r="AE419" i="1"/>
  <c r="AF419" i="1"/>
  <c r="AG419" i="1"/>
  <c r="AH419" i="1"/>
  <c r="AI419" i="1"/>
  <c r="AJ419" i="1"/>
  <c r="AK419" i="1"/>
  <c r="AL419" i="1"/>
  <c r="AM419" i="1"/>
  <c r="AN419" i="1"/>
  <c r="AO419" i="1"/>
  <c r="F420" i="1"/>
  <c r="G420" i="1"/>
  <c r="H420" i="1"/>
  <c r="I420" i="1"/>
  <c r="J420" i="1"/>
  <c r="K420" i="1"/>
  <c r="L420" i="1"/>
  <c r="M420" i="1"/>
  <c r="N420" i="1"/>
  <c r="O420" i="1"/>
  <c r="P420" i="1"/>
  <c r="Q420" i="1"/>
  <c r="R420" i="1"/>
  <c r="S420" i="1"/>
  <c r="T420" i="1"/>
  <c r="U420" i="1"/>
  <c r="V420" i="1"/>
  <c r="W420" i="1"/>
  <c r="X420" i="1"/>
  <c r="Y420" i="1"/>
  <c r="Z420" i="1"/>
  <c r="AA420" i="1"/>
  <c r="AB420" i="1"/>
  <c r="AC420" i="1"/>
  <c r="AD420" i="1"/>
  <c r="AE420" i="1"/>
  <c r="AF420" i="1"/>
  <c r="AG420" i="1"/>
  <c r="AH420" i="1"/>
  <c r="AI420" i="1"/>
  <c r="AJ420" i="1"/>
  <c r="AK420" i="1"/>
  <c r="AL420" i="1"/>
  <c r="AM420" i="1"/>
  <c r="AN420" i="1"/>
  <c r="AO420" i="1"/>
  <c r="F421" i="1"/>
  <c r="G421" i="1"/>
  <c r="H421" i="1"/>
  <c r="I421" i="1"/>
  <c r="J421" i="1"/>
  <c r="K421" i="1"/>
  <c r="L421" i="1"/>
  <c r="M421" i="1"/>
  <c r="N421" i="1"/>
  <c r="O421" i="1"/>
  <c r="P421" i="1"/>
  <c r="Q421" i="1"/>
  <c r="R421" i="1"/>
  <c r="S421" i="1"/>
  <c r="T421" i="1"/>
  <c r="U421" i="1"/>
  <c r="V421" i="1"/>
  <c r="W421" i="1"/>
  <c r="X421" i="1"/>
  <c r="Y421" i="1"/>
  <c r="Z421" i="1"/>
  <c r="AA421" i="1"/>
  <c r="AB421" i="1"/>
  <c r="AC421" i="1"/>
  <c r="AD421" i="1"/>
  <c r="AE421" i="1"/>
  <c r="AF421" i="1"/>
  <c r="AG421" i="1"/>
  <c r="AH421" i="1"/>
  <c r="AI421" i="1"/>
  <c r="AJ421" i="1"/>
  <c r="AK421" i="1"/>
  <c r="AL421" i="1"/>
  <c r="AM421" i="1"/>
  <c r="AN421" i="1"/>
  <c r="AO421" i="1"/>
  <c r="F422" i="1"/>
  <c r="G422" i="1"/>
  <c r="H422" i="1"/>
  <c r="I422" i="1"/>
  <c r="J422" i="1"/>
  <c r="K422" i="1"/>
  <c r="L422" i="1"/>
  <c r="M422" i="1"/>
  <c r="N422" i="1"/>
  <c r="O422" i="1"/>
  <c r="P422" i="1"/>
  <c r="Q422" i="1"/>
  <c r="R422" i="1"/>
  <c r="S422" i="1"/>
  <c r="T422" i="1"/>
  <c r="U422" i="1"/>
  <c r="V422" i="1"/>
  <c r="W422" i="1"/>
  <c r="X422" i="1"/>
  <c r="Y422" i="1"/>
  <c r="Z422" i="1"/>
  <c r="AA422" i="1"/>
  <c r="AB422" i="1"/>
  <c r="AC422" i="1"/>
  <c r="AD422" i="1"/>
  <c r="AE422" i="1"/>
  <c r="AF422" i="1"/>
  <c r="AG422" i="1"/>
  <c r="AH422" i="1"/>
  <c r="AI422" i="1"/>
  <c r="AJ422" i="1"/>
  <c r="AK422" i="1"/>
  <c r="AL422" i="1"/>
  <c r="AM422" i="1"/>
  <c r="AN422" i="1"/>
  <c r="AO422" i="1"/>
  <c r="F423" i="1"/>
  <c r="G423" i="1"/>
  <c r="H423" i="1"/>
  <c r="I423" i="1"/>
  <c r="J423" i="1"/>
  <c r="K423" i="1"/>
  <c r="L423" i="1"/>
  <c r="M423" i="1"/>
  <c r="N423" i="1"/>
  <c r="O423" i="1"/>
  <c r="P423" i="1"/>
  <c r="Q423" i="1"/>
  <c r="R423" i="1"/>
  <c r="S423" i="1"/>
  <c r="T423" i="1"/>
  <c r="U423" i="1"/>
  <c r="V423" i="1"/>
  <c r="W423" i="1"/>
  <c r="X423" i="1"/>
  <c r="Y423" i="1"/>
  <c r="Z423" i="1"/>
  <c r="AA423" i="1"/>
  <c r="AB423" i="1"/>
  <c r="AC423" i="1"/>
  <c r="AD423" i="1"/>
  <c r="AE423" i="1"/>
  <c r="AF423" i="1"/>
  <c r="AG423" i="1"/>
  <c r="AH423" i="1"/>
  <c r="AI423" i="1"/>
  <c r="AJ423" i="1"/>
  <c r="AK423" i="1"/>
  <c r="AL423" i="1"/>
  <c r="AM423" i="1"/>
  <c r="AN423" i="1"/>
  <c r="AO423" i="1"/>
  <c r="F424" i="1"/>
  <c r="G424" i="1"/>
  <c r="H424" i="1"/>
  <c r="I424" i="1"/>
  <c r="J424" i="1"/>
  <c r="K424" i="1"/>
  <c r="L424" i="1"/>
  <c r="M424" i="1"/>
  <c r="N424" i="1"/>
  <c r="O424" i="1"/>
  <c r="P424" i="1"/>
  <c r="Q424" i="1"/>
  <c r="R424" i="1"/>
  <c r="S424" i="1"/>
  <c r="T424" i="1"/>
  <c r="U424" i="1"/>
  <c r="V424" i="1"/>
  <c r="W424" i="1"/>
  <c r="X424" i="1"/>
  <c r="Y424" i="1"/>
  <c r="Z424" i="1"/>
  <c r="AA424" i="1"/>
  <c r="AB424" i="1"/>
  <c r="AC424" i="1"/>
  <c r="AD424" i="1"/>
  <c r="AE424" i="1"/>
  <c r="AF424" i="1"/>
  <c r="AG424" i="1"/>
  <c r="AH424" i="1"/>
  <c r="AI424" i="1"/>
  <c r="AJ424" i="1"/>
  <c r="AK424" i="1"/>
  <c r="AL424" i="1"/>
  <c r="AM424" i="1"/>
  <c r="AN424" i="1"/>
  <c r="AO424" i="1"/>
  <c r="F425" i="1"/>
  <c r="G425" i="1"/>
  <c r="H425" i="1"/>
  <c r="I425" i="1"/>
  <c r="J425" i="1"/>
  <c r="K425" i="1"/>
  <c r="L425" i="1"/>
  <c r="M425" i="1"/>
  <c r="N425" i="1"/>
  <c r="O425" i="1"/>
  <c r="P425" i="1"/>
  <c r="Q425" i="1"/>
  <c r="R425" i="1"/>
  <c r="S425" i="1"/>
  <c r="T425" i="1"/>
  <c r="U425" i="1"/>
  <c r="V425" i="1"/>
  <c r="W425" i="1"/>
  <c r="X425" i="1"/>
  <c r="Y425" i="1"/>
  <c r="Z425" i="1"/>
  <c r="AA425" i="1"/>
  <c r="AB425" i="1"/>
  <c r="AC425" i="1"/>
  <c r="AD425" i="1"/>
  <c r="AE425" i="1"/>
  <c r="AF425" i="1"/>
  <c r="AG425" i="1"/>
  <c r="AH425" i="1"/>
  <c r="AI425" i="1"/>
  <c r="AJ425" i="1"/>
  <c r="AK425" i="1"/>
  <c r="AL425" i="1"/>
  <c r="AM425" i="1"/>
  <c r="AN425" i="1"/>
  <c r="AO425" i="1"/>
  <c r="F426" i="1"/>
  <c r="G426" i="1"/>
  <c r="H426" i="1"/>
  <c r="I426" i="1"/>
  <c r="J426" i="1"/>
  <c r="K426" i="1"/>
  <c r="L426" i="1"/>
  <c r="M426" i="1"/>
  <c r="N426" i="1"/>
  <c r="O426" i="1"/>
  <c r="P426" i="1"/>
  <c r="Q426" i="1"/>
  <c r="R426" i="1"/>
  <c r="S426" i="1"/>
  <c r="T426" i="1"/>
  <c r="U426" i="1"/>
  <c r="V426" i="1"/>
  <c r="W426" i="1"/>
  <c r="X426" i="1"/>
  <c r="Y426" i="1"/>
  <c r="Z426" i="1"/>
  <c r="AA426" i="1"/>
  <c r="AB426" i="1"/>
  <c r="AC426" i="1"/>
  <c r="AD426" i="1"/>
  <c r="AE426" i="1"/>
  <c r="AF426" i="1"/>
  <c r="AG426" i="1"/>
  <c r="AH426" i="1"/>
  <c r="AI426" i="1"/>
  <c r="AJ426" i="1"/>
  <c r="AK426" i="1"/>
  <c r="AL426" i="1"/>
  <c r="AM426" i="1"/>
  <c r="AN426" i="1"/>
  <c r="AO426" i="1"/>
  <c r="F427" i="1"/>
  <c r="G427" i="1"/>
  <c r="H427" i="1"/>
  <c r="I427" i="1"/>
  <c r="J427" i="1"/>
  <c r="K427" i="1"/>
  <c r="L427" i="1"/>
  <c r="M427" i="1"/>
  <c r="N427" i="1"/>
  <c r="O427" i="1"/>
  <c r="P427" i="1"/>
  <c r="Q427" i="1"/>
  <c r="R427" i="1"/>
  <c r="S427" i="1"/>
  <c r="T427" i="1"/>
  <c r="U427" i="1"/>
  <c r="V427" i="1"/>
  <c r="W427" i="1"/>
  <c r="X427" i="1"/>
  <c r="Y427" i="1"/>
  <c r="Z427" i="1"/>
  <c r="AA427" i="1"/>
  <c r="AB427" i="1"/>
  <c r="AC427" i="1"/>
  <c r="AD427" i="1"/>
  <c r="AE427" i="1"/>
  <c r="AF427" i="1"/>
  <c r="AG427" i="1"/>
  <c r="AH427" i="1"/>
  <c r="AI427" i="1"/>
  <c r="AJ427" i="1"/>
  <c r="AK427" i="1"/>
  <c r="AL427" i="1"/>
  <c r="AM427" i="1"/>
  <c r="AN427" i="1"/>
  <c r="AO427" i="1"/>
  <c r="F428" i="1"/>
  <c r="G428" i="1"/>
  <c r="H428" i="1"/>
  <c r="I428" i="1"/>
  <c r="J428" i="1"/>
  <c r="K428" i="1"/>
  <c r="L428" i="1"/>
  <c r="M428" i="1"/>
  <c r="N428" i="1"/>
  <c r="O428" i="1"/>
  <c r="P428" i="1"/>
  <c r="Q428" i="1"/>
  <c r="R428" i="1"/>
  <c r="S428" i="1"/>
  <c r="T428" i="1"/>
  <c r="U428" i="1"/>
  <c r="V428" i="1"/>
  <c r="W428" i="1"/>
  <c r="X428" i="1"/>
  <c r="Y428" i="1"/>
  <c r="Z428" i="1"/>
  <c r="AA428" i="1"/>
  <c r="AB428" i="1"/>
  <c r="AC428" i="1"/>
  <c r="AD428" i="1"/>
  <c r="AE428" i="1"/>
  <c r="AF428" i="1"/>
  <c r="AG428" i="1"/>
  <c r="AH428" i="1"/>
  <c r="AI428" i="1"/>
  <c r="AJ428" i="1"/>
  <c r="AK428" i="1"/>
  <c r="AL428" i="1"/>
  <c r="AM428" i="1"/>
  <c r="AN428" i="1"/>
  <c r="AO428" i="1"/>
  <c r="F429" i="1"/>
  <c r="G429" i="1"/>
  <c r="H429" i="1"/>
  <c r="I429" i="1"/>
  <c r="J429" i="1"/>
  <c r="K429" i="1"/>
  <c r="L429" i="1"/>
  <c r="M429" i="1"/>
  <c r="N429" i="1"/>
  <c r="O429" i="1"/>
  <c r="P429" i="1"/>
  <c r="Q429" i="1"/>
  <c r="R429" i="1"/>
  <c r="S429" i="1"/>
  <c r="T429" i="1"/>
  <c r="U429" i="1"/>
  <c r="V429" i="1"/>
  <c r="W429" i="1"/>
  <c r="X429" i="1"/>
  <c r="Y429" i="1"/>
  <c r="Z429" i="1"/>
  <c r="AA429" i="1"/>
  <c r="AB429" i="1"/>
  <c r="AC429" i="1"/>
  <c r="AD429" i="1"/>
  <c r="AE429" i="1"/>
  <c r="AF429" i="1"/>
  <c r="AG429" i="1"/>
  <c r="AH429" i="1"/>
  <c r="AI429" i="1"/>
  <c r="AJ429" i="1"/>
  <c r="AK429" i="1"/>
  <c r="AL429" i="1"/>
  <c r="AM429" i="1"/>
  <c r="AN429" i="1"/>
  <c r="AO429" i="1"/>
  <c r="F430" i="1"/>
  <c r="G430" i="1"/>
  <c r="H430" i="1"/>
  <c r="I430" i="1"/>
  <c r="J430" i="1"/>
  <c r="K430" i="1"/>
  <c r="L430" i="1"/>
  <c r="M430" i="1"/>
  <c r="N430" i="1"/>
  <c r="O430" i="1"/>
  <c r="P430" i="1"/>
  <c r="Q430" i="1"/>
  <c r="R430" i="1"/>
  <c r="S430" i="1"/>
  <c r="T430" i="1"/>
  <c r="U430" i="1"/>
  <c r="V430" i="1"/>
  <c r="W430" i="1"/>
  <c r="X430" i="1"/>
  <c r="Y430" i="1"/>
  <c r="Z430" i="1"/>
  <c r="AA430" i="1"/>
  <c r="AB430" i="1"/>
  <c r="AC430" i="1"/>
  <c r="AD430" i="1"/>
  <c r="AE430" i="1"/>
  <c r="AF430" i="1"/>
  <c r="AG430" i="1"/>
  <c r="AH430" i="1"/>
  <c r="AI430" i="1"/>
  <c r="AJ430" i="1"/>
  <c r="AK430" i="1"/>
  <c r="AL430" i="1"/>
  <c r="AM430" i="1"/>
  <c r="AN430" i="1"/>
  <c r="AO430" i="1"/>
  <c r="F431" i="1"/>
  <c r="G431" i="1"/>
  <c r="H431" i="1"/>
  <c r="I431" i="1"/>
  <c r="J431" i="1"/>
  <c r="K431" i="1"/>
  <c r="L431" i="1"/>
  <c r="M431" i="1"/>
  <c r="N431" i="1"/>
  <c r="O431" i="1"/>
  <c r="P431" i="1"/>
  <c r="Q431" i="1"/>
  <c r="R431" i="1"/>
  <c r="S431" i="1"/>
  <c r="T431" i="1"/>
  <c r="U431" i="1"/>
  <c r="V431" i="1"/>
  <c r="W431" i="1"/>
  <c r="X431" i="1"/>
  <c r="Y431" i="1"/>
  <c r="Z431" i="1"/>
  <c r="AA431" i="1"/>
  <c r="AB431" i="1"/>
  <c r="AC431" i="1"/>
  <c r="AD431" i="1"/>
  <c r="AE431" i="1"/>
  <c r="AF431" i="1"/>
  <c r="AG431" i="1"/>
  <c r="AH431" i="1"/>
  <c r="AI431" i="1"/>
  <c r="AJ431" i="1"/>
  <c r="AK431" i="1"/>
  <c r="AL431" i="1"/>
  <c r="AM431" i="1"/>
  <c r="AN431" i="1"/>
  <c r="AO431" i="1"/>
  <c r="F432" i="1"/>
  <c r="G432" i="1"/>
  <c r="H432" i="1"/>
  <c r="I432" i="1"/>
  <c r="J432" i="1"/>
  <c r="K432" i="1"/>
  <c r="L432" i="1"/>
  <c r="M432" i="1"/>
  <c r="N432" i="1"/>
  <c r="O432" i="1"/>
  <c r="P432" i="1"/>
  <c r="Q432" i="1"/>
  <c r="R432" i="1"/>
  <c r="S432" i="1"/>
  <c r="T432" i="1"/>
  <c r="U432" i="1"/>
  <c r="V432" i="1"/>
  <c r="W432" i="1"/>
  <c r="X432" i="1"/>
  <c r="Y432" i="1"/>
  <c r="Z432" i="1"/>
  <c r="AA432" i="1"/>
  <c r="AB432" i="1"/>
  <c r="AC432" i="1"/>
  <c r="AD432" i="1"/>
  <c r="AE432" i="1"/>
  <c r="AF432" i="1"/>
  <c r="AG432" i="1"/>
  <c r="AH432" i="1"/>
  <c r="AI432" i="1"/>
  <c r="AJ432" i="1"/>
  <c r="AK432" i="1"/>
  <c r="AL432" i="1"/>
  <c r="AM432" i="1"/>
  <c r="AN432" i="1"/>
  <c r="AO432" i="1"/>
  <c r="F433" i="1"/>
  <c r="G433" i="1"/>
  <c r="H433" i="1"/>
  <c r="I433" i="1"/>
  <c r="J433" i="1"/>
  <c r="K433" i="1"/>
  <c r="L433" i="1"/>
  <c r="M433" i="1"/>
  <c r="N433" i="1"/>
  <c r="O433" i="1"/>
  <c r="P433" i="1"/>
  <c r="Q433" i="1"/>
  <c r="R433" i="1"/>
  <c r="S433" i="1"/>
  <c r="T433" i="1"/>
  <c r="U433" i="1"/>
  <c r="V433" i="1"/>
  <c r="W433" i="1"/>
  <c r="X433" i="1"/>
  <c r="Y433" i="1"/>
  <c r="Z433" i="1"/>
  <c r="AA433" i="1"/>
  <c r="AB433" i="1"/>
  <c r="AC433" i="1"/>
  <c r="AD433" i="1"/>
  <c r="AE433" i="1"/>
  <c r="AF433" i="1"/>
  <c r="AG433" i="1"/>
  <c r="AH433" i="1"/>
  <c r="AI433" i="1"/>
  <c r="AJ433" i="1"/>
  <c r="AK433" i="1"/>
  <c r="AL433" i="1"/>
  <c r="AM433" i="1"/>
  <c r="AN433" i="1"/>
  <c r="AO433" i="1"/>
  <c r="F434" i="1"/>
  <c r="G434" i="1"/>
  <c r="H434" i="1"/>
  <c r="I434" i="1"/>
  <c r="J434" i="1"/>
  <c r="K434" i="1"/>
  <c r="L434" i="1"/>
  <c r="M434" i="1"/>
  <c r="N434" i="1"/>
  <c r="O434" i="1"/>
  <c r="P434" i="1"/>
  <c r="Q434" i="1"/>
  <c r="R434" i="1"/>
  <c r="S434" i="1"/>
  <c r="T434" i="1"/>
  <c r="U434" i="1"/>
  <c r="V434" i="1"/>
  <c r="W434" i="1"/>
  <c r="X434" i="1"/>
  <c r="Y434" i="1"/>
  <c r="Z434" i="1"/>
  <c r="AA434" i="1"/>
  <c r="AB434" i="1"/>
  <c r="AC434" i="1"/>
  <c r="AD434" i="1"/>
  <c r="AE434" i="1"/>
  <c r="AF434" i="1"/>
  <c r="AG434" i="1"/>
  <c r="AH434" i="1"/>
  <c r="AI434" i="1"/>
  <c r="AJ434" i="1"/>
  <c r="AK434" i="1"/>
  <c r="AL434" i="1"/>
  <c r="AM434" i="1"/>
  <c r="AN434" i="1"/>
  <c r="AO434" i="1"/>
  <c r="F435" i="1"/>
  <c r="G435" i="1"/>
  <c r="H435" i="1"/>
  <c r="I435" i="1"/>
  <c r="J435" i="1"/>
  <c r="K435" i="1"/>
  <c r="L435" i="1"/>
  <c r="M435" i="1"/>
  <c r="N435" i="1"/>
  <c r="O435" i="1"/>
  <c r="P435" i="1"/>
  <c r="Q435" i="1"/>
  <c r="R435" i="1"/>
  <c r="S435" i="1"/>
  <c r="T435" i="1"/>
  <c r="U435" i="1"/>
  <c r="V435" i="1"/>
  <c r="W435" i="1"/>
  <c r="X435" i="1"/>
  <c r="Y435" i="1"/>
  <c r="Z435" i="1"/>
  <c r="AA435" i="1"/>
  <c r="AB435" i="1"/>
  <c r="AC435" i="1"/>
  <c r="AD435" i="1"/>
  <c r="AE435" i="1"/>
  <c r="AF435" i="1"/>
  <c r="AG435" i="1"/>
  <c r="AH435" i="1"/>
  <c r="AI435" i="1"/>
  <c r="AJ435" i="1"/>
  <c r="AK435" i="1"/>
  <c r="AL435" i="1"/>
  <c r="AM435" i="1"/>
  <c r="AN435" i="1"/>
  <c r="AO435" i="1"/>
  <c r="F436" i="1"/>
  <c r="G436" i="1"/>
  <c r="H436" i="1"/>
  <c r="I436" i="1"/>
  <c r="J436" i="1"/>
  <c r="K436" i="1"/>
  <c r="L436" i="1"/>
  <c r="M436" i="1"/>
  <c r="N436" i="1"/>
  <c r="O436" i="1"/>
  <c r="P436" i="1"/>
  <c r="Q436" i="1"/>
  <c r="R436" i="1"/>
  <c r="S436" i="1"/>
  <c r="T436" i="1"/>
  <c r="U436" i="1"/>
  <c r="V436" i="1"/>
  <c r="W436" i="1"/>
  <c r="X436" i="1"/>
  <c r="Y436" i="1"/>
  <c r="Z436" i="1"/>
  <c r="AA436" i="1"/>
  <c r="AB436" i="1"/>
  <c r="AC436" i="1"/>
  <c r="AD436" i="1"/>
  <c r="AE436" i="1"/>
  <c r="AF436" i="1"/>
  <c r="AG436" i="1"/>
  <c r="AH436" i="1"/>
  <c r="AI436" i="1"/>
  <c r="AJ436" i="1"/>
  <c r="AK436" i="1"/>
  <c r="AL436" i="1"/>
  <c r="AM436" i="1"/>
  <c r="AN436" i="1"/>
  <c r="AO436" i="1"/>
  <c r="F437" i="1"/>
  <c r="G437" i="1"/>
  <c r="H437" i="1"/>
  <c r="I437" i="1"/>
  <c r="J437" i="1"/>
  <c r="K437" i="1"/>
  <c r="L437" i="1"/>
  <c r="M437" i="1"/>
  <c r="N437" i="1"/>
  <c r="O437" i="1"/>
  <c r="P437" i="1"/>
  <c r="Q437" i="1"/>
  <c r="R437" i="1"/>
  <c r="S437" i="1"/>
  <c r="T437" i="1"/>
  <c r="U437" i="1"/>
  <c r="V437" i="1"/>
  <c r="W437" i="1"/>
  <c r="X437" i="1"/>
  <c r="Y437" i="1"/>
  <c r="Z437" i="1"/>
  <c r="AA437" i="1"/>
  <c r="AB437" i="1"/>
  <c r="AC437" i="1"/>
  <c r="AD437" i="1"/>
  <c r="AE437" i="1"/>
  <c r="AF437" i="1"/>
  <c r="AG437" i="1"/>
  <c r="AH437" i="1"/>
  <c r="AI437" i="1"/>
  <c r="AJ437" i="1"/>
  <c r="AK437" i="1"/>
  <c r="AL437" i="1"/>
  <c r="AM437" i="1"/>
  <c r="AN437" i="1"/>
  <c r="AO437" i="1"/>
  <c r="F438" i="1"/>
  <c r="G438" i="1"/>
  <c r="H438" i="1"/>
  <c r="I438" i="1"/>
  <c r="J438" i="1"/>
  <c r="K438" i="1"/>
  <c r="L438" i="1"/>
  <c r="M438" i="1"/>
  <c r="N438" i="1"/>
  <c r="O438" i="1"/>
  <c r="P438" i="1"/>
  <c r="Q438" i="1"/>
  <c r="R438" i="1"/>
  <c r="S438" i="1"/>
  <c r="T438" i="1"/>
  <c r="U438" i="1"/>
  <c r="V438" i="1"/>
  <c r="W438" i="1"/>
  <c r="X438" i="1"/>
  <c r="Y438" i="1"/>
  <c r="Z438" i="1"/>
  <c r="AA438" i="1"/>
  <c r="AB438" i="1"/>
  <c r="AC438" i="1"/>
  <c r="AD438" i="1"/>
  <c r="AE438" i="1"/>
  <c r="AF438" i="1"/>
  <c r="AG438" i="1"/>
  <c r="AH438" i="1"/>
  <c r="AI438" i="1"/>
  <c r="AJ438" i="1"/>
  <c r="AK438" i="1"/>
  <c r="AL438" i="1"/>
  <c r="AM438" i="1"/>
  <c r="AN438" i="1"/>
  <c r="AO438" i="1"/>
  <c r="F439" i="1"/>
  <c r="G439" i="1"/>
  <c r="H439" i="1"/>
  <c r="I439" i="1"/>
  <c r="J439" i="1"/>
  <c r="K439" i="1"/>
  <c r="L439" i="1"/>
  <c r="M439" i="1"/>
  <c r="N439" i="1"/>
  <c r="O439" i="1"/>
  <c r="P439" i="1"/>
  <c r="Q439" i="1"/>
  <c r="R439" i="1"/>
  <c r="S439" i="1"/>
  <c r="T439" i="1"/>
  <c r="U439" i="1"/>
  <c r="V439" i="1"/>
  <c r="W439" i="1"/>
  <c r="X439" i="1"/>
  <c r="Y439" i="1"/>
  <c r="Z439" i="1"/>
  <c r="AA439" i="1"/>
  <c r="AB439" i="1"/>
  <c r="AC439" i="1"/>
  <c r="AD439" i="1"/>
  <c r="AE439" i="1"/>
  <c r="AF439" i="1"/>
  <c r="AG439" i="1"/>
  <c r="AH439" i="1"/>
  <c r="AI439" i="1"/>
  <c r="AJ439" i="1"/>
  <c r="AK439" i="1"/>
  <c r="AL439" i="1"/>
  <c r="AM439" i="1"/>
  <c r="AN439" i="1"/>
  <c r="AO439" i="1"/>
  <c r="F440" i="1"/>
  <c r="G440" i="1"/>
  <c r="H440" i="1"/>
  <c r="I440" i="1"/>
  <c r="J440" i="1"/>
  <c r="K440" i="1"/>
  <c r="L440" i="1"/>
  <c r="M440" i="1"/>
  <c r="N440" i="1"/>
  <c r="O440" i="1"/>
  <c r="P440" i="1"/>
  <c r="Q440" i="1"/>
  <c r="R440" i="1"/>
  <c r="S440" i="1"/>
  <c r="T440" i="1"/>
  <c r="U440" i="1"/>
  <c r="V440" i="1"/>
  <c r="W440" i="1"/>
  <c r="X440" i="1"/>
  <c r="Y440" i="1"/>
  <c r="Z440" i="1"/>
  <c r="AA440" i="1"/>
  <c r="AB440" i="1"/>
  <c r="AC440" i="1"/>
  <c r="AD440" i="1"/>
  <c r="AE440" i="1"/>
  <c r="AF440" i="1"/>
  <c r="AG440" i="1"/>
  <c r="AH440" i="1"/>
  <c r="AI440" i="1"/>
  <c r="AJ440" i="1"/>
  <c r="AK440" i="1"/>
  <c r="AL440" i="1"/>
  <c r="AM440" i="1"/>
  <c r="AN440" i="1"/>
  <c r="AO440" i="1"/>
  <c r="F441" i="1"/>
  <c r="G441" i="1"/>
  <c r="H441" i="1"/>
  <c r="I441" i="1"/>
  <c r="J441" i="1"/>
  <c r="K441" i="1"/>
  <c r="L441" i="1"/>
  <c r="M441" i="1"/>
  <c r="N441" i="1"/>
  <c r="O441" i="1"/>
  <c r="P441" i="1"/>
  <c r="Q441" i="1"/>
  <c r="R441" i="1"/>
  <c r="S441" i="1"/>
  <c r="T441" i="1"/>
  <c r="U441" i="1"/>
  <c r="V441" i="1"/>
  <c r="W441" i="1"/>
  <c r="X441" i="1"/>
  <c r="Y441" i="1"/>
  <c r="Z441" i="1"/>
  <c r="AA441" i="1"/>
  <c r="AB441" i="1"/>
  <c r="AC441" i="1"/>
  <c r="AD441" i="1"/>
  <c r="AE441" i="1"/>
  <c r="AF441" i="1"/>
  <c r="AG441" i="1"/>
  <c r="AH441" i="1"/>
  <c r="AI441" i="1"/>
  <c r="AJ441" i="1"/>
  <c r="AK441" i="1"/>
  <c r="AL441" i="1"/>
  <c r="AM441" i="1"/>
  <c r="AN441" i="1"/>
  <c r="AO441" i="1"/>
  <c r="F442" i="1"/>
  <c r="G442" i="1"/>
  <c r="H442" i="1"/>
  <c r="I442" i="1"/>
  <c r="J442" i="1"/>
  <c r="K442" i="1"/>
  <c r="L442" i="1"/>
  <c r="M442" i="1"/>
  <c r="N442" i="1"/>
  <c r="O442" i="1"/>
  <c r="P442" i="1"/>
  <c r="Q442" i="1"/>
  <c r="R442" i="1"/>
  <c r="S442" i="1"/>
  <c r="T442" i="1"/>
  <c r="U442" i="1"/>
  <c r="V442" i="1"/>
  <c r="W442" i="1"/>
  <c r="X442" i="1"/>
  <c r="Y442" i="1"/>
  <c r="Z442" i="1"/>
  <c r="AA442" i="1"/>
  <c r="AB442" i="1"/>
  <c r="AC442" i="1"/>
  <c r="AD442" i="1"/>
  <c r="AE442" i="1"/>
  <c r="AF442" i="1"/>
  <c r="AG442" i="1"/>
  <c r="AH442" i="1"/>
  <c r="AI442" i="1"/>
  <c r="AJ442" i="1"/>
  <c r="AK442" i="1"/>
  <c r="AL442" i="1"/>
  <c r="AM442" i="1"/>
  <c r="AN442" i="1"/>
  <c r="AO442" i="1"/>
  <c r="F443" i="1"/>
  <c r="G443" i="1"/>
  <c r="H443" i="1"/>
  <c r="I443" i="1"/>
  <c r="J443" i="1"/>
  <c r="K443" i="1"/>
  <c r="L443" i="1"/>
  <c r="M443" i="1"/>
  <c r="N443" i="1"/>
  <c r="O443" i="1"/>
  <c r="P443" i="1"/>
  <c r="Q443" i="1"/>
  <c r="R443" i="1"/>
  <c r="S443" i="1"/>
  <c r="T443" i="1"/>
  <c r="U443" i="1"/>
  <c r="V443" i="1"/>
  <c r="W443" i="1"/>
  <c r="X443" i="1"/>
  <c r="Y443" i="1"/>
  <c r="Z443" i="1"/>
  <c r="AA443" i="1"/>
  <c r="AB443" i="1"/>
  <c r="AC443" i="1"/>
  <c r="AD443" i="1"/>
  <c r="AE443" i="1"/>
  <c r="AF443" i="1"/>
  <c r="AG443" i="1"/>
  <c r="AH443" i="1"/>
  <c r="AI443" i="1"/>
  <c r="AJ443" i="1"/>
  <c r="AK443" i="1"/>
  <c r="AL443" i="1"/>
  <c r="AM443" i="1"/>
  <c r="AN443" i="1"/>
  <c r="AO443" i="1"/>
  <c r="F444" i="1"/>
  <c r="G444" i="1"/>
  <c r="H444" i="1"/>
  <c r="I444" i="1"/>
  <c r="J444" i="1"/>
  <c r="K444" i="1"/>
  <c r="L444" i="1"/>
  <c r="M444" i="1"/>
  <c r="N444" i="1"/>
  <c r="O444" i="1"/>
  <c r="P444" i="1"/>
  <c r="Q444" i="1"/>
  <c r="R444" i="1"/>
  <c r="S444" i="1"/>
  <c r="T444" i="1"/>
  <c r="U444" i="1"/>
  <c r="V444" i="1"/>
  <c r="W444" i="1"/>
  <c r="X444" i="1"/>
  <c r="Y444" i="1"/>
  <c r="Z444" i="1"/>
  <c r="AA444" i="1"/>
  <c r="AB444" i="1"/>
  <c r="AC444" i="1"/>
  <c r="AD444" i="1"/>
  <c r="AE444" i="1"/>
  <c r="AF444" i="1"/>
  <c r="AG444" i="1"/>
  <c r="AH444" i="1"/>
  <c r="AI444" i="1"/>
  <c r="AJ444" i="1"/>
  <c r="AK444" i="1"/>
  <c r="AL444" i="1"/>
  <c r="AM444" i="1"/>
  <c r="AN444" i="1"/>
  <c r="AO444" i="1"/>
  <c r="F445" i="1"/>
  <c r="G445" i="1"/>
  <c r="H445" i="1"/>
  <c r="I445" i="1"/>
  <c r="J445" i="1"/>
  <c r="K445" i="1"/>
  <c r="L445" i="1"/>
  <c r="M445" i="1"/>
  <c r="N445" i="1"/>
  <c r="O445" i="1"/>
  <c r="P445" i="1"/>
  <c r="Q445" i="1"/>
  <c r="R445" i="1"/>
  <c r="S445" i="1"/>
  <c r="T445" i="1"/>
  <c r="U445" i="1"/>
  <c r="V445" i="1"/>
  <c r="W445" i="1"/>
  <c r="X445" i="1"/>
  <c r="Y445" i="1"/>
  <c r="Z445" i="1"/>
  <c r="AA445" i="1"/>
  <c r="AB445" i="1"/>
  <c r="AC445" i="1"/>
  <c r="AD445" i="1"/>
  <c r="AE445" i="1"/>
  <c r="AF445" i="1"/>
  <c r="AG445" i="1"/>
  <c r="AH445" i="1"/>
  <c r="AI445" i="1"/>
  <c r="AJ445" i="1"/>
  <c r="AK445" i="1"/>
  <c r="AL445" i="1"/>
  <c r="AM445" i="1"/>
  <c r="AN445" i="1"/>
  <c r="AO445" i="1"/>
  <c r="F446" i="1"/>
  <c r="G446" i="1"/>
  <c r="H446" i="1"/>
  <c r="I446" i="1"/>
  <c r="J446" i="1"/>
  <c r="K446" i="1"/>
  <c r="L446" i="1"/>
  <c r="M446" i="1"/>
  <c r="N446" i="1"/>
  <c r="O446" i="1"/>
  <c r="P446" i="1"/>
  <c r="Q446" i="1"/>
  <c r="R446" i="1"/>
  <c r="S446" i="1"/>
  <c r="T446" i="1"/>
  <c r="U446" i="1"/>
  <c r="V446" i="1"/>
  <c r="W446" i="1"/>
  <c r="X446" i="1"/>
  <c r="Y446" i="1"/>
  <c r="Z446" i="1"/>
  <c r="AA446" i="1"/>
  <c r="AB446" i="1"/>
  <c r="AC446" i="1"/>
  <c r="AD446" i="1"/>
  <c r="AE446" i="1"/>
  <c r="AF446" i="1"/>
  <c r="AG446" i="1"/>
  <c r="AH446" i="1"/>
  <c r="AI446" i="1"/>
  <c r="AJ446" i="1"/>
  <c r="AK446" i="1"/>
  <c r="AL446" i="1"/>
  <c r="AM446" i="1"/>
  <c r="AN446" i="1"/>
  <c r="AO446" i="1"/>
  <c r="F447" i="1"/>
  <c r="G447" i="1"/>
  <c r="H447" i="1"/>
  <c r="I447" i="1"/>
  <c r="J447" i="1"/>
  <c r="K447" i="1"/>
  <c r="L447" i="1"/>
  <c r="M447" i="1"/>
  <c r="N447" i="1"/>
  <c r="O447" i="1"/>
  <c r="P447" i="1"/>
  <c r="Q447" i="1"/>
  <c r="R447" i="1"/>
  <c r="S447" i="1"/>
  <c r="T447" i="1"/>
  <c r="U447" i="1"/>
  <c r="V447" i="1"/>
  <c r="W447" i="1"/>
  <c r="X447" i="1"/>
  <c r="Y447" i="1"/>
  <c r="Z447" i="1"/>
  <c r="AA447" i="1"/>
  <c r="AB447" i="1"/>
  <c r="AC447" i="1"/>
  <c r="AD447" i="1"/>
  <c r="AE447" i="1"/>
  <c r="AF447" i="1"/>
  <c r="AG447" i="1"/>
  <c r="AH447" i="1"/>
  <c r="AI447" i="1"/>
  <c r="AJ447" i="1"/>
  <c r="AK447" i="1"/>
  <c r="AL447" i="1"/>
  <c r="AM447" i="1"/>
  <c r="AN447" i="1"/>
  <c r="AO447" i="1"/>
  <c r="F448" i="1"/>
  <c r="G448" i="1"/>
  <c r="H448" i="1"/>
  <c r="I448" i="1"/>
  <c r="J448" i="1"/>
  <c r="K448" i="1"/>
  <c r="L448" i="1"/>
  <c r="M448" i="1"/>
  <c r="N448" i="1"/>
  <c r="O448" i="1"/>
  <c r="P448" i="1"/>
  <c r="Q448" i="1"/>
  <c r="R448" i="1"/>
  <c r="S448" i="1"/>
  <c r="T448" i="1"/>
  <c r="U448" i="1"/>
  <c r="V448" i="1"/>
  <c r="W448" i="1"/>
  <c r="X448" i="1"/>
  <c r="Y448" i="1"/>
  <c r="Z448" i="1"/>
  <c r="AA448" i="1"/>
  <c r="AB448" i="1"/>
  <c r="AC448" i="1"/>
  <c r="AD448" i="1"/>
  <c r="AE448" i="1"/>
  <c r="AF448" i="1"/>
  <c r="AG448" i="1"/>
  <c r="AH448" i="1"/>
  <c r="AI448" i="1"/>
  <c r="AJ448" i="1"/>
  <c r="AK448" i="1"/>
  <c r="AL448" i="1"/>
  <c r="AM448" i="1"/>
  <c r="AN448" i="1"/>
  <c r="AO448" i="1"/>
  <c r="F449" i="1"/>
  <c r="G449" i="1"/>
  <c r="H449" i="1"/>
  <c r="I449" i="1"/>
  <c r="J449" i="1"/>
  <c r="K449" i="1"/>
  <c r="L449" i="1"/>
  <c r="M449" i="1"/>
  <c r="N449" i="1"/>
  <c r="O449" i="1"/>
  <c r="P449" i="1"/>
  <c r="Q449" i="1"/>
  <c r="R449" i="1"/>
  <c r="S449" i="1"/>
  <c r="T449" i="1"/>
  <c r="U449" i="1"/>
  <c r="V449" i="1"/>
  <c r="W449" i="1"/>
  <c r="X449" i="1"/>
  <c r="Y449" i="1"/>
  <c r="Z449" i="1"/>
  <c r="AA449" i="1"/>
  <c r="AB449" i="1"/>
  <c r="AC449" i="1"/>
  <c r="AD449" i="1"/>
  <c r="AE449" i="1"/>
  <c r="AF449" i="1"/>
  <c r="AG449" i="1"/>
  <c r="AH449" i="1"/>
  <c r="AI449" i="1"/>
  <c r="AJ449" i="1"/>
  <c r="AK449" i="1"/>
  <c r="AL449" i="1"/>
  <c r="AM449" i="1"/>
  <c r="AN449" i="1"/>
  <c r="AO449" i="1"/>
  <c r="F450" i="1"/>
  <c r="G450" i="1"/>
  <c r="H450" i="1"/>
  <c r="I450" i="1"/>
  <c r="J450" i="1"/>
  <c r="K450" i="1"/>
  <c r="L450" i="1"/>
  <c r="M450" i="1"/>
  <c r="N450" i="1"/>
  <c r="O450" i="1"/>
  <c r="P450" i="1"/>
  <c r="Q450" i="1"/>
  <c r="R450" i="1"/>
  <c r="S450" i="1"/>
  <c r="T450" i="1"/>
  <c r="U450" i="1"/>
  <c r="V450" i="1"/>
  <c r="W450" i="1"/>
  <c r="X450" i="1"/>
  <c r="Y450" i="1"/>
  <c r="Z450" i="1"/>
  <c r="AA450" i="1"/>
  <c r="AB450" i="1"/>
  <c r="AC450" i="1"/>
  <c r="AD450" i="1"/>
  <c r="AE450" i="1"/>
  <c r="AF450" i="1"/>
  <c r="AG450" i="1"/>
  <c r="AH450" i="1"/>
  <c r="AI450" i="1"/>
  <c r="AJ450" i="1"/>
  <c r="AK450" i="1"/>
  <c r="AL450" i="1"/>
  <c r="AM450" i="1"/>
  <c r="AN450" i="1"/>
  <c r="AO450" i="1"/>
  <c r="F451" i="1"/>
  <c r="G451" i="1"/>
  <c r="H451" i="1"/>
  <c r="I451" i="1"/>
  <c r="J451" i="1"/>
  <c r="K451" i="1"/>
  <c r="L451" i="1"/>
  <c r="M451" i="1"/>
  <c r="N451" i="1"/>
  <c r="O451" i="1"/>
  <c r="P451" i="1"/>
  <c r="Q451" i="1"/>
  <c r="R451" i="1"/>
  <c r="S451" i="1"/>
  <c r="T451" i="1"/>
  <c r="U451" i="1"/>
  <c r="V451" i="1"/>
  <c r="W451" i="1"/>
  <c r="X451" i="1"/>
  <c r="Y451" i="1"/>
  <c r="Z451" i="1"/>
  <c r="AA451" i="1"/>
  <c r="AB451" i="1"/>
  <c r="AC451" i="1"/>
  <c r="AD451" i="1"/>
  <c r="AE451" i="1"/>
  <c r="AF451" i="1"/>
  <c r="AG451" i="1"/>
  <c r="AH451" i="1"/>
  <c r="AI451" i="1"/>
  <c r="AJ451" i="1"/>
  <c r="AK451" i="1"/>
  <c r="AL451" i="1"/>
  <c r="AM451" i="1"/>
  <c r="AN451" i="1"/>
  <c r="AO451" i="1"/>
  <c r="F452" i="1"/>
  <c r="G452" i="1"/>
  <c r="H452" i="1"/>
  <c r="I452" i="1"/>
  <c r="J452" i="1"/>
  <c r="K452" i="1"/>
  <c r="L452" i="1"/>
  <c r="M452" i="1"/>
  <c r="N452" i="1"/>
  <c r="O452" i="1"/>
  <c r="P452" i="1"/>
  <c r="Q452" i="1"/>
  <c r="R452" i="1"/>
  <c r="S452" i="1"/>
  <c r="T452" i="1"/>
  <c r="U452" i="1"/>
  <c r="V452" i="1"/>
  <c r="W452" i="1"/>
  <c r="X452" i="1"/>
  <c r="Y452" i="1"/>
  <c r="Z452" i="1"/>
  <c r="AA452" i="1"/>
  <c r="AB452" i="1"/>
  <c r="AC452" i="1"/>
  <c r="AD452" i="1"/>
  <c r="AE452" i="1"/>
  <c r="AF452" i="1"/>
  <c r="AG452" i="1"/>
  <c r="AH452" i="1"/>
  <c r="AI452" i="1"/>
  <c r="AJ452" i="1"/>
  <c r="AK452" i="1"/>
  <c r="AL452" i="1"/>
  <c r="AM452" i="1"/>
  <c r="AN452" i="1"/>
  <c r="AO452" i="1"/>
  <c r="F453" i="1"/>
  <c r="G453" i="1"/>
  <c r="H453" i="1"/>
  <c r="I453" i="1"/>
  <c r="J453" i="1"/>
  <c r="K453" i="1"/>
  <c r="L453" i="1"/>
  <c r="M453" i="1"/>
  <c r="N453" i="1"/>
  <c r="O453" i="1"/>
  <c r="P453" i="1"/>
  <c r="Q453" i="1"/>
  <c r="R453" i="1"/>
  <c r="S453" i="1"/>
  <c r="T453" i="1"/>
  <c r="U453" i="1"/>
  <c r="V453" i="1"/>
  <c r="W453" i="1"/>
  <c r="X453" i="1"/>
  <c r="Y453" i="1"/>
  <c r="Z453" i="1"/>
  <c r="AA453" i="1"/>
  <c r="AB453" i="1"/>
  <c r="AC453" i="1"/>
  <c r="AD453" i="1"/>
  <c r="AE453" i="1"/>
  <c r="AF453" i="1"/>
  <c r="AG453" i="1"/>
  <c r="AH453" i="1"/>
  <c r="AI453" i="1"/>
  <c r="AJ453" i="1"/>
  <c r="AK453" i="1"/>
  <c r="AL453" i="1"/>
  <c r="AM453" i="1"/>
  <c r="AN453" i="1"/>
  <c r="AO453" i="1"/>
  <c r="F454" i="1"/>
  <c r="G454" i="1"/>
  <c r="H454" i="1"/>
  <c r="I454" i="1"/>
  <c r="J454" i="1"/>
  <c r="K454" i="1"/>
  <c r="L454" i="1"/>
  <c r="M454" i="1"/>
  <c r="N454" i="1"/>
  <c r="O454" i="1"/>
  <c r="P454" i="1"/>
  <c r="Q454" i="1"/>
  <c r="R454" i="1"/>
  <c r="S454" i="1"/>
  <c r="T454" i="1"/>
  <c r="U454" i="1"/>
  <c r="V454" i="1"/>
  <c r="W454" i="1"/>
  <c r="X454" i="1"/>
  <c r="Y454" i="1"/>
  <c r="Z454" i="1"/>
  <c r="AA454" i="1"/>
  <c r="AB454" i="1"/>
  <c r="AC454" i="1"/>
  <c r="AD454" i="1"/>
  <c r="AE454" i="1"/>
  <c r="AF454" i="1"/>
  <c r="AG454" i="1"/>
  <c r="AH454" i="1"/>
  <c r="AI454" i="1"/>
  <c r="AJ454" i="1"/>
  <c r="AK454" i="1"/>
  <c r="AL454" i="1"/>
  <c r="AM454" i="1"/>
  <c r="AN454" i="1"/>
  <c r="AO454" i="1"/>
  <c r="F455" i="1"/>
  <c r="G455" i="1"/>
  <c r="H455" i="1"/>
  <c r="I455" i="1"/>
  <c r="J455" i="1"/>
  <c r="K455" i="1"/>
  <c r="L455" i="1"/>
  <c r="M455" i="1"/>
  <c r="N455" i="1"/>
  <c r="O455" i="1"/>
  <c r="P455" i="1"/>
  <c r="Q455" i="1"/>
  <c r="R455" i="1"/>
  <c r="S455" i="1"/>
  <c r="T455" i="1"/>
  <c r="U455" i="1"/>
  <c r="V455" i="1"/>
  <c r="W455" i="1"/>
  <c r="X455" i="1"/>
  <c r="Y455" i="1"/>
  <c r="Z455" i="1"/>
  <c r="AA455" i="1"/>
  <c r="AB455" i="1"/>
  <c r="AC455" i="1"/>
  <c r="AD455" i="1"/>
  <c r="AE455" i="1"/>
  <c r="AF455" i="1"/>
  <c r="AG455" i="1"/>
  <c r="AH455" i="1"/>
  <c r="AI455" i="1"/>
  <c r="AJ455" i="1"/>
  <c r="AK455" i="1"/>
  <c r="AL455" i="1"/>
  <c r="AM455" i="1"/>
  <c r="AN455" i="1"/>
  <c r="AO455" i="1"/>
  <c r="F456" i="1"/>
  <c r="G456" i="1"/>
  <c r="H456" i="1"/>
  <c r="I456" i="1"/>
  <c r="J456" i="1"/>
  <c r="K456" i="1"/>
  <c r="L456" i="1"/>
  <c r="M456" i="1"/>
  <c r="N456" i="1"/>
  <c r="O456" i="1"/>
  <c r="P456" i="1"/>
  <c r="Q456" i="1"/>
  <c r="R456" i="1"/>
  <c r="S456" i="1"/>
  <c r="T456" i="1"/>
  <c r="U456" i="1"/>
  <c r="V456" i="1"/>
  <c r="W456" i="1"/>
  <c r="X456" i="1"/>
  <c r="Y456" i="1"/>
  <c r="Z456" i="1"/>
  <c r="AA456" i="1"/>
  <c r="AB456" i="1"/>
  <c r="AC456" i="1"/>
  <c r="AD456" i="1"/>
  <c r="AE456" i="1"/>
  <c r="AF456" i="1"/>
  <c r="AG456" i="1"/>
  <c r="AH456" i="1"/>
  <c r="AI456" i="1"/>
  <c r="AJ456" i="1"/>
  <c r="AK456" i="1"/>
  <c r="AL456" i="1"/>
  <c r="AM456" i="1"/>
  <c r="AN456" i="1"/>
  <c r="AO456" i="1"/>
  <c r="F457" i="1"/>
  <c r="G457" i="1"/>
  <c r="H457" i="1"/>
  <c r="I457" i="1"/>
  <c r="J457" i="1"/>
  <c r="K457" i="1"/>
  <c r="L457" i="1"/>
  <c r="M457" i="1"/>
  <c r="N457" i="1"/>
  <c r="O457" i="1"/>
  <c r="P457" i="1"/>
  <c r="Q457" i="1"/>
  <c r="R457" i="1"/>
  <c r="S457" i="1"/>
  <c r="T457" i="1"/>
  <c r="U457" i="1"/>
  <c r="V457" i="1"/>
  <c r="W457" i="1"/>
  <c r="X457" i="1"/>
  <c r="Y457" i="1"/>
  <c r="Z457" i="1"/>
  <c r="AA457" i="1"/>
  <c r="AB457" i="1"/>
  <c r="AC457" i="1"/>
  <c r="AD457" i="1"/>
  <c r="AE457" i="1"/>
  <c r="AF457" i="1"/>
  <c r="AG457" i="1"/>
  <c r="AH457" i="1"/>
  <c r="AI457" i="1"/>
  <c r="AJ457" i="1"/>
  <c r="AK457" i="1"/>
  <c r="AL457" i="1"/>
  <c r="AM457" i="1"/>
  <c r="AN457" i="1"/>
  <c r="AO457" i="1"/>
  <c r="F458" i="1"/>
  <c r="G458" i="1"/>
  <c r="H458" i="1"/>
  <c r="I458" i="1"/>
  <c r="J458" i="1"/>
  <c r="K458" i="1"/>
  <c r="L458" i="1"/>
  <c r="M458" i="1"/>
  <c r="N458" i="1"/>
  <c r="O458" i="1"/>
  <c r="P458" i="1"/>
  <c r="Q458" i="1"/>
  <c r="R458" i="1"/>
  <c r="S458" i="1"/>
  <c r="T458" i="1"/>
  <c r="U458" i="1"/>
  <c r="V458" i="1"/>
  <c r="W458" i="1"/>
  <c r="X458" i="1"/>
  <c r="Y458" i="1"/>
  <c r="Z458" i="1"/>
  <c r="AA458" i="1"/>
  <c r="AB458" i="1"/>
  <c r="AC458" i="1"/>
  <c r="AD458" i="1"/>
  <c r="AE458" i="1"/>
  <c r="AF458" i="1"/>
  <c r="AG458" i="1"/>
  <c r="AH458" i="1"/>
  <c r="AI458" i="1"/>
  <c r="AJ458" i="1"/>
  <c r="AK458" i="1"/>
  <c r="AL458" i="1"/>
  <c r="AM458" i="1"/>
  <c r="AN458" i="1"/>
  <c r="AO458" i="1"/>
  <c r="F459" i="1"/>
  <c r="H459" i="1"/>
  <c r="J459" i="1"/>
  <c r="K459" i="1"/>
  <c r="L459" i="1"/>
  <c r="M459" i="1"/>
  <c r="N459" i="1"/>
  <c r="O459" i="1"/>
  <c r="G459" i="1" s="1"/>
  <c r="I459" i="1" s="1"/>
  <c r="P459" i="1"/>
  <c r="Q459" i="1"/>
  <c r="R459" i="1"/>
  <c r="S459" i="1"/>
  <c r="T459" i="1"/>
  <c r="U459" i="1"/>
  <c r="V459" i="1"/>
  <c r="W459" i="1"/>
  <c r="X459" i="1"/>
  <c r="Y459" i="1"/>
  <c r="Z459" i="1"/>
  <c r="AA459" i="1"/>
  <c r="AB459" i="1"/>
  <c r="AC459" i="1"/>
  <c r="AD459" i="1"/>
  <c r="AE459" i="1"/>
  <c r="AF459" i="1"/>
  <c r="AG459" i="1"/>
  <c r="AH459" i="1"/>
  <c r="AI459" i="1"/>
  <c r="AJ459" i="1"/>
  <c r="AK459" i="1"/>
  <c r="AL459" i="1"/>
  <c r="AM459" i="1"/>
  <c r="AN459" i="1"/>
  <c r="AO459" i="1"/>
  <c r="F460" i="1"/>
  <c r="G460" i="1"/>
  <c r="H460" i="1"/>
  <c r="I460" i="1"/>
  <c r="J460" i="1"/>
  <c r="K460" i="1"/>
  <c r="L460" i="1"/>
  <c r="M460" i="1"/>
  <c r="N460" i="1"/>
  <c r="O460" i="1"/>
  <c r="P460" i="1"/>
  <c r="Q460" i="1"/>
  <c r="R460" i="1"/>
  <c r="S460" i="1"/>
  <c r="T460" i="1"/>
  <c r="U460" i="1"/>
  <c r="V460" i="1"/>
  <c r="W460" i="1"/>
  <c r="X460" i="1"/>
  <c r="Y460" i="1"/>
  <c r="Z460" i="1"/>
  <c r="AA460" i="1"/>
  <c r="AB460" i="1"/>
  <c r="AC460" i="1"/>
  <c r="AD460" i="1"/>
  <c r="AE460" i="1"/>
  <c r="AF460" i="1"/>
  <c r="AG460" i="1"/>
  <c r="AH460" i="1"/>
  <c r="AI460" i="1"/>
  <c r="AJ460" i="1"/>
  <c r="AK460" i="1"/>
  <c r="AL460" i="1"/>
  <c r="AM460" i="1"/>
  <c r="AN460" i="1"/>
  <c r="AO460" i="1"/>
  <c r="F461" i="1"/>
  <c r="G461" i="1"/>
  <c r="H461" i="1"/>
  <c r="I461" i="1"/>
  <c r="J461" i="1"/>
  <c r="K461" i="1"/>
  <c r="L461" i="1"/>
  <c r="M461" i="1"/>
  <c r="N461" i="1"/>
  <c r="O461" i="1"/>
  <c r="P461" i="1"/>
  <c r="Q461" i="1"/>
  <c r="R461" i="1"/>
  <c r="S461" i="1"/>
  <c r="T461" i="1"/>
  <c r="U461" i="1"/>
  <c r="V461" i="1"/>
  <c r="W461" i="1"/>
  <c r="X461" i="1"/>
  <c r="Y461" i="1"/>
  <c r="Z461" i="1"/>
  <c r="AA461" i="1"/>
  <c r="AB461" i="1"/>
  <c r="AC461" i="1"/>
  <c r="AD461" i="1"/>
  <c r="AE461" i="1"/>
  <c r="AF461" i="1"/>
  <c r="AG461" i="1"/>
  <c r="AH461" i="1"/>
  <c r="AI461" i="1"/>
  <c r="AJ461" i="1"/>
  <c r="AK461" i="1"/>
  <c r="AL461" i="1"/>
  <c r="AM461" i="1"/>
  <c r="AN461" i="1"/>
  <c r="AO461" i="1"/>
  <c r="F12" i="1"/>
  <c r="AO12" i="1"/>
  <c r="AN12" i="1"/>
  <c r="AM12" i="1"/>
  <c r="AL12" i="1"/>
  <c r="AK12" i="1"/>
  <c r="AJ12" i="1"/>
  <c r="AI12" i="1"/>
  <c r="AH12" i="1"/>
  <c r="AG12" i="1"/>
  <c r="AF12" i="1"/>
  <c r="AE12" i="1"/>
  <c r="AD12" i="1"/>
  <c r="AC12" i="1"/>
  <c r="AB12" i="1"/>
  <c r="AA12" i="1"/>
  <c r="Z12" i="1"/>
  <c r="Y12" i="1"/>
  <c r="X12" i="1"/>
  <c r="W12" i="1"/>
  <c r="V12" i="1"/>
  <c r="U12" i="1"/>
  <c r="T12" i="1"/>
  <c r="S12" i="1"/>
  <c r="R12" i="1"/>
  <c r="Q12" i="1"/>
  <c r="P12" i="1"/>
  <c r="H13" i="1" l="1"/>
  <c r="I13" i="1"/>
  <c r="E13" i="1" l="1"/>
  <c r="E14" i="1"/>
  <c r="E15" i="1"/>
  <c r="E16" i="1"/>
  <c r="E17" i="1"/>
  <c r="E18" i="1"/>
  <c r="E19" i="1"/>
  <c r="E20" i="1"/>
  <c r="E21" i="1"/>
  <c r="E22" i="1"/>
  <c r="E23" i="1"/>
  <c r="E24" i="1"/>
  <c r="E25" i="1"/>
  <c r="E26" i="1"/>
  <c r="E27" i="1"/>
  <c r="E28" i="1"/>
  <c r="E29" i="1"/>
  <c r="E30" i="1"/>
  <c r="E31" i="1"/>
  <c r="E32" i="1"/>
  <c r="E33" i="1"/>
  <c r="E34" i="1"/>
  <c r="E35" i="1"/>
  <c r="E36" i="1"/>
  <c r="E37" i="1"/>
  <c r="E38" i="1"/>
  <c r="E39" i="1"/>
  <c r="E40" i="1"/>
  <c r="E41" i="1"/>
  <c r="E42" i="1"/>
  <c r="E43" i="1"/>
  <c r="E44" i="1"/>
  <c r="E45" i="1"/>
  <c r="E46" i="1"/>
  <c r="E47" i="1"/>
  <c r="E48" i="1"/>
  <c r="E49" i="1"/>
  <c r="E50" i="1"/>
  <c r="E51" i="1"/>
  <c r="E52" i="1"/>
  <c r="E53" i="1"/>
  <c r="E54" i="1"/>
  <c r="E55" i="1"/>
  <c r="E56" i="1"/>
  <c r="E57" i="1"/>
  <c r="E58" i="1"/>
  <c r="E59" i="1"/>
  <c r="E60" i="1"/>
  <c r="E61" i="1"/>
  <c r="E62" i="1"/>
  <c r="E63" i="1"/>
  <c r="E64" i="1"/>
  <c r="E65" i="1"/>
  <c r="E66" i="1"/>
  <c r="E67" i="1"/>
  <c r="E68" i="1"/>
  <c r="E69" i="1"/>
  <c r="E70" i="1"/>
  <c r="E71" i="1"/>
  <c r="E72" i="1"/>
  <c r="E73" i="1"/>
  <c r="E74" i="1"/>
  <c r="E75" i="1"/>
  <c r="E76" i="1"/>
  <c r="E77" i="1"/>
  <c r="E78" i="1"/>
  <c r="E79" i="1"/>
  <c r="E80" i="1"/>
  <c r="E81" i="1"/>
  <c r="E82" i="1"/>
  <c r="E83" i="1"/>
  <c r="E84" i="1"/>
  <c r="E85" i="1"/>
  <c r="E86" i="1"/>
  <c r="E87" i="1"/>
  <c r="E88" i="1"/>
  <c r="E89" i="1"/>
  <c r="E90" i="1"/>
  <c r="E91" i="1"/>
  <c r="E92" i="1"/>
  <c r="E93" i="1"/>
  <c r="E94" i="1"/>
  <c r="E95" i="1"/>
  <c r="E96" i="1"/>
  <c r="E97" i="1"/>
  <c r="E98" i="1"/>
  <c r="E99" i="1"/>
  <c r="E100" i="1"/>
  <c r="E101" i="1"/>
  <c r="E102" i="1"/>
  <c r="E103" i="1"/>
  <c r="E104" i="1"/>
  <c r="E105" i="1"/>
  <c r="E106" i="1"/>
  <c r="E107" i="1"/>
  <c r="E108" i="1"/>
  <c r="E109" i="1"/>
  <c r="E110" i="1"/>
  <c r="E111" i="1"/>
  <c r="E112" i="1"/>
  <c r="E113" i="1"/>
  <c r="E114" i="1"/>
  <c r="E115" i="1"/>
  <c r="E116" i="1"/>
  <c r="E117" i="1"/>
  <c r="E118" i="1"/>
  <c r="E119" i="1"/>
  <c r="E120" i="1"/>
  <c r="E121" i="1"/>
  <c r="E122" i="1"/>
  <c r="E123" i="1"/>
  <c r="E124" i="1"/>
  <c r="E125" i="1"/>
  <c r="E126" i="1"/>
  <c r="E127" i="1"/>
  <c r="E128" i="1"/>
  <c r="E129" i="1"/>
  <c r="E130" i="1"/>
  <c r="E131" i="1"/>
  <c r="E132" i="1"/>
  <c r="E133" i="1"/>
  <c r="E134" i="1"/>
  <c r="E135" i="1"/>
  <c r="E136" i="1"/>
  <c r="E137" i="1"/>
  <c r="E138" i="1"/>
  <c r="E139" i="1"/>
  <c r="E140" i="1"/>
  <c r="E141" i="1"/>
  <c r="E142" i="1"/>
  <c r="E143" i="1"/>
  <c r="E144" i="1"/>
  <c r="E145" i="1"/>
  <c r="E146" i="1"/>
  <c r="E147" i="1"/>
  <c r="E148" i="1"/>
  <c r="E149" i="1"/>
  <c r="E150" i="1"/>
  <c r="E151" i="1"/>
  <c r="E152" i="1"/>
  <c r="E153" i="1"/>
  <c r="E154" i="1"/>
  <c r="E155" i="1"/>
  <c r="E156" i="1"/>
  <c r="E157" i="1"/>
  <c r="E158" i="1"/>
  <c r="E159" i="1"/>
  <c r="E160" i="1"/>
  <c r="E161" i="1"/>
  <c r="E162" i="1"/>
  <c r="E163" i="1"/>
  <c r="E164" i="1"/>
  <c r="E165" i="1"/>
  <c r="E166" i="1"/>
  <c r="E167" i="1"/>
  <c r="E168" i="1"/>
  <c r="E169" i="1"/>
  <c r="E170" i="1"/>
  <c r="E171" i="1"/>
  <c r="E172" i="1"/>
  <c r="E173" i="1"/>
  <c r="E174" i="1"/>
  <c r="E175" i="1"/>
  <c r="E176" i="1"/>
  <c r="E177" i="1"/>
  <c r="E178" i="1"/>
  <c r="E179" i="1"/>
  <c r="E180" i="1"/>
  <c r="E181" i="1"/>
  <c r="E182" i="1"/>
  <c r="E183" i="1"/>
  <c r="E184" i="1"/>
  <c r="E185" i="1"/>
  <c r="E186" i="1"/>
  <c r="E187" i="1"/>
  <c r="E188" i="1"/>
  <c r="E189" i="1"/>
  <c r="E190" i="1"/>
  <c r="E191" i="1"/>
  <c r="E192" i="1"/>
  <c r="E193" i="1"/>
  <c r="E194" i="1"/>
  <c r="E195" i="1"/>
  <c r="E196" i="1"/>
  <c r="E197" i="1"/>
  <c r="E198" i="1"/>
  <c r="E199" i="1"/>
  <c r="E200" i="1"/>
  <c r="E201" i="1"/>
  <c r="E202" i="1"/>
  <c r="E203" i="1"/>
  <c r="E204" i="1"/>
  <c r="E205" i="1"/>
  <c r="E206" i="1"/>
  <c r="E207" i="1"/>
  <c r="E208" i="1"/>
  <c r="E209" i="1"/>
  <c r="E210" i="1"/>
  <c r="E211" i="1"/>
  <c r="E212" i="1"/>
  <c r="E213" i="1"/>
  <c r="E214" i="1"/>
  <c r="E215" i="1"/>
  <c r="E216" i="1"/>
  <c r="E217" i="1"/>
  <c r="E218" i="1"/>
  <c r="E219" i="1"/>
  <c r="E220" i="1"/>
  <c r="E221" i="1"/>
  <c r="E222" i="1"/>
  <c r="E223" i="1"/>
  <c r="E224" i="1"/>
  <c r="E225" i="1"/>
  <c r="E226" i="1"/>
  <c r="E227" i="1"/>
  <c r="E228" i="1"/>
  <c r="E229" i="1"/>
  <c r="E230" i="1"/>
  <c r="E231" i="1"/>
  <c r="E232" i="1"/>
  <c r="E233" i="1"/>
  <c r="E234" i="1"/>
  <c r="E235" i="1"/>
  <c r="E236" i="1"/>
  <c r="E237" i="1"/>
  <c r="E238" i="1"/>
  <c r="E239" i="1"/>
  <c r="E240" i="1"/>
  <c r="E241" i="1"/>
  <c r="E242" i="1"/>
  <c r="E243" i="1"/>
  <c r="E244" i="1"/>
  <c r="E245" i="1"/>
  <c r="E246" i="1"/>
  <c r="E247" i="1"/>
  <c r="E248" i="1"/>
  <c r="E249" i="1"/>
  <c r="E250" i="1"/>
  <c r="E251" i="1"/>
  <c r="E252" i="1"/>
  <c r="E253" i="1"/>
  <c r="E254" i="1"/>
  <c r="E255" i="1"/>
  <c r="E256" i="1"/>
  <c r="E257" i="1"/>
  <c r="E258" i="1"/>
  <c r="E259" i="1"/>
  <c r="E260" i="1"/>
  <c r="E261" i="1"/>
  <c r="E262" i="1"/>
  <c r="E263" i="1"/>
  <c r="E264" i="1"/>
  <c r="E265" i="1"/>
  <c r="E266" i="1"/>
  <c r="E267" i="1"/>
  <c r="E268" i="1"/>
  <c r="E269" i="1"/>
  <c r="E270" i="1"/>
  <c r="E271" i="1"/>
  <c r="E272" i="1"/>
  <c r="E273" i="1"/>
  <c r="E274" i="1"/>
  <c r="E275" i="1"/>
  <c r="E276" i="1"/>
  <c r="E277" i="1"/>
  <c r="E278" i="1"/>
  <c r="E279" i="1"/>
  <c r="E280" i="1"/>
  <c r="E281" i="1"/>
  <c r="E282" i="1"/>
  <c r="E283" i="1"/>
  <c r="E284" i="1"/>
  <c r="E285" i="1"/>
  <c r="E286" i="1"/>
  <c r="E287" i="1"/>
  <c r="E288" i="1"/>
  <c r="E289" i="1"/>
  <c r="E290" i="1"/>
  <c r="E291" i="1"/>
  <c r="E292" i="1"/>
  <c r="E293" i="1"/>
  <c r="E294" i="1"/>
  <c r="E295" i="1"/>
  <c r="E296" i="1"/>
  <c r="E297" i="1"/>
  <c r="E298" i="1"/>
  <c r="E299" i="1"/>
  <c r="E300" i="1"/>
  <c r="E301" i="1"/>
  <c r="E302" i="1"/>
  <c r="E303" i="1"/>
  <c r="E304" i="1"/>
  <c r="E305" i="1"/>
  <c r="E306" i="1"/>
  <c r="E307" i="1"/>
  <c r="E308" i="1"/>
  <c r="E309" i="1"/>
  <c r="E310" i="1"/>
  <c r="E311" i="1"/>
  <c r="E312" i="1"/>
  <c r="E313" i="1"/>
  <c r="E314" i="1"/>
  <c r="E315" i="1"/>
  <c r="E316" i="1"/>
  <c r="E317" i="1"/>
  <c r="E318" i="1"/>
  <c r="E319" i="1"/>
  <c r="E320" i="1"/>
  <c r="E321" i="1"/>
  <c r="E322" i="1"/>
  <c r="E323" i="1"/>
  <c r="E324" i="1"/>
  <c r="E325" i="1"/>
  <c r="E326" i="1"/>
  <c r="E327" i="1"/>
  <c r="E328" i="1"/>
  <c r="E329" i="1"/>
  <c r="E330" i="1"/>
  <c r="E331" i="1"/>
  <c r="E332" i="1"/>
  <c r="E333" i="1"/>
  <c r="E334" i="1"/>
  <c r="E335" i="1"/>
  <c r="E336" i="1"/>
  <c r="E337" i="1"/>
  <c r="E338" i="1"/>
  <c r="E339" i="1"/>
  <c r="E340" i="1"/>
  <c r="E341" i="1"/>
  <c r="E342" i="1"/>
  <c r="E343" i="1"/>
  <c r="E344" i="1"/>
  <c r="E345" i="1"/>
  <c r="E346" i="1"/>
  <c r="E347" i="1"/>
  <c r="E348" i="1"/>
  <c r="E349" i="1"/>
  <c r="E350" i="1"/>
  <c r="E351" i="1"/>
  <c r="E352" i="1"/>
  <c r="E353" i="1"/>
  <c r="E354" i="1"/>
  <c r="E355" i="1"/>
  <c r="E356" i="1"/>
  <c r="E357" i="1"/>
  <c r="E358" i="1"/>
  <c r="E359" i="1"/>
  <c r="E360" i="1"/>
  <c r="E361" i="1"/>
  <c r="E362" i="1"/>
  <c r="E363" i="1"/>
  <c r="E364" i="1"/>
  <c r="E365" i="1"/>
  <c r="E366" i="1"/>
  <c r="E367" i="1"/>
  <c r="E368" i="1"/>
  <c r="E369" i="1"/>
  <c r="E370" i="1"/>
  <c r="E371" i="1"/>
  <c r="E372" i="1"/>
  <c r="E373" i="1"/>
  <c r="E374" i="1"/>
  <c r="E375" i="1"/>
  <c r="E376" i="1"/>
  <c r="E377" i="1"/>
  <c r="E378" i="1"/>
  <c r="E379" i="1"/>
  <c r="E380" i="1"/>
  <c r="E381" i="1"/>
  <c r="E382" i="1"/>
  <c r="E383" i="1"/>
  <c r="E384" i="1"/>
  <c r="E385" i="1"/>
  <c r="E386" i="1"/>
  <c r="E387" i="1"/>
  <c r="E388" i="1"/>
  <c r="E389" i="1"/>
  <c r="E390" i="1"/>
  <c r="E391" i="1"/>
  <c r="E392" i="1"/>
  <c r="E393" i="1"/>
  <c r="E394" i="1"/>
  <c r="E395" i="1"/>
  <c r="E396" i="1"/>
  <c r="E397" i="1"/>
  <c r="E398" i="1"/>
  <c r="E399" i="1"/>
  <c r="E400" i="1"/>
  <c r="E401" i="1"/>
  <c r="E402" i="1"/>
  <c r="E403" i="1"/>
  <c r="E404" i="1"/>
  <c r="E405" i="1"/>
  <c r="E406" i="1"/>
  <c r="E407" i="1"/>
  <c r="E408" i="1"/>
  <c r="E409" i="1"/>
  <c r="E410" i="1"/>
  <c r="E411" i="1"/>
  <c r="E412" i="1"/>
  <c r="E413" i="1"/>
  <c r="E414" i="1"/>
  <c r="E415" i="1"/>
  <c r="E416" i="1"/>
  <c r="E417" i="1"/>
  <c r="E418" i="1"/>
  <c r="E419" i="1"/>
  <c r="E420" i="1"/>
  <c r="E421" i="1"/>
  <c r="E422" i="1"/>
  <c r="E423" i="1"/>
  <c r="E424" i="1"/>
  <c r="E425" i="1"/>
  <c r="E426" i="1"/>
  <c r="E427" i="1"/>
  <c r="E428" i="1"/>
  <c r="E429" i="1"/>
  <c r="E430" i="1"/>
  <c r="E431" i="1"/>
  <c r="E432" i="1"/>
  <c r="E433" i="1"/>
  <c r="E434" i="1"/>
  <c r="E435" i="1"/>
  <c r="E436" i="1"/>
  <c r="E437" i="1"/>
  <c r="E438" i="1"/>
  <c r="E439" i="1"/>
  <c r="E440" i="1"/>
  <c r="E441" i="1"/>
  <c r="E442" i="1"/>
  <c r="E443" i="1"/>
  <c r="E444" i="1"/>
  <c r="E445" i="1"/>
  <c r="E446" i="1"/>
  <c r="E447" i="1"/>
  <c r="E448" i="1"/>
  <c r="E449" i="1"/>
  <c r="E450" i="1"/>
  <c r="E451" i="1"/>
  <c r="E452" i="1"/>
  <c r="E453" i="1"/>
  <c r="E454" i="1"/>
  <c r="E455" i="1"/>
  <c r="E456" i="1"/>
  <c r="E457" i="1"/>
  <c r="E458" i="1"/>
  <c r="E459" i="1"/>
  <c r="E460" i="1"/>
  <c r="E461" i="1"/>
  <c r="O12" i="1"/>
  <c r="G12" i="1" s="1"/>
  <c r="I12" i="1" s="1"/>
  <c r="N12" i="1"/>
  <c r="M12" i="1"/>
  <c r="L12" i="1"/>
  <c r="K12" i="1"/>
  <c r="J12" i="1"/>
  <c r="E12" i="1"/>
  <c r="H12" i="1" l="1"/>
  <c r="I10" i="1" l="1"/>
  <c r="H10" i="1"/>
  <c r="G10" i="1"/>
</calcChain>
</file>

<file path=xl/sharedStrings.xml><?xml version="1.0" encoding="utf-8"?>
<sst xmlns="http://schemas.openxmlformats.org/spreadsheetml/2006/main" count="92841" uniqueCount="15825">
  <si>
    <t>Customer Number:</t>
  </si>
  <si>
    <t/>
  </si>
  <si>
    <t>Credit Card Info (if applicable):</t>
  </si>
  <si>
    <t>Special Instructions:</t>
  </si>
  <si>
    <t>PO #:</t>
  </si>
  <si>
    <t>Credit Card #:</t>
  </si>
  <si>
    <t>Customer Name:</t>
  </si>
  <si>
    <t>Expiration Date:</t>
  </si>
  <si>
    <t>Ship To Address:</t>
  </si>
  <si>
    <t>Billing Address:</t>
  </si>
  <si>
    <t>Billing Zip Code:</t>
  </si>
  <si>
    <t>Security Code:</t>
  </si>
  <si>
    <t>Enter Pkg OR Case</t>
  </si>
  <si>
    <t>Order Totals:</t>
  </si>
  <si>
    <t>Line</t>
  </si>
  <si>
    <t>Item #</t>
  </si>
  <si>
    <t># of Pkgs</t>
  </si>
  <si>
    <t># of Cases</t>
  </si>
  <si>
    <t>Item Description</t>
  </si>
  <si>
    <t>Unit 
Net Price</t>
  </si>
  <si>
    <t>Unit Case Quantity</t>
  </si>
  <si>
    <t>Order 
Extended Case 
Total (USD)</t>
  </si>
  <si>
    <t>Order 
Extended Case 
Weight (lbs)</t>
  </si>
  <si>
    <t>Ensemble or Color</t>
  </si>
  <si>
    <t>Publications Description</t>
  </si>
  <si>
    <t>Brand Code</t>
  </si>
  <si>
    <t>Package UPC</t>
  </si>
  <si>
    <t>Pcs per Pkg</t>
  </si>
  <si>
    <t>Inner Case UCC</t>
  </si>
  <si>
    <t>Inners Per Master Case</t>
  </si>
  <si>
    <t>Packages Per Master</t>
  </si>
  <si>
    <t>Retail Package Dimensions
Depth x Width x Height</t>
  </si>
  <si>
    <t>Package Length (in)</t>
  </si>
  <si>
    <t>Package Width (in)</t>
  </si>
  <si>
    <t>Package Height (in)</t>
  </si>
  <si>
    <t>Package Weight (lbs)</t>
  </si>
  <si>
    <t>Case Length (in)</t>
  </si>
  <si>
    <t>Case Width (in)</t>
  </si>
  <si>
    <t>Case Height (in)</t>
  </si>
  <si>
    <t>Case Weight (lbs)</t>
  </si>
  <si>
    <t>Case Cubic Size (cubic feet)</t>
  </si>
  <si>
    <t>Actual Product Length (in)</t>
  </si>
  <si>
    <t>Actual Product Width (in)</t>
  </si>
  <si>
    <t>Actual Product Height (in)</t>
  </si>
  <si>
    <t>Actual Product Weight (lbs)</t>
  </si>
  <si>
    <t>Tie</t>
  </si>
  <si>
    <t>High</t>
  </si>
  <si>
    <t>HTS Code</t>
  </si>
  <si>
    <t>Country of Origin Code</t>
  </si>
  <si>
    <t>Event Code</t>
  </si>
  <si>
    <t>Line Code</t>
  </si>
  <si>
    <t>Pricing Like Item Code</t>
  </si>
  <si>
    <t>Category Description 1</t>
  </si>
  <si>
    <t>Category Description 2</t>
  </si>
  <si>
    <t>Tableware Brand</t>
  </si>
  <si>
    <t>Catalog(s)</t>
  </si>
  <si>
    <t>Item Number</t>
  </si>
  <si>
    <t>Item Notes</t>
  </si>
  <si>
    <t>Master Case UCC</t>
  </si>
  <si>
    <t>Year Based</t>
  </si>
  <si>
    <t>Corporate Customer</t>
  </si>
  <si>
    <t>CCust Long Description</t>
  </si>
  <si>
    <t>Item</t>
  </si>
  <si>
    <t>Item Long Description</t>
  </si>
  <si>
    <t>Gross Sales Cases</t>
  </si>
  <si>
    <t>Gross Sales Revenue</t>
  </si>
  <si>
    <t>Additional Description</t>
  </si>
  <si>
    <t>filter</t>
  </si>
  <si>
    <t>IDC</t>
  </si>
  <si>
    <t>IDC Description</t>
  </si>
  <si>
    <t>Bracket Group Code</t>
  </si>
  <si>
    <t>Tariff Included</t>
  </si>
  <si>
    <t>Customer Pkg Price</t>
  </si>
  <si>
    <t>Customer Case Price</t>
  </si>
  <si>
    <t>Pkgs Per Case</t>
  </si>
  <si>
    <t xml:space="preserve">**The NFL’s online distribution policy prohibits Creative Converting's customers from selling NFL product on third party websites such as Amazon.com, Ebay, etc. Customer may sell NFL product on their own website, provided that the customer maintains complete control of the transactional environment. </t>
  </si>
  <si>
    <t>28134011</t>
  </si>
  <si>
    <t>553548</t>
  </si>
  <si>
    <t>603272</t>
  </si>
  <si>
    <t>561031B</t>
  </si>
  <si>
    <t>340125</t>
  </si>
  <si>
    <t>483272B</t>
  </si>
  <si>
    <t>56161B</t>
  </si>
  <si>
    <t>56177B</t>
  </si>
  <si>
    <t>563042</t>
  </si>
  <si>
    <t>563042B</t>
  </si>
  <si>
    <t>K9213312B</t>
  </si>
  <si>
    <t>663042B</t>
  </si>
  <si>
    <t>SSGRIDPEG</t>
  </si>
  <si>
    <t>663122B</t>
  </si>
  <si>
    <t>SS2BASEBLK</t>
  </si>
  <si>
    <t>667966</t>
  </si>
  <si>
    <t>010573</t>
  </si>
  <si>
    <t>663123B</t>
  </si>
  <si>
    <t>013005</t>
  </si>
  <si>
    <t>010574</t>
  </si>
  <si>
    <t>663147B</t>
  </si>
  <si>
    <t>663276B</t>
  </si>
  <si>
    <t>013009</t>
  </si>
  <si>
    <t>271137</t>
  </si>
  <si>
    <t>010576</t>
  </si>
  <si>
    <t>663281B</t>
  </si>
  <si>
    <t>783260</t>
  </si>
  <si>
    <t>010430</t>
  </si>
  <si>
    <t>014107</t>
  </si>
  <si>
    <t>803147B</t>
  </si>
  <si>
    <t>020043</t>
  </si>
  <si>
    <t>293923</t>
  </si>
  <si>
    <t>010441</t>
  </si>
  <si>
    <t>010442</t>
  </si>
  <si>
    <t>279161</t>
  </si>
  <si>
    <t>010443</t>
  </si>
  <si>
    <t>803276B</t>
  </si>
  <si>
    <t>04263B</t>
  </si>
  <si>
    <t>803281B</t>
  </si>
  <si>
    <t>010461B</t>
  </si>
  <si>
    <t>700418</t>
  </si>
  <si>
    <t>701000</t>
  </si>
  <si>
    <t>010465</t>
  </si>
  <si>
    <t>70200</t>
  </si>
  <si>
    <t>813269</t>
  </si>
  <si>
    <t>703000</t>
  </si>
  <si>
    <t>078137</t>
  </si>
  <si>
    <t>791021B</t>
  </si>
  <si>
    <t>011922</t>
  </si>
  <si>
    <t>79103B</t>
  </si>
  <si>
    <t>078330</t>
  </si>
  <si>
    <t>710237</t>
  </si>
  <si>
    <t>078520</t>
  </si>
  <si>
    <t>763122</t>
  </si>
  <si>
    <t>711031</t>
  </si>
  <si>
    <t>073042</t>
  </si>
  <si>
    <t>711344</t>
  </si>
  <si>
    <t>104563</t>
  </si>
  <si>
    <t>763123</t>
  </si>
  <si>
    <t>104564</t>
  </si>
  <si>
    <t>763124</t>
  </si>
  <si>
    <t>104567</t>
  </si>
  <si>
    <t>933272</t>
  </si>
  <si>
    <t>193432</t>
  </si>
  <si>
    <t>913042</t>
  </si>
  <si>
    <t>173548</t>
  </si>
  <si>
    <t>010577</t>
  </si>
  <si>
    <t>013025</t>
  </si>
  <si>
    <t>28106081</t>
  </si>
  <si>
    <t>573282</t>
  </si>
  <si>
    <t>523282</t>
  </si>
  <si>
    <t>424924</t>
  </si>
  <si>
    <t>011030</t>
  </si>
  <si>
    <t>010473</t>
  </si>
  <si>
    <t>011031</t>
  </si>
  <si>
    <t>47000B</t>
  </si>
  <si>
    <t>010546617</t>
  </si>
  <si>
    <t>010551B</t>
  </si>
  <si>
    <t>58191B</t>
  </si>
  <si>
    <t>011137</t>
  </si>
  <si>
    <t>727965</t>
  </si>
  <si>
    <t>041318</t>
  </si>
  <si>
    <t>041319</t>
  </si>
  <si>
    <t>102244</t>
  </si>
  <si>
    <t>101044</t>
  </si>
  <si>
    <t>101047</t>
  </si>
  <si>
    <t>28106031</t>
  </si>
  <si>
    <t>37227</t>
  </si>
  <si>
    <t>010016</t>
  </si>
  <si>
    <t>318561</t>
  </si>
  <si>
    <t>010024</t>
  </si>
  <si>
    <t>318562</t>
  </si>
  <si>
    <t>318563</t>
  </si>
  <si>
    <t>010037</t>
  </si>
  <si>
    <t>010588</t>
  </si>
  <si>
    <t>010047C</t>
  </si>
  <si>
    <t>013147</t>
  </si>
  <si>
    <t>010600</t>
  </si>
  <si>
    <t>01320</t>
  </si>
  <si>
    <t>417966</t>
  </si>
  <si>
    <t>583122B</t>
  </si>
  <si>
    <t>47158B</t>
  </si>
  <si>
    <t>59000B</t>
  </si>
  <si>
    <t>67115B</t>
  </si>
  <si>
    <t>47193B</t>
  </si>
  <si>
    <t>37397</t>
  </si>
  <si>
    <t>533260</t>
  </si>
  <si>
    <t>291724</t>
  </si>
  <si>
    <t>67177B</t>
  </si>
  <si>
    <t>533269</t>
  </si>
  <si>
    <t>591137B</t>
  </si>
  <si>
    <t>913269</t>
  </si>
  <si>
    <t>913272</t>
  </si>
  <si>
    <t>673122B</t>
  </si>
  <si>
    <t>59134B</t>
  </si>
  <si>
    <t>673147B</t>
  </si>
  <si>
    <t>427966</t>
  </si>
  <si>
    <t>720511</t>
  </si>
  <si>
    <t>743122</t>
  </si>
  <si>
    <t>791137B</t>
  </si>
  <si>
    <t>28191081</t>
  </si>
  <si>
    <t>28000081</t>
  </si>
  <si>
    <t>703147</t>
  </si>
  <si>
    <t>703266</t>
  </si>
  <si>
    <t>79177B</t>
  </si>
  <si>
    <t>11110LX</t>
  </si>
  <si>
    <t>79191B</t>
  </si>
  <si>
    <t>703274</t>
  </si>
  <si>
    <t>324198</t>
  </si>
  <si>
    <t>703282</t>
  </si>
  <si>
    <t>703552</t>
  </si>
  <si>
    <t>753260B</t>
  </si>
  <si>
    <t>328596</t>
  </si>
  <si>
    <t>710129</t>
  </si>
  <si>
    <t>710201</t>
  </si>
  <si>
    <t>710212</t>
  </si>
  <si>
    <t>710228</t>
  </si>
  <si>
    <t>010606</t>
  </si>
  <si>
    <t>010217</t>
  </si>
  <si>
    <t>010614</t>
  </si>
  <si>
    <t>010423</t>
  </si>
  <si>
    <t>324540</t>
  </si>
  <si>
    <t>010555</t>
  </si>
  <si>
    <t>324541</t>
  </si>
  <si>
    <t>011348</t>
  </si>
  <si>
    <t>324666</t>
  </si>
  <si>
    <t>010558</t>
  </si>
  <si>
    <t>324667</t>
  </si>
  <si>
    <t>011349</t>
  </si>
  <si>
    <t>324669</t>
  </si>
  <si>
    <t>051923</t>
  </si>
  <si>
    <t>010561</t>
  </si>
  <si>
    <t>01726</t>
  </si>
  <si>
    <t>331308</t>
  </si>
  <si>
    <t>331309</t>
  </si>
  <si>
    <t>077123</t>
  </si>
  <si>
    <t>333087</t>
  </si>
  <si>
    <t>10134</t>
  </si>
  <si>
    <t>101717</t>
  </si>
  <si>
    <t>336699</t>
  </si>
  <si>
    <t>139179135</t>
  </si>
  <si>
    <t>336717</t>
  </si>
  <si>
    <t>139179154</t>
  </si>
  <si>
    <t>139180135</t>
  </si>
  <si>
    <t>139194154</t>
  </si>
  <si>
    <t>329408</t>
  </si>
  <si>
    <t>139197135</t>
  </si>
  <si>
    <t>329409</t>
  </si>
  <si>
    <t>139371135</t>
  </si>
  <si>
    <t>329410</t>
  </si>
  <si>
    <t>329411</t>
  </si>
  <si>
    <t>329311</t>
  </si>
  <si>
    <t>329312</t>
  </si>
  <si>
    <t>513123</t>
  </si>
  <si>
    <t>332461</t>
  </si>
  <si>
    <t>424716</t>
  </si>
  <si>
    <t>332462</t>
  </si>
  <si>
    <t>332463</t>
  </si>
  <si>
    <t>332464</t>
  </si>
  <si>
    <t>259000</t>
  </si>
  <si>
    <t>259161</t>
  </si>
  <si>
    <t>251021</t>
  </si>
  <si>
    <t>251031</t>
  </si>
  <si>
    <t>253281</t>
  </si>
  <si>
    <t>336390</t>
  </si>
  <si>
    <t>078400</t>
  </si>
  <si>
    <t>28102131</t>
  </si>
  <si>
    <t>563269</t>
  </si>
  <si>
    <t>28103011</t>
  </si>
  <si>
    <t>340080</t>
  </si>
  <si>
    <t>563282</t>
  </si>
  <si>
    <t>340081</t>
  </si>
  <si>
    <t>563548</t>
  </si>
  <si>
    <t>503122B</t>
  </si>
  <si>
    <t>503123B</t>
  </si>
  <si>
    <t>620272</t>
  </si>
  <si>
    <t>59161B</t>
  </si>
  <si>
    <t>28115011</t>
  </si>
  <si>
    <t>28115031</t>
  </si>
  <si>
    <t>553282</t>
  </si>
  <si>
    <t>338588</t>
  </si>
  <si>
    <t>139371154</t>
  </si>
  <si>
    <t>339806</t>
  </si>
  <si>
    <t>339955</t>
  </si>
  <si>
    <t>57112B</t>
  </si>
  <si>
    <t>339957</t>
  </si>
  <si>
    <t>57157B</t>
  </si>
  <si>
    <t>340815</t>
  </si>
  <si>
    <t>28103131</t>
  </si>
  <si>
    <t>57161B</t>
  </si>
  <si>
    <t>343104</t>
  </si>
  <si>
    <t>57191B</t>
  </si>
  <si>
    <t>013123</t>
  </si>
  <si>
    <t>37200</t>
  </si>
  <si>
    <t>010035</t>
  </si>
  <si>
    <t>573042</t>
  </si>
  <si>
    <t>010044</t>
  </si>
  <si>
    <t>010590</t>
  </si>
  <si>
    <t>573147B</t>
  </si>
  <si>
    <t>28106011</t>
  </si>
  <si>
    <t>523269</t>
  </si>
  <si>
    <t>071314</t>
  </si>
  <si>
    <t>SS2GRIDBLK</t>
  </si>
  <si>
    <t>523272</t>
  </si>
  <si>
    <t>054201</t>
  </si>
  <si>
    <t>523548</t>
  </si>
  <si>
    <t>078200</t>
  </si>
  <si>
    <t>340147</t>
  </si>
  <si>
    <t>28314711</t>
  </si>
  <si>
    <t>013006</t>
  </si>
  <si>
    <t>340149</t>
  </si>
  <si>
    <t>013011</t>
  </si>
  <si>
    <t>054402</t>
  </si>
  <si>
    <t>47102B</t>
  </si>
  <si>
    <t>10308</t>
  </si>
  <si>
    <t>471021B</t>
  </si>
  <si>
    <t>28112011</t>
  </si>
  <si>
    <t>013014</t>
  </si>
  <si>
    <t>139190135</t>
  </si>
  <si>
    <t>727965CL</t>
  </si>
  <si>
    <t>010425</t>
  </si>
  <si>
    <t>139352154</t>
  </si>
  <si>
    <t>28112081</t>
  </si>
  <si>
    <t>010426</t>
  </si>
  <si>
    <t>47106B</t>
  </si>
  <si>
    <t>340501</t>
  </si>
  <si>
    <t>47112B</t>
  </si>
  <si>
    <t>014016</t>
  </si>
  <si>
    <t>340544</t>
  </si>
  <si>
    <t>37327</t>
  </si>
  <si>
    <t>571031B</t>
  </si>
  <si>
    <t>010427</t>
  </si>
  <si>
    <t>28312381</t>
  </si>
  <si>
    <t>013002</t>
  </si>
  <si>
    <t>014103</t>
  </si>
  <si>
    <t>340474</t>
  </si>
  <si>
    <t>338353</t>
  </si>
  <si>
    <t>010434</t>
  </si>
  <si>
    <t>315378</t>
  </si>
  <si>
    <t>57134B</t>
  </si>
  <si>
    <t>013013</t>
  </si>
  <si>
    <t>010435</t>
  </si>
  <si>
    <t>338354</t>
  </si>
  <si>
    <t>315380</t>
  </si>
  <si>
    <t>57158B</t>
  </si>
  <si>
    <t>010460</t>
  </si>
  <si>
    <t>338355</t>
  </si>
  <si>
    <t>013016</t>
  </si>
  <si>
    <t>338356</t>
  </si>
  <si>
    <t>020125</t>
  </si>
  <si>
    <t>036151</t>
  </si>
  <si>
    <t>338373</t>
  </si>
  <si>
    <t>573123</t>
  </si>
  <si>
    <t>014005</t>
  </si>
  <si>
    <t>338386</t>
  </si>
  <si>
    <t>010428</t>
  </si>
  <si>
    <t>01450</t>
  </si>
  <si>
    <t>338420</t>
  </si>
  <si>
    <t>317359</t>
  </si>
  <si>
    <t>420697</t>
  </si>
  <si>
    <t>010432</t>
  </si>
  <si>
    <t>317377</t>
  </si>
  <si>
    <t>28103981</t>
  </si>
  <si>
    <t>01413</t>
  </si>
  <si>
    <t>317463</t>
  </si>
  <si>
    <t>424830</t>
  </si>
  <si>
    <t>338423</t>
  </si>
  <si>
    <t>078010</t>
  </si>
  <si>
    <t>04264B</t>
  </si>
  <si>
    <t>573272</t>
  </si>
  <si>
    <t>01191</t>
  </si>
  <si>
    <t>37242</t>
  </si>
  <si>
    <t>078030</t>
  </si>
  <si>
    <t>010463</t>
  </si>
  <si>
    <t>573548</t>
  </si>
  <si>
    <t>01192</t>
  </si>
  <si>
    <t>58000B</t>
  </si>
  <si>
    <t>078290</t>
  </si>
  <si>
    <t>28314731</t>
  </si>
  <si>
    <t>078106</t>
  </si>
  <si>
    <t>58112B</t>
  </si>
  <si>
    <t>01250</t>
  </si>
  <si>
    <t>078192</t>
  </si>
  <si>
    <t>58158B</t>
  </si>
  <si>
    <t>041316</t>
  </si>
  <si>
    <t>58161B</t>
  </si>
  <si>
    <t>011923</t>
  </si>
  <si>
    <t>28112031</t>
  </si>
  <si>
    <t>011924</t>
  </si>
  <si>
    <t>339792</t>
  </si>
  <si>
    <t>104561</t>
  </si>
  <si>
    <t>078490</t>
  </si>
  <si>
    <t>078500</t>
  </si>
  <si>
    <t>339793</t>
  </si>
  <si>
    <t>019124</t>
  </si>
  <si>
    <t>080020120</t>
  </si>
  <si>
    <t>339794</t>
  </si>
  <si>
    <t>01255</t>
  </si>
  <si>
    <t>67158B</t>
  </si>
  <si>
    <t>315374</t>
  </si>
  <si>
    <t>104562</t>
  </si>
  <si>
    <t>104565</t>
  </si>
  <si>
    <t>315375</t>
  </si>
  <si>
    <t>104566</t>
  </si>
  <si>
    <t>315376</t>
  </si>
  <si>
    <t>339795</t>
  </si>
  <si>
    <t>67193B</t>
  </si>
  <si>
    <t>01120</t>
  </si>
  <si>
    <t>204012</t>
  </si>
  <si>
    <t>010604</t>
  </si>
  <si>
    <t>723123</t>
  </si>
  <si>
    <t>339959</t>
  </si>
  <si>
    <t>317356</t>
  </si>
  <si>
    <t>723147</t>
  </si>
  <si>
    <t>010605</t>
  </si>
  <si>
    <t>317357</t>
  </si>
  <si>
    <t>317372</t>
  </si>
  <si>
    <t>339960</t>
  </si>
  <si>
    <t>317373</t>
  </si>
  <si>
    <t>010615</t>
  </si>
  <si>
    <t>317374</t>
  </si>
  <si>
    <t>339961</t>
  </si>
  <si>
    <t>010616</t>
  </si>
  <si>
    <t>317375</t>
  </si>
  <si>
    <t>339962</t>
  </si>
  <si>
    <t>141010</t>
  </si>
  <si>
    <t>317492</t>
  </si>
  <si>
    <t>010617</t>
  </si>
  <si>
    <t>1203SXR</t>
  </si>
  <si>
    <t>010020</t>
  </si>
  <si>
    <t>010587</t>
  </si>
  <si>
    <t>010034</t>
  </si>
  <si>
    <t>173147</t>
  </si>
  <si>
    <t>010041</t>
  </si>
  <si>
    <t>173260</t>
  </si>
  <si>
    <t>173272</t>
  </si>
  <si>
    <t>010043</t>
  </si>
  <si>
    <t>010557</t>
  </si>
  <si>
    <t>123001R</t>
  </si>
  <si>
    <t>071071</t>
  </si>
  <si>
    <t>SS2SHELFBLK</t>
  </si>
  <si>
    <t>010122</t>
  </si>
  <si>
    <t>013017</t>
  </si>
  <si>
    <t>010130617</t>
  </si>
  <si>
    <t>051924CL</t>
  </si>
  <si>
    <t>010603</t>
  </si>
  <si>
    <t>011390</t>
  </si>
  <si>
    <t>089160038</t>
  </si>
  <si>
    <t>010582</t>
  </si>
  <si>
    <t>033026</t>
  </si>
  <si>
    <t>01743</t>
  </si>
  <si>
    <t>47103B</t>
  </si>
  <si>
    <t>010140LX</t>
  </si>
  <si>
    <t>471031B</t>
  </si>
  <si>
    <t>010586</t>
  </si>
  <si>
    <t>013122</t>
  </si>
  <si>
    <t>041001</t>
  </si>
  <si>
    <t>020235</t>
  </si>
  <si>
    <t>37300</t>
  </si>
  <si>
    <t>080200035</t>
  </si>
  <si>
    <t>01489</t>
  </si>
  <si>
    <t>373344</t>
  </si>
  <si>
    <t>70500</t>
  </si>
  <si>
    <t>324368</t>
  </si>
  <si>
    <t>060304</t>
  </si>
  <si>
    <t>47115B</t>
  </si>
  <si>
    <t>139140135</t>
  </si>
  <si>
    <t>010469</t>
  </si>
  <si>
    <t>28113781</t>
  </si>
  <si>
    <t>139180154</t>
  </si>
  <si>
    <t>47161B</t>
  </si>
  <si>
    <t>139190154</t>
  </si>
  <si>
    <t>47177B</t>
  </si>
  <si>
    <t>266151</t>
  </si>
  <si>
    <t>47191B</t>
  </si>
  <si>
    <t>010475</t>
  </si>
  <si>
    <t>763548B</t>
  </si>
  <si>
    <t>319024</t>
  </si>
  <si>
    <t>533042</t>
  </si>
  <si>
    <t>010476</t>
  </si>
  <si>
    <t>673042B</t>
  </si>
  <si>
    <t>533123</t>
  </si>
  <si>
    <t>473042B</t>
  </si>
  <si>
    <t>673124B</t>
  </si>
  <si>
    <t>28103081</t>
  </si>
  <si>
    <t>010550</t>
  </si>
  <si>
    <t>723122</t>
  </si>
  <si>
    <t>323377</t>
  </si>
  <si>
    <t>28103111</t>
  </si>
  <si>
    <t>571137B</t>
  </si>
  <si>
    <t>913548</t>
  </si>
  <si>
    <t>673281B</t>
  </si>
  <si>
    <t>323384</t>
  </si>
  <si>
    <t>28312481</t>
  </si>
  <si>
    <t>473122B</t>
  </si>
  <si>
    <t>28103181</t>
  </si>
  <si>
    <t>011131</t>
  </si>
  <si>
    <t>59112B</t>
  </si>
  <si>
    <t>573122B</t>
  </si>
  <si>
    <t>573124B</t>
  </si>
  <si>
    <t>323386</t>
  </si>
  <si>
    <t>573260</t>
  </si>
  <si>
    <t>37427</t>
  </si>
  <si>
    <t>323400</t>
  </si>
  <si>
    <t>013019</t>
  </si>
  <si>
    <t>010553</t>
  </si>
  <si>
    <t>010578</t>
  </si>
  <si>
    <t>328591</t>
  </si>
  <si>
    <t>010580</t>
  </si>
  <si>
    <t>37442</t>
  </si>
  <si>
    <t>010581</t>
  </si>
  <si>
    <t>328595</t>
  </si>
  <si>
    <t>28114181</t>
  </si>
  <si>
    <t>010468</t>
  </si>
  <si>
    <t>010472</t>
  </si>
  <si>
    <t>374697</t>
  </si>
  <si>
    <t>331932</t>
  </si>
  <si>
    <t>010474C</t>
  </si>
  <si>
    <t>10411LX</t>
  </si>
  <si>
    <t>533282</t>
  </si>
  <si>
    <t>041321</t>
  </si>
  <si>
    <t>331933</t>
  </si>
  <si>
    <t>071014</t>
  </si>
  <si>
    <t>59157B</t>
  </si>
  <si>
    <t>040202</t>
  </si>
  <si>
    <t>011123</t>
  </si>
  <si>
    <t>060180</t>
  </si>
  <si>
    <t>79112B</t>
  </si>
  <si>
    <t>01290</t>
  </si>
  <si>
    <t>743123</t>
  </si>
  <si>
    <t>319025</t>
  </si>
  <si>
    <t>703123</t>
  </si>
  <si>
    <t>319028</t>
  </si>
  <si>
    <t>073147</t>
  </si>
  <si>
    <t>703124</t>
  </si>
  <si>
    <t>323379</t>
  </si>
  <si>
    <t>323380</t>
  </si>
  <si>
    <t>01287</t>
  </si>
  <si>
    <t>743147</t>
  </si>
  <si>
    <t>324662</t>
  </si>
  <si>
    <t>323381</t>
  </si>
  <si>
    <t>041327</t>
  </si>
  <si>
    <t>79115B</t>
  </si>
  <si>
    <t>323399</t>
  </si>
  <si>
    <t>324664</t>
  </si>
  <si>
    <t>11054</t>
  </si>
  <si>
    <t>703261</t>
  </si>
  <si>
    <t>324671</t>
  </si>
  <si>
    <t>79158B</t>
  </si>
  <si>
    <t>324673</t>
  </si>
  <si>
    <t>703264</t>
  </si>
  <si>
    <t>703265</t>
  </si>
  <si>
    <t>054142</t>
  </si>
  <si>
    <t>703269</t>
  </si>
  <si>
    <t>200221</t>
  </si>
  <si>
    <t>11055</t>
  </si>
  <si>
    <t>261584</t>
  </si>
  <si>
    <t>330135</t>
  </si>
  <si>
    <t>703277</t>
  </si>
  <si>
    <t>523042</t>
  </si>
  <si>
    <t>793042B</t>
  </si>
  <si>
    <t>523123</t>
  </si>
  <si>
    <t>259115</t>
  </si>
  <si>
    <t>010012</t>
  </si>
  <si>
    <t>331930</t>
  </si>
  <si>
    <t>331931</t>
  </si>
  <si>
    <t>013124</t>
  </si>
  <si>
    <t>28102081</t>
  </si>
  <si>
    <t>010030</t>
  </si>
  <si>
    <t>253122</t>
  </si>
  <si>
    <t>336036</t>
  </si>
  <si>
    <t>793123B</t>
  </si>
  <si>
    <t>010032</t>
  </si>
  <si>
    <t>50106B</t>
  </si>
  <si>
    <t>336037</t>
  </si>
  <si>
    <t>010036</t>
  </si>
  <si>
    <t>28102111</t>
  </si>
  <si>
    <t>336038</t>
  </si>
  <si>
    <t>39132</t>
  </si>
  <si>
    <t>336039</t>
  </si>
  <si>
    <t>50112B</t>
  </si>
  <si>
    <t>010039</t>
  </si>
  <si>
    <t>501137B</t>
  </si>
  <si>
    <t>336671</t>
  </si>
  <si>
    <t>010052</t>
  </si>
  <si>
    <t>010589</t>
  </si>
  <si>
    <t>336673</t>
  </si>
  <si>
    <t>563147B</t>
  </si>
  <si>
    <t>324661</t>
  </si>
  <si>
    <t>336680</t>
  </si>
  <si>
    <t>336698</t>
  </si>
  <si>
    <t>50157B</t>
  </si>
  <si>
    <t>000960</t>
  </si>
  <si>
    <t>010591</t>
  </si>
  <si>
    <t>336703</t>
  </si>
  <si>
    <t>350497</t>
  </si>
  <si>
    <t>429944</t>
  </si>
  <si>
    <t>010601</t>
  </si>
  <si>
    <t>336705</t>
  </si>
  <si>
    <t>350528</t>
  </si>
  <si>
    <t>329640</t>
  </si>
  <si>
    <t>50177B</t>
  </si>
  <si>
    <t>010602</t>
  </si>
  <si>
    <t>336707</t>
  </si>
  <si>
    <t>350529</t>
  </si>
  <si>
    <t>089160034</t>
  </si>
  <si>
    <t>336712</t>
  </si>
  <si>
    <t>350531</t>
  </si>
  <si>
    <t>204020</t>
  </si>
  <si>
    <t>336721</t>
  </si>
  <si>
    <t>613272</t>
  </si>
  <si>
    <t>331399</t>
  </si>
  <si>
    <t>329406</t>
  </si>
  <si>
    <t>28312281</t>
  </si>
  <si>
    <t>471039B</t>
  </si>
  <si>
    <t>331400</t>
  </si>
  <si>
    <t>329413</t>
  </si>
  <si>
    <t>28113711</t>
  </si>
  <si>
    <t>331401</t>
  </si>
  <si>
    <t>57000B</t>
  </si>
  <si>
    <t>329302</t>
  </si>
  <si>
    <t>350530</t>
  </si>
  <si>
    <t>583124B</t>
  </si>
  <si>
    <t>28113731</t>
  </si>
  <si>
    <t>329307</t>
  </si>
  <si>
    <t>47134B</t>
  </si>
  <si>
    <t>329309</t>
  </si>
  <si>
    <t>583147B</t>
  </si>
  <si>
    <t>332460</t>
  </si>
  <si>
    <t>352010</t>
  </si>
  <si>
    <t>28114111</t>
  </si>
  <si>
    <t>593147B</t>
  </si>
  <si>
    <t>332465</t>
  </si>
  <si>
    <t>352011</t>
  </si>
  <si>
    <t>473123B</t>
  </si>
  <si>
    <t>553123</t>
  </si>
  <si>
    <t>352012</t>
  </si>
  <si>
    <t>473124B</t>
  </si>
  <si>
    <t>553260</t>
  </si>
  <si>
    <t>352013</t>
  </si>
  <si>
    <t>533272</t>
  </si>
  <si>
    <t>353006</t>
  </si>
  <si>
    <t>533548</t>
  </si>
  <si>
    <t>336400</t>
  </si>
  <si>
    <t>353091</t>
  </si>
  <si>
    <t>336674</t>
  </si>
  <si>
    <t>743124</t>
  </si>
  <si>
    <t>353093</t>
  </si>
  <si>
    <t>336675</t>
  </si>
  <si>
    <t>553269</t>
  </si>
  <si>
    <t>353094</t>
  </si>
  <si>
    <t>553272</t>
  </si>
  <si>
    <t>669924</t>
  </si>
  <si>
    <t>339321</t>
  </si>
  <si>
    <t>336677</t>
  </si>
  <si>
    <t>347881</t>
  </si>
  <si>
    <t>340052</t>
  </si>
  <si>
    <t>79134B</t>
  </si>
  <si>
    <t>336691</t>
  </si>
  <si>
    <t>347882</t>
  </si>
  <si>
    <t>340054</t>
  </si>
  <si>
    <t>823272</t>
  </si>
  <si>
    <t>336692</t>
  </si>
  <si>
    <t>347883</t>
  </si>
  <si>
    <t>340059</t>
  </si>
  <si>
    <t>336694</t>
  </si>
  <si>
    <t>347884</t>
  </si>
  <si>
    <t>703268</t>
  </si>
  <si>
    <t>336708</t>
  </si>
  <si>
    <t>347885</t>
  </si>
  <si>
    <t>340109</t>
  </si>
  <si>
    <t>336709</t>
  </si>
  <si>
    <t>56102B</t>
  </si>
  <si>
    <t>349599</t>
  </si>
  <si>
    <t>340120</t>
  </si>
  <si>
    <t>79193B</t>
  </si>
  <si>
    <t>336710</t>
  </si>
  <si>
    <t>336711</t>
  </si>
  <si>
    <t>703278</t>
  </si>
  <si>
    <t>329402</t>
  </si>
  <si>
    <t>56103B</t>
  </si>
  <si>
    <t>329289</t>
  </si>
  <si>
    <t>329303</t>
  </si>
  <si>
    <t>329304</t>
  </si>
  <si>
    <t>340152</t>
  </si>
  <si>
    <t>710126</t>
  </si>
  <si>
    <t>329306</t>
  </si>
  <si>
    <t>332470</t>
  </si>
  <si>
    <t>28193081</t>
  </si>
  <si>
    <t>793147B</t>
  </si>
  <si>
    <t>753272B</t>
  </si>
  <si>
    <t>336369</t>
  </si>
  <si>
    <t>336371</t>
  </si>
  <si>
    <t>660697</t>
  </si>
  <si>
    <t>259134</t>
  </si>
  <si>
    <t>253124</t>
  </si>
  <si>
    <t>253276</t>
  </si>
  <si>
    <t>563122B</t>
  </si>
  <si>
    <t>340058</t>
  </si>
  <si>
    <t>50134B</t>
  </si>
  <si>
    <t>563260</t>
  </si>
  <si>
    <t>50161B</t>
  </si>
  <si>
    <t>563272</t>
  </si>
  <si>
    <t>39188</t>
  </si>
  <si>
    <t>483260B</t>
  </si>
  <si>
    <t>336034</t>
  </si>
  <si>
    <t>56115B</t>
  </si>
  <si>
    <t>336041</t>
  </si>
  <si>
    <t>56134B</t>
  </si>
  <si>
    <t>336043</t>
  </si>
  <si>
    <t>56157B</t>
  </si>
  <si>
    <t>483548B</t>
  </si>
  <si>
    <t>28157011</t>
  </si>
  <si>
    <t>338350</t>
  </si>
  <si>
    <t>369000</t>
  </si>
  <si>
    <t>338352</t>
  </si>
  <si>
    <t>338359</t>
  </si>
  <si>
    <t>354579</t>
  </si>
  <si>
    <t>801021B</t>
  </si>
  <si>
    <t>338375</t>
  </si>
  <si>
    <t>354580</t>
  </si>
  <si>
    <t>801031B</t>
  </si>
  <si>
    <t>354581</t>
  </si>
  <si>
    <t>801039B</t>
  </si>
  <si>
    <t>338391</t>
  </si>
  <si>
    <t>50102B</t>
  </si>
  <si>
    <t>338393</t>
  </si>
  <si>
    <t>801137B</t>
  </si>
  <si>
    <t>501021B</t>
  </si>
  <si>
    <t>338418</t>
  </si>
  <si>
    <t>503147B</t>
  </si>
  <si>
    <t>338425</t>
  </si>
  <si>
    <t>80161B</t>
  </si>
  <si>
    <t>501031B</t>
  </si>
  <si>
    <t>28158081</t>
  </si>
  <si>
    <t>501039B</t>
  </si>
  <si>
    <t>95000</t>
  </si>
  <si>
    <t>803122B</t>
  </si>
  <si>
    <t>951031</t>
  </si>
  <si>
    <t>374716</t>
  </si>
  <si>
    <t>95158</t>
  </si>
  <si>
    <t>923261</t>
  </si>
  <si>
    <t>279000</t>
  </si>
  <si>
    <t>28177081</t>
  </si>
  <si>
    <t>810272</t>
  </si>
  <si>
    <t>6691021B</t>
  </si>
  <si>
    <t>702000</t>
  </si>
  <si>
    <t>79000B</t>
  </si>
  <si>
    <t>669161B</t>
  </si>
  <si>
    <t>813272</t>
  </si>
  <si>
    <t>791031B</t>
  </si>
  <si>
    <t>79106B</t>
  </si>
  <si>
    <t>703042</t>
  </si>
  <si>
    <t>710232</t>
  </si>
  <si>
    <t>710242</t>
  </si>
  <si>
    <t>660944</t>
  </si>
  <si>
    <t>661031B</t>
  </si>
  <si>
    <t>713147</t>
  </si>
  <si>
    <t>67000B</t>
  </si>
  <si>
    <t>913260</t>
  </si>
  <si>
    <t>713276</t>
  </si>
  <si>
    <t>713281</t>
  </si>
  <si>
    <t>010223</t>
  </si>
  <si>
    <t>010612</t>
  </si>
  <si>
    <t>010613</t>
  </si>
  <si>
    <t>010618</t>
  </si>
  <si>
    <t>010619</t>
  </si>
  <si>
    <t>010556</t>
  </si>
  <si>
    <t>011346</t>
  </si>
  <si>
    <t>051923CL</t>
  </si>
  <si>
    <t>051924</t>
  </si>
  <si>
    <t>010562</t>
  </si>
  <si>
    <t>010570</t>
  </si>
  <si>
    <t>010571B</t>
  </si>
  <si>
    <t>372608</t>
  </si>
  <si>
    <t>372604</t>
  </si>
  <si>
    <t>372611</t>
  </si>
  <si>
    <t>372612</t>
  </si>
  <si>
    <t>372613</t>
  </si>
  <si>
    <t>336374RMIX</t>
  </si>
  <si>
    <t>254716RMIX</t>
  </si>
  <si>
    <t>372740</t>
  </si>
  <si>
    <t>372741</t>
  </si>
  <si>
    <t>360020</t>
  </si>
  <si>
    <t>372711</t>
  </si>
  <si>
    <t>372842</t>
  </si>
  <si>
    <t>291889</t>
  </si>
  <si>
    <t>59191B</t>
  </si>
  <si>
    <t>379698</t>
  </si>
  <si>
    <t>28134031</t>
  </si>
  <si>
    <t>561039B</t>
  </si>
  <si>
    <t>429698</t>
  </si>
  <si>
    <t>56158B</t>
  </si>
  <si>
    <t>56193B</t>
  </si>
  <si>
    <t>373906</t>
  </si>
  <si>
    <t>373908</t>
  </si>
  <si>
    <t>663124B</t>
  </si>
  <si>
    <t>28158031</t>
  </si>
  <si>
    <t>803123B</t>
  </si>
  <si>
    <t>353090</t>
  </si>
  <si>
    <t>783272</t>
  </si>
  <si>
    <t>28161081</t>
  </si>
  <si>
    <t>279134</t>
  </si>
  <si>
    <t>810418</t>
  </si>
  <si>
    <t>28000011</t>
  </si>
  <si>
    <t>28191011</t>
  </si>
  <si>
    <t>6691137B</t>
  </si>
  <si>
    <t>338351</t>
  </si>
  <si>
    <t>338358</t>
  </si>
  <si>
    <t>28191031</t>
  </si>
  <si>
    <t>791039B</t>
  </si>
  <si>
    <t>338360</t>
  </si>
  <si>
    <t>710229</t>
  </si>
  <si>
    <t>710234</t>
  </si>
  <si>
    <t>669698</t>
  </si>
  <si>
    <t>338376</t>
  </si>
  <si>
    <t>710241</t>
  </si>
  <si>
    <t>338385</t>
  </si>
  <si>
    <t>28304281</t>
  </si>
  <si>
    <t>713122</t>
  </si>
  <si>
    <t>713123</t>
  </si>
  <si>
    <t>910272</t>
  </si>
  <si>
    <t>357585</t>
  </si>
  <si>
    <t>67112B</t>
  </si>
  <si>
    <t>338424</t>
  </si>
  <si>
    <t>671137B</t>
  </si>
  <si>
    <t>67157B</t>
  </si>
  <si>
    <t>357587</t>
  </si>
  <si>
    <t>581031B</t>
  </si>
  <si>
    <t>338587</t>
  </si>
  <si>
    <t>581137B</t>
  </si>
  <si>
    <t>338589</t>
  </si>
  <si>
    <t>28314781</t>
  </si>
  <si>
    <t>58134B</t>
  </si>
  <si>
    <t>58157B</t>
  </si>
  <si>
    <t>339622</t>
  </si>
  <si>
    <t>339791</t>
  </si>
  <si>
    <t>357603</t>
  </si>
  <si>
    <t>339805</t>
  </si>
  <si>
    <t>315377</t>
  </si>
  <si>
    <t>339949</t>
  </si>
  <si>
    <t>339956</t>
  </si>
  <si>
    <t>339958</t>
  </si>
  <si>
    <t>341004</t>
  </si>
  <si>
    <t>317353</t>
  </si>
  <si>
    <t>317376</t>
  </si>
  <si>
    <t>350499</t>
  </si>
  <si>
    <t>350501</t>
  </si>
  <si>
    <t>318557</t>
  </si>
  <si>
    <t>350510</t>
  </si>
  <si>
    <t>350524</t>
  </si>
  <si>
    <t>350526</t>
  </si>
  <si>
    <t>010571</t>
  </si>
  <si>
    <t>350508</t>
  </si>
  <si>
    <t>352015</t>
  </si>
  <si>
    <t>353002</t>
  </si>
  <si>
    <t>353004</t>
  </si>
  <si>
    <t>67161B</t>
  </si>
  <si>
    <t>673123B</t>
  </si>
  <si>
    <t>343950</t>
  </si>
  <si>
    <t>343967</t>
  </si>
  <si>
    <t>913282</t>
  </si>
  <si>
    <t>723124</t>
  </si>
  <si>
    <t>347871</t>
  </si>
  <si>
    <t>347878</t>
  </si>
  <si>
    <t>347880</t>
  </si>
  <si>
    <t>347887</t>
  </si>
  <si>
    <t>347889</t>
  </si>
  <si>
    <t>360491</t>
  </si>
  <si>
    <t>349596</t>
  </si>
  <si>
    <t>349598</t>
  </si>
  <si>
    <t>010047LX</t>
  </si>
  <si>
    <t>24599</t>
  </si>
  <si>
    <t>351591</t>
  </si>
  <si>
    <t>323394</t>
  </si>
  <si>
    <t>325473</t>
  </si>
  <si>
    <t>354583</t>
  </si>
  <si>
    <t>328592</t>
  </si>
  <si>
    <t>354585</t>
  </si>
  <si>
    <t>328594</t>
  </si>
  <si>
    <t>354590</t>
  </si>
  <si>
    <t>340203</t>
  </si>
  <si>
    <t>340205</t>
  </si>
  <si>
    <t>95191</t>
  </si>
  <si>
    <t>340210</t>
  </si>
  <si>
    <t>724698</t>
  </si>
  <si>
    <t>923266</t>
  </si>
  <si>
    <t>724716</t>
  </si>
  <si>
    <t>923274</t>
  </si>
  <si>
    <t>355772</t>
  </si>
  <si>
    <t>336033</t>
  </si>
  <si>
    <t>355779</t>
  </si>
  <si>
    <t>953147</t>
  </si>
  <si>
    <t>336040</t>
  </si>
  <si>
    <t>336042</t>
  </si>
  <si>
    <t>923548</t>
  </si>
  <si>
    <t>923042</t>
  </si>
  <si>
    <t>324665</t>
  </si>
  <si>
    <t>923882</t>
  </si>
  <si>
    <t>95157</t>
  </si>
  <si>
    <t>010575</t>
  </si>
  <si>
    <t>324670</t>
  </si>
  <si>
    <t>019924</t>
  </si>
  <si>
    <t>324672</t>
  </si>
  <si>
    <t>923265</t>
  </si>
  <si>
    <t>04261B</t>
  </si>
  <si>
    <t>923268</t>
  </si>
  <si>
    <t>923269</t>
  </si>
  <si>
    <t>724729</t>
  </si>
  <si>
    <t>010923</t>
  </si>
  <si>
    <t>346289</t>
  </si>
  <si>
    <t>923282</t>
  </si>
  <si>
    <t>010466</t>
  </si>
  <si>
    <t>346290</t>
  </si>
  <si>
    <t>010467</t>
  </si>
  <si>
    <t>346291</t>
  </si>
  <si>
    <t>331397</t>
  </si>
  <si>
    <t>346293</t>
  </si>
  <si>
    <t>014830</t>
  </si>
  <si>
    <t>346142</t>
  </si>
  <si>
    <t>078130</t>
  </si>
  <si>
    <t>346323</t>
  </si>
  <si>
    <t>346144</t>
  </si>
  <si>
    <t>078280</t>
  </si>
  <si>
    <t>346146</t>
  </si>
  <si>
    <t>346151</t>
  </si>
  <si>
    <t>078560</t>
  </si>
  <si>
    <t>01203</t>
  </si>
  <si>
    <t>346388</t>
  </si>
  <si>
    <t>346389</t>
  </si>
  <si>
    <t>01252</t>
  </si>
  <si>
    <t>346286</t>
  </si>
  <si>
    <t>346416</t>
  </si>
  <si>
    <t>336670</t>
  </si>
  <si>
    <t>080046810</t>
  </si>
  <si>
    <t>346417</t>
  </si>
  <si>
    <t>346288</t>
  </si>
  <si>
    <t>104560</t>
  </si>
  <si>
    <t>336679</t>
  </si>
  <si>
    <t>346418</t>
  </si>
  <si>
    <t>346295</t>
  </si>
  <si>
    <t>336695</t>
  </si>
  <si>
    <t>347185</t>
  </si>
  <si>
    <t>203100</t>
  </si>
  <si>
    <t>336704</t>
  </si>
  <si>
    <t>346302</t>
  </si>
  <si>
    <t>104568</t>
  </si>
  <si>
    <t>336713</t>
  </si>
  <si>
    <t>104569</t>
  </si>
  <si>
    <t>346320</t>
  </si>
  <si>
    <t>336715</t>
  </si>
  <si>
    <t>204013</t>
  </si>
  <si>
    <t>346322</t>
  </si>
  <si>
    <t>336720</t>
  </si>
  <si>
    <t>261014</t>
  </si>
  <si>
    <t>357337</t>
  </si>
  <si>
    <t>329399</t>
  </si>
  <si>
    <t>259112</t>
  </si>
  <si>
    <t>329403</t>
  </si>
  <si>
    <t>251137</t>
  </si>
  <si>
    <t>329405</t>
  </si>
  <si>
    <t>344417</t>
  </si>
  <si>
    <t>346394</t>
  </si>
  <si>
    <t>329301</t>
  </si>
  <si>
    <t>346420</t>
  </si>
  <si>
    <t>329310</t>
  </si>
  <si>
    <t>357326</t>
  </si>
  <si>
    <t>344456</t>
  </si>
  <si>
    <t>344457</t>
  </si>
  <si>
    <t>336373</t>
  </si>
  <si>
    <t>344458</t>
  </si>
  <si>
    <t>563123</t>
  </si>
  <si>
    <t>336375</t>
  </si>
  <si>
    <t>357335</t>
  </si>
  <si>
    <t>333184</t>
  </si>
  <si>
    <t>346634</t>
  </si>
  <si>
    <t>361031</t>
  </si>
  <si>
    <t>563123B</t>
  </si>
  <si>
    <t>359167</t>
  </si>
  <si>
    <t>563124B</t>
  </si>
  <si>
    <t>359280</t>
  </si>
  <si>
    <t>250697RMIX</t>
  </si>
  <si>
    <t>50115B</t>
  </si>
  <si>
    <t>359289</t>
  </si>
  <si>
    <t>254830RMIX</t>
  </si>
  <si>
    <t>344412</t>
  </si>
  <si>
    <t>362903</t>
  </si>
  <si>
    <t>344455</t>
  </si>
  <si>
    <t>362904</t>
  </si>
  <si>
    <t>50158B</t>
  </si>
  <si>
    <t>344460</t>
  </si>
  <si>
    <t>28102181</t>
  </si>
  <si>
    <t>362906</t>
  </si>
  <si>
    <t>362830</t>
  </si>
  <si>
    <t>362831</t>
  </si>
  <si>
    <t>50191B</t>
  </si>
  <si>
    <t>369125</t>
  </si>
  <si>
    <t>50193B</t>
  </si>
  <si>
    <t>363097</t>
  </si>
  <si>
    <t>371658</t>
  </si>
  <si>
    <t>363569</t>
  </si>
  <si>
    <t>503042B</t>
  </si>
  <si>
    <t>357582</t>
  </si>
  <si>
    <t>371726</t>
  </si>
  <si>
    <t>371733</t>
  </si>
  <si>
    <t>357583</t>
  </si>
  <si>
    <t>371735</t>
  </si>
  <si>
    <t>357584</t>
  </si>
  <si>
    <t>39197</t>
  </si>
  <si>
    <t>357600</t>
  </si>
  <si>
    <t>28103031</t>
  </si>
  <si>
    <t>357601</t>
  </si>
  <si>
    <t>357615</t>
  </si>
  <si>
    <t>503124B</t>
  </si>
  <si>
    <t>357617</t>
  </si>
  <si>
    <t>369134</t>
  </si>
  <si>
    <t>419944</t>
  </si>
  <si>
    <t>59158B</t>
  </si>
  <si>
    <t>374729</t>
  </si>
  <si>
    <t>593122B</t>
  </si>
  <si>
    <t>372107</t>
  </si>
  <si>
    <t>372104</t>
  </si>
  <si>
    <t>372108</t>
  </si>
  <si>
    <t>367539</t>
  </si>
  <si>
    <t>368226</t>
  </si>
  <si>
    <t>368228</t>
  </si>
  <si>
    <t>368235</t>
  </si>
  <si>
    <t>593124B</t>
  </si>
  <si>
    <t>553042</t>
  </si>
  <si>
    <t>368260</t>
  </si>
  <si>
    <t>368262</t>
  </si>
  <si>
    <t>374924</t>
  </si>
  <si>
    <t>368267</t>
  </si>
  <si>
    <t>368269</t>
  </si>
  <si>
    <t>368276</t>
  </si>
  <si>
    <t>37497</t>
  </si>
  <si>
    <t>368301</t>
  </si>
  <si>
    <t>368317</t>
  </si>
  <si>
    <t>369469</t>
  </si>
  <si>
    <t>372536</t>
  </si>
  <si>
    <t>372538</t>
  </si>
  <si>
    <t>28115081</t>
  </si>
  <si>
    <t>56000B</t>
  </si>
  <si>
    <t>561021B</t>
  </si>
  <si>
    <t>28134081</t>
  </si>
  <si>
    <t>56106B</t>
  </si>
  <si>
    <t>56112B</t>
  </si>
  <si>
    <t>561137B</t>
  </si>
  <si>
    <t>56191B</t>
  </si>
  <si>
    <t>28157031</t>
  </si>
  <si>
    <t>28157081</t>
  </si>
  <si>
    <t>28158011</t>
  </si>
  <si>
    <t>50000B</t>
  </si>
  <si>
    <t>271031</t>
  </si>
  <si>
    <t>50103B</t>
  </si>
  <si>
    <t>803042B</t>
  </si>
  <si>
    <t>803124B</t>
  </si>
  <si>
    <t>783548</t>
  </si>
  <si>
    <t>813123</t>
  </si>
  <si>
    <t>79102B</t>
  </si>
  <si>
    <t>28000031</t>
  </si>
  <si>
    <t>711039</t>
  </si>
  <si>
    <t>713124</t>
  </si>
  <si>
    <t>763147</t>
  </si>
  <si>
    <t>374081</t>
  </si>
  <si>
    <t>763260B</t>
  </si>
  <si>
    <t>661039B</t>
  </si>
  <si>
    <t>763272B</t>
  </si>
  <si>
    <t>013021</t>
  </si>
  <si>
    <t>371499</t>
  </si>
  <si>
    <t>013029</t>
  </si>
  <si>
    <t>371506</t>
  </si>
  <si>
    <t>371529</t>
  </si>
  <si>
    <t>371515</t>
  </si>
  <si>
    <t>011012</t>
  </si>
  <si>
    <t>010470</t>
  </si>
  <si>
    <t>011097</t>
  </si>
  <si>
    <t>010539</t>
  </si>
  <si>
    <t>010546405</t>
  </si>
  <si>
    <t>071031</t>
  </si>
  <si>
    <t>071039</t>
  </si>
  <si>
    <t>041320</t>
  </si>
  <si>
    <t>100118</t>
  </si>
  <si>
    <t>101045</t>
  </si>
  <si>
    <t>368271</t>
  </si>
  <si>
    <t>101046</t>
  </si>
  <si>
    <t>368272</t>
  </si>
  <si>
    <t>200010</t>
  </si>
  <si>
    <t>368273</t>
  </si>
  <si>
    <t>368274</t>
  </si>
  <si>
    <t>523260</t>
  </si>
  <si>
    <t>573269</t>
  </si>
  <si>
    <t>010147</t>
  </si>
  <si>
    <t>010607</t>
  </si>
  <si>
    <t>372491</t>
  </si>
  <si>
    <t>372492</t>
  </si>
  <si>
    <t>368305</t>
  </si>
  <si>
    <t>010420</t>
  </si>
  <si>
    <t>372493</t>
  </si>
  <si>
    <t>01352</t>
  </si>
  <si>
    <t>372494</t>
  </si>
  <si>
    <t>019922</t>
  </si>
  <si>
    <t>372508</t>
  </si>
  <si>
    <t>372509</t>
  </si>
  <si>
    <t>368306</t>
  </si>
  <si>
    <t>010554</t>
  </si>
  <si>
    <t>011193</t>
  </si>
  <si>
    <t>011342</t>
  </si>
  <si>
    <t>368307</t>
  </si>
  <si>
    <t>011345</t>
  </si>
  <si>
    <t>011347</t>
  </si>
  <si>
    <t>372701</t>
  </si>
  <si>
    <t>010560</t>
  </si>
  <si>
    <t>372702</t>
  </si>
  <si>
    <t>011350</t>
  </si>
  <si>
    <t>372703</t>
  </si>
  <si>
    <t>372704</t>
  </si>
  <si>
    <t>139140154</t>
  </si>
  <si>
    <t>372554</t>
  </si>
  <si>
    <t>139184135</t>
  </si>
  <si>
    <t>139184154</t>
  </si>
  <si>
    <t>372838</t>
  </si>
  <si>
    <t>139186135</t>
  </si>
  <si>
    <t>372839</t>
  </si>
  <si>
    <t>372566</t>
  </si>
  <si>
    <t>372840</t>
  </si>
  <si>
    <t>372567</t>
  </si>
  <si>
    <t>139186154</t>
  </si>
  <si>
    <t>372589</t>
  </si>
  <si>
    <t>139194135</t>
  </si>
  <si>
    <t>372591</t>
  </si>
  <si>
    <t>139197154</t>
  </si>
  <si>
    <t>372600</t>
  </si>
  <si>
    <t>372610</t>
  </si>
  <si>
    <t>139352135</t>
  </si>
  <si>
    <t>372697</t>
  </si>
  <si>
    <t>372699</t>
  </si>
  <si>
    <t>372737</t>
  </si>
  <si>
    <t>372755</t>
  </si>
  <si>
    <t>372717</t>
  </si>
  <si>
    <t>357389</t>
  </si>
  <si>
    <t>357390</t>
  </si>
  <si>
    <t>357391</t>
  </si>
  <si>
    <t>359149</t>
  </si>
  <si>
    <t>357334</t>
  </si>
  <si>
    <t>357336</t>
  </si>
  <si>
    <t>338379</t>
  </si>
  <si>
    <t>333181</t>
  </si>
  <si>
    <t>338381</t>
  </si>
  <si>
    <t>358827</t>
  </si>
  <si>
    <t>359151</t>
  </si>
  <si>
    <t>359155</t>
  </si>
  <si>
    <t>338396</t>
  </si>
  <si>
    <t>359160</t>
  </si>
  <si>
    <t>359279</t>
  </si>
  <si>
    <t>359281</t>
  </si>
  <si>
    <t>338585</t>
  </si>
  <si>
    <t>338586</t>
  </si>
  <si>
    <t>369126</t>
  </si>
  <si>
    <t>371657</t>
  </si>
  <si>
    <t>371727</t>
  </si>
  <si>
    <t>371734</t>
  </si>
  <si>
    <t>371736</t>
  </si>
  <si>
    <t>339802</t>
  </si>
  <si>
    <t>339803</t>
  </si>
  <si>
    <t>339951</t>
  </si>
  <si>
    <t>339952</t>
  </si>
  <si>
    <t>339953</t>
  </si>
  <si>
    <t>339954</t>
  </si>
  <si>
    <t>340810</t>
  </si>
  <si>
    <t>350503</t>
  </si>
  <si>
    <t>372101</t>
  </si>
  <si>
    <t>350504</t>
  </si>
  <si>
    <t>350505</t>
  </si>
  <si>
    <t>373904</t>
  </si>
  <si>
    <t>010461</t>
  </si>
  <si>
    <t>357589</t>
  </si>
  <si>
    <t>357590</t>
  </si>
  <si>
    <t>357591</t>
  </si>
  <si>
    <t>357606</t>
  </si>
  <si>
    <t>357607</t>
  </si>
  <si>
    <t>357608</t>
  </si>
  <si>
    <t>357609</t>
  </si>
  <si>
    <t>353018</t>
  </si>
  <si>
    <t>372464</t>
  </si>
  <si>
    <t>372471</t>
  </si>
  <si>
    <t>95134</t>
  </si>
  <si>
    <t>923147</t>
  </si>
  <si>
    <t>372559</t>
  </si>
  <si>
    <t>374012</t>
  </si>
  <si>
    <t>923260</t>
  </si>
  <si>
    <t>372482</t>
  </si>
  <si>
    <t>372487</t>
  </si>
  <si>
    <t>372489</t>
  </si>
  <si>
    <t>923272</t>
  </si>
  <si>
    <t>372496</t>
  </si>
  <si>
    <t>923278</t>
  </si>
  <si>
    <t>372505</t>
  </si>
  <si>
    <t>953124</t>
  </si>
  <si>
    <t>372507</t>
  </si>
  <si>
    <t>923522</t>
  </si>
  <si>
    <t>724924</t>
  </si>
  <si>
    <t>346148</t>
  </si>
  <si>
    <t>346149</t>
  </si>
  <si>
    <t>372588</t>
  </si>
  <si>
    <t>372590</t>
  </si>
  <si>
    <t>346182</t>
  </si>
  <si>
    <t>346282</t>
  </si>
  <si>
    <t>346284</t>
  </si>
  <si>
    <t>372698</t>
  </si>
  <si>
    <t>372700</t>
  </si>
  <si>
    <t>346299</t>
  </si>
  <si>
    <t>372705</t>
  </si>
  <si>
    <t>346301</t>
  </si>
  <si>
    <t>372754</t>
  </si>
  <si>
    <t>374178</t>
  </si>
  <si>
    <t>346315</t>
  </si>
  <si>
    <t>374082</t>
  </si>
  <si>
    <t>374107</t>
  </si>
  <si>
    <t>372841</t>
  </si>
  <si>
    <t>366336</t>
  </si>
  <si>
    <t>366338</t>
  </si>
  <si>
    <t>371509</t>
  </si>
  <si>
    <t>371514</t>
  </si>
  <si>
    <t>366354</t>
  </si>
  <si>
    <t>371516</t>
  </si>
  <si>
    <t>333185</t>
  </si>
  <si>
    <t>343945</t>
  </si>
  <si>
    <t>359157</t>
  </si>
  <si>
    <t>343946</t>
  </si>
  <si>
    <t>359158</t>
  </si>
  <si>
    <t>366407</t>
  </si>
  <si>
    <t>343947</t>
  </si>
  <si>
    <t>359159</t>
  </si>
  <si>
    <t>359169</t>
  </si>
  <si>
    <t>359284</t>
  </si>
  <si>
    <t>359285</t>
  </si>
  <si>
    <t>366569</t>
  </si>
  <si>
    <t>359286</t>
  </si>
  <si>
    <t>359287</t>
  </si>
  <si>
    <t>347873</t>
  </si>
  <si>
    <t>347874</t>
  </si>
  <si>
    <t>362828</t>
  </si>
  <si>
    <t>347875</t>
  </si>
  <si>
    <t>362829</t>
  </si>
  <si>
    <t>347876</t>
  </si>
  <si>
    <t>347890</t>
  </si>
  <si>
    <t>371729</t>
  </si>
  <si>
    <t>349751</t>
  </si>
  <si>
    <t>371731</t>
  </si>
  <si>
    <t>349753</t>
  </si>
  <si>
    <t>371732</t>
  </si>
  <si>
    <t>349817</t>
  </si>
  <si>
    <t>373905</t>
  </si>
  <si>
    <t>354586</t>
  </si>
  <si>
    <t>354587</t>
  </si>
  <si>
    <t>354588</t>
  </si>
  <si>
    <t>354589</t>
  </si>
  <si>
    <t>355773</t>
  </si>
  <si>
    <t>355774</t>
  </si>
  <si>
    <t>355775</t>
  </si>
  <si>
    <t>355776</t>
  </si>
  <si>
    <t>344411</t>
  </si>
  <si>
    <t>333182RMIX</t>
  </si>
  <si>
    <t>318560RMIX</t>
  </si>
  <si>
    <t>254729RMIX</t>
  </si>
  <si>
    <t>259698RMIX</t>
  </si>
  <si>
    <t>434729</t>
  </si>
  <si>
    <t>374083</t>
  </si>
  <si>
    <t>374084</t>
  </si>
  <si>
    <t>374085</t>
  </si>
  <si>
    <t>372106</t>
  </si>
  <si>
    <t>372323</t>
  </si>
  <si>
    <t>368229</t>
  </si>
  <si>
    <t>368230</t>
  </si>
  <si>
    <t>368231</t>
  </si>
  <si>
    <t>368232</t>
  </si>
  <si>
    <t>368233</t>
  </si>
  <si>
    <t>371503</t>
  </si>
  <si>
    <t>368263</t>
  </si>
  <si>
    <t>368264</t>
  </si>
  <si>
    <t>368265</t>
  </si>
  <si>
    <t>368266</t>
  </si>
  <si>
    <t>368297</t>
  </si>
  <si>
    <t>368298</t>
  </si>
  <si>
    <t>368313</t>
  </si>
  <si>
    <t>368315</t>
  </si>
  <si>
    <t>372449</t>
  </si>
  <si>
    <t>372450</t>
  </si>
  <si>
    <t>372451</t>
  </si>
  <si>
    <t>372466</t>
  </si>
  <si>
    <t>372467</t>
  </si>
  <si>
    <t>372468</t>
  </si>
  <si>
    <t>372469</t>
  </si>
  <si>
    <t>372560</t>
  </si>
  <si>
    <t>372484</t>
  </si>
  <si>
    <t>372485</t>
  </si>
  <si>
    <t>372486</t>
  </si>
  <si>
    <t>372561</t>
  </si>
  <si>
    <t>372501</t>
  </si>
  <si>
    <t>372502</t>
  </si>
  <si>
    <t>372503</t>
  </si>
  <si>
    <t>374736</t>
  </si>
  <si>
    <t>374737</t>
  </si>
  <si>
    <t>359150</t>
  </si>
  <si>
    <t>359164</t>
  </si>
  <si>
    <t>359277</t>
  </si>
  <si>
    <t>359278</t>
  </si>
  <si>
    <t>369124</t>
  </si>
  <si>
    <t>371661</t>
  </si>
  <si>
    <t>371737</t>
  </si>
  <si>
    <t>366359</t>
  </si>
  <si>
    <t>366367</t>
  </si>
  <si>
    <t>366575</t>
  </si>
  <si>
    <t>346285</t>
  </si>
  <si>
    <t>346294</t>
  </si>
  <si>
    <t>372100</t>
  </si>
  <si>
    <t>346319</t>
  </si>
  <si>
    <t>346321</t>
  </si>
  <si>
    <t>372309</t>
  </si>
  <si>
    <t>346393</t>
  </si>
  <si>
    <t>346419</t>
  </si>
  <si>
    <t>374108</t>
  </si>
  <si>
    <t>374109</t>
  </si>
  <si>
    <t>374110</t>
  </si>
  <si>
    <t>366356</t>
  </si>
  <si>
    <t>347182</t>
  </si>
  <si>
    <t>374111</t>
  </si>
  <si>
    <t>366357</t>
  </si>
  <si>
    <t>471137B</t>
  </si>
  <si>
    <t>344413</t>
  </si>
  <si>
    <t>37342</t>
  </si>
  <si>
    <t>344415</t>
  </si>
  <si>
    <t>47157B</t>
  </si>
  <si>
    <t>650944</t>
  </si>
  <si>
    <t>28114131</t>
  </si>
  <si>
    <t>37400</t>
  </si>
  <si>
    <t>259924RMIX</t>
  </si>
  <si>
    <t>331396RMIX</t>
  </si>
  <si>
    <t>591031B</t>
  </si>
  <si>
    <t>473147B</t>
  </si>
  <si>
    <t>813548</t>
  </si>
  <si>
    <t>703122</t>
  </si>
  <si>
    <t>664716</t>
  </si>
  <si>
    <t>664729</t>
  </si>
  <si>
    <t>703260</t>
  </si>
  <si>
    <t>79157B</t>
  </si>
  <si>
    <t>79161B</t>
  </si>
  <si>
    <t>366335</t>
  </si>
  <si>
    <t>664830</t>
  </si>
  <si>
    <t>703272</t>
  </si>
  <si>
    <t>366353</t>
  </si>
  <si>
    <t>703276</t>
  </si>
  <si>
    <t>366365</t>
  </si>
  <si>
    <t>703281</t>
  </si>
  <si>
    <t>703548</t>
  </si>
  <si>
    <t>366408</t>
  </si>
  <si>
    <t>793122B</t>
  </si>
  <si>
    <t>703882</t>
  </si>
  <si>
    <t>793124B</t>
  </si>
  <si>
    <t>29504</t>
  </si>
  <si>
    <t>357586</t>
  </si>
  <si>
    <t>357588</t>
  </si>
  <si>
    <t>753548B</t>
  </si>
  <si>
    <t>710205</t>
  </si>
  <si>
    <t>357602</t>
  </si>
  <si>
    <t>710207</t>
  </si>
  <si>
    <t>720697</t>
  </si>
  <si>
    <t>357611</t>
  </si>
  <si>
    <t>357613</t>
  </si>
  <si>
    <t>357618</t>
  </si>
  <si>
    <t>350498</t>
  </si>
  <si>
    <t>350500</t>
  </si>
  <si>
    <t>350502</t>
  </si>
  <si>
    <t>350507</t>
  </si>
  <si>
    <t>350523</t>
  </si>
  <si>
    <t>350525</t>
  </si>
  <si>
    <t>350527</t>
  </si>
  <si>
    <t>350532</t>
  </si>
  <si>
    <t>010551</t>
  </si>
  <si>
    <t>010421</t>
  </si>
  <si>
    <t>360442</t>
  </si>
  <si>
    <t>351527</t>
  </si>
  <si>
    <t>343959</t>
  </si>
  <si>
    <t>347870</t>
  </si>
  <si>
    <t>347872</t>
  </si>
  <si>
    <t>347877</t>
  </si>
  <si>
    <t>347879</t>
  </si>
  <si>
    <t>347886</t>
  </si>
  <si>
    <t>347888</t>
  </si>
  <si>
    <t>349597</t>
  </si>
  <si>
    <t>354582</t>
  </si>
  <si>
    <t>354584</t>
  </si>
  <si>
    <t>355771</t>
  </si>
  <si>
    <t>355778</t>
  </si>
  <si>
    <t>355780</t>
  </si>
  <si>
    <t>95112</t>
  </si>
  <si>
    <t>951137</t>
  </si>
  <si>
    <t>923122</t>
  </si>
  <si>
    <t>923123</t>
  </si>
  <si>
    <t>923124</t>
  </si>
  <si>
    <t>95161</t>
  </si>
  <si>
    <t>923264</t>
  </si>
  <si>
    <t>367540</t>
  </si>
  <si>
    <t>953122</t>
  </si>
  <si>
    <t>923276</t>
  </si>
  <si>
    <t>368225</t>
  </si>
  <si>
    <t>923277</t>
  </si>
  <si>
    <t>368227</t>
  </si>
  <si>
    <t>368234</t>
  </si>
  <si>
    <t>923281</t>
  </si>
  <si>
    <t>724830</t>
  </si>
  <si>
    <t>346143</t>
  </si>
  <si>
    <t>346145</t>
  </si>
  <si>
    <t>368259</t>
  </si>
  <si>
    <t>368261</t>
  </si>
  <si>
    <t>368268</t>
  </si>
  <si>
    <t>368270</t>
  </si>
  <si>
    <t>368275</t>
  </si>
  <si>
    <t>368300</t>
  </si>
  <si>
    <t>368311</t>
  </si>
  <si>
    <t>372557</t>
  </si>
  <si>
    <t>372558</t>
  </si>
  <si>
    <t>372463</t>
  </si>
  <si>
    <t>372465</t>
  </si>
  <si>
    <t>372470</t>
  </si>
  <si>
    <t>372472</t>
  </si>
  <si>
    <t>372479</t>
  </si>
  <si>
    <t>372481</t>
  </si>
  <si>
    <t>372488</t>
  </si>
  <si>
    <t>372490</t>
  </si>
  <si>
    <t>372495</t>
  </si>
  <si>
    <t>372497</t>
  </si>
  <si>
    <t>372504</t>
  </si>
  <si>
    <t>372506</t>
  </si>
  <si>
    <t>429518</t>
  </si>
  <si>
    <t>419523</t>
  </si>
  <si>
    <t>429527</t>
  </si>
  <si>
    <t>659504</t>
  </si>
  <si>
    <t>429531</t>
  </si>
  <si>
    <t>729519</t>
  </si>
  <si>
    <t>019504</t>
  </si>
  <si>
    <t>019505</t>
  </si>
  <si>
    <t>019506</t>
  </si>
  <si>
    <t>729503</t>
  </si>
  <si>
    <t>729507</t>
  </si>
  <si>
    <t>729510</t>
  </si>
  <si>
    <t>729515</t>
  </si>
  <si>
    <t>316660</t>
  </si>
  <si>
    <t>019518</t>
  </si>
  <si>
    <t>019519</t>
  </si>
  <si>
    <t>019523</t>
  </si>
  <si>
    <t>019524</t>
  </si>
  <si>
    <t>410519</t>
  </si>
  <si>
    <t>669501</t>
  </si>
  <si>
    <t>669503</t>
  </si>
  <si>
    <t>669504</t>
  </si>
  <si>
    <t>669518</t>
  </si>
  <si>
    <t>669521</t>
  </si>
  <si>
    <t>019527</t>
  </si>
  <si>
    <t>019531</t>
  </si>
  <si>
    <t>019534</t>
  </si>
  <si>
    <t>329917</t>
  </si>
  <si>
    <t>259524FD</t>
  </si>
  <si>
    <t>429504</t>
  </si>
  <si>
    <t>429509</t>
  </si>
  <si>
    <t>259512FD</t>
  </si>
  <si>
    <t>259516FD</t>
  </si>
  <si>
    <t>259519FD</t>
  </si>
  <si>
    <t>420519</t>
  </si>
  <si>
    <t>019516</t>
  </si>
  <si>
    <t>019521</t>
  </si>
  <si>
    <t>019525</t>
  </si>
  <si>
    <t>729501</t>
  </si>
  <si>
    <t>259523FD</t>
  </si>
  <si>
    <t>729502</t>
  </si>
  <si>
    <t>729506</t>
  </si>
  <si>
    <t>729509</t>
  </si>
  <si>
    <t>316649</t>
  </si>
  <si>
    <t>729505</t>
  </si>
  <si>
    <t>729512</t>
  </si>
  <si>
    <t>729513</t>
  </si>
  <si>
    <t>316652</t>
  </si>
  <si>
    <t>019903</t>
  </si>
  <si>
    <t>019512</t>
  </si>
  <si>
    <t>019501</t>
  </si>
  <si>
    <t>011530</t>
  </si>
  <si>
    <t>259509FD</t>
  </si>
  <si>
    <t>259525FD</t>
  </si>
  <si>
    <t>019502</t>
  </si>
  <si>
    <t>335905</t>
  </si>
  <si>
    <t>335921</t>
  </si>
  <si>
    <t>335928</t>
  </si>
  <si>
    <t>669507</t>
  </si>
  <si>
    <t>329914</t>
  </si>
  <si>
    <t>669513</t>
  </si>
  <si>
    <t>019509</t>
  </si>
  <si>
    <t>669525</t>
  </si>
  <si>
    <t>669527</t>
  </si>
  <si>
    <t>019510</t>
  </si>
  <si>
    <t>669528</t>
  </si>
  <si>
    <t>669530</t>
  </si>
  <si>
    <t>019513</t>
  </si>
  <si>
    <t>019515</t>
  </si>
  <si>
    <t>329924</t>
  </si>
  <si>
    <t>429506</t>
  </si>
  <si>
    <t>419506</t>
  </si>
  <si>
    <t>429512</t>
  </si>
  <si>
    <t>429513</t>
  </si>
  <si>
    <t>429515</t>
  </si>
  <si>
    <t>429523</t>
  </si>
  <si>
    <t>429524</t>
  </si>
  <si>
    <t>669505</t>
  </si>
  <si>
    <t>429528</t>
  </si>
  <si>
    <t>669515</t>
  </si>
  <si>
    <t>669516</t>
  </si>
  <si>
    <t>669523</t>
  </si>
  <si>
    <t>429530</t>
  </si>
  <si>
    <t>419525</t>
  </si>
  <si>
    <t>349819FD</t>
  </si>
  <si>
    <t>349820FD</t>
  </si>
  <si>
    <t>349821FD</t>
  </si>
  <si>
    <t>729521</t>
  </si>
  <si>
    <t>729524</t>
  </si>
  <si>
    <t>729527</t>
  </si>
  <si>
    <t>729530</t>
  </si>
  <si>
    <t>729534</t>
  </si>
  <si>
    <t>019528</t>
  </si>
  <si>
    <t>429502</t>
  </si>
  <si>
    <t>429507</t>
  </si>
  <si>
    <t>419504</t>
  </si>
  <si>
    <t>419509</t>
  </si>
  <si>
    <t>419512</t>
  </si>
  <si>
    <t>429516</t>
  </si>
  <si>
    <t>659512</t>
  </si>
  <si>
    <t>659516</t>
  </si>
  <si>
    <t>659524</t>
  </si>
  <si>
    <t>729523</t>
  </si>
  <si>
    <t>729531</t>
  </si>
  <si>
    <t>660519</t>
  </si>
  <si>
    <t>338472</t>
  </si>
  <si>
    <t>650519</t>
  </si>
  <si>
    <t>729504</t>
  </si>
  <si>
    <t>729516</t>
  </si>
  <si>
    <t>729518</t>
  </si>
  <si>
    <t>316655</t>
  </si>
  <si>
    <t>344207</t>
  </si>
  <si>
    <t>349831FD</t>
  </si>
  <si>
    <t>349833FD</t>
  </si>
  <si>
    <t>349838FD</t>
  </si>
  <si>
    <t>349840FD</t>
  </si>
  <si>
    <t>335915</t>
  </si>
  <si>
    <t>329922</t>
  </si>
  <si>
    <t>352213</t>
  </si>
  <si>
    <t>352214</t>
  </si>
  <si>
    <t>344357FD</t>
  </si>
  <si>
    <t>344363</t>
  </si>
  <si>
    <t>259504FD</t>
  </si>
  <si>
    <t>259506FD</t>
  </si>
  <si>
    <t>419524</t>
  </si>
  <si>
    <t>352209</t>
  </si>
  <si>
    <t>352211</t>
  </si>
  <si>
    <t>344365</t>
  </si>
  <si>
    <t>344512FD</t>
  </si>
  <si>
    <t>344514FD</t>
  </si>
  <si>
    <t>354533</t>
  </si>
  <si>
    <t>429501</t>
  </si>
  <si>
    <t>429503</t>
  </si>
  <si>
    <t>429505</t>
  </si>
  <si>
    <t>429510</t>
  </si>
  <si>
    <t>419516</t>
  </si>
  <si>
    <t>429521</t>
  </si>
  <si>
    <t>429525</t>
  </si>
  <si>
    <t>659506</t>
  </si>
  <si>
    <t>659509</t>
  </si>
  <si>
    <t>429534</t>
  </si>
  <si>
    <t>659523</t>
  </si>
  <si>
    <t>659525</t>
  </si>
  <si>
    <t>729525</t>
  </si>
  <si>
    <t>729528</t>
  </si>
  <si>
    <t>669534</t>
  </si>
  <si>
    <t>019507</t>
  </si>
  <si>
    <t>354537FD</t>
  </si>
  <si>
    <t>352207</t>
  </si>
  <si>
    <t>352208</t>
  </si>
  <si>
    <t>343957</t>
  </si>
  <si>
    <t>343958</t>
  </si>
  <si>
    <t>344202FD</t>
  </si>
  <si>
    <t>344203</t>
  </si>
  <si>
    <t>349826FD</t>
  </si>
  <si>
    <t>349828FD</t>
  </si>
  <si>
    <t>349829FD</t>
  </si>
  <si>
    <t>349842FD</t>
  </si>
  <si>
    <t>349843FD</t>
  </si>
  <si>
    <t>349844FD</t>
  </si>
  <si>
    <t>354534</t>
  </si>
  <si>
    <t>354535</t>
  </si>
  <si>
    <t>354536</t>
  </si>
  <si>
    <t>352210</t>
  </si>
  <si>
    <t>352212</t>
  </si>
  <si>
    <t>344364</t>
  </si>
  <si>
    <t>344366</t>
  </si>
  <si>
    <t>344513FD</t>
  </si>
  <si>
    <t>344515FD</t>
  </si>
  <si>
    <t>669502</t>
  </si>
  <si>
    <t>669506</t>
  </si>
  <si>
    <t>669509</t>
  </si>
  <si>
    <t>669510</t>
  </si>
  <si>
    <t>669512</t>
  </si>
  <si>
    <t>669524</t>
  </si>
  <si>
    <t>344206</t>
  </si>
  <si>
    <t>344208</t>
  </si>
  <si>
    <t>349823FD</t>
  </si>
  <si>
    <t>349839FD</t>
  </si>
  <si>
    <t>349841FD</t>
  </si>
  <si>
    <t>375850</t>
  </si>
  <si>
    <t>375852</t>
  </si>
  <si>
    <t>376180</t>
  </si>
  <si>
    <t>376228</t>
  </si>
  <si>
    <t>365022</t>
  </si>
  <si>
    <t>365023</t>
  </si>
  <si>
    <t>365024</t>
  </si>
  <si>
    <t>365025</t>
  </si>
  <si>
    <t>365026</t>
  </si>
  <si>
    <t>365027</t>
  </si>
  <si>
    <t>365028</t>
  </si>
  <si>
    <t>365029</t>
  </si>
  <si>
    <t>365030</t>
  </si>
  <si>
    <t>365032</t>
  </si>
  <si>
    <t>365033</t>
  </si>
  <si>
    <t>365034</t>
  </si>
  <si>
    <t>365035</t>
  </si>
  <si>
    <t>365036</t>
  </si>
  <si>
    <t>365037</t>
  </si>
  <si>
    <t>365038</t>
  </si>
  <si>
    <t>365039</t>
  </si>
  <si>
    <t>365040</t>
  </si>
  <si>
    <t>365041</t>
  </si>
  <si>
    <t>365042</t>
  </si>
  <si>
    <t>365043</t>
  </si>
  <si>
    <t>365044</t>
  </si>
  <si>
    <t>365045</t>
  </si>
  <si>
    <t>365046</t>
  </si>
  <si>
    <t>365047</t>
  </si>
  <si>
    <t>365048</t>
  </si>
  <si>
    <t>365049</t>
  </si>
  <si>
    <t>365050</t>
  </si>
  <si>
    <t>365051</t>
  </si>
  <si>
    <t>365052</t>
  </si>
  <si>
    <t>365053</t>
  </si>
  <si>
    <t>365054</t>
  </si>
  <si>
    <t>365055</t>
  </si>
  <si>
    <t>365056</t>
  </si>
  <si>
    <t>365057</t>
  </si>
  <si>
    <t>365058</t>
  </si>
  <si>
    <t>365059</t>
  </si>
  <si>
    <t>365060</t>
  </si>
  <si>
    <t>365061</t>
  </si>
  <si>
    <t>365062</t>
  </si>
  <si>
    <t>365063</t>
  </si>
  <si>
    <t>365064</t>
  </si>
  <si>
    <t>365065</t>
  </si>
  <si>
    <t>365066</t>
  </si>
  <si>
    <t>365067</t>
  </si>
  <si>
    <t>365068</t>
  </si>
  <si>
    <t>365069</t>
  </si>
  <si>
    <t>365070</t>
  </si>
  <si>
    <t>365071</t>
  </si>
  <si>
    <t>365072</t>
  </si>
  <si>
    <t>365073</t>
  </si>
  <si>
    <t>365074</t>
  </si>
  <si>
    <t>365075</t>
  </si>
  <si>
    <t>365076</t>
  </si>
  <si>
    <t>365077</t>
  </si>
  <si>
    <t>365078</t>
  </si>
  <si>
    <t>365080</t>
  </si>
  <si>
    <t>375857</t>
  </si>
  <si>
    <t>365081</t>
  </si>
  <si>
    <t>375858</t>
  </si>
  <si>
    <t>365082</t>
  </si>
  <si>
    <t>365083</t>
  </si>
  <si>
    <t>375859</t>
  </si>
  <si>
    <t>365084</t>
  </si>
  <si>
    <t>365085</t>
  </si>
  <si>
    <t>375861</t>
  </si>
  <si>
    <t>365086</t>
  </si>
  <si>
    <t>365087</t>
  </si>
  <si>
    <t>375862</t>
  </si>
  <si>
    <t>365088</t>
  </si>
  <si>
    <t>375863</t>
  </si>
  <si>
    <t>365089</t>
  </si>
  <si>
    <t>375864</t>
  </si>
  <si>
    <t>365090</t>
  </si>
  <si>
    <t>365091</t>
  </si>
  <si>
    <t>365092</t>
  </si>
  <si>
    <t>375866</t>
  </si>
  <si>
    <t>365093</t>
  </si>
  <si>
    <t>365094</t>
  </si>
  <si>
    <t>375868</t>
  </si>
  <si>
    <t>365095</t>
  </si>
  <si>
    <t>365096</t>
  </si>
  <si>
    <t>365097</t>
  </si>
  <si>
    <t>375870</t>
  </si>
  <si>
    <t>365098</t>
  </si>
  <si>
    <t>375871</t>
  </si>
  <si>
    <t>365099</t>
  </si>
  <si>
    <t>365100</t>
  </si>
  <si>
    <t>365101</t>
  </si>
  <si>
    <t>365102</t>
  </si>
  <si>
    <t>375874</t>
  </si>
  <si>
    <t>365103</t>
  </si>
  <si>
    <t>365104</t>
  </si>
  <si>
    <t>365105</t>
  </si>
  <si>
    <t>365106</t>
  </si>
  <si>
    <t>365107</t>
  </si>
  <si>
    <t>365108</t>
  </si>
  <si>
    <t>365109</t>
  </si>
  <si>
    <t>365110</t>
  </si>
  <si>
    <t>365111</t>
  </si>
  <si>
    <t>365112</t>
  </si>
  <si>
    <t>365113</t>
  </si>
  <si>
    <t>365114</t>
  </si>
  <si>
    <t>365115</t>
  </si>
  <si>
    <t>365116</t>
  </si>
  <si>
    <t>365117</t>
  </si>
  <si>
    <t>375896</t>
  </si>
  <si>
    <t>365223</t>
  </si>
  <si>
    <t>365224</t>
  </si>
  <si>
    <t>375990</t>
  </si>
  <si>
    <t>375991</t>
  </si>
  <si>
    <t>375992</t>
  </si>
  <si>
    <t>376206</t>
  </si>
  <si>
    <t>375994</t>
  </si>
  <si>
    <t>375995</t>
  </si>
  <si>
    <t>376035</t>
  </si>
  <si>
    <t>376036</t>
  </si>
  <si>
    <t>376037</t>
  </si>
  <si>
    <t>376038</t>
  </si>
  <si>
    <t>376039</t>
  </si>
  <si>
    <t>376040</t>
  </si>
  <si>
    <t>376041</t>
  </si>
  <si>
    <t>376042</t>
  </si>
  <si>
    <t>376043</t>
  </si>
  <si>
    <t>376057</t>
  </si>
  <si>
    <t>376085</t>
  </si>
  <si>
    <t>376086</t>
  </si>
  <si>
    <t>376087</t>
  </si>
  <si>
    <t>376088</t>
  </si>
  <si>
    <t>376089</t>
  </si>
  <si>
    <t>376090</t>
  </si>
  <si>
    <t>376091</t>
  </si>
  <si>
    <t>376092</t>
  </si>
  <si>
    <t>376093</t>
  </si>
  <si>
    <t>376094</t>
  </si>
  <si>
    <t>376095</t>
  </si>
  <si>
    <t>376096</t>
  </si>
  <si>
    <t>376097</t>
  </si>
  <si>
    <t>376098</t>
  </si>
  <si>
    <t>376099</t>
  </si>
  <si>
    <t>376237</t>
  </si>
  <si>
    <t>376236</t>
  </si>
  <si>
    <t>12</t>
  </si>
  <si>
    <t>6</t>
  </si>
  <si>
    <t>1</t>
  </si>
  <si>
    <t>8</t>
  </si>
  <si>
    <t>25</t>
  </si>
  <si>
    <t>24</t>
  </si>
  <si>
    <t>20</t>
  </si>
  <si>
    <t>4</t>
  </si>
  <si>
    <t>16</t>
  </si>
  <si>
    <t>50</t>
  </si>
  <si>
    <t>10</t>
  </si>
  <si>
    <t>36</t>
  </si>
  <si>
    <t>3</t>
  </si>
  <si>
    <t>60</t>
  </si>
  <si>
    <t>15</t>
  </si>
  <si>
    <t>40</t>
  </si>
  <si>
    <t>18</t>
  </si>
  <si>
    <t>2</t>
  </si>
  <si>
    <t>32</t>
  </si>
  <si>
    <t>FALLW</t>
  </si>
  <si>
    <t>NYEAR</t>
  </si>
  <si>
    <t>03</t>
  </si>
  <si>
    <t>EVERY</t>
  </si>
  <si>
    <t>ALLOC</t>
  </si>
  <si>
    <t>01</t>
  </si>
  <si>
    <t>FIX</t>
  </si>
  <si>
    <t>11</t>
  </si>
  <si>
    <t>GENPT</t>
  </si>
  <si>
    <t>45</t>
  </si>
  <si>
    <t>GENSP</t>
  </si>
  <si>
    <t>02</t>
  </si>
  <si>
    <t>09</t>
  </si>
  <si>
    <t>JUVBB</t>
  </si>
  <si>
    <t>ADULT</t>
  </si>
  <si>
    <t>19</t>
  </si>
  <si>
    <t>46</t>
  </si>
  <si>
    <t>07</t>
  </si>
  <si>
    <t>47</t>
  </si>
  <si>
    <t>17</t>
  </si>
  <si>
    <t>JUVBD</t>
  </si>
  <si>
    <t>GENBD</t>
  </si>
  <si>
    <t>SENS</t>
  </si>
  <si>
    <t>44</t>
  </si>
  <si>
    <t>SPRSM</t>
  </si>
  <si>
    <t>4TH</t>
  </si>
  <si>
    <t>TAILG</t>
  </si>
  <si>
    <t>XMAS</t>
  </si>
  <si>
    <t>COLLG</t>
  </si>
  <si>
    <t>HALLW</t>
  </si>
  <si>
    <t>FBDAY</t>
  </si>
  <si>
    <t>BABYS</t>
  </si>
  <si>
    <t>THANK</t>
  </si>
  <si>
    <t>JUVGB</t>
  </si>
  <si>
    <t>HANUK</t>
  </si>
  <si>
    <t>08</t>
  </si>
  <si>
    <t>BDY</t>
  </si>
  <si>
    <t>SUMM</t>
  </si>
  <si>
    <t>BRIDS</t>
  </si>
  <si>
    <t>EASTR</t>
  </si>
  <si>
    <t>GRAD</t>
  </si>
  <si>
    <t>NFL</t>
  </si>
  <si>
    <t>51</t>
  </si>
  <si>
    <t>FW24</t>
  </si>
  <si>
    <t>ED24/ED25</t>
  </si>
  <si>
    <t>ED24</t>
  </si>
  <si>
    <t>HORN 24/1CT AIR ASST COLORS</t>
  </si>
  <si>
    <t>PEGHOOK KIT 1/10 PER KIT</t>
  </si>
  <si>
    <t>FRK 12/24CT PRM EMERALD GREEN</t>
  </si>
  <si>
    <t>FIX BASE SKSPN BLK</t>
  </si>
  <si>
    <t>FRK 12/24CT PRM IVORY</t>
  </si>
  <si>
    <t>FIX GRID KIT SKSPN 4GRIDS POLE HARDWARE BLK</t>
  </si>
  <si>
    <t>FRK 12/24CT PRM HOT MAGENTA</t>
  </si>
  <si>
    <t>BAG CELLO 12/20CT LG CLEAR</t>
  </si>
  <si>
    <t>KNV 12/24CT PRM CLASSIC RED</t>
  </si>
  <si>
    <t>SPN 12/24CT PRM COBALT</t>
  </si>
  <si>
    <t>BR PL 1/1CT 100' BLACK VELVET</t>
  </si>
  <si>
    <t>PLT9 SS 10/24CT WHITE</t>
  </si>
  <si>
    <t>FLAG 12/1CT B/W CHECK CLOTH</t>
  </si>
  <si>
    <t>PLT10 PL 12/20CT EMERALD GREEN</t>
  </si>
  <si>
    <t>TS PL 14' 6/1CT BERMUDA BLUE</t>
  </si>
  <si>
    <t>TC PR BRD 12/1CT 54X102 BLACK CHECK</t>
  </si>
  <si>
    <t>BR PL 1/1CT 100' CLEAR</t>
  </si>
  <si>
    <t>BNR FLAG 12/1CT BLACK &amp; WHITE</t>
  </si>
  <si>
    <t>LN 10/50CT 3P SUNKISSED ORANGE</t>
  </si>
  <si>
    <t>PLT9 SS 10/24CT MIMOSA</t>
  </si>
  <si>
    <t>KNV 12/24CT PRM SCHOOL BUS YELLOW</t>
  </si>
  <si>
    <t>SPN 12/24CT PRM WHITE</t>
  </si>
  <si>
    <t>PLT7 SS 12/8CT SP/FAN SOCCER</t>
  </si>
  <si>
    <t>PLT9 SS 10/24CT SCHOOL BUS YELLOW</t>
  </si>
  <si>
    <t>BR PL 1/1CT 100' EMERALD GREEN</t>
  </si>
  <si>
    <t>RACK 1/1CT 250' BANQUET ROLL</t>
  </si>
  <si>
    <t>20OZ BOWL PR 10/20CT CLASSIC RED</t>
  </si>
  <si>
    <t>9CUP 12/8CT CEL CANDY PINK</t>
  </si>
  <si>
    <t>FRK 12/24CT PRM FRESH LIME</t>
  </si>
  <si>
    <t>HAT 12/1CT FOIL W/TINSEL SLVR</t>
  </si>
  <si>
    <t>BR PL 1/1CT 100' HOT MAGENTA</t>
  </si>
  <si>
    <t>PLT9 SS 10/24CT GLITTERING GOLD</t>
  </si>
  <si>
    <t>9CUP 10/24CT TOC CANDY PINK</t>
  </si>
  <si>
    <t>HAT 50/1CT GLTR FOIL W/TINSEL</t>
  </si>
  <si>
    <t>KNV 12/24CT PRM PURPLE</t>
  </si>
  <si>
    <t>SPN 12/50CT PRM CLEAR</t>
  </si>
  <si>
    <t>CR 12/1CT 81' CLASSIC RED</t>
  </si>
  <si>
    <t>CAN 12/24CT AST COLORS</t>
  </si>
  <si>
    <t>PLT9 SS 10/24CT CLASSIC RED</t>
  </si>
  <si>
    <t>PLT7 PL 12/20CT PASTEL BLUE</t>
  </si>
  <si>
    <t>BR PL 1/1CT 100' IVORY</t>
  </si>
  <si>
    <t>BR PL 1/1CT 100' CLASSIC RED</t>
  </si>
  <si>
    <t>16TMBLR PL 12/20CT EMERALD GREEN</t>
  </si>
  <si>
    <t>TIARA 50/1CT FRNG BLACK SILVER</t>
  </si>
  <si>
    <t>CR 12/1CT 81' BERMUDA BLUE</t>
  </si>
  <si>
    <t>CAN 12/24CT ASST FLOURESCENT</t>
  </si>
  <si>
    <t>PLT9 SS 10/24CT BERMUDA BLUE</t>
  </si>
  <si>
    <t>BR PL 1/1CT 100' LUSCIOUS LAVENDER</t>
  </si>
  <si>
    <t>BR PL 1/1CT 100' NAVY</t>
  </si>
  <si>
    <t>PLT9 SS 10/24CT SHIMMERING SILVER</t>
  </si>
  <si>
    <t>KNV 12/24CT PRM BLACK VELVET</t>
  </si>
  <si>
    <t>TC PL STAYP 12/1CT 30X96 WHITE</t>
  </si>
  <si>
    <t>SPN 12/24CT PRM CLASSIC RED</t>
  </si>
  <si>
    <t>LN 12/50CT 2P CANDY PINK</t>
  </si>
  <si>
    <t>BR PL 1/1CT 100' MIMOSA</t>
  </si>
  <si>
    <t>PLT7 PL 12/20CT NAVY</t>
  </si>
  <si>
    <t>SPN 12/24CT PRM SCHOOL BUS YELLOW</t>
  </si>
  <si>
    <t>LN 10/50CT 3P BURGUNDY</t>
  </si>
  <si>
    <t>CR 12/1CT 81' CLASSIC PINK</t>
  </si>
  <si>
    <t>PLT9 SS 10/24CT EMERALD GREEN</t>
  </si>
  <si>
    <t>BR PL 1/1CT 100' PURPLE</t>
  </si>
  <si>
    <t>BR PL 1/1CT 100' BERMUDA BLUE</t>
  </si>
  <si>
    <t>KNV 12/24CT PRM CLASSIC PINK</t>
  </si>
  <si>
    <t>PLT10 PL 12/20CT PASTEL BLUE</t>
  </si>
  <si>
    <t>TC PL STAYP 12/1CT 30X96 REAL RED</t>
  </si>
  <si>
    <t>TC PP LINETTE 1CT 54X108 REAL RED</t>
  </si>
  <si>
    <t>BR PL 1/1CT 100' SHIMMERING SILVER</t>
  </si>
  <si>
    <t>LN 10/50CT 3P HUNTER GREEN</t>
  </si>
  <si>
    <t>TC PP LINETTE 1CT 54X108 GREEN</t>
  </si>
  <si>
    <t>SPN 12/24CT PRM PURPLE</t>
  </si>
  <si>
    <t>PLT9 SS 10/24CT NAVY</t>
  </si>
  <si>
    <t>PLT10 PL 12/20CT NAVY</t>
  </si>
  <si>
    <t>BR PL 1/1CT 100' WHITE</t>
  </si>
  <si>
    <t>TC PL 12/1CT 54X108 CANDY PINK</t>
  </si>
  <si>
    <t>9CUP 12/8CT BLACK/WHITE CHECKS</t>
  </si>
  <si>
    <t>KNV 12/24CT PRM LUSCIOUS LAVENDER</t>
  </si>
  <si>
    <t>SPN 12/24CT PRM BLACK VELVET</t>
  </si>
  <si>
    <t>CP CASC 6/1CT MINI STAR GOLD</t>
  </si>
  <si>
    <t>BR PL 1/1CT 100' SUNKISSED ORANGE</t>
  </si>
  <si>
    <t>PLT9 SS 10/24CT PURPLE</t>
  </si>
  <si>
    <t>LN 12/50CT 2P BURGUNDY</t>
  </si>
  <si>
    <t>BN 6/200CT 2P WHITE</t>
  </si>
  <si>
    <t>KNV 12/24CT PRM MIMOSA</t>
  </si>
  <si>
    <t>TS PL 14' 6/1CT CANDY PINK</t>
  </si>
  <si>
    <t>LN 12/16CT 2P SP/FAN SOCCER</t>
  </si>
  <si>
    <t>TC PL STAYP 12/1CT 30X96 ROYAL BLUE</t>
  </si>
  <si>
    <t>BN 6/200CT 2P EMERALD GREEN</t>
  </si>
  <si>
    <t>BR PL 1/1CT 100' CANDY PINK</t>
  </si>
  <si>
    <t>TC PL 12/1CT 54X108 PASTEL BLUE</t>
  </si>
  <si>
    <t>BN 6/200CT 2P PURPLE</t>
  </si>
  <si>
    <t>PLT9 SS 10/24CT BLACK VELVET</t>
  </si>
  <si>
    <t>LN 12/50CT 2P FRESH LIME</t>
  </si>
  <si>
    <t>BR PL 1/1CT 100' PASTEL BLUE</t>
  </si>
  <si>
    <t>BN 6/200CT 2P BLACK VELVET</t>
  </si>
  <si>
    <t>LN 10/50CT 3P COBALT</t>
  </si>
  <si>
    <t>FRK 12/24CT PRM CANDY PINK</t>
  </si>
  <si>
    <t>LN 12/50CT 2P HUNTER GREEN</t>
  </si>
  <si>
    <t>KNV 12/24CT PRM EMERALD GREEN</t>
  </si>
  <si>
    <t>BN 6/200CT 2P IVORY</t>
  </si>
  <si>
    <t>SPN 12/24CT PRM CLASSIC PINK</t>
  </si>
  <si>
    <t>BN 6/200CT 2P SCHOOL BUS YELLOW</t>
  </si>
  <si>
    <t>PLT9 SS 10/24CT PASTEL BLUE</t>
  </si>
  <si>
    <t>BN 6/200CT 2P CLASSIC RED</t>
  </si>
  <si>
    <t>LN 12/50CT 2P COBALT</t>
  </si>
  <si>
    <t>KNV 12/24CT PRM CANDY PINK</t>
  </si>
  <si>
    <t>16TMBLR PL 12/20CT NAVY</t>
  </si>
  <si>
    <t>16TMBLR PL 12/20CT PASTEL BLUE</t>
  </si>
  <si>
    <t>BN 6/200CT 2P NAVY</t>
  </si>
  <si>
    <t>SPN 12/24CT PRM LUSCIOUS LAVENDER</t>
  </si>
  <si>
    <t>KNV 12/24CT PRM IVORY</t>
  </si>
  <si>
    <t>PLT7 PL 12/20CT CLASSIC PINK</t>
  </si>
  <si>
    <t>BN 6/200CT 2P BURGUNDY</t>
  </si>
  <si>
    <t>SPN 12/24CT PRM CANDY PINK</t>
  </si>
  <si>
    <t>BN 6/200CT 2P HUNTER GREEN</t>
  </si>
  <si>
    <t>PLT9 SS 10/24CT CLASSIC PINK</t>
  </si>
  <si>
    <t>SPN 12/24CT PRM MIMOSA</t>
  </si>
  <si>
    <t>BN 12/50CT 2P SCHOOL BUS YELLOW</t>
  </si>
  <si>
    <t>BN 6/200CT 2P GLITTERING GOLD</t>
  </si>
  <si>
    <t>PLT7 PL 12/20CT CLEAR</t>
  </si>
  <si>
    <t>CR 12/1CT 81' HUNTER GREEN</t>
  </si>
  <si>
    <t>PLT10 SS 10/24CT WHITE</t>
  </si>
  <si>
    <t>PLT9 SS 10/24CT IVORY</t>
  </si>
  <si>
    <t>BN 12/50CT 2P CLASSIC RED</t>
  </si>
  <si>
    <t>PLT9 SS 10/24CT HOT MAGENTA</t>
  </si>
  <si>
    <t>BN 6/200CT 2P SHIMMERING SILVER</t>
  </si>
  <si>
    <t>DN 6/100CT 2P 1/8 FLD CLASSIC RED</t>
  </si>
  <si>
    <t>FORKS MINI 12/24CT METALLIC</t>
  </si>
  <si>
    <t>CP CSCD MINI 6/1CT W/BASE TAILGATE RUSH</t>
  </si>
  <si>
    <t>LN 12/50CT 2P GLITTERING GOLD</t>
  </si>
  <si>
    <t>DSP CL 12PK FORK MINI METALLIC</t>
  </si>
  <si>
    <t>PLT9 SS 10/24CT SUNKISSED ORANGE</t>
  </si>
  <si>
    <t>CR 12/1CT 81' PASTEL BLUE</t>
  </si>
  <si>
    <t>BN 12/50CT 2P BERMUDA BLUE</t>
  </si>
  <si>
    <t>KNV 12/24CT PRM SHIMMERING SILVER</t>
  </si>
  <si>
    <t>SPNS MINI 12/24CT METALLIC</t>
  </si>
  <si>
    <t>DN 10/25CT 3P WHITE</t>
  </si>
  <si>
    <t>DN 6/100CT 2P 1/8 FLD NAVY</t>
  </si>
  <si>
    <t>AST CUT 12/24CT PRM CANDY PINK</t>
  </si>
  <si>
    <t>PLT10 PL 12/20CT CLASSIC PINK</t>
  </si>
  <si>
    <t>PLT9 SS 10/24CT LUSCIOUS LAVENDER</t>
  </si>
  <si>
    <t>AST CUT 12/24CT PRM BURGUNDY</t>
  </si>
  <si>
    <t>SPN 12/24CT PRM EMERALD GREEN</t>
  </si>
  <si>
    <t>LN 12/50CT 2P SHIMMERING SILVER</t>
  </si>
  <si>
    <t>PLT7 12/8CT CANDY PINK</t>
  </si>
  <si>
    <t>DSP CL 12PK SPOON MINI METALLIC</t>
  </si>
  <si>
    <t>PLT10 SS 10/24CT MIMOSA</t>
  </si>
  <si>
    <t>BN 12/16CT 2P BLACK/WHITE CHECKS</t>
  </si>
  <si>
    <t>TC PL 12/1CT 54X108 BERMUDA BLUE</t>
  </si>
  <si>
    <t>BN 12/50CT 2P NAVY</t>
  </si>
  <si>
    <t>PLT7 12/8CT FRESH LIME</t>
  </si>
  <si>
    <t>PLT10 SS 10/24CT SCHOOL BUS YELLOW</t>
  </si>
  <si>
    <t>TC PL STAYP 12/1CT 30X96 BLACK CHECK</t>
  </si>
  <si>
    <t>PLT10 SS 10/24CT GLITTERING GOLD</t>
  </si>
  <si>
    <t>TS PL 14' 6/1CT BLACK VELVET</t>
  </si>
  <si>
    <t>SPN 12/24CT PRM IVORY</t>
  </si>
  <si>
    <t>PLT9 SS 10/24CT CANDY PINK</t>
  </si>
  <si>
    <t>PLT7 12/8CT BLACK VELVET</t>
  </si>
  <si>
    <t>AST CUT 12/24CT PRM FRESH LIME</t>
  </si>
  <si>
    <t>BN 12/50CT 2P IVORY</t>
  </si>
  <si>
    <t>PICK WOOD 12/50CT 2.5" U.S. FLAG</t>
  </si>
  <si>
    <t>BNR GNT PTY 6/1CT RACE</t>
  </si>
  <si>
    <t>TS PL 14' 6/1CT CLASSIC PINK</t>
  </si>
  <si>
    <t>PLT10 SS 10/24CT CLASSIC RED</t>
  </si>
  <si>
    <t>TS PL 14' 6/1CT EMERALD GREEN</t>
  </si>
  <si>
    <t>PLT10 PL 12/20CT CLEAR</t>
  </si>
  <si>
    <t>16TMBLR PL 12/20CT CLASSIC PINK</t>
  </si>
  <si>
    <t>KNV 12/24CT PRM WHITE</t>
  </si>
  <si>
    <t>TC PL STAYP 12/1CT 29X72 WHITE</t>
  </si>
  <si>
    <t>SPN 12/24CT PRM SHIMMERING SILVER</t>
  </si>
  <si>
    <t>PLT10 SS 10/24CT BERMUDA BLUE</t>
  </si>
  <si>
    <t>CAN PICK 12/14CT HAPPY BIRTHDAY</t>
  </si>
  <si>
    <t>AST CUT 12/24CT PRM HUNTER GREEN</t>
  </si>
  <si>
    <t>BN 12/50CT 2P CANDY PINK</t>
  </si>
  <si>
    <t>CP CASCADE 6/1CT FOIL RACE FLAGS</t>
  </si>
  <si>
    <t>TS PL 14' 6/1CT GLITTERING GOLD</t>
  </si>
  <si>
    <t>DN 10/25CT 3P CLASSIC RED</t>
  </si>
  <si>
    <t>BR PL 1/1CT 250' BLACK VELVET</t>
  </si>
  <si>
    <t>TS PL 14' 6/1CT HOT MAGENTA</t>
  </si>
  <si>
    <t>PLT9 SS 10/24CT BURGUNDY</t>
  </si>
  <si>
    <t>BN 12/50CT 2P BURGUNDY</t>
  </si>
  <si>
    <t>DNG DIZZY 6/5CT HAPPY BIRTHDAY STRIPES AST</t>
  </si>
  <si>
    <t>TS PL 14' 6/1CT IVORY</t>
  </si>
  <si>
    <t>PLT9 SS 10/24CT FRESH LIME</t>
  </si>
  <si>
    <t>TS PL 14' 6/1CT LUSCIOUS LAVENDER</t>
  </si>
  <si>
    <t>CAN 12/11CT PICK BIRTHDAY BOY</t>
  </si>
  <si>
    <t>BN 12/50CT 2P FRESH LIME</t>
  </si>
  <si>
    <t>PICK WOOD 12/100CT 2.5" FRILLED AST COLOR</t>
  </si>
  <si>
    <t>PLT9 SS 10/24CT HUNTER GREEN</t>
  </si>
  <si>
    <t>CAN 12/12CT PICK BIRTHDAY GIRL</t>
  </si>
  <si>
    <t>BN 12/50CT 2P HUNTER GREEN</t>
  </si>
  <si>
    <t>KNV 12/50CT PRM CLEAR</t>
  </si>
  <si>
    <t>TS PL 14' 6/1CT MIMOSA</t>
  </si>
  <si>
    <t>CAN 6/8CT SPIRAL HAPPY BIRTHDAY</t>
  </si>
  <si>
    <t>CR 12/1CT 81' FRESH LIME</t>
  </si>
  <si>
    <t>TS PL 14' 6/1CT NAVY</t>
  </si>
  <si>
    <t>DN 10/25CT 3P EMERALD GREEN</t>
  </si>
  <si>
    <t>CAN PICK 12/14CT BRIGHTS H'BDAY</t>
  </si>
  <si>
    <t>TS PL 14' 6/1CT PASTEL BLUE</t>
  </si>
  <si>
    <t>PLT7 12/8CT SCHOOLBUS YELLOW</t>
  </si>
  <si>
    <t>HAT PR 12/8CT ASST NEON COLORS</t>
  </si>
  <si>
    <t>TC PL STAYP 12/1CT 29X72 REAL RED</t>
  </si>
  <si>
    <t>BAG CELLO 12/20CT SM CLEAR</t>
  </si>
  <si>
    <t>DN 10/25CT 3P NAVY</t>
  </si>
  <si>
    <t>HAT PR 6/8CT PRISM AST COLORS</t>
  </si>
  <si>
    <t>BLN LTX 12/15CT 12" AST HAPPY BIRTHDAY</t>
  </si>
  <si>
    <t>PLT7 12/8CT WHITE</t>
  </si>
  <si>
    <t>TS PL 14' 6/1CT PURPLE</t>
  </si>
  <si>
    <t>BR PL 1/1CT 250' WHITE</t>
  </si>
  <si>
    <t>CR 12/1CT 81' WHITE</t>
  </si>
  <si>
    <t>TS PL 14' 6/1CT SCHOOL BUS YELLOW</t>
  </si>
  <si>
    <t>16TMBLR PL 12/20CT IVORY</t>
  </si>
  <si>
    <t>TC PL 12/1CT 54X108 EMERALD GREEN</t>
  </si>
  <si>
    <t>TS PL 14' 6/1CT SHIMMERING SILVER</t>
  </si>
  <si>
    <t>BN 12/50CT 2P COBALT</t>
  </si>
  <si>
    <t>TC PL STAYP 12/1CT 29X72 ROYAL BLUE</t>
  </si>
  <si>
    <t>CR 12/1CT 81' BLACK VELVET</t>
  </si>
  <si>
    <t>PLT10 SS 10/24CT SHIMMERING SILVER</t>
  </si>
  <si>
    <t>DN 6/100CT 2P 1/8 FLD WHITE</t>
  </si>
  <si>
    <t>TS PL 14' 6/1CT SUNKISSED ORANGE</t>
  </si>
  <si>
    <t>CR 12/1CT 81' SHIMMERING SILVER</t>
  </si>
  <si>
    <t>9CUP 10/24CT TOC BURGUNDY</t>
  </si>
  <si>
    <t>KNV 12/24CT PRM GLITTERING GOLD</t>
  </si>
  <si>
    <t>TC PL 12/1CT 54X108 SUNKISSED ORANGE</t>
  </si>
  <si>
    <t>BR PL 1/1CT 250' CLASSIC RED</t>
  </si>
  <si>
    <t>CR 12/1CT 81' PURPLE</t>
  </si>
  <si>
    <t>CR 12/1CT 81' NAVY</t>
  </si>
  <si>
    <t>BNR FLAG 12/1CT PL FOOTBALL FIELD</t>
  </si>
  <si>
    <t>TS PL 14' 6/1CT WHITE</t>
  </si>
  <si>
    <t>PLT9 SS 10/24CT COBALT</t>
  </si>
  <si>
    <t>TC MET 6/1CT 54X108 RED/GREEN XMAS PRINT</t>
  </si>
  <si>
    <t>DN 6/100CT 2P 1/8 FLD BLACK VELVET</t>
  </si>
  <si>
    <t>DN 10/25CT 3P BLACK VELVET</t>
  </si>
  <si>
    <t>CR 12/1CT 81' BURGUNDY</t>
  </si>
  <si>
    <t>9CUP 12/8CT CEL FRESH LIME</t>
  </si>
  <si>
    <t>TS PL 14' 6/1CT CLASSIC RED</t>
  </si>
  <si>
    <t>SPN 12/24CT PRM BURGUNDY</t>
  </si>
  <si>
    <t>DN 6/100CT 2P 1/8 FLD IVORY</t>
  </si>
  <si>
    <t>LN 6/150CT 2P CLASSIC RED</t>
  </si>
  <si>
    <t>16TMBLR PL 12/20CT CLEAR</t>
  </si>
  <si>
    <t>CR 12/1CT 81' IVORY</t>
  </si>
  <si>
    <t>9CUP 10/24CT TOC FRESH LIME</t>
  </si>
  <si>
    <t>PLT9 SS 12/8CT SP/FAN SOCCER</t>
  </si>
  <si>
    <t>CR 12/1CT 81' HOT MAGENTA</t>
  </si>
  <si>
    <t>PLT10 SS 10/24CT EMERALD GREEN</t>
  </si>
  <si>
    <t>20TMBLR PL 12/8CT UNIV OF ALABAMA</t>
  </si>
  <si>
    <t>SPN 12/24CT PRM FRESH LIME</t>
  </si>
  <si>
    <t>BN 12/50CT 2P GLITTERING GOLD</t>
  </si>
  <si>
    <t>SPN 12/24CT PRM GLITTERING GOLD</t>
  </si>
  <si>
    <t>CR 12/1CT 81' EMERALD GREEN</t>
  </si>
  <si>
    <t>PLT10 PL 12/20CT SCHOOL BUS YELLOW</t>
  </si>
  <si>
    <t>BN 12/50CT 2P SHIMMERING SILVER</t>
  </si>
  <si>
    <t>AST CUT 12/24CT PRM COBALT</t>
  </si>
  <si>
    <t>SPN 12/24CT PRM HUNTER GREEN</t>
  </si>
  <si>
    <t>9CUP 10/24CT TOC HUNTER GREEN</t>
  </si>
  <si>
    <t>16TMBLR PL 12/20CT HOT MAGENTA</t>
  </si>
  <si>
    <t>PLT7 12/8CT SUNKISSED ORANGE</t>
  </si>
  <si>
    <t>PLT10 SS 10/24CT NAVY</t>
  </si>
  <si>
    <t>AST CUT 12/18CT WHITE</t>
  </si>
  <si>
    <t>DN 10/25CT 3P PASTEL BLUE</t>
  </si>
  <si>
    <t>AST CUT 12/18CT CLEAR</t>
  </si>
  <si>
    <t>CR 12/1CT 81' LUSCIOUS LAVENDER</t>
  </si>
  <si>
    <t>PLT7 PL 12/20CT WHITE</t>
  </si>
  <si>
    <t>PLT7 12/8CT CLASSIC RED</t>
  </si>
  <si>
    <t>PLT10 SS 10/24CT PURPLE</t>
  </si>
  <si>
    <t>KNV 12/24CT PRM HOT MAGENTA</t>
  </si>
  <si>
    <t>DN 10/25CT 3P CLASSIC PINK</t>
  </si>
  <si>
    <t>CR 12/1CT 81' MIMOSA</t>
  </si>
  <si>
    <t>9CUP 10/24CT TOC COBALT</t>
  </si>
  <si>
    <t>TC PL OCT RD 12/1CT 82" CLEAR</t>
  </si>
  <si>
    <t>DN 10/25CT 3P IVORY</t>
  </si>
  <si>
    <t>TC PL STAYP 12/1CT 29X72 BLACK</t>
  </si>
  <si>
    <t>SPN 12/24CT PRM HOT MAGENTA</t>
  </si>
  <si>
    <t>PLT10 SS 10/24CT BLACK VELVET</t>
  </si>
  <si>
    <t>PLT7 PL 12/20CT SUNKISSED ORANGE</t>
  </si>
  <si>
    <t>CR 12/1CT 81' SCHOOL BUS YELLOW</t>
  </si>
  <si>
    <t>9CUP 12/8CT CEL BLACK VELVET</t>
  </si>
  <si>
    <t>20TMBLR PL 12/8CT MICHIGAN STATE UNIV</t>
  </si>
  <si>
    <t>CR 12/1CT 81' SUNKISSED ORANGE</t>
  </si>
  <si>
    <t>AST CUT 12/18CT FRESH LIME</t>
  </si>
  <si>
    <t>AST CUT 12/24CT PRM NAVY</t>
  </si>
  <si>
    <t>TC PL 12/1CT 54X108 SHIMMERING SILVER</t>
  </si>
  <si>
    <t>LN 12/50CT 2P SCHOOL BUS YELLOW</t>
  </si>
  <si>
    <t>PLT10 SS 10/24CT PASTEL BLUE</t>
  </si>
  <si>
    <t>20TMBLR PL 12/8CT PENN STATE UNIV</t>
  </si>
  <si>
    <t>RACK NAP LUN SHELF EXTENS</t>
  </si>
  <si>
    <t>FRK 12/24CT PRM HUNTER GREEN</t>
  </si>
  <si>
    <t>LN 12/50CT 2P NAVY</t>
  </si>
  <si>
    <t>FRK 12/24CT PRM BURGUNDY</t>
  </si>
  <si>
    <t>BNR FOIL 12/1CT 6' HAPPY BIRTHDAY</t>
  </si>
  <si>
    <t>PLT9 SS 12/8CT BLACK/WHITE CHECKS</t>
  </si>
  <si>
    <t>TC PL STAYP 12/1CT 30X96 BLACK</t>
  </si>
  <si>
    <t>FRK 12/24CT PRM NAVY</t>
  </si>
  <si>
    <t>DN 10/25CT 3P SUNKISSED ORANGE</t>
  </si>
  <si>
    <t>PLT10 SS 10/24CT CLASSIC PINK</t>
  </si>
  <si>
    <t>PLT7 SS 10/24CT WHITE</t>
  </si>
  <si>
    <t>TC PL 12/1CT 54X108 CLEAR</t>
  </si>
  <si>
    <t>LN 12/50CT 2P IVORY</t>
  </si>
  <si>
    <t>CR 12/1CT 81' CANDY PINK</t>
  </si>
  <si>
    <t>16TMBLR PL 12/20CT SCHOOL BUS YELLOW</t>
  </si>
  <si>
    <t>AST CUT 12/18CT SCHBS YELLOW</t>
  </si>
  <si>
    <t>TC PL 12/1CT 54X108 LUSCIOUS LAVENDER</t>
  </si>
  <si>
    <t>PLT10 SS 10/24CT IVORY</t>
  </si>
  <si>
    <t>DN 10/25CT 3P BURGUNDY</t>
  </si>
  <si>
    <t>PLT7 SS 10/24CT MIMOSA</t>
  </si>
  <si>
    <t>9CUP 12/8CT CEL SCHOOLBUS YELLOW</t>
  </si>
  <si>
    <t>TC PL 12/1CT 54X108 MIMOSA</t>
  </si>
  <si>
    <t>TC PL STAYP 12/1CT 60" BLACK</t>
  </si>
  <si>
    <t>BLN LTX 12/20CT AST ROUND 9"</t>
  </si>
  <si>
    <t>KNV 12/24CT PRM NAVY</t>
  </si>
  <si>
    <t>PLT10 SS 10/24CT HOT MAGENTA</t>
  </si>
  <si>
    <t>PLT7 SS 10/24CT SCHOOL BUS YELLOW</t>
  </si>
  <si>
    <t>PLT7 PL 12/20CT PURPLE</t>
  </si>
  <si>
    <t>BNR JNT 12/1CT SM HAPPY BDAY</t>
  </si>
  <si>
    <t>BLN LTX 12/15CT 12" AST COLOR</t>
  </si>
  <si>
    <t>9CUP 12/8CT CEL WHITE</t>
  </si>
  <si>
    <t>DN 10/25CT 3P HUNTER GREEN</t>
  </si>
  <si>
    <t>PLT10 PL 12/20CT WHITE</t>
  </si>
  <si>
    <t>TC PL 12/1CT 54X108 WHITE</t>
  </si>
  <si>
    <t>PLT10 SS 10/24CT SUNKISSED ORANGE</t>
  </si>
  <si>
    <t>TC PR AIRLAID 12/1CT 50X108 WHITE</t>
  </si>
  <si>
    <t>FLAG 48/1CT PL BLK&amp;WHT</t>
  </si>
  <si>
    <t>DN 10/25CT 3P COBALT</t>
  </si>
  <si>
    <t>PLT7 SS 10/24CT GLITTERING GOLD</t>
  </si>
  <si>
    <t>BLN LTX 12/15CT 12" BLACK VELVET</t>
  </si>
  <si>
    <t>PLT10 SS 10/24CT LUSCIOUS LAVENDER</t>
  </si>
  <si>
    <t>PLT9 12/8CT CANDY PINK</t>
  </si>
  <si>
    <t>BLN LTX 12/15CT 12" CLASSIC RED</t>
  </si>
  <si>
    <t>PLT7 PL 12/20CT GLITTERING GOLD</t>
  </si>
  <si>
    <t>PLT7 SS 10/24CT CLASSIC RED</t>
  </si>
  <si>
    <t>SPN 12/24CT PRM NAVY</t>
  </si>
  <si>
    <t>20TMBLR PL 12/8CT INDIANA UNIV</t>
  </si>
  <si>
    <t>PLT10 PL 12/20CT SUNKISSED ORANGE</t>
  </si>
  <si>
    <t>20TMBLR PL 12/8CT UNIV OF FLORIDA</t>
  </si>
  <si>
    <t>TC PL 12/1CT 54X108 R/GINGHAM</t>
  </si>
  <si>
    <t>PLT7 SS 10/24CT BERMUDA BLUE</t>
  </si>
  <si>
    <t>TC PL STAYP 12/1CT 29X72 BLACK CHECK</t>
  </si>
  <si>
    <t>PLT7 SS 10/24CT SHIMMERING SILVER</t>
  </si>
  <si>
    <t>BLN LTX 12/15CT 12" WHITE</t>
  </si>
  <si>
    <t>PLT10 SS 10/24CT CANDY PINK</t>
  </si>
  <si>
    <t>PLT9 12/8CT FRESH LIME</t>
  </si>
  <si>
    <t>TC PL OCT RD 12/1CT 82" CANDY PINK</t>
  </si>
  <si>
    <t>9CUP 12/8CT CEL SUNKISSED ORANGE</t>
  </si>
  <si>
    <t>AST CUT 12/24CT PRM PASTEL BLUE</t>
  </si>
  <si>
    <t>CR 12/1CT 81' COBALT</t>
  </si>
  <si>
    <t>TC PL AOP 12/1CT 54X108 BLACK CHECK</t>
  </si>
  <si>
    <t>PLT10 PL 12/20CT PURPLE</t>
  </si>
  <si>
    <t>TS PL 14' 6/1CT BURGUNDY</t>
  </si>
  <si>
    <t>9CUP 12/8CT CEL CLASSIC RED</t>
  </si>
  <si>
    <t>AST CUT 12/18CT CLASSIC RED</t>
  </si>
  <si>
    <t>BLN LTX 12/15CT 12" CANDY PINK</t>
  </si>
  <si>
    <t>LN 6/150CT 2P WHITE</t>
  </si>
  <si>
    <t>PLT9 12/8CT BLACK VELVET</t>
  </si>
  <si>
    <t>KNV 12/24CT PRM COBALT</t>
  </si>
  <si>
    <t>PLT7 SS 10/24CT EMERALD GREEN</t>
  </si>
  <si>
    <t>PLT10 SS 10/24CT BURGUNDY</t>
  </si>
  <si>
    <t>FRK 12/24CT PRM PASTEL BLUE</t>
  </si>
  <si>
    <t>TS PL 14' 6/1CT FRESH LIME</t>
  </si>
  <si>
    <t>BN 12/24CT 1P AIRLAID WHITE</t>
  </si>
  <si>
    <t>TC PL OCT RD 12/1CT 82" BURGUNDY</t>
  </si>
  <si>
    <t>PLT10 PL 12/20CT GLITTERING GOLD</t>
  </si>
  <si>
    <t>TS PL 14' 6/1CT HUNTER GREEN</t>
  </si>
  <si>
    <t>TC PL 12/1CT 54X108 PURPLE</t>
  </si>
  <si>
    <t>TC PL OCT RD 12/1CT 82" FRESH LIME</t>
  </si>
  <si>
    <t>PLT10 SS 10/24CT FRESH LIME</t>
  </si>
  <si>
    <t>KNV 12/24CT PRM PASTEL BLUE</t>
  </si>
  <si>
    <t>CONF 12/1CT BATS/PUMPKINS</t>
  </si>
  <si>
    <t>16TMBLR PL 12/20CT BURGUNDY</t>
  </si>
  <si>
    <t>PLT7 SS 10/24CT NAVY</t>
  </si>
  <si>
    <t>BR PL 1/1CT 100' SCHOOL BUS YELLOW</t>
  </si>
  <si>
    <t>BLN LTX 12/15CT 12" COBALT</t>
  </si>
  <si>
    <t>PLT10 SS 10/24CT HUNTER GREEN</t>
  </si>
  <si>
    <t>TC PL OCT RD 12/1CT 82" HUNTER GREEN</t>
  </si>
  <si>
    <t>LN 6/150CT 2P BLACK VELVET</t>
  </si>
  <si>
    <t>PICK WOOD 12/50CT 2.5" BLACK &amp; WHITE CHECK FLAG</t>
  </si>
  <si>
    <t>TC PL 12/1CT 54X108 BLACK VELVET</t>
  </si>
  <si>
    <t>DN 12/24CT 1P AIRLAID WHITE 1/4FLD</t>
  </si>
  <si>
    <t>LN 12/20CT 2P MICHIGAN STATE UNIV</t>
  </si>
  <si>
    <t>PLT9 12/8CT SCHOOLBUS YELLOW</t>
  </si>
  <si>
    <t>SPN 12/24CT PRM PASTEL BLUE</t>
  </si>
  <si>
    <t>PLT7 SS 12/8CT BLACK/WHITE CHECKS</t>
  </si>
  <si>
    <t>16TMBLR PL 12/20CT PURPLE</t>
  </si>
  <si>
    <t>16TMBLR PL 12/20CT SUNKISSED ORANGE</t>
  </si>
  <si>
    <t>PLT10 SS 10/24CT COBALT</t>
  </si>
  <si>
    <t>PLT9 12/8CT WHITE</t>
  </si>
  <si>
    <t>BN 10/50CT 3P WHITE</t>
  </si>
  <si>
    <t>TS PL 14' 6/1CT COBALT</t>
  </si>
  <si>
    <t>AST CUT 12/24CT PRM SUNKISSED ORANGE</t>
  </si>
  <si>
    <t>PLT7 SS 10/24CT PURPLE</t>
  </si>
  <si>
    <t>FRK 12/24CT PRM SUNKISSED ORANGE</t>
  </si>
  <si>
    <t>LN 12/20CT 2P PENN STATE UNIV</t>
  </si>
  <si>
    <t>16TMBLR PL 12/20CT WHITE</t>
  </si>
  <si>
    <t>KNV 12/24CT PRM SUNKISSED ORANGE</t>
  </si>
  <si>
    <t>PLT7 SS 10/24CT BLACK VELVET</t>
  </si>
  <si>
    <t>16TMBLR PL 12/20CT GLITTERING GOLD</t>
  </si>
  <si>
    <t>TC PL OCT RD 12/1CT 82" COBALT</t>
  </si>
  <si>
    <t>BN 10/50CT 3P CLASSIC RED</t>
  </si>
  <si>
    <t>TC AIRLAID OCT RD 12/1CT 82" WHITE</t>
  </si>
  <si>
    <t>PLT7 PL 12/20CT CLASSIC RED</t>
  </si>
  <si>
    <t>TC PL OCT RD 12/1CT 82" BLACK VELVET</t>
  </si>
  <si>
    <t>PLT9 12/8CT SUNKISSED ORANGE</t>
  </si>
  <si>
    <t>BN 10/50CT 3P EMERALD GREEN</t>
  </si>
  <si>
    <t>SPN 12/24CT PRM SUNKISSED ORANGE</t>
  </si>
  <si>
    <t>16TMBLR PL 12/20CT FRESH LIME</t>
  </si>
  <si>
    <t>TC PL OCT RD 12/1CT 82" EMERALD GREEN</t>
  </si>
  <si>
    <t>FVR NECKLACE 12/3CT LETTER USA</t>
  </si>
  <si>
    <t>PLT7 PL 12/20CT BLACK VELVET</t>
  </si>
  <si>
    <t>BN 10/50CT 3P NAVY</t>
  </si>
  <si>
    <t>PLT7 SS 10/24CT PASTEL BLUE</t>
  </si>
  <si>
    <t>PLT9 12/8CT CLASSIC RED</t>
  </si>
  <si>
    <t>PLT7 SS 10/24CT CLASSIC PINK</t>
  </si>
  <si>
    <t>AST CUT 12/24CT PRM BERMUDA BLUE</t>
  </si>
  <si>
    <t>BN 10/50CT 3P BLACK VELVET</t>
  </si>
  <si>
    <t>TC PL OCT RD 12/1CT 82" IVORY</t>
  </si>
  <si>
    <t>BN 10/50CT 3P PASTEL BLUE</t>
  </si>
  <si>
    <t>FRK 12/24CT PRM BERMUDA BLUE</t>
  </si>
  <si>
    <t>PINWHEELS PL 12/1CT PATRIOTIC</t>
  </si>
  <si>
    <t>PLT10 PL 12/20CT CLASSIC RED</t>
  </si>
  <si>
    <t>PLT7 SS 10/24CT IVORY</t>
  </si>
  <si>
    <t>CAN 12/24CT 2 1/2" WHITE</t>
  </si>
  <si>
    <t>BN 10/50CT 3P CLASSIC PINK</t>
  </si>
  <si>
    <t>TC PL OCT RD 12/1CT 82" LUSCIOUS LAVENDER</t>
  </si>
  <si>
    <t>KNV 12/24CT PRM BERMUDA BLUE</t>
  </si>
  <si>
    <t>TC PL OCT RD 12/1CT 82" MIMOSA</t>
  </si>
  <si>
    <t>TC PL SOL 12/1CT 54X108 FRESH LIME</t>
  </si>
  <si>
    <t>PLT10 PL 12/20CT BLACK VELVET</t>
  </si>
  <si>
    <t>AST CUT 12/24CT PRM WHITE</t>
  </si>
  <si>
    <t>CAN 12/12CT MAGIC CANDY STRIPE</t>
  </si>
  <si>
    <t>BN 10/50CT 3P IVORY</t>
  </si>
  <si>
    <t>TC PL 12/1CT 54X108 GLITTERING GOLD</t>
  </si>
  <si>
    <t>PLT7 SS 10/24CT HOT MAGENTA</t>
  </si>
  <si>
    <t>TC PL OCT RD 12/1CT 82" PURPLE</t>
  </si>
  <si>
    <t>BAG CELLO BASKET 12/1CT LG CLEAR</t>
  </si>
  <si>
    <t>BN 10/50CT 3P SUNKISSED ORANGE</t>
  </si>
  <si>
    <t>SPN 12/24CT PRM BERMUDA BLUE</t>
  </si>
  <si>
    <t>LN 12/20CT 2P AUBURN UNIV</t>
  </si>
  <si>
    <t>9CUP 10/24CT TOC WHITE</t>
  </si>
  <si>
    <t>CAN 12/20CT 8" PARTY TWO TONE</t>
  </si>
  <si>
    <t>KNV 12/24CT PRM BURGUNDY</t>
  </si>
  <si>
    <t>16TMBLR PL 12/20CT HUNTER GREEN</t>
  </si>
  <si>
    <t>PLT7 SS 10/24CT SUNKISSED ORANGE</t>
  </si>
  <si>
    <t>TC PL STAYP 12/1CT 60" WHITE</t>
  </si>
  <si>
    <t>AST CUT 12/24CT PRM CLASSIC RED</t>
  </si>
  <si>
    <t>TC PL OCT RD 12/1CT 82" SCHOOL BUS YELLOW</t>
  </si>
  <si>
    <t>CAN 12/20CT PARTY WHITE</t>
  </si>
  <si>
    <t>DN 12/50CT AIRLAID WHITE CATER</t>
  </si>
  <si>
    <t>BN 12/20CT 2P CANDY PINK</t>
  </si>
  <si>
    <t>LN 12/50CT 2P WHITE</t>
  </si>
  <si>
    <t>AST CUT 12/24CT PRM SCHOOL BUS YELLOW</t>
  </si>
  <si>
    <t>TC PL OCT RD 12/1CT 82" WHITE</t>
  </si>
  <si>
    <t>9CUP 10/24CT TOC MIMOSA</t>
  </si>
  <si>
    <t>16TMBLR PL 12/20CT CLASSIC RED</t>
  </si>
  <si>
    <t>BN 12/50CT 2P WHITE</t>
  </si>
  <si>
    <t>KNV 12/24CT PRM HUNTER GREEN</t>
  </si>
  <si>
    <t>PLT7 SS 10/24CT LUSCIOUS LAVENDER</t>
  </si>
  <si>
    <t>LN 12/50CT 2P PASTEL BLUE</t>
  </si>
  <si>
    <t>9CUP 10/24CT TOC SCHOOL BUS YELLOW</t>
  </si>
  <si>
    <t>TC PL OCT RD 12/1CT 82" CLASSIC PINK</t>
  </si>
  <si>
    <t>BN 12/50CT 2P PASTEL BLUE</t>
  </si>
  <si>
    <t>BR PL 1/1CT 100' CLASSIC PINK</t>
  </si>
  <si>
    <t>BN 10/50CT 3P BURGUNDY</t>
  </si>
  <si>
    <t>LN 12/50CT 2P MIMOSA</t>
  </si>
  <si>
    <t>AST CUT 12/24CT PRM PURPLE</t>
  </si>
  <si>
    <t>TC PL OCT RD 12/1CT 82" GLITTERING GOLD</t>
  </si>
  <si>
    <t>BN 12/20CT 2P FRESH LIME</t>
  </si>
  <si>
    <t>BN 12/50CT 2P MIMOSA</t>
  </si>
  <si>
    <t>9CUP 10/24CT TOC GLITTERING GOLD</t>
  </si>
  <si>
    <t>PLT9 SS 12/8CT MICHIGAN STATE UNIV</t>
  </si>
  <si>
    <t>LN 12/50CT 2P EMERALD GREEN</t>
  </si>
  <si>
    <t>TC PL OCT RD 12/1CT 82" HOT MAGENTA</t>
  </si>
  <si>
    <t>TC PL 12/1CT 54X108 CLASSIC PINK</t>
  </si>
  <si>
    <t>BN 12/50CT 2P EMERALD GREEN</t>
  </si>
  <si>
    <t>TC PL OCT RD 12/1CT 82" NAVY</t>
  </si>
  <si>
    <t>PLT9 SS 12/8CT UNIV OF ALABAMA</t>
  </si>
  <si>
    <t>LN 12/50CT 2P LUSCIOUS LAVENDER</t>
  </si>
  <si>
    <t>9CUP 10/24CT TOC CLASSIC RED</t>
  </si>
  <si>
    <t>TC PL OCT RD 12/1CT 82" SHIMMERING SILVER</t>
  </si>
  <si>
    <t>BN 10/50CT 3P HUNTER GREEN</t>
  </si>
  <si>
    <t>BN 12/50CT 2P LUSCIOUS LAVENDER</t>
  </si>
  <si>
    <t>AST CUT 12/24CT PRM BLACK VELVET</t>
  </si>
  <si>
    <t>PLT7 SS 10/24CT CANDY PINK</t>
  </si>
  <si>
    <t>16TMBLR PL 12/20CT BLACK VELVET</t>
  </si>
  <si>
    <t>LN 12/50CT 2P CLASSIC PINK</t>
  </si>
  <si>
    <t>16TMBLR PL 12/20CT BERMUDA BLUE</t>
  </si>
  <si>
    <t>AST CUT 12/24CT PRM CLASSIC PINK</t>
  </si>
  <si>
    <t>9CUP 10/24CT TOC BERMUDA BLUE</t>
  </si>
  <si>
    <t>TC PL OCT RD 12/1CT 82" SUNKISSED ORANGE</t>
  </si>
  <si>
    <t>BN 12/50CT 2P CLASSIC PINK</t>
  </si>
  <si>
    <t>BN 10/50CT 3P COBALT</t>
  </si>
  <si>
    <t>LN 12/50CT 2P BLACK VELVET</t>
  </si>
  <si>
    <t>PLT7 PL 12/20CT SHIMMERING SILVER</t>
  </si>
  <si>
    <t>TC PL OCT RD 12/1CT 82" CLASSIC RED</t>
  </si>
  <si>
    <t>9CUP 10/24CT TOC SHIMMERING SILVER</t>
  </si>
  <si>
    <t>PLT9 SS 12/8CT AUBURN UNIV</t>
  </si>
  <si>
    <t>BN 12/50CT 2P BLACK VELVET</t>
  </si>
  <si>
    <t>AST CUT 12/24CT PRM LUSCIOUS LAVENDER</t>
  </si>
  <si>
    <t>16TMBLR PL 12/20CT MIMOSA</t>
  </si>
  <si>
    <t>BN 12/20CT 2P BLACK VELVET</t>
  </si>
  <si>
    <t>AST CUT 12/24CT PRM MIMOSA</t>
  </si>
  <si>
    <t>LN 12/50CT 2P HOT MAGENTA</t>
  </si>
  <si>
    <t>9CUP 10/24CT TOC EMERALD GREEN</t>
  </si>
  <si>
    <t>PLT7 SS 10/24CT BURGUNDY</t>
  </si>
  <si>
    <t>BN 12/50CT 2P HOT MAGENTA</t>
  </si>
  <si>
    <t>TC PL OCT RD 12/1CT 82" BERMUDA BLUE</t>
  </si>
  <si>
    <t>PICK PL SWORD 12/36CT NEON COLOR</t>
  </si>
  <si>
    <t>LN 12/20CT 2P CANDY PINK</t>
  </si>
  <si>
    <t>LN 12/50CT 2P SUNKISSED ORANGE</t>
  </si>
  <si>
    <t>AST CUT 12/24CT PRM EMERALD GREEN</t>
  </si>
  <si>
    <t>LN 12/20CT 2P FRESH LIME</t>
  </si>
  <si>
    <t>9CUP 10/24CT TOC NAVY</t>
  </si>
  <si>
    <t>PLT7 SS 10/24CT FRESH LIME</t>
  </si>
  <si>
    <t>BN 12/50CT 2P SUNKISSED ORANGE</t>
  </si>
  <si>
    <t>TRAY PL SHPD 12/1CT 17" FOOTBALL</t>
  </si>
  <si>
    <t>LN 12/20CT 2P BLACK VELVET</t>
  </si>
  <si>
    <t>PLT9 SS 12/75CT BLACK VELVET</t>
  </si>
  <si>
    <t>TC PL OCT RD 12/1CT 82" PASTEL BLUE</t>
  </si>
  <si>
    <t>LN 12/50CT 2P PURPLE</t>
  </si>
  <si>
    <t>PLT10 PL 12/20CT SHIMMERING SILVER</t>
  </si>
  <si>
    <t>9CUP 10/24CT TOC PURPLE</t>
  </si>
  <si>
    <t>BN 12/50CT 2P PURPLE</t>
  </si>
  <si>
    <t>PLT7 SS 10/24CT HUNTER GREEN</t>
  </si>
  <si>
    <t>TC PL STAYP 12/1CT 60" REAL RED</t>
  </si>
  <si>
    <t>AST CUT 12/24CT PRM IVORY</t>
  </si>
  <si>
    <t>PLT9 SS 12/8CT UNIV OF FLORIDA</t>
  </si>
  <si>
    <t>PLT7 PL 12/20CT SCHOOL BUS YELLOW</t>
  </si>
  <si>
    <t>BN 12/20CT 2P SCHOOL BUS YELLOW</t>
  </si>
  <si>
    <t>TC PL 12/1CT 54X108 HOT MAGENTA</t>
  </si>
  <si>
    <t>9CUP 10/24CT TOC BLACK VELVET</t>
  </si>
  <si>
    <t>PLT7 SS 12/75CT BLACK VELVET</t>
  </si>
  <si>
    <t>HORNS 12/8CT ASST FRINGED</t>
  </si>
  <si>
    <t>CAN 6/1CT POLKA DOTS NUMERAL 1</t>
  </si>
  <si>
    <t>BN 12/20CT 2P WHITE</t>
  </si>
  <si>
    <t>AST CUT 12/24CT PRM SHIMMERING SILVER</t>
  </si>
  <si>
    <t>9CUP 10/24CT TOC PASTEL BLUE</t>
  </si>
  <si>
    <t>CAN 6/1CT POLKA DOTS NUMERAL 2</t>
  </si>
  <si>
    <t>TC PP 6/1CT 54X108 BLACK VELVET</t>
  </si>
  <si>
    <t>PLT9 SS 12/75CT WHITE</t>
  </si>
  <si>
    <t>AST CUT 12/24CT PRM GLITTERING GOLD</t>
  </si>
  <si>
    <t>CAN 6/1CT POLKA DOTS NUMERAL 3</t>
  </si>
  <si>
    <t>BNR JNT 12/1CT LG HAPPY BDAY</t>
  </si>
  <si>
    <t>9CUP 10/24CT TOC CLASSIC PINK</t>
  </si>
  <si>
    <t>AST CUT 12/24CT PRM HOT MAGENTA</t>
  </si>
  <si>
    <t>CAN 6/1CT POLKA DOTS NUMERAL 4</t>
  </si>
  <si>
    <t>LN 12/20CT 2P SCHOOL BUS YELLOW</t>
  </si>
  <si>
    <t>16TMBLR PL 12/20CT LUSCIOUS LAVENDER</t>
  </si>
  <si>
    <t>FRK 12/24CT PRM WHITE</t>
  </si>
  <si>
    <t>9CUP 10/24CT TOC IVORY</t>
  </si>
  <si>
    <t>PLT7 SS 10/24CT COBALT</t>
  </si>
  <si>
    <t>CAN 6/1CT POLKA DOTS NUMERAL 5</t>
  </si>
  <si>
    <t>LN 12/20CT 2P WHITE</t>
  </si>
  <si>
    <t>PLT9 SS 12/75CT CLASSIC RED</t>
  </si>
  <si>
    <t>TC PP 6/1CT 54X108 CLASSIC PINK</t>
  </si>
  <si>
    <t>FLAG 12/1CT US 12X18 COTTON</t>
  </si>
  <si>
    <t>9CUP 10/24CT TOC HOT MAGENTA</t>
  </si>
  <si>
    <t>9CUP 10/24CT TOC SUNKISSED ORANGE</t>
  </si>
  <si>
    <t>PLT7 SS 12/75CT WHITE</t>
  </si>
  <si>
    <t>TIARA FOIL 50/1CT FOIL FRN NY</t>
  </si>
  <si>
    <t>FLAG 36/1CT US 4X6 COTTON</t>
  </si>
  <si>
    <t>TC PP 6/1CT 54X108 EMERALD GREEN</t>
  </si>
  <si>
    <t>TC PL STAYP 12/1CT 60" ROYAL BLUE</t>
  </si>
  <si>
    <t>CAN 6/1CT POLKA DOTS NUMERAL 6</t>
  </si>
  <si>
    <t>9CUP 10/24CT TOC LUSCIOUS LAVENDER</t>
  </si>
  <si>
    <t>FRK 12/50CT PRM CLEAR</t>
  </si>
  <si>
    <t>PLT7 SS 12/75CT CLASSIC RED</t>
  </si>
  <si>
    <t>DOOR FRINGE 6/1CT MULTI FOIL</t>
  </si>
  <si>
    <t>CAN 6/1CT POLKA DOTS NUMERAL 7</t>
  </si>
  <si>
    <t>16TMBLR PL 12/20CT SHIMMERING SILVER</t>
  </si>
  <si>
    <t>FLAG 36/1CT US 8X12 COTTON</t>
  </si>
  <si>
    <t>BN 12/20CT 2P SUNKISSED ORANGE</t>
  </si>
  <si>
    <t>CAN 6/1CT POLKA DOTS NUMERAL 8</t>
  </si>
  <si>
    <t>BN 12/20CT 2P CLASSIC RED</t>
  </si>
  <si>
    <t>CAN 6/1CT POLKA DOTS NUMERAL 9</t>
  </si>
  <si>
    <t>LN 12/20CT 2P SUNKISSED ORANGE</t>
  </si>
  <si>
    <t>TIARA 12/4CT FOIL HAPPY BDAY</t>
  </si>
  <si>
    <t>TC PP 6/1CT 54X108 HOT MAGENTA</t>
  </si>
  <si>
    <t>CAN 6/1CT POLKA DOTS NUMERAL 0</t>
  </si>
  <si>
    <t>LN 12/20CT 2P CLASSIC RED</t>
  </si>
  <si>
    <t>FIX 6/1CT NAPKIN SHELF EXTNDR</t>
  </si>
  <si>
    <t>FRK 12/24CT PRM CLASSIC RED</t>
  </si>
  <si>
    <t>PLT9 SS 12/8CT INDIANA UNIV</t>
  </si>
  <si>
    <t>LN 10/50CT 3P WHITE</t>
  </si>
  <si>
    <t>TC PP 6/1CT 54X108 IVORY</t>
  </si>
  <si>
    <t>PICK PL 6/16CT DIAM SHP CLEAR</t>
  </si>
  <si>
    <t>LN 12/20CT 2P UNIV OF ALABAMA</t>
  </si>
  <si>
    <t>FRK 12/24CT PRM SCHOOL BUS YELLOW</t>
  </si>
  <si>
    <t>TC PP 6/1CT 54X108 LUSCIOUS LAVENDER</t>
  </si>
  <si>
    <t>PICK PL 12/300CT ASST COLORS</t>
  </si>
  <si>
    <t>TC PP 6/1CT 54X108 MIMOSA</t>
  </si>
  <si>
    <t>KNV 12/24CT PRM FRESH LIME</t>
  </si>
  <si>
    <t>TC PP 6/1CT 54X108 PASTEL BLUE</t>
  </si>
  <si>
    <t>20OZ BOWL PR 10/20CT COBALT</t>
  </si>
  <si>
    <t>PLT7 PL 12/20CT COBALT</t>
  </si>
  <si>
    <t>TC PP 6/1CT 54X108 PURPLE</t>
  </si>
  <si>
    <t>FRK 12/24CT PRM PURPLE</t>
  </si>
  <si>
    <t>TC PP 6/1CT 54X108 SCHOOL BUS YELLOW</t>
  </si>
  <si>
    <t>FRK 12/24CT PRM BLACK VELVET</t>
  </si>
  <si>
    <t>20TMBLR PL 12/8CT AUBURN UNIV</t>
  </si>
  <si>
    <t>TC PL 12/1CT 54X108 SCHOOL BUS YELLOW</t>
  </si>
  <si>
    <t>20OZ BOWL PR 10/20CT BLACK VELVET</t>
  </si>
  <si>
    <t>FRK 12/24CT PRM CLASSIC PINK</t>
  </si>
  <si>
    <t>20OZ BOWL PR 10/20CT WHITE</t>
  </si>
  <si>
    <t>LN 10/50CT 3P CLASSIC RED</t>
  </si>
  <si>
    <t>CONF 12/1CT EMB BLLN MIX</t>
  </si>
  <si>
    <t>TC PL 12/1CT 54X108 IVORY</t>
  </si>
  <si>
    <t>FRK 12/24CT PRM SHIMMERING SILVER</t>
  </si>
  <si>
    <t>PLT10 PL 12/20CT COBALT</t>
  </si>
  <si>
    <t>FRK 12/24CT PRM LUSCIOUS LAVENDER</t>
  </si>
  <si>
    <t>FRK 12/24CT PRM MIMOSA</t>
  </si>
  <si>
    <t>LN 10/50CT 3P EMERALD GREEN</t>
  </si>
  <si>
    <t>BR PL 1/1CT 100' GLITTERING GOLD</t>
  </si>
  <si>
    <t>FRK 12/24CT PRM GLITTERING GOLD</t>
  </si>
  <si>
    <t>LN 10/50CT 3P NAVY</t>
  </si>
  <si>
    <t>TC PL 12/1CT 54X108 CLASSIC RED</t>
  </si>
  <si>
    <t>16TMBLR PL 12/20CT COBALT</t>
  </si>
  <si>
    <t>LN 10/50CT 3P BLACK VELVET</t>
  </si>
  <si>
    <t>LN 10/50CT 3P PASTEL BLUE</t>
  </si>
  <si>
    <t>PLT7 PL 12/20CT EMERALD GREEN</t>
  </si>
  <si>
    <t>LN 10/50CT 3P CLASSIC PINK</t>
  </si>
  <si>
    <t>LN 10/50CT 3P IVORY</t>
  </si>
  <si>
    <t>STEM WINE GLASS PL 12OZ 12/4CT CLEAR</t>
  </si>
  <si>
    <t>STEMLESS WINE GLASS PL 14OZ 6/4CT CLEAR</t>
  </si>
  <si>
    <t>AST CUT 12/24CT BOX CLASSIC RED</t>
  </si>
  <si>
    <t>AST CUT 12/24CT BOX CLEAR</t>
  </si>
  <si>
    <t>AST CUT 12/24CT BOX WHITE</t>
  </si>
  <si>
    <t>AST CUT 12/24CT BOX NAVY BLUE</t>
  </si>
  <si>
    <t>FORK CUT 12/24CT BOX CLEAR</t>
  </si>
  <si>
    <t>TOOTHPICKS 12/200CT WOOD NATURAL</t>
  </si>
  <si>
    <t>TOOTHPICKS 12/200CT WOOD ASSTD COLORS</t>
  </si>
  <si>
    <t>BN 12/40CT 2P CLASSIC RED</t>
  </si>
  <si>
    <t>BN 12/40CT 2P WHITE</t>
  </si>
  <si>
    <t>BN 12/40CT 2P NAVY BLUE</t>
  </si>
  <si>
    <t>TC PL AOP 6/1CT 54X102 WILD ONE</t>
  </si>
  <si>
    <t>9CUP 12/8CT WILD ONE WOODLAND</t>
  </si>
  <si>
    <t>TC PP 6/1CT 54X108 CLASSIC RED</t>
  </si>
  <si>
    <t>TC PP 6/1CT 54X108 WHITE</t>
  </si>
  <si>
    <t>TC PP 6/1CT 54X108 NAVY BLUE</t>
  </si>
  <si>
    <t>STEM 7OZ 12/4CT CHAMPAGNE FLT CLEAR</t>
  </si>
  <si>
    <t>STEM 4OZ 9/6CT CHAMPAGNE COUPE CLEAR</t>
  </si>
  <si>
    <t>PLT9 12/8CT CAKE BIRTHDAY</t>
  </si>
  <si>
    <t>PLT7 12/8CT CAKE BIRTHDAY</t>
  </si>
  <si>
    <t>LN 12/16CT 2P CAKE BIRTHDAY</t>
  </si>
  <si>
    <t>CP HC 6/1CT WILD ONE WOODLAND</t>
  </si>
  <si>
    <t>DNG DIZZY 6/5CT WILD ONE WOODLAND</t>
  </si>
  <si>
    <t>BN 12/16CT 2P CAKE BIRTHDAY BKF</t>
  </si>
  <si>
    <t>BLN MET 10/1CT 18" WILD ONE WDLND</t>
  </si>
  <si>
    <t>TC PL BRD 12/1CT 48X88 CAKE BIRTHDAY</t>
  </si>
  <si>
    <t>BNR SHP RIB 12/1CT WILD ONE WOODLAND</t>
  </si>
  <si>
    <t>TRAY PL OVAL 12/1CT PUMPKIN</t>
  </si>
  <si>
    <t>BAG TRT PR W/ATT 12/8CT WILD ONE</t>
  </si>
  <si>
    <t>PLT9 12/8CT BIRTHDAY FUN</t>
  </si>
  <si>
    <t>PLT7 12/8CT BIRTHDAY FUN</t>
  </si>
  <si>
    <t>LN 12/16CT 2P BIRTHDAY FUN</t>
  </si>
  <si>
    <t>BN 12/16CT 2P BIRTHDAY FUN</t>
  </si>
  <si>
    <t>TC PL BRD 12/1CT 48X88 BIRTHDAY FUN</t>
  </si>
  <si>
    <t>TIARA W/FR 6/8CT UNICORN SPARKLE</t>
  </si>
  <si>
    <t>TC PP 6/1CT 54X108 SUNKISSED ORANGE</t>
  </si>
  <si>
    <t>PLT10 SS 12/8CT EUCALYPTUS GREENS</t>
  </si>
  <si>
    <t>PLT9 SS 12/8CT EUCALYPTUS GREENS</t>
  </si>
  <si>
    <t>PLT7 SS 12/8CT EUCALYPTUS GREENS</t>
  </si>
  <si>
    <t>LN 12/16CT 2P EUCALYPTUS GREENS</t>
  </si>
  <si>
    <t>LN 12/20CT 2P UNIV OF FLORIDA</t>
  </si>
  <si>
    <t>LN 12/16CT 2P I DO EUCALYPTUS GREENS BKF</t>
  </si>
  <si>
    <t>BN 12/16CT 2P EUCALYPTUS GREENS</t>
  </si>
  <si>
    <t>12CUP 12/8CT EUCALYPTUS GREENS</t>
  </si>
  <si>
    <t>16TMBLR PL 12/20CT CANDY PINK</t>
  </si>
  <si>
    <t>TC PR AOP 6/1CT 54X102 EUCALYPTUS GREENS</t>
  </si>
  <si>
    <t>TC PP 6/1CT 54X108 NAVY</t>
  </si>
  <si>
    <t>BR PL 1/1CT 100' BURGUNDY</t>
  </si>
  <si>
    <t>TC PP 6/1CT 54X108 BERMUDA BLUE</t>
  </si>
  <si>
    <t>PLT9 SS 12/8CT BIG DIG CONSTRUCTION</t>
  </si>
  <si>
    <t>PLT7 SS 12/8CT BIG DIG CONSTRUCTION</t>
  </si>
  <si>
    <t>TC PP 6/1CT 54X108 CANDY PINK</t>
  </si>
  <si>
    <t>LN 12/16CT 2P BIG DIG CONSTRUCTION</t>
  </si>
  <si>
    <t>PLT9 SS 12/8CT OHIO STATE UNIV</t>
  </si>
  <si>
    <t>BR PL 1/1CT 100' FRESH LIME</t>
  </si>
  <si>
    <t>FVR GLASSES PR 6/4CT NEW YEAR DELUXE</t>
  </si>
  <si>
    <t>LN 12/16CT 2P BIG DIG CONSTRUCTION HBD</t>
  </si>
  <si>
    <t>20TMBLR PL 12/8CT OHIO STATE UNIV</t>
  </si>
  <si>
    <t>BN 12/16CT 2P BIG DIG CONSTRUCTION</t>
  </si>
  <si>
    <t>BR PL 1/1CT 100' HUNTER GREEN</t>
  </si>
  <si>
    <t>LN 12/20CT 2P OHIO STATE UNIV</t>
  </si>
  <si>
    <t>TC PP 6/1CT 54X108 BURGUNDY</t>
  </si>
  <si>
    <t>TC PL AOP 12/1CT 54X108 OHIO STATE UNIV</t>
  </si>
  <si>
    <t>TC PP LINETTE 1CT 54X108 WHITE</t>
  </si>
  <si>
    <t>BT 12/50CT AIRLAID WHITE CATER</t>
  </si>
  <si>
    <t>TC PP LINETTE 36/2CT 54X108 WHITE</t>
  </si>
  <si>
    <t>LN 12/16CT 2P BLACK/WHITE CHECKS</t>
  </si>
  <si>
    <t>TC PP 6/1CT 54X108 FRESH LIME</t>
  </si>
  <si>
    <t>PLT9 SS 12/8CT MONSTER TRUCK RALLY</t>
  </si>
  <si>
    <t>TC PL SOL 12/1CT 54X108 WHITE</t>
  </si>
  <si>
    <t>PLT7 SS 12/8CT MONSTER TRUCK RALLY</t>
  </si>
  <si>
    <t>PLT9 FOIL 12/8CT PINK GOLD CELEBRATION</t>
  </si>
  <si>
    <t>LN 12/16CT 2P MONSTER TRUCK RALLY HBD</t>
  </si>
  <si>
    <t>PLT7 FOIL 12/8CT PINK GOLD CELEBRATION</t>
  </si>
  <si>
    <t>BN 12/16CT 2P MONSTER TRUCK RALLY</t>
  </si>
  <si>
    <t>LN 12/16CT 2P PINK GOLD CELEBRATION BKF</t>
  </si>
  <si>
    <t>LN 12/16CT 2P GIRL PINK GOLD CELEBRATION BKF</t>
  </si>
  <si>
    <t>TC PP 6/1CT 54X108 HUNTER GREEN</t>
  </si>
  <si>
    <t>BN 12/16CT 2P PINK GOLD CELEBRATION BKF</t>
  </si>
  <si>
    <t>TC PR AOP 6/1CT 54X102 PINK GOLD CELEBRATION</t>
  </si>
  <si>
    <t>BR PL 1/1CT 100' COBALT</t>
  </si>
  <si>
    <t>CP HC 6/1CT UNICORN SPARKLE</t>
  </si>
  <si>
    <t>9CUP 12/8CT PINK GOLD CELEBRATION</t>
  </si>
  <si>
    <t>HAT CHILD 6/8CT UNICORN SPARKLE</t>
  </si>
  <si>
    <t>PLT9 FOIL 12/8CT BLUE SILV CELEBRATION</t>
  </si>
  <si>
    <t>BNR SHP 12/1CT W/TW FOIL STMP UNICRN SPRKLL</t>
  </si>
  <si>
    <t>PLT7 FOIL 12/8CT BLUE SILV CELEBRATION</t>
  </si>
  <si>
    <t>LN 12/16CT 2P BLUE SILV CELEBRATION BKF</t>
  </si>
  <si>
    <t>TC PL SOL 12/1CT 54X108 CANDY PINK</t>
  </si>
  <si>
    <t>CUP TREAT 12/6CT DOTS MULTICOLOR</t>
  </si>
  <si>
    <t>9CUP 12/8CT BLUE SILV CELEBRATION</t>
  </si>
  <si>
    <t>LN 12/50CT 2P CLASSIC RED</t>
  </si>
  <si>
    <t>CAN PICK 12/14CT HAPPY BIRTHDAY GOLD</t>
  </si>
  <si>
    <t>BR PL 6/1CT 100' BLACK VELVET</t>
  </si>
  <si>
    <t>CAN 12/24CT SPIRAL GOLD</t>
  </si>
  <si>
    <t>TC PP 6/1CT 54X108 COBALT</t>
  </si>
  <si>
    <t>CAN 12/24CT SPIRAL SILVER</t>
  </si>
  <si>
    <t>LN 12/16CT 2P BOY BLUE SILV CELEBRATION BKF</t>
  </si>
  <si>
    <t>LN 12/50CT 2P BERMUDA BLUE</t>
  </si>
  <si>
    <t>CAN NUM 12/1CT GOLD 0</t>
  </si>
  <si>
    <t>BN 12/16CT 2P BLUE SILV CELEBRATION BKF</t>
  </si>
  <si>
    <t>DN 12/50CT 2P 1/8 FLD WHITE</t>
  </si>
  <si>
    <t>TC PR AOP 6/1CT 54X102 BLUE SILV CELEBRATION</t>
  </si>
  <si>
    <t>CAN NUM 12/1CT GOLD 1</t>
  </si>
  <si>
    <t>TC PL SOL 12/1CT 54X108 BLACK VELVET</t>
  </si>
  <si>
    <t>CAN NUM 12/1CT GOLD 2</t>
  </si>
  <si>
    <t>CAN NUM 12/1CT GOLD 3</t>
  </si>
  <si>
    <t>CAN NUM 12/1CT GOLD 4</t>
  </si>
  <si>
    <t>TC PP 6/1CT 54X108 GLITTERING GOLD</t>
  </si>
  <si>
    <t>BN 6/200CT 2P COBALT</t>
  </si>
  <si>
    <t>CAN NUM 12/1CT GOLD 5</t>
  </si>
  <si>
    <t>BR PL 1/1CT 250' COBALT</t>
  </si>
  <si>
    <t>CAN NUM 12/1CT GOLD 6</t>
  </si>
  <si>
    <t>DN 6/100CT 2P 1/8 FLD COBALT</t>
  </si>
  <si>
    <t>CAN NUM 12/1CT GOLD 7</t>
  </si>
  <si>
    <t>CAN NUM 12/1CT GOLD 8</t>
  </si>
  <si>
    <t>TC PP 6/1CT 54X108 SHIMMERING SILVER</t>
  </si>
  <si>
    <t>CAN NUM 12/1CT GOLD 9</t>
  </si>
  <si>
    <t>PLT7 FOIL 12/8CT AST PASTEL CELEBRATIONS</t>
  </si>
  <si>
    <t>LN 12/16CT 3P FOIL SHP PASTEL CELEBRATIONS</t>
  </si>
  <si>
    <t>BN 12/16CT 3P FOIL PASTEL CELEBRATIONS</t>
  </si>
  <si>
    <t>TC PR AOP 6/1CT 54X102 PASTEL CELEBRATIONS</t>
  </si>
  <si>
    <t>BR PL 6/1CT 100' WHITE</t>
  </si>
  <si>
    <t>9CUP 12/8CT FOIL PASTEL CELEBRATIONS</t>
  </si>
  <si>
    <t>DN 12/50CT 2P 1/8 FLD EMERALD GREEN</t>
  </si>
  <si>
    <t>DN 12/50CT 2P 1/8 FLD NAVY</t>
  </si>
  <si>
    <t>BNR JNT LG 12/1CT PURR-FECT PARTY</t>
  </si>
  <si>
    <t>DN 12/50CT 2P 1/8 FLD PURPLE</t>
  </si>
  <si>
    <t>TRAY PL SHPD 12/1CT 14" SANTA</t>
  </si>
  <si>
    <t>BO W/MED 6/8CT BIG DIG CONSTRUCTION</t>
  </si>
  <si>
    <t>BR PL 6/1CT 100' CLASSIC RED</t>
  </si>
  <si>
    <t>BO W/MED 6/8CT MONSTER TRUCK RALLY</t>
  </si>
  <si>
    <t>TRAY PL SHPD 12/1CT 14" SNOWMAN</t>
  </si>
  <si>
    <t>CP HC 3D TRUCK 6/1CT BIG DIG CONSTRUCTION</t>
  </si>
  <si>
    <t>CP HC 3D TRUCK 6/1CT MONSTER TRUCK RALLY</t>
  </si>
  <si>
    <t>PLT9 SS 12/8CT UNIV OF MICHIGAN</t>
  </si>
  <si>
    <t>DN 12/50CT 2P 1/8 FLD PASTEL BLUE</t>
  </si>
  <si>
    <t>TC PL AOP 12/1CT 54X108 UNIV OF MICHIGAN</t>
  </si>
  <si>
    <t>DN 12/50CT 2P 1/8 FLD CLASSIC PINK</t>
  </si>
  <si>
    <t>LN 12/20CT 2P UNIV OF MICHIGAN</t>
  </si>
  <si>
    <t>20TMBLR PL 12/8CT UNIV OF MICHIGAN</t>
  </si>
  <si>
    <t>DN 12/50CT 2P 1/8 FLD IVORY</t>
  </si>
  <si>
    <t>DNG DIZZY 6/5CT BIG DIG CONSTRUCTION</t>
  </si>
  <si>
    <t>DN 12/50CT 2P 1/8 FLD HOT MAGENTA</t>
  </si>
  <si>
    <t>DNG DIZZY 6/5CT MONSTER TRUCK RALLY</t>
  </si>
  <si>
    <t>CP HC 6/1CT FOIL PINK GOLD CELEBRATION</t>
  </si>
  <si>
    <t>DN 12/50CT 2P 1/8 FLD LUSCIOUS LAVENDER</t>
  </si>
  <si>
    <t>CP HC 6/1CT FOIL BLUE SILV CELEBRATION</t>
  </si>
  <si>
    <t>TC PL SOL 12/1CT 54X108 SCHOOLBUS YELLOW</t>
  </si>
  <si>
    <t>BT 12/24CT AIRLAID WHITE</t>
  </si>
  <si>
    <t>DN 12/50CT 2P 1/8 FLD CANDY PINK</t>
  </si>
  <si>
    <t>DN 12/50CT 2P 1/8 FLD BURGUNDY</t>
  </si>
  <si>
    <t>DN 12/50CT 2P 1/8 FLD FRESH LIME</t>
  </si>
  <si>
    <t>BNR RIB W/TASSELS 6/1CT FOIL ICE CREAM</t>
  </si>
  <si>
    <t>HNG HC 6/3CT FOIL ICE CREAM PARTY</t>
  </si>
  <si>
    <t>DN 12/50CT 2P 1/8 FLD HUNTER GREEN</t>
  </si>
  <si>
    <t>HAT CHILD 6/8CT BIG DIG CONSTRUCTION</t>
  </si>
  <si>
    <t>CP 3D 6/1CT ICE CREAM PARTY</t>
  </si>
  <si>
    <t>TC PL SOL 12/1CT 54X108 SUNKISSED ORANGE</t>
  </si>
  <si>
    <t>CUP TREAT 12/8CT W/ SPOONS ICE CREAM</t>
  </si>
  <si>
    <t>TC PL 12/1CT 54X108 BURGUNDY</t>
  </si>
  <si>
    <t>HAT CHILD 6/8CT FOIL ICE CREAM PARTY</t>
  </si>
  <si>
    <t>BN 12/16CT 2P FOOTBALL PARTY</t>
  </si>
  <si>
    <t>TC PL 12/1CT 54X108 FRESH LIME</t>
  </si>
  <si>
    <t>9CUP 12/8CT BIG DIG CONSTRUCTION</t>
  </si>
  <si>
    <t>LN 12/16CT 2P FOOTBALL PARTY</t>
  </si>
  <si>
    <t>PLT7 SS 12/8CT FOOTBALL PARTY</t>
  </si>
  <si>
    <t>DN 12/50CT 2P 1/8 FLD COBALT</t>
  </si>
  <si>
    <t>PLT9 SS 12/8CT FOOTBALL PARTY</t>
  </si>
  <si>
    <t>TC PL SOL 12/1CT 54X108 CLASSIC RED</t>
  </si>
  <si>
    <t>9CUP 12/8CT MONSTER TRUCK RALLY</t>
  </si>
  <si>
    <t>FRK 12/24CT PRM COBALT</t>
  </si>
  <si>
    <t>TC PL 12/1CT 54X108 NAVY</t>
  </si>
  <si>
    <t>DSP CNTR 12PK TC PP 54X108 WHITE LINETTE</t>
  </si>
  <si>
    <t>DN 12/50CT 2P 1/8 FLD SHIMMERING SILVER</t>
  </si>
  <si>
    <t>BNR JNT LG 12/1CT BIG DIG CONSTRUCTION</t>
  </si>
  <si>
    <t>TC PL 12/1CT 54X108 HUNTER GREEN</t>
  </si>
  <si>
    <t>CAN 12/24CT ASST PRIMARY COLOR</t>
  </si>
  <si>
    <t>BNR JNT LG 12/1CT MONSTER TRUCK RALLY</t>
  </si>
  <si>
    <t>PLT9 SQ DD 12/8CT HOPPIN' BIRTHDAY CAKE</t>
  </si>
  <si>
    <t>TC PL AOP 12/1CT 54X108 WEBS</t>
  </si>
  <si>
    <t>BR PL 1/1CT 100' PUMPKIN SPICE</t>
  </si>
  <si>
    <t>PLT7 DD SQ 12/8CT HOPPIN' BIRTHDAY CAKE</t>
  </si>
  <si>
    <t>BAG LOOT 12/8CT MONSTER TRUCK RALLY</t>
  </si>
  <si>
    <t>TC PL OCT RD 12/1CT 82" PUMPKIN SPICE</t>
  </si>
  <si>
    <t>PLT7 SS 10/24CT PUMPKIN SPICE</t>
  </si>
  <si>
    <t>BN 12/16CT 3P HOPPIN' BIRTHDAY CAKE</t>
  </si>
  <si>
    <t>LN 12/16CT 3P HOPPIN' BIRTHDAY CAKE BKF</t>
  </si>
  <si>
    <t>BN 12/50CT 2P PUMPKIN SPICE</t>
  </si>
  <si>
    <t>TC PL 12/1CT 54X108 COBALT</t>
  </si>
  <si>
    <t>LN 12/50CT 2P PUMPKIN SPICE</t>
  </si>
  <si>
    <t>9CUP 12/8CT HOPPIN' BIRTHDAY CAKE</t>
  </si>
  <si>
    <t>TC PL AOP 12/1CT 54X108 UNIV OF ALABAMA</t>
  </si>
  <si>
    <t>TC PL AOP 6/1CT 54X102 HOPPIN' BIRTHDAY CAKE</t>
  </si>
  <si>
    <t>PLT9 SS 10/24CT PUMPKIN SPICE</t>
  </si>
  <si>
    <t>TC PL AOP 6/1CT 54X108 FOOTBALL FIELD</t>
  </si>
  <si>
    <t>BNR JNT LG 12/1CT HOPPIN' BIRTHDAY CAKE</t>
  </si>
  <si>
    <t>9CUP 10/24CT TOC PUMPKIN SPICE</t>
  </si>
  <si>
    <t>LN 12/20CT 2P UNIV OF NOTRE DAME</t>
  </si>
  <si>
    <t>AST CUT 12/24CT PRM PUMPKIN SPICE</t>
  </si>
  <si>
    <t>GN 12/16CT 3P WHITE</t>
  </si>
  <si>
    <t>CAN 12/24CT SPIRAL RAINBOW METALLIC</t>
  </si>
  <si>
    <t>TC PL 12/1CT 54X108 PUMPKIN SPICE</t>
  </si>
  <si>
    <t>DSP CNTR 16PK 20OZ BOWL PR HWN</t>
  </si>
  <si>
    <t>16TMBLR PL IML 12/1CT BIG DIG CONSTRUCTION</t>
  </si>
  <si>
    <t>GN 12/16CT 3P CLASSIC RED</t>
  </si>
  <si>
    <t>16TMBLR PL IML 12/1CT MONSTER TRUCK RALLY</t>
  </si>
  <si>
    <t>CAN 12/24CT SPIRAL RAINBOW</t>
  </si>
  <si>
    <t>TC PL AOP 6/1CT 54X102 BIG DIG CONSTRUCTION</t>
  </si>
  <si>
    <t>GN 12/16CT 3P EMERALD GREEN</t>
  </si>
  <si>
    <t>TC PP OCT RD 12/1CT 82" CANDY PINK</t>
  </si>
  <si>
    <t>GN 12/16CT 3P NAVY</t>
  </si>
  <si>
    <t>TC PP OCT RD 12/1CT 82" BURGUNDY</t>
  </si>
  <si>
    <t>TC PP OCT RD 12/1CT 82" FRESH LIME</t>
  </si>
  <si>
    <t>PLT10 PL 12/10CT GOLD RIM</t>
  </si>
  <si>
    <t>PLT9 PL 12/10CT GOLD RIM</t>
  </si>
  <si>
    <t>GN 12/16CT 3P BLACK VELVET</t>
  </si>
  <si>
    <t>PLT7 PL 12/10CT GOLD RIM</t>
  </si>
  <si>
    <t>TC PP OCT RD 12/1CT 82" HUNTER GREEN</t>
  </si>
  <si>
    <t>PLT10 PL 12/10CT SILVER RIM</t>
  </si>
  <si>
    <t>GN 12/16CT 3P PASTEL BLUE</t>
  </si>
  <si>
    <t>PLT9 PL 12/10CT SILVER RIM</t>
  </si>
  <si>
    <t>PLT7 PL 12/10CT SILVER RIM</t>
  </si>
  <si>
    <t>PLT10 PL 12/10CT ROSE GOLD RIM</t>
  </si>
  <si>
    <t>GN 12/16CT 3P CLASSIC PINK</t>
  </si>
  <si>
    <t>BAG LOOT 12/8CT BIG DIG CONSTRUCTION</t>
  </si>
  <si>
    <t>PLT9 PL 12/10CT ROSE GOLD RIM</t>
  </si>
  <si>
    <t>9CUP 12/8CT FOOTBALL PARTY</t>
  </si>
  <si>
    <t>TC PP OCT RD 12/1CT 82" COBALT</t>
  </si>
  <si>
    <t>PLT7 PL 12/10CT ROSE GOLD RIM</t>
  </si>
  <si>
    <t>9CUP 12/8CT FOIL MERMAID SHINE</t>
  </si>
  <si>
    <t>PLT10 PL 12/10CT CLEAR PEBBLE</t>
  </si>
  <si>
    <t>GN 12/16CT 3P IVORY</t>
  </si>
  <si>
    <t>PLT9 PL 12/10CT CLEAR PEBBLE</t>
  </si>
  <si>
    <t>DSP FL 80PK DN RED/WHITE SENS</t>
  </si>
  <si>
    <t>PLT9 SS 12/8CT GAMING PARTY</t>
  </si>
  <si>
    <t>DSP FL 73PK CLEAR GLASSWARE SENS</t>
  </si>
  <si>
    <t>PLT7 PL 12/10CT CLEAR PEBBLE</t>
  </si>
  <si>
    <t>PLT7 SS 12/8CT GAMING PARTY</t>
  </si>
  <si>
    <t>TC PP OCT RD 12/1CT 82" BLACK VELVET</t>
  </si>
  <si>
    <t>TC PL AOP 6/1CT 54X108 MET DIAMOND PLATE</t>
  </si>
  <si>
    <t>PLT10 PL 12/10CT WHITE PEBBLE</t>
  </si>
  <si>
    <t>TC PP OCT RD 12/1CT 82" EMERALD GREEN</t>
  </si>
  <si>
    <t>LN 12/16CT 2P GAMING PARTY HBD</t>
  </si>
  <si>
    <t>GN 12/16CT 3P SUNKISSED ORANGE</t>
  </si>
  <si>
    <t>PLT9 PL 12/10CT WHITE PEBBLE</t>
  </si>
  <si>
    <t>TRAY PL OVAL 12/1CT PATRIOTIC</t>
  </si>
  <si>
    <t>BN 12/16CT 2P GAMING PARTY</t>
  </si>
  <si>
    <t>TC PP OCT RD 12/1CT 82" IVORY</t>
  </si>
  <si>
    <t>PLT7 PL 12/10CT WHITE PEBBLE</t>
  </si>
  <si>
    <t>9CUP 12/8CT GAMING PARTY</t>
  </si>
  <si>
    <t>TC PP OCT RD 12/1CT 82" LUSCIOUS LAVENDER</t>
  </si>
  <si>
    <t>CAKE TOPPER 12/1CT GOLD HAPPY BIRTHDAY GLITTER</t>
  </si>
  <si>
    <t>PLT9 SS 12/8CT GALAXY PARTY</t>
  </si>
  <si>
    <t>BOWL PL 30OZ 12/1CT CLEAR PEBBLE</t>
  </si>
  <si>
    <t>CAKE TOPPER 12/1CT SILVER HAPPY BIRTHDAY GLITTER</t>
  </si>
  <si>
    <t>PLT7 SS 12/8CT GALAXY PARTY</t>
  </si>
  <si>
    <t>BOWL PL 60 OZ 12/1CT CLEAR PEBBLE</t>
  </si>
  <si>
    <t>TC PL AOP 12/1CT 54X108 UNIV OF FLORIDA</t>
  </si>
  <si>
    <t>BOWL PL 5.2 QT 6/1CT CLEAR PEBBLE</t>
  </si>
  <si>
    <t>TC PP OCT RD 12/1CT 82" MIMOSA</t>
  </si>
  <si>
    <t>LN 12/16CT 2P GALAXY PARTY</t>
  </si>
  <si>
    <t>TRAY PL RND 12/2CT 13.25" CLEAR PEBBLE</t>
  </si>
  <si>
    <t>BN 12/16CT 2P GALAXY PARTY</t>
  </si>
  <si>
    <t>TC PP OCT RD 12/1CT 82" PURPLE</t>
  </si>
  <si>
    <t>STEM WINE GLASS PL 8OZ 12/8CT CLEAR 1-PC</t>
  </si>
  <si>
    <t>9CUP 12/8CT GALAXY PARTY</t>
  </si>
  <si>
    <t>6OZ CHAMP GLASS PL 12/8CT CLEAR 1-PC</t>
  </si>
  <si>
    <t>TC PP OCT RD 12/1CT 82" SCHOOL BUS YELLOW</t>
  </si>
  <si>
    <t>BN 12/16CT 2P CLASSIC GINGHAM</t>
  </si>
  <si>
    <t>LN 12/16CT 2P CLASSIC GINGHAM</t>
  </si>
  <si>
    <t>PLT9 SS 12/8CT WILD ONE</t>
  </si>
  <si>
    <t>TC PP OCT RD 12/1CT 82" WHITE</t>
  </si>
  <si>
    <t>BN 12/16CT 2P WILD ONE</t>
  </si>
  <si>
    <t>PLT7 SS 12/8CT CLASSIC GINGHAM</t>
  </si>
  <si>
    <t>TC PL AOP 12/1CT 54X108 MICHIGAN STATE UNIV</t>
  </si>
  <si>
    <t>LN 12/16CT 2P WILD ONE</t>
  </si>
  <si>
    <t>TC PP OCT RD 12/1CT 82" CLASSIC PINK</t>
  </si>
  <si>
    <t>PLT9 SS 12/8CT CLASSIC GINGHAM</t>
  </si>
  <si>
    <t>GN 12/16CT 3P BURGUNDY</t>
  </si>
  <si>
    <t>PLT7 SS 12/8CT WILD ONE</t>
  </si>
  <si>
    <t>TC PL STAYP 12/1CT 30X96 CLASSIC GINGHAM</t>
  </si>
  <si>
    <t>TC PL AOP 12/1CT 54X108 PENN STATE UNIV</t>
  </si>
  <si>
    <t>TC PL STAYP 12/1CT 29X72 CLASSIC GINGHAM</t>
  </si>
  <si>
    <t>TC PP OCT RD 12/1CT 82" GLITTERING GOLD</t>
  </si>
  <si>
    <t>TC PP OCT RD 12/1CT 82" HOT MAGENTA</t>
  </si>
  <si>
    <t>PLT9 SS 12/8CT SPRINKLES</t>
  </si>
  <si>
    <t>PLT7 SS 12/8CT SPRINKLES</t>
  </si>
  <si>
    <t>TC PP OCT RD 12/1CT 82" NAVY</t>
  </si>
  <si>
    <t>LN 12/16CT 2P SPRINKLES HBD</t>
  </si>
  <si>
    <t>GN 12/16CT 3P HUNTER GREEN</t>
  </si>
  <si>
    <t>TC PP OCT RD 12/1CT 82" SHIMMERING SILVER</t>
  </si>
  <si>
    <t>TC PP OCT RD 12/1CT 82" SUNKISSED ORANGE</t>
  </si>
  <si>
    <t>BN 12/16CT 2P SPRINKLES</t>
  </si>
  <si>
    <t>TC PL AOP 12/1CT 54X108 AUBURN UNIV</t>
  </si>
  <si>
    <t>GN 12/16CT 3P COBALT</t>
  </si>
  <si>
    <t>CUP TREAT 12/8CT WHITE</t>
  </si>
  <si>
    <t>9CUP 12/8CT SPRINKLES</t>
  </si>
  <si>
    <t>TC PP OCT RD 12/1CT 82" BERMUDA BLUE</t>
  </si>
  <si>
    <t>TC PP OCT RD 12/1CT 82" CLASSIC RED</t>
  </si>
  <si>
    <t>TC PL AOP 12/1CT 54X108 INDIANA UNIV</t>
  </si>
  <si>
    <t>TC PL AOP 6/1CT 54x102 SPRINKLES</t>
  </si>
  <si>
    <t>TC PP OCT RD 12/1CT 82" PASTEL BLUE</t>
  </si>
  <si>
    <t>HAT ADULT 6/8CT SPRINKLES</t>
  </si>
  <si>
    <t>BNR JNT LG 12/1CT SPRINKLES</t>
  </si>
  <si>
    <t>BLN MET 10/1CT 18" SPRINKLES</t>
  </si>
  <si>
    <t>TC PL AOP 6/1CT 54X108 SF/GRASS</t>
  </si>
  <si>
    <t>DNG DIZZY 6/5CT SPRINKLES</t>
  </si>
  <si>
    <t>CP HC 6/1CT SPRINKLES</t>
  </si>
  <si>
    <t>TC PL AOP 12/1CT 54X108 UNIV OF GEORGIA</t>
  </si>
  <si>
    <t>PLT9 SS 12/8CT UNIV OF GEORGIA</t>
  </si>
  <si>
    <t>20TMBLR PL 12/8CT UNIV OF GEORGIA</t>
  </si>
  <si>
    <t>LN 12/20CT 2P UNIV OF GEORGIA</t>
  </si>
  <si>
    <t>RACK BANQ ROLL SM 24 PKGS</t>
  </si>
  <si>
    <t>CONF 12/1CT PL ROUND IRIDESCENT</t>
  </si>
  <si>
    <t>WATERFALL FIXTURE 1/1CT</t>
  </si>
  <si>
    <t>BAG CELLO 12/10CT IRIDESCENT</t>
  </si>
  <si>
    <t>9CUP 12/8CT PURR-FECT PARTY</t>
  </si>
  <si>
    <t>BN 12/16CT 2P PURR-FECT PARTY</t>
  </si>
  <si>
    <t>LN 12/16CT 2P PURR-FECT PARTY</t>
  </si>
  <si>
    <t>PLT7 SS 12/8CT PURR-FECT PARTY</t>
  </si>
  <si>
    <t>PLT9 SS 12/8CT PURR-FECT PARTY</t>
  </si>
  <si>
    <t>TC PL AOP 6/1CT 54X102 PURR-FECT PARTY</t>
  </si>
  <si>
    <t>FLAGS PENALTY 12/2CT RED AND YELLOW</t>
  </si>
  <si>
    <t>BLN MET 10/1CT 18" PURR-FECT PARTY</t>
  </si>
  <si>
    <t>BO W/MED 6/8CT PURR-FECT PARTY</t>
  </si>
  <si>
    <t>DNG DIZZY 6/5CT FOIL PURR-FECT PARTY</t>
  </si>
  <si>
    <t>FVR BOX 6/8CT PURR-FECT PARTY</t>
  </si>
  <si>
    <t>CP HC 6/1CT DIECUT PURR-FECT PARTY</t>
  </si>
  <si>
    <t>BNR SHP 6/1CT W/TW PURR-FECT PARTY</t>
  </si>
  <si>
    <t>BLN MET 10/1CT 18" GAMING PARTY</t>
  </si>
  <si>
    <t>LN 12/16CT 3P FOIL UNICORN SPARKLE</t>
  </si>
  <si>
    <t>BNR JNT LG 12/1CT GAMING PARTY</t>
  </si>
  <si>
    <t>BN 12/16CT 3P FOIL UNICORN SPARKLE</t>
  </si>
  <si>
    <t>CP HC 6/1CT GAMING PARTY</t>
  </si>
  <si>
    <t>9CUP 12/8CT UNICORN SPARKLE</t>
  </si>
  <si>
    <t>DNG DIZZY 6/5CT GAMING PARTY</t>
  </si>
  <si>
    <t>TC PL AOP 6/1CT 54X102 UNICORN SPARKLE</t>
  </si>
  <si>
    <t>16TMBLR PL IML 12/1CT GAMING PARTY</t>
  </si>
  <si>
    <t>16TMBLR PL IML 12/1CT UNICORN SPARKLE</t>
  </si>
  <si>
    <t>BAG LOOT 12/8CT GAMING PARTY</t>
  </si>
  <si>
    <t>INV DC PSCD 6/8CT UNICORN SPARKLE</t>
  </si>
  <si>
    <t>TC PL AOP 6/1CT 54X102 GAMING PARTY</t>
  </si>
  <si>
    <t>HAT CHILD 6/8CT GAMING PARTY</t>
  </si>
  <si>
    <t>BO W/MED 6/8CT FOIL UNICORN SPARKLE</t>
  </si>
  <si>
    <t>CR 12/1CT 30' HAPPY BDAY</t>
  </si>
  <si>
    <t>DNG DIZZY 6/5CT FOIL UNICORN SPARKLE</t>
  </si>
  <si>
    <t>AWARD RIB 12/1CT BIRTHDAY GIRL</t>
  </si>
  <si>
    <t>AWARD RIB 12/1CT BIRTHDAY BOY</t>
  </si>
  <si>
    <t>BAG TRT PR LG 12/10CT FOIL STMP UNICORN SPARKLE</t>
  </si>
  <si>
    <t>FVR NECKLACE 12/4CT LETTER HAPPY BDAY</t>
  </si>
  <si>
    <t>BO 12/4CT AST COLOR</t>
  </si>
  <si>
    <t>9CUP 12/8CT IRIDESCENT</t>
  </si>
  <si>
    <t>BN SHP 12/16CT 3P IRIDESCENT</t>
  </si>
  <si>
    <t>PLT7 IRID 12/8CT MERMAID SHINE</t>
  </si>
  <si>
    <t>BLN MET 10/1CT 18" MERMAID SHINE</t>
  </si>
  <si>
    <t>AST CUT 12/18CT SUNKISSED ORAN</t>
  </si>
  <si>
    <t>BNR SHP 6/1CT W/TW MERMAID SHINE</t>
  </si>
  <si>
    <t>DSP FL 136PK NYEAR WEAR DECOR</t>
  </si>
  <si>
    <t>BN 12/16CT 3P IRID MERMAID SHINE</t>
  </si>
  <si>
    <t>BO W/MED 6/8CT IRID MERMAID SHINE</t>
  </si>
  <si>
    <t>AST CUT 12/18CT CANDY PINK</t>
  </si>
  <si>
    <t>CP HC 6/1CT MERMAID SHINE</t>
  </si>
  <si>
    <t>FVR BOX 6/8CT IRID MERMAID SHINE</t>
  </si>
  <si>
    <t>AST CUT 12/18CT BLACK VELVET</t>
  </si>
  <si>
    <t>CO HNG 12/3CT IRID MERMAID SHINE</t>
  </si>
  <si>
    <t>AST CUT 12/18CT COBALT</t>
  </si>
  <si>
    <t>16TMBLR PL IML 12/1CT MERMAID SHINE</t>
  </si>
  <si>
    <t>TC PL SOL 12/1CT 54X108 COBALT</t>
  </si>
  <si>
    <t>DSP FL 63PK CLEAR GLASSWARE</t>
  </si>
  <si>
    <t>BN 12/20CT 2P COBALT</t>
  </si>
  <si>
    <t>DSP FL 74PK GOLD/SILVER CATERING</t>
  </si>
  <si>
    <t>LN 12/20CT 2P COBALT</t>
  </si>
  <si>
    <t>PLT7 12/8CT COBALT</t>
  </si>
  <si>
    <t>TC PL AOP 6/1CT 54X102 MERMAID SHINE</t>
  </si>
  <si>
    <t>PLT9 12/8CT COBALT</t>
  </si>
  <si>
    <t>DSP CNTR 48PK NEW YEARS HORNS</t>
  </si>
  <si>
    <t>TIARA 6/8CT MERMAID SHINE</t>
  </si>
  <si>
    <t>DSP CNTR 76PK TAILGATE TIME</t>
  </si>
  <si>
    <t>9CUP 12/8CT CEL COBALT</t>
  </si>
  <si>
    <t>DSP FL 142PK TAILGATE TIME</t>
  </si>
  <si>
    <t>20OZ BOWL PR 12/8CT HALLOWEEN PUMPKIN</t>
  </si>
  <si>
    <t>DSP CL 12PK TC PL 54X108 ORANGE/BLACK</t>
  </si>
  <si>
    <t>DSP CNTR 64PK TAILGATE TIME</t>
  </si>
  <si>
    <t>PORTION CUP PL 12/24CT 2 OZ CLEAR</t>
  </si>
  <si>
    <t>PORTION CUP 12/16CT 5.5 OZ CLEAR</t>
  </si>
  <si>
    <t>SHOT GL PL 12/20CT 2OZ CLEAR</t>
  </si>
  <si>
    <t>BN 12/16CT 2P TLG TIME READY SET EAT</t>
  </si>
  <si>
    <t>SHOT GL PL 12/16CT 2OZ ASSTD COLORS</t>
  </si>
  <si>
    <t>9TMBLR PL 12/8CT CLEAR PLASTIC</t>
  </si>
  <si>
    <t>BN 12/16CT 2P TLG TIME TOUCH DOWN</t>
  </si>
  <si>
    <t>9TMBLR PL 12/12CT ASSTD COLOR PLASTIC</t>
  </si>
  <si>
    <t>LN 12/16CT 2P TAILGATE TIME</t>
  </si>
  <si>
    <t>12TMBLR PL 12/8CT CLEAR</t>
  </si>
  <si>
    <t>PLT7 SS 12/8CT TAILGATE TIME</t>
  </si>
  <si>
    <t>STEM WINE GLASS PL 5OZ 12/6CT CLEAR</t>
  </si>
  <si>
    <t>PLT7 SS 12/8CT TLG TIME GAME DAY</t>
  </si>
  <si>
    <t>PLT9 SS 12/8CT TAILGATE TIME</t>
  </si>
  <si>
    <t>PLT9 SS 12/8CT TRANSPORTATION TIME</t>
  </si>
  <si>
    <t>PLT7 SS 12/8CT TRANSPORTATION TIME</t>
  </si>
  <si>
    <t>BN 12/16CT 2P TRANSPORTATION TIME BKF</t>
  </si>
  <si>
    <t>9CUP 12/8CT TRANSPORTATION TIME</t>
  </si>
  <si>
    <t>TC PR AOP 6/1CT 54X96 TRANSPORTATION TIME</t>
  </si>
  <si>
    <t>CO HNG 12/3CT W/TAS TRANSPORTATION TIME</t>
  </si>
  <si>
    <t>BAG TRT PR W/ATT 12/8CT TRANSPORTATION TIME</t>
  </si>
  <si>
    <t>LN 12/16CT 2P 40 NAVY &amp; GOLD MILESTONE BKF</t>
  </si>
  <si>
    <t>LN 12/16CT 2P 50 NAVY &amp; GOLD MILESTONE BKF</t>
  </si>
  <si>
    <t>LN 12/16CT 2P 60 NAVY &amp; GOLD MILESTONE BKF</t>
  </si>
  <si>
    <t>PLT9 SS 12/8CT SWEET DAISY</t>
  </si>
  <si>
    <t>PLT7 SS 12/8CT SWEET DAISY</t>
  </si>
  <si>
    <t>LN 12/16CT 2P 70 NAVY &amp; GOLD MILESTONE BKF</t>
  </si>
  <si>
    <t>LN 12/16CT 2P SWEET DAISY</t>
  </si>
  <si>
    <t>LN 12/16CT 2P SWEET DAISY BABY</t>
  </si>
  <si>
    <t>BN 12/16CT 2P SWEET DAISY</t>
  </si>
  <si>
    <t>LN 12/16CT 2P 80 NAVY &amp; GOLD MILESTONE BKF</t>
  </si>
  <si>
    <t>9CUP 12/8CT SWEET DAISY</t>
  </si>
  <si>
    <t>TC PR AOP 6/1CT 54X96 SWEET DAISY</t>
  </si>
  <si>
    <t>LN 12/16CT 2P 90 NAVY &amp; GOLD MILESTONE BKF</t>
  </si>
  <si>
    <t>CP HC 6/1CT SWEET DAISY</t>
  </si>
  <si>
    <t>FAN PR KIT 12/5CT SWEET DAISY</t>
  </si>
  <si>
    <t>LN 12/16CT 2P 100 NAVY &amp; GOLD MILESTONE BKF</t>
  </si>
  <si>
    <t>BNR SHP HC 12/1CT 97" GARLAND SWEET DAISY</t>
  </si>
  <si>
    <t>BN 12/16CT 2P NAVY &amp; GOLD MILESTONE BKF</t>
  </si>
  <si>
    <t>BLN LTX 12/15CT 12" AST PASTEL</t>
  </si>
  <si>
    <t>BLN LTX 12/12CT 12" SILVER GOLD METALLIC</t>
  </si>
  <si>
    <t>HEADBAND 12/4CT GLITTER HAPPY BDAY</t>
  </si>
  <si>
    <t>PLT9 SS 12/8CT BLOCK BASH</t>
  </si>
  <si>
    <t>PLT7 SS 12/8CT BLOCK BASH</t>
  </si>
  <si>
    <t>LN 12/16CT 2P BLOCK BASH</t>
  </si>
  <si>
    <t>BN 12/16CT 2P BLOCK BASH</t>
  </si>
  <si>
    <t>9CUP 12/8CT BLOCK BASH</t>
  </si>
  <si>
    <t>BNR LETTER 12/1CT FRINGE HBD</t>
  </si>
  <si>
    <t>TC PR AOP 6/1CT 54X96 BLOCK BASH</t>
  </si>
  <si>
    <t>BNR FOIL 12/1CT BRIGHT HBD</t>
  </si>
  <si>
    <t>PLT9 SS 12/8CT BIRTHDAY BEATS</t>
  </si>
  <si>
    <t>BNR FOIL 12/1CT GOLD SILVER HBD</t>
  </si>
  <si>
    <t>PLT7 SS 12/8CT ASST BIRTHDAY BEATS</t>
  </si>
  <si>
    <t>CP HC 6/1CT HAPPY BIRTHDAY</t>
  </si>
  <si>
    <t>PLT7 SS 12/8CT BIRTHDAY BEATS DISCO</t>
  </si>
  <si>
    <t>LN 12/16CT 2P BIRTHDAY BEATS</t>
  </si>
  <si>
    <t>BN 12/16CT 2P BIRTHDAY BEATS</t>
  </si>
  <si>
    <t>BNR JNT 12/1CT FOIL HAPPY BDAY</t>
  </si>
  <si>
    <t>9CUP 12/8CT BIRTHDAY BEATS</t>
  </si>
  <si>
    <t>TC PR AOP 6/1CT 54X96 BIRTHDAY BEATS</t>
  </si>
  <si>
    <t>PLT9 FOIL 12/8CT PINK</t>
  </si>
  <si>
    <t>AWARD RIB 12/1CT BIRTHDAY GENERAL</t>
  </si>
  <si>
    <t>PLT7 FOIL 12/8CT PINK</t>
  </si>
  <si>
    <t>SASH 12/1CT ITS MY BIRTHDAY</t>
  </si>
  <si>
    <t>LN 12/16CT 2P FOIL PINK</t>
  </si>
  <si>
    <t>PLT9 SS 12/8CT DINO DIG</t>
  </si>
  <si>
    <t>LN 12/16CT 2P FOIL PINK 16</t>
  </si>
  <si>
    <t>PLT7 SS 12/8CT DINO DIG</t>
  </si>
  <si>
    <t>LN 12/16CT 2P FOIL PINK 21</t>
  </si>
  <si>
    <t>BN 12/16CT 2P FOIL PINK</t>
  </si>
  <si>
    <t>LN 12/16CT 2P DINO DIG</t>
  </si>
  <si>
    <t>14OZ WINE GLASS PL 6/1CT PINK</t>
  </si>
  <si>
    <t>BN 12/16CT 2P DINO DIG BKF</t>
  </si>
  <si>
    <t>PLT9 SS 12/8CT HATS OFF BIRTHDAY</t>
  </si>
  <si>
    <t>9CUP 12/8CT DINO DIG</t>
  </si>
  <si>
    <t>PLT7 SS 12/8CT HATS OFF BIRTHDAY</t>
  </si>
  <si>
    <t>LN 12/16CT 2P HATS OFF BIRTHDAY</t>
  </si>
  <si>
    <t>BN 12/16CT 2P HATS OFF BIRTHDAY</t>
  </si>
  <si>
    <t>PLT9 SS 12/8CT CONFETTI BALLOONS</t>
  </si>
  <si>
    <t>9CUP 12/8CT HATS OFF BIRTHDAY</t>
  </si>
  <si>
    <t>TC PR AOP 6/1CT 54X96 HATS OFF BIRTHDAY</t>
  </si>
  <si>
    <t>PLT7 SS 12/8CT CONFETTI BALLOONS</t>
  </si>
  <si>
    <t>CP HC 6/1CT HATS OFF BIRTHDAY</t>
  </si>
  <si>
    <t>LN 12/16CT 2P CONFETTI BALLOONS</t>
  </si>
  <si>
    <t>HNG DECOR 6/3CT HATS OFF BIRTHDAY</t>
  </si>
  <si>
    <t>BNR RIB 12/1CT HATS OFF BIRTHDAY</t>
  </si>
  <si>
    <t>BN 12/16CT 2P CONFETTI BALLOONS</t>
  </si>
  <si>
    <t>TC PL BRD 12/1CT 48X88 CONFETTI BALLOONS</t>
  </si>
  <si>
    <t>PLT9 SS 12/8CT SHARK PARTY</t>
  </si>
  <si>
    <t>PLT7 SS 12/8CT SHARK PARTY</t>
  </si>
  <si>
    <t>LN 12/16CT 2P SHARK PARTY</t>
  </si>
  <si>
    <t>BN 12/16CT 2P SHARK PARTY BKF</t>
  </si>
  <si>
    <t>TC PR AOP 6/1CT 54X102 SHARK PARTY</t>
  </si>
  <si>
    <t>9CUP 12/8CT SHARK PARTY</t>
  </si>
  <si>
    <t>DSP FL 57PK OVAL GT FALL THNKS</t>
  </si>
  <si>
    <t>BNR SHP RIB 12/1CT SHARK PARTY</t>
  </si>
  <si>
    <t>CP 3D 6/1CT SHARK PARTY</t>
  </si>
  <si>
    <t>DNG DIZZY 6/5CT SHARK PARTY</t>
  </si>
  <si>
    <t>BLN MET 10/1CT SHAPED SHARK PARTY</t>
  </si>
  <si>
    <t>PHOTO PROPS 6/10CT SHARK PARTY</t>
  </si>
  <si>
    <t>PLT9 SS 12/8CT TIE DYE PARTY</t>
  </si>
  <si>
    <t>PLT7 SS 12/8CT TIE DYE PARTY</t>
  </si>
  <si>
    <t>LN 12/16CT 2P TIE DYE PARTY</t>
  </si>
  <si>
    <t>BN 12/16CT 2P TIE DYE PARTY</t>
  </si>
  <si>
    <t>TC PR BRD 6/1CT 54X102 TIE DYE PARTY</t>
  </si>
  <si>
    <t>9CUP 12/8CT TIE DYE PARTY</t>
  </si>
  <si>
    <t>OVAL RTK 12/8CT PUMPKIN PARTY</t>
  </si>
  <si>
    <t>OVAL RTK 12/8CT SPIDER WEBS</t>
  </si>
  <si>
    <t>BNR SHP RIB 12/1CT DIY TIE DYE PARTY</t>
  </si>
  <si>
    <t>FAN PR 6/3CT 16" 12" 10" TIE DYE PARTY</t>
  </si>
  <si>
    <t>BAG TRT PR LG 12/8CT TIE DYE PARTY</t>
  </si>
  <si>
    <t>OVAL RTK 12/8CT EMERALD GREEN</t>
  </si>
  <si>
    <t>DSP FL 98PK UNIV OF ALABAMA</t>
  </si>
  <si>
    <t>DSP FL 98PK AUBURN UNIV</t>
  </si>
  <si>
    <t>OVAL RTK 12/8CT GLITTERING GOLD</t>
  </si>
  <si>
    <t>DSP FL 98PK UNIV OF GEORGIA</t>
  </si>
  <si>
    <t>OVAL RTK 12/8CT CLASSIC RED</t>
  </si>
  <si>
    <t>DSP FL 98PK INDIANA UNIV</t>
  </si>
  <si>
    <t>CONF CANNON 6/8CT WHITE &amp; GOLD CONGRATS</t>
  </si>
  <si>
    <t>DSP FL 98PK MICHIGAN STATE UNIV</t>
  </si>
  <si>
    <t>SPN 12/24CT PRM CLEAR</t>
  </si>
  <si>
    <t>TC PR ACT 12/1CT 54X84 KIDS HALLOWEEN</t>
  </si>
  <si>
    <t>KNV 12/24CT PRM CLEAR</t>
  </si>
  <si>
    <t>DSP FL 98PK UNIV OF MICHIGAN</t>
  </si>
  <si>
    <t>TC PR ACT 12/1CT 54X84 KIDS THANKSGIVING</t>
  </si>
  <si>
    <t>AST CUT 12/24CT PRM CLEAR</t>
  </si>
  <si>
    <t>DSP FL 98PK UNIV OF NOTRE DAME</t>
  </si>
  <si>
    <t>TC PR ACT 12/1CT 54X84 KIDS CHRISTMAS</t>
  </si>
  <si>
    <t>DSP FL 98PK OHIO STATE UNIV</t>
  </si>
  <si>
    <t>FRK 12/24CT PRM CLEAR</t>
  </si>
  <si>
    <t>TC PR AOP 12/1CT 54X96 HALLOWEEN PUMPKINS</t>
  </si>
  <si>
    <t>DSP FL 98PK PENN STATE UNIV</t>
  </si>
  <si>
    <t>DSP FL 98PK UNIV OF FLORIDA</t>
  </si>
  <si>
    <t>CONF CANNON 6/2CT BIRTHDAY</t>
  </si>
  <si>
    <t>PLT9 SS 12/8CT PENN STATE UNIV</t>
  </si>
  <si>
    <t>BO W/MED 6/8CT BLOCK BASH</t>
  </si>
  <si>
    <t>HAT CHILD 6/8CT SHARK PARTY</t>
  </si>
  <si>
    <t>CAKE TOPPER 12/1CT BLOCK BASH</t>
  </si>
  <si>
    <t>CP HC 6/1CT TIE DYE PARTY</t>
  </si>
  <si>
    <t>CP 3D 6/1CT BLOCK BASH</t>
  </si>
  <si>
    <t>CO HNG 12/3CT BLOCK BASH</t>
  </si>
  <si>
    <t>BNR RIB 12/1CT BLOCK BASH</t>
  </si>
  <si>
    <t>BLN MET 10/1CT BLOCK BASH</t>
  </si>
  <si>
    <t>CUP TREAT 12/8CT GOLD FOIL</t>
  </si>
  <si>
    <t>HAT CHILD 6/8CT BLOCK BASH</t>
  </si>
  <si>
    <t>FVR BOX 6/4CT 3D BLOCK BASH</t>
  </si>
  <si>
    <t>BNR RIB 12/1CT CONFETTI BALLOONS</t>
  </si>
  <si>
    <t>CP HC 6/1CT CONFETTI BALLOONS</t>
  </si>
  <si>
    <t>CO HNG HC 12/3CT CONFETTI BALLOONS</t>
  </si>
  <si>
    <t>CP HC 3D 6/2CT DINO DIG</t>
  </si>
  <si>
    <t>BNR JNT LG 12/1CT DINO DIG</t>
  </si>
  <si>
    <t>HNG FANS 12/3CT W/TAS DINO DIG</t>
  </si>
  <si>
    <t>BAG TRT PR LG 12/8CT DINO DIG</t>
  </si>
  <si>
    <t>PLT9 12/8CT BIG BIRTHDAY BASH</t>
  </si>
  <si>
    <t>PLT7 12/8CT BIG BIRTHDAY BASH</t>
  </si>
  <si>
    <t>LN 12/16CT 2P BIG BIRTHDAY BASH</t>
  </si>
  <si>
    <t>BN 12/16CT 2P BIG BIRTHDAY BASH</t>
  </si>
  <si>
    <t>TC PL BRD 12/1CT 48X88 BIG BIRTHDAY BASH</t>
  </si>
  <si>
    <t>BLN MET 10/1CT TRANSPORTATION TIME</t>
  </si>
  <si>
    <t>DSP FL 93PK RED/WHITE SENS</t>
  </si>
  <si>
    <t>DSP FL 96PK CLEAR ENTERTAINING SENS</t>
  </si>
  <si>
    <t>DSP FL 57PK OVAL GT CHRISTMAS</t>
  </si>
  <si>
    <t>9CUP 12/8CT FARM ANIMALS</t>
  </si>
  <si>
    <t>PM ACTIVITY 12/8CT FALL FUN</t>
  </si>
  <si>
    <t>BAG TRT PR LG 12/8CT FARM ANIMALS</t>
  </si>
  <si>
    <t>CP HC 3D 12/1CT 6" TURKEY</t>
  </si>
  <si>
    <t>BN 12/16CT 2P FARM ANIMALS</t>
  </si>
  <si>
    <t>PM ACTIVITY 12/8CT CHRISTMAS</t>
  </si>
  <si>
    <t>BNR LETTER 6/1CT FARM ANIMALS</t>
  </si>
  <si>
    <t>BO W/MED 6/8CT FARM ANIMALS</t>
  </si>
  <si>
    <t>CO HNG 12/3CT W/TAS BIRTHDAY BEATS</t>
  </si>
  <si>
    <t>CO HNG 12/3CT W/TASSELS FARM ANIMALS</t>
  </si>
  <si>
    <t>CP HC 6/1CT W/ STANDS FARM ANIMALS</t>
  </si>
  <si>
    <t>BNR RIB W/TASSELS 12/1CT BIRTHDAY BEATS</t>
  </si>
  <si>
    <t>16TMBLR PL 12/8CT CLEAR HAPPY NEW YEAR</t>
  </si>
  <si>
    <t>LN 12/16CT 2P FARM ANIMALS</t>
  </si>
  <si>
    <t>BLN MET 10/1CT BIRTHDAY BEATS</t>
  </si>
  <si>
    <t>PLT7 SS 12/8CT FARM ANIMALS</t>
  </si>
  <si>
    <t>TIARA 12/6CT NEW YEAR SILVER, GOLD FOIL</t>
  </si>
  <si>
    <t>CP HC 6/1CT BIRTHDAY BEATS</t>
  </si>
  <si>
    <t>HORNS 12/6CT 8" NEW YEAR SILVER GOLD FOIL</t>
  </si>
  <si>
    <t>PLT9 SS 12/8CT FARM ANIMALS</t>
  </si>
  <si>
    <t>BAG TRT PR LG 12/8CT BIRTHDAY BEATS</t>
  </si>
  <si>
    <t>TC PR AOP 6/1CT 54X102 FARM ANIMALS</t>
  </si>
  <si>
    <t>BO 12/6CT NEW YEAR SILVER, GOLD FOIL</t>
  </si>
  <si>
    <t>FVR NECKLACE 12/3CT LETTER NEW YEAR</t>
  </si>
  <si>
    <t>LN 12/20CT 2P INDIANA UNIV</t>
  </si>
  <si>
    <t>TIS FRINGE GAR 6/1CT PRIMARY</t>
  </si>
  <si>
    <t>AST CUT WOOD 12/24CT BLACK VELVET</t>
  </si>
  <si>
    <t>SHOT GL PL 12/8CT 2OZ PATRIOTIC</t>
  </si>
  <si>
    <t>AST CUT WOOD 12/24CT CLASSIC RED</t>
  </si>
  <si>
    <t>9TMBLR PL 12/8CT PATRIOTIC</t>
  </si>
  <si>
    <t>AST CUT WOOD 12/24CT COBALT</t>
  </si>
  <si>
    <t>16TMBLR PL 12/8CT PATRIOTIC</t>
  </si>
  <si>
    <t>BLN GAR KIT 6/42CT 6FT PINK PURPLE</t>
  </si>
  <si>
    <t>AST CUT WOOD 12/24CT CLASSIC PINK</t>
  </si>
  <si>
    <t>TRAY PL COMP 6/1CT RND PATRIOTIC</t>
  </si>
  <si>
    <t>AST CUT WOOD 12/24CT SCHOOL BUS YELLOW</t>
  </si>
  <si>
    <t>AST CUT WOOD 12/24CT NATURAL</t>
  </si>
  <si>
    <t>BN 12/16CT 2P FIESTA POTTERY</t>
  </si>
  <si>
    <t>LN 12/16CT 2P FIESTA POTTERY</t>
  </si>
  <si>
    <t>OVAL RTK 12/8CT FRESH FLORALS</t>
  </si>
  <si>
    <t>PLT7 SS 12/8CT FIESTA POTTERY</t>
  </si>
  <si>
    <t>DSP FL 93PK RED/WHITE/FR GREEN SENS</t>
  </si>
  <si>
    <t>BN 12/16CT 2P FREEDOM FLAG</t>
  </si>
  <si>
    <t>PLT9 SS 12/8CT FIESTA POTTERY</t>
  </si>
  <si>
    <t>DSP FL 60PK TC PP 54X108 RED/WHITE/FR GREEN SENS</t>
  </si>
  <si>
    <t>LN 12/16CT 2P FREEDOM FLAG</t>
  </si>
  <si>
    <t>PLT9 SS 12/8CT BUTTERFLY SHIMMER</t>
  </si>
  <si>
    <t>PLT7 SS 12/8CT FREEDOM FLAG</t>
  </si>
  <si>
    <t>PLT7 SS 12/8CT BUTTERFLY SHIMMER</t>
  </si>
  <si>
    <t>PLT9 SS 12/8CT FREEDOM FLAG</t>
  </si>
  <si>
    <t>LN 12/16CT 2P BUTTERFLY SHIMMER</t>
  </si>
  <si>
    <t>BNR FLAG 12/1CT PATRIOTIC</t>
  </si>
  <si>
    <t>OVAL RTK 12/8CT FREEDOM FLAG</t>
  </si>
  <si>
    <t>BN 12/16CT 2P BUTTERFLY SHIMMER</t>
  </si>
  <si>
    <t>TC PR BRD 12/1CT 54X96 FREEDOM FLAG</t>
  </si>
  <si>
    <t>TC PR AOP 6/1CT 54X102 BUTTERFLY SHIMMER</t>
  </si>
  <si>
    <t>BN 12/16CT 2P GLOWING GRAD</t>
  </si>
  <si>
    <t>FAN PR 12/3CT 16" 12" 8" PATRIOTIC</t>
  </si>
  <si>
    <t>9CUP 12/8CT BUTTERFLY SHIMMER</t>
  </si>
  <si>
    <t>LN 12/16CT 2P GLOWING GRAD</t>
  </si>
  <si>
    <t>LN 12/16CT 2P FIESTA POTTERY TACO</t>
  </si>
  <si>
    <t>PLT9 SS 12/8CT FESTIVE CAKE</t>
  </si>
  <si>
    <t>PLT7 SS 12/8CT GLOWING GRAD</t>
  </si>
  <si>
    <t>9CUP 12/8CT BIRTHDAY CONFETTI</t>
  </si>
  <si>
    <t>FVR 12/1CT PATRIOTIC LEI</t>
  </si>
  <si>
    <t>PLT7 SS 12/8CT FESTIVE CAKE</t>
  </si>
  <si>
    <t>PLT9 SS 12/8CT GLOWING GRAD</t>
  </si>
  <si>
    <t>BN 12/16CT 2P BIRTHDAY CONFETTI</t>
  </si>
  <si>
    <t>TC PR BRD 12/1CT 54X96 GLOWING GRAD</t>
  </si>
  <si>
    <t>LN 12/16CT 2P FESTIVE CAKE</t>
  </si>
  <si>
    <t>BNR LETTER 12/1CT FRINGE BIRTHDAY CONFETTI</t>
  </si>
  <si>
    <t>TC PR AOP 6/1CT 54X96 DINO DIG</t>
  </si>
  <si>
    <t>BN 12/16CT 2P FESTIVE CAKE</t>
  </si>
  <si>
    <t>CO HNG 12/3CT W/TASSELS BIRTHDAY CONFETTI</t>
  </si>
  <si>
    <t>TC PR AOP 6/1CT 54X96 CONFETTI BALLOONS</t>
  </si>
  <si>
    <t>TC PR AOP 6/1CT 54X102 FESTIVE CAKE</t>
  </si>
  <si>
    <t>CP HC 6/1CT BIRTHDAY CONFETTI</t>
  </si>
  <si>
    <t>DSP FL 64PK METALLIC/ CLEAR ASST CUTLERY SENS</t>
  </si>
  <si>
    <t>9CUP 12/8CT FESTIVE CAKE</t>
  </si>
  <si>
    <t>LN 12/16CT 2P BIRTHDAY CONFETTI</t>
  </si>
  <si>
    <t>PLT7 SS 12/8CT BIRTHDAY CONFETTI</t>
  </si>
  <si>
    <t>PLT9 SS 12/8CT BIRTHDAY CONFETTI</t>
  </si>
  <si>
    <t>TC PR AOP 6/1CT 54X102 BIRTHDAY CONFETTI</t>
  </si>
  <si>
    <t>CO AST 12/50CT HALLOWEEN BATS</t>
  </si>
  <si>
    <t>9CUP 12/8CT TEDDY BEAR</t>
  </si>
  <si>
    <t>BN 12/16CT 2P TEDDY BEAR</t>
  </si>
  <si>
    <t>STCK 12/8CT HALLOWEEN</t>
  </si>
  <si>
    <t>CO HNG HC 12/5CT HLW</t>
  </si>
  <si>
    <t>CP 3D 6/1CT BABY BLOCKS W/HC TEDDY BEAR</t>
  </si>
  <si>
    <t>HNG DECOR 6/1CT W/ LATEX TEDDY BEAR</t>
  </si>
  <si>
    <t>BNR SHP 12/1CT W/TW BATS</t>
  </si>
  <si>
    <t>LN 12/16CT 2P TEDDY BEAR</t>
  </si>
  <si>
    <t>PLT7 SS 12/8CT TEDDY BEAR</t>
  </si>
  <si>
    <t>PLT9 SS 12/8CT TEDDY BEAR</t>
  </si>
  <si>
    <t>TC PR AOP 6/1CT 54X102 TEDDY BEAR</t>
  </si>
  <si>
    <t>BNR LETTER 12/1CT FOIL BUTTERFLY SHIMMER</t>
  </si>
  <si>
    <t>CP 3D 6/3CT BUTTERFLY SHIMMER FOIL</t>
  </si>
  <si>
    <t>CO WALL 6/3CT BUTTERFLY SHIMMER FOIL</t>
  </si>
  <si>
    <t>CO HNG 3D 12/3CT BUTTERFLY SHIMMER FOIL</t>
  </si>
  <si>
    <t>FVR BOX 6/8CT BUTTERFLY SHIMMER FOIL</t>
  </si>
  <si>
    <t>MASKS 6/8CT PAPER BUTTERFLY SHIMMER FOIL</t>
  </si>
  <si>
    <t>CP HC 6/1CT W/ATT FESTIVE CAKE</t>
  </si>
  <si>
    <t>KIT WEAR 12/1CT FOR 4 NY BLK, GOLD, SLV</t>
  </si>
  <si>
    <t>BNR SHP RIB 12/1CT FESTIVE CAKE</t>
  </si>
  <si>
    <t>9CUP 12/8CT FLOWER POWER</t>
  </si>
  <si>
    <t>KIT WEAR 12/1CT FOR 4 AST COLORS</t>
  </si>
  <si>
    <t>CO HNG HC 12/3CT FESTIVE CAKE</t>
  </si>
  <si>
    <t>BLN WALL KIT 6/49CT FLOWER POWER</t>
  </si>
  <si>
    <t>BNR SHP RIB 12/1CT NEW YEARS</t>
  </si>
  <si>
    <t>BN 12/16CT 2P FLOWER POWER</t>
  </si>
  <si>
    <t>HEADBAND 12/1CT NEW YEAR</t>
  </si>
  <si>
    <t>BNR LETTER 12/1CT FRINGE FLOWER POWER</t>
  </si>
  <si>
    <t>BLN KIT 12/1CT NEW YEAR</t>
  </si>
  <si>
    <t>CP HC 6/1CT W/ STANDS FLOWER POWER</t>
  </si>
  <si>
    <t>HNG FANS 12/3CT FLOWER POWER W/ TASSELS</t>
  </si>
  <si>
    <t>FVR BOX 6/4CT 3D FLOWER POWER</t>
  </si>
  <si>
    <t>BAG CELLO SHP W/ZIP 12/12CT HALLOWEEN CAT</t>
  </si>
  <si>
    <t>BAG CELLO SHP W/TIE 12/20CT PUMPKINS</t>
  </si>
  <si>
    <t>LN 12/16CT 2P FLOWER POWER</t>
  </si>
  <si>
    <t>BAG SAND W/ZIP 12/10CT BATS</t>
  </si>
  <si>
    <t>PLT7 SS 12/8CT ASST FLOWER POWER</t>
  </si>
  <si>
    <t>PLT9 SS 12/8CT FLOWER POWER</t>
  </si>
  <si>
    <t>KIT WEAR 6/1CT FOR 10 WEARABLE AST COLORS</t>
  </si>
  <si>
    <t>KIT WEAR 6/1CT FOR 10 NY BLK, GOLD, SLV</t>
  </si>
  <si>
    <t>TC PR AOP 6/1CT 54X102 FLOWER POWER</t>
  </si>
  <si>
    <t>TC MET 12/1CT 54X84 SILVER</t>
  </si>
  <si>
    <t>TC MET 12/1CT 54X84 GOLD</t>
  </si>
  <si>
    <t>TC MET 12/1CT 54X84 RED</t>
  </si>
  <si>
    <t>BNR RIB W/TASSELS 12/1CT 4TH OF JULY</t>
  </si>
  <si>
    <t>BAG CELLO SHP W/TIE 12/20CT HAPPY GHOSTS</t>
  </si>
  <si>
    <t>GN 10/20CT 1P 1/6 FLD WHITE ULTRA</t>
  </si>
  <si>
    <t>BAG CELLO SHP W/TIE 12/20CT PENGUIN</t>
  </si>
  <si>
    <t>BAG CELLO SHP W/ZIP 12/12CT SNOWMAN AND PRESENTS</t>
  </si>
  <si>
    <t>BAG SAND W/ZIP 12/10CT CHRISTMAS PRESENTS</t>
  </si>
  <si>
    <t>BLN MET 10/1CT 18" NAVY &amp; GOLD MILESTONE</t>
  </si>
  <si>
    <t>9CUP 12/8CT BALLOON BASH</t>
  </si>
  <si>
    <t>9CUP 12/8CT NAVY &amp; GOLD MILESTONE</t>
  </si>
  <si>
    <t>20TMBLR PL 12/8CT UNIV OF NOTRE DAME</t>
  </si>
  <si>
    <t>PLT9 SS 12/8CT UNIV OF NOTRE DAME</t>
  </si>
  <si>
    <t>TC PL AOP 12/1CT 54X108 UNIV OF NOTRE DAME</t>
  </si>
  <si>
    <t>TRAY PL 12/1CT 14X10 FOOTBALL</t>
  </si>
  <si>
    <t>PLT9 SS 12/8CT BALLOON BASH</t>
  </si>
  <si>
    <t>PLT7 SS 12/8CT BALLOON BASH</t>
  </si>
  <si>
    <t>LN 12/16CT 2P BALLOON BASH BKF</t>
  </si>
  <si>
    <t>BAG CELLO SHP W/ZIP 12/12CT HALLW CHARACTERS</t>
  </si>
  <si>
    <t>BN 12/16CT 2P BALLOON BASH</t>
  </si>
  <si>
    <t>TC PR AOP 6/1CT 54X102 BALLOON BASH</t>
  </si>
  <si>
    <t>BNR SHP 12/1CT HALLOWEEN</t>
  </si>
  <si>
    <t>CP HC W/ LATEX 6/1CT BALLOON BASH</t>
  </si>
  <si>
    <t>HC HNG 6/3CT W/ DNGLRS BALLOON BASH</t>
  </si>
  <si>
    <t>PLT9 SS 12/8CT NAVY &amp; GOLD MILESTONE</t>
  </si>
  <si>
    <t>PLT7 SS 12/8CT HBD NAVY &amp; GOLD MILESTONE</t>
  </si>
  <si>
    <t>BAG CELLO SHP W/ZIP 12/12CT GINGERBREAD</t>
  </si>
  <si>
    <t>TC PL AOP 12/1CT 54X108 HOLLY</t>
  </si>
  <si>
    <t>TOP HAT 12/1CT NEW YEAR</t>
  </si>
  <si>
    <t>CP STANDUP 6/3CT STCK NAVY &amp; GOLD MILESTONE</t>
  </si>
  <si>
    <t>BNR RIB W/TASSELS 12/1CT STCK NAVY &amp; GOLD MILESTON</t>
  </si>
  <si>
    <t>DNG DIZZY 6/5CT W/STCK NAVY &amp; GOLD MILESTONES</t>
  </si>
  <si>
    <t>LN 12/16CT 2P HBD NAVY &amp; GOLD MILESTONE</t>
  </si>
  <si>
    <t>LN 12/16CT 2P 30 NAVY &amp; GOLD MILESTONE BKF</t>
  </si>
  <si>
    <t>PLT7 SS 12/8CT NEW YEARS RADIANCE</t>
  </si>
  <si>
    <t>PLT9 SS 12/8CT NEW YEARS RADIANCE</t>
  </si>
  <si>
    <t>PLT9 SS 12/8CT BUBBLY BIRTHDAY</t>
  </si>
  <si>
    <t>PLT7 SS 12/8CT BUBBLY BIRTHDAY</t>
  </si>
  <si>
    <t>LN 12/16CT 2P BUBBLY BIRTHDAY</t>
  </si>
  <si>
    <t>BN 12/16CT 2P BUBBLY BIRTHDAY</t>
  </si>
  <si>
    <t>TC PR AOP 6/1CT 54X96 BUBBLY BIRTHDAY</t>
  </si>
  <si>
    <t>9CUP 12/8CT BUBBLY BIRTHDAY</t>
  </si>
  <si>
    <t>CP HC 12/1CT W/ATT BUBBLY BIRTHDAY</t>
  </si>
  <si>
    <t>HNG FANS 12/3CT W/TAS BUBBLY BIRTHDAY</t>
  </si>
  <si>
    <t>BNR RIB 12/1CT BUBBLY BIRTHDAY</t>
  </si>
  <si>
    <t>BLN MET 10/1CT BUBBLY BIRTHDAY</t>
  </si>
  <si>
    <t>STCK 12/1CT VINYL SWEET DREAMS</t>
  </si>
  <si>
    <t>PLT9 SS 12/8CT GRAFFITI PARTY</t>
  </si>
  <si>
    <t>PLT7 SS 12/8CT GRAFFITI PARTY</t>
  </si>
  <si>
    <t>LN 12/16CT 2P GRAFFITI PARTY</t>
  </si>
  <si>
    <t>BN 12/16CT 2P GRAFFITI PARTY</t>
  </si>
  <si>
    <t>TC PR AOP 6/1CT 54X96 GRAFFITI PARTY</t>
  </si>
  <si>
    <t>9CUP 12/8CT GRAFFITI PARTY</t>
  </si>
  <si>
    <t>FAN PR KIT 12/5CT GRAFFITI PARTY</t>
  </si>
  <si>
    <t>BNR RIB W/TASSELS 12/1CT GRAFFITI PARTY</t>
  </si>
  <si>
    <t>BAG TRT PR LG 12/8CT GRAFFITI PARTY</t>
  </si>
  <si>
    <t>PLT9 SS 12/8CT SPACE ADVENTURES</t>
  </si>
  <si>
    <t>PLT7 SS 12/8CT SPACE ADVENTURES</t>
  </si>
  <si>
    <t>LN 12/16CT 2P SPACE ADVENTURES</t>
  </si>
  <si>
    <t>BN 12/16CT 2P SPACE ADVENTURES</t>
  </si>
  <si>
    <t>TC PR AOP 6/1CT 54X96 SPACE ADVENTURES</t>
  </si>
  <si>
    <t>9CUP 12/8CT SPACE ADVENTURES</t>
  </si>
  <si>
    <t>CP 3D 6/6CT HC SPACE ADVENTURES</t>
  </si>
  <si>
    <t>CO HNG 12/3CT W/TAS HC SPACE ADVENTURES</t>
  </si>
  <si>
    <t>BLN MET 10/1CT SPACE ADVENTURES</t>
  </si>
  <si>
    <t>PLT9 SS 12/8CT SWEET DREAMS</t>
  </si>
  <si>
    <t>PLT7 SS 12/8CT SWEET DREAMS</t>
  </si>
  <si>
    <t>LN 12/16CT 2P SWEET DREAMS</t>
  </si>
  <si>
    <t>BN 12/16CT 2P SWEET DREAMS</t>
  </si>
  <si>
    <t>TC PR AOP 6/1CT 54X96 SWEET DREAMS</t>
  </si>
  <si>
    <t>9CUP 12/8CT SWEET DREAMS</t>
  </si>
  <si>
    <t>CP FANS 12/3CT SWEET DREAMS</t>
  </si>
  <si>
    <t>CO HNG 12/5CT SWEET DREAMS</t>
  </si>
  <si>
    <t>BNR RIB 12/1CT DIY SWEET DREAMS</t>
  </si>
  <si>
    <t>BLN MET 10/1CT SWEET DREAMS</t>
  </si>
  <si>
    <t>PLT9 SS 12/8CT BOOTS AND BOWS</t>
  </si>
  <si>
    <t>PLT7 SS 12/8CT BOOTS AND BOWS</t>
  </si>
  <si>
    <t>LN 12/16CT 2P BOOTS AND BOWS</t>
  </si>
  <si>
    <t>TC PR AOP 6/1CT 54X96 BOOTS AND BOWS</t>
  </si>
  <si>
    <t>9CUP 12/8CT BOOTS AND BOWS</t>
  </si>
  <si>
    <t>CP 3D 12/2CT W/ CUTOUTS BOOTS AND BOWS</t>
  </si>
  <si>
    <t>CO HNG 12/3CT W/TAS BOOTS AND BOWS</t>
  </si>
  <si>
    <t>BNR RIB W/TASSELS 12/1CT BOOTS AND BOWS</t>
  </si>
  <si>
    <t>FVR BOX 12/8CT BOOTS AND BOWS</t>
  </si>
  <si>
    <t>BLN MET 10/1CT BOOTS AND BOWS</t>
  </si>
  <si>
    <t>PLT9 SS 12/8CT PARTY PATTERNS</t>
  </si>
  <si>
    <t>PLT7 SS 12/8CT PARTY PATTERNS</t>
  </si>
  <si>
    <t>BAG SAND W/ZIP 12/10CT HAPPY HLW</t>
  </si>
  <si>
    <t>LN 12/16CT 2P PARTY PATTERNS</t>
  </si>
  <si>
    <t>BN 12/16CT 2P PARTY PATTERNS</t>
  </si>
  <si>
    <t>STCK 12/8CT TURKEY</t>
  </si>
  <si>
    <t>TC PR AOP 6/1CT 54X96 PARTY PATTERNS</t>
  </si>
  <si>
    <t>9CUP 12/8CT PARTY PATTERNS</t>
  </si>
  <si>
    <t>TC PL AOP 12/1CT 54X108 LEAVES</t>
  </si>
  <si>
    <t>CP 3D 12/8CT FVR BOX PARTY PATTERNS</t>
  </si>
  <si>
    <t>CO HNG 12/3CT PARTY PATTERNS</t>
  </si>
  <si>
    <t>TRAY PL COMP 6/1CT RND FALL</t>
  </si>
  <si>
    <t>BNR RIB 12/1CT PARTY PATTERNS</t>
  </si>
  <si>
    <t>TRAY PL OVAL 12/1CT FALL</t>
  </si>
  <si>
    <t>PLT9 SS 12/8CT GOLDEN WISHES</t>
  </si>
  <si>
    <t>TRAY PL COMP 6/1CT RND CMAS</t>
  </si>
  <si>
    <t>PLT7 SS 12/8CT GOLDEN WISHES</t>
  </si>
  <si>
    <t>LN 12/16CT 2P GOLDEN WISHES</t>
  </si>
  <si>
    <t>BN 12/16CT 2P GOLDEN WISHES</t>
  </si>
  <si>
    <t>BNR SHP 12/1CT W/TW SANTA SLEIGH</t>
  </si>
  <si>
    <t>TC PR AOP 6/1CT 54X96 GOLDEN WISHES</t>
  </si>
  <si>
    <t>9CUP 12/8CT GOLDEN WISHES</t>
  </si>
  <si>
    <t>PICK WOOD 12/50CT 2.5" CMAS</t>
  </si>
  <si>
    <t>CP HC 12/1CT GOLDEN WISHES</t>
  </si>
  <si>
    <t>HC HNG 6/3CT W/ DNGLRS GOLDEN WISHES</t>
  </si>
  <si>
    <t>BNR RIB 12/1CT GOLDEN WISHES</t>
  </si>
  <si>
    <t>BAG CELLO SHP W/TIE 12/20CT SANTA</t>
  </si>
  <si>
    <t>PLT10 SS 12/8CT BLUE WILLOW</t>
  </si>
  <si>
    <t>BAG SAND W/ZIP 12/10CT CMAS LIGHTS</t>
  </si>
  <si>
    <t>PLT7 SS 12/8CT BLUE WILLOW</t>
  </si>
  <si>
    <t>LN 12/16CT 2P BLUE WILLOW</t>
  </si>
  <si>
    <t>BN 12/16CT 2P BLUE WILLOW</t>
  </si>
  <si>
    <t>TC PR AOP 6/1CT 54X96 BLUE WILLOW</t>
  </si>
  <si>
    <t>9TMBLR PL 12/8CT NEW YEAR</t>
  </si>
  <si>
    <t>12CUP 12/8CT BLUE WILLOW</t>
  </si>
  <si>
    <t>CAN NUM 12/1CT RAINBOW MET 0</t>
  </si>
  <si>
    <t>CAN NUM 12/1CT RAINBOW MET 1</t>
  </si>
  <si>
    <t>CAN NUM 12/1CT RAINBOW MET 2</t>
  </si>
  <si>
    <t>CAN NUM 12/1CT RAINBOW MET 3</t>
  </si>
  <si>
    <t>CAN NUM 12/1CT RAINBOW MET 4</t>
  </si>
  <si>
    <t>CAN NUM 12/1CT RAINBOW MET 5</t>
  </si>
  <si>
    <t>CAN NUM 12/1CT RAINBOW MET 6</t>
  </si>
  <si>
    <t>CAN NUM 12/1CT RAINBOW MET 7</t>
  </si>
  <si>
    <t>CAN NUM 12/1CT RAINBOW MET 8</t>
  </si>
  <si>
    <t>CAN NUM 12/1CT RAINBOW MET 9</t>
  </si>
  <si>
    <t>CAN STRIPED 12/20CT OMBRE MULTI</t>
  </si>
  <si>
    <t>CAN PRINT 12/20CT CONFETTI</t>
  </si>
  <si>
    <t>CAN PRINT 12/20CT WAVE MULTI</t>
  </si>
  <si>
    <t>CAN TALL 12/12CT PASTEL MET GOLD</t>
  </si>
  <si>
    <t>DSP FL 54PK FALL TRAYS</t>
  </si>
  <si>
    <t>PLT9 SS 12/8CT BLUE WILLOW</t>
  </si>
  <si>
    <t>GN 12/16CT 2P BLUE WILLOW</t>
  </si>
  <si>
    <t>DSP FL 54PK CHRISTMAS TRAYS</t>
  </si>
  <si>
    <t>DSP CNTR 76PK SKELEBRATION</t>
  </si>
  <si>
    <t>DSP FL 142PK SKELEBRATION</t>
  </si>
  <si>
    <t>BN 12/16CT 2P SKELEBRATION</t>
  </si>
  <si>
    <t>LN 12/16CT 2P SKELEBRATION</t>
  </si>
  <si>
    <t>PLT7 SS 12/8CT SKELEBRATION</t>
  </si>
  <si>
    <t>PLT9 SS 12/8CT SKELEBRATION</t>
  </si>
  <si>
    <t>DSP CNTR 76PK FALL FEAST</t>
  </si>
  <si>
    <t>DSP FL 142PK FALL FEAST</t>
  </si>
  <si>
    <t>BN 12/16CT 2P FALL FEAST</t>
  </si>
  <si>
    <t>LN 12/16CT 2P FALL FEAST</t>
  </si>
  <si>
    <t>PLT7 SS 12/8CT FALL FEAST</t>
  </si>
  <si>
    <t>PLT9 SS 12/8CT FALL FEAST</t>
  </si>
  <si>
    <t>OVAL RTK 12/8CT FALL FEAST</t>
  </si>
  <si>
    <t>TC PR BRD 12/1CT 54X96 FALL FEAST</t>
  </si>
  <si>
    <t>GN 12/16CT 2P FALL FEAST</t>
  </si>
  <si>
    <t>GN 12/16CT 2P FROSTY FRIENDS</t>
  </si>
  <si>
    <t>DSP CNTR 76PK CHRISTMAS CHEER</t>
  </si>
  <si>
    <t>DSP FL 142PK CHRISTMAS CHEER</t>
  </si>
  <si>
    <t>BN 12/16CT 2P CHRISTMAS CHEER</t>
  </si>
  <si>
    <t>LN 12/16CT 2P CHRISTMAS CHEER</t>
  </si>
  <si>
    <t>PLT7 SS 12/8CT CHRISTMAS CHEER</t>
  </si>
  <si>
    <t>PLT9 SS 12/8CT CHRISTMAS CHEER</t>
  </si>
  <si>
    <t>OVAL RTK 12/8CT CHRISTMAS CHEER</t>
  </si>
  <si>
    <t>TC PR BRD 12/1CT 54X96 CHRISTMAS CHEER</t>
  </si>
  <si>
    <t>DSP CNTR 76PK HOLIDAY SWEETS</t>
  </si>
  <si>
    <t>DSP FL 142PK HOLIDAY SWEETS</t>
  </si>
  <si>
    <t>BN 12/16CT 2P HOLIDAY SWEETS</t>
  </si>
  <si>
    <t>LN 12/16CT 2P HOLIDAY SWEETS</t>
  </si>
  <si>
    <t>PLT7 SS 12/8CT HOLIDAY SWEETS</t>
  </si>
  <si>
    <t>PLT9 SS 12/8CT HOLIDAY SWEETS</t>
  </si>
  <si>
    <t>OVAL RTK 12/8CT HOLIDAY SWEETS</t>
  </si>
  <si>
    <t>TC PR BRD 12/1CT 54X96 HOLIDAY SWEETS</t>
  </si>
  <si>
    <t>DSP CNTR 76PK NEW YEARS RADIANCE</t>
  </si>
  <si>
    <t>DSP FL 142PK NEW YEARS RADIANCE</t>
  </si>
  <si>
    <t>LN 12/16CT 2P NEW YEARS RADIANCE</t>
  </si>
  <si>
    <t>20TMBLR PL 12/8CT ARIZONA CARDINALS</t>
  </si>
  <si>
    <t>DSP FL 129PK BUFFALO BILLS</t>
  </si>
  <si>
    <t>20TMBLR PL 12/8CT ATLANTA FALCONS</t>
  </si>
  <si>
    <t>20TMBLR PL 12/8CT BUFFALO BILLS</t>
  </si>
  <si>
    <t>DSP FL 129PK CHICAGO BEARS</t>
  </si>
  <si>
    <t>20TMBLR PL 12/8CT CAROLINA PANTHERS</t>
  </si>
  <si>
    <t>DSP FL 129PK DALLAS COWBOYS</t>
  </si>
  <si>
    <t>20TMBLR PL 12/8CT CHICAGO BEARS</t>
  </si>
  <si>
    <t>DSP FL 129PK GREEN BAY PACKERS</t>
  </si>
  <si>
    <t>20TMBLR PL 12/8CT CINCINNATI BENGALS</t>
  </si>
  <si>
    <t>20TMBLR PL 12/8CT TAMPA BAY BUCCANEERS</t>
  </si>
  <si>
    <t>20TMBLR PL 12/8CT DALLAS COWBOYS</t>
  </si>
  <si>
    <t>20TMBLR PL 12/8CT DENVER BRONCOS</t>
  </si>
  <si>
    <t>20TMBLR PL 12/8CT GREEN BAY PACKERS</t>
  </si>
  <si>
    <t>20TMBLR PL 12/8CT KANSAS CITY CHIEFS</t>
  </si>
  <si>
    <t>20TMBLR PL 12/8CT NEW ENGLAND PATRIOTS</t>
  </si>
  <si>
    <t>20TMBLR PL 12/8CT PHILADELPHIA EAGLES</t>
  </si>
  <si>
    <t>20TMBLR PL 12/8CT PITTSBURGH STEELERS</t>
  </si>
  <si>
    <t>20TMBLR PL 12/8CT SEATTLE SEAHAWKS</t>
  </si>
  <si>
    <t>PLT9 SS 12/8CT ATLANTA FALCONS</t>
  </si>
  <si>
    <t>20TMBLR PL 12/8CT TENNESSEE TITANS</t>
  </si>
  <si>
    <t>PLT9 SS 12/8CT BUFFALO BILLS</t>
  </si>
  <si>
    <t>PLT9 SS 12/8CT CHICAGO BEARS</t>
  </si>
  <si>
    <t>20TMBLR PL 12/8CT INDIANAPOLIS COLTS</t>
  </si>
  <si>
    <t>PLT7 SS 12/8CT BUFFALO BILLS</t>
  </si>
  <si>
    <t>PLT9 SS 12/8CT DALLAS COWBOYS</t>
  </si>
  <si>
    <t>PLT9 SS 12/8CT DENVER BRONCOS</t>
  </si>
  <si>
    <t>PLT7 SS 12/8CT CHICAGO BEARS</t>
  </si>
  <si>
    <t>PLT9 SS 12/8CT GREEN BAY PACKERS</t>
  </si>
  <si>
    <t>PLT7 SS 12/8CT DALLAS COWBOYS</t>
  </si>
  <si>
    <t>LN 12/16CT 2P ATLANTA FALCONS</t>
  </si>
  <si>
    <t>PLT9 SS 12/8CT HOUSTON TEXANS</t>
  </si>
  <si>
    <t>PLT7 SS 12/8CT GREEN BAY PACKERS</t>
  </si>
  <si>
    <t>20TMBLR PL 12/8CT BALTIMORE RAVENS</t>
  </si>
  <si>
    <t>LN 12/16CT 2P BALTIMORE RAVENS</t>
  </si>
  <si>
    <t>PLT9 SS 12/8CT NEW YORK GIANTS</t>
  </si>
  <si>
    <t>LN 12/16CT 2P BUFFALO BILLS</t>
  </si>
  <si>
    <t>LN 12/16CT 2P CHICAGO BEARS</t>
  </si>
  <si>
    <t>LN 12/16CT 2P DALLAS COWBOYS</t>
  </si>
  <si>
    <t>LN 12/16CT 2P DENVER BRONCOS</t>
  </si>
  <si>
    <t>BN 12/16CT 2P BUFFALO BILLS</t>
  </si>
  <si>
    <t>LN 12/16CT 2P GREEN BAY PACKERS</t>
  </si>
  <si>
    <t>LN 12/16CT 2P HOUSTON TEXANS</t>
  </si>
  <si>
    <t>BN 12/16CT 2P CHICAGO BEARS</t>
  </si>
  <si>
    <t>BN 12/16CT 2P DALLAS COWBOYS</t>
  </si>
  <si>
    <t>LN 12/16CT 2P JACKSONVILLE JAGUARS</t>
  </si>
  <si>
    <t>LN 12/16CT 2P NEW YORK GIANTS</t>
  </si>
  <si>
    <t>LN 12/16CT 2P SEATTLE SEAHAWKS</t>
  </si>
  <si>
    <t>DSP FL 102PK NEW YORK JETS</t>
  </si>
  <si>
    <t>LN 12/16CT 2P NEW YORK JETS</t>
  </si>
  <si>
    <t>20TMBLR PL 12/8CT NEW YORK JETS</t>
  </si>
  <si>
    <t>PLT9 SS 12/8CT NEW YORK JETS</t>
  </si>
  <si>
    <t>PLT9 SS 12/8CT MIAMI DOLPHINS</t>
  </si>
  <si>
    <t>LN 12/16CT 2P MIAMI DOLPHINS</t>
  </si>
  <si>
    <t>DSP FL 102PK CINCINNATI BENGALS</t>
  </si>
  <si>
    <t>DSP FL 102PK INDIANAPOLIS COLTS</t>
  </si>
  <si>
    <t>DSP FL 102PK MIAMI DOLPHINS</t>
  </si>
  <si>
    <t>DSP FL 102PK CLEVELAND BROWNS</t>
  </si>
  <si>
    <t>LN 12/16CT 2P DETROIT LIONS</t>
  </si>
  <si>
    <t>PLT9 SS 12/8CT DETROIT LIONS</t>
  </si>
  <si>
    <t>20TMBLR PL 12/8CT NEW ORLEANS SAINTS</t>
  </si>
  <si>
    <t>LN 12/16CT 2P NEW ORLEANS SAINTS</t>
  </si>
  <si>
    <t>BN 12/16CT 2P NEW ORLEANS SAINTS BKF</t>
  </si>
  <si>
    <t>DSP FL 102PK ATLANTA FALCONS</t>
  </si>
  <si>
    <t>DSP FL 102PK BALTIMORE RAVENS</t>
  </si>
  <si>
    <t>DSP FL 102PK CAROLINA PANTHERS</t>
  </si>
  <si>
    <t>DSP FL 102PK DENVER BRONCOS</t>
  </si>
  <si>
    <t>DSP FL 102PK HOUSTON TEXANS</t>
  </si>
  <si>
    <t>DSP FL 102PK NEW YORK GIANTS</t>
  </si>
  <si>
    <t>DSP FL 102PK SAN FRANCISCO 49ERS</t>
  </si>
  <si>
    <t>DSP FL 102PK SEATTLE SEAHAWKS</t>
  </si>
  <si>
    <t>DSP FL 102PK TENNESSEE TITANS</t>
  </si>
  <si>
    <t>DSP FL 102PK DETROIT LIONS</t>
  </si>
  <si>
    <t>20TMBLR PL 12/8CT CLEVELAND BROWNS</t>
  </si>
  <si>
    <t>LN 12/16CT 2P CLEVELAND BROWNS</t>
  </si>
  <si>
    <t>20TMBLR PL 12/8CT LOS ANGELES RAMS</t>
  </si>
  <si>
    <t>20TMBLR PL 12/8CT WASHINGTON COMMANDERS</t>
  </si>
  <si>
    <t>New Year's Eve Decor</t>
  </si>
  <si>
    <t>Emerald Green</t>
  </si>
  <si>
    <t>Fixtures/Racks</t>
  </si>
  <si>
    <t>Ivory</t>
  </si>
  <si>
    <t>Hot Magenta</t>
  </si>
  <si>
    <t>Any Occasion Decor</t>
  </si>
  <si>
    <t>Classic Red</t>
  </si>
  <si>
    <t>Cobalt</t>
  </si>
  <si>
    <t>Black Velvet</t>
  </si>
  <si>
    <t>White</t>
  </si>
  <si>
    <t>All Occasion Decor</t>
  </si>
  <si>
    <t>Bermuda Blue</t>
  </si>
  <si>
    <t>Black &amp; White Check</t>
  </si>
  <si>
    <t>Clear</t>
  </si>
  <si>
    <t>Sunkissed Orange</t>
  </si>
  <si>
    <t>Mimosa</t>
  </si>
  <si>
    <t>School Bus Yellow</t>
  </si>
  <si>
    <t>Sports Fanatic Soccer</t>
  </si>
  <si>
    <t>Luscious Lavender</t>
  </si>
  <si>
    <t>Candy Pink</t>
  </si>
  <si>
    <t>Fresh Lime</t>
  </si>
  <si>
    <t>Glittering Gold</t>
  </si>
  <si>
    <t>Purple</t>
  </si>
  <si>
    <t>Black Check</t>
  </si>
  <si>
    <t>Birthday Decor</t>
  </si>
  <si>
    <t>Pastel Blue</t>
  </si>
  <si>
    <t>Big Dig Construction</t>
  </si>
  <si>
    <t>Navy</t>
  </si>
  <si>
    <t>Shimmering Silver</t>
  </si>
  <si>
    <t>Burgundy</t>
  </si>
  <si>
    <t>Classic Pink</t>
  </si>
  <si>
    <t>Real Red</t>
  </si>
  <si>
    <t>Hunter Green</t>
  </si>
  <si>
    <t>Green</t>
  </si>
  <si>
    <t>Royal Blue</t>
  </si>
  <si>
    <t>Translucent Ast</t>
  </si>
  <si>
    <t>Metallic Cutlery</t>
  </si>
  <si>
    <t>Tailgate Decor</t>
  </si>
  <si>
    <t>Patriotic Decor</t>
  </si>
  <si>
    <t>Christmas Tableware</t>
  </si>
  <si>
    <t>Red Gingham</t>
  </si>
  <si>
    <t>Halloween Decor</t>
  </si>
  <si>
    <t>Christmas Decor</t>
  </si>
  <si>
    <t>Wild One Woodland</t>
  </si>
  <si>
    <t>Any Occasion Tableware</t>
  </si>
  <si>
    <t>Cake Birthday</t>
  </si>
  <si>
    <t>Birthday Fun</t>
  </si>
  <si>
    <t>Unicorn Sparkle</t>
  </si>
  <si>
    <t>Eucalyptus Greens</t>
  </si>
  <si>
    <t>Thanksgiving Decor</t>
  </si>
  <si>
    <t>Monster Truck Rally</t>
  </si>
  <si>
    <t>Pink and Gold Celebration</t>
  </si>
  <si>
    <t>Blue and Silver Celebration</t>
  </si>
  <si>
    <t>Pastel Celebrations</t>
  </si>
  <si>
    <t>Patriotic Tableware</t>
  </si>
  <si>
    <t>Purr-Fect Party</t>
  </si>
  <si>
    <t>Ice Cream Party</t>
  </si>
  <si>
    <t>Football Party</t>
  </si>
  <si>
    <t>Hoppin' Birthday Cake</t>
  </si>
  <si>
    <t>Halloween Tableware</t>
  </si>
  <si>
    <t>Pumpkin Spice</t>
  </si>
  <si>
    <t>Tailgate Tableware</t>
  </si>
  <si>
    <t>Sensations Plastic Plates</t>
  </si>
  <si>
    <t>Mermaid Shine</t>
  </si>
  <si>
    <t>Sensations Solids</t>
  </si>
  <si>
    <t>Gaming Party</t>
  </si>
  <si>
    <t>Galaxy Party</t>
  </si>
  <si>
    <t>Sensations Serveware</t>
  </si>
  <si>
    <t>Sensations Drinkware</t>
  </si>
  <si>
    <t>Classic Gingham</t>
  </si>
  <si>
    <t>Sprinkles</t>
  </si>
  <si>
    <t>Sports / Tailgate Tableware</t>
  </si>
  <si>
    <t>Iridescent</t>
  </si>
  <si>
    <t>Metallic Plastics</t>
  </si>
  <si>
    <t>Tailgate Time</t>
  </si>
  <si>
    <t>Transportation Time</t>
  </si>
  <si>
    <t>Navy &amp; Gold Milestone</t>
  </si>
  <si>
    <t>Sweet Daisy</t>
  </si>
  <si>
    <t>Block Bash</t>
  </si>
  <si>
    <t>Birthday Beats</t>
  </si>
  <si>
    <t>Pink</t>
  </si>
  <si>
    <t>Dino Dig</t>
  </si>
  <si>
    <t>Hats Off Birthday</t>
  </si>
  <si>
    <t>Confetti Balloons</t>
  </si>
  <si>
    <t>Shark Party</t>
  </si>
  <si>
    <t>Tie Dye Party</t>
  </si>
  <si>
    <t>Touchdown Time</t>
  </si>
  <si>
    <t>Game Time</t>
  </si>
  <si>
    <t>Pumpkin Party</t>
  </si>
  <si>
    <t>New Years Decor</t>
  </si>
  <si>
    <t>Big Birthday Bash</t>
  </si>
  <si>
    <t>Farm Animals</t>
  </si>
  <si>
    <t>Fresh Florals</t>
  </si>
  <si>
    <t>Natural</t>
  </si>
  <si>
    <t>Fiesta Pottery</t>
  </si>
  <si>
    <t>Freedom Flag</t>
  </si>
  <si>
    <t>Butterfly Shimmer</t>
  </si>
  <si>
    <t>Glowing Grad</t>
  </si>
  <si>
    <t>Festive Cake</t>
  </si>
  <si>
    <t>Birthday Confetti</t>
  </si>
  <si>
    <t>Teddy Bear</t>
  </si>
  <si>
    <t>Flower Power</t>
  </si>
  <si>
    <t>Balloon Bash</t>
  </si>
  <si>
    <t>New Year's Radiance</t>
  </si>
  <si>
    <t>Bubbly Birthday</t>
  </si>
  <si>
    <t>Sweet Dreams</t>
  </si>
  <si>
    <t>Graffiti Party</t>
  </si>
  <si>
    <t>Space Adventures</t>
  </si>
  <si>
    <t>Boots and Bows</t>
  </si>
  <si>
    <t>Party Patterns</t>
  </si>
  <si>
    <t>Golden Wishes</t>
  </si>
  <si>
    <t>Santa Sleigh</t>
  </si>
  <si>
    <t>Blue Willow</t>
  </si>
  <si>
    <t>Rainbow</t>
  </si>
  <si>
    <t>General Decor</t>
  </si>
  <si>
    <t>Skelebration</t>
  </si>
  <si>
    <t>Fall Feast</t>
  </si>
  <si>
    <t>Frosty Friends</t>
  </si>
  <si>
    <t>Christmas Cheer</t>
  </si>
  <si>
    <t>Holiday Sweets</t>
  </si>
  <si>
    <t>New England Patriots</t>
  </si>
  <si>
    <t>New York Giants</t>
  </si>
  <si>
    <t>Las Vegas Raiders</t>
  </si>
  <si>
    <t>Philadelphia Eagles</t>
  </si>
  <si>
    <t>Pittsburgh Steelers</t>
  </si>
  <si>
    <t>San Francisco 49ers</t>
  </si>
  <si>
    <t>Seattle Seahawks</t>
  </si>
  <si>
    <t>Tampa Bay Buccaneers</t>
  </si>
  <si>
    <t>Tennessee Titans</t>
  </si>
  <si>
    <t>Indianapolis Colts</t>
  </si>
  <si>
    <t>Arizona Cardinals</t>
  </si>
  <si>
    <t>Buffalo Bills</t>
  </si>
  <si>
    <t>Atlanta Falcons</t>
  </si>
  <si>
    <t>Chicago Bears</t>
  </si>
  <si>
    <t>Carolina Panthers</t>
  </si>
  <si>
    <t>Dallas Cowboys</t>
  </si>
  <si>
    <t>Green Bay Packers</t>
  </si>
  <si>
    <t>Kansas City Chiefs</t>
  </si>
  <si>
    <t>Cincinnati Bengals</t>
  </si>
  <si>
    <t>Denver Broncos</t>
  </si>
  <si>
    <t>Houston Texans</t>
  </si>
  <si>
    <t>Jacksonville Jaguars</t>
  </si>
  <si>
    <t>Minnesota Vikings</t>
  </si>
  <si>
    <t>Baltimore Ravens</t>
  </si>
  <si>
    <t>New York Jets</t>
  </si>
  <si>
    <t>New Orleans Saints</t>
  </si>
  <si>
    <t>Miami Dolphins</t>
  </si>
  <si>
    <t>Cleveland Browns</t>
  </si>
  <si>
    <t>Detroit Lions</t>
  </si>
  <si>
    <t>Los Angeles Chargers</t>
  </si>
  <si>
    <t>Los Angeles Rams</t>
  </si>
  <si>
    <t>Washington Commanders</t>
  </si>
  <si>
    <t>New Year Asstd Color Air Horns</t>
  </si>
  <si>
    <t>Premium Pl Forks</t>
  </si>
  <si>
    <t>Peghook Kit</t>
  </si>
  <si>
    <t>Cello Bag, Lg Clear</t>
  </si>
  <si>
    <t>Premium Pl Knives</t>
  </si>
  <si>
    <t>Luncheon Napkin 3ply</t>
  </si>
  <si>
    <t>Premium Pl Spoons</t>
  </si>
  <si>
    <t>Banquet Roll 40" x 100'</t>
  </si>
  <si>
    <t>Dinner Plate</t>
  </si>
  <si>
    <t>Cloth Flag, 8" x 12" Black &amp; White Chec</t>
  </si>
  <si>
    <t>Prem Pl Banquet Plates</t>
  </si>
  <si>
    <t>Tableskirt, 14' x 29"</t>
  </si>
  <si>
    <t>Luncheon Plate</t>
  </si>
  <si>
    <t>Tablecover, Paper 54" x 102"</t>
  </si>
  <si>
    <t>Flag Banner Black &amp; White Check</t>
  </si>
  <si>
    <t>Blowouts w/Med</t>
  </si>
  <si>
    <t>Banquet Roll Fixture 250'</t>
  </si>
  <si>
    <t>Paper Bowls 20 oz.</t>
  </si>
  <si>
    <t>Hot/Cold Cups, 9 oz.</t>
  </si>
  <si>
    <t>Silver Foil Hats with Tinsel</t>
  </si>
  <si>
    <t>Hot/Cold Cups 9 oz.</t>
  </si>
  <si>
    <t>New Year Asst Color Glitter Foil Hats</t>
  </si>
  <si>
    <t>Beverage Napkin</t>
  </si>
  <si>
    <t>Crepe Streamers 81'</t>
  </si>
  <si>
    <t>Striped Candle Asst</t>
  </si>
  <si>
    <t>Prem Pl Luncheon Plates</t>
  </si>
  <si>
    <t>Premium Plastic Cups 16 oz.</t>
  </si>
  <si>
    <t>New Year Black Glitter/Silver Foil Tiaras</t>
  </si>
  <si>
    <t>Candle Fluorescent, Assorted</t>
  </si>
  <si>
    <t>Hat Child</t>
  </si>
  <si>
    <t>Tablecover Stay Put, White, 30" x 96"</t>
  </si>
  <si>
    <t>Luncheon Napkin 2ply</t>
  </si>
  <si>
    <t>Luncheon Napkin</t>
  </si>
  <si>
    <t>Tablecover Stay Put, Real Red,30"x96"</t>
  </si>
  <si>
    <t>54 x 108 Red Linette TC T/Poly</t>
  </si>
  <si>
    <t>54 X 108 Green Linette TC T/Poly</t>
  </si>
  <si>
    <t>Tablecover Pl 54" x 108"</t>
  </si>
  <si>
    <t>Centerpiece, Mini Cascade Stars, Gold</t>
  </si>
  <si>
    <t>Beverage Napkin 2ply</t>
  </si>
  <si>
    <t>Tablecover Stay Put, Royal Blue, 30"x96"</t>
  </si>
  <si>
    <t>Dinner Napkins 2Ply 1/8FLD</t>
  </si>
  <si>
    <t>Banquet Plate</t>
  </si>
  <si>
    <t>24 ct. Boxed Mini Forks Metallic Silver</t>
  </si>
  <si>
    <t>Centerpiece, Cascade w/Base &amp; Att</t>
  </si>
  <si>
    <t>12pc Mini Metallic Forks Clip Strip</t>
  </si>
  <si>
    <t>Mini Appetizer Spoons, Metallic Silver</t>
  </si>
  <si>
    <t>Dinner Napkins 3Ply 1/4FLD</t>
  </si>
  <si>
    <t>Prem Cutlery Ast</t>
  </si>
  <si>
    <t>12pc Mini Metallic Spoons Clip Strip</t>
  </si>
  <si>
    <t>Tablecover Stay Put, Black Check, 30"x96"</t>
  </si>
  <si>
    <t>Flag Wooden Pick US Flag</t>
  </si>
  <si>
    <t>Giant Party Banner Race</t>
  </si>
  <si>
    <t>Tablecover Stay Put, White, 29" x 72"</t>
  </si>
  <si>
    <t>Pick Candle Hpy Bday</t>
  </si>
  <si>
    <t>Centerpiece, Mini Foil Race</t>
  </si>
  <si>
    <t>Banquet Roll 40" x 250'</t>
  </si>
  <si>
    <t>Dizzy Danglers Happy Birthday Stripes</t>
  </si>
  <si>
    <t>Pick Candle Bday Boy</t>
  </si>
  <si>
    <t>Wooden Picks Frill, 2.5"</t>
  </si>
  <si>
    <t>Pick Candle Bday Girl</t>
  </si>
  <si>
    <t>Sprial Candle Hpy Bday</t>
  </si>
  <si>
    <t>Candle Pick Bright, Hpy Bday</t>
  </si>
  <si>
    <t>Hat Ast Neon Colors</t>
  </si>
  <si>
    <t>Tablecover Stay Put, Real Red, 29"x72"</t>
  </si>
  <si>
    <t>Tablecover Pl 54" x 108" AOP</t>
  </si>
  <si>
    <t>Cello Bag, Small Clear</t>
  </si>
  <si>
    <t>Hat, Prismatic Ast Colors</t>
  </si>
  <si>
    <t>Balloons, 12" Asst Happy Birthday</t>
  </si>
  <si>
    <t>Tablecover Stay Put, Royal Blue, 29"x72"</t>
  </si>
  <si>
    <t>Flag Banner, Football Field</t>
  </si>
  <si>
    <t>Metallic Balloon 18"</t>
  </si>
  <si>
    <t>Tablecover, Metallic Red/Green Printed</t>
  </si>
  <si>
    <t>20 oz Plastic Cups</t>
  </si>
  <si>
    <t>Assorted Cutlery White</t>
  </si>
  <si>
    <t>Assorted Cutlery Clear</t>
  </si>
  <si>
    <t>Tablecover, Octy Round 82"</t>
  </si>
  <si>
    <t>Tablecover Stay Put, Black, 29"x72"</t>
  </si>
  <si>
    <t>Loot Bag</t>
  </si>
  <si>
    <t>Assorted Cutlery Fresh Lime</t>
  </si>
  <si>
    <t>Lunch Nap Rack</t>
  </si>
  <si>
    <t>Banner Foil 6' Hpy Bday</t>
  </si>
  <si>
    <t>Tablecover Stay Put, Black, 30"x96"</t>
  </si>
  <si>
    <t>Assorted Cutlery Schbs Yellow</t>
  </si>
  <si>
    <t>Tablecover Stay Put, Black, 60"</t>
  </si>
  <si>
    <t>Balloon 9", Ast Round</t>
  </si>
  <si>
    <t>Jointed Banner Hpy Bday</t>
  </si>
  <si>
    <t>Latex Balloons 12" Asst Colors</t>
  </si>
  <si>
    <t>Paper Tablecover 50" x 108"</t>
  </si>
  <si>
    <t>Flag, Black and White</t>
  </si>
  <si>
    <t>Jointed Banner Lg</t>
  </si>
  <si>
    <t>Latex Balloons 12" Black</t>
  </si>
  <si>
    <t>Latex Balloons 12" Cl Red</t>
  </si>
  <si>
    <t>Tablecover Stay Put, Black Check, 29"x72"</t>
  </si>
  <si>
    <t>Latex Balloons 12" White</t>
  </si>
  <si>
    <t>Assorted Cutlery Cl Red</t>
  </si>
  <si>
    <t>Latex Balloons 12" Candy Pink</t>
  </si>
  <si>
    <t>Beverage Napkin Airlaid</t>
  </si>
  <si>
    <t>Confetti, Bats/Pumpkins</t>
  </si>
  <si>
    <t>Latex Balloons 12" Cobalt</t>
  </si>
  <si>
    <t>Picks, Flag 2 1/2" Black &amp; White Check</t>
  </si>
  <si>
    <t>Buffet Napkin Airlaid</t>
  </si>
  <si>
    <t>Beverage Napkin 3ply</t>
  </si>
  <si>
    <t>Centerpiece HC Shaped</t>
  </si>
  <si>
    <t>Tablecover, Octy-Round 82"</t>
  </si>
  <si>
    <t>Letter Necklace, USA 33"</t>
  </si>
  <si>
    <t>Centerpiece HC</t>
  </si>
  <si>
    <t>Pinwheel Pl, Patriotic 13"</t>
  </si>
  <si>
    <t>Candle Solid, White</t>
  </si>
  <si>
    <t>Plastic Tablecover 54" x 108"</t>
  </si>
  <si>
    <t>Magic Candle, Striped Asst.</t>
  </si>
  <si>
    <t>Plastic Tray, Flag 10" x 14"</t>
  </si>
  <si>
    <t>Cello Basket Bag, Lg Clear</t>
  </si>
  <si>
    <t>Party Candle Two tone, 8"</t>
  </si>
  <si>
    <t>Tablecover Stay Put, White, 60"</t>
  </si>
  <si>
    <t>Party Candle White</t>
  </si>
  <si>
    <t>Buffet Napkin Airlaid, Catering Pack</t>
  </si>
  <si>
    <t>Deluxe Danglers</t>
  </si>
  <si>
    <t>Picks Sword, Neon</t>
  </si>
  <si>
    <t>Plastic Tray, Football</t>
  </si>
  <si>
    <t>Tablecover Stay Put, Real Red, 60"</t>
  </si>
  <si>
    <t>Asstd Color Foil Horns with Fringe</t>
  </si>
  <si>
    <t>Polka Dot Candle 1</t>
  </si>
  <si>
    <t>Polka Dot Candle 2</t>
  </si>
  <si>
    <t>Tablecover 54"x 108" Tis/Poly</t>
  </si>
  <si>
    <t>Polka Dot Candle 3</t>
  </si>
  <si>
    <t>Jointed Banner, Lg Hpy Bday, Multi</t>
  </si>
  <si>
    <t>Polka Dot Candle 4</t>
  </si>
  <si>
    <t>Polka Dot Candle 5</t>
  </si>
  <si>
    <t>Cloth Flag, 12" x 18" USA</t>
  </si>
  <si>
    <t>New Year Foil &amp; Glitter Fringe Tiara</t>
  </si>
  <si>
    <t>Cloth Flag, 4" x 6" USA</t>
  </si>
  <si>
    <t>Tablecover Stay Put, Royal Blue, 60"</t>
  </si>
  <si>
    <t>Polka Dot Candle 6</t>
  </si>
  <si>
    <t>Foil Door Curtain Multicolor, 8'x3'</t>
  </si>
  <si>
    <t>Polka Dot Candle 7</t>
  </si>
  <si>
    <t>Cloth Flag, 8" x 12" United States</t>
  </si>
  <si>
    <t>Polka Dot Candle 8</t>
  </si>
  <si>
    <t>Polka Dot Candle 9</t>
  </si>
  <si>
    <t>Tiara, Foil Hpy Bday</t>
  </si>
  <si>
    <t>Polka Dot Candle 0</t>
  </si>
  <si>
    <t>Napkin Shelf Extender</t>
  </si>
  <si>
    <t>Picks Diamond Shp. Clear</t>
  </si>
  <si>
    <t>Plastic Picks, Asst Colors</t>
  </si>
  <si>
    <t>Confetti, Emb Balloon &amp; Streamer Mix</t>
  </si>
  <si>
    <t>4ct 12 oz Wine Glass, Clear</t>
  </si>
  <si>
    <t>4ct 14oz Stemless Wine Glass, Clear</t>
  </si>
  <si>
    <t>24ct Assorted Cutlery, Classic Red</t>
  </si>
  <si>
    <t>24ct Assorted Cutlery, Clear</t>
  </si>
  <si>
    <t>24ct Assorted Cutlery, White</t>
  </si>
  <si>
    <t>24ct Assorted Cutlery, Navy Blue</t>
  </si>
  <si>
    <t>24ct Forks Only, Clear</t>
  </si>
  <si>
    <t>200ct 2.5" Wood Toothpicks, Natural, in Dispenser</t>
  </si>
  <si>
    <t>200ct 2.5" Wood Toothpicks, Asstd Clr, Dispenser</t>
  </si>
  <si>
    <t>40ct 2ply Beverage Napkin, Classic Red</t>
  </si>
  <si>
    <t>40ct 2ply Beverage Napkin, White</t>
  </si>
  <si>
    <t>40ct 2ply Beverage Napkin, Navy Blue</t>
  </si>
  <si>
    <t>Plastic Tablecover All Over Print, 54" x 102"</t>
  </si>
  <si>
    <t>40ct 2ply Dinner Napkin, Classic Red</t>
  </si>
  <si>
    <t>Hot/Cold Cup 9oz.</t>
  </si>
  <si>
    <t>40ct 2ply Dinner Napkin, White</t>
  </si>
  <si>
    <t>1ct Tablecover, 54x108" Paper/Poly, Classic Red</t>
  </si>
  <si>
    <t>1ct Tablecover, 54x108" Paper/Poly, White</t>
  </si>
  <si>
    <t>1ct Tablecover, 54x108" Paper/Poly, Navy Blue</t>
  </si>
  <si>
    <t>4ct 7 oz Champagne Flute, Clear</t>
  </si>
  <si>
    <t>6ct 4 oz Champagne Coupe, Clear</t>
  </si>
  <si>
    <t>Luncheon Napkin, Happy Birthday</t>
  </si>
  <si>
    <t>Dizzy Danglers</t>
  </si>
  <si>
    <t>Plastic Tablecover 48" x 88"</t>
  </si>
  <si>
    <t>Shaped Banner with Ribbon</t>
  </si>
  <si>
    <t>Oval Plastic Tray, Pumpkin</t>
  </si>
  <si>
    <t>Paper Treat Bags with Attachments</t>
  </si>
  <si>
    <t>Dizzy Danglers Assorted</t>
  </si>
  <si>
    <t>Plastic Keepsake Cup 16 oz.</t>
  </si>
  <si>
    <t>Blowouts w/ Med</t>
  </si>
  <si>
    <t>Tiara with Fringe</t>
  </si>
  <si>
    <t>Circle Ribbon Banner</t>
  </si>
  <si>
    <t>Luncheon Napkin, I Do</t>
  </si>
  <si>
    <t>Hot/Cold Cup 12oz.</t>
  </si>
  <si>
    <t>Paper Tablecover All Over Print, 54" x 102"</t>
  </si>
  <si>
    <t>Ribbon Banner Shaped</t>
  </si>
  <si>
    <t>New Year Paper Glasses</t>
  </si>
  <si>
    <t>Plastic Tablecover</t>
  </si>
  <si>
    <t>54 X 108 White Linette TC T/Poly</t>
  </si>
  <si>
    <t>54 X 108 White Linette 2-pack TC T/P</t>
  </si>
  <si>
    <t>Dinner Plate, Foil, Stripes</t>
  </si>
  <si>
    <t>Luncheon Plate, Foil</t>
  </si>
  <si>
    <t>Luncheon Napkin, Stripes</t>
  </si>
  <si>
    <t>Luncheon Napkin, It's A Girl</t>
  </si>
  <si>
    <t>Hat, Unicorn Horn</t>
  </si>
  <si>
    <t>Shaped Banner w/Twine, Foil Stamp</t>
  </si>
  <si>
    <t>Treat Cup, Multicolor Dots</t>
  </si>
  <si>
    <t>Gold Happy Birthday Pick Candles</t>
  </si>
  <si>
    <t>Gold Spiral Candles</t>
  </si>
  <si>
    <t>Silver Spiral Candles</t>
  </si>
  <si>
    <t>Luncheon Napkin, It's A Boy</t>
  </si>
  <si>
    <t>Gold 0 Candle</t>
  </si>
  <si>
    <t>Gold 1 Candle</t>
  </si>
  <si>
    <t>Gold 2 Candle</t>
  </si>
  <si>
    <t>Gold 3 Candle</t>
  </si>
  <si>
    <t>Gold 4 Candle</t>
  </si>
  <si>
    <t>Gold 5 Candle</t>
  </si>
  <si>
    <t>Gold 6 Candle</t>
  </si>
  <si>
    <t>Gold 7 Candle</t>
  </si>
  <si>
    <t>Luncheon Napkin, 70</t>
  </si>
  <si>
    <t>Gold 8 Candle</t>
  </si>
  <si>
    <t>Luncheon Napkin, 80</t>
  </si>
  <si>
    <t>Gold 9 Candle</t>
  </si>
  <si>
    <t>Luncheon Plate, Foil, Assorted Pkg</t>
  </si>
  <si>
    <t>Dinner Plate, Foil</t>
  </si>
  <si>
    <t>Luncheon Napkin, Scallop Shaped, Foil</t>
  </si>
  <si>
    <t>Bev Napkin, Foil, Assorted Pkg</t>
  </si>
  <si>
    <t>Hot/Cold Cup 9oz., Foil</t>
  </si>
  <si>
    <t>Hat Adult</t>
  </si>
  <si>
    <t>Plastic Tray 14" Santa</t>
  </si>
  <si>
    <t>Paper Tablecover Border Print, 54" x 102"</t>
  </si>
  <si>
    <t>Plastic Tray 14" Snowman</t>
  </si>
  <si>
    <t>Centerpiece 3D Truck  HC Shaped Dirt Pile</t>
  </si>
  <si>
    <t>Centerpiece 3D Truck  HC Shaped Wheels</t>
  </si>
  <si>
    <t>Luncheon Napkin, 30</t>
  </si>
  <si>
    <t>Luncheon Napkin, 40</t>
  </si>
  <si>
    <t>Luncheon Napkin, 50</t>
  </si>
  <si>
    <t>Luncheon Napkin, 60</t>
  </si>
  <si>
    <t>Centerpiece HC Shaped, Foil</t>
  </si>
  <si>
    <t>Tassel Garland, Pink/Gold</t>
  </si>
  <si>
    <t>Tassel Garland, Blue/Silver</t>
  </si>
  <si>
    <t>Favor Box</t>
  </si>
  <si>
    <t>Centerpiece 3D</t>
  </si>
  <si>
    <t>Hanging Cutouts</t>
  </si>
  <si>
    <t>Tassel Banner w/ Ribbon, Foil</t>
  </si>
  <si>
    <t>Hanging Honeycomb, Foil</t>
  </si>
  <si>
    <t>Treat Cups w/ Spoons, Foil</t>
  </si>
  <si>
    <t>Hat, Child's, Foil Fringe</t>
  </si>
  <si>
    <t>Luncheon Plate, Assorted</t>
  </si>
  <si>
    <t>Shaped Banner w/ Ribbon</t>
  </si>
  <si>
    <t>12pc Linette White Tablecover Display Box</t>
  </si>
  <si>
    <t>Candle Ast Primaries</t>
  </si>
  <si>
    <t>Dinner Plate, Sq</t>
  </si>
  <si>
    <t>Plastic Tablecover, Webs, All Over Print</t>
  </si>
  <si>
    <t>Luncheon Plate, Sq</t>
  </si>
  <si>
    <t>Tablecover Pl 54" x 108" AOP Football Field</t>
  </si>
  <si>
    <t>Guest Towels 3ply</t>
  </si>
  <si>
    <t xml:space="preserve">Metallic Rainbow Spiral Candles
</t>
  </si>
  <si>
    <t>16pc Counter Display, Halloween Paper Bowls</t>
  </si>
  <si>
    <t>Rainbow Spiral Candles</t>
  </si>
  <si>
    <t>Tablecover, Octy Round 82" Tis/Poly</t>
  </si>
  <si>
    <t>Dizzy Danglers Assorted w/ Stickers</t>
  </si>
  <si>
    <t>10.25" Gold Rim Plastic Plate</t>
  </si>
  <si>
    <t>9" Gold Rim Plastic Plate</t>
  </si>
  <si>
    <t>7.5" Gold Rim Plastic Plate</t>
  </si>
  <si>
    <t>10.25" Silver Rim Plastic Plate</t>
  </si>
  <si>
    <t>9" Silver Rim Plastic Plate</t>
  </si>
  <si>
    <t>7.5" Silver Rim Plastic Plate</t>
  </si>
  <si>
    <t>Fluted Bowl 8", Spiderwebs</t>
  </si>
  <si>
    <t>10.25" Rosegold Rim Plastic Plate</t>
  </si>
  <si>
    <t>9" Rosegold Rim Plastic Plate</t>
  </si>
  <si>
    <t>7.5" Rosegold Rim Plastic Plate</t>
  </si>
  <si>
    <t>10.25" Clear Pebble Plate</t>
  </si>
  <si>
    <t>9" Clear Pebble Plate</t>
  </si>
  <si>
    <t>80pc Dinner Napkin Display Red/White</t>
  </si>
  <si>
    <t>73pc Wine/Champagne/Tumbler Floor Display</t>
  </si>
  <si>
    <t>7.5" Clear Pebble Plate</t>
  </si>
  <si>
    <t>Tablecover Pl 54" x 108" AOP Diamond Plate</t>
  </si>
  <si>
    <t>10.25" White Pebble Plate</t>
  </si>
  <si>
    <t>9" White Pebble Plate</t>
  </si>
  <si>
    <t>Cake Topper</t>
  </si>
  <si>
    <t>Oval Plastic Tray, Patriotic</t>
  </si>
  <si>
    <t>7.5" White Pebble Plate</t>
  </si>
  <si>
    <t>30 oz. Clear Pebble Bowl</t>
  </si>
  <si>
    <t>60 oz. Clear Pebble Bowl</t>
  </si>
  <si>
    <t>5.2 qt Clear Pebble Bowl</t>
  </si>
  <si>
    <t>13.5" Clear Pebble Trays</t>
  </si>
  <si>
    <t>8 oz. Clear Plastic 1-piece Wine Glasses</t>
  </si>
  <si>
    <t>6 oz. Clear Plastic 1-piece Champagne Glasses</t>
  </si>
  <si>
    <t>Luncheon Napkin, Animals</t>
  </si>
  <si>
    <t>Luncheon Plate, Animals</t>
  </si>
  <si>
    <t>Plastic Tablecover Stay Put, 30x96, Gingham</t>
  </si>
  <si>
    <t>Plastic Tablecover, Stay Put, 29x72, Gingham</t>
  </si>
  <si>
    <t>Treat Cups, White</t>
  </si>
  <si>
    <t>12pc Grass AOP TC Clip Strip</t>
  </si>
  <si>
    <t>Fluted Bowl 8", Holly</t>
  </si>
  <si>
    <t>Banquet Roll Rack</t>
  </si>
  <si>
    <t>Round Confetti, Iridescent</t>
  </si>
  <si>
    <t>Waterfall Hook Fixture</t>
  </si>
  <si>
    <t>Cello Bag, Iridescent</t>
  </si>
  <si>
    <t>Penalty Flags</t>
  </si>
  <si>
    <t>Shaped Banner w/Twine</t>
  </si>
  <si>
    <t>Luncheon Napkin, Foil Stamp</t>
  </si>
  <si>
    <t>Beverage Napkin, Foil Stamp</t>
  </si>
  <si>
    <t>Invitation Pscd</t>
  </si>
  <si>
    <t>Blowouts w/Med, Foil</t>
  </si>
  <si>
    <t>Crepe Streamer, 30'</t>
  </si>
  <si>
    <t>Award Ribbon</t>
  </si>
  <si>
    <t>Paper Treat Bag Lg, Foil Stamp</t>
  </si>
  <si>
    <t>Favor, Necklace</t>
  </si>
  <si>
    <t>Blowouts, Asst</t>
  </si>
  <si>
    <t>Luncheon Plate, Iridescent</t>
  </si>
  <si>
    <t>Dinner Plate, Iridescent</t>
  </si>
  <si>
    <t>Hot/Cold Cups 9oz.</t>
  </si>
  <si>
    <t>Favor, Glasses</t>
  </si>
  <si>
    <t>Beverage Napkin, Shaped Iridescent</t>
  </si>
  <si>
    <t>Luncheon Napkin, Shaped Iridescent</t>
  </si>
  <si>
    <t>Luncheon Napkin, Iridescent Happy Birthday</t>
  </si>
  <si>
    <t>Assorted Cutlery SK Orange</t>
  </si>
  <si>
    <t>New Year Wearables Floor Display</t>
  </si>
  <si>
    <t>Beverage Napkin, Iridescent</t>
  </si>
  <si>
    <t>Blowouts w/ Med, Irid</t>
  </si>
  <si>
    <t>Assorted Cutlery Cn Pink</t>
  </si>
  <si>
    <t>Counter Display</t>
  </si>
  <si>
    <t>Favor Box, Iridescent</t>
  </si>
  <si>
    <t>Assorted Cutlery Black</t>
  </si>
  <si>
    <t>Floor Display</t>
  </si>
  <si>
    <t>Assorted Cultery Cobalt</t>
  </si>
  <si>
    <t>Luncheon Napkin, Iridescent</t>
  </si>
  <si>
    <t>Luncheon Napkin, Iridescent All the Fun</t>
  </si>
  <si>
    <t>Tiara</t>
  </si>
  <si>
    <t>Hot/Cold Cup, 9 oz</t>
  </si>
  <si>
    <t>20 oz Paper Bowl, Pumpkin</t>
  </si>
  <si>
    <t>12pc Clip Strip, Orange/Black Tablecovers</t>
  </si>
  <si>
    <t>64pc Counter Display</t>
  </si>
  <si>
    <t>Plastic Tablecover, 54" x 102"</t>
  </si>
  <si>
    <t>24ct 2 oz Portion Cups, Clear with Lid</t>
  </si>
  <si>
    <t>16ct 5.5 oz Portion Cups, Clear with Lid</t>
  </si>
  <si>
    <t>20ct 2 oz Shot Glass, Clear</t>
  </si>
  <si>
    <t>16ct 2 oz Shot Glass, Assorted Colors</t>
  </si>
  <si>
    <t>8ct 9 oz Plastic Tumbler, Clear</t>
  </si>
  <si>
    <t>12ct 9 oz Plastic Tumbler, Assorted Colors</t>
  </si>
  <si>
    <t>8ct 12 oz Tumbler, Clear</t>
  </si>
  <si>
    <t>6ct 5 oz Wine Glass, Clear</t>
  </si>
  <si>
    <t>Honeycomb Centerpiece</t>
  </si>
  <si>
    <t>Hanging Cutouts w/ Honeycomb</t>
  </si>
  <si>
    <t>Banner</t>
  </si>
  <si>
    <t>Paper Treat Bags, Large</t>
  </si>
  <si>
    <t>Lunch Napkin</t>
  </si>
  <si>
    <t>Tablecover, Paper 54"x96"</t>
  </si>
  <si>
    <t>Centerpiece w/ Cutouts</t>
  </si>
  <si>
    <t>Hanging Cutouts w/ Tassels</t>
  </si>
  <si>
    <t>Banner, 2 Pack</t>
  </si>
  <si>
    <t>Lunch Napkin, Daisy Baby</t>
  </si>
  <si>
    <t>Luncheon Napkin, 90</t>
  </si>
  <si>
    <t>Hanging Décor Kit</t>
  </si>
  <si>
    <t>Luncheon Napkin, 100</t>
  </si>
  <si>
    <t>Latex Balloons 12" Asst Pastel Colors</t>
  </si>
  <si>
    <t>Latex Balloons 12" Silver Gold Metallic</t>
  </si>
  <si>
    <t>Plastic Headbands w/ Glitter</t>
  </si>
  <si>
    <t>Oval Platter</t>
  </si>
  <si>
    <t>Paper Tablecover, Border Print</t>
  </si>
  <si>
    <t>Dinner Napkin</t>
  </si>
  <si>
    <t>Paper Glasses</t>
  </si>
  <si>
    <t>Letter Banner w/ Foil Fringe</t>
  </si>
  <si>
    <t>Foil Banner</t>
  </si>
  <si>
    <t>Centerpiece w/ Honeycomb</t>
  </si>
  <si>
    <t>Luncheon Plate, Disco</t>
  </si>
  <si>
    <t>Confetti Cannon, Birthday</t>
  </si>
  <si>
    <t>Guest Towel</t>
  </si>
  <si>
    <t>Jointed Banner, Foil</t>
  </si>
  <si>
    <t>Award Ribbon Button</t>
  </si>
  <si>
    <t>Sash, It's My Birthday</t>
  </si>
  <si>
    <t>Lunch Napkin, Foil</t>
  </si>
  <si>
    <t>Lunch Napkin, Foil, 16</t>
  </si>
  <si>
    <t>Lunch Napkin, Foil, 21</t>
  </si>
  <si>
    <t>Beverage Napkin, Foil</t>
  </si>
  <si>
    <t>14oz Stemless Wine Glass</t>
  </si>
  <si>
    <t>Hanging Décor</t>
  </si>
  <si>
    <t>Tablecover, Plastic 48" x 88"</t>
  </si>
  <si>
    <t>Tablecover, Paper 54"x102"</t>
  </si>
  <si>
    <t>Wooden Cutlery, Assorted</t>
  </si>
  <si>
    <t>Honeycomb Centerpiece w/ Stands</t>
  </si>
  <si>
    <t>Metallic Balloon Shark Shaped</t>
  </si>
  <si>
    <t>Photo Booth Props</t>
  </si>
  <si>
    <t>142pc Floor Display</t>
  </si>
  <si>
    <t>DIY Pennant Banner w/ Stickers</t>
  </si>
  <si>
    <t>Paper Fans, 16", 12", 10"</t>
  </si>
  <si>
    <t>Paper Treat Bag, Large</t>
  </si>
  <si>
    <t>OVAL PLATTER</t>
  </si>
  <si>
    <t>White and Gold Wedding Confetti Cannons</t>
  </si>
  <si>
    <t>Tablecover, Paper, Halloween Activity</t>
  </si>
  <si>
    <t>Tablecover, Paper, Thanksgiving Activity</t>
  </si>
  <si>
    <t>Tablecover, Paper, Christmas Activity</t>
  </si>
  <si>
    <t>Paper Tablecover AOP</t>
  </si>
  <si>
    <t xml:space="preserve">Centerpiece HC </t>
  </si>
  <si>
    <t>3D Centerpiece</t>
  </si>
  <si>
    <t>Metallic Balloon Shaped</t>
  </si>
  <si>
    <t>Treat Cups, Gold Foil</t>
  </si>
  <si>
    <t>Treat Box w/ Dimensional Attachment</t>
  </si>
  <si>
    <t>Paper Fans w/ Tassels</t>
  </si>
  <si>
    <t>Banner with Tassels &amp; Stickers</t>
  </si>
  <si>
    <t>Letter Banner</t>
  </si>
  <si>
    <t>93pc Red and White Tableware Display</t>
  </si>
  <si>
    <t>96pc Display, Clear Entertaining Items</t>
  </si>
  <si>
    <t>Shaped Banner with Twine</t>
  </si>
  <si>
    <t>Luncheon Plate, Assorted Designs</t>
  </si>
  <si>
    <t xml:space="preserve">Placemats, Fall Activity </t>
  </si>
  <si>
    <t>Honeycomb Centerpiece, 6" Turkey</t>
  </si>
  <si>
    <t>Placemats, Christmas Activity</t>
  </si>
  <si>
    <t>Letter Banner w/ Ribbon</t>
  </si>
  <si>
    <t>Ribbon Banner Shaped w/ Tassels</t>
  </si>
  <si>
    <t>16oz Plastic Cup, Clear, Happy New Year</t>
  </si>
  <si>
    <t>New Year Tiaras Silver and Gold Foil</t>
  </si>
  <si>
    <t>8" Horns, New Year, Silver and Gold Foil</t>
  </si>
  <si>
    <t>Blowouts, New Year Silver and Gold Foil</t>
  </si>
  <si>
    <t>Happy New Year Letter Necklace</t>
  </si>
  <si>
    <t>Tissue Fringe Garland, Primary</t>
  </si>
  <si>
    <t>8ct 2 oz Shot Glass, Patriotic</t>
  </si>
  <si>
    <t>8ct 9 oz Plastic Tumbler, Patriotic</t>
  </si>
  <si>
    <t>16oz Plastic Cup, Patriotic</t>
  </si>
  <si>
    <t>Pink &amp; Purple Balloon Garland Kit, 6'</t>
  </si>
  <si>
    <t>Plastic Compartment Tray, Patriotic</t>
  </si>
  <si>
    <t>Tablecover, Paper</t>
  </si>
  <si>
    <t>93pc Red, White, Fresh Green Tableware Display</t>
  </si>
  <si>
    <t>60pc Tablecover Display Red/White/ Fresh Green</t>
  </si>
  <si>
    <t>Favor, Patriotic Glasses</t>
  </si>
  <si>
    <t>Patriotic Pennant Banner</t>
  </si>
  <si>
    <t>Fans PR 16" 12" 8"</t>
  </si>
  <si>
    <t>Favor, Patriotic Lei</t>
  </si>
  <si>
    <t>Letter Banner w/ Fringe</t>
  </si>
  <si>
    <t>Paper Tablecover 54"X96"</t>
  </si>
  <si>
    <t>Halloween Wall Cutout Decals</t>
  </si>
  <si>
    <t>Table Runner, Black Lace Webs</t>
  </si>
  <si>
    <t>Stickers, Halloween</t>
  </si>
  <si>
    <t>Ribbon Banner w/ Latex Balloons</t>
  </si>
  <si>
    <t>Halloween Hanging Cutouts w/ Honeycomb</t>
  </si>
  <si>
    <t>Centerpiece Baby Blocks w/ Honeycomb</t>
  </si>
  <si>
    <t>Hanging Decor w/ Latex</t>
  </si>
  <si>
    <t>Shaped Banner with Black Twine</t>
  </si>
  <si>
    <t>Letter Ribbon Banner, Foil</t>
  </si>
  <si>
    <t>3D Centerpiece, Foil</t>
  </si>
  <si>
    <t>3D Wall Décor, Foil</t>
  </si>
  <si>
    <t>Hanging Cutouts, Foil</t>
  </si>
  <si>
    <t>Treat Box, Foil</t>
  </si>
  <si>
    <t>Paper Masks, Foil</t>
  </si>
  <si>
    <t>Honeycomb Centerpiece w/ Attachments</t>
  </si>
  <si>
    <t>New Year Wearables Kit for 4, Black, Silver, Gold</t>
  </si>
  <si>
    <t>New Year Wearables Kit for 4, Assorted Colors</t>
  </si>
  <si>
    <t>Balloon Wall Decoration Kit</t>
  </si>
  <si>
    <t>New Year's Ribbon Banner Shaped</t>
  </si>
  <si>
    <t>New Year's Plastic Headband w/ Boppers</t>
  </si>
  <si>
    <t>New Year's Balloon Kit</t>
  </si>
  <si>
    <t>Cello Bag with Zipper, Halloween Cat</t>
  </si>
  <si>
    <t>Sandwich Zipper Bag, Halloween Bats</t>
  </si>
  <si>
    <t>New Year Wearables Kit for 10, Assorted Colors</t>
  </si>
  <si>
    <t>New Year Wearables Kit for 10, Black, Silver, Gold</t>
  </si>
  <si>
    <t>Tablecover, Metallic Silver, 54" x 84"</t>
  </si>
  <si>
    <t>Tablecover, Metallic Gold, 54" x 84"</t>
  </si>
  <si>
    <t>Tablecover, Metallic Red, 54" x 84"</t>
  </si>
  <si>
    <t>Patriotic Cardstock Banner w/ Tissue Tassels</t>
  </si>
  <si>
    <t>Cello Bag, Shaped, Happy Ghosts</t>
  </si>
  <si>
    <t>20ct Dinner Napkin, White Ultra</t>
  </si>
  <si>
    <t>Cello Bag, Shaped, Penguin</t>
  </si>
  <si>
    <t>Cello Bag with Zipper, Snowman and Presents</t>
  </si>
  <si>
    <t>Sandwich Zipper Bag, Christmas Presents</t>
  </si>
  <si>
    <t>Fluted Bowl 8", Christmas Candy</t>
  </si>
  <si>
    <t>Plastic Tray, Football 10" x 14"</t>
  </si>
  <si>
    <t>Cello Bag with Zipper, Halloween Characters</t>
  </si>
  <si>
    <t>Prestrung Ribbon Banner, "Happy Halloween"</t>
  </si>
  <si>
    <t>Centerpiece HC w/ Latex Balloons</t>
  </si>
  <si>
    <t>Hanging Décor w/ HC and Danglers</t>
  </si>
  <si>
    <t>Fluted Bowl 8", Fall</t>
  </si>
  <si>
    <t>Cello Bag with Zipper, Gingerbread</t>
  </si>
  <si>
    <t>Plastic Tablecover, All Over Print Holly</t>
  </si>
  <si>
    <t>New Year's Black and Silver Top Hat</t>
  </si>
  <si>
    <t>Centerpiece stands</t>
  </si>
  <si>
    <t>Honeycomb Centerpiece w/ Attachment</t>
  </si>
  <si>
    <t>Vinyl Stickers</t>
  </si>
  <si>
    <t>Honeycomb Centerpiece w/ Cutouts</t>
  </si>
  <si>
    <t>Hanging Decor Kit</t>
  </si>
  <si>
    <t>Letter Banner w/ Tassels</t>
  </si>
  <si>
    <t>Shaped Ribbon Banner, 2 pack</t>
  </si>
  <si>
    <t>Treat Bag w/ Attachments</t>
  </si>
  <si>
    <t>Centerpiece Fans</t>
  </si>
  <si>
    <t>Treat Bag w/ Ribbon</t>
  </si>
  <si>
    <t>3D Centerpiece w/ Cutouts</t>
  </si>
  <si>
    <t>Cello Bag, Shaped, Halloween</t>
  </si>
  <si>
    <t>Sandwich Zipper Bag, Halloween</t>
  </si>
  <si>
    <t>Stickers, Build A Turkey</t>
  </si>
  <si>
    <t>Plastic Tablecover, All Over Print Leaves</t>
  </si>
  <si>
    <t>3D Centerpiece, Favor Boxes</t>
  </si>
  <si>
    <t>Plastic Compartment Tray, Fall</t>
  </si>
  <si>
    <t>Plastic Oval Tray, Fall 10" x 14"</t>
  </si>
  <si>
    <t>Plastic Compartment Tray, Christmas</t>
  </si>
  <si>
    <t>Shaped Banner with White Twine, Christmas</t>
  </si>
  <si>
    <t>Wooden Pick, Christmas</t>
  </si>
  <si>
    <t>Cello Bag, Shaped, Christmas</t>
  </si>
  <si>
    <t>Sandwich Zipper Bag, Christmas</t>
  </si>
  <si>
    <t>8ct 9 oz Plastic Tumbler, New Year's</t>
  </si>
  <si>
    <t>Rainbow 0 Candle</t>
  </si>
  <si>
    <t>Rainbow 1 Candle</t>
  </si>
  <si>
    <t>Rainbow 2 Candle</t>
  </si>
  <si>
    <t>Rainbow 3 Candle</t>
  </si>
  <si>
    <t>Rainbow 4 Candle</t>
  </si>
  <si>
    <t>Rainbow 5 Candle</t>
  </si>
  <si>
    <t>Rainbow 6 Candle</t>
  </si>
  <si>
    <t>Rainbow 7 Candle</t>
  </si>
  <si>
    <t>Rainbow 8 Candle</t>
  </si>
  <si>
    <t>Rainbow 9 Candle</t>
  </si>
  <si>
    <t>Striped Candle Ombre Multicolor</t>
  </si>
  <si>
    <t>Candle Printed Confetti</t>
  </si>
  <si>
    <t>Candle Printed Wave</t>
  </si>
  <si>
    <t>Tall Candle Pastel Gold Metallic</t>
  </si>
  <si>
    <t>Fall Trays Floor Display</t>
  </si>
  <si>
    <t>Plastic Cup, 20oz</t>
  </si>
  <si>
    <t>102 pc Display</t>
  </si>
  <si>
    <t>New Year's Eve Party Horns</t>
  </si>
  <si>
    <t>Emerald Green Plastic Forks</t>
  </si>
  <si>
    <t>Ivory Plastic Forks</t>
  </si>
  <si>
    <t>Hot Magenta Pink Plastic Forks</t>
  </si>
  <si>
    <t>Clear Cello Favor Bag</t>
  </si>
  <si>
    <t>Classic Red Plastic Knives</t>
  </si>
  <si>
    <t>Cobalt Blue Plastic Spoons</t>
  </si>
  <si>
    <t>Black Plastic Banquet Roll</t>
  </si>
  <si>
    <t>White Paper Plates</t>
  </si>
  <si>
    <t>Black and White Check Cloth Racing Flag</t>
  </si>
  <si>
    <t>Emerald Green Plastic Banquet Plates</t>
  </si>
  <si>
    <t>Bermuda Blue Plastic Tableskirt</t>
  </si>
  <si>
    <t>Black and White Check Paper Tablecloth</t>
  </si>
  <si>
    <t>Clear Plastic Banquet Roll</t>
  </si>
  <si>
    <t>Black and White Check Banner</t>
  </si>
  <si>
    <t>Sunkissed Orange Napkins 3 ply</t>
  </si>
  <si>
    <t>Mimosa Yellow Paper Plates</t>
  </si>
  <si>
    <t>School Bus Yellow Plastic Knives</t>
  </si>
  <si>
    <t>White Plastic Spoons</t>
  </si>
  <si>
    <t>Soccer Dessert Plates</t>
  </si>
  <si>
    <t>School Bus Yellow Paper Plates</t>
  </si>
  <si>
    <t>Emerald Green Plastic Banquet Roll</t>
  </si>
  <si>
    <t>Classic Red Paper Bowls</t>
  </si>
  <si>
    <t xml:space="preserve">Candy Pink Cups </t>
  </si>
  <si>
    <t>Fresh Lime Green Plastic Forks</t>
  </si>
  <si>
    <t>Silver Foil Party Hats</t>
  </si>
  <si>
    <t>Hot Magenta Pink Plastic Banquet Roll</t>
  </si>
  <si>
    <t>Glittering Gold Paper Plates</t>
  </si>
  <si>
    <t>Candy Pink Cups</t>
  </si>
  <si>
    <t>New Year's Eve Foil Glitter Party Hats</t>
  </si>
  <si>
    <t>Purple Plastic Knives</t>
  </si>
  <si>
    <t>Clear Plastic Spoons</t>
  </si>
  <si>
    <t>Classic Red Streamer</t>
  </si>
  <si>
    <t>Assorted Striped Candles</t>
  </si>
  <si>
    <t>Classic Red Paper Plates</t>
  </si>
  <si>
    <t>Pastel Blue Plastic Dessert Plates</t>
  </si>
  <si>
    <t>Ivory Plastic Banquet Roll</t>
  </si>
  <si>
    <t>Classic Red Plastic Banquet Roll</t>
  </si>
  <si>
    <t>Emerald Green Plastic Cups</t>
  </si>
  <si>
    <t>New Year's Eve Black and Silver Foil Glitter Tiaras</t>
  </si>
  <si>
    <t>Bermuda Blue Streamer</t>
  </si>
  <si>
    <t>Flourescent Candles</t>
  </si>
  <si>
    <t>Bermuda Blue Paper Plates</t>
  </si>
  <si>
    <t>Luscious Lavender Purple Plastic Banquet Roll</t>
  </si>
  <si>
    <t>Navy Blue Plastic Banquet Roll</t>
  </si>
  <si>
    <t>Shimmering Silver Paper Plates</t>
  </si>
  <si>
    <t>Black Plastic Knives</t>
  </si>
  <si>
    <t>Stay Put Tablecover White, 30" x 96"</t>
  </si>
  <si>
    <t>Classic Red Plastic Spoons</t>
  </si>
  <si>
    <t>Candy Pink Napkins</t>
  </si>
  <si>
    <t>Mimosa Yellow Plastic Banquet Roll</t>
  </si>
  <si>
    <t>Navy Blue Plastic Dessert Plates</t>
  </si>
  <si>
    <t>School Bus Yellow Plastic Spoons</t>
  </si>
  <si>
    <t>Burgundy Napkins 3 ply</t>
  </si>
  <si>
    <t>Classic Pink Streamer</t>
  </si>
  <si>
    <t>Emerald Green Paper Plates</t>
  </si>
  <si>
    <t>Purple Plastic Banquet Roll</t>
  </si>
  <si>
    <t>Bermuda Blue Plastic Banquet Roll</t>
  </si>
  <si>
    <t>Classic Pink Plastic Knives</t>
  </si>
  <si>
    <t>Pastel Blue Plastic Banquet Plates</t>
  </si>
  <si>
    <t>Stay Put Tablecover Red, 30" x 96"</t>
  </si>
  <si>
    <t>Shimmering Silver Plastic Banquet Roll</t>
  </si>
  <si>
    <t>Hunter Green Napkins 3 ply</t>
  </si>
  <si>
    <t>Purple Plastic Spoons</t>
  </si>
  <si>
    <t>Navy Blue Paper Plates</t>
  </si>
  <si>
    <t>Navy Blue Plastic Banquet Plates</t>
  </si>
  <si>
    <t>White Plastic Banquet Roll</t>
  </si>
  <si>
    <t>Candy Pink Plastic Tablecloth</t>
  </si>
  <si>
    <t>Black and White Check Cups</t>
  </si>
  <si>
    <t>Luscious Lavender Purple Plastic Knives</t>
  </si>
  <si>
    <t>Black Plastic Spoons</t>
  </si>
  <si>
    <t>Gold Foil Cascading Centerpiece</t>
  </si>
  <si>
    <t>Sunkissed Orange Plastic Banquet Roll</t>
  </si>
  <si>
    <t>Purple Paper Plates</t>
  </si>
  <si>
    <t>Burgundy Red Napkins</t>
  </si>
  <si>
    <t>White Beverage Napkins</t>
  </si>
  <si>
    <t>Mimosa Yellow Plastic Knives</t>
  </si>
  <si>
    <t>Candy Pink Plastic Tableskirt</t>
  </si>
  <si>
    <t>Soccer Napkins</t>
  </si>
  <si>
    <t>Stay Put Tablecover Royal Blue, 30" x 96"</t>
  </si>
  <si>
    <t>Emerald Green Beverage Napkins</t>
  </si>
  <si>
    <t>Candy Pink Plastic Banquet Roll</t>
  </si>
  <si>
    <t>Pastel Blue Plastic Tablecloth</t>
  </si>
  <si>
    <t>Purple Beverage Napkins 1200 ct</t>
  </si>
  <si>
    <t>Black Paper Plates</t>
  </si>
  <si>
    <t>Fresh Lime Green Napkins</t>
  </si>
  <si>
    <t>Pastel Blue Plastic Banquet Roll</t>
  </si>
  <si>
    <t>Black Beverage Napkins</t>
  </si>
  <si>
    <t>Cobalt Blue Napkins 3 ply</t>
  </si>
  <si>
    <t>Candy Pink Plastic Forks</t>
  </si>
  <si>
    <t>Hunter Green Napkins</t>
  </si>
  <si>
    <t>Emerald Green Plastic Knives</t>
  </si>
  <si>
    <t>Ivory Beverage Napkins</t>
  </si>
  <si>
    <t>Classic Pink Plastic Spoons</t>
  </si>
  <si>
    <t>School Bus Yellow Beverage Napkins</t>
  </si>
  <si>
    <t>Pastel Blue Paper Plates</t>
  </si>
  <si>
    <t>Classic Red Beverage Napkins</t>
  </si>
  <si>
    <t>Cobalt Blue Napkins</t>
  </si>
  <si>
    <t>Candy Pink Plastic Knives</t>
  </si>
  <si>
    <t>Navy Blue Plastic Cups</t>
  </si>
  <si>
    <t>Pastel Blue Plastic Cups</t>
  </si>
  <si>
    <t>Navy Blue Beverage Napkins</t>
  </si>
  <si>
    <t>Luscious Lavender Purple Plastic Spoons</t>
  </si>
  <si>
    <t>Ivory Plastic Knives</t>
  </si>
  <si>
    <t>Classic Pink Plastic Dessert Plates</t>
  </si>
  <si>
    <t>Burgundy Red Beverage Napkins</t>
  </si>
  <si>
    <t>Candy Pink Plastic Spoons</t>
  </si>
  <si>
    <t>School Bus Yellow Napkins</t>
  </si>
  <si>
    <t>Hunter Green Beverage Napkins</t>
  </si>
  <si>
    <t>Classic Pink Paper Plates</t>
  </si>
  <si>
    <t>Mimosa Yellow Plastic Spoons</t>
  </si>
  <si>
    <t>Glittering Gold Beverage Napkins 1200 ct</t>
  </si>
  <si>
    <t>Clear Plastic Dessert Plates</t>
  </si>
  <si>
    <t>Hunter Green Streamer</t>
  </si>
  <si>
    <t>White Banquet Plates</t>
  </si>
  <si>
    <t>Ivory Paper Plates</t>
  </si>
  <si>
    <t>Hot Magenta Pink Paper Plates</t>
  </si>
  <si>
    <t>Shimmering Silver Beverage Napkins</t>
  </si>
  <si>
    <t>Classic Red Napkins</t>
  </si>
  <si>
    <t>Metallic Silver Mini Forks Boxed</t>
  </si>
  <si>
    <t>Tailgate Rush Centerpiece</t>
  </si>
  <si>
    <t>Glittering Gold Napkins</t>
  </si>
  <si>
    <t>Sunkissed Orange Paper Plates</t>
  </si>
  <si>
    <t>Pastel Blue Streamer</t>
  </si>
  <si>
    <t>Bermuda Blue Beverage Napkins</t>
  </si>
  <si>
    <t>Shimmering Silver Plastic Knives</t>
  </si>
  <si>
    <t>Metallic Silver Mini Spoons Boxed</t>
  </si>
  <si>
    <t>Navy Blue Dinner Napkins</t>
  </si>
  <si>
    <t>Candy Pink Assorted Plastic Cutlery</t>
  </si>
  <si>
    <t>Classic Pink Plastic Banquet Plates</t>
  </si>
  <si>
    <t>Luscious Lavender Purple Paper Plates</t>
  </si>
  <si>
    <t>Burgundy Red Assorted Plastic Cutlery</t>
  </si>
  <si>
    <t>Emerald Green Plastic Spoons</t>
  </si>
  <si>
    <t>Shimmering Silver Napkins</t>
  </si>
  <si>
    <t xml:space="preserve">Candy Pink Dessert Plates </t>
  </si>
  <si>
    <t>Mimosa Yellow Banquet Plates</t>
  </si>
  <si>
    <t>Black and White Check Beverage Napkins</t>
  </si>
  <si>
    <t>Bermuda Blue Plastic Tablecloth</t>
  </si>
  <si>
    <t xml:space="preserve">Fresh Lime Green Dessert Plates </t>
  </si>
  <si>
    <t>School Bus Yellow Banquet Plates</t>
  </si>
  <si>
    <t>Stay Put Tablecover Black Check, 30" x 96"</t>
  </si>
  <si>
    <t>Glittering Gold Banquet Plates</t>
  </si>
  <si>
    <t>Black Plastic Tableskirt</t>
  </si>
  <si>
    <t>Ivory Plastic Spoons</t>
  </si>
  <si>
    <t>Candy Pink Paper Plates</t>
  </si>
  <si>
    <t>Black Dessert Plates</t>
  </si>
  <si>
    <t>Fresh Lime Green Assorted Plastic Cutlery</t>
  </si>
  <si>
    <t>Flag Picks</t>
  </si>
  <si>
    <t>Racing Giant Party Banner</t>
  </si>
  <si>
    <t>Classic Pink Plastic Tableskirt</t>
  </si>
  <si>
    <t>Mimosa Yellow Napkins</t>
  </si>
  <si>
    <t>Classic Red Banquet Plates</t>
  </si>
  <si>
    <t>Emerald Green Plastic Tableskirt</t>
  </si>
  <si>
    <t>Clear Plastic Banquet Plates</t>
  </si>
  <si>
    <t>Classic Pink Plastic Cups</t>
  </si>
  <si>
    <t>White Plastic Knives</t>
  </si>
  <si>
    <t>Stay Put Tablecover White, 29" x 72"</t>
  </si>
  <si>
    <t>Shimmering Silver Plastic Spoons</t>
  </si>
  <si>
    <t>Bermuda Blue Banquet Plates</t>
  </si>
  <si>
    <t>Happy Birthday Pick Candles</t>
  </si>
  <si>
    <t>Hunter Green Assorted Plastic Cutlery</t>
  </si>
  <si>
    <t>Candy Pink Beverage Napkins</t>
  </si>
  <si>
    <t>Racing Centerpiece</t>
  </si>
  <si>
    <t>Glittering Gold Plastic Tableskirt</t>
  </si>
  <si>
    <t>Classic Red Dinner Napkins 3 ply</t>
  </si>
  <si>
    <t>Black Banquet Roll</t>
  </si>
  <si>
    <t>Hot Magenta Pink Plastic Tableskirt</t>
  </si>
  <si>
    <t>Burgundy Red Paper Plates</t>
  </si>
  <si>
    <t>Ivory Plastic Tableskirt</t>
  </si>
  <si>
    <t>Fresh Lime Green Paper Plates</t>
  </si>
  <si>
    <t>Luscious Lavender Purple Plastic Tableskirt</t>
  </si>
  <si>
    <t>Birthday Boy Pick Candles</t>
  </si>
  <si>
    <t>Fresh Lime Green Beverage Napkins</t>
  </si>
  <si>
    <t>Frill Picks</t>
  </si>
  <si>
    <t>Hunter Green Paper Plates</t>
  </si>
  <si>
    <t>Birthday Girl Pick Candles</t>
  </si>
  <si>
    <t>Clear Plastic Knives</t>
  </si>
  <si>
    <t>Mimosa Yellow Plastic Tableskirt</t>
  </si>
  <si>
    <t>Happy Birthday Candles</t>
  </si>
  <si>
    <t>Fresh Lime Green Streamer</t>
  </si>
  <si>
    <t>Navy Blue Plastic Tableskirt</t>
  </si>
  <si>
    <t>Emerald Green Dinner Napkins 3 ply</t>
  </si>
  <si>
    <t>Pastel Blue Plastic Tableskirt</t>
  </si>
  <si>
    <t xml:space="preserve">School Bus Yellow Dessert Plates </t>
  </si>
  <si>
    <t>Neon Party Hats</t>
  </si>
  <si>
    <t>Stay Put Tablecover Red, 29" x 72"</t>
  </si>
  <si>
    <t>Small Clear Cello Favor Bag</t>
  </si>
  <si>
    <t>Navy Blue Dinner Napkins 3 ply</t>
  </si>
  <si>
    <t>Prismatic Party Hats</t>
  </si>
  <si>
    <t>Assorted Happy Birthday Balloons</t>
  </si>
  <si>
    <t xml:space="preserve">White Dessert Plates </t>
  </si>
  <si>
    <t>Purple Plastic Tableskirt</t>
  </si>
  <si>
    <t xml:space="preserve">White Banquet Roll </t>
  </si>
  <si>
    <t>White Streamer</t>
  </si>
  <si>
    <t>School Bus Yellow Plastic Tableskirt</t>
  </si>
  <si>
    <t>Ivory Plastic Cups</t>
  </si>
  <si>
    <t>Emerald Green Plastic Tablecloth</t>
  </si>
  <si>
    <t>Shimmering Silver Plastic Tableskirt</t>
  </si>
  <si>
    <t>Cobalt Blue Beverage Napkins</t>
  </si>
  <si>
    <t>Stay Put Tablecover Royal Blue, 29" x 72"</t>
  </si>
  <si>
    <t>Black Streamer</t>
  </si>
  <si>
    <t>Shimmering Silver Banquet Plates</t>
  </si>
  <si>
    <t>White Napkins</t>
  </si>
  <si>
    <t>Sunkissed Orange Plastic Tableskirt</t>
  </si>
  <si>
    <t>Shimmering Silver Streamer</t>
  </si>
  <si>
    <t>Burgundy Red Cups</t>
  </si>
  <si>
    <t>Glittering Gold Plastic Knives</t>
  </si>
  <si>
    <t>Sunkissed Orange Plastic Tablecloth</t>
  </si>
  <si>
    <t xml:space="preserve">Classic Red Banquet Roll </t>
  </si>
  <si>
    <t>Purple Streamer</t>
  </si>
  <si>
    <t>Emerald Green Napkins</t>
  </si>
  <si>
    <t>Navy Blue Streamer</t>
  </si>
  <si>
    <t>Football Field Banner</t>
  </si>
  <si>
    <t>White Plastic Tableskirt</t>
  </si>
  <si>
    <t>Cobalt Blue Paper Plates</t>
  </si>
  <si>
    <t>Purple Napkins</t>
  </si>
  <si>
    <t>Metallic Printed Christmas Plastic Tablecloth</t>
  </si>
  <si>
    <t>Black Napkins</t>
  </si>
  <si>
    <t xml:space="preserve">Black Dinner Napkins </t>
  </si>
  <si>
    <t>Burgundy Red Streamer</t>
  </si>
  <si>
    <t xml:space="preserve">Fresh Lime Green Cups </t>
  </si>
  <si>
    <t>Classic Red Plastic Tableskirt</t>
  </si>
  <si>
    <t>Burgundy Red Plastic Spoons</t>
  </si>
  <si>
    <t>Ivory Napkins</t>
  </si>
  <si>
    <t>Clear Plastic Cups</t>
  </si>
  <si>
    <t>Ivory Streamer</t>
  </si>
  <si>
    <t>Fresh Lime Green Cups</t>
  </si>
  <si>
    <t>Soccer Paper Plates</t>
  </si>
  <si>
    <t>Hot Magenta Pink Streamer</t>
  </si>
  <si>
    <t>Emerald Green Banquet Plates</t>
  </si>
  <si>
    <t>University of Alabama Plastic Cups</t>
  </si>
  <si>
    <t>Fresh Lime Green Plastic Spoons</t>
  </si>
  <si>
    <t>Glittering Gold Beverage Napkins</t>
  </si>
  <si>
    <t>Glittering Gold Plastic Spoons</t>
  </si>
  <si>
    <t>Emerald Green Streamer</t>
  </si>
  <si>
    <t>School Bus Yellow Plastic Banquet Plates</t>
  </si>
  <si>
    <t>Cobalt Blue Assorted Cutlery</t>
  </si>
  <si>
    <t>Hunter Green Plastic Spoons</t>
  </si>
  <si>
    <t>Hunter Green Cups</t>
  </si>
  <si>
    <t>Hot Magenta Pink Plastic Cups</t>
  </si>
  <si>
    <t xml:space="preserve">Sunkissed Orange Dessert Plates </t>
  </si>
  <si>
    <t>Navy Blue Banquet Plates</t>
  </si>
  <si>
    <t>White Assorted Cutlery White</t>
  </si>
  <si>
    <t>Pastel Blue Dinner Napkins 3 ply</t>
  </si>
  <si>
    <t>Clear Assorted Cutlery Clear</t>
  </si>
  <si>
    <t>Luscious Lavender Purple Streamer</t>
  </si>
  <si>
    <t>White Plastic Dessert Plates</t>
  </si>
  <si>
    <t xml:space="preserve">Classic Red Dessert Plates </t>
  </si>
  <si>
    <t>Purple Banquet Plates</t>
  </si>
  <si>
    <t>Hot Magenta Pink Plastic Knives</t>
  </si>
  <si>
    <t>Classic Pink Dinner Napkins 3 ply</t>
  </si>
  <si>
    <t>Mimosa Yellow Streamer</t>
  </si>
  <si>
    <t>Cobalt Blue Cups</t>
  </si>
  <si>
    <t>Clear Round Plastic Tablecloth</t>
  </si>
  <si>
    <t>Ivory Dinner Napkins 3 ply</t>
  </si>
  <si>
    <t>Stay Put Tablecover Black, 29" x 72"</t>
  </si>
  <si>
    <t>Hot Magenta Pink Plastic Spoons</t>
  </si>
  <si>
    <t>Black Banquet Plates</t>
  </si>
  <si>
    <t>Sunkissed Orange Plastic Dessert Plates</t>
  </si>
  <si>
    <t>School Bus Yellow Streamer</t>
  </si>
  <si>
    <t>Black Cups</t>
  </si>
  <si>
    <t>Michigan State University Plastic Cups</t>
  </si>
  <si>
    <t>Sunkissed Orange Streamer</t>
  </si>
  <si>
    <t>Fresh Lime Green Assorted Cutlery Fresh Lime Green</t>
  </si>
  <si>
    <t>Navy Blue Assorted Cutlery</t>
  </si>
  <si>
    <t>Shimmering Silver Plastic Tablecloth</t>
  </si>
  <si>
    <t>Pastel Blue Banquet Plates</t>
  </si>
  <si>
    <t>Penn State University Plastic Cups</t>
  </si>
  <si>
    <t>Hunter Green Plastic Forks</t>
  </si>
  <si>
    <t>Navy Blue Napkins</t>
  </si>
  <si>
    <t>Burgundy Red Plastic Forks</t>
  </si>
  <si>
    <t>Foil Happy Birthday Banner</t>
  </si>
  <si>
    <t>Black and White Check Paper Plates</t>
  </si>
  <si>
    <t>Stay Put Tablecover Black, 30" x 96"</t>
  </si>
  <si>
    <t>Navy Blue Plastic Forks</t>
  </si>
  <si>
    <t>Sunkissed Orange Dinner Napkins 3 ply</t>
  </si>
  <si>
    <t>Classic Pink Banquet Plates</t>
  </si>
  <si>
    <t>White Dessert Plates</t>
  </si>
  <si>
    <t>Clear Plastic Tablecloth</t>
  </si>
  <si>
    <t>Candy Pink Streamer</t>
  </si>
  <si>
    <t>School Bus Yellow Plastic Cups</t>
  </si>
  <si>
    <t>School Bus Yellow Assorted Cutlery</t>
  </si>
  <si>
    <t>Luscious Lavender Purple Plastic Tablecloth</t>
  </si>
  <si>
    <t>Ivory Banquet Plates</t>
  </si>
  <si>
    <t>Burgundy Dinner Napkins 3 ply</t>
  </si>
  <si>
    <t>Mimosa Yellow Dessert Plates</t>
  </si>
  <si>
    <t xml:space="preserve">School Bus Yellow Cups </t>
  </si>
  <si>
    <t>Mimosa Yellow Plastic Tablecloth</t>
  </si>
  <si>
    <t>Stay Put Tablecover Black, 60"</t>
  </si>
  <si>
    <t>Assorted 9" Latex Balloons</t>
  </si>
  <si>
    <t>Navy Blue Plastic Knives</t>
  </si>
  <si>
    <t>Hot Magenta Pink Banquet Plates</t>
  </si>
  <si>
    <t>School Bus Yellow Dessert Plates</t>
  </si>
  <si>
    <t>Purple Plastic Dessert Plates</t>
  </si>
  <si>
    <t>Happy Birthday Party Banner</t>
  </si>
  <si>
    <t>Assorted Latex Balloons</t>
  </si>
  <si>
    <t xml:space="preserve">White Cups </t>
  </si>
  <si>
    <t>Hunter Green Dinner Napkins 3 ply</t>
  </si>
  <si>
    <t>White Plastic Banquet Plates</t>
  </si>
  <si>
    <t>White Plastic Tablecloth</t>
  </si>
  <si>
    <t>Sunkissed Orange Banquet Plates</t>
  </si>
  <si>
    <t>White Paper Tablecloth</t>
  </si>
  <si>
    <t>Black and White Check Flag</t>
  </si>
  <si>
    <t>Cobalt Blue Dinner Napkins 3 ply</t>
  </si>
  <si>
    <t>Glittering Gold Dessert Plates</t>
  </si>
  <si>
    <t>Black Latex Balloons</t>
  </si>
  <si>
    <t>Luscious Lavender Banquet Plates</t>
  </si>
  <si>
    <t xml:space="preserve">Candy Pink Paper Plates </t>
  </si>
  <si>
    <t>Classic Red Latex Balloons</t>
  </si>
  <si>
    <t>Glittering Gold Plastic Dessert Plates</t>
  </si>
  <si>
    <t>Classic Red Dessert Plates</t>
  </si>
  <si>
    <t>Navy Blue Plastic Spoons</t>
  </si>
  <si>
    <t>Indiana University Plastic Cups</t>
  </si>
  <si>
    <t>Sunkissed Orange Plastic Banquet Plates</t>
  </si>
  <si>
    <t>University of Florida Plastic Cups</t>
  </si>
  <si>
    <t>Red Gingham Plastic Tablecloth</t>
  </si>
  <si>
    <t>Bermuda Blue Dessert Plates</t>
  </si>
  <si>
    <t>Stay Put Tablecover Black Check, 29" x 72"</t>
  </si>
  <si>
    <t>Shimmering Silver Dessert Plates</t>
  </si>
  <si>
    <t>Candy Pink Banquet Plates</t>
  </si>
  <si>
    <t xml:space="preserve">Fresh Lime Green Paper Plates </t>
  </si>
  <si>
    <t>Candy Pink Round Plastic Tablecloth</t>
  </si>
  <si>
    <t xml:space="preserve">Sunkissed Orange Cups </t>
  </si>
  <si>
    <t>Pastel Blue Assorted Plastic Cutlery</t>
  </si>
  <si>
    <t>Cobalt Blue Streamer</t>
  </si>
  <si>
    <t>Black Check Plastic Tablecloth</t>
  </si>
  <si>
    <t>Purple Plastic Banquet Plates</t>
  </si>
  <si>
    <t>Burgundy Red Plastic Tableskirt</t>
  </si>
  <si>
    <t xml:space="preserve">Classic Red Cups </t>
  </si>
  <si>
    <t>Classic Red Assorted Cutlery</t>
  </si>
  <si>
    <t>Candy Pink Latex Balloons</t>
  </si>
  <si>
    <t>Cobalt Blue Plastic Knives</t>
  </si>
  <si>
    <t>Emerald Green Dessert Plates</t>
  </si>
  <si>
    <t>Burgundy Red Banquet Plates</t>
  </si>
  <si>
    <t>Pastel Blue Plastic Forks</t>
  </si>
  <si>
    <t>Fresh Lime Green Plastic Tableskirt</t>
  </si>
  <si>
    <t>White Beverage Airlaid Napkins</t>
  </si>
  <si>
    <t>Burgundy Red Round Plastic Tablecloth</t>
  </si>
  <si>
    <t>Glittering Gold Plastic Banquet Plates</t>
  </si>
  <si>
    <t>Hunter Green Plastic Tableskirt</t>
  </si>
  <si>
    <t>Purple Plastic Tablecloth</t>
  </si>
  <si>
    <t>Fresh Lime Green Round Plastic Tablecloth</t>
  </si>
  <si>
    <t>Fresh Lime Green Banquet Plates</t>
  </si>
  <si>
    <t>Pastel Blue Plastic Knives</t>
  </si>
  <si>
    <t>Bats and Pumpkin Confetti</t>
  </si>
  <si>
    <t>Burgundy Red Plastic Cups</t>
  </si>
  <si>
    <t>Navy Blue Dessert Plates</t>
  </si>
  <si>
    <t>School Bus Yellow Plastic Banquet Roll</t>
  </si>
  <si>
    <t>Cobalt Blue Latex Balloons</t>
  </si>
  <si>
    <t>Hunter Green Banquet Plates</t>
  </si>
  <si>
    <t>Hunter Green Round Plastic Tablecloth</t>
  </si>
  <si>
    <t>Black and White Check Flag Picks</t>
  </si>
  <si>
    <t>Black Plastic Tablecloth</t>
  </si>
  <si>
    <t>White Buffet Airlaid Napkins</t>
  </si>
  <si>
    <t>Michigan State University Napkins</t>
  </si>
  <si>
    <t xml:space="preserve">School Bus Yellow Paper Plates </t>
  </si>
  <si>
    <t>Pastel Blue Plastic Spoons</t>
  </si>
  <si>
    <t>Black and White Check Dessert Plates</t>
  </si>
  <si>
    <t>Purple Plastic Cups</t>
  </si>
  <si>
    <t>Sunkissed Orange Plastic Cups</t>
  </si>
  <si>
    <t>Cobalt Blue Banquet Plates</t>
  </si>
  <si>
    <t xml:space="preserve">White Paper Plates </t>
  </si>
  <si>
    <t>White Beverage Napkins 3 ply</t>
  </si>
  <si>
    <t>Cobalt Blue Plastic Tableskirt</t>
  </si>
  <si>
    <t>Sunkissed Orange Assorted Plastic Cutlery</t>
  </si>
  <si>
    <t>Mimosa Yellow Beverage Napkins</t>
  </si>
  <si>
    <t>Purple Dessert Plates</t>
  </si>
  <si>
    <t>Sunkissed Orange Plastic Forks</t>
  </si>
  <si>
    <t>Penn State University Napkins</t>
  </si>
  <si>
    <t>White Plastic Cups</t>
  </si>
  <si>
    <t>Sunkissed Orange Plastic Knives</t>
  </si>
  <si>
    <t>Glittering Gold Plastic Cups</t>
  </si>
  <si>
    <t>Cobalt Blue Round Plastic Tablecloth</t>
  </si>
  <si>
    <t>Classic Red Beverage Napkins 3 ply</t>
  </si>
  <si>
    <t>White Octy-Round</t>
  </si>
  <si>
    <t>Classic Red Plastic Dessert Plates</t>
  </si>
  <si>
    <t>Black Round Plastic Tablecloth</t>
  </si>
  <si>
    <t xml:space="preserve">Sunkissed Orange Paper Plates </t>
  </si>
  <si>
    <t>Emerald Green Beverage Napkins 3 ply</t>
  </si>
  <si>
    <t>Sunkissed Orange Plastic Spoons</t>
  </si>
  <si>
    <t>Fresh Lime Green Plastic Cups</t>
  </si>
  <si>
    <t>Emerald Green Round Plastic Tablecloth</t>
  </si>
  <si>
    <t>USA Necklace</t>
  </si>
  <si>
    <t>Black Plastic Dessert Plates</t>
  </si>
  <si>
    <t>Navy Blue Beverage Napkins 3 ply</t>
  </si>
  <si>
    <t>Pastel Blue Dessert Plates</t>
  </si>
  <si>
    <t xml:space="preserve">Classic Red Paper Plates </t>
  </si>
  <si>
    <t>Classic Pink Dessert Plates</t>
  </si>
  <si>
    <t>Bermuda Blue Assorted Plastic Cutlery</t>
  </si>
  <si>
    <t>Ivory Round Plastic Tablecloth</t>
  </si>
  <si>
    <t>Pastel Blue Beverage Napkins 3 ply</t>
  </si>
  <si>
    <t>Bermuda Blue Plastic Forks</t>
  </si>
  <si>
    <t>Patriotic Pinwheels</t>
  </si>
  <si>
    <t>Classic Red Plastic Banquet Plates</t>
  </si>
  <si>
    <t>Ivory Dessert Plates</t>
  </si>
  <si>
    <t>White Candles</t>
  </si>
  <si>
    <t>Classic Pink Beverage Napkins 3 ply</t>
  </si>
  <si>
    <t>Luscious Lavender Purple Round Plastic Tablecloth</t>
  </si>
  <si>
    <t>Bermuda Blue Plastic Knives</t>
  </si>
  <si>
    <t>Mimosa Yellow Round Plastic Tablecloth</t>
  </si>
  <si>
    <t>Fresh Lime Green Plastic Tablecloth</t>
  </si>
  <si>
    <t>Black Plastic Banquet Plates</t>
  </si>
  <si>
    <t>White Assorted Plastic Cutlery</t>
  </si>
  <si>
    <t>Striped Magic Relight Candles</t>
  </si>
  <si>
    <t>Ivory Beverage Napkins 3 ply</t>
  </si>
  <si>
    <t>Glittering Gold Plastic Tablecloth</t>
  </si>
  <si>
    <t>Hot Magenta Pink Dessert Plates</t>
  </si>
  <si>
    <t>Flag Plastic Serving Tray, each</t>
  </si>
  <si>
    <t>Purple Round Plastic Tablecloth</t>
  </si>
  <si>
    <t>Large Clear Basket Bag</t>
  </si>
  <si>
    <t>Sunkissed Orange Beverage Napkins 3 ply</t>
  </si>
  <si>
    <t>Bermuda Blue Plastic Spoons</t>
  </si>
  <si>
    <t>Auburn University Napkins</t>
  </si>
  <si>
    <t>White Cups</t>
  </si>
  <si>
    <t>Striped Party Candles</t>
  </si>
  <si>
    <t>Burgundy Red Plastic Knives</t>
  </si>
  <si>
    <t>Hunter Green Plastic Cups</t>
  </si>
  <si>
    <t>Sunkissed Orange Dessert Plates</t>
  </si>
  <si>
    <t>Stay Put Tablecover White, 60"</t>
  </si>
  <si>
    <t>Classic Red Assorted Plastic Cutlery</t>
  </si>
  <si>
    <t>School Bus Yellow Round Plastic Tablecloth</t>
  </si>
  <si>
    <t>School Bus Yellow Assorted Plastic Cutlery</t>
  </si>
  <si>
    <t>White Round Plastic Tablecloth</t>
  </si>
  <si>
    <t>Mimosa Yellow Cups</t>
  </si>
  <si>
    <t>Classic Red Plastic Cups</t>
  </si>
  <si>
    <t>Hunter Green Plastic Knives</t>
  </si>
  <si>
    <t>Luscious Lavender Purple Dessert Plates</t>
  </si>
  <si>
    <t>Pastel Blue Napkins</t>
  </si>
  <si>
    <t>Tailgate Rush Dizzy Danglers</t>
  </si>
  <si>
    <t>School Bus Yellow Cups</t>
  </si>
  <si>
    <t>Classic Pink Round Plastic Tablecloth</t>
  </si>
  <si>
    <t>Pastel Blue Beverage Napkins</t>
  </si>
  <si>
    <t>Classic Pink Plastic Banquet Roll</t>
  </si>
  <si>
    <t>Burgundy Beverage Napkins 3 ply</t>
  </si>
  <si>
    <t>Purple Assorted Plastic Cutlery</t>
  </si>
  <si>
    <t>Glittering Gold Round Plastic Tablecloth</t>
  </si>
  <si>
    <t>Glittering Gold Cups</t>
  </si>
  <si>
    <t>Michigan State University Paper Plates</t>
  </si>
  <si>
    <t>Hot Magenta Pink Round Plastic Tablecloth</t>
  </si>
  <si>
    <t>Classic Pink Plastic Tablecloth</t>
  </si>
  <si>
    <t>Navy Blue Round Plastic Tablecloth</t>
  </si>
  <si>
    <t>University of Alabama Paper Plates</t>
  </si>
  <si>
    <t>Luscious Lavender Purple Napkins</t>
  </si>
  <si>
    <t>Classic Red Cups</t>
  </si>
  <si>
    <t>Shimmering Silver Round Plastic Tablecloth</t>
  </si>
  <si>
    <t>Hunter Green Beverage Napkins 3 ply</t>
  </si>
  <si>
    <t>Luscious Lavender Purple Beverage Napkins</t>
  </si>
  <si>
    <t>Black Assorted Plastic Cutlery</t>
  </si>
  <si>
    <t>Candy Pink Dessert Plates</t>
  </si>
  <si>
    <t>Black Plastic Cups</t>
  </si>
  <si>
    <t>Classic Pink Napkins</t>
  </si>
  <si>
    <t>Bermuda Blue Plastic Cups</t>
  </si>
  <si>
    <t>Classic Pink Assorted Plastic Cutlery</t>
  </si>
  <si>
    <t>Bermuda Blue Cups</t>
  </si>
  <si>
    <t>Sunkissed Orange Round Plastic Tablecloth</t>
  </si>
  <si>
    <t>Classic Pink Beverage Napkins</t>
  </si>
  <si>
    <t>Cobalt Blue Beverage Napkins 3 ply</t>
  </si>
  <si>
    <t>Shimmering Silver Plastic Dessert Plates</t>
  </si>
  <si>
    <t>Classic Red Round Plastic Tablecloth</t>
  </si>
  <si>
    <t>Shimmering Silver Cups</t>
  </si>
  <si>
    <t>Auburn University Paper Plates</t>
  </si>
  <si>
    <t>Luscious Lavender Purple Assorted Plastic Cutlery</t>
  </si>
  <si>
    <t>Mimosa Yellow Plastic Cups</t>
  </si>
  <si>
    <t>Mimosa Yellow Assorted Plastic Cutlery</t>
  </si>
  <si>
    <t>Hot Magenta Pink Napkins</t>
  </si>
  <si>
    <t>Emerald Green Cups</t>
  </si>
  <si>
    <t>Burgundy Red Dessert Plates</t>
  </si>
  <si>
    <t>Hot Magenta Pink Beverage Napkins</t>
  </si>
  <si>
    <t>Bermuda Blue Round Plastic Tablecloth</t>
  </si>
  <si>
    <t>Neon Sword Picks</t>
  </si>
  <si>
    <t>Sunkissed Orange Napkins</t>
  </si>
  <si>
    <t>Emerald Green Assorted Plastic Cutlery</t>
  </si>
  <si>
    <t>Navy Blue Cups</t>
  </si>
  <si>
    <t>Fresh Lime Green Dessert Plates</t>
  </si>
  <si>
    <t>Sunkissed Orange Beverage Napkins</t>
  </si>
  <si>
    <t>Football Plastic Tray</t>
  </si>
  <si>
    <t>Pastel Blue Round Plastic Tablecloth</t>
  </si>
  <si>
    <t>Shimmering Silver Plastic Banquet Plates</t>
  </si>
  <si>
    <t>Purple Cups</t>
  </si>
  <si>
    <t>Purple Beverage Napkins</t>
  </si>
  <si>
    <t>Hunter Green Dessert Plates</t>
  </si>
  <si>
    <t>Stay Put Tablecover Red, 60"</t>
  </si>
  <si>
    <t>Ivory Assorted Plastic Cutlery</t>
  </si>
  <si>
    <t>University of Florida Paper Plates</t>
  </si>
  <si>
    <t>School Bus Yellow Plastic Dessert Plates</t>
  </si>
  <si>
    <t>Hot Magenta Pink Plastic Tablecloth</t>
  </si>
  <si>
    <t>Assorted Foil Party Horns with Fringe</t>
  </si>
  <si>
    <t>Polka Dot #1 Candle</t>
  </si>
  <si>
    <t>Shimmering Silver Assorted Plastic Cutlery</t>
  </si>
  <si>
    <t>Pastel Blue Cups</t>
  </si>
  <si>
    <t>Polka Dot #2 Candle</t>
  </si>
  <si>
    <t>Black Paper Tablecloth</t>
  </si>
  <si>
    <t>Glittering Gold Assorted Plastic Cutlery</t>
  </si>
  <si>
    <t>Polka Dot #3 Candle</t>
  </si>
  <si>
    <t>Large Happy Birthday Party Banner</t>
  </si>
  <si>
    <t>Classic Pink Cups</t>
  </si>
  <si>
    <t>Hot Magenta Pink Assorted Plastic Cutlery</t>
  </si>
  <si>
    <t>Polka Dot #4 Candle</t>
  </si>
  <si>
    <t>Luscious Lavender Plastic Cups</t>
  </si>
  <si>
    <t>White Plastic Forks</t>
  </si>
  <si>
    <t>Ivory Cups</t>
  </si>
  <si>
    <t>Cobalt Blue Dessert Plates</t>
  </si>
  <si>
    <t>Polka Dot #5 Candle</t>
  </si>
  <si>
    <t>Classic Pink Paper Tablecloth</t>
  </si>
  <si>
    <t>Cloth Flag, 12" x 18"</t>
  </si>
  <si>
    <t>Hot Magenta Pink Cups</t>
  </si>
  <si>
    <t>Sunkissed Orange Cups</t>
  </si>
  <si>
    <t>New Year's Foil &amp; Glitter Tiara</t>
  </si>
  <si>
    <t>Cloth Flag, 4" x 6"</t>
  </si>
  <si>
    <t>Emerald Green Paper Tablecloth</t>
  </si>
  <si>
    <t>Stay Put Tablecover Royal Blue, 60"</t>
  </si>
  <si>
    <t>Polka Dot #6 Candle</t>
  </si>
  <si>
    <t>Luscious Lavender Purple Cups</t>
  </si>
  <si>
    <t>Clear Plastic Forks</t>
  </si>
  <si>
    <t>Multicolor Foil Door Curtain</t>
  </si>
  <si>
    <t>Polka Dot #7 Candle</t>
  </si>
  <si>
    <t>Shimmering Silver Plastic Cups</t>
  </si>
  <si>
    <t>Cloth Flag, 8" x 12"</t>
  </si>
  <si>
    <t>Polka Dot #8 Candle</t>
  </si>
  <si>
    <t>Polka Dot #9 Candle</t>
  </si>
  <si>
    <t>Foil Birthday Tiara</t>
  </si>
  <si>
    <t>Hot Magenta Pink Paper Tablecloth</t>
  </si>
  <si>
    <t>Polka Dot #0 Candle</t>
  </si>
  <si>
    <t>Classic Red Plastic Forks</t>
  </si>
  <si>
    <t>Indiana University Paper Plates</t>
  </si>
  <si>
    <t>White Napkins 3 ply</t>
  </si>
  <si>
    <t>Ivory Paper Tablecloth</t>
  </si>
  <si>
    <t>Clear Diamond Picks</t>
  </si>
  <si>
    <t>University of Alabama Napkins</t>
  </si>
  <si>
    <t>School Bus Yellow Plastic Forks</t>
  </si>
  <si>
    <t>Luscious Lavender Paper Tablecloth</t>
  </si>
  <si>
    <t>Assorted Color Plastic Picks</t>
  </si>
  <si>
    <t>Mimosa Yellow Paper Tablecloth</t>
  </si>
  <si>
    <t>Fresh Lime Green Plastic Knives</t>
  </si>
  <si>
    <t>Pastel Blue Paper Tablecloth</t>
  </si>
  <si>
    <t>Cobalt Blue Paper Bowls</t>
  </si>
  <si>
    <t>Cobalt Blue Plastic Dessert Plates</t>
  </si>
  <si>
    <t>Purple Paper Tablecloth</t>
  </si>
  <si>
    <t>Purple Plastic Forks</t>
  </si>
  <si>
    <t>School Bus Yellow Paper Tablecloth</t>
  </si>
  <si>
    <t>Black Plastic Forks</t>
  </si>
  <si>
    <t>Auburn University Plastic Cups</t>
  </si>
  <si>
    <t>School Bus Yellow Plastic Tablecloth</t>
  </si>
  <si>
    <t>Black Paper Bowls</t>
  </si>
  <si>
    <t>Classic Pink Plastic Forks</t>
  </si>
  <si>
    <t>White Paper Bowls</t>
  </si>
  <si>
    <t>Classic Red Napkins 3 ply</t>
  </si>
  <si>
    <t>Balloon and Streamer Confetti</t>
  </si>
  <si>
    <t>Ivory Plastic Tablecloth</t>
  </si>
  <si>
    <t>Bermuda Blue Napkins</t>
  </si>
  <si>
    <t>Shimmering Silver Plastic Forks</t>
  </si>
  <si>
    <t>Cobalt Blue Plastic Banquet Plates</t>
  </si>
  <si>
    <t>Luscious Lavender Purple Plastic Forks</t>
  </si>
  <si>
    <t>Mimosa Yellow Plastic Forks</t>
  </si>
  <si>
    <t>Emerald Green Napkins 3 ply</t>
  </si>
  <si>
    <t>Glittering Gold Plastic Banquet Roll</t>
  </si>
  <si>
    <t>Glittering Gold Plastic Forks</t>
  </si>
  <si>
    <t>Navy Blue Napkins 3 ply</t>
  </si>
  <si>
    <t>Classic Red Plastic Tablecloth</t>
  </si>
  <si>
    <t>Cobalt Blue Plastic Cups</t>
  </si>
  <si>
    <t>Pastel Blue Napkins 3 ply</t>
  </si>
  <si>
    <t>Emerald Green Plastic Dessert Plates</t>
  </si>
  <si>
    <t>Classic Pink Napkins 3 ply</t>
  </si>
  <si>
    <t>Ivory Napkins 3 ply</t>
  </si>
  <si>
    <t>12 oz Plastic Wine Glasses</t>
  </si>
  <si>
    <t>14 oz Plastic Stemless Wine Glasses</t>
  </si>
  <si>
    <t>Assorted Classic Red Plastic Cutlery</t>
  </si>
  <si>
    <t>Assorted Clear Plastic Cutlery</t>
  </si>
  <si>
    <t>Assorted White Plastic Cutlery</t>
  </si>
  <si>
    <t>Assorted Navy Blue Plastic Cutlery</t>
  </si>
  <si>
    <t>Wooden Toothpicks</t>
  </si>
  <si>
    <t>Assorted Color Wooden Toothpicks</t>
  </si>
  <si>
    <t>Wild One Woodland Plastic Tablecloth</t>
  </si>
  <si>
    <t>Wild One Woodland Paper Cups</t>
  </si>
  <si>
    <t>Red  54x108" Paper Tablecloth with Poly Liner</t>
  </si>
  <si>
    <t>White  54x108" Paper Tablecloth with Poly Liner</t>
  </si>
  <si>
    <t>Navy Blue  54x108" Paper Tablecloth with Poly Liner</t>
  </si>
  <si>
    <t>7 oz Plastic Champagne Flutes</t>
  </si>
  <si>
    <t>4 oz Plastic Champagne Coupes</t>
  </si>
  <si>
    <t>Cake Birthday Paper Plates</t>
  </si>
  <si>
    <t>Cake Birthday Dessert Plates</t>
  </si>
  <si>
    <t>Cake Birthday Napkins</t>
  </si>
  <si>
    <t>Wild One Woodland Centerpiece</t>
  </si>
  <si>
    <t>Wild One Woodland Dizzy Danglers</t>
  </si>
  <si>
    <t>Cake Birthday Beverage Napkins</t>
  </si>
  <si>
    <t>Wild One Woodland Mylar Balloon</t>
  </si>
  <si>
    <t>Cake Birthday Plastic Tablecloth</t>
  </si>
  <si>
    <t>Wild One Woodland Banner</t>
  </si>
  <si>
    <t>Pumpkin Halloween Oval Plastic Tray</t>
  </si>
  <si>
    <t>Wild One Woodland Paper Treat Bags</t>
  </si>
  <si>
    <t>Birthday Fun Paper Plates</t>
  </si>
  <si>
    <t>Birthday Fun Dessert Plates</t>
  </si>
  <si>
    <t>Birthday Fun Napkins</t>
  </si>
  <si>
    <t>Birthday Fun Beverage Napkins</t>
  </si>
  <si>
    <t>Birthday Fun Plastic Tablecloth</t>
  </si>
  <si>
    <t>Sparkle Unicorn Tiaras</t>
  </si>
  <si>
    <t>Sunkissed Orange Paper Tablecloth</t>
  </si>
  <si>
    <t>Eucalyptus Banquet Plates</t>
  </si>
  <si>
    <t>Eucalyptus Paper Plates</t>
  </si>
  <si>
    <t>Eucalyptus Dessert Plates</t>
  </si>
  <si>
    <t>Eucalyptus Napkins</t>
  </si>
  <si>
    <t>University of Florida Napkins</t>
  </si>
  <si>
    <t>Eucalyptus I Do Napkins</t>
  </si>
  <si>
    <t>Eucalyptus Beverage Napkins</t>
  </si>
  <si>
    <t>Eucalyptus Cups</t>
  </si>
  <si>
    <t>Candy Pink Plastic Cups</t>
  </si>
  <si>
    <t>Eucalyptus Paper Tablecloth</t>
  </si>
  <si>
    <t>Navy Blue Paper Tablecloth</t>
  </si>
  <si>
    <t>Burgundy Red Plastic Banquet Roll</t>
  </si>
  <si>
    <t>Classic Red Paper Tablecloth</t>
  </si>
  <si>
    <t>Bermuda Blue Paper Tablecloth</t>
  </si>
  <si>
    <t>Big Dig Construction Paper Plates</t>
  </si>
  <si>
    <t>Big Dig Construction Dessert Plates</t>
  </si>
  <si>
    <t>Candy Pink Paper Tablecloth</t>
  </si>
  <si>
    <t>Big Dig Construction Napkins</t>
  </si>
  <si>
    <t>Ohio State University Paper Plates</t>
  </si>
  <si>
    <t>Fresh Lime Green Plastic Banquet Roll</t>
  </si>
  <si>
    <t>New Year Deluxe Paper Eyeglasses</t>
  </si>
  <si>
    <t>Big Dig Construction Happy Birthday Napkins</t>
  </si>
  <si>
    <t>Ohio State University Plastic Cups</t>
  </si>
  <si>
    <t>Big Dig Construction Beverage Napkins</t>
  </si>
  <si>
    <t>Hunter Green Plastic Banquet Roll</t>
  </si>
  <si>
    <t>Ohio State University Napkins</t>
  </si>
  <si>
    <t>Burgundy Red Paper Tablecloth</t>
  </si>
  <si>
    <t>Ohio State University Plastic Tablecloth</t>
  </si>
  <si>
    <t>White Linette Plastic Tablecloth</t>
  </si>
  <si>
    <t>White Linette Paper Tablecloths</t>
  </si>
  <si>
    <t>Black and White Check Napkins</t>
  </si>
  <si>
    <t>Fresh Lime Green Paper Tablecloth</t>
  </si>
  <si>
    <t>Monster Truck Paper Plates</t>
  </si>
  <si>
    <t>Monster Truck Dessert Plates</t>
  </si>
  <si>
    <t>Pink and Gold Celebration Paper Plates</t>
  </si>
  <si>
    <t>Monster Truck Happy Birthday Napkins</t>
  </si>
  <si>
    <t>Pink and Gold Celebration Dessert Plates</t>
  </si>
  <si>
    <t>Monster Truck Beverage Napkins</t>
  </si>
  <si>
    <t>Pink and Gold Celebration Napkins</t>
  </si>
  <si>
    <t>Pink and Gold Celebration It's a Girl Napkins</t>
  </si>
  <si>
    <t>Hunter Green Paper Tablecloth</t>
  </si>
  <si>
    <t>Pink and Gold Celebration Beverage Napkins</t>
  </si>
  <si>
    <t>Pink and Gold Celebration Paper Tablecloth</t>
  </si>
  <si>
    <t>Cobalt Blue Plastic Banquet Roll</t>
  </si>
  <si>
    <t>Sparkle Unicorn Centerpiece</t>
  </si>
  <si>
    <t>Pink and Gold Celebration Cups</t>
  </si>
  <si>
    <t>Sparkle Unicorn Horn Hat</t>
  </si>
  <si>
    <t>Blue and Silver Celebration Paper Plates</t>
  </si>
  <si>
    <t>Sparkle Unicorn Party Banner</t>
  </si>
  <si>
    <t>Blue and Silver Celebration Dessert Plates</t>
  </si>
  <si>
    <t>Blue and Silver Celebration Napkins</t>
  </si>
  <si>
    <t>Multicolor Dot Treat Cups</t>
  </si>
  <si>
    <t>Blue and Silver Celebration Cups</t>
  </si>
  <si>
    <t>Gold Happy Birthday Candles</t>
  </si>
  <si>
    <t>Gold Birthday Candles</t>
  </si>
  <si>
    <t>Cobalt Blue Paper Tablecloth</t>
  </si>
  <si>
    <t>Silver Birthday Candles</t>
  </si>
  <si>
    <t>Blue and Silver Celebration It's a Boy Napkins</t>
  </si>
  <si>
    <t>Gold Number 0 Candle</t>
  </si>
  <si>
    <t>Blue and Silver Celebration Beverage Napkins</t>
  </si>
  <si>
    <t>Blue and Silver Celebration Paper Tablecloth</t>
  </si>
  <si>
    <t>Gold Number 1 Candle</t>
  </si>
  <si>
    <t>Gold Number 2 Candle</t>
  </si>
  <si>
    <t>Gold Number 3 Candle</t>
  </si>
  <si>
    <t>Gold Number 4 Candle</t>
  </si>
  <si>
    <t>Glittering Gold Paper Tablecloth</t>
  </si>
  <si>
    <t>Gold Number 5 Candle</t>
  </si>
  <si>
    <t xml:space="preserve">Cobalt Blue Banquet Roll </t>
  </si>
  <si>
    <t>Gold Number 6 Candle</t>
  </si>
  <si>
    <t>Pastel Celebrations Paper Plates</t>
  </si>
  <si>
    <t>Gold Number 7 Candle</t>
  </si>
  <si>
    <t>Gold Number 8 Candle</t>
  </si>
  <si>
    <t>Cobalt Blue Plastic Forks</t>
  </si>
  <si>
    <t>Shimmering Silver Paper Tablecloth</t>
  </si>
  <si>
    <t>Gold Number 9 Candle</t>
  </si>
  <si>
    <t>Pastel Celebrations Dessert Plates</t>
  </si>
  <si>
    <t>Pastel Celebrations Napkins</t>
  </si>
  <si>
    <t>Pastel Celebrations Beverage Napkins</t>
  </si>
  <si>
    <t>Pastel Celebrations Paper Tablecloth</t>
  </si>
  <si>
    <t>White Banquet Roll</t>
  </si>
  <si>
    <t>Pastel Celebrations Cups</t>
  </si>
  <si>
    <t>Purr-Fect Party Party Banner</t>
  </si>
  <si>
    <t>Santa Plastic Tray</t>
  </si>
  <si>
    <t>Big Dig Construction Party Blowers</t>
  </si>
  <si>
    <t>Classic Red Banquet Roll</t>
  </si>
  <si>
    <t>Monster Truck Party Blowers</t>
  </si>
  <si>
    <t>Snowman Plastic Tray</t>
  </si>
  <si>
    <t>Big Dig Construction Centerpiece</t>
  </si>
  <si>
    <t>Monster Truck Centerpiece</t>
  </si>
  <si>
    <t>University of Michigan Paper Plates</t>
  </si>
  <si>
    <t>University of Michigan Plastic Tablecloth</t>
  </si>
  <si>
    <t>University of Michigan Napkins</t>
  </si>
  <si>
    <t>University of Michigan Plastic Cups</t>
  </si>
  <si>
    <t>Big Dig Construction Dizzy Danglers</t>
  </si>
  <si>
    <t>Monster Truck Dizzy Danglers</t>
  </si>
  <si>
    <t>Pink and Gold Celebration Baby Shower Centerpiece</t>
  </si>
  <si>
    <t>Pink and Gold Celebration Tassel Garland</t>
  </si>
  <si>
    <t>Blue and Silver Celebration Baby Shower Centerpiece</t>
  </si>
  <si>
    <t>Blue and Silver Celebration Tassel Garland</t>
  </si>
  <si>
    <t>Ice Cream Party Tassel Banner</t>
  </si>
  <si>
    <t>Ice Cream Party Hanging Honeycomb Ice Cream Decorations</t>
  </si>
  <si>
    <t>Big Dig Construction Party Hats</t>
  </si>
  <si>
    <t>Ice Cream Party Centerpiece</t>
  </si>
  <si>
    <t>Ice Cream Party Treat Cups with Spoons</t>
  </si>
  <si>
    <t>Burgundy Red Plastic Tablecloth</t>
  </si>
  <si>
    <t>Ice Cream Party Party Hat</t>
  </si>
  <si>
    <t>Football Party Beverage Napkins</t>
  </si>
  <si>
    <t>Big Dig Construction Cups</t>
  </si>
  <si>
    <t>Football Party Napkins</t>
  </si>
  <si>
    <t>Football Party Dessert Plates</t>
  </si>
  <si>
    <t>Football Party Paper Plates</t>
  </si>
  <si>
    <t>Monster Truck Cups</t>
  </si>
  <si>
    <t>Navy Blue Plastic Tablecloth</t>
  </si>
  <si>
    <t>Big Dig Construction Banner</t>
  </si>
  <si>
    <t>Hunter Green Plastic Tablecloth</t>
  </si>
  <si>
    <t>Assorted Primary Color Candles</t>
  </si>
  <si>
    <t>Monster Truck Banner</t>
  </si>
  <si>
    <t>Rainbow Cake Square Paper Plates</t>
  </si>
  <si>
    <t>Silver Web Plastic Tablecloth</t>
  </si>
  <si>
    <t>Pumpkin Spice Orange Plastic Banquet Roll</t>
  </si>
  <si>
    <t>Rainbow Cake Square Dessert Plates</t>
  </si>
  <si>
    <t>Monster Truck Favor Bags</t>
  </si>
  <si>
    <t>Pumpkin Spice Orange Round Plastic Tablecloth</t>
  </si>
  <si>
    <t>Pumpkin Spice Orange Dessert Plates</t>
  </si>
  <si>
    <t>Rainbow Cake Beverage Napkins</t>
  </si>
  <si>
    <t>Rainbow Cake Napkins</t>
  </si>
  <si>
    <t>Pumpkin Spice Orange Beverage Napkins</t>
  </si>
  <si>
    <t>Cobalt Blue Plastic Tablecloth</t>
  </si>
  <si>
    <t>Pumpkin Spice Orange Napkins</t>
  </si>
  <si>
    <t>Rainbow Cake Cups</t>
  </si>
  <si>
    <t>University of Alabama Plastic Tablecloth</t>
  </si>
  <si>
    <t>Rainbow Cake Plastic Tablecloth</t>
  </si>
  <si>
    <t>Pumpkin Spice Orange Paper Plates</t>
  </si>
  <si>
    <t>Football Field Plastic Tablecloth</t>
  </si>
  <si>
    <t>Rainbow Cake Party Banner</t>
  </si>
  <si>
    <t>Pumpkin Spice Orange Cups</t>
  </si>
  <si>
    <t>Notre Dame Napkins</t>
  </si>
  <si>
    <t>Pumpkin Spice Orange Assorted Plastic Cutlery</t>
  </si>
  <si>
    <t>White Guest Towels</t>
  </si>
  <si>
    <t>Rainbow Metallic Spiral Candles</t>
  </si>
  <si>
    <t>Pumpkin Spice Orange Plastic Tablecloth</t>
  </si>
  <si>
    <t>Big Dig Construction 16 oz Plastic Cup</t>
  </si>
  <si>
    <t>Classic Red Guest Towels</t>
  </si>
  <si>
    <t>Monster Truck 16 oz Plastic Cup</t>
  </si>
  <si>
    <t>Big Dig Construction Plastic Tablecloth</t>
  </si>
  <si>
    <t>Emerald Green Guest Towels</t>
  </si>
  <si>
    <t>Candy Pink Octy Round Tablecloth</t>
  </si>
  <si>
    <t>Navy Blue Guest Towels</t>
  </si>
  <si>
    <t>Burgundy Red Octy Round Tablecloth</t>
  </si>
  <si>
    <t>Fresh Lime Green Octy Round Tablecloth</t>
  </si>
  <si>
    <t>Gold Rim Plastic Dinner Plates</t>
  </si>
  <si>
    <t>Gold Rim Plastic Plates</t>
  </si>
  <si>
    <t>Black Guest Towels</t>
  </si>
  <si>
    <t>Gold Rim Plastic Dessert Plates</t>
  </si>
  <si>
    <t>Hunter Green Octy Round Tablecloth</t>
  </si>
  <si>
    <t>Silver Rim Plastic Dinner Plates</t>
  </si>
  <si>
    <t>Pastel Blue Guest Towels</t>
  </si>
  <si>
    <t>Silver Rim Plastic Plates</t>
  </si>
  <si>
    <t>Silver Rim Plastic Dessert Plates</t>
  </si>
  <si>
    <t>Spiderwebs Fluted Bowl</t>
  </si>
  <si>
    <t>Rose Gold Rim Plastic Dinner Plates</t>
  </si>
  <si>
    <t>Classic Pink Guest Towels</t>
  </si>
  <si>
    <t>Big Dig Construction Favor Bags</t>
  </si>
  <si>
    <t>Rose Gold Rim Plastic Plates</t>
  </si>
  <si>
    <t>Football Party Paper Cups</t>
  </si>
  <si>
    <t>Cobalt Blue Octy Round Tablecloth</t>
  </si>
  <si>
    <t>Rose Gold Rim Plastic Dessert Plates</t>
  </si>
  <si>
    <t>Iridescent Mermaid Cups</t>
  </si>
  <si>
    <t>Clear Pebble Plastic Dinner Plates</t>
  </si>
  <si>
    <t>Ivory Guest Towels</t>
  </si>
  <si>
    <t>Clear Pebble Plastic Plates</t>
  </si>
  <si>
    <t>Video Game Party Paper Plates</t>
  </si>
  <si>
    <t>Clear Pebble Plastic Dessert Plates</t>
  </si>
  <si>
    <t>Video Game Party Dessert Plates</t>
  </si>
  <si>
    <t>Black Octy Round Paper Tablecloth</t>
  </si>
  <si>
    <t>Diamond Plate Plastic Tablecloth</t>
  </si>
  <si>
    <t>Pearl Pebble Plastic Dinner Plates</t>
  </si>
  <si>
    <t>Emerald Green Octy Round Tablecloth</t>
  </si>
  <si>
    <t>Video Game Party Birthday Napkins</t>
  </si>
  <si>
    <t>Sunkissed Orange Guest Towels</t>
  </si>
  <si>
    <t>Pearl Pebble Plastic Plates</t>
  </si>
  <si>
    <t>Patriotic Fourth of July Plastic Tray</t>
  </si>
  <si>
    <t>Video Game Party Beverage Napkins</t>
  </si>
  <si>
    <t>Ivory Octy Round Tablecloth</t>
  </si>
  <si>
    <t>Pearl Pebble Plastic Dessert Plates</t>
  </si>
  <si>
    <t>Video Game Party Cups</t>
  </si>
  <si>
    <t>Luscious Lavender Octy Round Tablecloth</t>
  </si>
  <si>
    <t>Gold Glitter Happy Birthday Cake Topper</t>
  </si>
  <si>
    <t>Galaxy Party Paper Plates</t>
  </si>
  <si>
    <t>Clear Pebble Plastic Bowl</t>
  </si>
  <si>
    <t>Silver Glitter Happy Birthday Cake Topper</t>
  </si>
  <si>
    <t>Galaxy Party Dessert Plates</t>
  </si>
  <si>
    <t>University of Florida Plastic Tablecloth</t>
  </si>
  <si>
    <t>Mimosa Yellow Octy Round Tablecloth</t>
  </si>
  <si>
    <t>Galaxy Party Napkins</t>
  </si>
  <si>
    <t>Clear Pebble Plastic Tray</t>
  </si>
  <si>
    <t>Galaxy Party Beverage Napkins</t>
  </si>
  <si>
    <t>Purple Octy Round Tablecloth</t>
  </si>
  <si>
    <t>Clear Plastic Wine Glasses</t>
  </si>
  <si>
    <t>Galaxy Party Cups</t>
  </si>
  <si>
    <t>Clear Plastic Champagne Glasses</t>
  </si>
  <si>
    <t>School Bus Yellow Octy Round Tablecloth</t>
  </si>
  <si>
    <t>Red and White Gingham Beverage Napkins</t>
  </si>
  <si>
    <t>Red and White Gingham Napkins</t>
  </si>
  <si>
    <t>Wild One Woodland Paper Plates</t>
  </si>
  <si>
    <t>White Octy Round Tablecloth</t>
  </si>
  <si>
    <t>Wild One Woodland Beverage Napkins</t>
  </si>
  <si>
    <t>Red and White Gingham Dessert Plates</t>
  </si>
  <si>
    <t>Michigan State University Plastic Tablecloth</t>
  </si>
  <si>
    <t>Wild One Woodland Animals Napkins</t>
  </si>
  <si>
    <t>Classic Pink Octy Round Tablecloth</t>
  </si>
  <si>
    <t>Red and White Gingham Paper Plates</t>
  </si>
  <si>
    <t>Burgundy Red Guest Towels</t>
  </si>
  <si>
    <t>Wild One Woodland Animals Dessert Plates</t>
  </si>
  <si>
    <t>Red and White Gingham 30" x 96" Rectangular Stay Put Plastic Tablecloth</t>
  </si>
  <si>
    <t>Penn State University Plastic Tablecloth</t>
  </si>
  <si>
    <t>Red and White Gingham 29" x 72" Rectangular Stay Put Plastic Tablecloth</t>
  </si>
  <si>
    <t>Glittering Gold Octy Round Tablecloth</t>
  </si>
  <si>
    <t>Hot Magenta Pink Octy Round Tablecloth</t>
  </si>
  <si>
    <t>Confetti Sprinkles Paper Plates</t>
  </si>
  <si>
    <t>Confetti Sprinkles Dessert Plates</t>
  </si>
  <si>
    <t>Navy Blue Octy Round Tablecloth</t>
  </si>
  <si>
    <t>Confetti Sprinkles Birthday Napkins</t>
  </si>
  <si>
    <t>Hunter Green Guest Towels</t>
  </si>
  <si>
    <t>Shimmering Silver Octy Round Tablecloth</t>
  </si>
  <si>
    <t>Sunkissed Orange Octy Round Tablecloth</t>
  </si>
  <si>
    <t>Confetti Sprinkles Beverage Napkins</t>
  </si>
  <si>
    <t>Auburn University Plastic Tablecloth</t>
  </si>
  <si>
    <t>Cobalt Blue Guest Towels</t>
  </si>
  <si>
    <t>White Treat Cups</t>
  </si>
  <si>
    <t>Confetti Sprinkles Cups</t>
  </si>
  <si>
    <t>Bermuda Blue Octy Round Paper Tablecloth</t>
  </si>
  <si>
    <t>Classic Red Octy Round Tablecloth</t>
  </si>
  <si>
    <t>Indiana University Plastic Tablecloth</t>
  </si>
  <si>
    <t>Confetti Sprinkles Plastic Tablecloth</t>
  </si>
  <si>
    <t>Pastel Blue Octy Round Tablecloth</t>
  </si>
  <si>
    <t>Confetti Sprinkles Party Hat</t>
  </si>
  <si>
    <t>Confetti Sprinkles Party Banner</t>
  </si>
  <si>
    <t>Confetti Sprinkles Mylar Balloon</t>
  </si>
  <si>
    <t>Sports Field Plastic Tablecloth</t>
  </si>
  <si>
    <t>Confetti Sprinkles Dizzy Danglers</t>
  </si>
  <si>
    <t>Confetti Sprinkles Centerpiece</t>
  </si>
  <si>
    <t>University of Georgia Plastic Tablecloth</t>
  </si>
  <si>
    <t>University of Georgia Paper Plates</t>
  </si>
  <si>
    <t>University of Georgia Plastic Cups</t>
  </si>
  <si>
    <t>University of Georgia Napkins</t>
  </si>
  <si>
    <t>Holly Fluted Plastic Bowl</t>
  </si>
  <si>
    <t>Iridescent Party Confetti</t>
  </si>
  <si>
    <t>Iridescent Party Favor Bags</t>
  </si>
  <si>
    <t>Cat Party Cups</t>
  </si>
  <si>
    <t>Cat Party Beverage Napkins</t>
  </si>
  <si>
    <t>Cat Party Napkins</t>
  </si>
  <si>
    <t>Cat Party Dessert Plates</t>
  </si>
  <si>
    <t>Cat Party Paper Plates</t>
  </si>
  <si>
    <t>Cat Party Plastic Tablecloth</t>
  </si>
  <si>
    <t>Football Party Penalty Flags</t>
  </si>
  <si>
    <t>Cat Party Mylar Balloon</t>
  </si>
  <si>
    <t>Cat Party Blowers</t>
  </si>
  <si>
    <t>Cat Party Dizzy Danglers</t>
  </si>
  <si>
    <t>Cat Party Favor Boxes</t>
  </si>
  <si>
    <t>Cat Party Centerpiece</t>
  </si>
  <si>
    <t>Cat Party Banner</t>
  </si>
  <si>
    <t>Sparkle Unicorn Paper Plates</t>
  </si>
  <si>
    <t>Sparkle Unicorn Dessert Plates</t>
  </si>
  <si>
    <t>Video Game Party Mylar Balloon</t>
  </si>
  <si>
    <t>Sparkle Unicorn Napkins</t>
  </si>
  <si>
    <t>Video Game Party Happy Birthday Banner</t>
  </si>
  <si>
    <t>Sparkle Unicorn Beverage Napkins</t>
  </si>
  <si>
    <t>Video Game Party Centerpiece</t>
  </si>
  <si>
    <t>Sparkle Unicorn Cups</t>
  </si>
  <si>
    <t>Video Game Party Dizzy Danglers</t>
  </si>
  <si>
    <t>Sparkle Unicorn Plastic Tablecloth</t>
  </si>
  <si>
    <t>Video Game Party 16 oz Favor Cup</t>
  </si>
  <si>
    <t>Sparkle Unicorn Plastic Keepsake Cup</t>
  </si>
  <si>
    <t>Video Game Party Favor Bag</t>
  </si>
  <si>
    <t>Sparkle Unicorn Invitations</t>
  </si>
  <si>
    <t>Video Game Party Plastic Tablecloth</t>
  </si>
  <si>
    <t>Video Game Party Party Hats</t>
  </si>
  <si>
    <t>Sparkle Unicorn Party Blowers</t>
  </si>
  <si>
    <t>Happy Birthday Streamer</t>
  </si>
  <si>
    <t>Sparkle Unicorn Dizzy Danglers</t>
  </si>
  <si>
    <t>Birthday Girl Award Ribbon</t>
  </si>
  <si>
    <t>Birthday Boy Award Ribbon</t>
  </si>
  <si>
    <t>Sparkle Unicorn Treat Bags</t>
  </si>
  <si>
    <t>Happy Birthday Necklace</t>
  </si>
  <si>
    <t>Assorted Party Blowers</t>
  </si>
  <si>
    <t>Iridescent Party Dessert Plates</t>
  </si>
  <si>
    <t>Iridescent Party Paper Plates</t>
  </si>
  <si>
    <t>Iridescent Party Cups</t>
  </si>
  <si>
    <t>Birthday Cake Glasses</t>
  </si>
  <si>
    <t>Iridescent Party Beverage Napkins</t>
  </si>
  <si>
    <t>Iridescent Party Napkins</t>
  </si>
  <si>
    <t>Iridescent Party Happy Birthday Napkins</t>
  </si>
  <si>
    <t>Iridescent Mermaid Party Dessert Plates</t>
  </si>
  <si>
    <t>Iridescent Mermaid Party Paper Plates</t>
  </si>
  <si>
    <t>Iridescent Mermaid Party Mylar Balloon</t>
  </si>
  <si>
    <t>Sunkissed Orange Assorted Cutlery</t>
  </si>
  <si>
    <t>Iridescent Mermaid Party Banner</t>
  </si>
  <si>
    <t>Iridescent Mermaid Party Beverage Napkins</t>
  </si>
  <si>
    <t>Iridescent Mermaid Party Party Blowers</t>
  </si>
  <si>
    <t>Candy Pink Assorted Cutlery</t>
  </si>
  <si>
    <t>Iridescent Mermaid Party Centerpiece</t>
  </si>
  <si>
    <t>Iridescent Mermaid Party Favor Boxes</t>
  </si>
  <si>
    <t>Black Assorted Cutlery Set</t>
  </si>
  <si>
    <t>Iridescent Mermaid Party Hanging Decorations</t>
  </si>
  <si>
    <t>Cobalt Blue Blue Assorted Cultery</t>
  </si>
  <si>
    <t>Iridescent Mermaid Party 16 oz Favor Cup</t>
  </si>
  <si>
    <t>Iridescent Mermaid Party Napkins</t>
  </si>
  <si>
    <t>Iridescent Mermaid All The Fun Napkins</t>
  </si>
  <si>
    <t xml:space="preserve">Cobalt Blue Dessert Plates </t>
  </si>
  <si>
    <t>Iridescent Mermaid Party Plastic Tablecloth</t>
  </si>
  <si>
    <t xml:space="preserve">Cobalt Blue Paper Plates </t>
  </si>
  <si>
    <t>Iridescent Mermaid Party Tiaras</t>
  </si>
  <si>
    <t xml:space="preserve">Cobalt Blue Cups </t>
  </si>
  <si>
    <t>Halloween Pumpkin 20Oz. Paper Bowl</t>
  </si>
  <si>
    <t>2 oz Clear Portion Cups with Lid</t>
  </si>
  <si>
    <t>Tailgate Time Football Cocktail Napkins</t>
  </si>
  <si>
    <t>5.5 oz Clear Portion Cups with Lid</t>
  </si>
  <si>
    <t>2 oz Plastic Shot Glasses</t>
  </si>
  <si>
    <t>Tailgate Time Ready, Set, Eat Football Cocktail Napkins</t>
  </si>
  <si>
    <t>2 oz Assorted Color Plastic Shot Glasses</t>
  </si>
  <si>
    <t>9 oz Plastic Tumblers</t>
  </si>
  <si>
    <t>Tailgate Time Touch Down Football Cocktail Napkins</t>
  </si>
  <si>
    <t>9 oz Assorted Colors Plastic Tumblers</t>
  </si>
  <si>
    <t>Tailgate Time Game Day Football Napkins</t>
  </si>
  <si>
    <t>12 oz Plastic Tumblers</t>
  </si>
  <si>
    <t>Tailgate Time Dessert Paper Plates</t>
  </si>
  <si>
    <t>5 oz Plastic Wine Glasses</t>
  </si>
  <si>
    <t>Tailgate Time Game Day Dessert Paper Plates</t>
  </si>
  <si>
    <t>Tailgate Time Touch Down Paper Plates</t>
  </si>
  <si>
    <t>Transportation Time City Life Dinner Plates</t>
  </si>
  <si>
    <t>Transportation Time City Life Dessert Plates</t>
  </si>
  <si>
    <t>Transportation Time City Life Napkins</t>
  </si>
  <si>
    <t>Transportation Time City Life Dessert Napkins</t>
  </si>
  <si>
    <t>Transportation Time City Life 9 Oz Cups</t>
  </si>
  <si>
    <t>Transportation Time City Life Paper Tablecloths</t>
  </si>
  <si>
    <t>Transportation Time City Life Cutout Centerpieces</t>
  </si>
  <si>
    <t>Transportation Time City Life Hanging Cutouts with Tassels</t>
  </si>
  <si>
    <t>Transportation Time City Life Happy Birthday Letter and Vehicle Ribbon Banners</t>
  </si>
  <si>
    <t>Transportation Time City Life Favor Bags</t>
  </si>
  <si>
    <t>Navy and Gold 40th Birthday Napkins</t>
  </si>
  <si>
    <t>Navy and Gold 50th Birthday Napkins</t>
  </si>
  <si>
    <t>Navy and Gold 60th Birthday Napkins</t>
  </si>
  <si>
    <t>Sweet Daisy Dinner Plates</t>
  </si>
  <si>
    <t>Sweet Daisy Dessert Plates</t>
  </si>
  <si>
    <t>Navy and Gold 70th Birthday Napkins</t>
  </si>
  <si>
    <t>Sweet Daisy Napkins</t>
  </si>
  <si>
    <t>Sweet Daisy "Daisy Baby" Napkins</t>
  </si>
  <si>
    <t>Sweet Daisy Dessert Napkins</t>
  </si>
  <si>
    <t>Navy and Gold 80th Birthday Napkins</t>
  </si>
  <si>
    <t>Sweet Daisy 9 Oz Cups</t>
  </si>
  <si>
    <t>Sweet Daisy Paper Tablecloths</t>
  </si>
  <si>
    <t>Navy and Gold 90th Birthday Napkins</t>
  </si>
  <si>
    <t>Sweet Daisy Honeycomb Centerpieces</t>
  </si>
  <si>
    <t>Sweet Daisy Hanging Paper Fans and Danglers</t>
  </si>
  <si>
    <t>Navy and Gold 100th Birthday Napkins</t>
  </si>
  <si>
    <t>Sweet Daisy Garland with Honeycombs</t>
  </si>
  <si>
    <t>Navy and Gold Birthday Beverage Napkins</t>
  </si>
  <si>
    <t>Assorted Pastel Balloon Bunch</t>
  </si>
  <si>
    <t>Gold and Silver Balloon Bunch</t>
  </si>
  <si>
    <t>Assorted Colors Happy Birthday Headbands with Glitter</t>
  </si>
  <si>
    <t>It's My Birthday Party Favor Eyeglasses</t>
  </si>
  <si>
    <t>Block Bash Toy Blocks Dinner Plates</t>
  </si>
  <si>
    <t>Block Bash Toy Blocks Dessert Plates</t>
  </si>
  <si>
    <t>Block Bash Toy Blocks Napkins</t>
  </si>
  <si>
    <t>Happy Birthday Paper Favor Eyeglasses</t>
  </si>
  <si>
    <t>Block Bash Toy Blocks Dessert Napkins</t>
  </si>
  <si>
    <t>Block Bash Toy Blocks 9 Oz Cups</t>
  </si>
  <si>
    <t>Happy Birthday Banner with Fringe</t>
  </si>
  <si>
    <t>Block Bash Toy Blocks Paper Tablecloths</t>
  </si>
  <si>
    <t>Happy Birthday Foil Banner</t>
  </si>
  <si>
    <t>Birthday Beats Disco Party Dinner Plates</t>
  </si>
  <si>
    <t>Gold and Silver Happy Birthday Foil Banner</t>
  </si>
  <si>
    <t>Birthday Beats Disco Party Vinyl Record Dessert Plates</t>
  </si>
  <si>
    <t>Happy Birthday Honeycomb Centerpiece</t>
  </si>
  <si>
    <t>Birthday Beats Disco Party Disco Ball Dessert Plates</t>
  </si>
  <si>
    <t>Birthday Beats Disco Party Headphone Napkins</t>
  </si>
  <si>
    <t>Birthday Beats Disco Party Microphone Dessert Napkins</t>
  </si>
  <si>
    <t>Colorful Happy Birthday Banner</t>
  </si>
  <si>
    <t>Birthday Beats Disco Party 9 Oz Cups</t>
  </si>
  <si>
    <t>Birthday Beats Disco Party Paper Tablecloths</t>
  </si>
  <si>
    <t>Pink Foil Hot Pink Dinner Plates</t>
  </si>
  <si>
    <t>Pink Foil Hot Pink Dessert Plates</t>
  </si>
  <si>
    <t>It's My Birthday Party Sash</t>
  </si>
  <si>
    <t>Pink Foil Hot Pink Napkins</t>
  </si>
  <si>
    <t>Dino Dig Paper Plates</t>
  </si>
  <si>
    <t>Pink Foil "Sweet 16" Hot Pink Napkins</t>
  </si>
  <si>
    <t>Dino Dig Dessert Plates</t>
  </si>
  <si>
    <t>Pink Foil "Finally 21" Hot Pink Napkins</t>
  </si>
  <si>
    <t>Pink Foil "Party Time" Hot Pink Dessert Napkins</t>
  </si>
  <si>
    <t>Dino Dig Napkins</t>
  </si>
  <si>
    <t>Pink Foil 14 Oz Stemless Wine Glasses</t>
  </si>
  <si>
    <t>Dino Dig Beverage Napkins</t>
  </si>
  <si>
    <t>Hatss Off Birthday "Happy Birthday" Hats Dinner Plates</t>
  </si>
  <si>
    <t>Dino Dig Paper Cups</t>
  </si>
  <si>
    <t>Hatss Off Birthday Hats Dessert Plates</t>
  </si>
  <si>
    <t>Hats Off Birthday "Make a Wish" Napkins</t>
  </si>
  <si>
    <t>Hats Off Birthday Hats Dessert Napkins</t>
  </si>
  <si>
    <t>Birthday Confetti Balloons Paper Plates</t>
  </si>
  <si>
    <t>Hatss Off Birthday Hats 9 Oz Cups</t>
  </si>
  <si>
    <t>Hats Off Birthday Hats Paper Tablecloths</t>
  </si>
  <si>
    <t>Birthday Confetti Balloons Dessert Plates</t>
  </si>
  <si>
    <t>Hats Off Birthday Honeycomb Hat Centerpieces</t>
  </si>
  <si>
    <t>Birthday Confetti Balloons Napkins</t>
  </si>
  <si>
    <t>Hats Off Happy Birthday Dizzy Danglers</t>
  </si>
  <si>
    <t>Hats Off Happy Birthday Ribbon Banner</t>
  </si>
  <si>
    <t>Birthday Confetti Balloons Beverage Napkins</t>
  </si>
  <si>
    <t>Birthday Confetti Balloons Plastic Tablecloth</t>
  </si>
  <si>
    <t>Shark Party Paper Plates</t>
  </si>
  <si>
    <t>Shark Party Dessert Plates</t>
  </si>
  <si>
    <t>Shark Party Jaw-Some Napkins</t>
  </si>
  <si>
    <t>Shark Party Chomp Beverage Napkins</t>
  </si>
  <si>
    <t>Shark Party Paper Tablecloth</t>
  </si>
  <si>
    <t>Shark Party Paper Cups</t>
  </si>
  <si>
    <t>Shark Party Banner</t>
  </si>
  <si>
    <t>Shark Party Centerpiece</t>
  </si>
  <si>
    <t>Shark Party Dizzy Danglers</t>
  </si>
  <si>
    <t>Shark Party Shaped Mylar Balloon</t>
  </si>
  <si>
    <t>Shark Party Photo Booth Props</t>
  </si>
  <si>
    <t>Tie Dye Party Paper Plates</t>
  </si>
  <si>
    <t>Tie Dye Party Dessert Plates</t>
  </si>
  <si>
    <t>Tie Dye Party Napkins</t>
  </si>
  <si>
    <t>Tie Dye Party Beverage Napkins</t>
  </si>
  <si>
    <t>Touchdown Time Oval Football Dinner Paper Plates</t>
  </si>
  <si>
    <t>Tie Dye Party Paper Tablecloth</t>
  </si>
  <si>
    <t>Game Time Oval Football Dinner Paper Plates</t>
  </si>
  <si>
    <t>Tie Dye Party Paper Cups</t>
  </si>
  <si>
    <t>Haunted Pumpkins Oval Dinner Paper Plates</t>
  </si>
  <si>
    <t>Creepy Characters Halloween Spider Webs Oval Dinner Plates</t>
  </si>
  <si>
    <t>Tie Dye Party Happy Birthday Banner</t>
  </si>
  <si>
    <t>Tie Dye Party Paper Fans</t>
  </si>
  <si>
    <t>Tie Dye Party Paper Treat Bags</t>
  </si>
  <si>
    <t>Kids Halloween Activities Paper Tablecloth</t>
  </si>
  <si>
    <t>Kids Thanksgiving Activities Paper Tablecloth</t>
  </si>
  <si>
    <t>Clear Assorted Plastic Cutlery</t>
  </si>
  <si>
    <t>Kids Christmas Activities Paper Tablecloth</t>
  </si>
  <si>
    <t>Halloween Pumpkins Kids Paper Tablecloth</t>
  </si>
  <si>
    <t>Small Confetti Cannons</t>
  </si>
  <si>
    <t>Pennsylvania State University Paper Plates</t>
  </si>
  <si>
    <t>Patriotic Stars Paper Tablecloth</t>
  </si>
  <si>
    <t>Block Bash Toy Blocks Party Blower Horns</t>
  </si>
  <si>
    <t>Shark Party Hats</t>
  </si>
  <si>
    <t>Block Bash Toy Blocks Cake Topper</t>
  </si>
  <si>
    <t>Tie Dye Party Happy Birthday Centerpiece</t>
  </si>
  <si>
    <t>Block Bash Toy Blocks Centerpieces</t>
  </si>
  <si>
    <t>Block Bash Happy Birthday Toy Blocks Hanging Decorations</t>
  </si>
  <si>
    <t>Block Bash Happy Birthday Toy Blocks Ribbon Banner</t>
  </si>
  <si>
    <t>Block Bash Happy Birthday Toy Blocks Balloons</t>
  </si>
  <si>
    <t>Gold Foil Treat Cups</t>
  </si>
  <si>
    <t>Block Bash Toy Blocks Children's Party Hats</t>
  </si>
  <si>
    <t>Block Bash Toy Blocks Party Favor Box</t>
  </si>
  <si>
    <t>Confetti Balloons Happy Birthday Ribbon Banner</t>
  </si>
  <si>
    <t>Confetti Balloons Honeycomb Centerpiece</t>
  </si>
  <si>
    <t>Confetti Balloons Hanging Paper Cutouts with Honeycomb Accents</t>
  </si>
  <si>
    <t>Dino Dig Dinosaur Honeycomb Centerpieces</t>
  </si>
  <si>
    <t>Dino Dig Dinosaur Happy Birthday Ribbon Banner</t>
  </si>
  <si>
    <t>Dino Dig Dinosaur Hanging Paper Fans with Tassels</t>
  </si>
  <si>
    <t>Dino Dig Dinosaur Paper Treat Bags</t>
  </si>
  <si>
    <t>Happy Birthday Bash Paper Plates</t>
  </si>
  <si>
    <t>Happy Birthday Bash Dessert Plates</t>
  </si>
  <si>
    <t>Happy Birthday Bash Napkins</t>
  </si>
  <si>
    <t>Happy Birthday Bash Beverage Napkins</t>
  </si>
  <si>
    <t>Happy Birthday Bash Plastic Tablecloth</t>
  </si>
  <si>
    <t>Transportation Time City Life Yellow School Bus Balloons</t>
  </si>
  <si>
    <t>Farm Animals Paper Cups</t>
  </si>
  <si>
    <t>Fall Fun Activity Placemats</t>
  </si>
  <si>
    <t>Farm Animals Treat Bags</t>
  </si>
  <si>
    <t>6" Turkey Thanksgiving Centerpiece</t>
  </si>
  <si>
    <t>Farm Animals Beverage Napkins</t>
  </si>
  <si>
    <t>Christmas Activity Placemats</t>
  </si>
  <si>
    <t>Farm Animals Happy Birthday Banner</t>
  </si>
  <si>
    <t>Farm Animals Party Blowers</t>
  </si>
  <si>
    <t>Birthday Beats Disco Ball, Headphones, and Mic Hanging Décor with Vinyl Records and Iridescent Tassels</t>
  </si>
  <si>
    <t>Farm Animals Hanging Cutouts</t>
  </si>
  <si>
    <t>Farm Animals Centerpiece</t>
  </si>
  <si>
    <t>Birthday Beats Happy Birthday Ribbon Banner with Vinyl Records and Iridescent Tassels</t>
  </si>
  <si>
    <t>Happy New Year Plastic Cups</t>
  </si>
  <si>
    <t>Farm Animals Napkins</t>
  </si>
  <si>
    <t>Birthday Beats Disco Party Microphone Balloons</t>
  </si>
  <si>
    <t>Farm Animals Dessert Plates</t>
  </si>
  <si>
    <t>Silver and Gold New Year Tiaras</t>
  </si>
  <si>
    <t>Birthday Beats Disco Party Honeycomb Centerpieces</t>
  </si>
  <si>
    <t>Silver and Gold Foil Party Horns</t>
  </si>
  <si>
    <t>Farm Animals Paper Plates</t>
  </si>
  <si>
    <t>Birthday Beats Disco Paper Treat Bags</t>
  </si>
  <si>
    <t>Farm Animals Paper Tablecloth</t>
  </si>
  <si>
    <t>Silver and Gold Foil Party Blowers</t>
  </si>
  <si>
    <t>Happy New Year Necklaces</t>
  </si>
  <si>
    <t>Indiana University Napkins</t>
  </si>
  <si>
    <t>Primary Color Fringe Garland</t>
  </si>
  <si>
    <t>Touch of Color Black Velvet Assorted Wooden Cutlery</t>
  </si>
  <si>
    <t>Touch of Color Classic Red Assorted Wooden Cutlery</t>
  </si>
  <si>
    <t>Touch of Color Blue Assorted Wooden Cutlery</t>
  </si>
  <si>
    <t>Pink and Purple Balloon Arch Kit 6'</t>
  </si>
  <si>
    <t>Touch of Color Classic Pink Assorted Wooden Cutlery</t>
  </si>
  <si>
    <t>Touch of Color School Bus Yellow Assorted Wooden Cutlery</t>
  </si>
  <si>
    <t>Touch of Color Assorted Natural Wooden Cutlery</t>
  </si>
  <si>
    <t>Fiesta Pottery Beverage Napkins</t>
  </si>
  <si>
    <t>Fiesta Pottery Napkins</t>
  </si>
  <si>
    <t>Fresh Florals Oval Platters</t>
  </si>
  <si>
    <t>Fiesta Pottery Dessert Plates</t>
  </si>
  <si>
    <t>Freedom Flag Beverage Napkins</t>
  </si>
  <si>
    <t>Fiesta Pottery Paper Plates</t>
  </si>
  <si>
    <t>Freedom Flag Dinner Napkins</t>
  </si>
  <si>
    <t>Fiesta Pottery Paper Tablecloth</t>
  </si>
  <si>
    <t>Golden Butterfly Paper Plates</t>
  </si>
  <si>
    <t>Freedom Flag Dessert Plates</t>
  </si>
  <si>
    <t>Golden Butterfly Dessert Plates</t>
  </si>
  <si>
    <t>Patriotic Eyeglasses</t>
  </si>
  <si>
    <t>Freedom Flag Dinner Plates</t>
  </si>
  <si>
    <t>Golden Butterfly Napkins</t>
  </si>
  <si>
    <t>Patriotic Banner</t>
  </si>
  <si>
    <t>Freedom Flag Oval Platters</t>
  </si>
  <si>
    <t>Golden Butterfly Beverage Napkins</t>
  </si>
  <si>
    <t>Golden Butterfly Paper Tablecloth</t>
  </si>
  <si>
    <t>Patriotic Paper Fans</t>
  </si>
  <si>
    <t>Golden Butterfly Paper Cups</t>
  </si>
  <si>
    <t>Fiesta Pottery Taco Napkins</t>
  </si>
  <si>
    <t>Festive Cake Happy Birthday Paper Plates</t>
  </si>
  <si>
    <t>Birthday Confetti Paper Cups</t>
  </si>
  <si>
    <t>Festive Cake Dessert Plates</t>
  </si>
  <si>
    <t>Birthday Confetti Beverage Napkins</t>
  </si>
  <si>
    <t>Festive Cake Make a Wish Napkins</t>
  </si>
  <si>
    <t>Birthday Confetti Happy Birthday Banner</t>
  </si>
  <si>
    <t>Festive Cake Hip Hip Hooray Beverage Napkins</t>
  </si>
  <si>
    <t>Birthday Confetti Hanging Cutouts</t>
  </si>
  <si>
    <t>Festive Cake Happy Birthday Paper Tablecloth</t>
  </si>
  <si>
    <t>Birthday Confetti Happy Birthday Centerpiece</t>
  </si>
  <si>
    <t>Festive Cake Paper Cups</t>
  </si>
  <si>
    <t>Birthday Confetti Happy Birthday Napkins</t>
  </si>
  <si>
    <t>Birthday Confetti Dessert Plates</t>
  </si>
  <si>
    <t>Birthday Confetti Happy Birthday Paper Plates</t>
  </si>
  <si>
    <t>Birthday Confetti Paper Tablecloth</t>
  </si>
  <si>
    <t>Halloween Bats Wall Decorations</t>
  </si>
  <si>
    <t>Teddy Bear Paper Cups</t>
  </si>
  <si>
    <t>Teddy Bear Beverage Napkins</t>
  </si>
  <si>
    <t>Halloween Stickers</t>
  </si>
  <si>
    <t>Teddy Bear Welcome Baby Banner</t>
  </si>
  <si>
    <t>Teddy Bear Centerpiece</t>
  </si>
  <si>
    <t>Teddy Bear Hanging Decoration</t>
  </si>
  <si>
    <t>Bats Halloween Decorations Banner</t>
  </si>
  <si>
    <t>Teddy Bear Napkins</t>
  </si>
  <si>
    <t>Teddy Bear Dessert Plates</t>
  </si>
  <si>
    <t>Teddy Bear Paper Plates</t>
  </si>
  <si>
    <t>Teddy Bear Paper Tablecloth</t>
  </si>
  <si>
    <t>Golden Butterfly Banner</t>
  </si>
  <si>
    <t>Golden Butterfly Centerpiece</t>
  </si>
  <si>
    <t>Golden Butterfly Wall Décor</t>
  </si>
  <si>
    <t>Golden Butterfly Hanging Cutouts</t>
  </si>
  <si>
    <t>Golden Butterfly Favor Boxes</t>
  </si>
  <si>
    <t>Golden Butterfly Paper Masks</t>
  </si>
  <si>
    <t>Festive Cake Happy Birthday Centerpiece</t>
  </si>
  <si>
    <t>New Years Eve Party Wearables Kit</t>
  </si>
  <si>
    <t>Festive Cake Happy Birthday Banner</t>
  </si>
  <si>
    <t>Flower Power Paper Cups</t>
  </si>
  <si>
    <t>Colorful New Years Eve Party Wearables Kit</t>
  </si>
  <si>
    <t>Festive Cake Hanging Cutouts</t>
  </si>
  <si>
    <t>Flower Power Wall Balloon Kit</t>
  </si>
  <si>
    <t>Happy New Year Banner</t>
  </si>
  <si>
    <t>Flower Power Beverage Napkins</t>
  </si>
  <si>
    <t>Happy New Year Headbands</t>
  </si>
  <si>
    <t>Flower Power Birthday Vibes Banner</t>
  </si>
  <si>
    <t>Happy New Year Balloon Kit</t>
  </si>
  <si>
    <t>Flower Power Centerpiece</t>
  </si>
  <si>
    <t>Flower Power Hanging Paper Fans</t>
  </si>
  <si>
    <t>Flower Power Favor Boxes</t>
  </si>
  <si>
    <t>Black Cat Halloween Favor and Treat Bags</t>
  </si>
  <si>
    <t>Flower Power Birthday Vibes Napkins</t>
  </si>
  <si>
    <t>Halloween Bats Sandwich Bags</t>
  </si>
  <si>
    <t>Flower Power Dessert Plates</t>
  </si>
  <si>
    <t>Flower Power Paper Plates</t>
  </si>
  <si>
    <t>Colorful New Years Eve Party Hats and Blowers Kit</t>
  </si>
  <si>
    <t>New Years Eve Party Hats and Blowers Kit</t>
  </si>
  <si>
    <t>Flower Power Paper Tablecloth</t>
  </si>
  <si>
    <t>Silver Metallic Tablecloth</t>
  </si>
  <si>
    <t>4" Natural Bamboo Picks</t>
  </si>
  <si>
    <t>Gold Metallic Tablecloth</t>
  </si>
  <si>
    <t>Red Metallic Tablecloth</t>
  </si>
  <si>
    <t>Happy 4th of July Independence Day Ribbon Banner with Tissue Tassels</t>
  </si>
  <si>
    <t>Halloween Ghosts Favor Bags</t>
  </si>
  <si>
    <t>4" x 8" White Ultra Dinner Napkins</t>
  </si>
  <si>
    <t>Penguin Favor Bags</t>
  </si>
  <si>
    <t>Snowman Favor Bags with Zipper</t>
  </si>
  <si>
    <t>Christmas Presents Favor Bags with Zipper</t>
  </si>
  <si>
    <t>Christmas Candy Fluted Bowl</t>
  </si>
  <si>
    <t>Navy and Gold Birthday Mylar Balloon</t>
  </si>
  <si>
    <t>Balloon Bash Paper Cups</t>
  </si>
  <si>
    <t>Navy and Gold Birthday Paper Cups</t>
  </si>
  <si>
    <t>Notre Dame 20 oz Plastic Cups</t>
  </si>
  <si>
    <t>Notre Dame Paper Plates</t>
  </si>
  <si>
    <t>Notre Dame Plastic Tablecloth</t>
  </si>
  <si>
    <t>Football Field Serving Tray</t>
  </si>
  <si>
    <t>Balloon Bash Paper Plates</t>
  </si>
  <si>
    <t>Balloon Bash Dessert Plates</t>
  </si>
  <si>
    <t>Balloon Bash Napkins</t>
  </si>
  <si>
    <t>Halloween Characters Party Favor Bag</t>
  </si>
  <si>
    <t>Balloon Bash Beverage Napkins</t>
  </si>
  <si>
    <t>Balloon Bash Paper Tablecloth</t>
  </si>
  <si>
    <t>Happy Halloween Decorative Banner</t>
  </si>
  <si>
    <t>Balloon Bash Centerpiece</t>
  </si>
  <si>
    <t>Balloon Bash Banner</t>
  </si>
  <si>
    <t>Balloon Bash Dizzy Danglers</t>
  </si>
  <si>
    <t>Navy and Gold Birthday Paper Plates</t>
  </si>
  <si>
    <t>Fall Harvest Fluted Bowl</t>
  </si>
  <si>
    <t>Navy and Gold Birthday Dessert Plates</t>
  </si>
  <si>
    <t>Gingerbread Party Favor Bag</t>
  </si>
  <si>
    <t>Poinsettia Plastic Table Cloth</t>
  </si>
  <si>
    <t>Happy New Year Black and Silver Top Hat</t>
  </si>
  <si>
    <t>Navy and Gold Birthday Centerpiece Stands</t>
  </si>
  <si>
    <t>Navy and Gold Birthday Banner</t>
  </si>
  <si>
    <t>Navy and Gold Birthday Dizzy Danglers</t>
  </si>
  <si>
    <t>Navy and Gold Birthday Napkins</t>
  </si>
  <si>
    <t>Navy and Gold 30th Birthday Napkins</t>
  </si>
  <si>
    <t>New England Patriots Plastic Tablecloth</t>
  </si>
  <si>
    <t>New York Giants Plastic Tablecloth</t>
  </si>
  <si>
    <t>Las Vegas Raiders Plastic Tablecloth</t>
  </si>
  <si>
    <t>Philadelphia Eagles Plastic Tablecloth</t>
  </si>
  <si>
    <t>Pittsburgh Steelers Plastic Tablecloth</t>
  </si>
  <si>
    <t>San Francisco 49ers Plastic Tablecloth</t>
  </si>
  <si>
    <t>Seattle Seahawks Plastic Tablecloth</t>
  </si>
  <si>
    <t>Tampa Bay Buccaneers Plastic Tablecloth</t>
  </si>
  <si>
    <t>Tennessee Titans Plastic Tablecloth</t>
  </si>
  <si>
    <t>Indianapolis Colts Plastic Tablecloth</t>
  </si>
  <si>
    <t xml:space="preserve">Arizona Cardinals Plastic Cups </t>
  </si>
  <si>
    <t xml:space="preserve">Atlanta Falcons Plastic Cups </t>
  </si>
  <si>
    <t xml:space="preserve">Buffalo Bills Plastic Cups </t>
  </si>
  <si>
    <t xml:space="preserve">Carolina Panther Plastic Cups </t>
  </si>
  <si>
    <t xml:space="preserve">Chicago Bears Plastic Cups </t>
  </si>
  <si>
    <t xml:space="preserve">Cincinnati Bengals Plastic Cups </t>
  </si>
  <si>
    <t xml:space="preserve">Tampa Bay Buccaneers Plastic Cups </t>
  </si>
  <si>
    <t xml:space="preserve">Dallas Cowboys Plastic Cups </t>
  </si>
  <si>
    <t xml:space="preserve">Philadelphia Eagles Dessert Plates </t>
  </si>
  <si>
    <t xml:space="preserve">Pittsburgh Steelers Dessert Plates </t>
  </si>
  <si>
    <t xml:space="preserve">Denver Broncos Plastic Cups </t>
  </si>
  <si>
    <t xml:space="preserve">New England Patriots Dessert Plates </t>
  </si>
  <si>
    <t xml:space="preserve">Green Bay Packers Plastic Cups </t>
  </si>
  <si>
    <t xml:space="preserve">Houston Texans Plastic Cups </t>
  </si>
  <si>
    <t xml:space="preserve">Jacksonville Jaguars Plastic Cups </t>
  </si>
  <si>
    <t xml:space="preserve">Kansas City Chiefs Plastic Cups </t>
  </si>
  <si>
    <t xml:space="preserve">Minnesota Vikings Plastic Cups </t>
  </si>
  <si>
    <t xml:space="preserve">New England Patriots Plastic Cups </t>
  </si>
  <si>
    <t xml:space="preserve">New York Giants Plastic Cups </t>
  </si>
  <si>
    <t>Las Vegas Raiders 20 oz Plastic Cups, 8 Count</t>
  </si>
  <si>
    <t>New England Patriots Napkins</t>
  </si>
  <si>
    <t xml:space="preserve">Philadelphia Eagles Plastic Cups </t>
  </si>
  <si>
    <t xml:space="preserve">Pittsburgh Steelers Plastic Cups </t>
  </si>
  <si>
    <t xml:space="preserve">San Francisco 49ers Plastic Cups </t>
  </si>
  <si>
    <t xml:space="preserve">Seattle Seahawks Plastic Cups </t>
  </si>
  <si>
    <t>Arizona Cardinals Paper Plates</t>
  </si>
  <si>
    <t>Atlanta Falcons Paper Plates</t>
  </si>
  <si>
    <t>Baltimore Ravens Paper Plates</t>
  </si>
  <si>
    <t xml:space="preserve">Tennessee Titans Plastic Cups </t>
  </si>
  <si>
    <t>Buffalo Bills Paper Plates</t>
  </si>
  <si>
    <t>Carolina Panther Paper Plates</t>
  </si>
  <si>
    <t>Chicago Bears Paper Plates</t>
  </si>
  <si>
    <t xml:space="preserve">Indianapolis Colts Plastic Cups </t>
  </si>
  <si>
    <t>Cincinnati Bengals Paper Plates</t>
  </si>
  <si>
    <t xml:space="preserve">Buffalo Bills Dessert Plates </t>
  </si>
  <si>
    <t>Dallas Cowboys Paper Plates</t>
  </si>
  <si>
    <t>Denver Broncos Paper Plates</t>
  </si>
  <si>
    <t xml:space="preserve">Chicago Bears Dessert Plates </t>
  </si>
  <si>
    <t>Green Bay Packers Paper Plates</t>
  </si>
  <si>
    <t>Arizona Cardinals Napkins</t>
  </si>
  <si>
    <t xml:space="preserve">Dallas Cowboys Dessert Plates </t>
  </si>
  <si>
    <t>Atlanta Falcons Napkins</t>
  </si>
  <si>
    <t>Houston Texans Paper Plates</t>
  </si>
  <si>
    <t>Jacksonville Jaguars Paper Plates</t>
  </si>
  <si>
    <t xml:space="preserve">Green Bay Packers Dessert Plates </t>
  </si>
  <si>
    <t xml:space="preserve">Baltimore Ravens Plastic Cups </t>
  </si>
  <si>
    <t>Baltimore Ravens Napkins</t>
  </si>
  <si>
    <t>Kansas City Chiefs Paper Plates</t>
  </si>
  <si>
    <t>Minnesota Vikings Paper Plates</t>
  </si>
  <si>
    <t xml:space="preserve">Kansas City Chiefs Dessert Plates </t>
  </si>
  <si>
    <t>New York Giants Paper Plates</t>
  </si>
  <si>
    <t>Buffalo Bills Napkins</t>
  </si>
  <si>
    <t>Las Vegas Raiders Paper Plates, 8 Count</t>
  </si>
  <si>
    <t>Las Vegas Raiders Dessert Plates, 8 Count</t>
  </si>
  <si>
    <t>Philadelphia Eagles Paper Plates</t>
  </si>
  <si>
    <t>Carolina Panther Napkins</t>
  </si>
  <si>
    <t>Pittsburgh Steelers Paper Plates</t>
  </si>
  <si>
    <t>Chicago Bears Napkins</t>
  </si>
  <si>
    <t>San Francisco 49ers Paper Plates</t>
  </si>
  <si>
    <t>New England Patriots Paper Plates</t>
  </si>
  <si>
    <t>Cincinnati Bengals Napkins</t>
  </si>
  <si>
    <t>Dallas Cowboys Napkins</t>
  </si>
  <si>
    <t>Seattle Seahawks Paper Plates</t>
  </si>
  <si>
    <t>Denver Broncos Napkins</t>
  </si>
  <si>
    <t>Buffalo Bills Beverage Napkins</t>
  </si>
  <si>
    <t>Tampa Bay Buccaneers Paper Plates</t>
  </si>
  <si>
    <t>Green Bay Packers Napkins</t>
  </si>
  <si>
    <t>Houston Texans Napkins</t>
  </si>
  <si>
    <t>Tennessee Titans Paper Plates</t>
  </si>
  <si>
    <t>Chicago Bears Beverage Napkins</t>
  </si>
  <si>
    <t>Dallas Cowboys Beverage Napkins</t>
  </si>
  <si>
    <t>Indianapolis Colts Paper Plates</t>
  </si>
  <si>
    <t>Jacksonville Jaguars Napkins</t>
  </si>
  <si>
    <t>Green Bay Packers Beverage Napkins</t>
  </si>
  <si>
    <t>Kansas City Chiefs Napkins</t>
  </si>
  <si>
    <t>Kansas City Chiefs Beverage Napkins</t>
  </si>
  <si>
    <t>Minnesota Vikings Napkins</t>
  </si>
  <si>
    <t>New York Giants Napkins</t>
  </si>
  <si>
    <t>Las Vegas Raiders Beverage Napkins, 16 Count</t>
  </si>
  <si>
    <t>New England Patriots Beverage Napkins</t>
  </si>
  <si>
    <t>Philadelphia Eagles Beverage Napkins</t>
  </si>
  <si>
    <t>Las Vegas Raiders Napkins, 16 Count</t>
  </si>
  <si>
    <t>Pittsburgh Steelers Beverage Napkins</t>
  </si>
  <si>
    <t>Philadelphia Eagles Napkins</t>
  </si>
  <si>
    <t>Pittsburgh Steelers Napkins</t>
  </si>
  <si>
    <t>San Francisco 49ers Napkins</t>
  </si>
  <si>
    <t>Seattle Seahawks Napkins</t>
  </si>
  <si>
    <t>Tampa Bay Buccaneers Napkins</t>
  </si>
  <si>
    <t>Indianapolis Colts Napkins</t>
  </si>
  <si>
    <t>New York Jets Napkins</t>
  </si>
  <si>
    <t>New York Jets Plastic Tablecloth</t>
  </si>
  <si>
    <t>New York Jets Plastic Cups</t>
  </si>
  <si>
    <t>New York Jets Paper Plates</t>
  </si>
  <si>
    <t>Miami Dolphins Paper Plates</t>
  </si>
  <si>
    <t>Miami Dolphins Plastic Cups</t>
  </si>
  <si>
    <t>Tennessee Titans Napkins</t>
  </si>
  <si>
    <t>Miami Dolphins Napkins</t>
  </si>
  <si>
    <t>Miami Dolphins Plastic Tablecloth</t>
  </si>
  <si>
    <t>Detroit Lions Napkins</t>
  </si>
  <si>
    <t xml:space="preserve">Detroit Lions Plastic Cups </t>
  </si>
  <si>
    <t>Detroit Lions Plastic Tablecloth</t>
  </si>
  <si>
    <t>Detroit Lions Paper Plates</t>
  </si>
  <si>
    <t>New Orleans Saints Plastic Cups</t>
  </si>
  <si>
    <t>New Orleans Saints Napkins</t>
  </si>
  <si>
    <t>New Orleans Saints Paper Plates</t>
  </si>
  <si>
    <t>New Orleans Saints Plastic Tablecloth</t>
  </si>
  <si>
    <t>New Orleans Saints Dessert Plates</t>
  </si>
  <si>
    <t>New Orleans Saints Beverage Napkins</t>
  </si>
  <si>
    <t>Arizona Cardinals Plastic Tablecloth</t>
  </si>
  <si>
    <t>Atlanta Falcons Plastic Tablecloth</t>
  </si>
  <si>
    <t>Baltimore Ravens Plastic Tablecloth</t>
  </si>
  <si>
    <t>Buffalo Bills Plastic Tablecloth</t>
  </si>
  <si>
    <t>Carolina Panther Plastic Tablecloth</t>
  </si>
  <si>
    <t>Chicago Bears Plastic Tablecloth</t>
  </si>
  <si>
    <t>Cincinnati Bengals Plastic Tablecloth</t>
  </si>
  <si>
    <t>Dallas Cowboys Plastic Tablecloth</t>
  </si>
  <si>
    <t>Denver Broncos Plastic Tablecloth</t>
  </si>
  <si>
    <t>Green Bay Packers Plastic Tablecloth</t>
  </si>
  <si>
    <t>Houston Texans Plastic Tablecloth</t>
  </si>
  <si>
    <t>Jacksonville Jaguars Plastic Tablecloth</t>
  </si>
  <si>
    <t>Kansas City Chiefs Plastic Tablecloth</t>
  </si>
  <si>
    <t>Minnesota Vikings Plastic Tablecloth</t>
  </si>
  <si>
    <t xml:space="preserve">Cleveland Browns Plastic Cups </t>
  </si>
  <si>
    <t>Cleveland Browns Plastic Tablecloth</t>
  </si>
  <si>
    <t>Cleveland Browns Napkins</t>
  </si>
  <si>
    <t>Cleveland Browns Paper Plates</t>
  </si>
  <si>
    <t>Los Angeles Rams Plastic Cups</t>
  </si>
  <si>
    <t>Los Angeles Rams Paper Plates</t>
  </si>
  <si>
    <t>Los Angeles Rams Napkins</t>
  </si>
  <si>
    <t>Los Angeles Rams Plastic Tablecloth</t>
  </si>
  <si>
    <t>Los Angeles Chargers Plastic Cups</t>
  </si>
  <si>
    <t>Los Angeles Chargers Paper Plates</t>
  </si>
  <si>
    <t>Los Angeles Chargers Napkins</t>
  </si>
  <si>
    <t>Los Angeles Chargers Plastic Tablecloth</t>
  </si>
  <si>
    <t>Washington Commanders Plastic Cups</t>
  </si>
  <si>
    <t>Washington Commanders Paper Plates</t>
  </si>
  <si>
    <t>Washington Commanders Napkins</t>
  </si>
  <si>
    <t>Washington Commanders Plastic Tablecloth</t>
  </si>
  <si>
    <t>SAYHR</t>
  </si>
  <si>
    <t>TCOLR</t>
  </si>
  <si>
    <t>PPART</t>
  </si>
  <si>
    <t>PTYC</t>
  </si>
  <si>
    <t>TREND</t>
  </si>
  <si>
    <t>CAMER</t>
  </si>
  <si>
    <t>LINET</t>
  </si>
  <si>
    <t>SENSD</t>
  </si>
  <si>
    <t>BTL</t>
  </si>
  <si>
    <t>073525182339</t>
  </si>
  <si>
    <t>073525607290</t>
  </si>
  <si>
    <t>073525109121</t>
  </si>
  <si>
    <t>039938145729</t>
  </si>
  <si>
    <t>073525109138</t>
  </si>
  <si>
    <t>039938145682</t>
  </si>
  <si>
    <t>073525183046</t>
  </si>
  <si>
    <t>039938145712</t>
  </si>
  <si>
    <t>073525092485</t>
  </si>
  <si>
    <t>073525109343</t>
  </si>
  <si>
    <t>039938247690</t>
  </si>
  <si>
    <t>039938174255</t>
  </si>
  <si>
    <t>039938171223</t>
  </si>
  <si>
    <t>073525536170</t>
  </si>
  <si>
    <t>039938186005</t>
  </si>
  <si>
    <t>073525111902</t>
  </si>
  <si>
    <t>073525034133</t>
  </si>
  <si>
    <t>039938174293</t>
  </si>
  <si>
    <t>073525034140</t>
  </si>
  <si>
    <t>039938168391</t>
  </si>
  <si>
    <t>039938171070</t>
  </si>
  <si>
    <t>073525109350</t>
  </si>
  <si>
    <t>073525109169</t>
  </si>
  <si>
    <t>039938124106</t>
  </si>
  <si>
    <t>039938171148</t>
  </si>
  <si>
    <t>039938174309</t>
  </si>
  <si>
    <t>073525597560</t>
  </si>
  <si>
    <t>039938244484</t>
  </si>
  <si>
    <t>073525875880</t>
  </si>
  <si>
    <t>073525809281</t>
  </si>
  <si>
    <t>073525697536</t>
  </si>
  <si>
    <t>039938174330</t>
  </si>
  <si>
    <t>039938171001</t>
  </si>
  <si>
    <t>073525740133</t>
  </si>
  <si>
    <t>073525697543</t>
  </si>
  <si>
    <t>073525109367</t>
  </si>
  <si>
    <t>073525109626</t>
  </si>
  <si>
    <t>073525104621</t>
  </si>
  <si>
    <t>073525482965</t>
  </si>
  <si>
    <t>073525102214</t>
  </si>
  <si>
    <t>039938160678</t>
  </si>
  <si>
    <t>039938174347</t>
  </si>
  <si>
    <t>073525103204</t>
  </si>
  <si>
    <t>039938207847</t>
  </si>
  <si>
    <t>073525702636</t>
  </si>
  <si>
    <t>073525106144</t>
  </si>
  <si>
    <t>073525482101</t>
  </si>
  <si>
    <t>073525106052</t>
  </si>
  <si>
    <t>039938174361</t>
  </si>
  <si>
    <t>039938147297</t>
  </si>
  <si>
    <t>039938171162</t>
  </si>
  <si>
    <t>073525109374</t>
  </si>
  <si>
    <t>041624373002</t>
  </si>
  <si>
    <t>073525109190</t>
  </si>
  <si>
    <t>073525740058</t>
  </si>
  <si>
    <t>039938174378</t>
  </si>
  <si>
    <t>039938160838</t>
  </si>
  <si>
    <t>073525109206</t>
  </si>
  <si>
    <t>073525809908</t>
  </si>
  <si>
    <t>073525144214</t>
  </si>
  <si>
    <t>039938170981</t>
  </si>
  <si>
    <t>039938174392</t>
  </si>
  <si>
    <t>073525106106</t>
  </si>
  <si>
    <t>073525109381</t>
  </si>
  <si>
    <t>039938186043</t>
  </si>
  <si>
    <t>041624373279</t>
  </si>
  <si>
    <t>041624110546</t>
  </si>
  <si>
    <t>039938174408</t>
  </si>
  <si>
    <t>073525809922</t>
  </si>
  <si>
    <t>041624110553</t>
  </si>
  <si>
    <t>073525109213</t>
  </si>
  <si>
    <t>039938147822</t>
  </si>
  <si>
    <t>041624245996</t>
  </si>
  <si>
    <t>039938186098</t>
  </si>
  <si>
    <t>039938174422</t>
  </si>
  <si>
    <t>073525740164</t>
  </si>
  <si>
    <t>073525759586</t>
  </si>
  <si>
    <t>073525109398</t>
  </si>
  <si>
    <t>073525109220</t>
  </si>
  <si>
    <t>073525581019</t>
  </si>
  <si>
    <t>039938174439</t>
  </si>
  <si>
    <t>039938171131</t>
  </si>
  <si>
    <t>073525810058</t>
  </si>
  <si>
    <t>073525031811</t>
  </si>
  <si>
    <t>073525109411</t>
  </si>
  <si>
    <t>073525740195</t>
  </si>
  <si>
    <t>039938124090</t>
  </si>
  <si>
    <t>041624373422</t>
  </si>
  <si>
    <t>073525032047</t>
  </si>
  <si>
    <t>073525740201</t>
  </si>
  <si>
    <t>039938197797</t>
  </si>
  <si>
    <t>073525032009</t>
  </si>
  <si>
    <t>039938170936</t>
  </si>
  <si>
    <t>073525810065</t>
  </si>
  <si>
    <t>039938197865</t>
  </si>
  <si>
    <t>073525031842</t>
  </si>
  <si>
    <t>039938247553</t>
  </si>
  <si>
    <t>073525740287</t>
  </si>
  <si>
    <t>073525810072</t>
  </si>
  <si>
    <t>073525109428</t>
  </si>
  <si>
    <t>073525528007</t>
  </si>
  <si>
    <t>073525109237</t>
  </si>
  <si>
    <t>073525675879</t>
  </si>
  <si>
    <t>039938197728</t>
  </si>
  <si>
    <t>073525162867</t>
  </si>
  <si>
    <t>039938247812</t>
  </si>
  <si>
    <t>073525740294</t>
  </si>
  <si>
    <t>039938003609</t>
  </si>
  <si>
    <t>039938209537</t>
  </si>
  <si>
    <t>073525528021</t>
  </si>
  <si>
    <t>073525109244</t>
  </si>
  <si>
    <t>073525109435</t>
  </si>
  <si>
    <t>039938159030</t>
  </si>
  <si>
    <t>073525807911</t>
  </si>
  <si>
    <t>073525740300</t>
  </si>
  <si>
    <t>073525807959</t>
  </si>
  <si>
    <t>039938198091</t>
  </si>
  <si>
    <t>073525109268</t>
  </si>
  <si>
    <t>073525042176</t>
  </si>
  <si>
    <t>073525824932</t>
  </si>
  <si>
    <t>039938159054</t>
  </si>
  <si>
    <t>073525472614</t>
  </si>
  <si>
    <t>039938078935</t>
  </si>
  <si>
    <t>039938171032</t>
  </si>
  <si>
    <t>073525102153</t>
  </si>
  <si>
    <t>039938171025</t>
  </si>
  <si>
    <t>073525824949</t>
  </si>
  <si>
    <t>073525162881</t>
  </si>
  <si>
    <t>039938112288</t>
  </si>
  <si>
    <t>039938124236</t>
  </si>
  <si>
    <t>073525825090</t>
  </si>
  <si>
    <t>039938187736</t>
  </si>
  <si>
    <t>039938171186</t>
  </si>
  <si>
    <t>073525144276</t>
  </si>
  <si>
    <t>073525106021</t>
  </si>
  <si>
    <t>073525182940</t>
  </si>
  <si>
    <t>039938112295</t>
  </si>
  <si>
    <t>039938168759</t>
  </si>
  <si>
    <t>073525528137</t>
  </si>
  <si>
    <t>073525740270</t>
  </si>
  <si>
    <t>039938185985</t>
  </si>
  <si>
    <t>039938171063</t>
  </si>
  <si>
    <t>073525807478</t>
  </si>
  <si>
    <t>073525109275</t>
  </si>
  <si>
    <t>073525825106</t>
  </si>
  <si>
    <t>073525875866</t>
  </si>
  <si>
    <t>039938187743</t>
  </si>
  <si>
    <t>039938079161</t>
  </si>
  <si>
    <t>073525880358</t>
  </si>
  <si>
    <t>073525106083</t>
  </si>
  <si>
    <t>073525042244</t>
  </si>
  <si>
    <t>039938228323</t>
  </si>
  <si>
    <t>039938079185</t>
  </si>
  <si>
    <t>041624373972</t>
  </si>
  <si>
    <t>039938079246</t>
  </si>
  <si>
    <t>073525025797</t>
  </si>
  <si>
    <t>073525109282</t>
  </si>
  <si>
    <t>073525740119</t>
  </si>
  <si>
    <t>092352208760</t>
  </si>
  <si>
    <t>073525807485</t>
  </si>
  <si>
    <t>073525042190</t>
  </si>
  <si>
    <t>039938007744</t>
  </si>
  <si>
    <t>073525501031</t>
  </si>
  <si>
    <t>073525025834</t>
  </si>
  <si>
    <t>073525102221</t>
  </si>
  <si>
    <t>073525025872</t>
  </si>
  <si>
    <t>039938185992</t>
  </si>
  <si>
    <t>039938206529</t>
  </si>
  <si>
    <t>073525109312</t>
  </si>
  <si>
    <t>041624374009</t>
  </si>
  <si>
    <t>073525182964</t>
  </si>
  <si>
    <t>073525106069</t>
  </si>
  <si>
    <t>073525205854</t>
  </si>
  <si>
    <t>073525807492</t>
  </si>
  <si>
    <t>073525740034</t>
  </si>
  <si>
    <t>073525493268</t>
  </si>
  <si>
    <t>073525025896</t>
  </si>
  <si>
    <t>073525101958</t>
  </si>
  <si>
    <t>039938244682</t>
  </si>
  <si>
    <t>073525025902</t>
  </si>
  <si>
    <t>073525811475</t>
  </si>
  <si>
    <t>073525807751</t>
  </si>
  <si>
    <t>039938057107</t>
  </si>
  <si>
    <t>073525025933</t>
  </si>
  <si>
    <t>073525811482</t>
  </si>
  <si>
    <t>073525025957</t>
  </si>
  <si>
    <t>073525571881</t>
  </si>
  <si>
    <t>073525807768</t>
  </si>
  <si>
    <t>039938007850</t>
  </si>
  <si>
    <t>073525811499</t>
  </si>
  <si>
    <t>073525571898</t>
  </si>
  <si>
    <t>073525807775</t>
  </si>
  <si>
    <t>073525109770</t>
  </si>
  <si>
    <t>073525025964</t>
  </si>
  <si>
    <t>073525571904</t>
  </si>
  <si>
    <t>039938244644</t>
  </si>
  <si>
    <t>073525025971</t>
  </si>
  <si>
    <t>039938168513</t>
  </si>
  <si>
    <t>073525586717</t>
  </si>
  <si>
    <t>073525025988</t>
  </si>
  <si>
    <t>073525119441</t>
  </si>
  <si>
    <t>073525131146</t>
  </si>
  <si>
    <t>041624374276</t>
  </si>
  <si>
    <t>073525093642</t>
  </si>
  <si>
    <t>039938147969</t>
  </si>
  <si>
    <t>073525536088</t>
  </si>
  <si>
    <t>039938209568</t>
  </si>
  <si>
    <t>092352206261</t>
  </si>
  <si>
    <t>073525026008</t>
  </si>
  <si>
    <t>039938244651</t>
  </si>
  <si>
    <t>073525144344</t>
  </si>
  <si>
    <t>073525026022</t>
  </si>
  <si>
    <t>039938209483</t>
  </si>
  <si>
    <t>039938001988</t>
  </si>
  <si>
    <t>073525026046</t>
  </si>
  <si>
    <t>039938247577</t>
  </si>
  <si>
    <t>041624374429</t>
  </si>
  <si>
    <t>073525144191</t>
  </si>
  <si>
    <t>039938079291</t>
  </si>
  <si>
    <t>073525033150</t>
  </si>
  <si>
    <t>073525026053</t>
  </si>
  <si>
    <t>073525144795</t>
  </si>
  <si>
    <t>073525807102</t>
  </si>
  <si>
    <t>073525183008</t>
  </si>
  <si>
    <t>039938002008</t>
  </si>
  <si>
    <t>039938244668</t>
  </si>
  <si>
    <t>073525144290</t>
  </si>
  <si>
    <t>073525144801</t>
  </si>
  <si>
    <t>039938065645</t>
  </si>
  <si>
    <t>073525026084</t>
  </si>
  <si>
    <t>039938247775</t>
  </si>
  <si>
    <t>041624391327</t>
  </si>
  <si>
    <t>073525033280</t>
  </si>
  <si>
    <t>039938168469</t>
  </si>
  <si>
    <t>073525144788</t>
  </si>
  <si>
    <t>039938228347</t>
  </si>
  <si>
    <t>073525103051</t>
  </si>
  <si>
    <t>073525812601</t>
  </si>
  <si>
    <t>073525111995</t>
  </si>
  <si>
    <t>073525162874</t>
  </si>
  <si>
    <t>039938207632</t>
  </si>
  <si>
    <t>073525144771</t>
  </si>
  <si>
    <t>073525807119</t>
  </si>
  <si>
    <t>039938124113</t>
  </si>
  <si>
    <t>073525144245</t>
  </si>
  <si>
    <t>039938079390</t>
  </si>
  <si>
    <t>073525952444</t>
  </si>
  <si>
    <t>073525812618</t>
  </si>
  <si>
    <t>073525824895</t>
  </si>
  <si>
    <t>073525183022</t>
  </si>
  <si>
    <t>073525144221</t>
  </si>
  <si>
    <t>039938186111</t>
  </si>
  <si>
    <t>073525824901</t>
  </si>
  <si>
    <t>039938247416</t>
  </si>
  <si>
    <t>073525812625</t>
  </si>
  <si>
    <t>073525807126</t>
  </si>
  <si>
    <t>039938208516</t>
  </si>
  <si>
    <t>073525119755</t>
  </si>
  <si>
    <t>039938147884</t>
  </si>
  <si>
    <t>039938123574</t>
  </si>
  <si>
    <t>039938197681</t>
  </si>
  <si>
    <t>039938123611</t>
  </si>
  <si>
    <t>073525144252</t>
  </si>
  <si>
    <t>039938165413</t>
  </si>
  <si>
    <t>092352206360</t>
  </si>
  <si>
    <t>039938079451</t>
  </si>
  <si>
    <t>073525183060</t>
  </si>
  <si>
    <t>039938198053</t>
  </si>
  <si>
    <t>073525144269</t>
  </si>
  <si>
    <t>039938247478</t>
  </si>
  <si>
    <t>073525812946</t>
  </si>
  <si>
    <t>039938168568</t>
  </si>
  <si>
    <t>039938096557</t>
  </si>
  <si>
    <t>073525183084</t>
  </si>
  <si>
    <t>039938079550</t>
  </si>
  <si>
    <t>039938164614</t>
  </si>
  <si>
    <t>073525144313</t>
  </si>
  <si>
    <t>092352208777</t>
  </si>
  <si>
    <t>073525952949</t>
  </si>
  <si>
    <t>073525144320</t>
  </si>
  <si>
    <t>039938228361</t>
  </si>
  <si>
    <t>073525186795</t>
  </si>
  <si>
    <t>039938002190</t>
  </si>
  <si>
    <t>073525042633</t>
  </si>
  <si>
    <t>039938197742</t>
  </si>
  <si>
    <t>073525953151</t>
  </si>
  <si>
    <t>041624702000</t>
  </si>
  <si>
    <t>073525809298</t>
  </si>
  <si>
    <t>073525042701</t>
  </si>
  <si>
    <t>073525809274</t>
  </si>
  <si>
    <t>039938128654</t>
  </si>
  <si>
    <t>073525794822</t>
  </si>
  <si>
    <t>039938096564</t>
  </si>
  <si>
    <t>073525186801</t>
  </si>
  <si>
    <t>039938168711</t>
  </si>
  <si>
    <t>039938198114</t>
  </si>
  <si>
    <t>039938170905</t>
  </si>
  <si>
    <t>039938003906</t>
  </si>
  <si>
    <t>073525042657</t>
  </si>
  <si>
    <t>073525740140</t>
  </si>
  <si>
    <t>039938003661</t>
  </si>
  <si>
    <t>039938123598</t>
  </si>
  <si>
    <t>039938002732</t>
  </si>
  <si>
    <t>039938079819</t>
  </si>
  <si>
    <t>073525808789</t>
  </si>
  <si>
    <t>039938170752</t>
  </si>
  <si>
    <t>073525119465</t>
  </si>
  <si>
    <t>039938002770</t>
  </si>
  <si>
    <t>039938096571</t>
  </si>
  <si>
    <t>073525430201</t>
  </si>
  <si>
    <t>073525186825</t>
  </si>
  <si>
    <t>039938079901</t>
  </si>
  <si>
    <t>039938170820</t>
  </si>
  <si>
    <t>039938160814</t>
  </si>
  <si>
    <t>073525407302</t>
  </si>
  <si>
    <t>039938111861</t>
  </si>
  <si>
    <t>092352206278</t>
  </si>
  <si>
    <t>073525808802</t>
  </si>
  <si>
    <t>039938186166</t>
  </si>
  <si>
    <t>039938002831</t>
  </si>
  <si>
    <t>039938079956</t>
  </si>
  <si>
    <t>073525872162</t>
  </si>
  <si>
    <t>073525034867</t>
  </si>
  <si>
    <t>039938247614</t>
  </si>
  <si>
    <t>039938170684</t>
  </si>
  <si>
    <t>039938111885</t>
  </si>
  <si>
    <t>039938080006</t>
  </si>
  <si>
    <t>073525875873</t>
  </si>
  <si>
    <t>039938111892</t>
  </si>
  <si>
    <t>039938211806</t>
  </si>
  <si>
    <t>073525102207</t>
  </si>
  <si>
    <t>073525186849</t>
  </si>
  <si>
    <t>039938122362</t>
  </si>
  <si>
    <t>039938186135</t>
  </si>
  <si>
    <t>039938118464</t>
  </si>
  <si>
    <t>041624392881</t>
  </si>
  <si>
    <t>073525106045</t>
  </si>
  <si>
    <t>041624374979</t>
  </si>
  <si>
    <t>039938170844</t>
  </si>
  <si>
    <t>039938111908</t>
  </si>
  <si>
    <t>073525740126</t>
  </si>
  <si>
    <t>039938228330</t>
  </si>
  <si>
    <t>073525812892</t>
  </si>
  <si>
    <t>073525119762</t>
  </si>
  <si>
    <t>073525186863</t>
  </si>
  <si>
    <t>039938248086</t>
  </si>
  <si>
    <t>041624392973</t>
  </si>
  <si>
    <t>039938186081</t>
  </si>
  <si>
    <t>073525813585</t>
  </si>
  <si>
    <t>092352206377</t>
  </si>
  <si>
    <t>039938123550</t>
  </si>
  <si>
    <t>039938111915</t>
  </si>
  <si>
    <t>073525032177</t>
  </si>
  <si>
    <t>092352208784</t>
  </si>
  <si>
    <t>039938247515</t>
  </si>
  <si>
    <t>039938170660</t>
  </si>
  <si>
    <t>073525810195</t>
  </si>
  <si>
    <t>073525186870</t>
  </si>
  <si>
    <t>073525813592</t>
  </si>
  <si>
    <t>073525872131</t>
  </si>
  <si>
    <t>073525812885</t>
  </si>
  <si>
    <t>039938212049</t>
  </si>
  <si>
    <t>073525813608</t>
  </si>
  <si>
    <t>039938003371</t>
  </si>
  <si>
    <t>073525812977</t>
  </si>
  <si>
    <t>073525810201</t>
  </si>
  <si>
    <t>073525186894</t>
  </si>
  <si>
    <t>073525173542</t>
  </si>
  <si>
    <t>073525806600</t>
  </si>
  <si>
    <t>039938148003</t>
  </si>
  <si>
    <t>039938148133</t>
  </si>
  <si>
    <t>039938120290</t>
  </si>
  <si>
    <t>073525810218</t>
  </si>
  <si>
    <t>073525813004</t>
  </si>
  <si>
    <t>073525032306</t>
  </si>
  <si>
    <t>073525536132</t>
  </si>
  <si>
    <t>039938003432</t>
  </si>
  <si>
    <t>073525872155</t>
  </si>
  <si>
    <t>073525952918</t>
  </si>
  <si>
    <t>073525119434</t>
  </si>
  <si>
    <t>073525186917</t>
  </si>
  <si>
    <t>073525794815</t>
  </si>
  <si>
    <t>039938003586</t>
  </si>
  <si>
    <t>039938003777</t>
  </si>
  <si>
    <t>039938247799</t>
  </si>
  <si>
    <t>092352206285</t>
  </si>
  <si>
    <t>039938168117</t>
  </si>
  <si>
    <t>039938247959</t>
  </si>
  <si>
    <t>073525187006</t>
  </si>
  <si>
    <t>039938170813</t>
  </si>
  <si>
    <t>073525187013</t>
  </si>
  <si>
    <t>073525953120</t>
  </si>
  <si>
    <t>039938003913</t>
  </si>
  <si>
    <t>073525187037</t>
  </si>
  <si>
    <t>039938170615</t>
  </si>
  <si>
    <t>039938212445</t>
  </si>
  <si>
    <t>039938247836</t>
  </si>
  <si>
    <t>073525101835</t>
  </si>
  <si>
    <t>073525872179</t>
  </si>
  <si>
    <t>073525533216</t>
  </si>
  <si>
    <t>073525812854</t>
  </si>
  <si>
    <t>073525119748</t>
  </si>
  <si>
    <t>039938167875</t>
  </si>
  <si>
    <t>073525187051</t>
  </si>
  <si>
    <t>073525806617</t>
  </si>
  <si>
    <t>073525812953</t>
  </si>
  <si>
    <t>073525612553</t>
  </si>
  <si>
    <t>039938159009</t>
  </si>
  <si>
    <t>039938147938</t>
  </si>
  <si>
    <t>039938197704</t>
  </si>
  <si>
    <t>092352206384</t>
  </si>
  <si>
    <t>039938198077</t>
  </si>
  <si>
    <t>073525191805</t>
  </si>
  <si>
    <t>039938167820</t>
  </si>
  <si>
    <t>073525813011</t>
  </si>
  <si>
    <t>039938197643</t>
  </si>
  <si>
    <t>073525191812</t>
  </si>
  <si>
    <t>073525616964</t>
  </si>
  <si>
    <t>073525533230</t>
  </si>
  <si>
    <t>039938170714</t>
  </si>
  <si>
    <t>039938034856</t>
  </si>
  <si>
    <t>039938198015</t>
  </si>
  <si>
    <t>073525813035</t>
  </si>
  <si>
    <t>073525191836</t>
  </si>
  <si>
    <t>073525813042</t>
  </si>
  <si>
    <t>039938228354</t>
  </si>
  <si>
    <t>039938185961</t>
  </si>
  <si>
    <t>073525108865</t>
  </si>
  <si>
    <t>073525482354</t>
  </si>
  <si>
    <t>039938167929</t>
  </si>
  <si>
    <t>039938004408</t>
  </si>
  <si>
    <t>039938170707</t>
  </si>
  <si>
    <t>039938254179</t>
  </si>
  <si>
    <t>073525813127</t>
  </si>
  <si>
    <t>073525181127</t>
  </si>
  <si>
    <t>039938168070</t>
  </si>
  <si>
    <t>073525191850</t>
  </si>
  <si>
    <t>073525928340</t>
  </si>
  <si>
    <t>039938171544</t>
  </si>
  <si>
    <t>073525497143</t>
  </si>
  <si>
    <t>073525809656</t>
  </si>
  <si>
    <t>073525806624</t>
  </si>
  <si>
    <t>039938170868</t>
  </si>
  <si>
    <t>041624372005</t>
  </si>
  <si>
    <t>073525108896</t>
  </si>
  <si>
    <t>073525813141</t>
  </si>
  <si>
    <t>039938035259</t>
  </si>
  <si>
    <t>073525901695</t>
  </si>
  <si>
    <t>073525875842</t>
  </si>
  <si>
    <t>073525651408</t>
  </si>
  <si>
    <t>073525108902</t>
  </si>
  <si>
    <t>073525813219</t>
  </si>
  <si>
    <t>039938171391</t>
  </si>
  <si>
    <t>073525533278</t>
  </si>
  <si>
    <t>073525621401</t>
  </si>
  <si>
    <t>073525809670</t>
  </si>
  <si>
    <t>039938170745</t>
  </si>
  <si>
    <t>073525651798</t>
  </si>
  <si>
    <t>039938124243</t>
  </si>
  <si>
    <t>039938171469</t>
  </si>
  <si>
    <t>073525812922</t>
  </si>
  <si>
    <t>073525621791</t>
  </si>
  <si>
    <t>039938198237</t>
  </si>
  <si>
    <t>073525807607</t>
  </si>
  <si>
    <t>073525651804</t>
  </si>
  <si>
    <t>073525108919</t>
  </si>
  <si>
    <t>073525812984</t>
  </si>
  <si>
    <t>039938228309</t>
  </si>
  <si>
    <t>073525621807</t>
  </si>
  <si>
    <t>039938171322</t>
  </si>
  <si>
    <t>073525952932</t>
  </si>
  <si>
    <t>073525651842</t>
  </si>
  <si>
    <t>073525812991</t>
  </si>
  <si>
    <t>039938198169</t>
  </si>
  <si>
    <t>073525621845</t>
  </si>
  <si>
    <t>073525813059</t>
  </si>
  <si>
    <t>039938182199</t>
  </si>
  <si>
    <t>073525651866</t>
  </si>
  <si>
    <t>073525102245</t>
  </si>
  <si>
    <t>073525813158</t>
  </si>
  <si>
    <t>073525807621</t>
  </si>
  <si>
    <t>073525621869</t>
  </si>
  <si>
    <t>073525108926</t>
  </si>
  <si>
    <t>073525740096</t>
  </si>
  <si>
    <t>039938206291</t>
  </si>
  <si>
    <t>073525651903</t>
  </si>
  <si>
    <t>073525200675</t>
  </si>
  <si>
    <t>073525108933</t>
  </si>
  <si>
    <t>073525106076</t>
  </si>
  <si>
    <t>073525813165</t>
  </si>
  <si>
    <t>073525621906</t>
  </si>
  <si>
    <t>039938247492</t>
  </si>
  <si>
    <t>073525651941</t>
  </si>
  <si>
    <t>039938211813</t>
  </si>
  <si>
    <t>073525812939</t>
  </si>
  <si>
    <t>039938171483</t>
  </si>
  <si>
    <t>073525928364</t>
  </si>
  <si>
    <t>073525621944</t>
  </si>
  <si>
    <t>073525108940</t>
  </si>
  <si>
    <t>039938003548</t>
  </si>
  <si>
    <t>092352208739</t>
  </si>
  <si>
    <t>073525108964</t>
  </si>
  <si>
    <t>073525651972</t>
  </si>
  <si>
    <t>039938171308</t>
  </si>
  <si>
    <t>073525810836</t>
  </si>
  <si>
    <t>073525621975</t>
  </si>
  <si>
    <t>073525812830</t>
  </si>
  <si>
    <t>073525733241</t>
  </si>
  <si>
    <t>073525875859</t>
  </si>
  <si>
    <t>073525653525</t>
  </si>
  <si>
    <t>073525108971</t>
  </si>
  <si>
    <t>039938228316</t>
  </si>
  <si>
    <t>039938147914</t>
  </si>
  <si>
    <t>073525810843</t>
  </si>
  <si>
    <t>073525623528</t>
  </si>
  <si>
    <t>073525686073</t>
  </si>
  <si>
    <t>092352208708</t>
  </si>
  <si>
    <t>073525945835</t>
  </si>
  <si>
    <t>073525813073</t>
  </si>
  <si>
    <t>073525653716</t>
  </si>
  <si>
    <t>039938212056</t>
  </si>
  <si>
    <t>039938171452</t>
  </si>
  <si>
    <t>073525623719</t>
  </si>
  <si>
    <t>073525810850</t>
  </si>
  <si>
    <t>041624372272</t>
  </si>
  <si>
    <t>073525108988</t>
  </si>
  <si>
    <t>039938103026</t>
  </si>
  <si>
    <t>039938163990</t>
  </si>
  <si>
    <t>073525119458</t>
  </si>
  <si>
    <t>039938005238</t>
  </si>
  <si>
    <t>039938171254</t>
  </si>
  <si>
    <t>073525945750</t>
  </si>
  <si>
    <t>073525131306</t>
  </si>
  <si>
    <t>073525059051</t>
  </si>
  <si>
    <t>092352206230</t>
  </si>
  <si>
    <t>073525182896</t>
  </si>
  <si>
    <t>039938197773</t>
  </si>
  <si>
    <t>073525059068</t>
  </si>
  <si>
    <t>039938150747</t>
  </si>
  <si>
    <t>073525945828</t>
  </si>
  <si>
    <t>073525182902</t>
  </si>
  <si>
    <t>073525059075</t>
  </si>
  <si>
    <t>073525156194</t>
  </si>
  <si>
    <t>039938198145</t>
  </si>
  <si>
    <t>073525182919</t>
  </si>
  <si>
    <t>073525059082</t>
  </si>
  <si>
    <t>073525119427</t>
  </si>
  <si>
    <t>039938002886</t>
  </si>
  <si>
    <t>073525109015</t>
  </si>
  <si>
    <t>039938171353</t>
  </si>
  <si>
    <t>039938247850</t>
  </si>
  <si>
    <t>073525059099</t>
  </si>
  <si>
    <t>092352206209</t>
  </si>
  <si>
    <t>073525945866</t>
  </si>
  <si>
    <t>039938152956</t>
  </si>
  <si>
    <t>039938019570</t>
  </si>
  <si>
    <t>039938171346</t>
  </si>
  <si>
    <t>039938171506</t>
  </si>
  <si>
    <t>073525945743</t>
  </si>
  <si>
    <t>073525844350</t>
  </si>
  <si>
    <t>039938019594</t>
  </si>
  <si>
    <t>039938152970</t>
  </si>
  <si>
    <t>041624372425</t>
  </si>
  <si>
    <t>073525059105</t>
  </si>
  <si>
    <t>039938171384</t>
  </si>
  <si>
    <t>073525109473</t>
  </si>
  <si>
    <t>073525945781</t>
  </si>
  <si>
    <t>073525777535</t>
  </si>
  <si>
    <t>073525059112</t>
  </si>
  <si>
    <t>039938212452</t>
  </si>
  <si>
    <t>039938019600</t>
  </si>
  <si>
    <t>073525119731</t>
  </si>
  <si>
    <t>073525059129</t>
  </si>
  <si>
    <t>092352206339</t>
  </si>
  <si>
    <t>073525059136</t>
  </si>
  <si>
    <t>073525119724</t>
  </si>
  <si>
    <t>073525163758</t>
  </si>
  <si>
    <t>039938153434</t>
  </si>
  <si>
    <t>073525059143</t>
  </si>
  <si>
    <t>092352206308</t>
  </si>
  <si>
    <t>073525554471</t>
  </si>
  <si>
    <t>073525109046</t>
  </si>
  <si>
    <t>039938122355</t>
  </si>
  <si>
    <t>039938168438</t>
  </si>
  <si>
    <t>039938153458</t>
  </si>
  <si>
    <t>039938101756</t>
  </si>
  <si>
    <t>039938182175</t>
  </si>
  <si>
    <t>073525109053</t>
  </si>
  <si>
    <t>039938153489</t>
  </si>
  <si>
    <t>039938005733</t>
  </si>
  <si>
    <t>039938153496</t>
  </si>
  <si>
    <t>073525809663</t>
  </si>
  <si>
    <t>039938153502</t>
  </si>
  <si>
    <t>039938248062</t>
  </si>
  <si>
    <t>039938247713</t>
  </si>
  <si>
    <t>039938155469</t>
  </si>
  <si>
    <t>073525109060</t>
  </si>
  <si>
    <t>039938155926</t>
  </si>
  <si>
    <t>073525109077</t>
  </si>
  <si>
    <t>073525928371</t>
  </si>
  <si>
    <t>039938172558</t>
  </si>
  <si>
    <t>039938244491</t>
  </si>
  <si>
    <t>073525109084</t>
  </si>
  <si>
    <t>039938244477</t>
  </si>
  <si>
    <t>073525101842</t>
  </si>
  <si>
    <t>073525164380</t>
  </si>
  <si>
    <t>039938006167</t>
  </si>
  <si>
    <t>073525182926</t>
  </si>
  <si>
    <t>039938247751</t>
  </si>
  <si>
    <t>073525109091</t>
  </si>
  <si>
    <t>073525109114</t>
  </si>
  <si>
    <t>039938168193</t>
  </si>
  <si>
    <t>073525043012</t>
  </si>
  <si>
    <t>073525182988</t>
  </si>
  <si>
    <t>039938147945</t>
  </si>
  <si>
    <t>073525102269</t>
  </si>
  <si>
    <t>039938247454</t>
  </si>
  <si>
    <t>039938168148</t>
  </si>
  <si>
    <t>039938197667</t>
  </si>
  <si>
    <t>039938159078</t>
  </si>
  <si>
    <t>039938198039</t>
  </si>
  <si>
    <t>039938168247</t>
  </si>
  <si>
    <t>092352988273</t>
  </si>
  <si>
    <t>092352988280</t>
  </si>
  <si>
    <t>092352988419</t>
  </si>
  <si>
    <t>092352988433</t>
  </si>
  <si>
    <t>092352988440</t>
  </si>
  <si>
    <t>092352988471</t>
  </si>
  <si>
    <t>092352988495</t>
  </si>
  <si>
    <t>092352988532</t>
  </si>
  <si>
    <t>092352988549</t>
  </si>
  <si>
    <t>092352988594</t>
  </si>
  <si>
    <t>092352988617</t>
  </si>
  <si>
    <t>092352988648</t>
  </si>
  <si>
    <t>039938681203</t>
  </si>
  <si>
    <t>039938681289</t>
  </si>
  <si>
    <t>092352988860</t>
  </si>
  <si>
    <t>092352988884</t>
  </si>
  <si>
    <t>092352988914</t>
  </si>
  <si>
    <t>092352988921</t>
  </si>
  <si>
    <t>092352988938</t>
  </si>
  <si>
    <t>039938604691</t>
  </si>
  <si>
    <t>039938604707</t>
  </si>
  <si>
    <t>039938604714</t>
  </si>
  <si>
    <t>039938688332</t>
  </si>
  <si>
    <t>039938688349</t>
  </si>
  <si>
    <t>039938604721</t>
  </si>
  <si>
    <t>039938688356</t>
  </si>
  <si>
    <t>039938604738</t>
  </si>
  <si>
    <t>039938688370</t>
  </si>
  <si>
    <t>039938612436</t>
  </si>
  <si>
    <t>039938688394</t>
  </si>
  <si>
    <t>039938688783</t>
  </si>
  <si>
    <t>039938688790</t>
  </si>
  <si>
    <t>039938688806</t>
  </si>
  <si>
    <t>039938688813</t>
  </si>
  <si>
    <t>039938688837</t>
  </si>
  <si>
    <t>039938615352</t>
  </si>
  <si>
    <t>039938156046</t>
  </si>
  <si>
    <t>039938716165</t>
  </si>
  <si>
    <t>039938716172</t>
  </si>
  <si>
    <t>039938716189</t>
  </si>
  <si>
    <t>039938716196</t>
  </si>
  <si>
    <t>039938118440</t>
  </si>
  <si>
    <t>039938716202</t>
  </si>
  <si>
    <t>039938158187</t>
  </si>
  <si>
    <t>039938716226</t>
  </si>
  <si>
    <t>039938716233</t>
  </si>
  <si>
    <t>073525740263</t>
  </si>
  <si>
    <t>039938716257</t>
  </si>
  <si>
    <t>039938158385</t>
  </si>
  <si>
    <t>073525808598</t>
  </si>
  <si>
    <t>073525104614</t>
  </si>
  <si>
    <t>073525111889</t>
  </si>
  <si>
    <t>039938617929</t>
  </si>
  <si>
    <t>039938617936</t>
  </si>
  <si>
    <t>073525740188</t>
  </si>
  <si>
    <t>039938617943</t>
  </si>
  <si>
    <t>039938103095</t>
  </si>
  <si>
    <t>073525808604</t>
  </si>
  <si>
    <t>039938716561</t>
  </si>
  <si>
    <t>039938617950</t>
  </si>
  <si>
    <t>073525929286</t>
  </si>
  <si>
    <t>039938617967</t>
  </si>
  <si>
    <t>073525808611</t>
  </si>
  <si>
    <t>073525929255</t>
  </si>
  <si>
    <t>073525813455</t>
  </si>
  <si>
    <t>039938016210</t>
  </si>
  <si>
    <t>041624011201</t>
  </si>
  <si>
    <t>073525901701</t>
  </si>
  <si>
    <t>073525880365</t>
  </si>
  <si>
    <t>073525813462</t>
  </si>
  <si>
    <t>039938618032</t>
  </si>
  <si>
    <t>039938123543</t>
  </si>
  <si>
    <t>039938618049</t>
  </si>
  <si>
    <t>039938717919</t>
  </si>
  <si>
    <t>039938618063</t>
  </si>
  <si>
    <t>039938717933</t>
  </si>
  <si>
    <t>039938618070</t>
  </si>
  <si>
    <t>039938717940</t>
  </si>
  <si>
    <t>039938717957</t>
  </si>
  <si>
    <t>073525813479</t>
  </si>
  <si>
    <t>039938717971</t>
  </si>
  <si>
    <t>039938717988</t>
  </si>
  <si>
    <t>039938247652</t>
  </si>
  <si>
    <t>039938475116</t>
  </si>
  <si>
    <t>039938717995</t>
  </si>
  <si>
    <t>039938475123</t>
  </si>
  <si>
    <t>039938718008</t>
  </si>
  <si>
    <t>039938475130</t>
  </si>
  <si>
    <t>039938718022</t>
  </si>
  <si>
    <t>039938718039</t>
  </si>
  <si>
    <t>039938123413</t>
  </si>
  <si>
    <t>039938479565</t>
  </si>
  <si>
    <t>039938718046</t>
  </si>
  <si>
    <t>073525102184</t>
  </si>
  <si>
    <t>039938619640</t>
  </si>
  <si>
    <t>073525824666</t>
  </si>
  <si>
    <t>039938619664</t>
  </si>
  <si>
    <t>039938247898</t>
  </si>
  <si>
    <t>039938619671</t>
  </si>
  <si>
    <t>039938718084</t>
  </si>
  <si>
    <t>073525106038</t>
  </si>
  <si>
    <t>039938619688</t>
  </si>
  <si>
    <t>039938718107</t>
  </si>
  <si>
    <t>073525111537</t>
  </si>
  <si>
    <t>039938718114</t>
  </si>
  <si>
    <t>039938619695</t>
  </si>
  <si>
    <t>039938123406</t>
  </si>
  <si>
    <t>039938619701</t>
  </si>
  <si>
    <t>039938619718</t>
  </si>
  <si>
    <t>039938619725</t>
  </si>
  <si>
    <t>073525825137</t>
  </si>
  <si>
    <t>039938351090</t>
  </si>
  <si>
    <t>039938619732</t>
  </si>
  <si>
    <t>039938351106</t>
  </si>
  <si>
    <t>039938619749</t>
  </si>
  <si>
    <t>039938718244</t>
  </si>
  <si>
    <t>039938351137</t>
  </si>
  <si>
    <t>039938619756</t>
  </si>
  <si>
    <t>039938619763</t>
  </si>
  <si>
    <t>073525825144</t>
  </si>
  <si>
    <t>039938619770</t>
  </si>
  <si>
    <t>039938718282</t>
  </si>
  <si>
    <t>039938718299</t>
  </si>
  <si>
    <t>039938718305</t>
  </si>
  <si>
    <t>039938718312</t>
  </si>
  <si>
    <t>073525824796</t>
  </si>
  <si>
    <t>039938718329</t>
  </si>
  <si>
    <t>073525111612</t>
  </si>
  <si>
    <t>073525111728</t>
  </si>
  <si>
    <t>039938488963</t>
  </si>
  <si>
    <t>073525111568</t>
  </si>
  <si>
    <t>039938497569</t>
  </si>
  <si>
    <t>039938620721</t>
  </si>
  <si>
    <t>073525824697</t>
  </si>
  <si>
    <t>039938620745</t>
  </si>
  <si>
    <t>039938497576</t>
  </si>
  <si>
    <t>039938620783</t>
  </si>
  <si>
    <t>039938620790</t>
  </si>
  <si>
    <t>073525952864</t>
  </si>
  <si>
    <t>073525111674</t>
  </si>
  <si>
    <t>039938016159</t>
  </si>
  <si>
    <t>073525111582</t>
  </si>
  <si>
    <t>073525952833</t>
  </si>
  <si>
    <t>073525952888</t>
  </si>
  <si>
    <t>073525111629</t>
  </si>
  <si>
    <t>039938621001</t>
  </si>
  <si>
    <t>073525111643</t>
  </si>
  <si>
    <t>039938621018</t>
  </si>
  <si>
    <t>039938718992</t>
  </si>
  <si>
    <t>039938719005</t>
  </si>
  <si>
    <t>073525111599</t>
  </si>
  <si>
    <t>039938719043</t>
  </si>
  <si>
    <t>039938123512</t>
  </si>
  <si>
    <t>039938719050</t>
  </si>
  <si>
    <t>073525872148</t>
  </si>
  <si>
    <t>073525740072</t>
  </si>
  <si>
    <t>073525808932</t>
  </si>
  <si>
    <t>073525808949</t>
  </si>
  <si>
    <t>039938719272</t>
  </si>
  <si>
    <t>039938719289</t>
  </si>
  <si>
    <t>073525808956</t>
  </si>
  <si>
    <t>039938621292</t>
  </si>
  <si>
    <t>039938719296</t>
  </si>
  <si>
    <t>039938123529</t>
  </si>
  <si>
    <t>039938719302</t>
  </si>
  <si>
    <t>073525813240</t>
  </si>
  <si>
    <t>039938719319</t>
  </si>
  <si>
    <t>039938521066</t>
  </si>
  <si>
    <t>073525813257</t>
  </si>
  <si>
    <t>039938621407</t>
  </si>
  <si>
    <t>039938505264</t>
  </si>
  <si>
    <t>039938521080</t>
  </si>
  <si>
    <t>039938247638</t>
  </si>
  <si>
    <t>039938521097</t>
  </si>
  <si>
    <t>039938123444</t>
  </si>
  <si>
    <t>039938621452</t>
  </si>
  <si>
    <t>039938247539</t>
  </si>
  <si>
    <t>039938147228</t>
  </si>
  <si>
    <t>073525825007</t>
  </si>
  <si>
    <t>039938621674</t>
  </si>
  <si>
    <t>073525813264</t>
  </si>
  <si>
    <t>073525107219</t>
  </si>
  <si>
    <t>039938621698</t>
  </si>
  <si>
    <t>039938511678</t>
  </si>
  <si>
    <t>039938078553</t>
  </si>
  <si>
    <t>039938402204</t>
  </si>
  <si>
    <t>039938511685</t>
  </si>
  <si>
    <t>039938621728</t>
  </si>
  <si>
    <t>039938402228</t>
  </si>
  <si>
    <t>039938402235</t>
  </si>
  <si>
    <t>039938511692</t>
  </si>
  <si>
    <t>039938511708</t>
  </si>
  <si>
    <t>039938402242</t>
  </si>
  <si>
    <t>039938247904</t>
  </si>
  <si>
    <t>039938402273</t>
  </si>
  <si>
    <t>039938511715</t>
  </si>
  <si>
    <t>039938182205</t>
  </si>
  <si>
    <t>039938511722</t>
  </si>
  <si>
    <t>039938402297</t>
  </si>
  <si>
    <t>039938721626</t>
  </si>
  <si>
    <t>039938511777</t>
  </si>
  <si>
    <t>039938402372</t>
  </si>
  <si>
    <t>073525929187</t>
  </si>
  <si>
    <t>039938402426</t>
  </si>
  <si>
    <t>039938129255</t>
  </si>
  <si>
    <t>039938728229</t>
  </si>
  <si>
    <t>039938402433</t>
  </si>
  <si>
    <t>039938410643</t>
  </si>
  <si>
    <t>039938622237</t>
  </si>
  <si>
    <t>073525158914</t>
  </si>
  <si>
    <t>039938622251</t>
  </si>
  <si>
    <t>039938728250</t>
  </si>
  <si>
    <t>039938622305</t>
  </si>
  <si>
    <t>039938129460</t>
  </si>
  <si>
    <t>073525819655</t>
  </si>
  <si>
    <t>039938148058</t>
  </si>
  <si>
    <t>073525819648</t>
  </si>
  <si>
    <t>073525819723</t>
  </si>
  <si>
    <t>092352989782</t>
  </si>
  <si>
    <t>092352989799</t>
  </si>
  <si>
    <t>039938129514</t>
  </si>
  <si>
    <t>092352989805</t>
  </si>
  <si>
    <t>073525819754</t>
  </si>
  <si>
    <t>092352989812</t>
  </si>
  <si>
    <t>039938197780</t>
  </si>
  <si>
    <t>092352989829</t>
  </si>
  <si>
    <t>092352989836</t>
  </si>
  <si>
    <t>039938414627</t>
  </si>
  <si>
    <t>092352989843</t>
  </si>
  <si>
    <t>039938198152</t>
  </si>
  <si>
    <t>039938627829</t>
  </si>
  <si>
    <t>092352989850</t>
  </si>
  <si>
    <t>039938628093</t>
  </si>
  <si>
    <t>039938247973</t>
  </si>
  <si>
    <t>092352989867</t>
  </si>
  <si>
    <t>039938629526</t>
  </si>
  <si>
    <t>092352989874</t>
  </si>
  <si>
    <t>039938129569</t>
  </si>
  <si>
    <t>092352989881</t>
  </si>
  <si>
    <t>092352989638</t>
  </si>
  <si>
    <t>039938557287</t>
  </si>
  <si>
    <t>092352989683</t>
  </si>
  <si>
    <t>092352989898</t>
  </si>
  <si>
    <t>039938557294</t>
  </si>
  <si>
    <t>073525819617</t>
  </si>
  <si>
    <t>039938635466</t>
  </si>
  <si>
    <t>092352989904</t>
  </si>
  <si>
    <t>073525819709</t>
  </si>
  <si>
    <t>039938557317</t>
  </si>
  <si>
    <t>039938129590</t>
  </si>
  <si>
    <t>092352989911</t>
  </si>
  <si>
    <t>039938663773</t>
  </si>
  <si>
    <t>039938557324</t>
  </si>
  <si>
    <t>073525819761</t>
  </si>
  <si>
    <t>092352989928</t>
  </si>
  <si>
    <t>039938557331</t>
  </si>
  <si>
    <t>073525819785</t>
  </si>
  <si>
    <t>039938416355</t>
  </si>
  <si>
    <t>039938557348</t>
  </si>
  <si>
    <t>092352989935</t>
  </si>
  <si>
    <t>039938416362</t>
  </si>
  <si>
    <t>039938557355</t>
  </si>
  <si>
    <t>092352989942</t>
  </si>
  <si>
    <t>039938016036</t>
  </si>
  <si>
    <t>092352989959</t>
  </si>
  <si>
    <t>073525819792</t>
  </si>
  <si>
    <t>039938557362</t>
  </si>
  <si>
    <t>092352989966</t>
  </si>
  <si>
    <t>039938557379</t>
  </si>
  <si>
    <t>073525819877</t>
  </si>
  <si>
    <t>092352989973</t>
  </si>
  <si>
    <t>039938557386</t>
  </si>
  <si>
    <t>092352989980</t>
  </si>
  <si>
    <t>073525819891</t>
  </si>
  <si>
    <t>039938758684</t>
  </si>
  <si>
    <t>039938758691</t>
  </si>
  <si>
    <t>039938680930</t>
  </si>
  <si>
    <t>073525819969</t>
  </si>
  <si>
    <t>039938680947</t>
  </si>
  <si>
    <t>039938758707</t>
  </si>
  <si>
    <t>039938016166</t>
  </si>
  <si>
    <t>039938680954</t>
  </si>
  <si>
    <t>073525819686</t>
  </si>
  <si>
    <t>039938758714</t>
  </si>
  <si>
    <t>073525809526</t>
  </si>
  <si>
    <t>039938680985</t>
  </si>
  <si>
    <t>039938759773</t>
  </si>
  <si>
    <t>039938016258</t>
  </si>
  <si>
    <t>039938759797</t>
  </si>
  <si>
    <t>073525819730</t>
  </si>
  <si>
    <t>073525819747</t>
  </si>
  <si>
    <t>039938417567</t>
  </si>
  <si>
    <t>039938417574</t>
  </si>
  <si>
    <t>073525819808</t>
  </si>
  <si>
    <t>039938417598</t>
  </si>
  <si>
    <t>073525809540</t>
  </si>
  <si>
    <t>073525819907</t>
  </si>
  <si>
    <t>073525819914</t>
  </si>
  <si>
    <t>039938417604</t>
  </si>
  <si>
    <t>039938016012</t>
  </si>
  <si>
    <t>039938247676</t>
  </si>
  <si>
    <t>039938760533</t>
  </si>
  <si>
    <t>039938417611</t>
  </si>
  <si>
    <t>073525819594</t>
  </si>
  <si>
    <t>073525819693</t>
  </si>
  <si>
    <t>039938122379</t>
  </si>
  <si>
    <t>039938417628</t>
  </si>
  <si>
    <t>073525819822</t>
  </si>
  <si>
    <t>039938417642</t>
  </si>
  <si>
    <t>039938417659</t>
  </si>
  <si>
    <t>039938417666</t>
  </si>
  <si>
    <t>039938123802</t>
  </si>
  <si>
    <t>039938215521</t>
  </si>
  <si>
    <t>039938417673</t>
  </si>
  <si>
    <t>039938417680</t>
  </si>
  <si>
    <t>039938016050</t>
  </si>
  <si>
    <t>039938103033</t>
  </si>
  <si>
    <t>073525952581</t>
  </si>
  <si>
    <t>073525952550</t>
  </si>
  <si>
    <t>039938427757</t>
  </si>
  <si>
    <t>041624705001</t>
  </si>
  <si>
    <t>039938565701</t>
  </si>
  <si>
    <t>073525197296</t>
  </si>
  <si>
    <t>039938565800</t>
  </si>
  <si>
    <t>039938466909</t>
  </si>
  <si>
    <t>039938466916</t>
  </si>
  <si>
    <t>039938466930</t>
  </si>
  <si>
    <t>039938466947</t>
  </si>
  <si>
    <t>039938466954</t>
  </si>
  <si>
    <t>039938474867</t>
  </si>
  <si>
    <t>039938287344</t>
  </si>
  <si>
    <t>039938474898</t>
  </si>
  <si>
    <t>039938474904</t>
  </si>
  <si>
    <t>039938474911</t>
  </si>
  <si>
    <t>039938474935</t>
  </si>
  <si>
    <t>039938474942</t>
  </si>
  <si>
    <t>039938474966</t>
  </si>
  <si>
    <t>039938474973</t>
  </si>
  <si>
    <t>039938474980</t>
  </si>
  <si>
    <t>039938567545</t>
  </si>
  <si>
    <t>039938474997</t>
  </si>
  <si>
    <t>039938567552</t>
  </si>
  <si>
    <t>039938475017</t>
  </si>
  <si>
    <t>039938567576</t>
  </si>
  <si>
    <t>039938475024</t>
  </si>
  <si>
    <t>039938567583</t>
  </si>
  <si>
    <t>039938475031</t>
  </si>
  <si>
    <t>039938567590</t>
  </si>
  <si>
    <t>039938475048</t>
  </si>
  <si>
    <t>039938567613</t>
  </si>
  <si>
    <t>039938475055</t>
  </si>
  <si>
    <t>039938567637</t>
  </si>
  <si>
    <t>039938567644</t>
  </si>
  <si>
    <t>039938475079</t>
  </si>
  <si>
    <t>039938295608</t>
  </si>
  <si>
    <t>039938475086</t>
  </si>
  <si>
    <t>039938295615</t>
  </si>
  <si>
    <t>039938295622</t>
  </si>
  <si>
    <t>039938475109</t>
  </si>
  <si>
    <t>039938295639</t>
  </si>
  <si>
    <t>039938295646</t>
  </si>
  <si>
    <t>039938567750</t>
  </si>
  <si>
    <t>039938567767</t>
  </si>
  <si>
    <t>039938567781</t>
  </si>
  <si>
    <t>039938295660</t>
  </si>
  <si>
    <t>039938567798</t>
  </si>
  <si>
    <t>039938567828</t>
  </si>
  <si>
    <t>039938567835</t>
  </si>
  <si>
    <t>039938567873</t>
  </si>
  <si>
    <t>039938567880</t>
  </si>
  <si>
    <t>039938567897</t>
  </si>
  <si>
    <t>039938327705</t>
  </si>
  <si>
    <t>039938567910</t>
  </si>
  <si>
    <t>196504121584</t>
  </si>
  <si>
    <t>039938567927</t>
  </si>
  <si>
    <t>039938567934</t>
  </si>
  <si>
    <t>039938327736</t>
  </si>
  <si>
    <t>039938567941</t>
  </si>
  <si>
    <t>039938567958</t>
  </si>
  <si>
    <t>039938327743</t>
  </si>
  <si>
    <t>039938567965</t>
  </si>
  <si>
    <t>039938327767</t>
  </si>
  <si>
    <t>039938567972</t>
  </si>
  <si>
    <t>039938327897</t>
  </si>
  <si>
    <t>092352990764</t>
  </si>
  <si>
    <t>039938567996</t>
  </si>
  <si>
    <t>039938327903</t>
  </si>
  <si>
    <t>092352990771</t>
  </si>
  <si>
    <t>039938568016</t>
  </si>
  <si>
    <t>039938327910</t>
  </si>
  <si>
    <t>039938327927</t>
  </si>
  <si>
    <t>039938568047</t>
  </si>
  <si>
    <t>039938327934</t>
  </si>
  <si>
    <t>196504122215</t>
  </si>
  <si>
    <t>039938568054</t>
  </si>
  <si>
    <t>196504122710</t>
  </si>
  <si>
    <t>039938327941</t>
  </si>
  <si>
    <t>196504122727</t>
  </si>
  <si>
    <t>039938329792</t>
  </si>
  <si>
    <t>039938330088</t>
  </si>
  <si>
    <t>196504122741</t>
  </si>
  <si>
    <t>092352988181</t>
  </si>
  <si>
    <t>196504122765</t>
  </si>
  <si>
    <t>092352988198</t>
  </si>
  <si>
    <t>092352988204</t>
  </si>
  <si>
    <t>196504122772</t>
  </si>
  <si>
    <t>092352988211</t>
  </si>
  <si>
    <t>092352988228</t>
  </si>
  <si>
    <t>196504122789</t>
  </si>
  <si>
    <t>092352988235</t>
  </si>
  <si>
    <t>196504122796</t>
  </si>
  <si>
    <t>092352988242</t>
  </si>
  <si>
    <t>196504122802</t>
  </si>
  <si>
    <t>092352988266</t>
  </si>
  <si>
    <t>196504122819</t>
  </si>
  <si>
    <t>196504122826</t>
  </si>
  <si>
    <t>196504000643</t>
  </si>
  <si>
    <t>196504000650</t>
  </si>
  <si>
    <t>196504000667</t>
  </si>
  <si>
    <t>196504000674</t>
  </si>
  <si>
    <t>196504000681</t>
  </si>
  <si>
    <t>196504000698</t>
  </si>
  <si>
    <t>196504000704</t>
  </si>
  <si>
    <t>196504000711</t>
  </si>
  <si>
    <t>196504000728</t>
  </si>
  <si>
    <t>196504000735</t>
  </si>
  <si>
    <t>039938882228</t>
  </si>
  <si>
    <t>039938882235</t>
  </si>
  <si>
    <t>039938882242</t>
  </si>
  <si>
    <t>196504000858</t>
  </si>
  <si>
    <t>196504000865</t>
  </si>
  <si>
    <t>039938882266</t>
  </si>
  <si>
    <t>196504000872</t>
  </si>
  <si>
    <t>196504000889</t>
  </si>
  <si>
    <t>196504000896</t>
  </si>
  <si>
    <t>039938882280</t>
  </si>
  <si>
    <t>196504000902</t>
  </si>
  <si>
    <t>196504000919</t>
  </si>
  <si>
    <t>039938882303</t>
  </si>
  <si>
    <t>196504000926</t>
  </si>
  <si>
    <t>196504000933</t>
  </si>
  <si>
    <t>039938882327</t>
  </si>
  <si>
    <t>196504000940</t>
  </si>
  <si>
    <t>039938882334</t>
  </si>
  <si>
    <t>039938893170</t>
  </si>
  <si>
    <t>039938895525</t>
  </si>
  <si>
    <t>039938895532</t>
  </si>
  <si>
    <t>039938895549</t>
  </si>
  <si>
    <t>196504001015</t>
  </si>
  <si>
    <t>196504001022</t>
  </si>
  <si>
    <t>196504001039</t>
  </si>
  <si>
    <t>039938895587</t>
  </si>
  <si>
    <t>196504001046</t>
  </si>
  <si>
    <t>196504129382</t>
  </si>
  <si>
    <t>039938895600</t>
  </si>
  <si>
    <t>196504001053</t>
  </si>
  <si>
    <t>039938895617</t>
  </si>
  <si>
    <t>196504001060</t>
  </si>
  <si>
    <t>039938895624</t>
  </si>
  <si>
    <t>196504001077</t>
  </si>
  <si>
    <t>039938895631</t>
  </si>
  <si>
    <t>196504001084</t>
  </si>
  <si>
    <t>196504001091</t>
  </si>
  <si>
    <t>196504001107</t>
  </si>
  <si>
    <t>039938895679</t>
  </si>
  <si>
    <t>196504001114</t>
  </si>
  <si>
    <t>196504001121</t>
  </si>
  <si>
    <t>196504001138</t>
  </si>
  <si>
    <t>039938895709</t>
  </si>
  <si>
    <t>196504001145</t>
  </si>
  <si>
    <t>039938895723</t>
  </si>
  <si>
    <t>196504001152</t>
  </si>
  <si>
    <t>039938897383</t>
  </si>
  <si>
    <t>196504001169</t>
  </si>
  <si>
    <t>039938897390</t>
  </si>
  <si>
    <t>196504001176</t>
  </si>
  <si>
    <t>196504001183</t>
  </si>
  <si>
    <t>039938897406</t>
  </si>
  <si>
    <t>196504001206</t>
  </si>
  <si>
    <t>039938897413</t>
  </si>
  <si>
    <t>196504001213</t>
  </si>
  <si>
    <t>039938897420</t>
  </si>
  <si>
    <t>196504001220</t>
  </si>
  <si>
    <t>196504001237</t>
  </si>
  <si>
    <t>196504001244</t>
  </si>
  <si>
    <t>039938897451</t>
  </si>
  <si>
    <t>196504001251</t>
  </si>
  <si>
    <t>196504001268</t>
  </si>
  <si>
    <t>039938897468</t>
  </si>
  <si>
    <t>196504001275</t>
  </si>
  <si>
    <t>039938897475</t>
  </si>
  <si>
    <t>196504001282</t>
  </si>
  <si>
    <t>196504001299</t>
  </si>
  <si>
    <t>039938897482</t>
  </si>
  <si>
    <t>039938897505</t>
  </si>
  <si>
    <t>039938767471</t>
  </si>
  <si>
    <t>039938767488</t>
  </si>
  <si>
    <t>039938767495</t>
  </si>
  <si>
    <t>039938767501</t>
  </si>
  <si>
    <t>039938767518</t>
  </si>
  <si>
    <t>039938767525</t>
  </si>
  <si>
    <t>039938767532</t>
  </si>
  <si>
    <t>039938767549</t>
  </si>
  <si>
    <t>039938767556</t>
  </si>
  <si>
    <t>039938767570</t>
  </si>
  <si>
    <t>039938767600</t>
  </si>
  <si>
    <t>039938767730</t>
  </si>
  <si>
    <t>039938767747</t>
  </si>
  <si>
    <t>039938767754</t>
  </si>
  <si>
    <t>039938767761</t>
  </si>
  <si>
    <t>196504127609</t>
  </si>
  <si>
    <t>039938767778</t>
  </si>
  <si>
    <t>196504127616</t>
  </si>
  <si>
    <t>039938767785</t>
  </si>
  <si>
    <t>196504127623</t>
  </si>
  <si>
    <t>196504127630</t>
  </si>
  <si>
    <t>039938767792</t>
  </si>
  <si>
    <t>039938767815</t>
  </si>
  <si>
    <t>039938767822</t>
  </si>
  <si>
    <t>196504127678</t>
  </si>
  <si>
    <t>039938902612</t>
  </si>
  <si>
    <t>039938902629</t>
  </si>
  <si>
    <t>196504127708</t>
  </si>
  <si>
    <t>039938902643</t>
  </si>
  <si>
    <t>196504127715</t>
  </si>
  <si>
    <t>039938902650</t>
  </si>
  <si>
    <t>039938784423</t>
  </si>
  <si>
    <t>039938902667</t>
  </si>
  <si>
    <t>073525109176</t>
  </si>
  <si>
    <t>196504127746</t>
  </si>
  <si>
    <t>073525109329</t>
  </si>
  <si>
    <t>039938902674</t>
  </si>
  <si>
    <t>196504127753</t>
  </si>
  <si>
    <t>073525108872</t>
  </si>
  <si>
    <t>039938902681</t>
  </si>
  <si>
    <t>196504127760</t>
  </si>
  <si>
    <t>039938902698</t>
  </si>
  <si>
    <t>073525109022</t>
  </si>
  <si>
    <t>196504127777</t>
  </si>
  <si>
    <t>039938902704</t>
  </si>
  <si>
    <t>039938902711</t>
  </si>
  <si>
    <t>039938906382</t>
  </si>
  <si>
    <t>039938907112</t>
  </si>
  <si>
    <t>196504128613</t>
  </si>
  <si>
    <t>039938767587</t>
  </si>
  <si>
    <t>196504128620</t>
  </si>
  <si>
    <t>039938767808</t>
  </si>
  <si>
    <t>196504128637</t>
  </si>
  <si>
    <t>196504128644</t>
  </si>
  <si>
    <t>196504128651</t>
  </si>
  <si>
    <t>196504128668</t>
  </si>
  <si>
    <t>039938781170</t>
  </si>
  <si>
    <t>196504128675</t>
  </si>
  <si>
    <t>196504128682</t>
  </si>
  <si>
    <t>196504128699</t>
  </si>
  <si>
    <t>196504128705</t>
  </si>
  <si>
    <t>196504128712</t>
  </si>
  <si>
    <t>196504128729</t>
  </si>
  <si>
    <t>196504128736</t>
  </si>
  <si>
    <t>196504128743</t>
  </si>
  <si>
    <t>196504128750</t>
  </si>
  <si>
    <t>039938791193</t>
  </si>
  <si>
    <t>039938791209</t>
  </si>
  <si>
    <t>039938791216</t>
  </si>
  <si>
    <t>039938791223</t>
  </si>
  <si>
    <t>039938791247</t>
  </si>
  <si>
    <t>196504128811</t>
  </si>
  <si>
    <t>092352990580</t>
  </si>
  <si>
    <t>092352990597</t>
  </si>
  <si>
    <t>039938981778</t>
  </si>
  <si>
    <t>039938824662</t>
  </si>
  <si>
    <t>039938981785</t>
  </si>
  <si>
    <t>039938824686</t>
  </si>
  <si>
    <t>039938981792</t>
  </si>
  <si>
    <t>039938824709</t>
  </si>
  <si>
    <t>039938981808</t>
  </si>
  <si>
    <t>039938981815</t>
  </si>
  <si>
    <t>196504129399</t>
  </si>
  <si>
    <t>039938981822</t>
  </si>
  <si>
    <t>039938981839</t>
  </si>
  <si>
    <t>196504129405</t>
  </si>
  <si>
    <t>039938824822</t>
  </si>
  <si>
    <t>039938981846</t>
  </si>
  <si>
    <t>196504129412</t>
  </si>
  <si>
    <t>039938981853</t>
  </si>
  <si>
    <t>039938826079</t>
  </si>
  <si>
    <t>196504129429</t>
  </si>
  <si>
    <t>039938826086</t>
  </si>
  <si>
    <t>039938981860</t>
  </si>
  <si>
    <t>196504129436</t>
  </si>
  <si>
    <t>039938981877</t>
  </si>
  <si>
    <t>039938826109</t>
  </si>
  <si>
    <t>039938826116</t>
  </si>
  <si>
    <t>039938826369</t>
  </si>
  <si>
    <t>039938909383</t>
  </si>
  <si>
    <t>196504125858</t>
  </si>
  <si>
    <t>196504139251</t>
  </si>
  <si>
    <t>196504132016</t>
  </si>
  <si>
    <t>196504139268</t>
  </si>
  <si>
    <t>196504132009</t>
  </si>
  <si>
    <t>196504139275</t>
  </si>
  <si>
    <t>039938909444</t>
  </si>
  <si>
    <t>196504131989</t>
  </si>
  <si>
    <t>196504139299</t>
  </si>
  <si>
    <t>196504131965</t>
  </si>
  <si>
    <t>196504131934</t>
  </si>
  <si>
    <t>039938936143</t>
  </si>
  <si>
    <t>039938932701</t>
  </si>
  <si>
    <t>196504140714</t>
  </si>
  <si>
    <t>039938932725</t>
  </si>
  <si>
    <t>092352990818</t>
  </si>
  <si>
    <t>196504141391</t>
  </si>
  <si>
    <t>039938932749</t>
  </si>
  <si>
    <t>092352990825</t>
  </si>
  <si>
    <t>196504141407</t>
  </si>
  <si>
    <t>039938845612</t>
  </si>
  <si>
    <t>196504141414</t>
  </si>
  <si>
    <t>039938845629</t>
  </si>
  <si>
    <t>039938933906</t>
  </si>
  <si>
    <t>196504141421</t>
  </si>
  <si>
    <t>039938845636</t>
  </si>
  <si>
    <t>039938933913</t>
  </si>
  <si>
    <t>196504141438</t>
  </si>
  <si>
    <t>039938845643</t>
  </si>
  <si>
    <t>196504141445</t>
  </si>
  <si>
    <t>039938845650</t>
  </si>
  <si>
    <t>196504141667</t>
  </si>
  <si>
    <t>039938933937</t>
  </si>
  <si>
    <t>039938845667</t>
  </si>
  <si>
    <t>196504141674</t>
  </si>
  <si>
    <t>039938935344</t>
  </si>
  <si>
    <t>039938845674</t>
  </si>
  <si>
    <t>196504141681</t>
  </si>
  <si>
    <t>039938982119</t>
  </si>
  <si>
    <t>039938942090</t>
  </si>
  <si>
    <t>039938845681</t>
  </si>
  <si>
    <t>196504141698</t>
  </si>
  <si>
    <t>039938982126</t>
  </si>
  <si>
    <t>196504141704</t>
  </si>
  <si>
    <t>039938845698</t>
  </si>
  <si>
    <t>039938982133</t>
  </si>
  <si>
    <t>196504151734</t>
  </si>
  <si>
    <t>039938845704</t>
  </si>
  <si>
    <t>039938982140</t>
  </si>
  <si>
    <t>196504151741</t>
  </si>
  <si>
    <t>039938845711</t>
  </si>
  <si>
    <t>039938982157</t>
  </si>
  <si>
    <t>039938845728</t>
  </si>
  <si>
    <t>039938982164</t>
  </si>
  <si>
    <t>039938982171</t>
  </si>
  <si>
    <t>039938982188</t>
  </si>
  <si>
    <t>039938982195</t>
  </si>
  <si>
    <t>039938965235</t>
  </si>
  <si>
    <t>039938982201</t>
  </si>
  <si>
    <t>196504161429</t>
  </si>
  <si>
    <t>039938982218</t>
  </si>
  <si>
    <t>039938965242</t>
  </si>
  <si>
    <t>039938982225</t>
  </si>
  <si>
    <t>196504161443</t>
  </si>
  <si>
    <t>039938982232</t>
  </si>
  <si>
    <t>039938982249</t>
  </si>
  <si>
    <t>039938965266</t>
  </si>
  <si>
    <t>039938982256</t>
  </si>
  <si>
    <t>039938982263</t>
  </si>
  <si>
    <t>039938982270</t>
  </si>
  <si>
    <t>039938982287</t>
  </si>
  <si>
    <t>039938861476</t>
  </si>
  <si>
    <t>039938861483</t>
  </si>
  <si>
    <t>039938861490</t>
  </si>
  <si>
    <t>039938861506</t>
  </si>
  <si>
    <t>039938861513</t>
  </si>
  <si>
    <t>039938861520</t>
  </si>
  <si>
    <t>039938861544</t>
  </si>
  <si>
    <t>039938965419</t>
  </si>
  <si>
    <t>039938861551</t>
  </si>
  <si>
    <t>039938982492</t>
  </si>
  <si>
    <t>039938965426</t>
  </si>
  <si>
    <t>039938861568</t>
  </si>
  <si>
    <t>039938982508</t>
  </si>
  <si>
    <t>039938965440</t>
  </si>
  <si>
    <t>039938982522</t>
  </si>
  <si>
    <t>039938965457</t>
  </si>
  <si>
    <t>039938982539</t>
  </si>
  <si>
    <t>039938965471</t>
  </si>
  <si>
    <t>039938982577</t>
  </si>
  <si>
    <t>039938982584</t>
  </si>
  <si>
    <t>039938982591</t>
  </si>
  <si>
    <t>039938965525</t>
  </si>
  <si>
    <t>039938982638</t>
  </si>
  <si>
    <t>039938965549</t>
  </si>
  <si>
    <t>039938982652</t>
  </si>
  <si>
    <t>039938982676</t>
  </si>
  <si>
    <t>039938965754</t>
  </si>
  <si>
    <t>039938965761</t>
  </si>
  <si>
    <t>039938982690</t>
  </si>
  <si>
    <t>039938990718</t>
  </si>
  <si>
    <t>092352990313</t>
  </si>
  <si>
    <t>039938990725</t>
  </si>
  <si>
    <t>039938990732</t>
  </si>
  <si>
    <t>039938994150</t>
  </si>
  <si>
    <t>039938879396</t>
  </si>
  <si>
    <t>092352990375</t>
  </si>
  <si>
    <t>039938879471</t>
  </si>
  <si>
    <t>039938879488</t>
  </si>
  <si>
    <t>039938879495</t>
  </si>
  <si>
    <t>039938879501</t>
  </si>
  <si>
    <t>039938880132</t>
  </si>
  <si>
    <t>039938880149</t>
  </si>
  <si>
    <t>039938880156</t>
  </si>
  <si>
    <t>073525929217</t>
  </si>
  <si>
    <t>073525929200</t>
  </si>
  <si>
    <t>039938016203</t>
  </si>
  <si>
    <t>196504121287</t>
  </si>
  <si>
    <t>039938881979</t>
  </si>
  <si>
    <t>039938881986</t>
  </si>
  <si>
    <t>039938881993</t>
  </si>
  <si>
    <t>196504121324</t>
  </si>
  <si>
    <t>039938882006</t>
  </si>
  <si>
    <t>039938882013</t>
  </si>
  <si>
    <t>196504121355</t>
  </si>
  <si>
    <t>039938882020</t>
  </si>
  <si>
    <t>039938882037</t>
  </si>
  <si>
    <t>039938882044</t>
  </si>
  <si>
    <t>039938882051</t>
  </si>
  <si>
    <t>196504121386</t>
  </si>
  <si>
    <t>039938882068</t>
  </si>
  <si>
    <t>196504121430</t>
  </si>
  <si>
    <t>196504121447</t>
  </si>
  <si>
    <t>196504121454</t>
  </si>
  <si>
    <t>039938882150</t>
  </si>
  <si>
    <t>039938882167</t>
  </si>
  <si>
    <t>039938882174</t>
  </si>
  <si>
    <t>039938882181</t>
  </si>
  <si>
    <t>039938882211</t>
  </si>
  <si>
    <t>196504164093</t>
  </si>
  <si>
    <t>196504164109</t>
  </si>
  <si>
    <t>196504192829</t>
  </si>
  <si>
    <t>196504192843</t>
  </si>
  <si>
    <t>196504192867</t>
  </si>
  <si>
    <t>196504192881</t>
  </si>
  <si>
    <t>196504192904</t>
  </si>
  <si>
    <t>196504192928</t>
  </si>
  <si>
    <t>196504192942</t>
  </si>
  <si>
    <t>196504192966</t>
  </si>
  <si>
    <t>196504192980</t>
  </si>
  <si>
    <t>196504193024</t>
  </si>
  <si>
    <t>196504193048</t>
  </si>
  <si>
    <t>196504193062</t>
  </si>
  <si>
    <t>196504193086</t>
  </si>
  <si>
    <t>196504193109</t>
  </si>
  <si>
    <t>196504193123</t>
  </si>
  <si>
    <t>196504193147</t>
  </si>
  <si>
    <t>196504193161</t>
  </si>
  <si>
    <t>196504193185</t>
  </si>
  <si>
    <t>196504193208</t>
  </si>
  <si>
    <t>196504193222</t>
  </si>
  <si>
    <t>196504193246</t>
  </si>
  <si>
    <t>196504193260</t>
  </si>
  <si>
    <t>196504193284</t>
  </si>
  <si>
    <t>196504193307</t>
  </si>
  <si>
    <t>196504193321</t>
  </si>
  <si>
    <t>196504193345</t>
  </si>
  <si>
    <t>196504193369</t>
  </si>
  <si>
    <t>196504193383</t>
  </si>
  <si>
    <t>196504193406</t>
  </si>
  <si>
    <t>196504193420</t>
  </si>
  <si>
    <t>196504193444</t>
  </si>
  <si>
    <t>196504193468</t>
  </si>
  <si>
    <t>196504193482</t>
  </si>
  <si>
    <t>196504193505</t>
  </si>
  <si>
    <t>196504193529</t>
  </si>
  <si>
    <t>196504193543</t>
  </si>
  <si>
    <t>196504193567</t>
  </si>
  <si>
    <t>196504193581</t>
  </si>
  <si>
    <t>196504193604</t>
  </si>
  <si>
    <t>196504193628</t>
  </si>
  <si>
    <t>196504193642</t>
  </si>
  <si>
    <t>196504193666</t>
  </si>
  <si>
    <t>196504193680</t>
  </si>
  <si>
    <t>196504193703</t>
  </si>
  <si>
    <t>196504193727</t>
  </si>
  <si>
    <t>196504193741</t>
  </si>
  <si>
    <t>196504193765</t>
  </si>
  <si>
    <t>196504193789</t>
  </si>
  <si>
    <t>196504193802</t>
  </si>
  <si>
    <t>196504193826</t>
  </si>
  <si>
    <t>196504193840</t>
  </si>
  <si>
    <t>196504193864</t>
  </si>
  <si>
    <t>196504193888</t>
  </si>
  <si>
    <t>196504193901</t>
  </si>
  <si>
    <t>196504193925</t>
  </si>
  <si>
    <t>196504193949</t>
  </si>
  <si>
    <t>196504193987</t>
  </si>
  <si>
    <t>196504161498</t>
  </si>
  <si>
    <t>196504194007</t>
  </si>
  <si>
    <t>196504161504</t>
  </si>
  <si>
    <t>196504194021</t>
  </si>
  <si>
    <t>196504194045</t>
  </si>
  <si>
    <t>196504161511</t>
  </si>
  <si>
    <t>196504194069</t>
  </si>
  <si>
    <t>196504194083</t>
  </si>
  <si>
    <t>196504161535</t>
  </si>
  <si>
    <t>196504194106</t>
  </si>
  <si>
    <t>196504194120</t>
  </si>
  <si>
    <t>196504161542</t>
  </si>
  <si>
    <t>196504194144</t>
  </si>
  <si>
    <t>196504161559</t>
  </si>
  <si>
    <t>196504194168</t>
  </si>
  <si>
    <t>196504161566</t>
  </si>
  <si>
    <t>196504194182</t>
  </si>
  <si>
    <t>196504194205</t>
  </si>
  <si>
    <t>196504194229</t>
  </si>
  <si>
    <t>196504161580</t>
  </si>
  <si>
    <t>196504194243</t>
  </si>
  <si>
    <t>196504194267</t>
  </si>
  <si>
    <t>196504161603</t>
  </si>
  <si>
    <t>196504194281</t>
  </si>
  <si>
    <t>196504194304</t>
  </si>
  <si>
    <t>196504194328</t>
  </si>
  <si>
    <t>196504161627</t>
  </si>
  <si>
    <t>196504194342</t>
  </si>
  <si>
    <t>196504161634</t>
  </si>
  <si>
    <t>196504194366</t>
  </si>
  <si>
    <t>196504194380</t>
  </si>
  <si>
    <t>196504194403</t>
  </si>
  <si>
    <t>196504194427</t>
  </si>
  <si>
    <t>196504161665</t>
  </si>
  <si>
    <t>196504194441</t>
  </si>
  <si>
    <t>196504194465</t>
  </si>
  <si>
    <t>196504194489</t>
  </si>
  <si>
    <t>196504194502</t>
  </si>
  <si>
    <t>196504194526</t>
  </si>
  <si>
    <t>196504194540</t>
  </si>
  <si>
    <t>196504194564</t>
  </si>
  <si>
    <t>196504194588</t>
  </si>
  <si>
    <t>196504194601</t>
  </si>
  <si>
    <t>196504194625</t>
  </si>
  <si>
    <t>196504194649</t>
  </si>
  <si>
    <t>196504194663</t>
  </si>
  <si>
    <t>196504194687</t>
  </si>
  <si>
    <t>196504194700</t>
  </si>
  <si>
    <t>196504194724</t>
  </si>
  <si>
    <t>196504161795</t>
  </si>
  <si>
    <t>196504194878</t>
  </si>
  <si>
    <t>196504194892</t>
  </si>
  <si>
    <t>196504162624</t>
  </si>
  <si>
    <t>196504162631</t>
  </si>
  <si>
    <t>196504162648</t>
  </si>
  <si>
    <t>196504162655</t>
  </si>
  <si>
    <t>196504162662</t>
  </si>
  <si>
    <t>196504162679</t>
  </si>
  <si>
    <t>196504163072</t>
  </si>
  <si>
    <t>196504163089</t>
  </si>
  <si>
    <t>196504163096</t>
  </si>
  <si>
    <t>196504163102</t>
  </si>
  <si>
    <t>196504163119</t>
  </si>
  <si>
    <t>196504163126</t>
  </si>
  <si>
    <t>196504163133</t>
  </si>
  <si>
    <t>196504163140</t>
  </si>
  <si>
    <t>196504163157</t>
  </si>
  <si>
    <t>196504163294</t>
  </si>
  <si>
    <t>196504163577</t>
  </si>
  <si>
    <t>196504163584</t>
  </si>
  <si>
    <t>196504163591</t>
  </si>
  <si>
    <t>196504163607</t>
  </si>
  <si>
    <t>196504163614</t>
  </si>
  <si>
    <t>196504163621</t>
  </si>
  <si>
    <t>196504163638</t>
  </si>
  <si>
    <t>196504163645</t>
  </si>
  <si>
    <t>196504163652</t>
  </si>
  <si>
    <t>196504163669</t>
  </si>
  <si>
    <t>196504163676</t>
  </si>
  <si>
    <t>196504163683</t>
  </si>
  <si>
    <t>196504163690</t>
  </si>
  <si>
    <t>196504163706</t>
  </si>
  <si>
    <t>196504163713</t>
  </si>
  <si>
    <t>196504163720</t>
  </si>
  <si>
    <t>196504164086</t>
  </si>
  <si>
    <t>039938243364</t>
  </si>
  <si>
    <t>039938243388</t>
  </si>
  <si>
    <t>039938243401</t>
  </si>
  <si>
    <t>039938243418</t>
  </si>
  <si>
    <t>039938243425</t>
  </si>
  <si>
    <t>039938243449</t>
  </si>
  <si>
    <t>039938243456</t>
  </si>
  <si>
    <t>039938243470</t>
  </si>
  <si>
    <t>039938243487</t>
  </si>
  <si>
    <t>039938243319</t>
  </si>
  <si>
    <t>039938245511</t>
  </si>
  <si>
    <t>039938244170</t>
  </si>
  <si>
    <t>039938245528</t>
  </si>
  <si>
    <t>039938245542</t>
  </si>
  <si>
    <t>039938244194</t>
  </si>
  <si>
    <t>039938245559</t>
  </si>
  <si>
    <t>039938244224</t>
  </si>
  <si>
    <t>039938245566</t>
  </si>
  <si>
    <t>039938244255</t>
  </si>
  <si>
    <t>039938244293</t>
  </si>
  <si>
    <t>039938244323</t>
  </si>
  <si>
    <t>039938245573</t>
  </si>
  <si>
    <t>039938244361</t>
  </si>
  <si>
    <t>039938244378</t>
  </si>
  <si>
    <t>039938244385</t>
  </si>
  <si>
    <t>039938245801</t>
  </si>
  <si>
    <t>039938245597</t>
  </si>
  <si>
    <t>039938242756</t>
  </si>
  <si>
    <t>039938242763</t>
  </si>
  <si>
    <t>039938245603</t>
  </si>
  <si>
    <t>039938242701</t>
  </si>
  <si>
    <t>039938245627</t>
  </si>
  <si>
    <t>039938245634</t>
  </si>
  <si>
    <t>039938245658</t>
  </si>
  <si>
    <t>039938245665</t>
  </si>
  <si>
    <t>039938245689</t>
  </si>
  <si>
    <t>039938245696</t>
  </si>
  <si>
    <t>039938245719</t>
  </si>
  <si>
    <t>039938245733</t>
  </si>
  <si>
    <t>039938242367</t>
  </si>
  <si>
    <t>039938245740</t>
  </si>
  <si>
    <t>039938245757</t>
  </si>
  <si>
    <t>039938245771</t>
  </si>
  <si>
    <t>039938245788</t>
  </si>
  <si>
    <t>039938242855</t>
  </si>
  <si>
    <t>039938242862</t>
  </si>
  <si>
    <t>039938242879</t>
  </si>
  <si>
    <t>039938245818</t>
  </si>
  <si>
    <t>039938242886</t>
  </si>
  <si>
    <t>039938242893</t>
  </si>
  <si>
    <t>039938242909</t>
  </si>
  <si>
    <t>039938245641</t>
  </si>
  <si>
    <t>039938242916</t>
  </si>
  <si>
    <t>039938242558</t>
  </si>
  <si>
    <t>039938242930</t>
  </si>
  <si>
    <t>039938242947</t>
  </si>
  <si>
    <t>039938242572</t>
  </si>
  <si>
    <t>039938242961</t>
  </si>
  <si>
    <t>039938242190</t>
  </si>
  <si>
    <t>039938242602</t>
  </si>
  <si>
    <t>039938242206</t>
  </si>
  <si>
    <t>039938242978</t>
  </si>
  <si>
    <t>039938242992</t>
  </si>
  <si>
    <t>039938242633</t>
  </si>
  <si>
    <t>039938245535</t>
  </si>
  <si>
    <t>039938242213</t>
  </si>
  <si>
    <t>039938243005</t>
  </si>
  <si>
    <t>039938243029</t>
  </si>
  <si>
    <t>039938242671</t>
  </si>
  <si>
    <t>039938243050</t>
  </si>
  <si>
    <t>039938242220</t>
  </si>
  <si>
    <t>039938243074</t>
  </si>
  <si>
    <t>039938242749</t>
  </si>
  <si>
    <t>039938243081</t>
  </si>
  <si>
    <t>039938241902</t>
  </si>
  <si>
    <t>039938243098</t>
  </si>
  <si>
    <t>039938242237</t>
  </si>
  <si>
    <t>039938243111</t>
  </si>
  <si>
    <t>039938243036</t>
  </si>
  <si>
    <t>039938242244</t>
  </si>
  <si>
    <t>039938242268</t>
  </si>
  <si>
    <t>039938243128</t>
  </si>
  <si>
    <t>039938242275</t>
  </si>
  <si>
    <t>039938241889</t>
  </si>
  <si>
    <t>039938243142</t>
  </si>
  <si>
    <t>039938242299</t>
  </si>
  <si>
    <t>039938242305</t>
  </si>
  <si>
    <t>039938243159</t>
  </si>
  <si>
    <t>039938241919</t>
  </si>
  <si>
    <t>039938241940</t>
  </si>
  <si>
    <t>039938242985</t>
  </si>
  <si>
    <t>039938242329</t>
  </si>
  <si>
    <t>039938241971</t>
  </si>
  <si>
    <t>039938242336</t>
  </si>
  <si>
    <t>039938242015</t>
  </si>
  <si>
    <t>039938242350</t>
  </si>
  <si>
    <t>039938242381</t>
  </si>
  <si>
    <t>039938242084</t>
  </si>
  <si>
    <t>039938242046</t>
  </si>
  <si>
    <t>039938242091</t>
  </si>
  <si>
    <t>039938242404</t>
  </si>
  <si>
    <t>039938242107</t>
  </si>
  <si>
    <t>039938242411</t>
  </si>
  <si>
    <t>039938242435</t>
  </si>
  <si>
    <t>039938242459</t>
  </si>
  <si>
    <t>039938242466</t>
  </si>
  <si>
    <t>039938242480</t>
  </si>
  <si>
    <t>039938242312</t>
  </si>
  <si>
    <t>039938244354</t>
  </si>
  <si>
    <t>039938242398</t>
  </si>
  <si>
    <t>039938243395</t>
  </si>
  <si>
    <t>039938245726</t>
  </si>
  <si>
    <t>039938243067</t>
  </si>
  <si>
    <t>039938244330</t>
  </si>
  <si>
    <t>039938243012</t>
  </si>
  <si>
    <t>039938245672</t>
  </si>
  <si>
    <t>039938242497</t>
  </si>
  <si>
    <t>039938242343</t>
  </si>
  <si>
    <t>039938243340</t>
  </si>
  <si>
    <t>039938689650</t>
  </si>
  <si>
    <t>039938689667</t>
  </si>
  <si>
    <t>039938689674</t>
  </si>
  <si>
    <t>039938689681</t>
  </si>
  <si>
    <t>039938242282</t>
  </si>
  <si>
    <t>039938245610</t>
  </si>
  <si>
    <t>039938243289</t>
  </si>
  <si>
    <t>039938242954</t>
  </si>
  <si>
    <t>039938245702</t>
  </si>
  <si>
    <t>039938242374</t>
  </si>
  <si>
    <t>039938243043</t>
  </si>
  <si>
    <t>039938243371</t>
  </si>
  <si>
    <t>039938242718</t>
  </si>
  <si>
    <t>039938242053</t>
  </si>
  <si>
    <t>039938760564</t>
  </si>
  <si>
    <t>039938760571</t>
  </si>
  <si>
    <t>039938760588</t>
  </si>
  <si>
    <t>039938760601</t>
  </si>
  <si>
    <t>039938760632</t>
  </si>
  <si>
    <t>039938760656</t>
  </si>
  <si>
    <t>039938760663</t>
  </si>
  <si>
    <t>039938760687</t>
  </si>
  <si>
    <t>039938760700</t>
  </si>
  <si>
    <t>039938243180</t>
  </si>
  <si>
    <t>039938760755</t>
  </si>
  <si>
    <t>039938243197</t>
  </si>
  <si>
    <t>039938760762</t>
  </si>
  <si>
    <t>039938243203</t>
  </si>
  <si>
    <t>039938760779</t>
  </si>
  <si>
    <t>039938243210</t>
  </si>
  <si>
    <t>039938760786</t>
  </si>
  <si>
    <t>039938243227</t>
  </si>
  <si>
    <t>039938243234</t>
  </si>
  <si>
    <t>039938760793</t>
  </si>
  <si>
    <t>039938760809</t>
  </si>
  <si>
    <t>039938243241</t>
  </si>
  <si>
    <t>039938243265</t>
  </si>
  <si>
    <t>039938760816</t>
  </si>
  <si>
    <t>039938243272</t>
  </si>
  <si>
    <t>039938243296</t>
  </si>
  <si>
    <t>039938243302</t>
  </si>
  <si>
    <t>039938243333</t>
  </si>
  <si>
    <t>039938243326</t>
  </si>
  <si>
    <t>039938243357</t>
  </si>
  <si>
    <t>039938245580</t>
  </si>
  <si>
    <t>039938243258</t>
  </si>
  <si>
    <t>039938242251</t>
  </si>
  <si>
    <t>039938242923</t>
  </si>
  <si>
    <t>039938795030</t>
  </si>
  <si>
    <t>039938795047</t>
  </si>
  <si>
    <t>039938795054</t>
  </si>
  <si>
    <t>039938795061</t>
  </si>
  <si>
    <t>039938795078</t>
  </si>
  <si>
    <t>039938795085</t>
  </si>
  <si>
    <t>039938795092</t>
  </si>
  <si>
    <t>039938795108</t>
  </si>
  <si>
    <t>039938844530</t>
  </si>
  <si>
    <t>039938844547</t>
  </si>
  <si>
    <t>039938844554</t>
  </si>
  <si>
    <t>039938844561</t>
  </si>
  <si>
    <t>039938844578</t>
  </si>
  <si>
    <t>200</t>
  </si>
  <si>
    <t>100</t>
  </si>
  <si>
    <t>5</t>
  </si>
  <si>
    <t>14</t>
  </si>
  <si>
    <t>150</t>
  </si>
  <si>
    <t>75</t>
  </si>
  <si>
    <t>300</t>
  </si>
  <si>
    <t>13</t>
  </si>
  <si>
    <t>42</t>
  </si>
  <si>
    <t>41</t>
  </si>
  <si>
    <t>49</t>
  </si>
  <si>
    <t>48</t>
  </si>
  <si>
    <t>9</t>
  </si>
  <si>
    <t>21</t>
  </si>
  <si>
    <t>7</t>
  </si>
  <si>
    <t>84</t>
  </si>
  <si>
    <t>30</t>
  </si>
  <si>
    <t>27</t>
  </si>
  <si>
    <t>54</t>
  </si>
  <si>
    <t>39</t>
  </si>
  <si>
    <t>33</t>
  </si>
  <si>
    <t>249</t>
  </si>
  <si>
    <t>72</t>
  </si>
  <si>
    <t>43</t>
  </si>
  <si>
    <t>No</t>
  </si>
  <si>
    <t>While Supplies Last</t>
  </si>
  <si>
    <t>Will be replaced by 374737</t>
  </si>
  <si>
    <t>Replacement for 359282</t>
  </si>
  <si>
    <t>Replacement for 359289</t>
  </si>
  <si>
    <t>Replacement for 38320</t>
  </si>
  <si>
    <t>Replacement for 38321</t>
  </si>
  <si>
    <t>Replacement for 38327</t>
  </si>
  <si>
    <t>10073525182336</t>
  </si>
  <si>
    <t>10073525607297</t>
  </si>
  <si>
    <t>10073525109128</t>
  </si>
  <si>
    <t>10039938145726</t>
  </si>
  <si>
    <t>10073525109135</t>
  </si>
  <si>
    <t>10039938145689</t>
  </si>
  <si>
    <t>10073525183043</t>
  </si>
  <si>
    <t>10039938145719</t>
  </si>
  <si>
    <t>10073525092482</t>
  </si>
  <si>
    <t>10073525109340</t>
  </si>
  <si>
    <t>10039938247697</t>
  </si>
  <si>
    <t>10039938174252</t>
  </si>
  <si>
    <t>10039938171220</t>
  </si>
  <si>
    <t>10073525536177</t>
  </si>
  <si>
    <t>10039938186002</t>
  </si>
  <si>
    <t>10073525111909</t>
  </si>
  <si>
    <t>10073525034130</t>
  </si>
  <si>
    <t>10039938174290</t>
  </si>
  <si>
    <t>10073525034147</t>
  </si>
  <si>
    <t>10039938168398</t>
  </si>
  <si>
    <t>10039938171077</t>
  </si>
  <si>
    <t>10073525109357</t>
  </si>
  <si>
    <t>10073525109166</t>
  </si>
  <si>
    <t>10039938124103</t>
  </si>
  <si>
    <t>10039938171145</t>
  </si>
  <si>
    <t>10039938174306</t>
  </si>
  <si>
    <t>00073525597560</t>
  </si>
  <si>
    <t>10039938244481</t>
  </si>
  <si>
    <t>10073525875887</t>
  </si>
  <si>
    <t>10073525809288</t>
  </si>
  <si>
    <t>10073525697533</t>
  </si>
  <si>
    <t>10039938174337</t>
  </si>
  <si>
    <t>10039938171008</t>
  </si>
  <si>
    <t>10073525740130</t>
  </si>
  <si>
    <t>10073525697540</t>
  </si>
  <si>
    <t>10073525109364</t>
  </si>
  <si>
    <t>10073525109623</t>
  </si>
  <si>
    <t>10073525104628</t>
  </si>
  <si>
    <t>10073525482962</t>
  </si>
  <si>
    <t>10073525102211</t>
  </si>
  <si>
    <t>10039938160675</t>
  </si>
  <si>
    <t>10039938174344</t>
  </si>
  <si>
    <t>10073525103201</t>
  </si>
  <si>
    <t>10039938207844</t>
  </si>
  <si>
    <t>10073525702633</t>
  </si>
  <si>
    <t>10073525106141</t>
  </si>
  <si>
    <t>10073525482108</t>
  </si>
  <si>
    <t>10073525106059</t>
  </si>
  <si>
    <t>10039938174368</t>
  </si>
  <si>
    <t>10039938147294</t>
  </si>
  <si>
    <t>10039938171169</t>
  </si>
  <si>
    <t>10073525109371</t>
  </si>
  <si>
    <t>10041624373009</t>
  </si>
  <si>
    <t>10073525109197</t>
  </si>
  <si>
    <t>10073525740055</t>
  </si>
  <si>
    <t>10039938174375</t>
  </si>
  <si>
    <t>10039938160835</t>
  </si>
  <si>
    <t>10073525109203</t>
  </si>
  <si>
    <t>10073525809905</t>
  </si>
  <si>
    <t>10073525144211</t>
  </si>
  <si>
    <t>10039938170988</t>
  </si>
  <si>
    <t>10039938174399</t>
  </si>
  <si>
    <t>10073525106103</t>
  </si>
  <si>
    <t>10073525109388</t>
  </si>
  <si>
    <t>10039938186040</t>
  </si>
  <si>
    <t>10041624373276</t>
  </si>
  <si>
    <t>10039938174405</t>
  </si>
  <si>
    <t>10073525809929</t>
  </si>
  <si>
    <t>10073525109210</t>
  </si>
  <si>
    <t>10039938147829</t>
  </si>
  <si>
    <t>10039938186095</t>
  </si>
  <si>
    <t>10039938174429</t>
  </si>
  <si>
    <t>10073525740161</t>
  </si>
  <si>
    <t>10073525759583</t>
  </si>
  <si>
    <t>10073525109395</t>
  </si>
  <si>
    <t>10073525109227</t>
  </si>
  <si>
    <t>10073525581016</t>
  </si>
  <si>
    <t>10039938174436</t>
  </si>
  <si>
    <t>10039938171138</t>
  </si>
  <si>
    <t>10073525810055</t>
  </si>
  <si>
    <t>10073525031818</t>
  </si>
  <si>
    <t>10073525109418</t>
  </si>
  <si>
    <t>10073525740192</t>
  </si>
  <si>
    <t>10039938124097</t>
  </si>
  <si>
    <t>10041624373429</t>
  </si>
  <si>
    <t>10073525032044</t>
  </si>
  <si>
    <t>10073525740208</t>
  </si>
  <si>
    <t>10039938197794</t>
  </si>
  <si>
    <t>10073525032006</t>
  </si>
  <si>
    <t>10039938170933</t>
  </si>
  <si>
    <t>10073525810062</t>
  </si>
  <si>
    <t>10039938197862</t>
  </si>
  <si>
    <t>10073525031849</t>
  </si>
  <si>
    <t>10039938247550</t>
  </si>
  <si>
    <t>10073525740284</t>
  </si>
  <si>
    <t>10073525810079</t>
  </si>
  <si>
    <t>10073525109425</t>
  </si>
  <si>
    <t>10073525528004</t>
  </si>
  <si>
    <t>10073525109234</t>
  </si>
  <si>
    <t>10073525675876</t>
  </si>
  <si>
    <t>10039938197725</t>
  </si>
  <si>
    <t>10073525162864</t>
  </si>
  <si>
    <t>10039938247819</t>
  </si>
  <si>
    <t>10073525740291</t>
  </si>
  <si>
    <t>10039938003606</t>
  </si>
  <si>
    <t>10039938209534</t>
  </si>
  <si>
    <t>10073525528028</t>
  </si>
  <si>
    <t>10073525109241</t>
  </si>
  <si>
    <t>10073525109432</t>
  </si>
  <si>
    <t>10039938159037</t>
  </si>
  <si>
    <t>10073525807918</t>
  </si>
  <si>
    <t>10073525740307</t>
  </si>
  <si>
    <t>10073525807956</t>
  </si>
  <si>
    <t>10039938198098</t>
  </si>
  <si>
    <t>10073525109265</t>
  </si>
  <si>
    <t>10073525042173</t>
  </si>
  <si>
    <t>10073525824939</t>
  </si>
  <si>
    <t>10039938159051</t>
  </si>
  <si>
    <t>10073525472611</t>
  </si>
  <si>
    <t>10039938078932</t>
  </si>
  <si>
    <t>10039938171039</t>
  </si>
  <si>
    <t>10073525102150</t>
  </si>
  <si>
    <t>10039938171022</t>
  </si>
  <si>
    <t>10073525824946</t>
  </si>
  <si>
    <t>10073525162888</t>
  </si>
  <si>
    <t>10039938112285</t>
  </si>
  <si>
    <t>10039938124233</t>
  </si>
  <si>
    <t>10073525825097</t>
  </si>
  <si>
    <t>00039938187736</t>
  </si>
  <si>
    <t>10039938171183</t>
  </si>
  <si>
    <t>10073525144273</t>
  </si>
  <si>
    <t>10073525106028</t>
  </si>
  <si>
    <t>10073525182947</t>
  </si>
  <si>
    <t>10039938112292</t>
  </si>
  <si>
    <t>10039938168756</t>
  </si>
  <si>
    <t>10073525528134</t>
  </si>
  <si>
    <t>10073525740277</t>
  </si>
  <si>
    <t>10039938185982</t>
  </si>
  <si>
    <t>10039938171060</t>
  </si>
  <si>
    <t>10073525807475</t>
  </si>
  <si>
    <t>10073525109272</t>
  </si>
  <si>
    <t>10073525825103</t>
  </si>
  <si>
    <t>10073525875863</t>
  </si>
  <si>
    <t>00039938187743</t>
  </si>
  <si>
    <t>10039938079168</t>
  </si>
  <si>
    <t>10073525880355</t>
  </si>
  <si>
    <t>10073525106080</t>
  </si>
  <si>
    <t>10073525042241</t>
  </si>
  <si>
    <t>10039938228320</t>
  </si>
  <si>
    <t>10039938079182</t>
  </si>
  <si>
    <t>10041624373979</t>
  </si>
  <si>
    <t>10039938079243</t>
  </si>
  <si>
    <t>10073525025794</t>
  </si>
  <si>
    <t>10073525109289</t>
  </si>
  <si>
    <t>10073525740116</t>
  </si>
  <si>
    <t>20092352208764</t>
  </si>
  <si>
    <t>10073525807482</t>
  </si>
  <si>
    <t>10073525042197</t>
  </si>
  <si>
    <t>10039938007741</t>
  </si>
  <si>
    <t>10073525501038</t>
  </si>
  <si>
    <t>10073525025831</t>
  </si>
  <si>
    <t>10073525102228</t>
  </si>
  <si>
    <t>10073525025879</t>
  </si>
  <si>
    <t>10039938185999</t>
  </si>
  <si>
    <t>10039938206526</t>
  </si>
  <si>
    <t>10073525109319</t>
  </si>
  <si>
    <t>10041624374006</t>
  </si>
  <si>
    <t>10073525182961</t>
  </si>
  <si>
    <t>10073525106066</t>
  </si>
  <si>
    <t>10073525205851</t>
  </si>
  <si>
    <t>10073525807499</t>
  </si>
  <si>
    <t>10073525740031</t>
  </si>
  <si>
    <t>10073525493265</t>
  </si>
  <si>
    <t>10073525025893</t>
  </si>
  <si>
    <t>10073525101955</t>
  </si>
  <si>
    <t>10039938244689</t>
  </si>
  <si>
    <t>10073525025909</t>
  </si>
  <si>
    <t>10073525811472</t>
  </si>
  <si>
    <t>10073525807758</t>
  </si>
  <si>
    <t>10039938057104</t>
  </si>
  <si>
    <t>10073525025930</t>
  </si>
  <si>
    <t>10073525811489</t>
  </si>
  <si>
    <t>10073525025954</t>
  </si>
  <si>
    <t>10073525571888</t>
  </si>
  <si>
    <t>10073525807765</t>
  </si>
  <si>
    <t>10039938007857</t>
  </si>
  <si>
    <t>10073525811496</t>
  </si>
  <si>
    <t>10073525571895</t>
  </si>
  <si>
    <t>10073525807772</t>
  </si>
  <si>
    <t>10073525109777</t>
  </si>
  <si>
    <t>10073525025961</t>
  </si>
  <si>
    <t>10073525571901</t>
  </si>
  <si>
    <t>10039938244641</t>
  </si>
  <si>
    <t>10073525025978</t>
  </si>
  <si>
    <t>10039938168510</t>
  </si>
  <si>
    <t>10073525586714</t>
  </si>
  <si>
    <t>10073525025985</t>
  </si>
  <si>
    <t>20073525119445</t>
  </si>
  <si>
    <t>10073525131143</t>
  </si>
  <si>
    <t>10041624374273</t>
  </si>
  <si>
    <t>10073525093649</t>
  </si>
  <si>
    <t>10039938147966</t>
  </si>
  <si>
    <t>10073525536085</t>
  </si>
  <si>
    <t>10039938209565</t>
  </si>
  <si>
    <t>30092352206262</t>
  </si>
  <si>
    <t>10073525026005</t>
  </si>
  <si>
    <t>10039938244658</t>
  </si>
  <si>
    <t>10073525144341</t>
  </si>
  <si>
    <t>10073525026029</t>
  </si>
  <si>
    <t>10039938209480</t>
  </si>
  <si>
    <t>10039938001985</t>
  </si>
  <si>
    <t>10073525026043</t>
  </si>
  <si>
    <t>10039938247574</t>
  </si>
  <si>
    <t>10041624374426</t>
  </si>
  <si>
    <t>10073525144198</t>
  </si>
  <si>
    <t>10039938079298</t>
  </si>
  <si>
    <t>10073525033157</t>
  </si>
  <si>
    <t>10073525026050</t>
  </si>
  <si>
    <t>10073525144792</t>
  </si>
  <si>
    <t>10073525807109</t>
  </si>
  <si>
    <t>10073525183005</t>
  </si>
  <si>
    <t>10039938002005</t>
  </si>
  <si>
    <t>10039938244665</t>
  </si>
  <si>
    <t>10073525144297</t>
  </si>
  <si>
    <t>10073525144808</t>
  </si>
  <si>
    <t>10039938065642</t>
  </si>
  <si>
    <t>10073525026081</t>
  </si>
  <si>
    <t>10039938247772</t>
  </si>
  <si>
    <t>10041624391324</t>
  </si>
  <si>
    <t>10073525033287</t>
  </si>
  <si>
    <t>10039938168466</t>
  </si>
  <si>
    <t>10073525144785</t>
  </si>
  <si>
    <t>10039938228344</t>
  </si>
  <si>
    <t>10073525103058</t>
  </si>
  <si>
    <t>10073525812608</t>
  </si>
  <si>
    <t>10073525111992</t>
  </si>
  <si>
    <t>10073525162871</t>
  </si>
  <si>
    <t>10039938207639</t>
  </si>
  <si>
    <t>10073525144778</t>
  </si>
  <si>
    <t>10073525807116</t>
  </si>
  <si>
    <t>10039938124110</t>
  </si>
  <si>
    <t>10073525144242</t>
  </si>
  <si>
    <t>10039938079397</t>
  </si>
  <si>
    <t>10073525952441</t>
  </si>
  <si>
    <t>10073525812615</t>
  </si>
  <si>
    <t>10073525824892</t>
  </si>
  <si>
    <t>10073525183029</t>
  </si>
  <si>
    <t>10073525144228</t>
  </si>
  <si>
    <t>10039938186118</t>
  </si>
  <si>
    <t>10073525824908</t>
  </si>
  <si>
    <t>10039938247413</t>
  </si>
  <si>
    <t>10073525812622</t>
  </si>
  <si>
    <t>10073525807123</t>
  </si>
  <si>
    <t>10039938208513</t>
  </si>
  <si>
    <t>20073525119759</t>
  </si>
  <si>
    <t>10039938147881</t>
  </si>
  <si>
    <t>10039938123571</t>
  </si>
  <si>
    <t>10039938197688</t>
  </si>
  <si>
    <t>10039938123618</t>
  </si>
  <si>
    <t>10073525144259</t>
  </si>
  <si>
    <t>10039938165410</t>
  </si>
  <si>
    <t>20092352206364</t>
  </si>
  <si>
    <t>10039938079458</t>
  </si>
  <si>
    <t>10073525183067</t>
  </si>
  <si>
    <t>10039938198050</t>
  </si>
  <si>
    <t>10073525144266</t>
  </si>
  <si>
    <t>10039938247475</t>
  </si>
  <si>
    <t>10073525812943</t>
  </si>
  <si>
    <t>10039938168565</t>
  </si>
  <si>
    <t>10039938096554</t>
  </si>
  <si>
    <t>10073525183081</t>
  </si>
  <si>
    <t>10039938079557</t>
  </si>
  <si>
    <t>10039938164611</t>
  </si>
  <si>
    <t>10073525144310</t>
  </si>
  <si>
    <t>20092352208771</t>
  </si>
  <si>
    <t>10073525952946</t>
  </si>
  <si>
    <t>10073525144327</t>
  </si>
  <si>
    <t>10039938228368</t>
  </si>
  <si>
    <t>10073525186792</t>
  </si>
  <si>
    <t>10039938002197</t>
  </si>
  <si>
    <t>10073525042630</t>
  </si>
  <si>
    <t>10039938197749</t>
  </si>
  <si>
    <t>10073525953158</t>
  </si>
  <si>
    <t>10041624702007</t>
  </si>
  <si>
    <t>10073525809295</t>
  </si>
  <si>
    <t>10073525042708</t>
  </si>
  <si>
    <t>10073525809271</t>
  </si>
  <si>
    <t>10039938128651</t>
  </si>
  <si>
    <t>10073525794829</t>
  </si>
  <si>
    <t>10039938096561</t>
  </si>
  <si>
    <t>10073525186808</t>
  </si>
  <si>
    <t>10039938168718</t>
  </si>
  <si>
    <t>10039938198111</t>
  </si>
  <si>
    <t>10039938170902</t>
  </si>
  <si>
    <t>10039938003903</t>
  </si>
  <si>
    <t>10073525042654</t>
  </si>
  <si>
    <t>10073525740147</t>
  </si>
  <si>
    <t>10039938003668</t>
  </si>
  <si>
    <t>10039938123595</t>
  </si>
  <si>
    <t>10039938002739</t>
  </si>
  <si>
    <t>10039938079816</t>
  </si>
  <si>
    <t>10073525808786</t>
  </si>
  <si>
    <t>10039938170759</t>
  </si>
  <si>
    <t>20073525119469</t>
  </si>
  <si>
    <t>10039938002777</t>
  </si>
  <si>
    <t>10039938096578</t>
  </si>
  <si>
    <t>10073525430208</t>
  </si>
  <si>
    <t>10073525186822</t>
  </si>
  <si>
    <t>10039938079908</t>
  </si>
  <si>
    <t>10039938170827</t>
  </si>
  <si>
    <t>10039938160811</t>
  </si>
  <si>
    <t>10073525407309</t>
  </si>
  <si>
    <t>10039938111868</t>
  </si>
  <si>
    <t>30092352206279</t>
  </si>
  <si>
    <t>10073525808809</t>
  </si>
  <si>
    <t>10039938186163</t>
  </si>
  <si>
    <t>10039938002838</t>
  </si>
  <si>
    <t>10039938079953</t>
  </si>
  <si>
    <t>10073525872169</t>
  </si>
  <si>
    <t>10073525034864</t>
  </si>
  <si>
    <t>10039938247611</t>
  </si>
  <si>
    <t>10039938170681</t>
  </si>
  <si>
    <t>10039938111882</t>
  </si>
  <si>
    <t>10039938080003</t>
  </si>
  <si>
    <t>10073525875870</t>
  </si>
  <si>
    <t>10039938111899</t>
  </si>
  <si>
    <t>10039938211803</t>
  </si>
  <si>
    <t>10073525102204</t>
  </si>
  <si>
    <t>10073525186846</t>
  </si>
  <si>
    <t>10039938122369</t>
  </si>
  <si>
    <t>10039938186132</t>
  </si>
  <si>
    <t>10039938118461</t>
  </si>
  <si>
    <t>10041624391881</t>
  </si>
  <si>
    <t>10073525106042</t>
  </si>
  <si>
    <t>10041624374976</t>
  </si>
  <si>
    <t>10039938170841</t>
  </si>
  <si>
    <t>10039938111905</t>
  </si>
  <si>
    <t>10073525740123</t>
  </si>
  <si>
    <t>10039938228337</t>
  </si>
  <si>
    <t>10073525812899</t>
  </si>
  <si>
    <t>20073525119766</t>
  </si>
  <si>
    <t>10073525186860</t>
  </si>
  <si>
    <t>10039938248083</t>
  </si>
  <si>
    <t>10041624391973</t>
  </si>
  <si>
    <t>10039938186088</t>
  </si>
  <si>
    <t>10073525813582</t>
  </si>
  <si>
    <t>20092352206371</t>
  </si>
  <si>
    <t>10039938123557</t>
  </si>
  <si>
    <t>10039938111912</t>
  </si>
  <si>
    <t>10073525032174</t>
  </si>
  <si>
    <t>20092352208788</t>
  </si>
  <si>
    <t>10039938247512</t>
  </si>
  <si>
    <t>10039938170667</t>
  </si>
  <si>
    <t>10073525810192</t>
  </si>
  <si>
    <t>10073525186877</t>
  </si>
  <si>
    <t>10073525813599</t>
  </si>
  <si>
    <t>10073525872138</t>
  </si>
  <si>
    <t>10073525812882</t>
  </si>
  <si>
    <t>10039938212046</t>
  </si>
  <si>
    <t>10073525813605</t>
  </si>
  <si>
    <t>10039938003378</t>
  </si>
  <si>
    <t>10073525812974</t>
  </si>
  <si>
    <t>10073525810208</t>
  </si>
  <si>
    <t>10073525186891</t>
  </si>
  <si>
    <t>10073525173549</t>
  </si>
  <si>
    <t>10073525806607</t>
  </si>
  <si>
    <t>10039938148000</t>
  </si>
  <si>
    <t>10039938148130</t>
  </si>
  <si>
    <t>10039938120297</t>
  </si>
  <si>
    <t>10073525810215</t>
  </si>
  <si>
    <t>10073525813001</t>
  </si>
  <si>
    <t>10073525032303</t>
  </si>
  <si>
    <t>10073525536139</t>
  </si>
  <si>
    <t>10039938003439</t>
  </si>
  <si>
    <t>10073525872152</t>
  </si>
  <si>
    <t>10073525952915</t>
  </si>
  <si>
    <t>20073525119438</t>
  </si>
  <si>
    <t>10073525186914</t>
  </si>
  <si>
    <t>10073525794812</t>
  </si>
  <si>
    <t>10039938003583</t>
  </si>
  <si>
    <t>10039938003774</t>
  </si>
  <si>
    <t>10039938247796</t>
  </si>
  <si>
    <t>30092352206286</t>
  </si>
  <si>
    <t>10039938168114</t>
  </si>
  <si>
    <t>10039938247956</t>
  </si>
  <si>
    <t>10073525187003</t>
  </si>
  <si>
    <t>10039938170810</t>
  </si>
  <si>
    <t>10073525187010</t>
  </si>
  <si>
    <t>10073525953127</t>
  </si>
  <si>
    <t>10039938003910</t>
  </si>
  <si>
    <t>10073525187034</t>
  </si>
  <si>
    <t>10039938170612</t>
  </si>
  <si>
    <t>10039938212442</t>
  </si>
  <si>
    <t>10039938247833</t>
  </si>
  <si>
    <t>10073525101832</t>
  </si>
  <si>
    <t>10073525872176</t>
  </si>
  <si>
    <t>10073525533213</t>
  </si>
  <si>
    <t>10073525812851</t>
  </si>
  <si>
    <t>20073525119742</t>
  </si>
  <si>
    <t>10039938167872</t>
  </si>
  <si>
    <t>10073525187058</t>
  </si>
  <si>
    <t>10073525806614</t>
  </si>
  <si>
    <t>10073525812950</t>
  </si>
  <si>
    <t>10073525612550</t>
  </si>
  <si>
    <t>10039938159006</t>
  </si>
  <si>
    <t>10039938147935</t>
  </si>
  <si>
    <t>10039938197701</t>
  </si>
  <si>
    <t>20092352206388</t>
  </si>
  <si>
    <t>10039938198074</t>
  </si>
  <si>
    <t>10073525191802</t>
  </si>
  <si>
    <t>10039938167827</t>
  </si>
  <si>
    <t>10073525813018</t>
  </si>
  <si>
    <t>10039938197640</t>
  </si>
  <si>
    <t>10073525191819</t>
  </si>
  <si>
    <t>10073525616961</t>
  </si>
  <si>
    <t>10073525533237</t>
  </si>
  <si>
    <t>10039938170711</t>
  </si>
  <si>
    <t>10039938034853</t>
  </si>
  <si>
    <t>10039938198012</t>
  </si>
  <si>
    <t>10073525813032</t>
  </si>
  <si>
    <t>10073525191833</t>
  </si>
  <si>
    <t>10073525813049</t>
  </si>
  <si>
    <t>10039938228351</t>
  </si>
  <si>
    <t>10039938185968</t>
  </si>
  <si>
    <t>10073525108862</t>
  </si>
  <si>
    <t>10073525482351</t>
  </si>
  <si>
    <t>10039938167926</t>
  </si>
  <si>
    <t>10039938004405</t>
  </si>
  <si>
    <t>10039938170704</t>
  </si>
  <si>
    <t>10039938254176</t>
  </si>
  <si>
    <t>10073525813124</t>
  </si>
  <si>
    <t>10073525181124</t>
  </si>
  <si>
    <t>10039938168077</t>
  </si>
  <si>
    <t>10073525191857</t>
  </si>
  <si>
    <t>10073525928347</t>
  </si>
  <si>
    <t>10039938171541</t>
  </si>
  <si>
    <t>10073525497140</t>
  </si>
  <si>
    <t>10073525809653</t>
  </si>
  <si>
    <t>10073525806621</t>
  </si>
  <si>
    <t>10039938170865</t>
  </si>
  <si>
    <t>10041624372002</t>
  </si>
  <si>
    <t>10073525108893</t>
  </si>
  <si>
    <t>10073525813148</t>
  </si>
  <si>
    <t>10039938035256</t>
  </si>
  <si>
    <t>10073525901692</t>
  </si>
  <si>
    <t>10073525875849</t>
  </si>
  <si>
    <t>10073525651405</t>
  </si>
  <si>
    <t>10073525108909</t>
  </si>
  <si>
    <t>10073525813216</t>
  </si>
  <si>
    <t>10039938171398</t>
  </si>
  <si>
    <t>10073525533275</t>
  </si>
  <si>
    <t>10073525621408</t>
  </si>
  <si>
    <t>10073525809677</t>
  </si>
  <si>
    <t>10039938170742</t>
  </si>
  <si>
    <t>10073525651795</t>
  </si>
  <si>
    <t>10039938124240</t>
  </si>
  <si>
    <t>10039938171466</t>
  </si>
  <si>
    <t>10073525812929</t>
  </si>
  <si>
    <t>10073525621798</t>
  </si>
  <si>
    <t>10039938198234</t>
  </si>
  <si>
    <t>10073525807604</t>
  </si>
  <si>
    <t>10073525651801</t>
  </si>
  <si>
    <t>10073525108916</t>
  </si>
  <si>
    <t>10073525812981</t>
  </si>
  <si>
    <t>10039938228306</t>
  </si>
  <si>
    <t>10073525621804</t>
  </si>
  <si>
    <t>10039938171329</t>
  </si>
  <si>
    <t>10073525952939</t>
  </si>
  <si>
    <t>10073525651849</t>
  </si>
  <si>
    <t>10073525812998</t>
  </si>
  <si>
    <t>10039938198166</t>
  </si>
  <si>
    <t>10073525621842</t>
  </si>
  <si>
    <t>10073525813056</t>
  </si>
  <si>
    <t>10039938182196</t>
  </si>
  <si>
    <t>10073525651863</t>
  </si>
  <si>
    <t>10073525102242</t>
  </si>
  <si>
    <t>10073525813155</t>
  </si>
  <si>
    <t>10073525807628</t>
  </si>
  <si>
    <t>10073525621866</t>
  </si>
  <si>
    <t>10073525108923</t>
  </si>
  <si>
    <t>10073525740093</t>
  </si>
  <si>
    <t>10039938206298</t>
  </si>
  <si>
    <t>10073525651900</t>
  </si>
  <si>
    <t>10073525200672</t>
  </si>
  <si>
    <t>10073525108930</t>
  </si>
  <si>
    <t>10073525106073</t>
  </si>
  <si>
    <t>10073525813162</t>
  </si>
  <si>
    <t>10073525621903</t>
  </si>
  <si>
    <t>10039938247499</t>
  </si>
  <si>
    <t>10073525651948</t>
  </si>
  <si>
    <t>10039938211810</t>
  </si>
  <si>
    <t>10073525812936</t>
  </si>
  <si>
    <t>10039938171480</t>
  </si>
  <si>
    <t>10073525928361</t>
  </si>
  <si>
    <t>10073525621941</t>
  </si>
  <si>
    <t>10073525108947</t>
  </si>
  <si>
    <t>10039938003545</t>
  </si>
  <si>
    <t>20092352208733</t>
  </si>
  <si>
    <t>10073525108961</t>
  </si>
  <si>
    <t>10073525651979</t>
  </si>
  <si>
    <t>10039938171305</t>
  </si>
  <si>
    <t>10073525810833</t>
  </si>
  <si>
    <t>10073525621972</t>
  </si>
  <si>
    <t>10073525812837</t>
  </si>
  <si>
    <t>10073525733248</t>
  </si>
  <si>
    <t>10073525875856</t>
  </si>
  <si>
    <t>10073525653522</t>
  </si>
  <si>
    <t>10073525108978</t>
  </si>
  <si>
    <t>10039938228313</t>
  </si>
  <si>
    <t>10039938147911</t>
  </si>
  <si>
    <t>10073525810840</t>
  </si>
  <si>
    <t>10073525623525</t>
  </si>
  <si>
    <t>10073525686070</t>
  </si>
  <si>
    <t>20092352208702</t>
  </si>
  <si>
    <t>10073525945832</t>
  </si>
  <si>
    <t>10073525813070</t>
  </si>
  <si>
    <t>10073525653713</t>
  </si>
  <si>
    <t>10039938212053</t>
  </si>
  <si>
    <t>10039938171459</t>
  </si>
  <si>
    <t>10073525623716</t>
  </si>
  <si>
    <t>10073525810857</t>
  </si>
  <si>
    <t>10041624372279</t>
  </si>
  <si>
    <t>10073525108985</t>
  </si>
  <si>
    <t>10039938103023</t>
  </si>
  <si>
    <t>10039938163997</t>
  </si>
  <si>
    <t>20073525119452</t>
  </si>
  <si>
    <t>10039938005235</t>
  </si>
  <si>
    <t>10039938171251</t>
  </si>
  <si>
    <t>10073525945757</t>
  </si>
  <si>
    <t>10073525131303</t>
  </si>
  <si>
    <t>10073525059058</t>
  </si>
  <si>
    <t>30092352206231</t>
  </si>
  <si>
    <t>10073525182893</t>
  </si>
  <si>
    <t>10039938197770</t>
  </si>
  <si>
    <t>10073525059065</t>
  </si>
  <si>
    <t>10039938150744</t>
  </si>
  <si>
    <t>10073525945825</t>
  </si>
  <si>
    <t>10073525182909</t>
  </si>
  <si>
    <t>10073525059072</t>
  </si>
  <si>
    <t>10073525156191</t>
  </si>
  <si>
    <t>10039938198142</t>
  </si>
  <si>
    <t>10073525182916</t>
  </si>
  <si>
    <t>10073525059089</t>
  </si>
  <si>
    <t>20073525119421</t>
  </si>
  <si>
    <t>10039938002883</t>
  </si>
  <si>
    <t>10073525109012</t>
  </si>
  <si>
    <t>10039938171350</t>
  </si>
  <si>
    <t>10039938247857</t>
  </si>
  <si>
    <t>10073525059096</t>
  </si>
  <si>
    <t>30092352206200</t>
  </si>
  <si>
    <t>10073525945863</t>
  </si>
  <si>
    <t>10039938152953</t>
  </si>
  <si>
    <t>10039938019577</t>
  </si>
  <si>
    <t>10039938171343</t>
  </si>
  <si>
    <t>10039938171503</t>
  </si>
  <si>
    <t>10073525945740</t>
  </si>
  <si>
    <t>10073525844357</t>
  </si>
  <si>
    <t>10039938019591</t>
  </si>
  <si>
    <t>10039938152977</t>
  </si>
  <si>
    <t>10041624372422</t>
  </si>
  <si>
    <t>10073525059102</t>
  </si>
  <si>
    <t>10039938171381</t>
  </si>
  <si>
    <t>10073525109470</t>
  </si>
  <si>
    <t>10073525945788</t>
  </si>
  <si>
    <t>10073525777532</t>
  </si>
  <si>
    <t>10073525059119</t>
  </si>
  <si>
    <t>10039938212459</t>
  </si>
  <si>
    <t>10039938019607</t>
  </si>
  <si>
    <t>20073525119735</t>
  </si>
  <si>
    <t>10073525059126</t>
  </si>
  <si>
    <t>20092352206333</t>
  </si>
  <si>
    <t>10073525059133</t>
  </si>
  <si>
    <t>20073525119728</t>
  </si>
  <si>
    <t>10073525163755</t>
  </si>
  <si>
    <t>10039938153431</t>
  </si>
  <si>
    <t>10073525059140</t>
  </si>
  <si>
    <t>20092352206302</t>
  </si>
  <si>
    <t>00073525554471</t>
  </si>
  <si>
    <t>10073525109043</t>
  </si>
  <si>
    <t>10039938122352</t>
  </si>
  <si>
    <t>10039938168435</t>
  </si>
  <si>
    <t>10039938153455</t>
  </si>
  <si>
    <t>10039938101753</t>
  </si>
  <si>
    <t>10039938182172</t>
  </si>
  <si>
    <t>10073525109050</t>
  </si>
  <si>
    <t>10039938153486</t>
  </si>
  <si>
    <t>10039938005730</t>
  </si>
  <si>
    <t>10039938153493</t>
  </si>
  <si>
    <t>10073525809660</t>
  </si>
  <si>
    <t>10039938153509</t>
  </si>
  <si>
    <t>10039938248069</t>
  </si>
  <si>
    <t>10039938247710</t>
  </si>
  <si>
    <t>10039938155466</t>
  </si>
  <si>
    <t>10073525109067</t>
  </si>
  <si>
    <t>10039938155923</t>
  </si>
  <si>
    <t>10073525109074</t>
  </si>
  <si>
    <t>10073525928378</t>
  </si>
  <si>
    <t>10039938172555</t>
  </si>
  <si>
    <t>10039938244498</t>
  </si>
  <si>
    <t>10073525109081</t>
  </si>
  <si>
    <t>10039938244474</t>
  </si>
  <si>
    <t>10073525101849</t>
  </si>
  <si>
    <t>10073525164387</t>
  </si>
  <si>
    <t>10039938006164</t>
  </si>
  <si>
    <t>10073525182923</t>
  </si>
  <si>
    <t>10039938247758</t>
  </si>
  <si>
    <t>10073525109098</t>
  </si>
  <si>
    <t>10073525109111</t>
  </si>
  <si>
    <t>10039938168190</t>
  </si>
  <si>
    <t>10073525043019</t>
  </si>
  <si>
    <t>10073525182985</t>
  </si>
  <si>
    <t>10039938147942</t>
  </si>
  <si>
    <t>10073525102266</t>
  </si>
  <si>
    <t>10039938247451</t>
  </si>
  <si>
    <t>10039938168145</t>
  </si>
  <si>
    <t>10039938197664</t>
  </si>
  <si>
    <t>10039938159075</t>
  </si>
  <si>
    <t>10039938198036</t>
  </si>
  <si>
    <t>10039938168244</t>
  </si>
  <si>
    <t>10092352988270</t>
  </si>
  <si>
    <t>10092352988287</t>
  </si>
  <si>
    <t>10092352988416</t>
  </si>
  <si>
    <t>10092352988430</t>
  </si>
  <si>
    <t>10092352988447</t>
  </si>
  <si>
    <t>10092352988478</t>
  </si>
  <si>
    <t>10092352988492</t>
  </si>
  <si>
    <t>10092352988539</t>
  </si>
  <si>
    <t>10092352988546</t>
  </si>
  <si>
    <t>10092352988591</t>
  </si>
  <si>
    <t>10092352988614</t>
  </si>
  <si>
    <t>10092352988645</t>
  </si>
  <si>
    <t>10039938681200</t>
  </si>
  <si>
    <t>10039938681286</t>
  </si>
  <si>
    <t>10092352988867</t>
  </si>
  <si>
    <t>10092352988881</t>
  </si>
  <si>
    <t>10092352988911</t>
  </si>
  <si>
    <t>10092352988928</t>
  </si>
  <si>
    <t>10092352988935</t>
  </si>
  <si>
    <t>10039938604698</t>
  </si>
  <si>
    <t>10039938604704</t>
  </si>
  <si>
    <t>10039938604711</t>
  </si>
  <si>
    <t>10039938688339</t>
  </si>
  <si>
    <t>10039938688346</t>
  </si>
  <si>
    <t>10039938604728</t>
  </si>
  <si>
    <t>10039938688353</t>
  </si>
  <si>
    <t>10039938604735</t>
  </si>
  <si>
    <t>10039938688377</t>
  </si>
  <si>
    <t>10039938612433</t>
  </si>
  <si>
    <t>10039938688391</t>
  </si>
  <si>
    <t>10039938688780</t>
  </si>
  <si>
    <t>10039938688797</t>
  </si>
  <si>
    <t>10039938688803</t>
  </si>
  <si>
    <t>10039938688810</t>
  </si>
  <si>
    <t>10039938688834</t>
  </si>
  <si>
    <t>10039938615359</t>
  </si>
  <si>
    <t>10039938156043</t>
  </si>
  <si>
    <t>10039938716162</t>
  </si>
  <si>
    <t>10039938716179</t>
  </si>
  <si>
    <t>10039938716186</t>
  </si>
  <si>
    <t>10039938716193</t>
  </si>
  <si>
    <t>10039938118447</t>
  </si>
  <si>
    <t>10039938716209</t>
  </si>
  <si>
    <t>10039938158184</t>
  </si>
  <si>
    <t>10039938716223</t>
  </si>
  <si>
    <t>10039938716230</t>
  </si>
  <si>
    <t>10073525740260</t>
  </si>
  <si>
    <t>10039938716254</t>
  </si>
  <si>
    <t>10039938158382</t>
  </si>
  <si>
    <t>10073525808595</t>
  </si>
  <si>
    <t>10073525104611</t>
  </si>
  <si>
    <t>10073525111886</t>
  </si>
  <si>
    <t>10039938617926</t>
  </si>
  <si>
    <t>10039938617933</t>
  </si>
  <si>
    <t>10073525740185</t>
  </si>
  <si>
    <t>10039938617940</t>
  </si>
  <si>
    <t>12039938103090</t>
  </si>
  <si>
    <t>10073525808601</t>
  </si>
  <si>
    <t>10039938716568</t>
  </si>
  <si>
    <t>10039938617957</t>
  </si>
  <si>
    <t>15073525929288</t>
  </si>
  <si>
    <t>10039938617964</t>
  </si>
  <si>
    <t>10073525808618</t>
  </si>
  <si>
    <t>15073525929257</t>
  </si>
  <si>
    <t>10073525813452</t>
  </si>
  <si>
    <t>11039938016216</t>
  </si>
  <si>
    <t>10073525901708</t>
  </si>
  <si>
    <t>30041624245997</t>
  </si>
  <si>
    <t>10073525880362</t>
  </si>
  <si>
    <t>10073525813469</t>
  </si>
  <si>
    <t>10039938618039</t>
  </si>
  <si>
    <t>10039938123540</t>
  </si>
  <si>
    <t>10039938618046</t>
  </si>
  <si>
    <t>10039938717916</t>
  </si>
  <si>
    <t>10039938618060</t>
  </si>
  <si>
    <t>10039938717930</t>
  </si>
  <si>
    <t>10039938618077</t>
  </si>
  <si>
    <t>10039938717947</t>
  </si>
  <si>
    <t>10039938717954</t>
  </si>
  <si>
    <t>10073525813476</t>
  </si>
  <si>
    <t>10039938717978</t>
  </si>
  <si>
    <t>10039938717985</t>
  </si>
  <si>
    <t>10039938247659</t>
  </si>
  <si>
    <t>10039938475113</t>
  </si>
  <si>
    <t>10039938717992</t>
  </si>
  <si>
    <t>10039938475120</t>
  </si>
  <si>
    <t>10039938718005</t>
  </si>
  <si>
    <t>10039938475137</t>
  </si>
  <si>
    <t>10039938718029</t>
  </si>
  <si>
    <t>10039938718036</t>
  </si>
  <si>
    <t>10039938123410</t>
  </si>
  <si>
    <t>10039938479562</t>
  </si>
  <si>
    <t>10039938718043</t>
  </si>
  <si>
    <t>10073525102181</t>
  </si>
  <si>
    <t>10039938619647</t>
  </si>
  <si>
    <t>10073525824663</t>
  </si>
  <si>
    <t>10039938619661</t>
  </si>
  <si>
    <t>10039938247895</t>
  </si>
  <si>
    <t>10039938619678</t>
  </si>
  <si>
    <t>10039938718081</t>
  </si>
  <si>
    <t>10073525106035</t>
  </si>
  <si>
    <t>10039938619685</t>
  </si>
  <si>
    <t>10039938718104</t>
  </si>
  <si>
    <t>10073525111534</t>
  </si>
  <si>
    <t>10039938718111</t>
  </si>
  <si>
    <t>10039938619692</t>
  </si>
  <si>
    <t>10039938123403</t>
  </si>
  <si>
    <t>10039938619708</t>
  </si>
  <si>
    <t>10039938619715</t>
  </si>
  <si>
    <t>10039938619722</t>
  </si>
  <si>
    <t>10073525825134</t>
  </si>
  <si>
    <t>10039938351097</t>
  </si>
  <si>
    <t>10039938619739</t>
  </si>
  <si>
    <t>10039938351103</t>
  </si>
  <si>
    <t>10039938619746</t>
  </si>
  <si>
    <t>10039938718241</t>
  </si>
  <si>
    <t>10039938351134</t>
  </si>
  <si>
    <t>10039938619753</t>
  </si>
  <si>
    <t>10039938619760</t>
  </si>
  <si>
    <t>10073525825141</t>
  </si>
  <si>
    <t>10039938619777</t>
  </si>
  <si>
    <t>10039938718289</t>
  </si>
  <si>
    <t>10039938718296</t>
  </si>
  <si>
    <t>10039938718302</t>
  </si>
  <si>
    <t>10039938718319</t>
  </si>
  <si>
    <t>10073525824793</t>
  </si>
  <si>
    <t>10039938718326</t>
  </si>
  <si>
    <t>10073525111619</t>
  </si>
  <si>
    <t>10073525111725</t>
  </si>
  <si>
    <t>10039938488960</t>
  </si>
  <si>
    <t>10073525111565</t>
  </si>
  <si>
    <t>10039938497566</t>
  </si>
  <si>
    <t>10039938620728</t>
  </si>
  <si>
    <t>10073525824694</t>
  </si>
  <si>
    <t>10039938620742</t>
  </si>
  <si>
    <t>10039938497573</t>
  </si>
  <si>
    <t>10039938620780</t>
  </si>
  <si>
    <t>10039938620797</t>
  </si>
  <si>
    <t>50073525952869</t>
  </si>
  <si>
    <t>10073525111671</t>
  </si>
  <si>
    <t>30039938016150</t>
  </si>
  <si>
    <t>10073525111589</t>
  </si>
  <si>
    <t>50073525952838</t>
  </si>
  <si>
    <t>40073525952886</t>
  </si>
  <si>
    <t>10073525111626</t>
  </si>
  <si>
    <t>10039938621008</t>
  </si>
  <si>
    <t>10073525111640</t>
  </si>
  <si>
    <t>10039938621015</t>
  </si>
  <si>
    <t>10039938718999</t>
  </si>
  <si>
    <t>10039938719002</t>
  </si>
  <si>
    <t>10073525111596</t>
  </si>
  <si>
    <t>10039938719040</t>
  </si>
  <si>
    <t>10039938123519</t>
  </si>
  <si>
    <t>10039938719057</t>
  </si>
  <si>
    <t>10073525872145</t>
  </si>
  <si>
    <t>10073525740079</t>
  </si>
  <si>
    <t>10073525808939</t>
  </si>
  <si>
    <t>10073525808946</t>
  </si>
  <si>
    <t>10039938719279</t>
  </si>
  <si>
    <t>10039938719286</t>
  </si>
  <si>
    <t>10073525808953</t>
  </si>
  <si>
    <t>10039938621299</t>
  </si>
  <si>
    <t>10039938719293</t>
  </si>
  <si>
    <t>10039938123526</t>
  </si>
  <si>
    <t>10039938719309</t>
  </si>
  <si>
    <t>10073525813247</t>
  </si>
  <si>
    <t>10039938719316</t>
  </si>
  <si>
    <t>10039938521063</t>
  </si>
  <si>
    <t>10073525813254</t>
  </si>
  <si>
    <t>10039938621404</t>
  </si>
  <si>
    <t>10039938505285</t>
  </si>
  <si>
    <t>10039938521087</t>
  </si>
  <si>
    <t>10039938247635</t>
  </si>
  <si>
    <t>10039938521094</t>
  </si>
  <si>
    <t>10039938123441</t>
  </si>
  <si>
    <t>10039938621459</t>
  </si>
  <si>
    <t>10039938247536</t>
  </si>
  <si>
    <t>10039938147225</t>
  </si>
  <si>
    <t>10041624011208</t>
  </si>
  <si>
    <t>10073525825004</t>
  </si>
  <si>
    <t>10039938621671</t>
  </si>
  <si>
    <t>10073525813261</t>
  </si>
  <si>
    <t>10073525107216</t>
  </si>
  <si>
    <t>10039938621695</t>
  </si>
  <si>
    <t>10039938511675</t>
  </si>
  <si>
    <t>10039938078550</t>
  </si>
  <si>
    <t>10039938402201</t>
  </si>
  <si>
    <t>10039938511682</t>
  </si>
  <si>
    <t>10039938621725</t>
  </si>
  <si>
    <t>10039938402225</t>
  </si>
  <si>
    <t>10039938402232</t>
  </si>
  <si>
    <t>10039938511699</t>
  </si>
  <si>
    <t>10039938511705</t>
  </si>
  <si>
    <t>10039938402249</t>
  </si>
  <si>
    <t>10039938247901</t>
  </si>
  <si>
    <t>10039938402270</t>
  </si>
  <si>
    <t>10039938511712</t>
  </si>
  <si>
    <t>10039938182202</t>
  </si>
  <si>
    <t>10039938511729</t>
  </si>
  <si>
    <t>10039938402294</t>
  </si>
  <si>
    <t>10039938721623</t>
  </si>
  <si>
    <t>10039938511774</t>
  </si>
  <si>
    <t>10039938402379</t>
  </si>
  <si>
    <t>30073525929188</t>
  </si>
  <si>
    <t>10039938402423</t>
  </si>
  <si>
    <t>10039938129252</t>
  </si>
  <si>
    <t>10039938728226</t>
  </si>
  <si>
    <t>10039938402430</t>
  </si>
  <si>
    <t>20039938410647</t>
  </si>
  <si>
    <t>10039938622234</t>
  </si>
  <si>
    <t>10073525158911</t>
  </si>
  <si>
    <t>10039938622258</t>
  </si>
  <si>
    <t>10039938728257</t>
  </si>
  <si>
    <t>10039938622302</t>
  </si>
  <si>
    <t>10039938129467</t>
  </si>
  <si>
    <t>10073525819652</t>
  </si>
  <si>
    <t>10039938148055</t>
  </si>
  <si>
    <t>10073525819645</t>
  </si>
  <si>
    <t>10073525819720</t>
  </si>
  <si>
    <t>10092352989789</t>
  </si>
  <si>
    <t>10092352989796</t>
  </si>
  <si>
    <t>10039938129511</t>
  </si>
  <si>
    <t>10092352989802</t>
  </si>
  <si>
    <t>10073525819751</t>
  </si>
  <si>
    <t>10092352989819</t>
  </si>
  <si>
    <t>10039938197787</t>
  </si>
  <si>
    <t>10092352989826</t>
  </si>
  <si>
    <t>10092352989833</t>
  </si>
  <si>
    <t>10039938414624</t>
  </si>
  <si>
    <t>10092352989840</t>
  </si>
  <si>
    <t>10039938198159</t>
  </si>
  <si>
    <t>10039938627826</t>
  </si>
  <si>
    <t>10092352989857</t>
  </si>
  <si>
    <t>10039938628090</t>
  </si>
  <si>
    <t>10039938247970</t>
  </si>
  <si>
    <t>10092352989864</t>
  </si>
  <si>
    <t>10039938629523</t>
  </si>
  <si>
    <t>10092352989871</t>
  </si>
  <si>
    <t>10039938129566</t>
  </si>
  <si>
    <t>10092352989888</t>
  </si>
  <si>
    <t>00092352989638</t>
  </si>
  <si>
    <t>10039938557284</t>
  </si>
  <si>
    <t>00092352989683</t>
  </si>
  <si>
    <t>10092352989895</t>
  </si>
  <si>
    <t>10039938557291</t>
  </si>
  <si>
    <t>10073525819614</t>
  </si>
  <si>
    <t>10039938635463</t>
  </si>
  <si>
    <t>10092352989901</t>
  </si>
  <si>
    <t>10073525819706</t>
  </si>
  <si>
    <t>10039938557314</t>
  </si>
  <si>
    <t>10039938129597</t>
  </si>
  <si>
    <t>10092352989918</t>
  </si>
  <si>
    <t>10039938663770</t>
  </si>
  <si>
    <t>10039938557321</t>
  </si>
  <si>
    <t>10073525819768</t>
  </si>
  <si>
    <t>10092352989925</t>
  </si>
  <si>
    <t>10039938557338</t>
  </si>
  <si>
    <t>10073525819782</t>
  </si>
  <si>
    <t>10039938416352</t>
  </si>
  <si>
    <t>10039938557345</t>
  </si>
  <si>
    <t>10092352989932</t>
  </si>
  <si>
    <t>10039938416369</t>
  </si>
  <si>
    <t>10039938557352</t>
  </si>
  <si>
    <t>10092352989949</t>
  </si>
  <si>
    <t>10039938016033</t>
  </si>
  <si>
    <t>10092352989956</t>
  </si>
  <si>
    <t>10073525819799</t>
  </si>
  <si>
    <t>10039938557369</t>
  </si>
  <si>
    <t>10092352989963</t>
  </si>
  <si>
    <t>10039938557376</t>
  </si>
  <si>
    <t>10073525819874</t>
  </si>
  <si>
    <t>10092352989970</t>
  </si>
  <si>
    <t>10039938557383</t>
  </si>
  <si>
    <t>10092352989987</t>
  </si>
  <si>
    <t>10073525819898</t>
  </si>
  <si>
    <t>10039938758681</t>
  </si>
  <si>
    <t>10039938758698</t>
  </si>
  <si>
    <t>10039938680937</t>
  </si>
  <si>
    <t>10073525819966</t>
  </si>
  <si>
    <t>10039938680944</t>
  </si>
  <si>
    <t>10039938758704</t>
  </si>
  <si>
    <t>10039938016163</t>
  </si>
  <si>
    <t>10039938680951</t>
  </si>
  <si>
    <t>10073525819683</t>
  </si>
  <si>
    <t>10039938758711</t>
  </si>
  <si>
    <t>10073525809523</t>
  </si>
  <si>
    <t>10039938680982</t>
  </si>
  <si>
    <t>10039938759770</t>
  </si>
  <si>
    <t>10039938016255</t>
  </si>
  <si>
    <t>10039938759794</t>
  </si>
  <si>
    <t>10073525819737</t>
  </si>
  <si>
    <t>10073525819744</t>
  </si>
  <si>
    <t>10039938417564</t>
  </si>
  <si>
    <t>10039938417571</t>
  </si>
  <si>
    <t>10073525819805</t>
  </si>
  <si>
    <t>10039938417595</t>
  </si>
  <si>
    <t>10073525809547</t>
  </si>
  <si>
    <t>10073525819904</t>
  </si>
  <si>
    <t>10073525819911</t>
  </si>
  <si>
    <t>10039938417601</t>
  </si>
  <si>
    <t>10039938016019</t>
  </si>
  <si>
    <t>10039938247673</t>
  </si>
  <si>
    <t>10039938760530</t>
  </si>
  <si>
    <t>10039938417618</t>
  </si>
  <si>
    <t>10073525819591</t>
  </si>
  <si>
    <t>10073525819690</t>
  </si>
  <si>
    <t>10039938122376</t>
  </si>
  <si>
    <t>10039938417625</t>
  </si>
  <si>
    <t>10073525819829</t>
  </si>
  <si>
    <t>10039938417649</t>
  </si>
  <si>
    <t>10039938417656</t>
  </si>
  <si>
    <t>10039938417663</t>
  </si>
  <si>
    <t>10039938123809</t>
  </si>
  <si>
    <t>00039938215521</t>
  </si>
  <si>
    <t>10039938417670</t>
  </si>
  <si>
    <t>10039938417687</t>
  </si>
  <si>
    <t>30039938016051</t>
  </si>
  <si>
    <t>50039938103038</t>
  </si>
  <si>
    <t>40073525952589</t>
  </si>
  <si>
    <t>50073525952555</t>
  </si>
  <si>
    <t>10039938427754</t>
  </si>
  <si>
    <t>10041624705008</t>
  </si>
  <si>
    <t>10039938565708</t>
  </si>
  <si>
    <t>10073525197293</t>
  </si>
  <si>
    <t>10039938565807</t>
  </si>
  <si>
    <t>10039938466906</t>
  </si>
  <si>
    <t>10039938466913</t>
  </si>
  <si>
    <t>10039938466937</t>
  </si>
  <si>
    <t>10039938466944</t>
  </si>
  <si>
    <t>10039938466951</t>
  </si>
  <si>
    <t>10039938474864</t>
  </si>
  <si>
    <t>10039938287341</t>
  </si>
  <si>
    <t>10039938474895</t>
  </si>
  <si>
    <t>10039938474901</t>
  </si>
  <si>
    <t>10039938474918</t>
  </si>
  <si>
    <t>10039938474932</t>
  </si>
  <si>
    <t>10039938474949</t>
  </si>
  <si>
    <t>10039938474963</t>
  </si>
  <si>
    <t>10039938474970</t>
  </si>
  <si>
    <t>10039938474987</t>
  </si>
  <si>
    <t>10039938567542</t>
  </si>
  <si>
    <t>10039938474994</t>
  </si>
  <si>
    <t>10039938567559</t>
  </si>
  <si>
    <t>10039938475014</t>
  </si>
  <si>
    <t>10039938567573</t>
  </si>
  <si>
    <t>10039938475021</t>
  </si>
  <si>
    <t>10039938567580</t>
  </si>
  <si>
    <t>10039938475038</t>
  </si>
  <si>
    <t>10039938567597</t>
  </si>
  <si>
    <t>10039938475045</t>
  </si>
  <si>
    <t>10039938567610</t>
  </si>
  <si>
    <t>10039938475052</t>
  </si>
  <si>
    <t>10039938567634</t>
  </si>
  <si>
    <t>10039938567641</t>
  </si>
  <si>
    <t>10039938475076</t>
  </si>
  <si>
    <t>10039938295605</t>
  </si>
  <si>
    <t>10039938475083</t>
  </si>
  <si>
    <t>10039938295612</t>
  </si>
  <si>
    <t>10039938295629</t>
  </si>
  <si>
    <t>10039938475106</t>
  </si>
  <si>
    <t>10039938295636</t>
  </si>
  <si>
    <t>10039938295643</t>
  </si>
  <si>
    <t>10039938567757</t>
  </si>
  <si>
    <t>10039938567764</t>
  </si>
  <si>
    <t>10039938567788</t>
  </si>
  <si>
    <t>10039938295667</t>
  </si>
  <si>
    <t>10039938567795</t>
  </si>
  <si>
    <t>10039938567825</t>
  </si>
  <si>
    <t>10039938567832</t>
  </si>
  <si>
    <t>10039938567870</t>
  </si>
  <si>
    <t>10039938567887</t>
  </si>
  <si>
    <t>10039938567894</t>
  </si>
  <si>
    <t>10039938327702</t>
  </si>
  <si>
    <t>10039938567917</t>
  </si>
  <si>
    <t>00196504121584</t>
  </si>
  <si>
    <t>10039938567924</t>
  </si>
  <si>
    <t>10039938567931</t>
  </si>
  <si>
    <t>10039938327733</t>
  </si>
  <si>
    <t>10039938567948</t>
  </si>
  <si>
    <t>10039938567955</t>
  </si>
  <si>
    <t>10039938327740</t>
  </si>
  <si>
    <t>10039938567962</t>
  </si>
  <si>
    <t>10039938327764</t>
  </si>
  <si>
    <t>10039938567979</t>
  </si>
  <si>
    <t>10039938327894</t>
  </si>
  <si>
    <t>00092352990764</t>
  </si>
  <si>
    <t>10039938567993</t>
  </si>
  <si>
    <t>10039938327900</t>
  </si>
  <si>
    <t>00092352990771</t>
  </si>
  <si>
    <t>10039938568013</t>
  </si>
  <si>
    <t>10039938327917</t>
  </si>
  <si>
    <t>10039938327924</t>
  </si>
  <si>
    <t>10039938568044</t>
  </si>
  <si>
    <t>10039938327931</t>
  </si>
  <si>
    <t>00196504122215</t>
  </si>
  <si>
    <t>10039938568051</t>
  </si>
  <si>
    <t>00196504122710</t>
  </si>
  <si>
    <t>10039938327948</t>
  </si>
  <si>
    <t>00196504122727</t>
  </si>
  <si>
    <t>10039938329799</t>
  </si>
  <si>
    <t>00039938330088</t>
  </si>
  <si>
    <t>00196504122741</t>
  </si>
  <si>
    <t>10092352988188</t>
  </si>
  <si>
    <t>10196504122762</t>
  </si>
  <si>
    <t>10092352988195</t>
  </si>
  <si>
    <t>10092352988201</t>
  </si>
  <si>
    <t>10196504122779</t>
  </si>
  <si>
    <t>10092352988218</t>
  </si>
  <si>
    <t>10092352988225</t>
  </si>
  <si>
    <t>10196504122786</t>
  </si>
  <si>
    <t>10092352988232</t>
  </si>
  <si>
    <t>10196504122793</t>
  </si>
  <si>
    <t>10092352988249</t>
  </si>
  <si>
    <t>10196504122809</t>
  </si>
  <si>
    <t>10092352988263</t>
  </si>
  <si>
    <t>10196504122816</t>
  </si>
  <si>
    <t>10196504122823</t>
  </si>
  <si>
    <t>10196504000640</t>
  </si>
  <si>
    <t>10196504000657</t>
  </si>
  <si>
    <t>10196504000664</t>
  </si>
  <si>
    <t>10196504000671</t>
  </si>
  <si>
    <t>10196504000688</t>
  </si>
  <si>
    <t>10196504000695</t>
  </si>
  <si>
    <t>10196504000701</t>
  </si>
  <si>
    <t>10196504000718</t>
  </si>
  <si>
    <t>10196504000725</t>
  </si>
  <si>
    <t>10196504000732</t>
  </si>
  <si>
    <t>10039938882225</t>
  </si>
  <si>
    <t>10039938882232</t>
  </si>
  <si>
    <t>10039938882249</t>
  </si>
  <si>
    <t>10196504000855</t>
  </si>
  <si>
    <t>10196504000862</t>
  </si>
  <si>
    <t>10039938882263</t>
  </si>
  <si>
    <t>10196504000879</t>
  </si>
  <si>
    <t>10196504000886</t>
  </si>
  <si>
    <t>10196504000893</t>
  </si>
  <si>
    <t>10039938882287</t>
  </si>
  <si>
    <t>10196504000909</t>
  </si>
  <si>
    <t>10196504000916</t>
  </si>
  <si>
    <t>10039938882300</t>
  </si>
  <si>
    <t>10196504000923</t>
  </si>
  <si>
    <t>10196504000930</t>
  </si>
  <si>
    <t>10039938882324</t>
  </si>
  <si>
    <t>10196504000947</t>
  </si>
  <si>
    <t>10039938882331</t>
  </si>
  <si>
    <t>10039938893177</t>
  </si>
  <si>
    <t>10039938895522</t>
  </si>
  <si>
    <t>10039938895539</t>
  </si>
  <si>
    <t>10039938895546</t>
  </si>
  <si>
    <t>10196504001012</t>
  </si>
  <si>
    <t>10196504001029</t>
  </si>
  <si>
    <t>10196504001036</t>
  </si>
  <si>
    <t>10039938895584</t>
  </si>
  <si>
    <t>10196504001043</t>
  </si>
  <si>
    <t>20139938129386</t>
  </si>
  <si>
    <t>10039938895607</t>
  </si>
  <si>
    <t>10196504001050</t>
  </si>
  <si>
    <t>10039938895614</t>
  </si>
  <si>
    <t>10196504001067</t>
  </si>
  <si>
    <t>10039938895621</t>
  </si>
  <si>
    <t>10196504001074</t>
  </si>
  <si>
    <t>10039938895638</t>
  </si>
  <si>
    <t>10196504001081</t>
  </si>
  <si>
    <t>10196504001098</t>
  </si>
  <si>
    <t>10196504001104</t>
  </si>
  <si>
    <t>10039938895676</t>
  </si>
  <si>
    <t>10196504001111</t>
  </si>
  <si>
    <t>10196504001128</t>
  </si>
  <si>
    <t>10196504001135</t>
  </si>
  <si>
    <t>10039938895706</t>
  </si>
  <si>
    <t>10196504001142</t>
  </si>
  <si>
    <t>10039938895720</t>
  </si>
  <si>
    <t>10196504001159</t>
  </si>
  <si>
    <t>10039938897380</t>
  </si>
  <si>
    <t>10196504001166</t>
  </si>
  <si>
    <t>10039938897397</t>
  </si>
  <si>
    <t>10196504001173</t>
  </si>
  <si>
    <t>10196504001180</t>
  </si>
  <si>
    <t>10039938897403</t>
  </si>
  <si>
    <t>10196504001203</t>
  </si>
  <si>
    <t>10039938897410</t>
  </si>
  <si>
    <t>10196504001210</t>
  </si>
  <si>
    <t>10039938897427</t>
  </si>
  <si>
    <t>10196504001227</t>
  </si>
  <si>
    <t>10196504001234</t>
  </si>
  <si>
    <t>10196504001241</t>
  </si>
  <si>
    <t>10039938897458</t>
  </si>
  <si>
    <t>10196504001258</t>
  </si>
  <si>
    <t>10196504001265</t>
  </si>
  <si>
    <t>10039938897465</t>
  </si>
  <si>
    <t>10196504001272</t>
  </si>
  <si>
    <t>10039938897472</t>
  </si>
  <si>
    <t>10196504001289</t>
  </si>
  <si>
    <t>10196504001296</t>
  </si>
  <si>
    <t>10039938897489</t>
  </si>
  <si>
    <t>10039938897502</t>
  </si>
  <si>
    <t>10039938767478</t>
  </si>
  <si>
    <t>10039938767485</t>
  </si>
  <si>
    <t>10039938767492</t>
  </si>
  <si>
    <t>10039938767508</t>
  </si>
  <si>
    <t>10039938767515</t>
  </si>
  <si>
    <t>10039938767522</t>
  </si>
  <si>
    <t>10039938767539</t>
  </si>
  <si>
    <t>10039938767546</t>
  </si>
  <si>
    <t>10039938767553</t>
  </si>
  <si>
    <t>10039938767577</t>
  </si>
  <si>
    <t>10039938767607</t>
  </si>
  <si>
    <t>10039938767737</t>
  </si>
  <si>
    <t>10039938767744</t>
  </si>
  <si>
    <t>10039938767751</t>
  </si>
  <si>
    <t>10039938767768</t>
  </si>
  <si>
    <t>10196504127606</t>
  </si>
  <si>
    <t>10039938767775</t>
  </si>
  <si>
    <t>10196504127613</t>
  </si>
  <si>
    <t>10039938767782</t>
  </si>
  <si>
    <t>10196504127620</t>
  </si>
  <si>
    <t>10196504127637</t>
  </si>
  <si>
    <t>10039938767799</t>
  </si>
  <si>
    <t>10039938767812</t>
  </si>
  <si>
    <t>10039938767829</t>
  </si>
  <si>
    <t>10196504127675</t>
  </si>
  <si>
    <t>00039938902612</t>
  </si>
  <si>
    <t>00039938902629</t>
  </si>
  <si>
    <t>10196504127705</t>
  </si>
  <si>
    <t>00039938902643</t>
  </si>
  <si>
    <t>10196504127712</t>
  </si>
  <si>
    <t>00039938902650</t>
  </si>
  <si>
    <t>10039938784420</t>
  </si>
  <si>
    <t>00039938902667</t>
  </si>
  <si>
    <t>10073525109173</t>
  </si>
  <si>
    <t>10196504127743</t>
  </si>
  <si>
    <t>10073525109326</t>
  </si>
  <si>
    <t>00039938902674</t>
  </si>
  <si>
    <t>10196504127750</t>
  </si>
  <si>
    <t>10073525108879</t>
  </si>
  <si>
    <t>00039938902681</t>
  </si>
  <si>
    <t>10196504127767</t>
  </si>
  <si>
    <t>00039938902698</t>
  </si>
  <si>
    <t>10073525109029</t>
  </si>
  <si>
    <t>10196504127774</t>
  </si>
  <si>
    <t>00039938902704</t>
  </si>
  <si>
    <t>00039938902711</t>
  </si>
  <si>
    <t>10039938906389</t>
  </si>
  <si>
    <t>10039938907119</t>
  </si>
  <si>
    <t>10196504128610</t>
  </si>
  <si>
    <t>10039938767584</t>
  </si>
  <si>
    <t>10196504128627</t>
  </si>
  <si>
    <t>10039938767805</t>
  </si>
  <si>
    <t>10196504128634</t>
  </si>
  <si>
    <t>10196504128641</t>
  </si>
  <si>
    <t>10196504128658</t>
  </si>
  <si>
    <t>10196504128665</t>
  </si>
  <si>
    <t>10039938781177</t>
  </si>
  <si>
    <t>10196504128672</t>
  </si>
  <si>
    <t>10196504128689</t>
  </si>
  <si>
    <t>10196504128696</t>
  </si>
  <si>
    <t>10196504128702</t>
  </si>
  <si>
    <t>10196504128719</t>
  </si>
  <si>
    <t>10196504128726</t>
  </si>
  <si>
    <t>10196504128733</t>
  </si>
  <si>
    <t>10196504128740</t>
  </si>
  <si>
    <t>10196504128757</t>
  </si>
  <si>
    <t>10039938791190</t>
  </si>
  <si>
    <t>10039938791206</t>
  </si>
  <si>
    <t>10039938791213</t>
  </si>
  <si>
    <t>10039938791220</t>
  </si>
  <si>
    <t>10039938791244</t>
  </si>
  <si>
    <t>10196504128818</t>
  </si>
  <si>
    <t>00092352990580</t>
  </si>
  <si>
    <t>00092352990597</t>
  </si>
  <si>
    <t>10039938981775</t>
  </si>
  <si>
    <t>10039938824669</t>
  </si>
  <si>
    <t>10039938981782</t>
  </si>
  <si>
    <t>10039938824683</t>
  </si>
  <si>
    <t>10039938981799</t>
  </si>
  <si>
    <t>10039938824706</t>
  </si>
  <si>
    <t>10039938981805</t>
  </si>
  <si>
    <t>10039938981812</t>
  </si>
  <si>
    <t>10196504129396</t>
  </si>
  <si>
    <t>10039938981829</t>
  </si>
  <si>
    <t>10039938981836</t>
  </si>
  <si>
    <t>10196504129402</t>
  </si>
  <si>
    <t>10039938824829</t>
  </si>
  <si>
    <t>10039938981843</t>
  </si>
  <si>
    <t>10196504129419</t>
  </si>
  <si>
    <t>10039938981850</t>
  </si>
  <si>
    <t>10039938826076</t>
  </si>
  <si>
    <t>10196504129426</t>
  </si>
  <si>
    <t>10039938826083</t>
  </si>
  <si>
    <t>10039938981867</t>
  </si>
  <si>
    <t>10196504129433</t>
  </si>
  <si>
    <t>10039938981874</t>
  </si>
  <si>
    <t>10039938826106</t>
  </si>
  <si>
    <t>10039938826113</t>
  </si>
  <si>
    <t>10039938826366</t>
  </si>
  <si>
    <t>10039938909380</t>
  </si>
  <si>
    <t>10196504125855</t>
  </si>
  <si>
    <t>10196504139258</t>
  </si>
  <si>
    <t>10196504132013</t>
  </si>
  <si>
    <t>10196504139265</t>
  </si>
  <si>
    <t>10196504132006</t>
  </si>
  <si>
    <t>10196504139272</t>
  </si>
  <si>
    <t>10039938909441</t>
  </si>
  <si>
    <t>10196504131986</t>
  </si>
  <si>
    <t>10196504139296</t>
  </si>
  <si>
    <t>10196504131962</t>
  </si>
  <si>
    <t>10196504131931</t>
  </si>
  <si>
    <t>10039938936140</t>
  </si>
  <si>
    <t>10039938932708</t>
  </si>
  <si>
    <t>10196504140711</t>
  </si>
  <si>
    <t>10039938932722</t>
  </si>
  <si>
    <t>00092352990818</t>
  </si>
  <si>
    <t>10196504141398</t>
  </si>
  <si>
    <t>10039938932746</t>
  </si>
  <si>
    <t>00092352990825</t>
  </si>
  <si>
    <t>10196504141404</t>
  </si>
  <si>
    <t>10039938845619</t>
  </si>
  <si>
    <t>10196504141411</t>
  </si>
  <si>
    <t>10039938845626</t>
  </si>
  <si>
    <t>10039938933903</t>
  </si>
  <si>
    <t>10196504141428</t>
  </si>
  <si>
    <t>10039938845633</t>
  </si>
  <si>
    <t>10039938933910</t>
  </si>
  <si>
    <t>10196504141435</t>
  </si>
  <si>
    <t>10039938845640</t>
  </si>
  <si>
    <t>10196504141442</t>
  </si>
  <si>
    <t>10039938845657</t>
  </si>
  <si>
    <t>10196504141664</t>
  </si>
  <si>
    <t>10039938933934</t>
  </si>
  <si>
    <t>10039938845664</t>
  </si>
  <si>
    <t>10196504141671</t>
  </si>
  <si>
    <t>10039938935341</t>
  </si>
  <si>
    <t>10039938845671</t>
  </si>
  <si>
    <t>10196504141688</t>
  </si>
  <si>
    <t>10039938982116</t>
  </si>
  <si>
    <t>10039938942097</t>
  </si>
  <si>
    <t>10039938845688</t>
  </si>
  <si>
    <t>10196504141695</t>
  </si>
  <si>
    <t>10039938982123</t>
  </si>
  <si>
    <t>10196504141701</t>
  </si>
  <si>
    <t>10039938845695</t>
  </si>
  <si>
    <t>10039938982130</t>
  </si>
  <si>
    <t>10196504151731</t>
  </si>
  <si>
    <t>10039938845701</t>
  </si>
  <si>
    <t>10039938982147</t>
  </si>
  <si>
    <t>10196504151748</t>
  </si>
  <si>
    <t>10039938845718</t>
  </si>
  <si>
    <t>10039938982154</t>
  </si>
  <si>
    <t>10039938845725</t>
  </si>
  <si>
    <t>10039938982161</t>
  </si>
  <si>
    <t>10039938982178</t>
  </si>
  <si>
    <t>10039938982185</t>
  </si>
  <si>
    <t>10039938982192</t>
  </si>
  <si>
    <t>10039938965232</t>
  </si>
  <si>
    <t>10039938982208</t>
  </si>
  <si>
    <t>10196504161426</t>
  </si>
  <si>
    <t>10039938982215</t>
  </si>
  <si>
    <t>10039938965249</t>
  </si>
  <si>
    <t>10039938982222</t>
  </si>
  <si>
    <t>10196504161440</t>
  </si>
  <si>
    <t>10039938982239</t>
  </si>
  <si>
    <t>10039938982246</t>
  </si>
  <si>
    <t>10039938965263</t>
  </si>
  <si>
    <t>10039938982253</t>
  </si>
  <si>
    <t>10039938982260</t>
  </si>
  <si>
    <t>10039938982277</t>
  </si>
  <si>
    <t>10039938982284</t>
  </si>
  <si>
    <t>10039938861473</t>
  </si>
  <si>
    <t>10039938861480</t>
  </si>
  <si>
    <t>10039938861497</t>
  </si>
  <si>
    <t>10039938861503</t>
  </si>
  <si>
    <t>10039938861510</t>
  </si>
  <si>
    <t>10039938861527</t>
  </si>
  <si>
    <t>10039938861541</t>
  </si>
  <si>
    <t>10039938965416</t>
  </si>
  <si>
    <t>10039938861558</t>
  </si>
  <si>
    <t>10039938982499</t>
  </si>
  <si>
    <t>10039938965423</t>
  </si>
  <si>
    <t>10039938861565</t>
  </si>
  <si>
    <t>10039938982505</t>
  </si>
  <si>
    <t>10039938965447</t>
  </si>
  <si>
    <t>10039938982529</t>
  </si>
  <si>
    <t>10039938965454</t>
  </si>
  <si>
    <t>10039938982536</t>
  </si>
  <si>
    <t>10039938965478</t>
  </si>
  <si>
    <t>10039938982574</t>
  </si>
  <si>
    <t>10039938982581</t>
  </si>
  <si>
    <t>10039938982598</t>
  </si>
  <si>
    <t>10039938965522</t>
  </si>
  <si>
    <t>10039938982635</t>
  </si>
  <si>
    <t>10039938965546</t>
  </si>
  <si>
    <t>10039938982659</t>
  </si>
  <si>
    <t>10039938982673</t>
  </si>
  <si>
    <t>10039938965751</t>
  </si>
  <si>
    <t>10039938965768</t>
  </si>
  <si>
    <t>10039938982697</t>
  </si>
  <si>
    <t>10039938990715</t>
  </si>
  <si>
    <t>10092352990310</t>
  </si>
  <si>
    <t>10039938990722</t>
  </si>
  <si>
    <t>10039938990739</t>
  </si>
  <si>
    <t>10039938994157</t>
  </si>
  <si>
    <t>10039938879393</t>
  </si>
  <si>
    <t>10092352990372</t>
  </si>
  <si>
    <t>10039938879478</t>
  </si>
  <si>
    <t>10039938879485</t>
  </si>
  <si>
    <t>10039938879492</t>
  </si>
  <si>
    <t>10039938879508</t>
  </si>
  <si>
    <t>10039938880139</t>
  </si>
  <si>
    <t>10039938880146</t>
  </si>
  <si>
    <t>10039938880153</t>
  </si>
  <si>
    <t>50073525929212</t>
  </si>
  <si>
    <t>40073525929208</t>
  </si>
  <si>
    <t>30039938016204</t>
  </si>
  <si>
    <t>10196504121284</t>
  </si>
  <si>
    <t>10039938881976</t>
  </si>
  <si>
    <t>10039938881983</t>
  </si>
  <si>
    <t>10039938881990</t>
  </si>
  <si>
    <t>10196504121321</t>
  </si>
  <si>
    <t>10039938882003</t>
  </si>
  <si>
    <t>10039938882010</t>
  </si>
  <si>
    <t>10196504121352</t>
  </si>
  <si>
    <t>10039938882027</t>
  </si>
  <si>
    <t>10039938882034</t>
  </si>
  <si>
    <t>10039938882041</t>
  </si>
  <si>
    <t>10039938882058</t>
  </si>
  <si>
    <t>10196504121383</t>
  </si>
  <si>
    <t>10039938882065</t>
  </si>
  <si>
    <t>10196504121437</t>
  </si>
  <si>
    <t>10196504121444</t>
  </si>
  <si>
    <t>10196504121451</t>
  </si>
  <si>
    <t>10039938882157</t>
  </si>
  <si>
    <t>10039938882164</t>
  </si>
  <si>
    <t>10039938882171</t>
  </si>
  <si>
    <t>10039938882188</t>
  </si>
  <si>
    <t>10039938882218</t>
  </si>
  <si>
    <t>10196504164090</t>
  </si>
  <si>
    <t>10196504164106</t>
  </si>
  <si>
    <t>10196504192826</t>
  </si>
  <si>
    <t>10196504192840</t>
  </si>
  <si>
    <t>10196504192864</t>
  </si>
  <si>
    <t>10196504192888</t>
  </si>
  <si>
    <t>10196504192901</t>
  </si>
  <si>
    <t>10196504192925</t>
  </si>
  <si>
    <t>10196504192949</t>
  </si>
  <si>
    <t>10196504192963</t>
  </si>
  <si>
    <t>10196504192987</t>
  </si>
  <si>
    <t>10196504193021</t>
  </si>
  <si>
    <t>10196504193045</t>
  </si>
  <si>
    <t>10196504193069</t>
  </si>
  <si>
    <t>10196504193083</t>
  </si>
  <si>
    <t>10196504193106</t>
  </si>
  <si>
    <t>10196504193120</t>
  </si>
  <si>
    <t>10196504193144</t>
  </si>
  <si>
    <t>10196504193168</t>
  </si>
  <si>
    <t>10196504193182</t>
  </si>
  <si>
    <t>10196504193205</t>
  </si>
  <si>
    <t>10196504193229</t>
  </si>
  <si>
    <t>10196504193243</t>
  </si>
  <si>
    <t>10196504193267</t>
  </si>
  <si>
    <t>10196504193281</t>
  </si>
  <si>
    <t>10196504193304</t>
  </si>
  <si>
    <t>10196504193328</t>
  </si>
  <si>
    <t>10196504193342</t>
  </si>
  <si>
    <t>10196504193366</t>
  </si>
  <si>
    <t>10196504193380</t>
  </si>
  <si>
    <t>10196504193403</t>
  </si>
  <si>
    <t>10196504193427</t>
  </si>
  <si>
    <t>10196504193441</t>
  </si>
  <si>
    <t>10196504193465</t>
  </si>
  <si>
    <t>10196504193489</t>
  </si>
  <si>
    <t>10196504193502</t>
  </si>
  <si>
    <t>10196504193526</t>
  </si>
  <si>
    <t>10196504193540</t>
  </si>
  <si>
    <t>10196504193564</t>
  </si>
  <si>
    <t>10196504193588</t>
  </si>
  <si>
    <t>10196504193601</t>
  </si>
  <si>
    <t>10196504193625</t>
  </si>
  <si>
    <t>10196504193649</t>
  </si>
  <si>
    <t>10196504193663</t>
  </si>
  <si>
    <t>10196504193687</t>
  </si>
  <si>
    <t>10196504193700</t>
  </si>
  <si>
    <t>10196504193724</t>
  </si>
  <si>
    <t>10196504193748</t>
  </si>
  <si>
    <t>10196504193762</t>
  </si>
  <si>
    <t>10196504193786</t>
  </si>
  <si>
    <t>10196504193809</t>
  </si>
  <si>
    <t>10196504193823</t>
  </si>
  <si>
    <t>10196504193847</t>
  </si>
  <si>
    <t>10196504193861</t>
  </si>
  <si>
    <t>10196504193885</t>
  </si>
  <si>
    <t>10196504193908</t>
  </si>
  <si>
    <t>10196504193922</t>
  </si>
  <si>
    <t>10196504193946</t>
  </si>
  <si>
    <t>10196504193984</t>
  </si>
  <si>
    <t>10196504161495</t>
  </si>
  <si>
    <t>10196504194004</t>
  </si>
  <si>
    <t>10196504161501</t>
  </si>
  <si>
    <t>10196504194028</t>
  </si>
  <si>
    <t>10196504194042</t>
  </si>
  <si>
    <t>10196504161518</t>
  </si>
  <si>
    <t>10196504194066</t>
  </si>
  <si>
    <t>10196504194080</t>
  </si>
  <si>
    <t>10196504161532</t>
  </si>
  <si>
    <t>10196504194103</t>
  </si>
  <si>
    <t>10196504194127</t>
  </si>
  <si>
    <t>10196504161549</t>
  </si>
  <si>
    <t>10196504194141</t>
  </si>
  <si>
    <t>10196504161556</t>
  </si>
  <si>
    <t>10196504194165</t>
  </si>
  <si>
    <t>10196504161563</t>
  </si>
  <si>
    <t>10196504194189</t>
  </si>
  <si>
    <t>10196504194202</t>
  </si>
  <si>
    <t>10196504194226</t>
  </si>
  <si>
    <t>10196504161587</t>
  </si>
  <si>
    <t>10196504194240</t>
  </si>
  <si>
    <t>10196504194264</t>
  </si>
  <si>
    <t>10196504161600</t>
  </si>
  <si>
    <t>10196504194288</t>
  </si>
  <si>
    <t>10196504194301</t>
  </si>
  <si>
    <t>10196504194325</t>
  </si>
  <si>
    <t>10196504161624</t>
  </si>
  <si>
    <t>10196504194349</t>
  </si>
  <si>
    <t>10196504161631</t>
  </si>
  <si>
    <t>10196504194363</t>
  </si>
  <si>
    <t>10196504194387</t>
  </si>
  <si>
    <t>10196504194400</t>
  </si>
  <si>
    <t>10196504194424</t>
  </si>
  <si>
    <t>10196504161662</t>
  </si>
  <si>
    <t>10196504194448</t>
  </si>
  <si>
    <t>10196504194462</t>
  </si>
  <si>
    <t>10196504194486</t>
  </si>
  <si>
    <t>10196504194509</t>
  </si>
  <si>
    <t>10196504194523</t>
  </si>
  <si>
    <t>10196504194547</t>
  </si>
  <si>
    <t>10196504194561</t>
  </si>
  <si>
    <t>10196504194585</t>
  </si>
  <si>
    <t>10196504194608</t>
  </si>
  <si>
    <t>10196504194622</t>
  </si>
  <si>
    <t>10196504194646</t>
  </si>
  <si>
    <t>10196504194660</t>
  </si>
  <si>
    <t>10196504194684</t>
  </si>
  <si>
    <t>10196504194707</t>
  </si>
  <si>
    <t>10196504194721</t>
  </si>
  <si>
    <t>00196504161795</t>
  </si>
  <si>
    <t>10196504194875</t>
  </si>
  <si>
    <t>10196504194899</t>
  </si>
  <si>
    <t>00196504162624</t>
  </si>
  <si>
    <t>00196504162631</t>
  </si>
  <si>
    <t>10196504162645</t>
  </si>
  <si>
    <t>10196504162652</t>
  </si>
  <si>
    <t>10196504162669</t>
  </si>
  <si>
    <t>10196504162676</t>
  </si>
  <si>
    <t>00196504163072</t>
  </si>
  <si>
    <t>00196504163089</t>
  </si>
  <si>
    <t>10196504163093</t>
  </si>
  <si>
    <t>10196504163109</t>
  </si>
  <si>
    <t>10196504163116</t>
  </si>
  <si>
    <t>10196504163123</t>
  </si>
  <si>
    <t>10196504163130</t>
  </si>
  <si>
    <t>10196504163147</t>
  </si>
  <si>
    <t>10196504163154</t>
  </si>
  <si>
    <t>10196504163291</t>
  </si>
  <si>
    <t>00196504163577</t>
  </si>
  <si>
    <t>00196504163584</t>
  </si>
  <si>
    <t>10196504163598</t>
  </si>
  <si>
    <t>10196504163604</t>
  </si>
  <si>
    <t>10196504163611</t>
  </si>
  <si>
    <t>10196504163628</t>
  </si>
  <si>
    <t>10196504163635</t>
  </si>
  <si>
    <t>10196504163642</t>
  </si>
  <si>
    <t>00196504163652</t>
  </si>
  <si>
    <t>00196504163669</t>
  </si>
  <si>
    <t>10196504163673</t>
  </si>
  <si>
    <t>10196504163680</t>
  </si>
  <si>
    <t>10196504163697</t>
  </si>
  <si>
    <t>10196504163703</t>
  </si>
  <si>
    <t>10196504163710</t>
  </si>
  <si>
    <t>10196504163727</t>
  </si>
  <si>
    <t>10196504164083</t>
  </si>
  <si>
    <t>10039938243361</t>
  </si>
  <si>
    <t>10039938243385</t>
  </si>
  <si>
    <t>10039938243408</t>
  </si>
  <si>
    <t>10039938243415</t>
  </si>
  <si>
    <t>10039938243422</t>
  </si>
  <si>
    <t>10039938243446</t>
  </si>
  <si>
    <t>10039938243453</t>
  </si>
  <si>
    <t>10039938243477</t>
  </si>
  <si>
    <t>10039938243484</t>
  </si>
  <si>
    <t>10039938243316</t>
  </si>
  <si>
    <t>10039938245518</t>
  </si>
  <si>
    <t>00039938244170</t>
  </si>
  <si>
    <t>10039938245525</t>
  </si>
  <si>
    <t>10039938245549</t>
  </si>
  <si>
    <t>00039938244194</t>
  </si>
  <si>
    <t>10039938245556</t>
  </si>
  <si>
    <t>00039938244224</t>
  </si>
  <si>
    <t>10039938245563</t>
  </si>
  <si>
    <t>00039938244255</t>
  </si>
  <si>
    <t>00039938244293</t>
  </si>
  <si>
    <t>00039938244323</t>
  </si>
  <si>
    <t>10039938245570</t>
  </si>
  <si>
    <t>00039938244361</t>
  </si>
  <si>
    <t>00039938244378</t>
  </si>
  <si>
    <t>00039938244385</t>
  </si>
  <si>
    <t>10039938245808</t>
  </si>
  <si>
    <t>10039938245594</t>
  </si>
  <si>
    <t>10039938242753</t>
  </si>
  <si>
    <t>10039938242760</t>
  </si>
  <si>
    <t>10039938245600</t>
  </si>
  <si>
    <t>10039938242708</t>
  </si>
  <si>
    <t>10039938245624</t>
  </si>
  <si>
    <t>10039938245631</t>
  </si>
  <si>
    <t>10039938245655</t>
  </si>
  <si>
    <t>10039938245662</t>
  </si>
  <si>
    <t>10039938245686</t>
  </si>
  <si>
    <t>10039938245693</t>
  </si>
  <si>
    <t>10039938245716</t>
  </si>
  <si>
    <t>10039938245730</t>
  </si>
  <si>
    <t>10039938242364</t>
  </si>
  <si>
    <t>10039938245747</t>
  </si>
  <si>
    <t>10039938245754</t>
  </si>
  <si>
    <t>10039938245778</t>
  </si>
  <si>
    <t>10039938245785</t>
  </si>
  <si>
    <t>10039938242852</t>
  </si>
  <si>
    <t>10039938242869</t>
  </si>
  <si>
    <t>10039938242876</t>
  </si>
  <si>
    <t>10039938245815</t>
  </si>
  <si>
    <t>10039938242883</t>
  </si>
  <si>
    <t>10039938242890</t>
  </si>
  <si>
    <t>10039938242906</t>
  </si>
  <si>
    <t>10039938245648</t>
  </si>
  <si>
    <t>10039938242913</t>
  </si>
  <si>
    <t>10039938242555</t>
  </si>
  <si>
    <t>10039938242937</t>
  </si>
  <si>
    <t>10039938242944</t>
  </si>
  <si>
    <t>10039938242579</t>
  </si>
  <si>
    <t>10039938242968</t>
  </si>
  <si>
    <t>10039938242197</t>
  </si>
  <si>
    <t>10039938242609</t>
  </si>
  <si>
    <t>10039938242203</t>
  </si>
  <si>
    <t>10039938242975</t>
  </si>
  <si>
    <t>10039938242999</t>
  </si>
  <si>
    <t>10039938242630</t>
  </si>
  <si>
    <t>10039938245532</t>
  </si>
  <si>
    <t>10039938242210</t>
  </si>
  <si>
    <t>10039938243002</t>
  </si>
  <si>
    <t>10039938243026</t>
  </si>
  <si>
    <t>10039938242678</t>
  </si>
  <si>
    <t>10039938243057</t>
  </si>
  <si>
    <t>10039938242227</t>
  </si>
  <si>
    <t>10039938243071</t>
  </si>
  <si>
    <t>10039938242746</t>
  </si>
  <si>
    <t>10039938243088</t>
  </si>
  <si>
    <t>10039938241909</t>
  </si>
  <si>
    <t>10039938243095</t>
  </si>
  <si>
    <t>10039938242234</t>
  </si>
  <si>
    <t>10039938243118</t>
  </si>
  <si>
    <t>10039938243033</t>
  </si>
  <si>
    <t>10039938242241</t>
  </si>
  <si>
    <t>10039938242265</t>
  </si>
  <si>
    <t>10039938243125</t>
  </si>
  <si>
    <t>10039938242272</t>
  </si>
  <si>
    <t>10039938241886</t>
  </si>
  <si>
    <t>10039938243149</t>
  </si>
  <si>
    <t>10039938242296</t>
  </si>
  <si>
    <t>10039938242302</t>
  </si>
  <si>
    <t>10039938243156</t>
  </si>
  <si>
    <t>10039938241916</t>
  </si>
  <si>
    <t>10039938241947</t>
  </si>
  <si>
    <t>10039938242982</t>
  </si>
  <si>
    <t>10039938242326</t>
  </si>
  <si>
    <t>10039938241978</t>
  </si>
  <si>
    <t>10039938242333</t>
  </si>
  <si>
    <t>10039938242012</t>
  </si>
  <si>
    <t>10039938242357</t>
  </si>
  <si>
    <t>10039938242388</t>
  </si>
  <si>
    <t>10039938242081</t>
  </si>
  <si>
    <t>10039938242043</t>
  </si>
  <si>
    <t>10039938242098</t>
  </si>
  <si>
    <t>10039938242401</t>
  </si>
  <si>
    <t>10039938242104</t>
  </si>
  <si>
    <t>10039938242418</t>
  </si>
  <si>
    <t>10039938242432</t>
  </si>
  <si>
    <t>10039938242456</t>
  </si>
  <si>
    <t>10039938242463</t>
  </si>
  <si>
    <t>10039938242487</t>
  </si>
  <si>
    <t>10039938242319</t>
  </si>
  <si>
    <t>00039938685584</t>
  </si>
  <si>
    <t>20039938242392</t>
  </si>
  <si>
    <t>20039938243399</t>
  </si>
  <si>
    <t>20039938245720</t>
  </si>
  <si>
    <t>30039938243068</t>
  </si>
  <si>
    <t>00039938687830</t>
  </si>
  <si>
    <t>30039938243013</t>
  </si>
  <si>
    <t>30039938245673</t>
  </si>
  <si>
    <t>20039938242491</t>
  </si>
  <si>
    <t>30039938242344</t>
  </si>
  <si>
    <t>20039938243344</t>
  </si>
  <si>
    <t>00039938689650</t>
  </si>
  <si>
    <t>00039938689667</t>
  </si>
  <si>
    <t>00039938689674</t>
  </si>
  <si>
    <t>00039938689681</t>
  </si>
  <si>
    <t>10139938242286</t>
  </si>
  <si>
    <t>10139938245614</t>
  </si>
  <si>
    <t>20039938243283</t>
  </si>
  <si>
    <t>10139938242958</t>
  </si>
  <si>
    <t>30039938245703</t>
  </si>
  <si>
    <t>30039938242375</t>
  </si>
  <si>
    <t>30039938243044</t>
  </si>
  <si>
    <t>20039938243375</t>
  </si>
  <si>
    <t>20039938242712</t>
  </si>
  <si>
    <t>30039938242054</t>
  </si>
  <si>
    <t>00039938760564</t>
  </si>
  <si>
    <t>00039938760571</t>
  </si>
  <si>
    <t>00039938760588</t>
  </si>
  <si>
    <t>00039938760601</t>
  </si>
  <si>
    <t>00039938760632</t>
  </si>
  <si>
    <t>00039938760656</t>
  </si>
  <si>
    <t>00039938760663</t>
  </si>
  <si>
    <t>00039938760687</t>
  </si>
  <si>
    <t>00039938760700</t>
  </si>
  <si>
    <t>10039938243187</t>
  </si>
  <si>
    <t>00039938760755</t>
  </si>
  <si>
    <t>10039938243194</t>
  </si>
  <si>
    <t>00039938760762</t>
  </si>
  <si>
    <t>10039938243200</t>
  </si>
  <si>
    <t>00039938760779</t>
  </si>
  <si>
    <t>10039938243217</t>
  </si>
  <si>
    <t>00039938760786</t>
  </si>
  <si>
    <t>10039938243224</t>
  </si>
  <si>
    <t>10039938243231</t>
  </si>
  <si>
    <t>00039938760793</t>
  </si>
  <si>
    <t>00039938760809</t>
  </si>
  <si>
    <t>10039938243248</t>
  </si>
  <si>
    <t>10039938243262</t>
  </si>
  <si>
    <t>00039938760816</t>
  </si>
  <si>
    <t>10039938243279</t>
  </si>
  <si>
    <t>10039938243293</t>
  </si>
  <si>
    <t>10039938243309</t>
  </si>
  <si>
    <t>10039938243330</t>
  </si>
  <si>
    <t>10039938243323</t>
  </si>
  <si>
    <t>10039938243354</t>
  </si>
  <si>
    <t>11039938245586</t>
  </si>
  <si>
    <t>11039938243254</t>
  </si>
  <si>
    <t>11039938242257</t>
  </si>
  <si>
    <t>11039938242929</t>
  </si>
  <si>
    <t>10039938795037</t>
  </si>
  <si>
    <t>10039938795044</t>
  </si>
  <si>
    <t>10039938795051</t>
  </si>
  <si>
    <t>10039938795068</t>
  </si>
  <si>
    <t>10039938795075</t>
  </si>
  <si>
    <t>10039938795082</t>
  </si>
  <si>
    <t>10039938795099</t>
  </si>
  <si>
    <t>10039938795105</t>
  </si>
  <si>
    <t>10039938844537</t>
  </si>
  <si>
    <t>10039938844544</t>
  </si>
  <si>
    <t>10039938844551</t>
  </si>
  <si>
    <t>10039938844568</t>
  </si>
  <si>
    <t>00039938844578</t>
  </si>
  <si>
    <t>80073525182335</t>
  </si>
  <si>
    <t>80073525109127</t>
  </si>
  <si>
    <t>80073525109134</t>
  </si>
  <si>
    <t>80073525183042</t>
  </si>
  <si>
    <t>80073525092481</t>
  </si>
  <si>
    <t>80073525109349</t>
  </si>
  <si>
    <t>80039938247696</t>
  </si>
  <si>
    <t>80039938174251</t>
  </si>
  <si>
    <t>80073525536176</t>
  </si>
  <si>
    <t>80039938186001</t>
  </si>
  <si>
    <t>80073525034146</t>
  </si>
  <si>
    <t>80039938168397</t>
  </si>
  <si>
    <t>80073525109356</t>
  </si>
  <si>
    <t>80073525109165</t>
  </si>
  <si>
    <t>80039938174305</t>
  </si>
  <si>
    <t>80073525809287</t>
  </si>
  <si>
    <t>80073525697532</t>
  </si>
  <si>
    <t>80039938174336</t>
  </si>
  <si>
    <t>80073525697549</t>
  </si>
  <si>
    <t>80073525109363</t>
  </si>
  <si>
    <t>80073525104627</t>
  </si>
  <si>
    <t>80073525482961</t>
  </si>
  <si>
    <t>80039938160674</t>
  </si>
  <si>
    <t>80073525103200</t>
  </si>
  <si>
    <t>80039938207843</t>
  </si>
  <si>
    <t>80073525702632</t>
  </si>
  <si>
    <t>80073525106140</t>
  </si>
  <si>
    <t>80073525482107</t>
  </si>
  <si>
    <t>80039938147293</t>
  </si>
  <si>
    <t>80073525109370</t>
  </si>
  <si>
    <t>80041624373008</t>
  </si>
  <si>
    <t>80073525109196</t>
  </si>
  <si>
    <t>80073525740054</t>
  </si>
  <si>
    <t>80039938160834</t>
  </si>
  <si>
    <t>80073525109202</t>
  </si>
  <si>
    <t>80073525144210</t>
  </si>
  <si>
    <t>80039938174398</t>
  </si>
  <si>
    <t>80073525109387</t>
  </si>
  <si>
    <t>80039938186049</t>
  </si>
  <si>
    <t>80041624373275</t>
  </si>
  <si>
    <t>80039938174404</t>
  </si>
  <si>
    <t>80073525109219</t>
  </si>
  <si>
    <t>80039938186094</t>
  </si>
  <si>
    <t>80039938174428</t>
  </si>
  <si>
    <t>80073525740160</t>
  </si>
  <si>
    <t>80073525109394</t>
  </si>
  <si>
    <t>80073525109226</t>
  </si>
  <si>
    <t>80073525581015</t>
  </si>
  <si>
    <t>80039938174435</t>
  </si>
  <si>
    <t>80073525109417</t>
  </si>
  <si>
    <t>80041624373428</t>
  </si>
  <si>
    <t>80073525032043</t>
  </si>
  <si>
    <t>80039938197793</t>
  </si>
  <si>
    <t>80073525032005</t>
  </si>
  <si>
    <t>80039938197861</t>
  </si>
  <si>
    <t>80073525740283</t>
  </si>
  <si>
    <t>80073525109424</t>
  </si>
  <si>
    <t>80073525109233</t>
  </si>
  <si>
    <t>80073525740290</t>
  </si>
  <si>
    <t>80039938003605</t>
  </si>
  <si>
    <t>80039938209533</t>
  </si>
  <si>
    <t>80073525109240</t>
  </si>
  <si>
    <t>80073525109431</t>
  </si>
  <si>
    <t>80039938159036</t>
  </si>
  <si>
    <t>80073525740306</t>
  </si>
  <si>
    <t>80073525109264</t>
  </si>
  <si>
    <t>80073525472610</t>
  </si>
  <si>
    <t>80039938078931</t>
  </si>
  <si>
    <t>80039938171038</t>
  </si>
  <si>
    <t>80073525162887</t>
  </si>
  <si>
    <t>80039938112284</t>
  </si>
  <si>
    <t>80039938124232</t>
  </si>
  <si>
    <t>80073525144272</t>
  </si>
  <si>
    <t>80073525182946</t>
  </si>
  <si>
    <t>80039938112291</t>
  </si>
  <si>
    <t>80039938168755</t>
  </si>
  <si>
    <t>80073525528133</t>
  </si>
  <si>
    <t>80073525740276</t>
  </si>
  <si>
    <t>80039938185981</t>
  </si>
  <si>
    <t>80073525807474</t>
  </si>
  <si>
    <t>80073525109271</t>
  </si>
  <si>
    <t>80039938079167</t>
  </si>
  <si>
    <t>80073525106089</t>
  </si>
  <si>
    <t>80039938079181</t>
  </si>
  <si>
    <t>80041624373978</t>
  </si>
  <si>
    <t>80039938079242</t>
  </si>
  <si>
    <t>80073525109288</t>
  </si>
  <si>
    <t>80073525807481</t>
  </si>
  <si>
    <t>80039938007740</t>
  </si>
  <si>
    <t>80073525501037</t>
  </si>
  <si>
    <t>80073525102227</t>
  </si>
  <si>
    <t>80039938185998</t>
  </si>
  <si>
    <t>80039938206525</t>
  </si>
  <si>
    <t>80073525109318</t>
  </si>
  <si>
    <t>80041624374005</t>
  </si>
  <si>
    <t>80073525182960</t>
  </si>
  <si>
    <t>80073525106065</t>
  </si>
  <si>
    <t>80073525205850</t>
  </si>
  <si>
    <t>80073525807498</t>
  </si>
  <si>
    <t>80073525493264</t>
  </si>
  <si>
    <t>80073525101954</t>
  </si>
  <si>
    <t>80039938057103</t>
  </si>
  <si>
    <t>80073525571887</t>
  </si>
  <si>
    <t>80039938007856</t>
  </si>
  <si>
    <t>80073525571894</t>
  </si>
  <si>
    <t>80073525571900</t>
  </si>
  <si>
    <t>80039938244640</t>
  </si>
  <si>
    <t>80039938168519</t>
  </si>
  <si>
    <t>80073525586713</t>
  </si>
  <si>
    <t>80073525131142</t>
  </si>
  <si>
    <t>80041624374272</t>
  </si>
  <si>
    <t>80073525093648</t>
  </si>
  <si>
    <t>80039938147965</t>
  </si>
  <si>
    <t>80073525536084</t>
  </si>
  <si>
    <t>80039938209564</t>
  </si>
  <si>
    <t>80073525144340</t>
  </si>
  <si>
    <t>80039938209489</t>
  </si>
  <si>
    <t>80039938001984</t>
  </si>
  <si>
    <t>80041624374425</t>
  </si>
  <si>
    <t>80073525144197</t>
  </si>
  <si>
    <t>80039938079297</t>
  </si>
  <si>
    <t>80073525033156</t>
  </si>
  <si>
    <t>80073525144791</t>
  </si>
  <si>
    <t>80073525183004</t>
  </si>
  <si>
    <t>80039938002004</t>
  </si>
  <si>
    <t>80073525144296</t>
  </si>
  <si>
    <t>80073525144807</t>
  </si>
  <si>
    <t>80039938065641</t>
  </si>
  <si>
    <t>80073525033286</t>
  </si>
  <si>
    <t>80039938168465</t>
  </si>
  <si>
    <t>80073525144784</t>
  </si>
  <si>
    <t>80073525812607</t>
  </si>
  <si>
    <t>80073525111991</t>
  </si>
  <si>
    <t>80073525162870</t>
  </si>
  <si>
    <t>80039938207638</t>
  </si>
  <si>
    <t>80073525144777</t>
  </si>
  <si>
    <t>80073525144241</t>
  </si>
  <si>
    <t>80039938079396</t>
  </si>
  <si>
    <t>80073525812614</t>
  </si>
  <si>
    <t>80073525183028</t>
  </si>
  <si>
    <t>80073525144227</t>
  </si>
  <si>
    <t>80039938186117</t>
  </si>
  <si>
    <t>80039938247412</t>
  </si>
  <si>
    <t>80073525812621</t>
  </si>
  <si>
    <t>80039938208512</t>
  </si>
  <si>
    <t>80039938147880</t>
  </si>
  <si>
    <t>80039938123570</t>
  </si>
  <si>
    <t>80039938197687</t>
  </si>
  <si>
    <t>80039938123617</t>
  </si>
  <si>
    <t>80073525144258</t>
  </si>
  <si>
    <t>80039938165419</t>
  </si>
  <si>
    <t>80039938079457</t>
  </si>
  <si>
    <t>80073525183066</t>
  </si>
  <si>
    <t>80039938198059</t>
  </si>
  <si>
    <t>80073525144265</t>
  </si>
  <si>
    <t>80039938168564</t>
  </si>
  <si>
    <t>80039938096553</t>
  </si>
  <si>
    <t>80073525183080</t>
  </si>
  <si>
    <t>80039938079556</t>
  </si>
  <si>
    <t>80039938164610</t>
  </si>
  <si>
    <t>80073525144319</t>
  </si>
  <si>
    <t>80073525144326</t>
  </si>
  <si>
    <t>80039938228367</t>
  </si>
  <si>
    <t>80073525186791</t>
  </si>
  <si>
    <t>80039938002196</t>
  </si>
  <si>
    <t>80039938197748</t>
  </si>
  <si>
    <t>80073525809294</t>
  </si>
  <si>
    <t>80073525809270</t>
  </si>
  <si>
    <t>80039938128650</t>
  </si>
  <si>
    <t>80073525794828</t>
  </si>
  <si>
    <t>80039938096560</t>
  </si>
  <si>
    <t>80073525186807</t>
  </si>
  <si>
    <t>80039938168717</t>
  </si>
  <si>
    <t>80039938198110</t>
  </si>
  <si>
    <t>80039938003902</t>
  </si>
  <si>
    <t>80073525042653</t>
  </si>
  <si>
    <t>80073525740146</t>
  </si>
  <si>
    <t>80039938003667</t>
  </si>
  <si>
    <t>80039938123594</t>
  </si>
  <si>
    <t>80039938002738</t>
  </si>
  <si>
    <t>80039938079815</t>
  </si>
  <si>
    <t>80039938002776</t>
  </si>
  <si>
    <t>80039938096577</t>
  </si>
  <si>
    <t>80073525430207</t>
  </si>
  <si>
    <t>80073525186821</t>
  </si>
  <si>
    <t>80039938079907</t>
  </si>
  <si>
    <t>80039938170826</t>
  </si>
  <si>
    <t>80039938160810</t>
  </si>
  <si>
    <t>80073525407308</t>
  </si>
  <si>
    <t>80039938111867</t>
  </si>
  <si>
    <t>80039938186162</t>
  </si>
  <si>
    <t>80039938002837</t>
  </si>
  <si>
    <t>80039938079952</t>
  </si>
  <si>
    <t>80073525034863</t>
  </si>
  <si>
    <t>80039938111881</t>
  </si>
  <si>
    <t>80039938080002</t>
  </si>
  <si>
    <t>80039938111898</t>
  </si>
  <si>
    <t>80039938211802</t>
  </si>
  <si>
    <t>80073525186845</t>
  </si>
  <si>
    <t>80039938186131</t>
  </si>
  <si>
    <t>80041624391880</t>
  </si>
  <si>
    <t>80073525106041</t>
  </si>
  <si>
    <t>80041624374975</t>
  </si>
  <si>
    <t>80039938170840</t>
  </si>
  <si>
    <t>80039938111904</t>
  </si>
  <si>
    <t>80073525740122</t>
  </si>
  <si>
    <t>80073525186869</t>
  </si>
  <si>
    <t>80039938248082</t>
  </si>
  <si>
    <t>80041624391972</t>
  </si>
  <si>
    <t>80039938186087</t>
  </si>
  <si>
    <t>80039938123556</t>
  </si>
  <si>
    <t>80039938111911</t>
  </si>
  <si>
    <t>80073525032173</t>
  </si>
  <si>
    <t>80039938247511</t>
  </si>
  <si>
    <t>80073525186876</t>
  </si>
  <si>
    <t>80039938212045</t>
  </si>
  <si>
    <t>80039938003377</t>
  </si>
  <si>
    <t>80073525186890</t>
  </si>
  <si>
    <t>80073525173548</t>
  </si>
  <si>
    <t>80039938148009</t>
  </si>
  <si>
    <t>80039938120296</t>
  </si>
  <si>
    <t>80073525032302</t>
  </si>
  <si>
    <t>80073525536138</t>
  </si>
  <si>
    <t>80039938003438</t>
  </si>
  <si>
    <t>80073525186913</t>
  </si>
  <si>
    <t>80073525794811</t>
  </si>
  <si>
    <t>80039938003582</t>
  </si>
  <si>
    <t>80039938003773</t>
  </si>
  <si>
    <t>80039938168113</t>
  </si>
  <si>
    <t>80073525187002</t>
  </si>
  <si>
    <t>80039938170819</t>
  </si>
  <si>
    <t>80073525187019</t>
  </si>
  <si>
    <t>80039938003919</t>
  </si>
  <si>
    <t>80073525187033</t>
  </si>
  <si>
    <t>80039938212441</t>
  </si>
  <si>
    <t>80073525101831</t>
  </si>
  <si>
    <t>80073525533212</t>
  </si>
  <si>
    <t>80039938167871</t>
  </si>
  <si>
    <t>80073525187057</t>
  </si>
  <si>
    <t>80073525612559</t>
  </si>
  <si>
    <t>80039938159005</t>
  </si>
  <si>
    <t>80039938147934</t>
  </si>
  <si>
    <t>80039938197700</t>
  </si>
  <si>
    <t>80073525191801</t>
  </si>
  <si>
    <t>80039938167826</t>
  </si>
  <si>
    <t>80039938197649</t>
  </si>
  <si>
    <t>80073525191818</t>
  </si>
  <si>
    <t>80073525616960</t>
  </si>
  <si>
    <t>80073525533236</t>
  </si>
  <si>
    <t>80039938170710</t>
  </si>
  <si>
    <t>80039938034852</t>
  </si>
  <si>
    <t>80039938198011</t>
  </si>
  <si>
    <t>80073525191832</t>
  </si>
  <si>
    <t>80039938228350</t>
  </si>
  <si>
    <t>80039938185967</t>
  </si>
  <si>
    <t>80073525108861</t>
  </si>
  <si>
    <t>80073525482350</t>
  </si>
  <si>
    <t>80039938167925</t>
  </si>
  <si>
    <t>80039938004404</t>
  </si>
  <si>
    <t>80039938170703</t>
  </si>
  <si>
    <t>80039938254175</t>
  </si>
  <si>
    <t>80073525181123</t>
  </si>
  <si>
    <t>80039938168076</t>
  </si>
  <si>
    <t>80073525191856</t>
  </si>
  <si>
    <t>80073525497149</t>
  </si>
  <si>
    <t>80073525809652</t>
  </si>
  <si>
    <t>80039938170864</t>
  </si>
  <si>
    <t>80041624372001</t>
  </si>
  <si>
    <t>80073525108892</t>
  </si>
  <si>
    <t>80039938035255</t>
  </si>
  <si>
    <t>80073525108908</t>
  </si>
  <si>
    <t>80073525533274</t>
  </si>
  <si>
    <t>80073525809676</t>
  </si>
  <si>
    <t>80039938170741</t>
  </si>
  <si>
    <t>80073525651794</t>
  </si>
  <si>
    <t>80039938124249</t>
  </si>
  <si>
    <t>80039938198233</t>
  </si>
  <si>
    <t>80073525651800</t>
  </si>
  <si>
    <t>80073525108915</t>
  </si>
  <si>
    <t>80039938198165</t>
  </si>
  <si>
    <t>80073525651862</t>
  </si>
  <si>
    <t>80073525621865</t>
  </si>
  <si>
    <t>80073525108922</t>
  </si>
  <si>
    <t>80073525740092</t>
  </si>
  <si>
    <t>80039938206297</t>
  </si>
  <si>
    <t>80073525200671</t>
  </si>
  <si>
    <t>80073525108939</t>
  </si>
  <si>
    <t>80039938211819</t>
  </si>
  <si>
    <t>80073525621940</t>
  </si>
  <si>
    <t>80073525108946</t>
  </si>
  <si>
    <t>80039938003544</t>
  </si>
  <si>
    <t>80073525108960</t>
  </si>
  <si>
    <t>80073525733247</t>
  </si>
  <si>
    <t>80073525108977</t>
  </si>
  <si>
    <t>80073525686079</t>
  </si>
  <si>
    <t>80073525653712</t>
  </si>
  <si>
    <t>80039938212052</t>
  </si>
  <si>
    <t>80041624372278</t>
  </si>
  <si>
    <t>80073525108984</t>
  </si>
  <si>
    <t>80039938163996</t>
  </si>
  <si>
    <t>80039938005234</t>
  </si>
  <si>
    <t>80073525131302</t>
  </si>
  <si>
    <t>80073525059057</t>
  </si>
  <si>
    <t>80073525182892</t>
  </si>
  <si>
    <t>80073525059064</t>
  </si>
  <si>
    <t>80073525182908</t>
  </si>
  <si>
    <t>80073525059071</t>
  </si>
  <si>
    <t>80073525156190</t>
  </si>
  <si>
    <t>80073525182915</t>
  </si>
  <si>
    <t>80073525059088</t>
  </si>
  <si>
    <t>80039938002882</t>
  </si>
  <si>
    <t>80073525109011</t>
  </si>
  <si>
    <t>80073525059095</t>
  </si>
  <si>
    <t>80039938019576</t>
  </si>
  <si>
    <t>80073525844356</t>
  </si>
  <si>
    <t>80039938019590</t>
  </si>
  <si>
    <t>80041624372421</t>
  </si>
  <si>
    <t>80073525059101</t>
  </si>
  <si>
    <t>80073525777531</t>
  </si>
  <si>
    <t>80073525059118</t>
  </si>
  <si>
    <t>80039938212458</t>
  </si>
  <si>
    <t>80039938019606</t>
  </si>
  <si>
    <t>80073525059125</t>
  </si>
  <si>
    <t>80073525059132</t>
  </si>
  <si>
    <t>80073525163754</t>
  </si>
  <si>
    <t>80039938153430</t>
  </si>
  <si>
    <t>80073525059149</t>
  </si>
  <si>
    <t>80073525109042</t>
  </si>
  <si>
    <t>80039938101752</t>
  </si>
  <si>
    <t>80073525109059</t>
  </si>
  <si>
    <t>80039938005739</t>
  </si>
  <si>
    <t>80073525809669</t>
  </si>
  <si>
    <t>80073525109066</t>
  </si>
  <si>
    <t>80073525109073</t>
  </si>
  <si>
    <t>80039938172554</t>
  </si>
  <si>
    <t>80073525109080</t>
  </si>
  <si>
    <t>80073525101848</t>
  </si>
  <si>
    <t>80073525164386</t>
  </si>
  <si>
    <t>80039938006163</t>
  </si>
  <si>
    <t>80073525182922</t>
  </si>
  <si>
    <t>80073525109097</t>
  </si>
  <si>
    <t>80073525109110</t>
  </si>
  <si>
    <t>80039938168199</t>
  </si>
  <si>
    <t>80073525182984</t>
  </si>
  <si>
    <t>80039938147941</t>
  </si>
  <si>
    <t>80073525102265</t>
  </si>
  <si>
    <t>80039938168144</t>
  </si>
  <si>
    <t>80039938197663</t>
  </si>
  <si>
    <t>80039938159074</t>
  </si>
  <si>
    <t>80039938198035</t>
  </si>
  <si>
    <t>80039938168243</t>
  </si>
  <si>
    <t>80092352988286</t>
  </si>
  <si>
    <t>80092352988415</t>
  </si>
  <si>
    <t>80092352988439</t>
  </si>
  <si>
    <t>80092352988446</t>
  </si>
  <si>
    <t>80092352988477</t>
  </si>
  <si>
    <t>80092352988491</t>
  </si>
  <si>
    <t>80092352988538</t>
  </si>
  <si>
    <t>80092352988545</t>
  </si>
  <si>
    <t>80039938681209</t>
  </si>
  <si>
    <t>80039938688338</t>
  </si>
  <si>
    <t>80039938688345</t>
  </si>
  <si>
    <t>80039938688352</t>
  </si>
  <si>
    <t>80039938604734</t>
  </si>
  <si>
    <t>80039938688376</t>
  </si>
  <si>
    <t>80039938612432</t>
  </si>
  <si>
    <t>80039938688390</t>
  </si>
  <si>
    <t>80039938688833</t>
  </si>
  <si>
    <t>80039938615358</t>
  </si>
  <si>
    <t>80073525740269</t>
  </si>
  <si>
    <t>80073525808594</t>
  </si>
  <si>
    <t>80073525808600</t>
  </si>
  <si>
    <t>80039938716567</t>
  </si>
  <si>
    <t>80073525808617</t>
  </si>
  <si>
    <t>80039938123549</t>
  </si>
  <si>
    <t>80039938475112</t>
  </si>
  <si>
    <t>80039938475129</t>
  </si>
  <si>
    <t>80039938475136</t>
  </si>
  <si>
    <t>80039938123419</t>
  </si>
  <si>
    <t>80039938479561</t>
  </si>
  <si>
    <t>80039938619646</t>
  </si>
  <si>
    <t>80039938619660</t>
  </si>
  <si>
    <t>80039938619677</t>
  </si>
  <si>
    <t>80073525106034</t>
  </si>
  <si>
    <t>80039938619684</t>
  </si>
  <si>
    <t>80039938619691</t>
  </si>
  <si>
    <t>80039938123402</t>
  </si>
  <si>
    <t>80039938619707</t>
  </si>
  <si>
    <t>80039938619714</t>
  </si>
  <si>
    <t>80039938619721</t>
  </si>
  <si>
    <t>80039938619738</t>
  </si>
  <si>
    <t>80039938619745</t>
  </si>
  <si>
    <t>80039938718240</t>
  </si>
  <si>
    <t>80039938619752</t>
  </si>
  <si>
    <t>80039938619769</t>
  </si>
  <si>
    <t>80039938619776</t>
  </si>
  <si>
    <t>80039938718288</t>
  </si>
  <si>
    <t>80039938718295</t>
  </si>
  <si>
    <t>80039938718301</t>
  </si>
  <si>
    <t>80073525111618</t>
  </si>
  <si>
    <t>80039938488969</t>
  </si>
  <si>
    <t>80073525111564</t>
  </si>
  <si>
    <t>80039938497565</t>
  </si>
  <si>
    <t>80039938620727</t>
  </si>
  <si>
    <t>80039938620741</t>
  </si>
  <si>
    <t>80039938497572</t>
  </si>
  <si>
    <t>80039938620789</t>
  </si>
  <si>
    <t>80039938620796</t>
  </si>
  <si>
    <t>80073525111670</t>
  </si>
  <si>
    <t>80073525111588</t>
  </si>
  <si>
    <t>80039938621007</t>
  </si>
  <si>
    <t>80073525111649</t>
  </si>
  <si>
    <t>80039938621014</t>
  </si>
  <si>
    <t>80039938718998</t>
  </si>
  <si>
    <t>80039938719001</t>
  </si>
  <si>
    <t>80073525111595</t>
  </si>
  <si>
    <t>80039938719049</t>
  </si>
  <si>
    <t>80039938123518</t>
  </si>
  <si>
    <t>80039938719056</t>
  </si>
  <si>
    <t>80073525740078</t>
  </si>
  <si>
    <t>80039938719278</t>
  </si>
  <si>
    <t>80039938719285</t>
  </si>
  <si>
    <t>80039938621298</t>
  </si>
  <si>
    <t>80039938719292</t>
  </si>
  <si>
    <t>80039938123525</t>
  </si>
  <si>
    <t>80039938719308</t>
  </si>
  <si>
    <t>80073525813246</t>
  </si>
  <si>
    <t>80039938719315</t>
  </si>
  <si>
    <t>80073525813253</t>
  </si>
  <si>
    <t>80039938123440</t>
  </si>
  <si>
    <t>80039938247535</t>
  </si>
  <si>
    <t>80039938147224</t>
  </si>
  <si>
    <t>80039938621670</t>
  </si>
  <si>
    <t>80073525813260</t>
  </si>
  <si>
    <t>80073525107215</t>
  </si>
  <si>
    <t>80039938621694</t>
  </si>
  <si>
    <t>80039938078559</t>
  </si>
  <si>
    <t>80039938621724</t>
  </si>
  <si>
    <t>80039938247900</t>
  </si>
  <si>
    <t>80039938182201</t>
  </si>
  <si>
    <t>80039938511728</t>
  </si>
  <si>
    <t>80039938721622</t>
  </si>
  <si>
    <t>80039938511773</t>
  </si>
  <si>
    <t>80039938402422</t>
  </si>
  <si>
    <t>80039938728225</t>
  </si>
  <si>
    <t>80039938402439</t>
  </si>
  <si>
    <t>80039938622233</t>
  </si>
  <si>
    <t>80073525158910</t>
  </si>
  <si>
    <t>80039938622257</t>
  </si>
  <si>
    <t>80039938728256</t>
  </si>
  <si>
    <t>80039938622301</t>
  </si>
  <si>
    <t>80039938129466</t>
  </si>
  <si>
    <t>80073525819651</t>
  </si>
  <si>
    <t>80039938148054</t>
  </si>
  <si>
    <t>80073525819644</t>
  </si>
  <si>
    <t>80073525819729</t>
  </si>
  <si>
    <t>80039938129510</t>
  </si>
  <si>
    <t>80073525819750</t>
  </si>
  <si>
    <t>80039938197786</t>
  </si>
  <si>
    <t>80039938414623</t>
  </si>
  <si>
    <t>80039938198158</t>
  </si>
  <si>
    <t>80039938627825</t>
  </si>
  <si>
    <t>80039938129565</t>
  </si>
  <si>
    <t>80039938635462</t>
  </si>
  <si>
    <t>80039938129596</t>
  </si>
  <si>
    <t>80039938663779</t>
  </si>
  <si>
    <t>80073525819781</t>
  </si>
  <si>
    <t>80039938416351</t>
  </si>
  <si>
    <t>80039938416368</t>
  </si>
  <si>
    <t>80073525819798</t>
  </si>
  <si>
    <t>80092352989962</t>
  </si>
  <si>
    <t>80073525819873</t>
  </si>
  <si>
    <t>80073525819897</t>
  </si>
  <si>
    <t>80073525819682</t>
  </si>
  <si>
    <t>80039938759779</t>
  </si>
  <si>
    <t>80039938759793</t>
  </si>
  <si>
    <t>80073525819743</t>
  </si>
  <si>
    <t>80073525819910</t>
  </si>
  <si>
    <t>80039938760539</t>
  </si>
  <si>
    <t>80073525819590</t>
  </si>
  <si>
    <t>80039938417624</t>
  </si>
  <si>
    <t>80073525819828</t>
  </si>
  <si>
    <t>80039938417648</t>
  </si>
  <si>
    <t>80039938417655</t>
  </si>
  <si>
    <t>80039938417662</t>
  </si>
  <si>
    <t>80039938123808</t>
  </si>
  <si>
    <t>80039938417679</t>
  </si>
  <si>
    <t>80039938417686</t>
  </si>
  <si>
    <t>80039938427753</t>
  </si>
  <si>
    <t>80039938565707</t>
  </si>
  <si>
    <t>80039938565806</t>
  </si>
  <si>
    <t>80039938474863</t>
  </si>
  <si>
    <t>80039938287340</t>
  </si>
  <si>
    <t>80039938474894</t>
  </si>
  <si>
    <t>80039938474900</t>
  </si>
  <si>
    <t>80039938474917</t>
  </si>
  <si>
    <t>80039938474931</t>
  </si>
  <si>
    <t>80039938474948</t>
  </si>
  <si>
    <t>80039938474962</t>
  </si>
  <si>
    <t>80039938474979</t>
  </si>
  <si>
    <t>80039938474986</t>
  </si>
  <si>
    <t>80039938567541</t>
  </si>
  <si>
    <t>80039938474993</t>
  </si>
  <si>
    <t>80039938567558</t>
  </si>
  <si>
    <t>80039938475013</t>
  </si>
  <si>
    <t>80039938567572</t>
  </si>
  <si>
    <t>80039938567589</t>
  </si>
  <si>
    <t>80039938475037</t>
  </si>
  <si>
    <t>80039938567596</t>
  </si>
  <si>
    <t>80039938475044</t>
  </si>
  <si>
    <t>80039938567619</t>
  </si>
  <si>
    <t>80039938475051</t>
  </si>
  <si>
    <t>80039938567633</t>
  </si>
  <si>
    <t>80039938567640</t>
  </si>
  <si>
    <t>80039938475075</t>
  </si>
  <si>
    <t>80039938295604</t>
  </si>
  <si>
    <t>80039938475082</t>
  </si>
  <si>
    <t>80039938295611</t>
  </si>
  <si>
    <t>80039938295628</t>
  </si>
  <si>
    <t>80039938475105</t>
  </si>
  <si>
    <t>80039938295635</t>
  </si>
  <si>
    <t>80039938295642</t>
  </si>
  <si>
    <t>80039938567756</t>
  </si>
  <si>
    <t>80039938567763</t>
  </si>
  <si>
    <t>80039938295666</t>
  </si>
  <si>
    <t>80039938567794</t>
  </si>
  <si>
    <t>80039938567824</t>
  </si>
  <si>
    <t>80039938567831</t>
  </si>
  <si>
    <t>80039938567879</t>
  </si>
  <si>
    <t>80039938567886</t>
  </si>
  <si>
    <t>80039938567893</t>
  </si>
  <si>
    <t>80039938327701</t>
  </si>
  <si>
    <t>80039938567916</t>
  </si>
  <si>
    <t>80039938567923</t>
  </si>
  <si>
    <t>80039938567930</t>
  </si>
  <si>
    <t>80039938327732</t>
  </si>
  <si>
    <t>80039938567947</t>
  </si>
  <si>
    <t>80039938567954</t>
  </si>
  <si>
    <t>80039938327749</t>
  </si>
  <si>
    <t>80039938567961</t>
  </si>
  <si>
    <t>80039938327763</t>
  </si>
  <si>
    <t>80039938567978</t>
  </si>
  <si>
    <t>80039938327893</t>
  </si>
  <si>
    <t>80039938567992</t>
  </si>
  <si>
    <t>80039938568012</t>
  </si>
  <si>
    <t>80039938568043</t>
  </si>
  <si>
    <t>80039938568050</t>
  </si>
  <si>
    <t>80092352988187</t>
  </si>
  <si>
    <t>80092352988194</t>
  </si>
  <si>
    <t>80092352988200</t>
  </si>
  <si>
    <t>80092352988217</t>
  </si>
  <si>
    <t>80196504000700</t>
  </si>
  <si>
    <t>80196504000717</t>
  </si>
  <si>
    <t>80196504000724</t>
  </si>
  <si>
    <t>80196504000731</t>
  </si>
  <si>
    <t>80196504000922</t>
  </si>
  <si>
    <t>80196504000939</t>
  </si>
  <si>
    <t>80196504000946</t>
  </si>
  <si>
    <t>80039938893176</t>
  </si>
  <si>
    <t>80039938895521</t>
  </si>
  <si>
    <t>80039938895538</t>
  </si>
  <si>
    <t>80039938895545</t>
  </si>
  <si>
    <t>80039938895583</t>
  </si>
  <si>
    <t>80039938895606</t>
  </si>
  <si>
    <t>80039938895613</t>
  </si>
  <si>
    <t>80039938895620</t>
  </si>
  <si>
    <t>80039938895637</t>
  </si>
  <si>
    <t>80039938895675</t>
  </si>
  <si>
    <t>80039938895705</t>
  </si>
  <si>
    <t>80039938895729</t>
  </si>
  <si>
    <t>80196504001158</t>
  </si>
  <si>
    <t>80196504001165</t>
  </si>
  <si>
    <t>80196504001172</t>
  </si>
  <si>
    <t>80196504001189</t>
  </si>
  <si>
    <t>80196504001202</t>
  </si>
  <si>
    <t>80039938897426</t>
  </si>
  <si>
    <t>80196504001271</t>
  </si>
  <si>
    <t>80196504001288</t>
  </si>
  <si>
    <t>80196504001295</t>
  </si>
  <si>
    <t>80039938897501</t>
  </si>
  <si>
    <t>80039938767538</t>
  </si>
  <si>
    <t>80039938767545</t>
  </si>
  <si>
    <t>80039938767552</t>
  </si>
  <si>
    <t>80039938767576</t>
  </si>
  <si>
    <t>80039938767606</t>
  </si>
  <si>
    <t>80039938767798</t>
  </si>
  <si>
    <t>80039938767811</t>
  </si>
  <si>
    <t>80039938767828</t>
  </si>
  <si>
    <t>80039938784429</t>
  </si>
  <si>
    <t>80073525109172</t>
  </si>
  <si>
    <t>80073525109325</t>
  </si>
  <si>
    <t>80073525108878</t>
  </si>
  <si>
    <t>80073525109028</t>
  </si>
  <si>
    <t>80039938906388</t>
  </si>
  <si>
    <t>80196504128619</t>
  </si>
  <si>
    <t>80039938767583</t>
  </si>
  <si>
    <t>80196504128626</t>
  </si>
  <si>
    <t>80039938767804</t>
  </si>
  <si>
    <t>80196504128633</t>
  </si>
  <si>
    <t>80196504128640</t>
  </si>
  <si>
    <t>80196504128657</t>
  </si>
  <si>
    <t>80196504128664</t>
  </si>
  <si>
    <t>80039938781176</t>
  </si>
  <si>
    <t>80196504128671</t>
  </si>
  <si>
    <t>80196504128688</t>
  </si>
  <si>
    <t>80196504128695</t>
  </si>
  <si>
    <t>80196504128701</t>
  </si>
  <si>
    <t>80196504128718</t>
  </si>
  <si>
    <t>80196504128725</t>
  </si>
  <si>
    <t>80196504128732</t>
  </si>
  <si>
    <t>80196504128749</t>
  </si>
  <si>
    <t>80196504128756</t>
  </si>
  <si>
    <t>80039938791243</t>
  </si>
  <si>
    <t>80196504128817</t>
  </si>
  <si>
    <t>80039938824668</t>
  </si>
  <si>
    <t>80039938981781</t>
  </si>
  <si>
    <t>80039938824682</t>
  </si>
  <si>
    <t>80039938824705</t>
  </si>
  <si>
    <t>80039938981804</t>
  </si>
  <si>
    <t>80039938981811</t>
  </si>
  <si>
    <t>80196504129395</t>
  </si>
  <si>
    <t>80039938981828</t>
  </si>
  <si>
    <t>80039938981835</t>
  </si>
  <si>
    <t>80196504129401</t>
  </si>
  <si>
    <t>80196504129418</t>
  </si>
  <si>
    <t>80039938826075</t>
  </si>
  <si>
    <t>80196504129425</t>
  </si>
  <si>
    <t>80039938826082</t>
  </si>
  <si>
    <t>80196504129432</t>
  </si>
  <si>
    <t>80039938826105</t>
  </si>
  <si>
    <t>80039938826112</t>
  </si>
  <si>
    <t>80039938909389</t>
  </si>
  <si>
    <t>80196504125854</t>
  </si>
  <si>
    <t>80196504139257</t>
  </si>
  <si>
    <t>80196504132012</t>
  </si>
  <si>
    <t>80196504139264</t>
  </si>
  <si>
    <t>80196504132005</t>
  </si>
  <si>
    <t>80039938909440</t>
  </si>
  <si>
    <t>80196504131985</t>
  </si>
  <si>
    <t>80196504139295</t>
  </si>
  <si>
    <t>80196504131961</t>
  </si>
  <si>
    <t>80196504131930</t>
  </si>
  <si>
    <t>80039938933902</t>
  </si>
  <si>
    <t>80039938933919</t>
  </si>
  <si>
    <t>80039938933933</t>
  </si>
  <si>
    <t>80039938942096</t>
  </si>
  <si>
    <t>80039938982139</t>
  </si>
  <si>
    <t>80039938982146</t>
  </si>
  <si>
    <t>80039938982153</t>
  </si>
  <si>
    <t>80039938965231</t>
  </si>
  <si>
    <t>80196504161425</t>
  </si>
  <si>
    <t>80039938965248</t>
  </si>
  <si>
    <t>80039938982221</t>
  </si>
  <si>
    <t>80196504161449</t>
  </si>
  <si>
    <t>80039938982238</t>
  </si>
  <si>
    <t>80039938982245</t>
  </si>
  <si>
    <t>80039938965262</t>
  </si>
  <si>
    <t>80039938861472</t>
  </si>
  <si>
    <t>80039938861489</t>
  </si>
  <si>
    <t>80039938861496</t>
  </si>
  <si>
    <t>80039938861502</t>
  </si>
  <si>
    <t>80039938861519</t>
  </si>
  <si>
    <t>80039938861526</t>
  </si>
  <si>
    <t>80039938861540</t>
  </si>
  <si>
    <t>80039938965415</t>
  </si>
  <si>
    <t>80039938861557</t>
  </si>
  <si>
    <t>80039938965422</t>
  </si>
  <si>
    <t>80039938861564</t>
  </si>
  <si>
    <t>80039938982504</t>
  </si>
  <si>
    <t>80039938965446</t>
  </si>
  <si>
    <t>80039938965453</t>
  </si>
  <si>
    <t>80039938982535</t>
  </si>
  <si>
    <t>80039938965477</t>
  </si>
  <si>
    <t>80039938982573</t>
  </si>
  <si>
    <t>80039938982580</t>
  </si>
  <si>
    <t>80039938982597</t>
  </si>
  <si>
    <t>80039938965521</t>
  </si>
  <si>
    <t>80039938965545</t>
  </si>
  <si>
    <t>80092352990319</t>
  </si>
  <si>
    <t>80039938994156</t>
  </si>
  <si>
    <t>80039938879392</t>
  </si>
  <si>
    <t>80039938879477</t>
  </si>
  <si>
    <t>80039938879484</t>
  </si>
  <si>
    <t>80039938879491</t>
  </si>
  <si>
    <t>80039938879507</t>
  </si>
  <si>
    <t>80039938880138</t>
  </si>
  <si>
    <t>80196504121283</t>
  </si>
  <si>
    <t>80196504121320</t>
  </si>
  <si>
    <t>80196504121351</t>
  </si>
  <si>
    <t>80039938882026</t>
  </si>
  <si>
    <t>80039938882033</t>
  </si>
  <si>
    <t>80039938882040</t>
  </si>
  <si>
    <t>80196504121382</t>
  </si>
  <si>
    <t>80196504121436</t>
  </si>
  <si>
    <t>80196504121443</t>
  </si>
  <si>
    <t>80196504121450</t>
  </si>
  <si>
    <t>80039938882156</t>
  </si>
  <si>
    <t>80039938882163</t>
  </si>
  <si>
    <t>80039938882170</t>
  </si>
  <si>
    <t>80196504192948</t>
  </si>
  <si>
    <t>80196504192962</t>
  </si>
  <si>
    <t>80196504192986</t>
  </si>
  <si>
    <t>80196504193020</t>
  </si>
  <si>
    <t>80196504193044</t>
  </si>
  <si>
    <t>80196504193181</t>
  </si>
  <si>
    <t>80196504193204</t>
  </si>
  <si>
    <t>80196504193228</t>
  </si>
  <si>
    <t>80196504193242</t>
  </si>
  <si>
    <t>80196504193389</t>
  </si>
  <si>
    <t>80196504193402</t>
  </si>
  <si>
    <t>80196504193426</t>
  </si>
  <si>
    <t>80196504193440</t>
  </si>
  <si>
    <t>80196504193464</t>
  </si>
  <si>
    <t>80196504193488</t>
  </si>
  <si>
    <t>80196504193624</t>
  </si>
  <si>
    <t>80196504193648</t>
  </si>
  <si>
    <t>80196504193662</t>
  </si>
  <si>
    <t>80196504193686</t>
  </si>
  <si>
    <t>80196504193709</t>
  </si>
  <si>
    <t>80196504193723</t>
  </si>
  <si>
    <t>80196504193860</t>
  </si>
  <si>
    <t>80196504193884</t>
  </si>
  <si>
    <t>80196504193907</t>
  </si>
  <si>
    <t>80196504193921</t>
  </si>
  <si>
    <t>80196504193945</t>
  </si>
  <si>
    <t>80196504161494</t>
  </si>
  <si>
    <t>80196504161500</t>
  </si>
  <si>
    <t>80196504161517</t>
  </si>
  <si>
    <t>80196504161531</t>
  </si>
  <si>
    <t>80196504194102</t>
  </si>
  <si>
    <t>80196504194126</t>
  </si>
  <si>
    <t>80196504161548</t>
  </si>
  <si>
    <t>80196504194140</t>
  </si>
  <si>
    <t>80196504161555</t>
  </si>
  <si>
    <t>80196504161562</t>
  </si>
  <si>
    <t>80196504161586</t>
  </si>
  <si>
    <t>80196504161609</t>
  </si>
  <si>
    <t>80196504194287</t>
  </si>
  <si>
    <t>80196504194300</t>
  </si>
  <si>
    <t>80196504194324</t>
  </si>
  <si>
    <t>80196504161623</t>
  </si>
  <si>
    <t>80196504161630</t>
  </si>
  <si>
    <t>80196504161661</t>
  </si>
  <si>
    <t>80196504194461</t>
  </si>
  <si>
    <t>80196504194485</t>
  </si>
  <si>
    <t>80196504194508</t>
  </si>
  <si>
    <t>80196504194522</t>
  </si>
  <si>
    <t>80196504194546</t>
  </si>
  <si>
    <t>80196504194560</t>
  </si>
  <si>
    <t>80196504194584</t>
  </si>
  <si>
    <t>80196504194607</t>
  </si>
  <si>
    <t>80196504194621</t>
  </si>
  <si>
    <t>80196504194645</t>
  </si>
  <si>
    <t>80196504194669</t>
  </si>
  <si>
    <t>80196504194683</t>
  </si>
  <si>
    <t>80196504194706</t>
  </si>
  <si>
    <t>80196504194720</t>
  </si>
  <si>
    <t>80039938245517</t>
  </si>
  <si>
    <t>80039938245524</t>
  </si>
  <si>
    <t>80039938245548</t>
  </si>
  <si>
    <t>80039938245555</t>
  </si>
  <si>
    <t>80039938245562</t>
  </si>
  <si>
    <t>80039938245579</t>
  </si>
  <si>
    <t>80039938245807</t>
  </si>
  <si>
    <t>80039938245593</t>
  </si>
  <si>
    <t>80039938245609</t>
  </si>
  <si>
    <t>80039938245623</t>
  </si>
  <si>
    <t>80039938245630</t>
  </si>
  <si>
    <t>80039938245654</t>
  </si>
  <si>
    <t>80039938245661</t>
  </si>
  <si>
    <t>80039938245685</t>
  </si>
  <si>
    <t>80039938245692</t>
  </si>
  <si>
    <t>80039938245715</t>
  </si>
  <si>
    <t>80039938245739</t>
  </si>
  <si>
    <t>80039938245746</t>
  </si>
  <si>
    <t>80039938245753</t>
  </si>
  <si>
    <t>80039938245777</t>
  </si>
  <si>
    <t>80039938245784</t>
  </si>
  <si>
    <t>80039938245814</t>
  </si>
  <si>
    <t>80039938245647</t>
  </si>
  <si>
    <t>80039938245531</t>
  </si>
  <si>
    <t>23</t>
  </si>
  <si>
    <t>31</t>
  </si>
  <si>
    <t>22</t>
  </si>
  <si>
    <t>26</t>
  </si>
  <si>
    <t>78</t>
  </si>
  <si>
    <t>96</t>
  </si>
  <si>
    <t>82</t>
  </si>
  <si>
    <t>56</t>
  </si>
  <si>
    <t>81</t>
  </si>
  <si>
    <t>64</t>
  </si>
  <si>
    <t>58</t>
  </si>
  <si>
    <t>90</t>
  </si>
  <si>
    <t>67</t>
  </si>
  <si>
    <t>28</t>
  </si>
  <si>
    <t>29</t>
  </si>
  <si>
    <t>65</t>
  </si>
  <si>
    <t>34</t>
  </si>
  <si>
    <t>253</t>
  </si>
  <si>
    <t>37</t>
  </si>
  <si>
    <t>35</t>
  </si>
  <si>
    <t>38</t>
  </si>
  <si>
    <t>106</t>
  </si>
  <si>
    <t>181</t>
  </si>
  <si>
    <t>110</t>
  </si>
  <si>
    <t>85</t>
  </si>
  <si>
    <t>142</t>
  </si>
  <si>
    <t>57</t>
  </si>
  <si>
    <t>74</t>
  </si>
  <si>
    <t>70</t>
  </si>
  <si>
    <t>147</t>
  </si>
  <si>
    <t>59</t>
  </si>
  <si>
    <t>53</t>
  </si>
  <si>
    <t>123</t>
  </si>
  <si>
    <t>79</t>
  </si>
  <si>
    <t>68</t>
  </si>
  <si>
    <t>159</t>
  </si>
  <si>
    <t>52</t>
  </si>
  <si>
    <t>280</t>
  </si>
  <si>
    <t>71</t>
  </si>
  <si>
    <t>400</t>
  </si>
  <si>
    <t>600</t>
  </si>
  <si>
    <t>115</t>
  </si>
  <si>
    <t>91</t>
  </si>
  <si>
    <t>9505.90.4000</t>
  </si>
  <si>
    <t>3924.10.4000</t>
  </si>
  <si>
    <t>9403.20.0086</t>
  </si>
  <si>
    <t>3923.29.0000</t>
  </si>
  <si>
    <t>4818.30.0000</t>
  </si>
  <si>
    <t>3924.90.1050</t>
  </si>
  <si>
    <t>4823.69.0040</t>
  </si>
  <si>
    <t>6307.90.9835</t>
  </si>
  <si>
    <t>3924.10.2000</t>
  </si>
  <si>
    <t>9503.00.0013</t>
  </si>
  <si>
    <t>3924.10.3000</t>
  </si>
  <si>
    <t>4823.69.0020</t>
  </si>
  <si>
    <t>3406.00.0000</t>
  </si>
  <si>
    <t>4819.20.0040</t>
  </si>
  <si>
    <t>4421.99.6000</t>
  </si>
  <si>
    <t>3923.21.0095</t>
  </si>
  <si>
    <t>7117.90.7500</t>
  </si>
  <si>
    <t>6307.90.9825</t>
  </si>
  <si>
    <t>4421.99.5000</t>
  </si>
  <si>
    <t>4819.40.0040</t>
  </si>
  <si>
    <t>4909.00.4000</t>
  </si>
  <si>
    <t>4818.90.0080</t>
  </si>
  <si>
    <t>9505.90.6000</t>
  </si>
  <si>
    <t>9004.90.0090</t>
  </si>
  <si>
    <t>3926.90.9989</t>
  </si>
  <si>
    <t>4419.90.1100</t>
  </si>
  <si>
    <t>6307.90.9891</t>
  </si>
  <si>
    <t>6217.10.9530</t>
  </si>
  <si>
    <t>3923.21.0030</t>
  </si>
  <si>
    <t>4421.91.6000</t>
  </si>
  <si>
    <t>4911.99.8000</t>
  </si>
  <si>
    <t>BGD</t>
  </si>
  <si>
    <t>CHN</t>
  </si>
  <si>
    <t>USA</t>
  </si>
  <si>
    <t>MEX</t>
  </si>
  <si>
    <t>VNM</t>
  </si>
  <si>
    <t>CAN</t>
  </si>
  <si>
    <t>KIT</t>
  </si>
  <si>
    <t>ACCESS</t>
  </si>
  <si>
    <t>LD</t>
  </si>
  <si>
    <t>LINE DISCOUNT UNDEFINED</t>
  </si>
  <si>
    <t>53285</t>
  </si>
  <si>
    <t>HORN</t>
  </si>
  <si>
    <t>AIR</t>
  </si>
  <si>
    <t>KE</t>
  </si>
  <si>
    <t>CUTL 12/50CT PREM TOC</t>
  </si>
  <si>
    <t>58130</t>
  </si>
  <si>
    <t>CUTLERY</t>
  </si>
  <si>
    <t>PREMIUM 50CT</t>
  </si>
  <si>
    <t>XX</t>
  </si>
  <si>
    <t>FIXTURES UNDEFINED</t>
  </si>
  <si>
    <t>FIXT-SSGRIDPEG</t>
  </si>
  <si>
    <t>FIXTURES</t>
  </si>
  <si>
    <t>KD</t>
  </si>
  <si>
    <t>CUTL 12/24CT PREM TOC</t>
  </si>
  <si>
    <t>58125</t>
  </si>
  <si>
    <t>PREMIUM 24CT</t>
  </si>
  <si>
    <t>FIXT-SS2BASEBLK</t>
  </si>
  <si>
    <t>FIX BASE 2S 4S SK SPN BLK 1/1</t>
  </si>
  <si>
    <t>FIXT-SS2GRIDBLK</t>
  </si>
  <si>
    <t>FIX GRID KIT 4S SPN BLCK 1/1CT</t>
  </si>
  <si>
    <t>FIXT-SS2SHELFBLK</t>
  </si>
  <si>
    <t>FIX GRID SHLV 2S 4S SK SPN 4/1</t>
  </si>
  <si>
    <t>RU</t>
  </si>
  <si>
    <t>BAG CELLO 12/20CT LG</t>
  </si>
  <si>
    <t>50135</t>
  </si>
  <si>
    <t>BAG CELLO</t>
  </si>
  <si>
    <t>LARGE W/TIE 20CT</t>
  </si>
  <si>
    <t>4E</t>
  </si>
  <si>
    <t>LN 3P 10/50CT SOL</t>
  </si>
  <si>
    <t>66175</t>
  </si>
  <si>
    <t>NAPKIN LUNCH</t>
  </si>
  <si>
    <t>3P SOLID 50CT</t>
  </si>
  <si>
    <t>6X</t>
  </si>
  <si>
    <t>ROLL 100' SOL 1/1CT</t>
  </si>
  <si>
    <t>82110</t>
  </si>
  <si>
    <t>BANQUET ROLL</t>
  </si>
  <si>
    <t>PLASTIC SOLID 100' - 1 ROLL</t>
  </si>
  <si>
    <t>PLT9 RND 10/24CT SOL</t>
  </si>
  <si>
    <t>42185</t>
  </si>
  <si>
    <t>PLATE DINNER</t>
  </si>
  <si>
    <t>9" ROUND SOLID 24CT</t>
  </si>
  <si>
    <t>99495-12</t>
  </si>
  <si>
    <t>FLAG</t>
  </si>
  <si>
    <t>CLOTH MEDIUM (8 X 12)</t>
  </si>
  <si>
    <t>KR</t>
  </si>
  <si>
    <t>PLT10 PL 12/20CT TOC</t>
  </si>
  <si>
    <t>43250</t>
  </si>
  <si>
    <t>PLATE BANQUET</t>
  </si>
  <si>
    <t>10" PLASTIC SOLID 20CT</t>
  </si>
  <si>
    <t>6V</t>
  </si>
  <si>
    <t>SKIRT PL 14' 6/1CT SOL</t>
  </si>
  <si>
    <t>72110</t>
  </si>
  <si>
    <t>TABLESKIRT</t>
  </si>
  <si>
    <t>PLASTIC SOLID 14'</t>
  </si>
  <si>
    <t>87</t>
  </si>
  <si>
    <t>PLT7 RND 12/8CT PCED</t>
  </si>
  <si>
    <t>41100-PC</t>
  </si>
  <si>
    <t>PLATE LUNCH</t>
  </si>
  <si>
    <t>7" ROUND PRINT 8CT</t>
  </si>
  <si>
    <t>TC</t>
  </si>
  <si>
    <t>TC PL 54X102 12/1CT PC BP</t>
  </si>
  <si>
    <t>72705-PC12</t>
  </si>
  <si>
    <t>TABLECOVER</t>
  </si>
  <si>
    <t>PAPER (or) PLASTIC BRD PRINT 54x102 (or) 54x96</t>
  </si>
  <si>
    <t>L2</t>
  </si>
  <si>
    <t>BNR FLG 12/1CT</t>
  </si>
  <si>
    <t>52140-12</t>
  </si>
  <si>
    <t>BANNER</t>
  </si>
  <si>
    <t>BT</t>
  </si>
  <si>
    <t>BO 6/8CT THEME</t>
  </si>
  <si>
    <t>53100-06</t>
  </si>
  <si>
    <t>BLOWOUT</t>
  </si>
  <si>
    <t>THEME W/ MEDALLION</t>
  </si>
  <si>
    <t>LF</t>
  </si>
  <si>
    <t>BLN MET 10/1 RND/SQR</t>
  </si>
  <si>
    <t>51140-10</t>
  </si>
  <si>
    <t>BALLOON</t>
  </si>
  <si>
    <t>METALLIC ROUND</t>
  </si>
  <si>
    <t>TRAY</t>
  </si>
  <si>
    <t>FIXT-123001R</t>
  </si>
  <si>
    <t>8W</t>
  </si>
  <si>
    <t>BOWL20 PR 10/20C TOC</t>
  </si>
  <si>
    <t>44100</t>
  </si>
  <si>
    <t>BOWL</t>
  </si>
  <si>
    <t>PAPER 20OZ SOLID 20CT</t>
  </si>
  <si>
    <t>3J</t>
  </si>
  <si>
    <t>9CUP H/C 12/8CT SOL</t>
  </si>
  <si>
    <t>AM025</t>
  </si>
  <si>
    <t>CUP H/C</t>
  </si>
  <si>
    <t>SOLID 9OZ 8CT</t>
  </si>
  <si>
    <t>CELEBR</t>
  </si>
  <si>
    <t>CUP</t>
  </si>
  <si>
    <t>LN 2P 12/18CT PCED</t>
  </si>
  <si>
    <t>66100-PC</t>
  </si>
  <si>
    <t>2P PRINT 16CT</t>
  </si>
  <si>
    <t>89245-12</t>
  </si>
  <si>
    <t>HAT</t>
  </si>
  <si>
    <t>FOIL CONE 9" TINSEL</t>
  </si>
  <si>
    <t>6+</t>
  </si>
  <si>
    <t>9CUP H/C 10/24CT SOL</t>
  </si>
  <si>
    <t>37155</t>
  </si>
  <si>
    <t>9OZ SOLID 24CT</t>
  </si>
  <si>
    <t>89245-50</t>
  </si>
  <si>
    <t>STAYP</t>
  </si>
  <si>
    <t>BN 2P 12/18CT PCED</t>
  </si>
  <si>
    <t>65100-PC</t>
  </si>
  <si>
    <t>NAPKIN BEVERAGE</t>
  </si>
  <si>
    <t>MX</t>
  </si>
  <si>
    <t>CREPE 81' 12/1CT SOL</t>
  </si>
  <si>
    <t>56100</t>
  </si>
  <si>
    <t>CREPE</t>
  </si>
  <si>
    <t>SOLID 81'</t>
  </si>
  <si>
    <t>MD</t>
  </si>
  <si>
    <t>CAN 12/24 SPIR STRIP</t>
  </si>
  <si>
    <t>54115</t>
  </si>
  <si>
    <t>CANDLE</t>
  </si>
  <si>
    <t>SPIRAL 2.5" 24CT</t>
  </si>
  <si>
    <t>KO</t>
  </si>
  <si>
    <t>PLT7 PL 12/20CT TOC</t>
  </si>
  <si>
    <t>41170</t>
  </si>
  <si>
    <t>7" ROUND PLASTIC SOLID 20CT</t>
  </si>
  <si>
    <t>KL</t>
  </si>
  <si>
    <t>16CUP PL 12/20CT TOC</t>
  </si>
  <si>
    <t>57200</t>
  </si>
  <si>
    <t>16OZ PLASTIC 20CT SOLID</t>
  </si>
  <si>
    <t>89205</t>
  </si>
  <si>
    <t>TIARA FOIL W/ FRINGE</t>
  </si>
  <si>
    <t>Q0</t>
  </si>
  <si>
    <t>CAN 12/24CT FLOURESCENT</t>
  </si>
  <si>
    <t>54120</t>
  </si>
  <si>
    <t>FLOURESCENT 2.5"</t>
  </si>
  <si>
    <t>HAT 6/8CT PARTY</t>
  </si>
  <si>
    <t>89725-06</t>
  </si>
  <si>
    <t>PARTY PAPER 8CT CHILD</t>
  </si>
  <si>
    <t>S0</t>
  </si>
  <si>
    <t>TC 30X96 STAYP SOLID</t>
  </si>
  <si>
    <t>72245</t>
  </si>
  <si>
    <t>PLASTIC STAYPUT 29X96 SOLID</t>
  </si>
  <si>
    <t>4B</t>
  </si>
  <si>
    <t>LN 2P 12/50CT SOL</t>
  </si>
  <si>
    <t>66185</t>
  </si>
  <si>
    <t>2P SOLID 50CT</t>
  </si>
  <si>
    <t>92</t>
  </si>
  <si>
    <t>RM</t>
  </si>
  <si>
    <t>RAW MATERIALS UNDEFINED</t>
  </si>
  <si>
    <t>72152-WIP</t>
  </si>
  <si>
    <t>TISSUE/POLY SOLID 54 X 108 1CT</t>
  </si>
  <si>
    <t>DISPLAY</t>
  </si>
  <si>
    <t>6R</t>
  </si>
  <si>
    <t>TC PL 54X108 SOL 12C</t>
  </si>
  <si>
    <t>72195</t>
  </si>
  <si>
    <t>PLASTIC SOLID 54 X 108</t>
  </si>
  <si>
    <t>S5</t>
  </si>
  <si>
    <t>9CUP H/C 12/8CT PCED</t>
  </si>
  <si>
    <t>37100-PC</t>
  </si>
  <si>
    <t>PRINT 9OZ 8CT</t>
  </si>
  <si>
    <t>9Z</t>
  </si>
  <si>
    <t>CP MINI CASC 6/1CT</t>
  </si>
  <si>
    <t>61125-06</t>
  </si>
  <si>
    <t>CENTERPIECE</t>
  </si>
  <si>
    <t>MINI CASCADE 8.5"</t>
  </si>
  <si>
    <t>NU</t>
  </si>
  <si>
    <t>CONF 12/1CT SHAPED</t>
  </si>
  <si>
    <t>55100</t>
  </si>
  <si>
    <t>CONFETTI</t>
  </si>
  <si>
    <t>SHAPED &amp; EMBOSSED</t>
  </si>
  <si>
    <t>4#</t>
  </si>
  <si>
    <t>BN 2P SOL 6/200CT</t>
  </si>
  <si>
    <t>65190</t>
  </si>
  <si>
    <t>2P SOLID 200CT</t>
  </si>
  <si>
    <t>FAVOR</t>
  </si>
  <si>
    <t>4J</t>
  </si>
  <si>
    <t>DN 2P 6/100CT SOL</t>
  </si>
  <si>
    <t>67155</t>
  </si>
  <si>
    <t>NAPKIN DINNER</t>
  </si>
  <si>
    <t>2P SOLID 100CT 1/8 FOLD</t>
  </si>
  <si>
    <t>%Y</t>
  </si>
  <si>
    <t>BN 2P 12/50CT SOL</t>
  </si>
  <si>
    <t>65020</t>
  </si>
  <si>
    <t>(1</t>
  </si>
  <si>
    <t>PLT7 PL 12/20CT TOC CLEAR</t>
  </si>
  <si>
    <t>41170-CLR</t>
  </si>
  <si>
    <t>7" ROUND PLASTIC CLEAR 20CT</t>
  </si>
  <si>
    <t>5J</t>
  </si>
  <si>
    <t>PLT10 RND 10/24CT SOL</t>
  </si>
  <si>
    <t>43245</t>
  </si>
  <si>
    <t>10" ROUND SOLID 24CT</t>
  </si>
  <si>
    <t>BOX</t>
  </si>
  <si>
    <t>9#</t>
  </si>
  <si>
    <t>CUTL 12/24CT MINI METALLIC</t>
  </si>
  <si>
    <t>TW009</t>
  </si>
  <si>
    <t>MINI METALLIC CUTLERY</t>
  </si>
  <si>
    <t>1(</t>
  </si>
  <si>
    <t>CP 6/1CT CASC+PRINT</t>
  </si>
  <si>
    <t>61205-06</t>
  </si>
  <si>
    <t>MINI CASCADE PRINTED BASE</t>
  </si>
  <si>
    <t>OX</t>
  </si>
  <si>
    <t>DSP CL 12PC MCUTL TW</t>
  </si>
  <si>
    <t>TW009-CL-12</t>
  </si>
  <si>
    <t>CLIP STRIP 12PK SENSATIONS MINI METALLIC CUTLERY</t>
  </si>
  <si>
    <t>4Q</t>
  </si>
  <si>
    <t>DN 3P 10/25CT SOL</t>
  </si>
  <si>
    <t>67135</t>
  </si>
  <si>
    <t>3P SOLID 25CT</t>
  </si>
  <si>
    <t>3G</t>
  </si>
  <si>
    <t>PLT7 8CT SOL</t>
  </si>
  <si>
    <t>AM030</t>
  </si>
  <si>
    <t>7" ROUND SOLID 8CT</t>
  </si>
  <si>
    <t>S3</t>
  </si>
  <si>
    <t>TC 30X96 STAYP PRINT</t>
  </si>
  <si>
    <t>72250</t>
  </si>
  <si>
    <t>PLASTIC STAYPUT 29X96 PRINT</t>
  </si>
  <si>
    <t>))</t>
  </si>
  <si>
    <t>PICK FLAG 12/50CT</t>
  </si>
  <si>
    <t>78175</t>
  </si>
  <si>
    <t>PICK</t>
  </si>
  <si>
    <t>WOOD 50CT 2.5" FLAG OR THEME</t>
  </si>
  <si>
    <t>BNR 6/1CT GT PARTY</t>
  </si>
  <si>
    <t>52170-06</t>
  </si>
  <si>
    <t>GIANT PARTY</t>
  </si>
  <si>
    <t>KC</t>
  </si>
  <si>
    <t>DNG DIZZY 6/5CT</t>
  </si>
  <si>
    <t>26100</t>
  </si>
  <si>
    <t>DANGLERS</t>
  </si>
  <si>
    <t>DIZZY 5CT</t>
  </si>
  <si>
    <t>ME</t>
  </si>
  <si>
    <t>CAN 12/12CT MAGIC</t>
  </si>
  <si>
    <t>54105</t>
  </si>
  <si>
    <t>MAGIC RELITE 2.5" 12CT</t>
  </si>
  <si>
    <t>(6</t>
  </si>
  <si>
    <t>PLT10 PL 12/20CT TOC CLEAR</t>
  </si>
  <si>
    <t>43250-CLR</t>
  </si>
  <si>
    <t>10" PLASTIC CLEAR 20CT</t>
  </si>
  <si>
    <t>0Z</t>
  </si>
  <si>
    <t>CP HCOMB 6/1CT LC</t>
  </si>
  <si>
    <t>61160-LC</t>
  </si>
  <si>
    <t>LOW-COST HONEYCOMB OR OTHER</t>
  </si>
  <si>
    <t>S=</t>
  </si>
  <si>
    <t>TC 29X72 STAYP SOLID</t>
  </si>
  <si>
    <t>72235</t>
  </si>
  <si>
    <t>PLASTIC STAYPUT 29X72 SOLID</t>
  </si>
  <si>
    <t>MO</t>
  </si>
  <si>
    <t>CAN 12/1 PICK</t>
  </si>
  <si>
    <t>54235</t>
  </si>
  <si>
    <t>PICK - LETTER SETS</t>
  </si>
  <si>
    <t>DE</t>
  </si>
  <si>
    <t>CP MINI 6/1CT FOIL</t>
  </si>
  <si>
    <t>61130</t>
  </si>
  <si>
    <t>CASCADE 11.5" FOIL</t>
  </si>
  <si>
    <t>8U</t>
  </si>
  <si>
    <t>ROLL 250' 1/1CT SOL</t>
  </si>
  <si>
    <t>82250</t>
  </si>
  <si>
    <t>PLASTIC SOLID 250'</t>
  </si>
  <si>
    <t>RK</t>
  </si>
  <si>
    <t>PICK 12/100CT FRILL</t>
  </si>
  <si>
    <t>78185</t>
  </si>
  <si>
    <t>WOOD FRILL 100CT 2.5"</t>
  </si>
  <si>
    <t>HX</t>
  </si>
  <si>
    <t>CAN 6/8CT SPIRL</t>
  </si>
  <si>
    <t>54385</t>
  </si>
  <si>
    <t>SPIRAL PRINTED 3" 8CT</t>
  </si>
  <si>
    <t>89735</t>
  </si>
  <si>
    <t>PARTY ASST'D</t>
  </si>
  <si>
    <t>PLASTIC AOP 54x108</t>
  </si>
  <si>
    <t>QA</t>
  </si>
  <si>
    <t>BAG CELLO 12/20CT SMALL</t>
  </si>
  <si>
    <t>50310</t>
  </si>
  <si>
    <t>SMALL W/TIE 20CT</t>
  </si>
  <si>
    <t>@Q</t>
  </si>
  <si>
    <t>HAT PARTY PRISM 6/8CT</t>
  </si>
  <si>
    <t>89730</t>
  </si>
  <si>
    <t>PARTY PAPER PRISMATIC 8CT ASST'D</t>
  </si>
  <si>
    <t>0Q</t>
  </si>
  <si>
    <t>BLN LTX 12/15 12" H'BDAY</t>
  </si>
  <si>
    <t>51160</t>
  </si>
  <si>
    <t>LATEX PRINT 12" 15CT</t>
  </si>
  <si>
    <t>RI</t>
  </si>
  <si>
    <t>CREPE 30' 12/1CT PRINT</t>
  </si>
  <si>
    <t>56105</t>
  </si>
  <si>
    <t>PRINTED 30'</t>
  </si>
  <si>
    <t>%O</t>
  </si>
  <si>
    <t>PLT9 RND 12/8CT PCED</t>
  </si>
  <si>
    <t>42100-PC</t>
  </si>
  <si>
    <t>9" ROUND PRINT 8CT</t>
  </si>
  <si>
    <t>Q&amp;</t>
  </si>
  <si>
    <t>TC METAL 54X108 PRN</t>
  </si>
  <si>
    <t>72410</t>
  </si>
  <si>
    <t>METALLIC PRINT 54 X 108</t>
  </si>
  <si>
    <t>LN 2P 6/150CT SOL</t>
  </si>
  <si>
    <t>66180</t>
  </si>
  <si>
    <t>2P SOLID 150CT</t>
  </si>
  <si>
    <t>(B</t>
  </si>
  <si>
    <t>CUP16 PL 12/20CT TOC CLEAR</t>
  </si>
  <si>
    <t>57200-CLR</t>
  </si>
  <si>
    <t>16OZ PLASTIC 20CT CLEAR</t>
  </si>
  <si>
    <t>HW</t>
  </si>
  <si>
    <t>20CUP PL 12/8CT COLL</t>
  </si>
  <si>
    <t>57S01</t>
  </si>
  <si>
    <t>20OZ PLASTIC PRINTED 8CT COLLEG</t>
  </si>
  <si>
    <t>PG</t>
  </si>
  <si>
    <t>CUTL 12/18CT VALUE C$</t>
  </si>
  <si>
    <t>AM081</t>
  </si>
  <si>
    <t>VALUE 18CT</t>
  </si>
  <si>
    <t>6T</t>
  </si>
  <si>
    <t>TC PL 82"OCT 12/1CT SOL</t>
  </si>
  <si>
    <t>72200</t>
  </si>
  <si>
    <t>PLASTIC SOLID 82 OCTY</t>
  </si>
  <si>
    <t>BAG LOOT 12/8CT</t>
  </si>
  <si>
    <t>84155</t>
  </si>
  <si>
    <t>BAG</t>
  </si>
  <si>
    <t>PLASTIC LOOT 8CT</t>
  </si>
  <si>
    <t>FIXT-70200</t>
  </si>
  <si>
    <t>BNR FOIL 9' CEL$</t>
  </si>
  <si>
    <t>AM069</t>
  </si>
  <si>
    <t>FOIL SMALL</t>
  </si>
  <si>
    <t>5=</t>
  </si>
  <si>
    <t>PLT7 RND 10/24CT SOL</t>
  </si>
  <si>
    <t>41245</t>
  </si>
  <si>
    <t>7" ROUND SOLID 24CT</t>
  </si>
  <si>
    <t>S4</t>
  </si>
  <si>
    <t>TC 60"RND STAYP SOL</t>
  </si>
  <si>
    <t>72255</t>
  </si>
  <si>
    <t>PLASTIC STAYPUT 60" ROUND SOLID</t>
  </si>
  <si>
    <t>!4</t>
  </si>
  <si>
    <t>BLN LTX 12/20CT 9" AST</t>
  </si>
  <si>
    <t>51120-02</t>
  </si>
  <si>
    <t>LATEX ROUND AST 20CT</t>
  </si>
  <si>
    <t>L5</t>
  </si>
  <si>
    <t>BNR JNTD SM 12/1CT</t>
  </si>
  <si>
    <t>52185</t>
  </si>
  <si>
    <t>JOINTED SMALL FOIL</t>
  </si>
  <si>
    <t>0R</t>
  </si>
  <si>
    <t>BLN LTX 12/15 12" SOLID</t>
  </si>
  <si>
    <t>51165</t>
  </si>
  <si>
    <t>LATEX SOLID 12" 15CT</t>
  </si>
  <si>
    <t>6G</t>
  </si>
  <si>
    <t>TC A/L 50X108 12/1CT FORM</t>
  </si>
  <si>
    <t>FFT10</t>
  </si>
  <si>
    <t>AIRLAID WHITE 50X108</t>
  </si>
  <si>
    <t>99510</t>
  </si>
  <si>
    <t>PLASTIC SMALL</t>
  </si>
  <si>
    <t>O2</t>
  </si>
  <si>
    <t>BNR JNTD LG 12/1CT</t>
  </si>
  <si>
    <t>52195</t>
  </si>
  <si>
    <t>JOINTED LARGE</t>
  </si>
  <si>
    <t>3I</t>
  </si>
  <si>
    <t>PLT9 RND 12/8CT C$ SOL</t>
  </si>
  <si>
    <t>AM034</t>
  </si>
  <si>
    <t>9" ROUND SOLID 8CT</t>
  </si>
  <si>
    <t>GARLAND</t>
  </si>
  <si>
    <t>(D</t>
  </si>
  <si>
    <t>TC PL 54X108 12/1CT CHECK</t>
  </si>
  <si>
    <t>72210-CHCK</t>
  </si>
  <si>
    <t>PLASTIC AOP CHECK/GINGHAM 54 X 108</t>
  </si>
  <si>
    <t>S&gt;</t>
  </si>
  <si>
    <t>TC 29X72 STAYP PRINT</t>
  </si>
  <si>
    <t>72240</t>
  </si>
  <si>
    <t>PLASTIC STAYPUT 29X72 PRINT</t>
  </si>
  <si>
    <t>6C</t>
  </si>
  <si>
    <t>BN A/L 12/24CT FORM</t>
  </si>
  <si>
    <t>FFT07</t>
  </si>
  <si>
    <t>AIRLAID WHITE 24CT</t>
  </si>
  <si>
    <t>9CUP H/C 12/8CT PA</t>
  </si>
  <si>
    <t>37100</t>
  </si>
  <si>
    <t>6E</t>
  </si>
  <si>
    <t>DN A/L 12/24CT FORM</t>
  </si>
  <si>
    <t>FFT09</t>
  </si>
  <si>
    <t>AIRLAID WHITE 24CT 1/4 FOLD</t>
  </si>
  <si>
    <t>HG</t>
  </si>
  <si>
    <t>LN 2P 12/20CT COLLEG</t>
  </si>
  <si>
    <t>66S01</t>
  </si>
  <si>
    <t>2P PRINT 20CT</t>
  </si>
  <si>
    <t>4+</t>
  </si>
  <si>
    <t>BN 3P 10/50CT SOL</t>
  </si>
  <si>
    <t>65185</t>
  </si>
  <si>
    <t>Q%</t>
  </si>
  <si>
    <t>TC METAL 54X108 SOL</t>
  </si>
  <si>
    <t>72415-MET</t>
  </si>
  <si>
    <t>METALLIC OR OPALESCENT SOLID 54 X 108</t>
  </si>
  <si>
    <t>1$</t>
  </si>
  <si>
    <t>CP HCOMB 6/1CT MC</t>
  </si>
  <si>
    <t>61160-MC</t>
  </si>
  <si>
    <t>MID-COST HONEYCOMB OR OTHER</t>
  </si>
  <si>
    <t>EI</t>
  </si>
  <si>
    <t>PICK 12/200CT OR 300CT</t>
  </si>
  <si>
    <t>PLASTIC PARTY 2.75"</t>
  </si>
  <si>
    <t>6H</t>
  </si>
  <si>
    <t>TC A/L 82"OCT 12/1CT FORM</t>
  </si>
  <si>
    <t>FFT11</t>
  </si>
  <si>
    <t>AIRLAID WHITE 82 OCTY</t>
  </si>
  <si>
    <t>88350</t>
  </si>
  <si>
    <t>BEADS</t>
  </si>
  <si>
    <t>NECKLACE LETTER 3CT</t>
  </si>
  <si>
    <t>99580-LC</t>
  </si>
  <si>
    <t>JUVENILE PINWHEELS SOLID</t>
  </si>
  <si>
    <t>9$</t>
  </si>
  <si>
    <t>CAN 12/24 SPIRAL</t>
  </si>
  <si>
    <t>54310</t>
  </si>
  <si>
    <t>SOLID SPIRAL 2.5"</t>
  </si>
  <si>
    <t>4L</t>
  </si>
  <si>
    <t>TC PL 54X108 12/1CT SOL C$</t>
  </si>
  <si>
    <t>AM080</t>
  </si>
  <si>
    <t>PLASTIC 54X108 SOLID</t>
  </si>
  <si>
    <t>J5</t>
  </si>
  <si>
    <t>TRAY 12/1CT 10X14</t>
  </si>
  <si>
    <t>81230</t>
  </si>
  <si>
    <t>SERVING PL 14" RECT PRINTED</t>
  </si>
  <si>
    <t>5F</t>
  </si>
  <si>
    <t>BAG CELLO BSKT 12/1CT LG</t>
  </si>
  <si>
    <t>50105</t>
  </si>
  <si>
    <t>BASKET LARGE</t>
  </si>
  <si>
    <t>R2</t>
  </si>
  <si>
    <t>CAN 12/20CT 8" PARTY</t>
  </si>
  <si>
    <t>54145</t>
  </si>
  <si>
    <t>PARTY 8" 20CT</t>
  </si>
  <si>
    <t>6N</t>
  </si>
  <si>
    <t>DN A/L 12/50CT FORM</t>
  </si>
  <si>
    <t>FFT14</t>
  </si>
  <si>
    <t>AIRLAID WHITE 50CT 1/4 FOLD CATER PACK</t>
  </si>
  <si>
    <t>BN 2P 12/20CT C$ SOL</t>
  </si>
  <si>
    <t>AM045</t>
  </si>
  <si>
    <t>2P SOLID 20CT</t>
  </si>
  <si>
    <t>KF</t>
  </si>
  <si>
    <t>DNG DLX 6/2CT</t>
  </si>
  <si>
    <t>26105</t>
  </si>
  <si>
    <t>DELUXE 2CT</t>
  </si>
  <si>
    <t>HJ</t>
  </si>
  <si>
    <t>PLT9 RND 12/8CT COLLEG</t>
  </si>
  <si>
    <t>42S01</t>
  </si>
  <si>
    <t>)+</t>
  </si>
  <si>
    <t>PICK SWORD 12/36CT</t>
  </si>
  <si>
    <t>78310</t>
  </si>
  <si>
    <t>PLASTIC SWORD 36CT</t>
  </si>
  <si>
    <t>LN 2P 12/20CT SOL</t>
  </si>
  <si>
    <t>AM050</t>
  </si>
  <si>
    <t>X4</t>
  </si>
  <si>
    <t>TRAY PL 12/1CT FOOTBALL</t>
  </si>
  <si>
    <t>81360</t>
  </si>
  <si>
    <t>SERVING PL 17" FOOTBALL</t>
  </si>
  <si>
    <t>I=</t>
  </si>
  <si>
    <t>PLT9 RND 12/75CT SOL</t>
  </si>
  <si>
    <t>42545</t>
  </si>
  <si>
    <t>9" ROUND SOLID 75CT</t>
  </si>
  <si>
    <t>+&amp;</t>
  </si>
  <si>
    <t>CAN 12/20CT STRIP 2C</t>
  </si>
  <si>
    <t>54610</t>
  </si>
  <si>
    <t>STRIPED 2.5" 20CT 2-COLOR</t>
  </si>
  <si>
    <t>I&lt;</t>
  </si>
  <si>
    <t>PLT7 12/75CT SOL</t>
  </si>
  <si>
    <t>41625</t>
  </si>
  <si>
    <t>7" ROUND SOLID 75CT</t>
  </si>
  <si>
    <t>@S</t>
  </si>
  <si>
    <t>HORN W/ FRINGE 12/8CT</t>
  </si>
  <si>
    <t>53240</t>
  </si>
  <si>
    <t>W/ FRINGE ASS'T</t>
  </si>
  <si>
    <t>MB</t>
  </si>
  <si>
    <t>CAN NUMERAL 6/1CT DOTS</t>
  </si>
  <si>
    <t>54180</t>
  </si>
  <si>
    <t>NUMERAL POLKA DOT</t>
  </si>
  <si>
    <t>5D</t>
  </si>
  <si>
    <t>TC T/P 54X108 6/1CT SOL</t>
  </si>
  <si>
    <t>72190</t>
  </si>
  <si>
    <t>TISSUE/POLY SOLID 54 X 108</t>
  </si>
  <si>
    <t>ZR</t>
  </si>
  <si>
    <t>DOOR FRINGE 6/1CT</t>
  </si>
  <si>
    <t>12130</t>
  </si>
  <si>
    <t>FRINGE</t>
  </si>
  <si>
    <t>DOORWAY FRINGE FOIL 8' X 3'</t>
  </si>
  <si>
    <t>99485</t>
  </si>
  <si>
    <t>CLOTH LARGE (12 X 18)</t>
  </si>
  <si>
    <t>89300</t>
  </si>
  <si>
    <t>99490</t>
  </si>
  <si>
    <t>CLOTH SMALL 4 X 6</t>
  </si>
  <si>
    <t>99495-36</t>
  </si>
  <si>
    <t>@R</t>
  </si>
  <si>
    <t>HAT TIARA FOIL 12/4CT</t>
  </si>
  <si>
    <t>89690</t>
  </si>
  <si>
    <t>TIARA FOIL</t>
  </si>
  <si>
    <t>FIXT-1203SXR</t>
  </si>
  <si>
    <t>KX</t>
  </si>
  <si>
    <t>PICK PL DIAM 6/16CT</t>
  </si>
  <si>
    <t>TW010</t>
  </si>
  <si>
    <t>PLASTIC DIAMOND 16CT</t>
  </si>
  <si>
    <t>78165</t>
  </si>
  <si>
    <t>CAKE ACCESSORIES</t>
  </si>
  <si>
    <t>U6</t>
  </si>
  <si>
    <t>12OZ PLASTIC WINE 4CT</t>
  </si>
  <si>
    <t>57SE09-HC</t>
  </si>
  <si>
    <t>!5</t>
  </si>
  <si>
    <t>SENSATIONS UNDEFINED</t>
  </si>
  <si>
    <t>57SE12</t>
  </si>
  <si>
    <t>14OZ PLASTIC STEMLESS WINE 4CT</t>
  </si>
  <si>
    <t>U9</t>
  </si>
  <si>
    <t>CUTL 12/24CT BOXED SENS</t>
  </si>
  <si>
    <t>58SE03</t>
  </si>
  <si>
    <t>BOXED 24CT SENSATIONS</t>
  </si>
  <si>
    <t>78SE04</t>
  </si>
  <si>
    <t>WOOD TOOTHPICKS 200CT NATURAL</t>
  </si>
  <si>
    <t>78SE05</t>
  </si>
  <si>
    <t>WOOD TOOTHPICKS 200CT AST COLOR</t>
  </si>
  <si>
    <t>V4</t>
  </si>
  <si>
    <t>BN 12/40CT 2P SENS SOL</t>
  </si>
  <si>
    <t>65SE04</t>
  </si>
  <si>
    <t>2P SOLID 40CT</t>
  </si>
  <si>
    <t>U&gt;</t>
  </si>
  <si>
    <t>TC PL 54X102 6/1CT PC AO</t>
  </si>
  <si>
    <t>72730-PC06</t>
  </si>
  <si>
    <t>PAPER (or) PLASTIC AOP 54x102 (or) 54x96</t>
  </si>
  <si>
    <t>UZ</t>
  </si>
  <si>
    <t>TC T/P 54X108 6/1CT SENS SOL</t>
  </si>
  <si>
    <t>72SE04</t>
  </si>
  <si>
    <t>TISSUE/POLY SOLID 54X108</t>
  </si>
  <si>
    <t>U8</t>
  </si>
  <si>
    <t>7CUP PL CHAMP 12/4CT</t>
  </si>
  <si>
    <t>57365-HC</t>
  </si>
  <si>
    <t>7OZ PLASTIC CHAMPAGNE FLUTE 4CT</t>
  </si>
  <si>
    <t>57SE16</t>
  </si>
  <si>
    <t>4OZ PLASTIC CHAMP 6CT</t>
  </si>
  <si>
    <t>3Y</t>
  </si>
  <si>
    <t>PLT9 RND 12/8CT C$ ED PRINT</t>
  </si>
  <si>
    <t>AM032</t>
  </si>
  <si>
    <t>3V</t>
  </si>
  <si>
    <t>PLT7 8CT ED PRINT</t>
  </si>
  <si>
    <t>AM027</t>
  </si>
  <si>
    <t>3Q</t>
  </si>
  <si>
    <t>LN 2P 12/16CT C$-ED</t>
  </si>
  <si>
    <t>AM049</t>
  </si>
  <si>
    <t>3M</t>
  </si>
  <si>
    <t>BN 2P 12/16CT C$-ED</t>
  </si>
  <si>
    <t>AM047</t>
  </si>
  <si>
    <t>4%</t>
  </si>
  <si>
    <t>TC PL 48X88 ED PRINT</t>
  </si>
  <si>
    <t>AM052</t>
  </si>
  <si>
    <t>PLASTIC 48X88 PRINT</t>
  </si>
  <si>
    <t>0K</t>
  </si>
  <si>
    <t>BNR 12/1CT CIRCLE</t>
  </si>
  <si>
    <t>52425-12</t>
  </si>
  <si>
    <t>SHAPED RIBBON OR LETTER (LOW-COST)</t>
  </si>
  <si>
    <t>TRAY 6/1CT PL 14 SHPD</t>
  </si>
  <si>
    <t>81550</t>
  </si>
  <si>
    <t>SERVING PL 14" SHAPED</t>
  </si>
  <si>
    <t>(T</t>
  </si>
  <si>
    <t>BAG TREAT 12/8CT PR W/ATCH</t>
  </si>
  <si>
    <t>84206</t>
  </si>
  <si>
    <t>PAPER TREAT BAG THEME W/ATTACHMENTS</t>
  </si>
  <si>
    <t>9!</t>
  </si>
  <si>
    <t>CUTL 12/24CT METAL SILVER</t>
  </si>
  <si>
    <t>58215</t>
  </si>
  <si>
    <t>METALLIC LOOK 24CT SENSATIONS SILVER</t>
  </si>
  <si>
    <t>#V</t>
  </si>
  <si>
    <t>CUTL 12/24CT METAL GOLD/RGOLD</t>
  </si>
  <si>
    <t>58215-HC</t>
  </si>
  <si>
    <t>METALLIC LOOK 24CT SENSATIONS GOLD/ROSEGOLD</t>
  </si>
  <si>
    <t>INVITES</t>
  </si>
  <si>
    <t>TU</t>
  </si>
  <si>
    <t>TC PL 54X102 6/1CT PC BP</t>
  </si>
  <si>
    <t>72705-PC06</t>
  </si>
  <si>
    <t>PAPER (or) PLASTIC BRD PRINT 54x102</t>
  </si>
  <si>
    <t>5@</t>
  </si>
  <si>
    <t>16CUP PL KEEPSAKE 16/1CT</t>
  </si>
  <si>
    <t>57450</t>
  </si>
  <si>
    <t>16OZ PLASTIC PRINTED KEEPSAKE IML</t>
  </si>
  <si>
    <t>(S</t>
  </si>
  <si>
    <t>GARL 6/1CT 8' IRID</t>
  </si>
  <si>
    <t>60305-IRID</t>
  </si>
  <si>
    <t>PAPER TISSUE TASSEL IRIDESCENT</t>
  </si>
  <si>
    <t>=2</t>
  </si>
  <si>
    <t>BNR 6/1CT RIBBON LC</t>
  </si>
  <si>
    <t>52425</t>
  </si>
  <si>
    <t>()</t>
  </si>
  <si>
    <t>TIARA 6/8CT</t>
  </si>
  <si>
    <t>89755</t>
  </si>
  <si>
    <t>TIARA</t>
  </si>
  <si>
    <t>OA</t>
  </si>
  <si>
    <t>LN 2P 12/18CT PCFW</t>
  </si>
  <si>
    <t>OC</t>
  </si>
  <si>
    <t>PLT7 RND 12/8CT PCFW</t>
  </si>
  <si>
    <t>1)</t>
  </si>
  <si>
    <t>SASH 12/1CT SATIN</t>
  </si>
  <si>
    <t>98940</t>
  </si>
  <si>
    <t>SASH</t>
  </si>
  <si>
    <t>SATIN</t>
  </si>
  <si>
    <t>(Q</t>
  </si>
  <si>
    <t>PLT10 RND 12/8C PCED</t>
  </si>
  <si>
    <t>43100-PC</t>
  </si>
  <si>
    <t>10" ROUND PRINT 8CT</t>
  </si>
  <si>
    <t>PLACEMAT</t>
  </si>
  <si>
    <t>T#</t>
  </si>
  <si>
    <t>PLT9 RND 12/8CT PCSS</t>
  </si>
  <si>
    <t>T!</t>
  </si>
  <si>
    <t>PLT7 RND 12/8CT PCSS</t>
  </si>
  <si>
    <t>SW</t>
  </si>
  <si>
    <t>LN 2P 12/18CT PCSS</t>
  </si>
  <si>
    <t>SV</t>
  </si>
  <si>
    <t>BN 2P 12/18CT PCSS-SQ</t>
  </si>
  <si>
    <t>+1</t>
  </si>
  <si>
    <t>12CUP H/C 12/8CT PA</t>
  </si>
  <si>
    <t>37165</t>
  </si>
  <si>
    <t>PRINT 12OZ 8CT</t>
  </si>
  <si>
    <t>)&gt;</t>
  </si>
  <si>
    <t>FVR 6/4CT ADULT GLASSES DLX</t>
  </si>
  <si>
    <t>27055-HC</t>
  </si>
  <si>
    <t>ADULT PAPER EYEGLASSES 4CT DELUXE</t>
  </si>
  <si>
    <t>HZ</t>
  </si>
  <si>
    <t>TC PL 54X108 12/1CT AOP COLLEG</t>
  </si>
  <si>
    <t>72S01</t>
  </si>
  <si>
    <t>PLASTIC AOP 54 X 108</t>
  </si>
  <si>
    <t>72151-WIP</t>
  </si>
  <si>
    <t>TISSUE/POLY WHITE 54 X 108 1CT</t>
  </si>
  <si>
    <t>6Q</t>
  </si>
  <si>
    <t>GN A/L 12/50CT FORM</t>
  </si>
  <si>
    <t>FFT13</t>
  </si>
  <si>
    <t>NAPKIN GUEST</t>
  </si>
  <si>
    <t>AIRLAID WHITE 50CT 1/8 FOLD CATER PACK</t>
  </si>
  <si>
    <t>&amp;L</t>
  </si>
  <si>
    <t>TC LIN 2CT WHT-OPEN STK</t>
  </si>
  <si>
    <t>72150 OS36</t>
  </si>
  <si>
    <t>TISSUE/POLY WHITE 54 X 108 2CT OPEN STOCK</t>
  </si>
  <si>
    <t>Y5</t>
  </si>
  <si>
    <t>PLT9 RND 12/8CT FOIL</t>
  </si>
  <si>
    <t>42175</t>
  </si>
  <si>
    <t>9" ROUND PRINT 8CT FOIL</t>
  </si>
  <si>
    <t>WV</t>
  </si>
  <si>
    <t>PLT7 RND 12/8CT FOIL</t>
  </si>
  <si>
    <t>41175</t>
  </si>
  <si>
    <t>7" ROUND PRINT 8CT FOIL</t>
  </si>
  <si>
    <t>TL</t>
  </si>
  <si>
    <t>TC PL 54X102 6/1CT PA AO</t>
  </si>
  <si>
    <t>72730-PA06</t>
  </si>
  <si>
    <t>PAPER (or) PLASTIC AOP 54x102</t>
  </si>
  <si>
    <t>5#</t>
  </si>
  <si>
    <t>BNR TWINE 12/1CT</t>
  </si>
  <si>
    <t>52425-HC-12</t>
  </si>
  <si>
    <t>SHAPED RIBBON OR LETTER (HIGH-COST)</t>
  </si>
  <si>
    <t>1S</t>
  </si>
  <si>
    <t>TREAT CUP 12/8CT</t>
  </si>
  <si>
    <t>75365-HDR</t>
  </si>
  <si>
    <t>TREAT CUPS</t>
  </si>
  <si>
    <t>PRINTED 6CT OR 8CT W/ HEADER CARD</t>
  </si>
  <si>
    <t>1&amp;</t>
  </si>
  <si>
    <t>CAN PICK 12/14CT GOLD/SILVER</t>
  </si>
  <si>
    <t>54580</t>
  </si>
  <si>
    <t>PICK GOLD/SILVER</t>
  </si>
  <si>
    <t>QP</t>
  </si>
  <si>
    <t>ROLL 100' 6/1CT SOL</t>
  </si>
  <si>
    <t>82110-06</t>
  </si>
  <si>
    <t>PLASTIC SOLID 100' - 6 ROLLS</t>
  </si>
  <si>
    <t>1=</t>
  </si>
  <si>
    <t>CAN SPIRAL 12/24CT</t>
  </si>
  <si>
    <t>54265</t>
  </si>
  <si>
    <t>SPIRAL GOLD/SILVER</t>
  </si>
  <si>
    <t>CAN 12/1CT NUMERAL GOLD/SILVER</t>
  </si>
  <si>
    <t>54651</t>
  </si>
  <si>
    <t>NUMERAL GOLD/SILVER/MET</t>
  </si>
  <si>
    <t>4M</t>
  </si>
  <si>
    <t>DN 2P 12/50CT SOL</t>
  </si>
  <si>
    <t>67145</t>
  </si>
  <si>
    <t>HN</t>
  </si>
  <si>
    <t>PLT9 SHP 12/8CT ENH PPART</t>
  </si>
  <si>
    <t>42426</t>
  </si>
  <si>
    <t>9" SHAPED PRINT 8CT FOIL</t>
  </si>
  <si>
    <t>#U</t>
  </si>
  <si>
    <t>LN 3P 12/16CT FOIL STAMP</t>
  </si>
  <si>
    <t>66101</t>
  </si>
  <si>
    <t>FOIL PRINT 16CT</t>
  </si>
  <si>
    <t>(Z</t>
  </si>
  <si>
    <t>14CUP PL WINE 6/1CT STEML</t>
  </si>
  <si>
    <t>57416</t>
  </si>
  <si>
    <t>14OZ PLASTIC STEMLESS WINE GLASS</t>
  </si>
  <si>
    <t>#T</t>
  </si>
  <si>
    <t>BN 3P 12/16CT FOIL STAMP</t>
  </si>
  <si>
    <t>65101</t>
  </si>
  <si>
    <t>8X</t>
  </si>
  <si>
    <t>BOWL20 PR 12/8CT PA</t>
  </si>
  <si>
    <t>44105</t>
  </si>
  <si>
    <t>PAPER 20OZ PRINTED 8CT</t>
  </si>
  <si>
    <t>1C</t>
  </si>
  <si>
    <t>9CUP FOIL IRID 12/8CT</t>
  </si>
  <si>
    <t>37101</t>
  </si>
  <si>
    <t>PRINT 9OZ 8CT FOIL OR IRID</t>
  </si>
  <si>
    <t>CP HCOMB 6/1CT HC</t>
  </si>
  <si>
    <t>61160-HC</t>
  </si>
  <si>
    <t>HIGH-COST HONEYCOMB OR OTHER</t>
  </si>
  <si>
    <t>(N</t>
  </si>
  <si>
    <t>BNR 12/1CT ENHANCED FOIL</t>
  </si>
  <si>
    <t>52440</t>
  </si>
  <si>
    <t>RIBBON WITH STICKERS OR BALLOONS</t>
  </si>
  <si>
    <t>6D</t>
  </si>
  <si>
    <t>GN A/L 12/24CT FORM</t>
  </si>
  <si>
    <t>FFT08</t>
  </si>
  <si>
    <t>AIRLAID WHITE 24CT 1/8 FOLD BUFFET TOWEL</t>
  </si>
  <si>
    <t>%+</t>
  </si>
  <si>
    <t>BOX FVR 6/8CT THEME</t>
  </si>
  <si>
    <t>87725</t>
  </si>
  <si>
    <t>PAPER FAVOR 8CT</t>
  </si>
  <si>
    <t>&amp;O</t>
  </si>
  <si>
    <t>CO 12/3CT HANGING</t>
  </si>
  <si>
    <t>59210-12</t>
  </si>
  <si>
    <t>CUTOUT</t>
  </si>
  <si>
    <t>HANGING 3CT</t>
  </si>
  <si>
    <t>#S</t>
  </si>
  <si>
    <t>CP HCOMB 12/1CT LC</t>
  </si>
  <si>
    <t>61160-LC-12</t>
  </si>
  <si>
    <t>=3</t>
  </si>
  <si>
    <t>BNR 6/1CT RIBBON HC</t>
  </si>
  <si>
    <t>52425-HC</t>
  </si>
  <si>
    <t>96311</t>
  </si>
  <si>
    <t>DECOR</t>
  </si>
  <si>
    <t>HANGING HONEYCOMB CUTOUT ENH</t>
  </si>
  <si>
    <t>75377</t>
  </si>
  <si>
    <t>PRINTED 8CT KIT W/ SPOONS</t>
  </si>
  <si>
    <t>89731</t>
  </si>
  <si>
    <t>PARTY PAPER 8CT CHILD ENHANCED</t>
  </si>
  <si>
    <t>)D</t>
  </si>
  <si>
    <t>CO HNG 12/3CT FOIL OR TASSEL</t>
  </si>
  <si>
    <t>59777</t>
  </si>
  <si>
    <t>HANGING ENHANCED-TASSELS, STICKERS OR 3D</t>
  </si>
  <si>
    <t>)B</t>
  </si>
  <si>
    <t>BOX TREAT 6/4CT PR 3D</t>
  </si>
  <si>
    <t>87701</t>
  </si>
  <si>
    <t>PAPER FAVOR 4CT SHAPED</t>
  </si>
  <si>
    <t>XB</t>
  </si>
  <si>
    <t>DSP CD 12PC TC WHITE</t>
  </si>
  <si>
    <t>72151 CD12</t>
  </si>
  <si>
    <t>COUNTER 12PK LINETTE TC 1CT WHITE</t>
  </si>
  <si>
    <t>AI</t>
  </si>
  <si>
    <t>PLT9 SQ 12/8CT PCED</t>
  </si>
  <si>
    <t>42115-PC</t>
  </si>
  <si>
    <t>SQUARE 8CT</t>
  </si>
  <si>
    <t>)4</t>
  </si>
  <si>
    <t>TC 54X108 AOP PC12</t>
  </si>
  <si>
    <t>72130-PC12</t>
  </si>
  <si>
    <t>DJ</t>
  </si>
  <si>
    <t>PLT7 SQ 12/8CT PCED</t>
  </si>
  <si>
    <t>41115-PC</t>
  </si>
  <si>
    <t>)C</t>
  </si>
  <si>
    <t>MASK FOAM 6/4CT</t>
  </si>
  <si>
    <t>92745</t>
  </si>
  <si>
    <t>MASK</t>
  </si>
  <si>
    <t>FOAM MASKS 4CT</t>
  </si>
  <si>
    <t>3U</t>
  </si>
  <si>
    <t>TC PL 54X108 6/1CT PC AO</t>
  </si>
  <si>
    <t>72130-PC06</t>
  </si>
  <si>
    <t>1&gt;</t>
  </si>
  <si>
    <t>CAN SPIRAL 12/12CT</t>
  </si>
  <si>
    <t>54266</t>
  </si>
  <si>
    <t>SPIRAL 12CT</t>
  </si>
  <si>
    <t>4X</t>
  </si>
  <si>
    <t>GN 3P 12/16CT SOL</t>
  </si>
  <si>
    <t>93110</t>
  </si>
  <si>
    <t>3P SOLID 16CT</t>
  </si>
  <si>
    <t>TABLE RUNNER</t>
  </si>
  <si>
    <t>#Z</t>
  </si>
  <si>
    <t>DSP CD 16PC BOWL</t>
  </si>
  <si>
    <t>44105 CD16</t>
  </si>
  <si>
    <t>COUNTER 16PK PAPER BOWLS 20OZ</t>
  </si>
  <si>
    <t>#Q</t>
  </si>
  <si>
    <t>BLN MET 10/1 36" SHP</t>
  </si>
  <si>
    <t>51255</t>
  </si>
  <si>
    <t>METALLIC SHPD 36"</t>
  </si>
  <si>
    <t>Q1</t>
  </si>
  <si>
    <t>TC T/P 82"OCT 12/1CT SOL</t>
  </si>
  <si>
    <t>72480</t>
  </si>
  <si>
    <t>TISSUE/POLY SOLID 82 OCTY</t>
  </si>
  <si>
    <t>#X</t>
  </si>
  <si>
    <t>CAKE TOPPER 12/1CT</t>
  </si>
  <si>
    <t>78460</t>
  </si>
  <si>
    <t>CAKE TOPPER</t>
  </si>
  <si>
    <t>V0</t>
  </si>
  <si>
    <t>PLT10 PL 12/10CT SENS ENH</t>
  </si>
  <si>
    <t>43SE04</t>
  </si>
  <si>
    <t>10" PLASTIC SOLID 10CT METALLIC RIM</t>
  </si>
  <si>
    <t>VK</t>
  </si>
  <si>
    <t>PLT9 PL 12/10CT SENS ENH</t>
  </si>
  <si>
    <t>42SE03</t>
  </si>
  <si>
    <t>9" PLASTIC SOLID 10CT METALLIC RIM</t>
  </si>
  <si>
    <t>VZ</t>
  </si>
  <si>
    <t>PLT7 PL 12/10CT SENS ENH</t>
  </si>
  <si>
    <t>41SE07</t>
  </si>
  <si>
    <t>7" PLASTIC SOLID 10CT METALLIC RIM</t>
  </si>
  <si>
    <t>+(</t>
  </si>
  <si>
    <t>BOWL PL 8" FLUTED 12/1CT</t>
  </si>
  <si>
    <t>81630</t>
  </si>
  <si>
    <t>PLASTIC 8" FLUTED</t>
  </si>
  <si>
    <t>BD</t>
  </si>
  <si>
    <t>STICKER VALUE 12/4CT</t>
  </si>
  <si>
    <t>77135-1</t>
  </si>
  <si>
    <t>STICKER</t>
  </si>
  <si>
    <t>VALUE</t>
  </si>
  <si>
    <t>V&gt;</t>
  </si>
  <si>
    <t>PLT10 PL 12/10CT SENS</t>
  </si>
  <si>
    <t>43SE03</t>
  </si>
  <si>
    <t>10" PLASTIC SOLID 10CT</t>
  </si>
  <si>
    <t>V2</t>
  </si>
  <si>
    <t>PLT9 PL 12/10CT SENS</t>
  </si>
  <si>
    <t>42SE02</t>
  </si>
  <si>
    <t>9" PLASTIC SOLID 10CT</t>
  </si>
  <si>
    <t>(W</t>
  </si>
  <si>
    <t>DSP FL 80PC DN SOLID SENS</t>
  </si>
  <si>
    <t>25SE26</t>
  </si>
  <si>
    <t>FLOOR 80PK DINNER NAPKINS SENS</t>
  </si>
  <si>
    <t>25SE25</t>
  </si>
  <si>
    <t>FLOOR 73PK GLASSWARE SENS</t>
  </si>
  <si>
    <t>VY</t>
  </si>
  <si>
    <t>PLT7 PL 12/10CT SENS</t>
  </si>
  <si>
    <t>41SE06</t>
  </si>
  <si>
    <t>7" PLASTIC SOLID 10CT</t>
  </si>
  <si>
    <t>)&lt;</t>
  </si>
  <si>
    <t>FVR 6/4CT ADULT GLASSES</t>
  </si>
  <si>
    <t>27055-06</t>
  </si>
  <si>
    <t>ADULT PAPER EYEGLASSES 4CT</t>
  </si>
  <si>
    <t>VQ</t>
  </si>
  <si>
    <t>BOWL PL 12/1CT SM SENS</t>
  </si>
  <si>
    <t>44SE02</t>
  </si>
  <si>
    <t>PLASTIC 30 OZ</t>
  </si>
  <si>
    <t>VW</t>
  </si>
  <si>
    <t>BOWL PL 12/1CT MD SENS</t>
  </si>
  <si>
    <t>44SE04</t>
  </si>
  <si>
    <t>PLASTIC 60 OZ</t>
  </si>
  <si>
    <t>VS</t>
  </si>
  <si>
    <t>BOWL PL 6/1CT LG SENS</t>
  </si>
  <si>
    <t>44SE03</t>
  </si>
  <si>
    <t>PLASTIC 166 OZ</t>
  </si>
  <si>
    <t>WD</t>
  </si>
  <si>
    <t>TRAY PL 12/2CT SENS</t>
  </si>
  <si>
    <t>81SE05</t>
  </si>
  <si>
    <t>SERVING PL CLEAR SENS</t>
  </si>
  <si>
    <t>WB</t>
  </si>
  <si>
    <t>8OZ PL 12/8CT WINE SENS</t>
  </si>
  <si>
    <t>57SE18</t>
  </si>
  <si>
    <t>8OZ PLASTIC WINE SENS</t>
  </si>
  <si>
    <t>WA</t>
  </si>
  <si>
    <t>6OZ PL 12/8CT CHAMP SENS</t>
  </si>
  <si>
    <t>57SE17</t>
  </si>
  <si>
    <t>6OZ PLASTIC CHAMP SENS</t>
  </si>
  <si>
    <t>$@</t>
  </si>
  <si>
    <t>PHOTO PROPS 6/10CT</t>
  </si>
  <si>
    <t>27080</t>
  </si>
  <si>
    <t>SCENE</t>
  </si>
  <si>
    <t>PHOTO BOOTH PROPS</t>
  </si>
  <si>
    <t>75365</t>
  </si>
  <si>
    <t>PRINTED 6CT OR 8CT W/ PRINTED POLYBAG</t>
  </si>
  <si>
    <t>UX</t>
  </si>
  <si>
    <t>HAT 6/8CT PARTY ADLT</t>
  </si>
  <si>
    <t>89780-06</t>
  </si>
  <si>
    <t>PARTY PAPER 8CT ADULT</t>
  </si>
  <si>
    <t>N8</t>
  </si>
  <si>
    <t>DSP CL 12C TC AOP PC</t>
  </si>
  <si>
    <t>72130-PC CS12</t>
  </si>
  <si>
    <t>PLASTIC AOP 54 X 108 CLIP STRIP</t>
  </si>
  <si>
    <t>$G</t>
  </si>
  <si>
    <t>CP HCOMB 12/1CT HC SM FWPE</t>
  </si>
  <si>
    <t>61280-12</t>
  </si>
  <si>
    <t>HONEYCOMB SMALL 6"</t>
  </si>
  <si>
    <t>U)</t>
  </si>
  <si>
    <t>TC PL 54X102 12/1CT PC AO</t>
  </si>
  <si>
    <t>72730-PC12</t>
  </si>
  <si>
    <t>FIXT-70500</t>
  </si>
  <si>
    <t>FIXT-000960</t>
  </si>
  <si>
    <t>50356</t>
  </si>
  <si>
    <t>CELLO BAG, IRIDESCENT</t>
  </si>
  <si>
    <t>G4</t>
  </si>
  <si>
    <t>PLT SM SHP 12/8CT PPART</t>
  </si>
  <si>
    <t>42425-2</t>
  </si>
  <si>
    <t>9" SHAPED PRINT 8CT</t>
  </si>
  <si>
    <t>92985</t>
  </si>
  <si>
    <t>ADULT PENALTY FLAGS</t>
  </si>
  <si>
    <t>TO</t>
  </si>
  <si>
    <t>INV 6/8CT ENH LOW$</t>
  </si>
  <si>
    <t>62120</t>
  </si>
  <si>
    <t>ENHANCED 8CT</t>
  </si>
  <si>
    <t>(%</t>
  </si>
  <si>
    <t>FVR 12/1CT RIBBON</t>
  </si>
  <si>
    <t>27060</t>
  </si>
  <si>
    <t>JUVENILE AWARD RIBBON</t>
  </si>
  <si>
    <t>84420-M</t>
  </si>
  <si>
    <t>PAPER TREAT LARGE PRINT FOIL</t>
  </si>
  <si>
    <t>88345</t>
  </si>
  <si>
    <t>FAVOR BIRTHDAY</t>
  </si>
  <si>
    <t>53360</t>
  </si>
  <si>
    <t>ASSORTED 4CT</t>
  </si>
  <si>
    <t>27055</t>
  </si>
  <si>
    <t>ADULT PLASTIC EYEGLASSES</t>
  </si>
  <si>
    <t>SIGN</t>
  </si>
  <si>
    <t>!F</t>
  </si>
  <si>
    <t>GROCERY DISP UNDEFINED</t>
  </si>
  <si>
    <t>24642</t>
  </si>
  <si>
    <t>FLOOR 136PK NEW YEAR DECOR</t>
  </si>
  <si>
    <t>(O</t>
  </si>
  <si>
    <t>BOX FVR 6/8CT PR FOIL</t>
  </si>
  <si>
    <t>87725-FOIL</t>
  </si>
  <si>
    <t>PAPER FAVOR 8CT FOIL</t>
  </si>
  <si>
    <t>24645</t>
  </si>
  <si>
    <t>FLOOR 63PK GLASSWARE SENS</t>
  </si>
  <si>
    <t>24646</t>
  </si>
  <si>
    <t>FLOOR 74PK GOLD/SILVER CATERING</t>
  </si>
  <si>
    <t>53285 CD48</t>
  </si>
  <si>
    <t>COUNTER 48PK NEW YEAR HORNS</t>
  </si>
  <si>
    <t>&amp;^</t>
  </si>
  <si>
    <t xml:space="preserve">DSP CD 76PC PCFWW
</t>
  </si>
  <si>
    <t>24601-CD2</t>
  </si>
  <si>
    <t>COUNTER 76PK PTYC TW</t>
  </si>
  <si>
    <t>&amp;%</t>
  </si>
  <si>
    <t>DSP FL 142PC TW PTYC</t>
  </si>
  <si>
    <t>24601-FD</t>
  </si>
  <si>
    <t>FLOOR 142PK PTYC TW</t>
  </si>
  <si>
    <t>O#</t>
  </si>
  <si>
    <t>DSP CL 12PC TC C$SOL</t>
  </si>
  <si>
    <t>AM080 CS12</t>
  </si>
  <si>
    <t>CLIP STRIP 12PK CELEBR TABLECOVERS SOLID PLASTIC</t>
  </si>
  <si>
    <t>UV</t>
  </si>
  <si>
    <t>DSP CD 64PC PCFW</t>
  </si>
  <si>
    <t>24011-CD</t>
  </si>
  <si>
    <t>COUNTER 64PK PTYC TW COCKTAIL COLL</t>
  </si>
  <si>
    <t>24011-FD</t>
  </si>
  <si>
    <t>FLOOR 90PK PTYC TW COCKTAIL COLL</t>
  </si>
  <si>
    <t>81SE03</t>
  </si>
  <si>
    <t>SERVEWARE</t>
  </si>
  <si>
    <t>PORTION CUP 2OZ</t>
  </si>
  <si>
    <t>@D</t>
  </si>
  <si>
    <t>BN 2P 12/18CT PCFW</t>
  </si>
  <si>
    <t>81SE04</t>
  </si>
  <si>
    <t>57SE04</t>
  </si>
  <si>
    <t>2OZ PLASTIC SHOT GLASS 20CT</t>
  </si>
  <si>
    <t>57SE10</t>
  </si>
  <si>
    <t>2OZ PLASTIC SHOT GLASS 16CT</t>
  </si>
  <si>
    <t>UQ</t>
  </si>
  <si>
    <t>9CUP PL TUMBLER 12/8CT</t>
  </si>
  <si>
    <t>57SE02</t>
  </si>
  <si>
    <t>9OZ PLASTIC TUMBLER 8CT</t>
  </si>
  <si>
    <t>U4</t>
  </si>
  <si>
    <t>9OZ PLASTIC TUMBLER 12CT</t>
  </si>
  <si>
    <t>57SE14</t>
  </si>
  <si>
    <t>UK</t>
  </si>
  <si>
    <t>12CUP PL TUMBLER 128CT FLTD</t>
  </si>
  <si>
    <t>57SE03</t>
  </si>
  <si>
    <t>12OZ PLASTIC TUMBLER 8CT</t>
  </si>
  <si>
    <t>U7</t>
  </si>
  <si>
    <t>5OZ PLASTIC WINE 6CT</t>
  </si>
  <si>
    <t>57SE01-HC</t>
  </si>
  <si>
    <t>OD</t>
  </si>
  <si>
    <t>PLT9 RND 12/8CT PCFW</t>
  </si>
  <si>
    <t>PTYC/PPART</t>
  </si>
  <si>
    <t>)0</t>
  </si>
  <si>
    <t>BAG TREAT 12/8CT PR LG</t>
  </si>
  <si>
    <t>84422</t>
  </si>
  <si>
    <t>PAPER TREAT LARGE PRINT</t>
  </si>
  <si>
    <t>PTYC/ACCESS</t>
  </si>
  <si>
    <t>&amp;F</t>
  </si>
  <si>
    <t>DSP FL 48PK OVAL</t>
  </si>
  <si>
    <t>43605 FD48</t>
  </si>
  <si>
    <t>FLOOR 48PK OVAL 8CT PRN</t>
  </si>
  <si>
    <t>)A</t>
  </si>
  <si>
    <t>FAN HNG 12/3CT ENH</t>
  </si>
  <si>
    <t>96406</t>
  </si>
  <si>
    <t xml:space="preserve">FAN PAPER 3CT ENHANCED
</t>
  </si>
  <si>
    <t>&amp;+</t>
  </si>
  <si>
    <t>DSP FL 80PC DINNER NAP PPART</t>
  </si>
  <si>
    <t>24512</t>
  </si>
  <si>
    <t>FLOOR 80PK PPART DINNER NAP</t>
  </si>
  <si>
    <t>89891</t>
  </si>
  <si>
    <t>HEADBAND CHILD SIZE 4CT W/ GLTR</t>
  </si>
  <si>
    <t>TX</t>
  </si>
  <si>
    <t>PLT OVAL 12/8CT PPART</t>
  </si>
  <si>
    <t>43605</t>
  </si>
  <si>
    <t>12" OVAL PRINT 8CT</t>
  </si>
  <si>
    <t>92031</t>
  </si>
  <si>
    <t>ADULT PLASTIC EYEGLASSES - HIGH COST</t>
  </si>
  <si>
    <t>78467</t>
  </si>
  <si>
    <t>CAKE TOPPER - SCRIPT ACRYLIC</t>
  </si>
  <si>
    <t>OL</t>
  </si>
  <si>
    <t>DN 2P 12/16CT PCFW</t>
  </si>
  <si>
    <t>67100-PC</t>
  </si>
  <si>
    <t>PRINT LOW-COUNT</t>
  </si>
  <si>
    <t>52564</t>
  </si>
  <si>
    <t>FOIL SMALL LETTER</t>
  </si>
  <si>
    <t>)N</t>
  </si>
  <si>
    <t>BNR FOIL 12/1CT SMALL'</t>
  </si>
  <si>
    <t>52563</t>
  </si>
  <si>
    <t>)O</t>
  </si>
  <si>
    <t>CP HC 6/1CT SMALL</t>
  </si>
  <si>
    <t>61611</t>
  </si>
  <si>
    <t>HONEYCOMB LOW-COST SMALL</t>
  </si>
  <si>
    <t>3P</t>
  </si>
  <si>
    <t>GN 2P 12/16CT PCFW</t>
  </si>
  <si>
    <t>93100-PC</t>
  </si>
  <si>
    <t>)7</t>
  </si>
  <si>
    <t>BNR PR 12/1CT W/TASSLES</t>
  </si>
  <si>
    <t>52561</t>
  </si>
  <si>
    <t>RIBBON WITH TASSELS</t>
  </si>
  <si>
    <t>%W</t>
  </si>
  <si>
    <t>DSP FL 57PC TW PPART OVAL GN</t>
  </si>
  <si>
    <t>24197</t>
  </si>
  <si>
    <t>FLOOR 57PK PPART OVAL PLT GUEST TOWEL</t>
  </si>
  <si>
    <t>)3</t>
  </si>
  <si>
    <t>CO HNG 12/3CT W/HONEYCOMB</t>
  </si>
  <si>
    <t>59778</t>
  </si>
  <si>
    <t>HANGING WITH HONEYCOMB</t>
  </si>
  <si>
    <t>$5</t>
  </si>
  <si>
    <t>DSP FL 72PC GUEST TOWEL PP</t>
  </si>
  <si>
    <t>24511</t>
  </si>
  <si>
    <t>FLOOR 72PK PPART GUEST TOWEL</t>
  </si>
  <si>
    <t>R7</t>
  </si>
  <si>
    <t>16CUP PL 12/8CT PRN</t>
  </si>
  <si>
    <t>57170</t>
  </si>
  <si>
    <t>16OZ PLASTIC PRINTED 8CT</t>
  </si>
  <si>
    <t>((</t>
  </si>
  <si>
    <t>FAN AST 6/3CT 16/12/10"</t>
  </si>
  <si>
    <t>96420</t>
  </si>
  <si>
    <t>FAN PAPER 16" 12" 10" HC</t>
  </si>
  <si>
    <t>A3</t>
  </si>
  <si>
    <t>PLT OVAL 12/8CT SOL</t>
  </si>
  <si>
    <t>43SO1</t>
  </si>
  <si>
    <t>12" OVAL SOLID 8CT</t>
  </si>
  <si>
    <t>&amp;W</t>
  </si>
  <si>
    <t>DSP FL 98PC COLLG TW W/TC CUP</t>
  </si>
  <si>
    <t>25856</t>
  </si>
  <si>
    <t>FLOOR 98PK COLLEGIATE TW W/TC CUP</t>
  </si>
  <si>
    <t>55101</t>
  </si>
  <si>
    <t>CANNON, SMALL</t>
  </si>
  <si>
    <t>TN</t>
  </si>
  <si>
    <t>TC PR 54X88 12/1CT ACTIV</t>
  </si>
  <si>
    <t>72560</t>
  </si>
  <si>
    <t>PAPER AOP ACT 54x84 (or) 54x88</t>
  </si>
  <si>
    <t>55162</t>
  </si>
  <si>
    <t>CANNON, SMALL 2CT PRINTED</t>
  </si>
  <si>
    <t>)I</t>
  </si>
  <si>
    <t>TREAT CUP 12/8CT FOIL</t>
  </si>
  <si>
    <t>75365-FOIL</t>
  </si>
  <si>
    <t>SOLID 8CT FOIL</t>
  </si>
  <si>
    <t>(V</t>
  </si>
  <si>
    <t>DSP FL 93PC SOLID SENS</t>
  </si>
  <si>
    <t>25SE27</t>
  </si>
  <si>
    <t>FLOOR 93PK TABLEWARE SENS</t>
  </si>
  <si>
    <t>25SE49</t>
  </si>
  <si>
    <t>FLOOR 96PK CLEAR SENS</t>
  </si>
  <si>
    <t>)J</t>
  </si>
  <si>
    <t>PLACEMAT 12/8CT ACTIVITY</t>
  </si>
  <si>
    <t>69155</t>
  </si>
  <si>
    <t>ACTIVITY</t>
  </si>
  <si>
    <t>NF</t>
  </si>
  <si>
    <t>DSP CD 60PC PA GN</t>
  </si>
  <si>
    <t>24510</t>
  </si>
  <si>
    <t>FLOOR 60PK PPART GUEST NAPKIN</t>
  </si>
  <si>
    <t>89880</t>
  </si>
  <si>
    <t>53370</t>
  </si>
  <si>
    <t>8" FOIL (NEW YEAR'S)</t>
  </si>
  <si>
    <t>53365</t>
  </si>
  <si>
    <t>FOIL (NEW YEAR'S)</t>
  </si>
  <si>
    <t>)Q</t>
  </si>
  <si>
    <t>BLN GAR KIT 6/1CT 6'</t>
  </si>
  <si>
    <t>60406</t>
  </si>
  <si>
    <t>BALLOON KIT 6'</t>
  </si>
  <si>
    <t>)P</t>
  </si>
  <si>
    <t>GARL TISS FRINGE 6/1CT</t>
  </si>
  <si>
    <t>60407</t>
  </si>
  <si>
    <t>PAPER TISSUE FRINGE</t>
  </si>
  <si>
    <t>KM</t>
  </si>
  <si>
    <t>CUTL 12/24CT Wood TOC</t>
  </si>
  <si>
    <t>58220</t>
  </si>
  <si>
    <t>WOODEN 24CT SOLID COLORS</t>
  </si>
  <si>
    <t>57497</t>
  </si>
  <si>
    <t>2OZ PLASTIC SHOT GLASS 8CT PRINTED</t>
  </si>
  <si>
    <t>57498</t>
  </si>
  <si>
    <t>9OZ PLASTIC TUMBLER 8CT PRINTED</t>
  </si>
  <si>
    <t>81805</t>
  </si>
  <si>
    <t>SERVING PL 14" COMPARTMENT</t>
  </si>
  <si>
    <t>)R</t>
  </si>
  <si>
    <t>DSP FL 60PC TC SOLID SENS</t>
  </si>
  <si>
    <t>25SE43</t>
  </si>
  <si>
    <t>FLOOR 60PK TC SOLID SENS TP 54X108</t>
  </si>
  <si>
    <t>SX</t>
  </si>
  <si>
    <t>GN 2P 12/16CT PCSS</t>
  </si>
  <si>
    <t>89630</t>
  </si>
  <si>
    <t>HEADBAND W/BOPPER 1CT</t>
  </si>
  <si>
    <t>96415</t>
  </si>
  <si>
    <t>FAN PAPER 16" 12" 8"</t>
  </si>
  <si>
    <t>27165</t>
  </si>
  <si>
    <t>ADULT LEI</t>
  </si>
  <si>
    <t>3A</t>
  </si>
  <si>
    <t>DRINK HLDR 12/1CT</t>
  </si>
  <si>
    <t>75330</t>
  </si>
  <si>
    <t>DRINK HOLDER</t>
  </si>
  <si>
    <t>THEME</t>
  </si>
  <si>
    <t>ZM</t>
  </si>
  <si>
    <t>WINDOW CLING 1CT</t>
  </si>
  <si>
    <t>96438</t>
  </si>
  <si>
    <t>WINDOW CLING</t>
  </si>
  <si>
    <t>12/1CT GEL</t>
  </si>
  <si>
    <t>59791</t>
  </si>
  <si>
    <t>ASSORTMENT 50CT</t>
  </si>
  <si>
    <t>R(</t>
  </si>
  <si>
    <t>TBL RUN 12/1CT 13X72</t>
  </si>
  <si>
    <t>72746</t>
  </si>
  <si>
    <t>13x72</t>
  </si>
  <si>
    <t>87751</t>
  </si>
  <si>
    <t>PAPER FAVOR 8CT SMALL</t>
  </si>
  <si>
    <t>59211</t>
  </si>
  <si>
    <t>HANGING 5CT</t>
  </si>
  <si>
    <t>96437</t>
  </si>
  <si>
    <t>HANGING W/ LATEX BALLOONS</t>
  </si>
  <si>
    <t>$N</t>
  </si>
  <si>
    <t>DNG DIZZY 12/8CT FWPE</t>
  </si>
  <si>
    <t>26150</t>
  </si>
  <si>
    <t>DELUXE DIZZY 8CT</t>
  </si>
  <si>
    <t>59784</t>
  </si>
  <si>
    <t>WALL FOIL</t>
  </si>
  <si>
    <t>92986</t>
  </si>
  <si>
    <t>PARTY BOX - NY WEARABLE FOR 4</t>
  </si>
  <si>
    <t>88355</t>
  </si>
  <si>
    <t>ADULT NECKLACE W/ SHOT GLASS</t>
  </si>
  <si>
    <t>51167</t>
  </si>
  <si>
    <t>5M</t>
  </si>
  <si>
    <t>BAG CELLO 12/12CT SHP+ZIP</t>
  </si>
  <si>
    <t>50330</t>
  </si>
  <si>
    <t>SHAPED W/ ZIPPER 12CT</t>
  </si>
  <si>
    <t>RR</t>
  </si>
  <si>
    <t>BAG CELLO 12/20CT SHAPED</t>
  </si>
  <si>
    <t>50200</t>
  </si>
  <si>
    <t>SHAPED 20CT W/TIE</t>
  </si>
  <si>
    <t>TP</t>
  </si>
  <si>
    <t>BAG CELLO 12/10CT SANDWICH</t>
  </si>
  <si>
    <t>50360</t>
  </si>
  <si>
    <t>SANDWICH ZIP 10CT</t>
  </si>
  <si>
    <t>NY</t>
  </si>
  <si>
    <t>KIT 6/1CT NY WEARABL</t>
  </si>
  <si>
    <t>27025</t>
  </si>
  <si>
    <t>PARTY BOX - NY WEARABLE FOR 10</t>
  </si>
  <si>
    <t>78SE08</t>
  </si>
  <si>
    <t>BAMBOO 50CT</t>
  </si>
  <si>
    <t>V5</t>
  </si>
  <si>
    <t>BN 12/24CT 2P SENS PRN</t>
  </si>
  <si>
    <t>65SE03</t>
  </si>
  <si>
    <t>2P PRINT 24CT</t>
  </si>
  <si>
    <t>93SE03</t>
  </si>
  <si>
    <t>AIRLAID WHITE 20CT 1/6 FOLD</t>
  </si>
  <si>
    <t>V7</t>
  </si>
  <si>
    <t>GN 12/24CT 2P SENS PRN</t>
  </si>
  <si>
    <t>93SE04</t>
  </si>
  <si>
    <t>2P PRINT 24CT 1/6 FOLD</t>
  </si>
  <si>
    <t>61165</t>
  </si>
  <si>
    <t>HONEYCOMB WITH BALLOON</t>
  </si>
  <si>
    <t>59756</t>
  </si>
  <si>
    <t>HANGING HONEYCOMB DANGLER</t>
  </si>
  <si>
    <t>89892</t>
  </si>
  <si>
    <t>TOP NY</t>
  </si>
  <si>
    <t>XM</t>
  </si>
  <si>
    <t>STICKER VINYL 12/1CT</t>
  </si>
  <si>
    <t>77151</t>
  </si>
  <si>
    <t>VINYL 1CT</t>
  </si>
  <si>
    <t>1!</t>
  </si>
  <si>
    <t>CP HC 12/3CT</t>
  </si>
  <si>
    <t>61166</t>
  </si>
  <si>
    <t>HONEYCOMB W/CUTOUT 3CT</t>
  </si>
  <si>
    <t>1P</t>
  </si>
  <si>
    <t>CP FANS 12/3CT</t>
  </si>
  <si>
    <t>61452</t>
  </si>
  <si>
    <t>1Q</t>
  </si>
  <si>
    <t>CP 3D CUTOUT 12/2CT</t>
  </si>
  <si>
    <t>61456</t>
  </si>
  <si>
    <t>3D 2CT W/CUTOUTS</t>
  </si>
  <si>
    <t>27175</t>
  </si>
  <si>
    <t>JUVENILE ACTIVITY SHEET</t>
  </si>
  <si>
    <t>1R</t>
  </si>
  <si>
    <t>CP 3D BOX 12/8CT</t>
  </si>
  <si>
    <t>61457</t>
  </si>
  <si>
    <t>3D FAVOR 8CT</t>
  </si>
  <si>
    <t>81231-2</t>
  </si>
  <si>
    <t>FLOOR 54PK TRAYS MIXED W/COMP</t>
  </si>
  <si>
    <t>M9</t>
  </si>
  <si>
    <t xml:space="preserve">DSP CD 25PC CUPS
</t>
  </si>
  <si>
    <t>24126</t>
  </si>
  <si>
    <t>COUNTER 25PK CUPS</t>
  </si>
  <si>
    <t>8M</t>
  </si>
  <si>
    <t>TC PL 54X102 12/1CT NFL</t>
  </si>
  <si>
    <t>72N01</t>
  </si>
  <si>
    <t>PLASTIC AOP 54X102</t>
  </si>
  <si>
    <t>8L</t>
  </si>
  <si>
    <t>20CUP PL 12/8CT NFL</t>
  </si>
  <si>
    <t>37N01</t>
  </si>
  <si>
    <t>20OZ PLASTIC PRINTED 8CT</t>
  </si>
  <si>
    <t>8C</t>
  </si>
  <si>
    <t>DSP FL 129PC NFL</t>
  </si>
  <si>
    <t>25N01</t>
  </si>
  <si>
    <t>FLOOR 129PK NFL TW</t>
  </si>
  <si>
    <t>8J</t>
  </si>
  <si>
    <t>PLT7 12/8CT NFL</t>
  </si>
  <si>
    <t>41N01</t>
  </si>
  <si>
    <t>8H</t>
  </si>
  <si>
    <t>LN 2P 12/16CT NFL</t>
  </si>
  <si>
    <t>66N01</t>
  </si>
  <si>
    <t>8K</t>
  </si>
  <si>
    <t>PLT9 RND 12/8CT NFL</t>
  </si>
  <si>
    <t>42N01</t>
  </si>
  <si>
    <t>8G</t>
  </si>
  <si>
    <t>BN 2P 12/16CT NFL</t>
  </si>
  <si>
    <t>65N01</t>
  </si>
  <si>
    <t>&amp;9</t>
  </si>
  <si>
    <t>DSP FL 102CT NFL</t>
  </si>
  <si>
    <t>25N06</t>
  </si>
  <si>
    <t>FLOOR 102CT NFL TW</t>
  </si>
  <si>
    <t>349602</t>
  </si>
  <si>
    <t>DSP FL 142PK CLASSIC GINGHAM</t>
  </si>
  <si>
    <t>00039938758745</t>
  </si>
  <si>
    <t>25815</t>
  </si>
  <si>
    <t>349769</t>
  </si>
  <si>
    <t>DSP CNTR 30PK TC PL STAYPUT SUMMER MIX</t>
  </si>
  <si>
    <t>00039938759957</t>
  </si>
  <si>
    <t>AM080 FD84</t>
  </si>
  <si>
    <t>350015</t>
  </si>
  <si>
    <t>DSP FL 84PK TC PL 54X108 R/W/B MIX CEL</t>
  </si>
  <si>
    <t>00039938762797</t>
  </si>
  <si>
    <t>Summer Solids</t>
  </si>
  <si>
    <t>362834</t>
  </si>
  <si>
    <t>DSP FL 142PK FIESTA POTTERY</t>
  </si>
  <si>
    <t>00039938932800</t>
  </si>
  <si>
    <t>363568</t>
  </si>
  <si>
    <t>FVR 12/1CT ST. PATS LEI</t>
  </si>
  <si>
    <t>St Pats Decor</t>
  </si>
  <si>
    <t>039938942083</t>
  </si>
  <si>
    <t>363565</t>
  </si>
  <si>
    <t>039938942052</t>
  </si>
  <si>
    <t>363564</t>
  </si>
  <si>
    <t>FVR NECKLACE 12/3CT LETTER ST. PATS</t>
  </si>
  <si>
    <t>039938942045</t>
  </si>
  <si>
    <t>362984</t>
  </si>
  <si>
    <t>HEADBAND 12/1CT ST. PATS SHAMROCKS</t>
  </si>
  <si>
    <t>039938934712</t>
  </si>
  <si>
    <t>349735</t>
  </si>
  <si>
    <t>16TMBLR PL 12/8CT CLEAR HAPPY ST PATS</t>
  </si>
  <si>
    <t>039938759612</t>
  </si>
  <si>
    <t>89620</t>
  </si>
  <si>
    <t>203070</t>
  </si>
  <si>
    <t>HAT 12/1CT PL ST PAT'S W/TYPE</t>
  </si>
  <si>
    <t>073525526713</t>
  </si>
  <si>
    <t>724391</t>
  </si>
  <si>
    <t>TC PL AOP 12/1CT 54X102 SHAMROCKS</t>
  </si>
  <si>
    <t>039938262105</t>
  </si>
  <si>
    <t>054123</t>
  </si>
  <si>
    <t>073525610924</t>
  </si>
  <si>
    <t>363099</t>
  </si>
  <si>
    <t>DSP FL 142PK FIESTA POTTERY TACO</t>
  </si>
  <si>
    <t>00039938935368</t>
  </si>
  <si>
    <t>Summer Tableware</t>
  </si>
  <si>
    <t>25817</t>
  </si>
  <si>
    <t>369741</t>
  </si>
  <si>
    <t>DSP FL 72PK STAYPUT TC SUMMER MIX</t>
  </si>
  <si>
    <t>00039938996222</t>
  </si>
  <si>
    <t>369876</t>
  </si>
  <si>
    <t>PLT7 SS 12/8CT GRAD CAP TOSS</t>
  </si>
  <si>
    <t>Grad Cap Toss</t>
  </si>
  <si>
    <t>039938997571</t>
  </si>
  <si>
    <t>369877</t>
  </si>
  <si>
    <t>PLT9 SS 12/8CT GRAD CAP TOSS</t>
  </si>
  <si>
    <t>039938997588</t>
  </si>
  <si>
    <t>369875</t>
  </si>
  <si>
    <t>LN 12/16CT 2P GRAD CAP TOSS BKF</t>
  </si>
  <si>
    <t>039938997564</t>
  </si>
  <si>
    <t>369874</t>
  </si>
  <si>
    <t>BN 12/16CT 2P GRAD CAP TOSS YAY</t>
  </si>
  <si>
    <t>039938997557</t>
  </si>
  <si>
    <t>369880</t>
  </si>
  <si>
    <t>DSP FL 142PK GRAD CAP TOSS</t>
  </si>
  <si>
    <t>00039938997618</t>
  </si>
  <si>
    <t>DSP CNTR 64PK GRAD CAP TOSS</t>
  </si>
  <si>
    <t>369871</t>
  </si>
  <si>
    <t>BN 12/16CT 2P GRAD CAP TOSS FINALLY DONE</t>
  </si>
  <si>
    <t>039938997526</t>
  </si>
  <si>
    <t>369873</t>
  </si>
  <si>
    <t>BN 12/16CT 2P GRAD CAP TOSS HATS OFF</t>
  </si>
  <si>
    <t>039938997540</t>
  </si>
  <si>
    <t>369930</t>
  </si>
  <si>
    <t>039938998110</t>
  </si>
  <si>
    <t>DSP FL 90PK GRAD CAP TOSS</t>
  </si>
  <si>
    <t>362983</t>
  </si>
  <si>
    <t>039938934705</t>
  </si>
  <si>
    <t>27170</t>
  </si>
  <si>
    <t>369460</t>
  </si>
  <si>
    <t>FVR BUTTONS 12/4CT ST PATS</t>
  </si>
  <si>
    <t>039938994075</t>
  </si>
  <si>
    <t>373938</t>
  </si>
  <si>
    <t>DSP CNTR 76PK VIVACIOUS VALENTINE</t>
  </si>
  <si>
    <t>373941</t>
  </si>
  <si>
    <t>BN 12/16CT 2P VIVACIOUS VALENTINE</t>
  </si>
  <si>
    <t>00196504139749</t>
  </si>
  <si>
    <t>Vivacious Valentine</t>
  </si>
  <si>
    <t>196504139794</t>
  </si>
  <si>
    <t>373942</t>
  </si>
  <si>
    <t>LN 12/16CT 2P VIVACIOUS VALENTINE</t>
  </si>
  <si>
    <t>196504139817</t>
  </si>
  <si>
    <t>373943</t>
  </si>
  <si>
    <t>PLT7 SS 12/8CT VIVACIOUS VALENTINE</t>
  </si>
  <si>
    <t>196504139831</t>
  </si>
  <si>
    <t>373944</t>
  </si>
  <si>
    <t>PLT9 SS 12/8CT VIVACIOUS VALENTINE</t>
  </si>
  <si>
    <t>196504139947</t>
  </si>
  <si>
    <t>373940</t>
  </si>
  <si>
    <t>DSP FL 142PK VIVACIOUS VALENTINE</t>
  </si>
  <si>
    <t>00196504139770</t>
  </si>
  <si>
    <t>24602</t>
  </si>
  <si>
    <t>Valentines Decor</t>
  </si>
  <si>
    <t>374437</t>
  </si>
  <si>
    <t>TC PR ACT 12/1CT 54X84 KIDS VALENTINE'S DAY</t>
  </si>
  <si>
    <t>196504147751</t>
  </si>
  <si>
    <t>373885</t>
  </si>
  <si>
    <t>CUP TREAT 12/8CT VALENTINES DAY</t>
  </si>
  <si>
    <t>196504139060</t>
  </si>
  <si>
    <t>373884</t>
  </si>
  <si>
    <t>BAG CELLO SHP W/ZIP 12/12CT HEARTS</t>
  </si>
  <si>
    <t>196504139053</t>
  </si>
  <si>
    <t>373883</t>
  </si>
  <si>
    <t>BAG CELLO SHP W/TIE 12/20CT HAPPY VAL DAY</t>
  </si>
  <si>
    <t>196504139046</t>
  </si>
  <si>
    <t>369458</t>
  </si>
  <si>
    <t>STCK 12/8CT VALENTINES DAY</t>
  </si>
  <si>
    <t>039938994051</t>
  </si>
  <si>
    <t>369456</t>
  </si>
  <si>
    <t>BNR SHP 12/1CT W/TW COLORFUL HEARTS</t>
  </si>
  <si>
    <t>039938994037</t>
  </si>
  <si>
    <t>St Patrick's Decor</t>
  </si>
  <si>
    <t>373887</t>
  </si>
  <si>
    <t>SHOT GL PL 12/8CT 2OZ ST PATS</t>
  </si>
  <si>
    <t>196504139084</t>
  </si>
  <si>
    <t>Easter Decor</t>
  </si>
  <si>
    <t>DSP FL 140PK EASTER MIX</t>
  </si>
  <si>
    <t>363036</t>
  </si>
  <si>
    <t>BNR SHP 12/1CT W/TW BUNNIES</t>
  </si>
  <si>
    <t>039938932831</t>
  </si>
  <si>
    <t>373890</t>
  </si>
  <si>
    <t>HEADBAND 12/1CT BUNNY EARS</t>
  </si>
  <si>
    <t>196504139114</t>
  </si>
  <si>
    <t>373895</t>
  </si>
  <si>
    <t>CUP TREAT 12/8CT EASTER</t>
  </si>
  <si>
    <t>196504139169</t>
  </si>
  <si>
    <t>373891</t>
  </si>
  <si>
    <t>PICK WOOD 12/50CT 2.5" EASTER</t>
  </si>
  <si>
    <t>196504139121</t>
  </si>
  <si>
    <t>363031</t>
  </si>
  <si>
    <t>BAG CELLO SHP W/TIE 12/20CT EASTER CARROT</t>
  </si>
  <si>
    <t>039938932732</t>
  </si>
  <si>
    <t>343085</t>
  </si>
  <si>
    <t>BAG CELLO SHP W/TIE 12/20CT EASTER BUNNY EARS</t>
  </si>
  <si>
    <t>039938663582</t>
  </si>
  <si>
    <t>374002</t>
  </si>
  <si>
    <t>DSP FL 54PK TRAY PL EASTER</t>
  </si>
  <si>
    <t>373894</t>
  </si>
  <si>
    <t>00196504140615</t>
  </si>
  <si>
    <t>196504139152</t>
  </si>
  <si>
    <t>373893</t>
  </si>
  <si>
    <t>TRAY PL 12/1CT 14X10 EASTER</t>
  </si>
  <si>
    <t>196504139145</t>
  </si>
  <si>
    <t>356173</t>
  </si>
  <si>
    <t>TRAY PL OVAL 12/1CT BRIGHT EASTER EGG</t>
  </si>
  <si>
    <t>039938865481</t>
  </si>
  <si>
    <t>374049</t>
  </si>
  <si>
    <t>DSP CNTR 76PK CLASSIC GINGHAM</t>
  </si>
  <si>
    <t>00196504141087</t>
  </si>
  <si>
    <t>374058</t>
  </si>
  <si>
    <t>DSP CNTR 76PK TROPIC TIME</t>
  </si>
  <si>
    <t>374060</t>
  </si>
  <si>
    <t>00196504141179</t>
  </si>
  <si>
    <t>Tropic Time</t>
  </si>
  <si>
    <t>196504141193</t>
  </si>
  <si>
    <t>374061</t>
  </si>
  <si>
    <t>LN 12/16CT 2P TROPIC TIME</t>
  </si>
  <si>
    <t>196504141209</t>
  </si>
  <si>
    <t>374062</t>
  </si>
  <si>
    <t>PLT7 SS 12/8CT TROPIC TIME</t>
  </si>
  <si>
    <t>196504141216</t>
  </si>
  <si>
    <t>374063</t>
  </si>
  <si>
    <t>PLT9 SS 12/8CT TROPIC TIME</t>
  </si>
  <si>
    <t>196504141223</t>
  </si>
  <si>
    <t>374059</t>
  </si>
  <si>
    <t>DSP FL 142PK TROPIC TIME</t>
  </si>
  <si>
    <t>00196504141186</t>
  </si>
  <si>
    <t>374066</t>
  </si>
  <si>
    <t>DSP CNTR 76PK FIESTA POTTERY</t>
  </si>
  <si>
    <t>00196504141254</t>
  </si>
  <si>
    <t>374067</t>
  </si>
  <si>
    <t>DSP CNTR 76PK FIESTA POTTERY TACO</t>
  </si>
  <si>
    <t>00196504141261</t>
  </si>
  <si>
    <t>25822-CD</t>
  </si>
  <si>
    <t>374068</t>
  </si>
  <si>
    <t>DSP CNTR 76PK PASTEL CELEBRATIONS</t>
  </si>
  <si>
    <t>00196504141278</t>
  </si>
  <si>
    <t>374065</t>
  </si>
  <si>
    <t>TC PR BRD 12/1CT 54X96 TROPIC TIME</t>
  </si>
  <si>
    <t>196504141247</t>
  </si>
  <si>
    <t>81231</t>
  </si>
  <si>
    <t>DSP FL 54PK TRAY PL SUMMER</t>
  </si>
  <si>
    <t>373898</t>
  </si>
  <si>
    <t>TRAY PL 12/1CT 14X10 SUMMER</t>
  </si>
  <si>
    <t>196504139190</t>
  </si>
  <si>
    <t>373896</t>
  </si>
  <si>
    <t>TRAY PL OVAL 12/1CT SUMMER</t>
  </si>
  <si>
    <t>196504139176</t>
  </si>
  <si>
    <t>374077</t>
  </si>
  <si>
    <t>DSP CNTR 76PK FREEDOM FLAG</t>
  </si>
  <si>
    <t>00196504141360</t>
  </si>
  <si>
    <t>374078</t>
  </si>
  <si>
    <t>DSP FL 142PK FREEDOM FLAG</t>
  </si>
  <si>
    <t>00196504141377</t>
  </si>
  <si>
    <t>24728</t>
  </si>
  <si>
    <t>374079</t>
  </si>
  <si>
    <t>DSP FL 178PK FREEDOM FLAG W/ FLAG VASE</t>
  </si>
  <si>
    <t>00196504141384</t>
  </si>
  <si>
    <t>374096</t>
  </si>
  <si>
    <t>DSP FL 54PK TRAY PL PATRIOTIC</t>
  </si>
  <si>
    <t>00196504141551</t>
  </si>
  <si>
    <t>DSP CNTR 76PK GRAD CAP TOSS</t>
  </si>
  <si>
    <t>374104</t>
  </si>
  <si>
    <t>DSP CNTR 76PK GLOWING GRAD</t>
  </si>
  <si>
    <t>00196504141636</t>
  </si>
  <si>
    <t>374106</t>
  </si>
  <si>
    <t>DSP FL 142PK GLOWING GRAD</t>
  </si>
  <si>
    <t>00196504141650</t>
  </si>
  <si>
    <t>Graduation Decor</t>
  </si>
  <si>
    <t>373903</t>
  </si>
  <si>
    <t>196504139244</t>
  </si>
  <si>
    <t>373900</t>
  </si>
  <si>
    <t>9TMBLR PL 12/8CT GRAD</t>
  </si>
  <si>
    <t>196504139213</t>
  </si>
  <si>
    <t>373899</t>
  </si>
  <si>
    <t>SHOT GL PL 12/8CT 2OZ GRAD</t>
  </si>
  <si>
    <t>196504139206</t>
  </si>
  <si>
    <t>25SE51</t>
  </si>
  <si>
    <t>58SE05</t>
  </si>
  <si>
    <t>374185</t>
  </si>
  <si>
    <t>DSP FL 40PK CLEAR HI CT CUTLERY</t>
  </si>
  <si>
    <t>372845</t>
  </si>
  <si>
    <t>AST CUT 6/96CT BOX CLEAR</t>
  </si>
  <si>
    <t>10092352990846</t>
  </si>
  <si>
    <t>092352990832</t>
  </si>
  <si>
    <t>25822-FD</t>
  </si>
  <si>
    <t>ANY5678FD</t>
  </si>
  <si>
    <t>DSP FL 142PK PASTEL CELEBRATIONS</t>
  </si>
  <si>
    <t>00039938780944</t>
  </si>
  <si>
    <t>2.5 x 2.5 x 10.5</t>
  </si>
  <si>
    <t>1 x 8.5 x 10.625</t>
  </si>
  <si>
    <t>4 x 12.25 x 12.25</t>
  </si>
  <si>
    <t>1 x 4.937 x 9.937</t>
  </si>
  <si>
    <t>6.5 x 22.5 x 22.5</t>
  </si>
  <si>
    <t>13 x 17 x 49</t>
  </si>
  <si>
    <t>4.25 x 8 x 15.25</t>
  </si>
  <si>
    <t>0.05 x 5.25 x 13.5</t>
  </si>
  <si>
    <t>1 x 4.875 x 10</t>
  </si>
  <si>
    <t>2.375 x 6.5 x 6.5</t>
  </si>
  <si>
    <t>1 x 4.937 x 10</t>
  </si>
  <si>
    <t>2.75 x 2.75 x 40.25</t>
  </si>
  <si>
    <t>1.125 x 8.875 x 8.875</t>
  </si>
  <si>
    <t>0.5 x 12 x 18.5</t>
  </si>
  <si>
    <t>2.25 x 10.25 x 10.25</t>
  </si>
  <si>
    <t>0.5 x 10 x 18.25</t>
  </si>
  <si>
    <t>0.625 x 6.875 x 6.875</t>
  </si>
  <si>
    <t>0.3 x 7.5 x 14.5</t>
  </si>
  <si>
    <t>0.033 x 9.13 x 13</t>
  </si>
  <si>
    <t>1.75 x 6 x 8</t>
  </si>
  <si>
    <t>1 x 4.937 x 9</t>
  </si>
  <si>
    <t>14.25 x 11.5 x 43</t>
  </si>
  <si>
    <t>2.875 x 7.25 x 7.25</t>
  </si>
  <si>
    <t>3.15 x 3.15 x 5.51</t>
  </si>
  <si>
    <t>0.875 x 6.5 x 6.5</t>
  </si>
  <si>
    <t>6 x 6 x 9.5</t>
  </si>
  <si>
    <t>0.25 x 5 x 11</t>
  </si>
  <si>
    <t>3.15 x 3.15 x 9.53</t>
  </si>
  <si>
    <t>0.75 x 8 x 12.5</t>
  </si>
  <si>
    <t>0.75 x 5 x 5</t>
  </si>
  <si>
    <t>1.75 x 5.875 x 6.125</t>
  </si>
  <si>
    <t>0.375 x 3.5 x 5.5</t>
  </si>
  <si>
    <t>1.625 x 7 x 7</t>
  </si>
  <si>
    <t>3.9 x 3.9 x 10.9</t>
  </si>
  <si>
    <t>2 x 6 x 7</t>
  </si>
  <si>
    <t>0.125 x 8 x 12.5</t>
  </si>
  <si>
    <t>1.5 x 6.5 x 6.5</t>
  </si>
  <si>
    <t>2 x 6 x 6</t>
  </si>
  <si>
    <t>0.625 x 6.5 x 6.5</t>
  </si>
  <si>
    <t>1 x 7.5 x 14.5</t>
  </si>
  <si>
    <t>1.375 x 7.5 x 14.5</t>
  </si>
  <si>
    <t>0.5 x 7.25 x 17.5</t>
  </si>
  <si>
    <t>1 x 5.5 x 13.75</t>
  </si>
  <si>
    <t>0.25 x 4 x 4</t>
  </si>
  <si>
    <t>3.125 x 10 x 5</t>
  </si>
  <si>
    <t>3.375 x 8.5 x 8</t>
  </si>
  <si>
    <t>1.625 x 5 x 5</t>
  </si>
  <si>
    <t>1.75 x 10.125 x 10.125</t>
  </si>
  <si>
    <t>0.91 x 2.938 x 5.125</t>
  </si>
  <si>
    <t>0.2 x 5.5 x 19.25</t>
  </si>
  <si>
    <t>2.99 x 1.06 x 4.02</t>
  </si>
  <si>
    <t>1.25 x 7.875 x 7.875</t>
  </si>
  <si>
    <t>0.625 x 5 x 5</t>
  </si>
  <si>
    <t>0.41 x 4 x 5.5</t>
  </si>
  <si>
    <t>0.5 x 2.5 x 23</t>
  </si>
  <si>
    <t>0.13 x 7.5 x 10.25</t>
  </si>
  <si>
    <t>0.125 x 11.25 x 13.5</t>
  </si>
  <si>
    <t>0.25 x 8 x 13</t>
  </si>
  <si>
    <t>0.875 x 4 x 3.25</t>
  </si>
  <si>
    <t>0.5 x 5 x 16</t>
  </si>
  <si>
    <t>2.625 x 2.625 x 40.25</t>
  </si>
  <si>
    <t>0.875 x 4 x 4.375</t>
  </si>
  <si>
    <t>0.25 x 4 x 4.875</t>
  </si>
  <si>
    <t>1 x 9 x 15</t>
  </si>
  <si>
    <t>0.5 x 3.625 x 5</t>
  </si>
  <si>
    <t>4.5 x 4.5 x 6.625</t>
  </si>
  <si>
    <t>0.25 x 7.5 x 16.25</t>
  </si>
  <si>
    <t>0.02 x 4.25 x 11.25</t>
  </si>
  <si>
    <t>4 x 4 x 7</t>
  </si>
  <si>
    <t>0.197 x 6.1 x 8.07</t>
  </si>
  <si>
    <t>0.75 x 8.875 x 8.875</t>
  </si>
  <si>
    <t>0.75 x 8.38 x 13</t>
  </si>
  <si>
    <t>0.25 x 10.5 x 8.83</t>
  </si>
  <si>
    <t>0.625 x 7.5 x 14.5</t>
  </si>
  <si>
    <t>2.5 x 13 x 6.5</t>
  </si>
  <si>
    <t>3.625 x 3.625 x 7.5</t>
  </si>
  <si>
    <t>0.25 x 4.5 x 9</t>
  </si>
  <si>
    <t>0.875 x 7.5 x 14.5</t>
  </si>
  <si>
    <t>0.25 x 11 x 13.5</t>
  </si>
  <si>
    <t>0.25 x 8.5 x 13</t>
  </si>
  <si>
    <t>0.125 x 6 x 8.625</t>
  </si>
  <si>
    <t>0.4 x 8.5 x 13</t>
  </si>
  <si>
    <t>1 x 6.875 x 6.875</t>
  </si>
  <si>
    <t>0.5 x 8.5 x 13</t>
  </si>
  <si>
    <t>1.5 x 5.75 x 7.5</t>
  </si>
  <si>
    <t>0.85 x 6.625 x 9</t>
  </si>
  <si>
    <t>3.125 x 3.125 x 5.625</t>
  </si>
  <si>
    <t>1.5 x 7.5 x 14.5</t>
  </si>
  <si>
    <t>0.1 x 9.5 x 13.75</t>
  </si>
  <si>
    <t>0.25 x 8.25 x 10.5</t>
  </si>
  <si>
    <t>0.5 x 2 x 4.5</t>
  </si>
  <si>
    <t>1 x 6 x 13</t>
  </si>
  <si>
    <t>0.25 x 8.5 x 16.5</t>
  </si>
  <si>
    <t>1.5 x 5 x 5</t>
  </si>
  <si>
    <t>1.5 x 8.25 x 8</t>
  </si>
  <si>
    <t>0.75 x 6.5 x 6.5</t>
  </si>
  <si>
    <t>2.125 x 5 x 5</t>
  </si>
  <si>
    <t>0.25 x 9 x 13</t>
  </si>
  <si>
    <t>1.5 x 1.5 x 3.375</t>
  </si>
  <si>
    <t>0.375 x 10.5 x 10.5</t>
  </si>
  <si>
    <t>0.75 x 3.75 x 16</t>
  </si>
  <si>
    <t>2 x 7 x 14</t>
  </si>
  <si>
    <t>0.5 x 3.5 x 6</t>
  </si>
  <si>
    <t>0.17 x 7.5 x 14</t>
  </si>
  <si>
    <t>0.313 x 3.5 x 5.5</t>
  </si>
  <si>
    <t>0.98 x 10.04 x 13.98</t>
  </si>
  <si>
    <t>3.125 x 3.125 x 10</t>
  </si>
  <si>
    <t>0.25 x 1.25 x 9.25</t>
  </si>
  <si>
    <t>0.5 x 1.25 x 9.75</t>
  </si>
  <si>
    <t>2.625 x 8 x 8</t>
  </si>
  <si>
    <t>0.375 x 11 x 11</t>
  </si>
  <si>
    <t>0.15 x 9.5 x 10.5</t>
  </si>
  <si>
    <t>0.75 x 4 x 5</t>
  </si>
  <si>
    <t>1 x 11.5 x 17</t>
  </si>
  <si>
    <t>2.375 x 8.875 x 8.875</t>
  </si>
  <si>
    <t>2.625 x 6.875 x 6.875</t>
  </si>
  <si>
    <t>1 x 6 x 8.25</t>
  </si>
  <si>
    <t>0.085 x 6.375 x 8</t>
  </si>
  <si>
    <t>0.5 x 18 x 31</t>
  </si>
  <si>
    <t>3.25 x 6.75 x 14</t>
  </si>
  <si>
    <t>0.375 x 4 x 10.5</t>
  </si>
  <si>
    <t>0.75 x 11.75 x 25.75</t>
  </si>
  <si>
    <t>1 x 7 x 10</t>
  </si>
  <si>
    <t>3 x 12.5 x 7</t>
  </si>
  <si>
    <t>1 x 4.5 x 4.125</t>
  </si>
  <si>
    <t>3.15 x 3.15 x 8.46</t>
  </si>
  <si>
    <t>6.69 x 6.69 x 3.94</t>
  </si>
  <si>
    <t>1.5 x 2.75 x 7.63</t>
  </si>
  <si>
    <t>1.63 x 2.63 x 7.63</t>
  </si>
  <si>
    <t>1.85 x 1.85 x 2.95</t>
  </si>
  <si>
    <t>2.76 x 2.76 x 12.01</t>
  </si>
  <si>
    <t>3.25 x 3.25 x 7.5</t>
  </si>
  <si>
    <t>0.125 x 11.5 x 13.5</t>
  </si>
  <si>
    <t>0.1 x 7.5 x 10.25</t>
  </si>
  <si>
    <t>7.87 x 5.5 x 0.059</t>
  </si>
  <si>
    <t>0.25 x 6.25 x 14</t>
  </si>
  <si>
    <t>0.3 x 6 x 6.75</t>
  </si>
  <si>
    <t>1 x 14 x 10</t>
  </si>
  <si>
    <t>0.52 x 9.25 x 5</t>
  </si>
  <si>
    <t>0.188 x 7.5 x 16.25</t>
  </si>
  <si>
    <t>0.059 x 5.5 x 7.87</t>
  </si>
  <si>
    <t>0.063 x 7 x 12</t>
  </si>
  <si>
    <t>0.5 x 8 x 10</t>
  </si>
  <si>
    <t>0.25 x 6.5 x 8.25</t>
  </si>
  <si>
    <t>3.54 x 3.54 x 4.53</t>
  </si>
  <si>
    <t>4.25 x 4.25 x 7</t>
  </si>
  <si>
    <t>1.75 x 6 x 8.25</t>
  </si>
  <si>
    <t>0.788 x 7 x 10.25</t>
  </si>
  <si>
    <t>0.1 x 4.5 x 10.25</t>
  </si>
  <si>
    <t>1.375 x 10.125 x 10.125</t>
  </si>
  <si>
    <t>3.54 x 3.54 x 6.57</t>
  </si>
  <si>
    <t>0.125 x 7 x 11.25</t>
  </si>
  <si>
    <t>0.375 x 7.5 x 14.5</t>
  </si>
  <si>
    <t>2.875 x 8.75 x 8</t>
  </si>
  <si>
    <t>2 x 3.5 x 10</t>
  </si>
  <si>
    <t>3.5 x 6 x 8.5</t>
  </si>
  <si>
    <t>0.875 x 4 x 4.37</t>
  </si>
  <si>
    <t>0.5 x 3.5 x 5.5</t>
  </si>
  <si>
    <t>0.625 x 2 x 4.5</t>
  </si>
  <si>
    <t>3.125 x 4.25 x 8</t>
  </si>
  <si>
    <t>0.25 x 7.5 x 17.25</t>
  </si>
  <si>
    <t>6.5 x 6.5 x 0.5</t>
  </si>
  <si>
    <t>3.15 x 3.15 x 3.94</t>
  </si>
  <si>
    <t>5 x 5 x 0.5</t>
  </si>
  <si>
    <t>2 x 7.25 x 7.25</t>
  </si>
  <si>
    <t>1 x 14 x 14</t>
  </si>
  <si>
    <t>0.25 x 9.5 x 13</t>
  </si>
  <si>
    <t>0.05 x 7.5 x 10.25</t>
  </si>
  <si>
    <t>2.625 x 4.25 x 8</t>
  </si>
  <si>
    <t>0.3 x 9.5 x 14</t>
  </si>
  <si>
    <t>0.3 x 7.25 x 8.25</t>
  </si>
  <si>
    <t>0.25 x 6 x 8</t>
  </si>
  <si>
    <t>0.25 x 8 x 15</t>
  </si>
  <si>
    <t>0.25 x 10 x 11</t>
  </si>
  <si>
    <t>7 x 7 x 4.92</t>
  </si>
  <si>
    <t>0.59 x 7.5 x 7.75</t>
  </si>
  <si>
    <t>0.5 x 7.25 x 17.25</t>
  </si>
  <si>
    <t>3.54 x 3.54 x 6.5</t>
  </si>
  <si>
    <t>5 x 5 x 7.5</t>
  </si>
  <si>
    <t>0.25 x 10.25 x 13</t>
  </si>
  <si>
    <t>0.25 x 8 x 8</t>
  </si>
  <si>
    <t>0.12 x 8 x 10.25</t>
  </si>
  <si>
    <t>0.2 x 8.25 x 10</t>
  </si>
  <si>
    <t>0.625 x 2.188 x 3.75</t>
  </si>
  <si>
    <t>0.75 x 9.25 x 9.25</t>
  </si>
  <si>
    <t>0.75 x 7.125 x 7.125</t>
  </si>
  <si>
    <t>1.25 x 4.375 x 8</t>
  </si>
  <si>
    <t>0.52 x 3.5 x 5</t>
  </si>
  <si>
    <t>0.6 x 3.5 x 9.25</t>
  </si>
  <si>
    <t>0.25 x 6.5 x 6.75</t>
  </si>
  <si>
    <t>1.125 x 11 x 11</t>
  </si>
  <si>
    <t>1.25 x 10.25 x 10.25</t>
  </si>
  <si>
    <t>1 x 9 x 9</t>
  </si>
  <si>
    <t>0.88 x 7.5 x 7.5</t>
  </si>
  <si>
    <t>3 x 8 x 8</t>
  </si>
  <si>
    <t>0.2 x 7.5 x 7.53</t>
  </si>
  <si>
    <t>5.98 x 5.98 x 3.17</t>
  </si>
  <si>
    <t>7.48 x 7.48 x 3.98</t>
  </si>
  <si>
    <t>12.5 x 12.5 x 4.25</t>
  </si>
  <si>
    <t>1.25 x 13.38 x 13.38</t>
  </si>
  <si>
    <t>4.5 x 9.38 x 7</t>
  </si>
  <si>
    <t>3.75 x 6.75 x 8.75</t>
  </si>
  <si>
    <t>3.5 x 6 x 9</t>
  </si>
  <si>
    <t>5.5 x 5.5 x 7.25</t>
  </si>
  <si>
    <t>0.25 x 8.25 x 10</t>
  </si>
  <si>
    <t>18.5 x 13 x 41</t>
  </si>
  <si>
    <t>0.3 x 4 x 4</t>
  </si>
  <si>
    <t>0.12 x 5.5 x 14.5</t>
  </si>
  <si>
    <t>1.57 x 4.33 x 8.66</t>
  </si>
  <si>
    <t>0.43 x 6.5 x 6.5</t>
  </si>
  <si>
    <t>0.43 x 5 x 5</t>
  </si>
  <si>
    <t>0.25 x 5 x 8.5</t>
  </si>
  <si>
    <t>0.375 x 4.5 x 7.25</t>
  </si>
  <si>
    <t>0.125 x 6.75 x 11</t>
  </si>
  <si>
    <t>0.24 x 0.787 x 17.75</t>
  </si>
  <si>
    <t>0.625 x 4.5 x 5.5</t>
  </si>
  <si>
    <t>1.38 x 6.5 x 3.7</t>
  </si>
  <si>
    <t>5 x 5 x 0.59</t>
  </si>
  <si>
    <t>6.5 x 6.5 x 0.59</t>
  </si>
  <si>
    <t>0.5 x 9 x 4.5</t>
  </si>
  <si>
    <t>10.5 x 3 x 0.5</t>
  </si>
  <si>
    <t>8.25 x 7.25 x 0.25</t>
  </si>
  <si>
    <t>1.5 x 7 x 10</t>
  </si>
  <si>
    <t>2.76 x 2.76 x 6.89</t>
  </si>
  <si>
    <t>3.15 x 3.15 x 6.3</t>
  </si>
  <si>
    <t>2.13 x 2.13 x 5.75</t>
  </si>
  <si>
    <t>2.13 x 2.13 x 5</t>
  </si>
  <si>
    <t>3.54 x 3.54 x 4.33</t>
  </si>
  <si>
    <t>3.54 x 3.54 x 6.1</t>
  </si>
  <si>
    <t>3.189 x 3.189 x 7.13</t>
  </si>
  <si>
    <t>2.76 x 2.76 x 7.87</t>
  </si>
  <si>
    <t>0.19 x 9.84 x 13.39</t>
  </si>
  <si>
    <t>0.375 x 6.5 x 9.5</t>
  </si>
  <si>
    <t>0.25 x 7.39 x 10.82</t>
  </si>
  <si>
    <t>0.5 x 9.5 x 12.5</t>
  </si>
  <si>
    <t>1 x 6.3 x 9.84</t>
  </si>
  <si>
    <t>0.45 x 10.5 x 6.5</t>
  </si>
  <si>
    <t>0.59 x 6.1 x 8.07</t>
  </si>
  <si>
    <t>0.395 x 5.9 x 8.66</t>
  </si>
  <si>
    <t>0.1 x 6.5 x 7.2</t>
  </si>
  <si>
    <t>1.25 x 12.125 x 9.25</t>
  </si>
  <si>
    <t>1.4 x 7.9 x 4.6</t>
  </si>
  <si>
    <t>0.75 x 7.875 x 7.875</t>
  </si>
  <si>
    <t>0.2 x 7 x 8.25</t>
  </si>
  <si>
    <t>0.5 x 6 x 7</t>
  </si>
  <si>
    <t>0.2 x 7.25 x 8.25</t>
  </si>
  <si>
    <t>0.25 x 6.375 x 8</t>
  </si>
  <si>
    <t>0.25 x 4 x 8.375</t>
  </si>
  <si>
    <t>0.44 x 6.5 x 6.5</t>
  </si>
  <si>
    <t>0.44 x 5 x 5</t>
  </si>
  <si>
    <t>1 x 4.25 x 7.75</t>
  </si>
  <si>
    <t>2.95 x 2.95 x 5.12</t>
  </si>
  <si>
    <t>0.2 x 9.5 x 12.75</t>
  </si>
  <si>
    <t>0.35 x 10.5 x 14</t>
  </si>
  <si>
    <t>0.78 x 6.5 x 8.85</t>
  </si>
  <si>
    <t>0.2 x 10.6 x 7.9</t>
  </si>
  <si>
    <t>0.15 x 10 x 12.5</t>
  </si>
  <si>
    <t>0.75 x 9 x 15</t>
  </si>
  <si>
    <t>3.75 x 3.75 x 7</t>
  </si>
  <si>
    <t>0.3 x 5.5 x 10</t>
  </si>
  <si>
    <t>0.67 x 4 x 9</t>
  </si>
  <si>
    <t>4 x 7.5 x 6.15</t>
  </si>
  <si>
    <t>0.5 x 7.5 x 14.5</t>
  </si>
  <si>
    <t>3.5 x 1.75 x 6.02</t>
  </si>
  <si>
    <t>13 x 10.75 x 0.25</t>
  </si>
  <si>
    <t>0.67 x 8.5 x 12.4</t>
  </si>
  <si>
    <t>3.74 x 6 x 9</t>
  </si>
  <si>
    <t>0.12 x 5.5 x 9</t>
  </si>
  <si>
    <t>0.29 x 7 x 10</t>
  </si>
  <si>
    <t>0.25 x 8 x 9</t>
  </si>
  <si>
    <t>10.24 x 8.27 x 0.7</t>
  </si>
  <si>
    <t>0.25 x 6.5 x 8.5</t>
  </si>
  <si>
    <t>0.15 x 10.25 x 16</t>
  </si>
  <si>
    <t>0.25 x 5.25 x 6.5</t>
  </si>
  <si>
    <t>0.25 x 9.25 x 12.5</t>
  </si>
  <si>
    <t>1.25 x 8 x 11</t>
  </si>
  <si>
    <t>1.5 x 6 x 10.25</t>
  </si>
  <si>
    <t>0.75 x 8 x 8</t>
  </si>
  <si>
    <t>0.5 x 2 x 17.5</t>
  </si>
  <si>
    <t>0.59 x 6.5 x 7</t>
  </si>
  <si>
    <t>0.45 x 8 x 9</t>
  </si>
  <si>
    <t>0.944 x 2.99 x 6.69</t>
  </si>
  <si>
    <t>2.16 x 2.16 x 3.23</t>
  </si>
  <si>
    <t>3.74 x 3.74 x 4.29</t>
  </si>
  <si>
    <t>4.01 x 4.01 x 6.3</t>
  </si>
  <si>
    <t>14.17 x 14.17 x 1.38</t>
  </si>
  <si>
    <t>1.5 x 5.7 x 2.2</t>
  </si>
  <si>
    <t>0.2 x 6.5 x 9</t>
  </si>
  <si>
    <t>0.1 x 5.91 x 7.87</t>
  </si>
  <si>
    <t>0.375 x 4 x 9</t>
  </si>
  <si>
    <t>1.1 x 12.99 x 12.99</t>
  </si>
  <si>
    <t>0.12 x 5.25 x 10.5</t>
  </si>
  <si>
    <t>0.2 x 4 x 7.5</t>
  </si>
  <si>
    <t>0.09 x 3 x 8</t>
  </si>
  <si>
    <t>0.2 x 5 x 8</t>
  </si>
  <si>
    <t>0.5 x 11 x 10</t>
  </si>
  <si>
    <t>0.5 x 11 x 8</t>
  </si>
  <si>
    <t>12 x 9 x 0.47</t>
  </si>
  <si>
    <t>0.22 x 6.25 x 8</t>
  </si>
  <si>
    <t>0.2 x 7 x 7.5</t>
  </si>
  <si>
    <t>0.25 x 9.5 x 9</t>
  </si>
  <si>
    <t>0.2 x 12.25 x 11</t>
  </si>
  <si>
    <t>0.13 x 10.25 x 13.5</t>
  </si>
  <si>
    <t>0.2 x 7.75 x 9.75</t>
  </si>
  <si>
    <t>0.125 x 9 x 11</t>
  </si>
  <si>
    <t>0.25 x 7.75 x 7.25</t>
  </si>
  <si>
    <t>0.15 x 5.5 x 9</t>
  </si>
  <si>
    <t>1.25 x 7 x 9.5</t>
  </si>
  <si>
    <t>0.25 x 6.3 x 6.75</t>
  </si>
  <si>
    <t>0.52 x 6.7 x 7.3</t>
  </si>
  <si>
    <t>0.25 x 5.5 x 8.5</t>
  </si>
  <si>
    <t>6.5 x 4.5 x 0.59</t>
  </si>
  <si>
    <t>0.55 x 8.27 x 10.24</t>
  </si>
  <si>
    <t>0.25 x 5.75 x 13</t>
  </si>
  <si>
    <t>0.25 x 5.25 x 12.25</t>
  </si>
  <si>
    <t>0.25 x 7 x 10.25</t>
  </si>
  <si>
    <t>5.5 x 5.5 x 10</t>
  </si>
  <si>
    <t>0.75 x 7.5 x 14.5</t>
  </si>
  <si>
    <t>2 x 2.25 x 5.7</t>
  </si>
  <si>
    <t>0.875 x 5 x 5</t>
  </si>
  <si>
    <t>1.625 x 4.625 x 8</t>
  </si>
  <si>
    <t>1.188 x 4.25 x 7.75</t>
  </si>
  <si>
    <t>0.75 x 6.875 x 6.875</t>
  </si>
  <si>
    <t>14.17 x 10.24 x 0.79</t>
  </si>
  <si>
    <t>3.5 x 3.5 x 4.5</t>
  </si>
  <si>
    <t>0.25 x 6.5 x 9</t>
  </si>
  <si>
    <t>0.25 x 12.25 x 14</t>
  </si>
  <si>
    <t>11.75 x 1.25 x 5.125</t>
  </si>
  <si>
    <t>0.25 x 12.25 x 15.5</t>
  </si>
  <si>
    <t>0.5 x 7.75 x 11</t>
  </si>
  <si>
    <t>0.12 x 7.5 x 10.5</t>
  </si>
  <si>
    <t>9.5 x 10 x 0.25</t>
  </si>
  <si>
    <t>10.24 x 8.27 x 0.55</t>
  </si>
  <si>
    <t>9 x 8 x 0.25</t>
  </si>
  <si>
    <t>0.19 x 4 x 6.5</t>
  </si>
  <si>
    <t>0.06 x 7.5 x 9</t>
  </si>
  <si>
    <t>0.25 x 8.25 x 14</t>
  </si>
  <si>
    <t>0.2 x 10 x 12</t>
  </si>
  <si>
    <t>0.8 x 5 x 9</t>
  </si>
  <si>
    <t>0.12 x 4 x 6.5</t>
  </si>
  <si>
    <t>0.3 x 8.2 x 9</t>
  </si>
  <si>
    <t>0.08 x 4 x 6.5</t>
  </si>
  <si>
    <t>0.2 x 8 x 8.25</t>
  </si>
  <si>
    <t>0.2 x 6.5 x 8</t>
  </si>
  <si>
    <t>0.75 x 4.5 x 5.7</t>
  </si>
  <si>
    <t>0.09 x 5.25 x 8</t>
  </si>
  <si>
    <t>0.2 x 6.2 x 9.2</t>
  </si>
  <si>
    <t>5 x 8 x 0.2</t>
  </si>
  <si>
    <t>1.38 x 14.17 x 14.17</t>
  </si>
  <si>
    <t>9.5 x 12.5 x 0.25</t>
  </si>
  <si>
    <t>0.6 x 2.5 x 5</t>
  </si>
  <si>
    <t>0.52 x 3.25 x 4.5</t>
  </si>
  <si>
    <t>0.52 x 2.25 x 8</t>
  </si>
  <si>
    <t>3.625 x 3.625 x 7.375</t>
  </si>
  <si>
    <t>083310</t>
  </si>
  <si>
    <t>263012</t>
  </si>
  <si>
    <t>083311</t>
  </si>
  <si>
    <t>083312</t>
  </si>
  <si>
    <t>083313</t>
  </si>
  <si>
    <t>059018</t>
  </si>
  <si>
    <t>343080</t>
  </si>
  <si>
    <t>369451</t>
  </si>
  <si>
    <t>369452</t>
  </si>
  <si>
    <t>369453</t>
  </si>
  <si>
    <t>369454</t>
  </si>
  <si>
    <t>369455</t>
  </si>
  <si>
    <t>369457</t>
  </si>
  <si>
    <t>369462</t>
  </si>
  <si>
    <t>369463</t>
  </si>
  <si>
    <t>369465</t>
  </si>
  <si>
    <t>369467</t>
  </si>
  <si>
    <t>369468</t>
  </si>
  <si>
    <t>328276</t>
  </si>
  <si>
    <t>349742</t>
  </si>
  <si>
    <t>328297</t>
  </si>
  <si>
    <t>328317</t>
  </si>
  <si>
    <t>350013</t>
  </si>
  <si>
    <t>356170</t>
  </si>
  <si>
    <t>356171</t>
  </si>
  <si>
    <t>356175</t>
  </si>
  <si>
    <t>363034</t>
  </si>
  <si>
    <t>362969</t>
  </si>
  <si>
    <t>362970</t>
  </si>
  <si>
    <t>362971</t>
  </si>
  <si>
    <t>363567</t>
  </si>
  <si>
    <t>373881</t>
  </si>
  <si>
    <t>373888</t>
  </si>
  <si>
    <t>373889</t>
  </si>
  <si>
    <t>373933</t>
  </si>
  <si>
    <t>373934</t>
  </si>
  <si>
    <t>373935</t>
  </si>
  <si>
    <t>374136</t>
  </si>
  <si>
    <t>374137</t>
  </si>
  <si>
    <t>374138</t>
  </si>
  <si>
    <t>374145</t>
  </si>
  <si>
    <t>374146</t>
  </si>
  <si>
    <t>374147</t>
  </si>
  <si>
    <t>374148</t>
  </si>
  <si>
    <t>374064</t>
  </si>
  <si>
    <t>374125</t>
  </si>
  <si>
    <t>374126</t>
  </si>
  <si>
    <t>374127</t>
  </si>
  <si>
    <t>374182</t>
  </si>
  <si>
    <t>374130</t>
  </si>
  <si>
    <t>374131</t>
  </si>
  <si>
    <t>374132</t>
  </si>
  <si>
    <t>374133</t>
  </si>
  <si>
    <t>374135</t>
  </si>
  <si>
    <t>374436</t>
  </si>
  <si>
    <t>374430</t>
  </si>
  <si>
    <t>374431</t>
  </si>
  <si>
    <t>374432</t>
  </si>
  <si>
    <t>374434</t>
  </si>
  <si>
    <t>374438</t>
  </si>
  <si>
    <t>374550</t>
  </si>
  <si>
    <t>05</t>
  </si>
  <si>
    <t>7&amp;</t>
  </si>
  <si>
    <t>XI</t>
  </si>
  <si>
    <t>W!</t>
  </si>
  <si>
    <t>VU</t>
  </si>
  <si>
    <t>&amp;$</t>
  </si>
  <si>
    <t>$&lt;</t>
  </si>
  <si>
    <t>2W</t>
  </si>
  <si>
    <t>M5</t>
  </si>
  <si>
    <t>)T</t>
  </si>
  <si>
    <t>&lt;9</t>
  </si>
  <si>
    <t>L&gt;</t>
  </si>
  <si>
    <t>YP</t>
  </si>
  <si>
    <t>ZA</t>
  </si>
  <si>
    <t>4G</t>
  </si>
  <si>
    <t>YK</t>
  </si>
  <si>
    <t>&amp;2</t>
  </si>
  <si>
    <t>@)</t>
  </si>
  <si>
    <t>BOX CARD 6/1CT CONGRATS GRAD BLACK</t>
  </si>
  <si>
    <t>CP 12/1CT MINI CASCADE GRAD BLACK</t>
  </si>
  <si>
    <t>BOX CARD 6/1CT CONGRATS GRAD RED</t>
  </si>
  <si>
    <t>BOX CARD 6/1CT CONGRATS GRAD COBALT</t>
  </si>
  <si>
    <t>BOX CARD 6/1CT CONGRATS GRAD EMERALD GREEN</t>
  </si>
  <si>
    <t>BOX CARD 6/1CT SHP MORTARBOARD</t>
  </si>
  <si>
    <t>TRAY PL COMP 6/1CT RECT CLEAR</t>
  </si>
  <si>
    <t>TC PL AOP 12/1CT 54X102 CANDY HEARTS</t>
  </si>
  <si>
    <t>GAR TSL TIS 6/1CT 8' PINK GOLD CELEBRATION</t>
  </si>
  <si>
    <t>GAR TSL TIS 6/1CT 8' BLUE SILV CELEBRATION</t>
  </si>
  <si>
    <t>ACTIVITY SHEET 12/25CT VAL</t>
  </si>
  <si>
    <t>BOWL FLT PL 12/1CT 8" VALENTINE HEARTS</t>
  </si>
  <si>
    <t>BAG CELLO SHP W/TIE 12/20CT HEARTS</t>
  </si>
  <si>
    <t>BAG CELLO SHP W/ZIP 12/12CT VALENTINE TREATS</t>
  </si>
  <si>
    <t>BAG SAND W/ZIP 12/10CT MULTICOLOR VAL</t>
  </si>
  <si>
    <t>STCK 12/8CT COLORFUL VAL</t>
  </si>
  <si>
    <t>BOWL FLT PL 12/1CT 8" SPRING</t>
  </si>
  <si>
    <t>BNR RIB W/TASSELS 12/1CT HAPPY EASTER</t>
  </si>
  <si>
    <t>BAG CELLO SHP W/ZIP 12/12CT EASTER CHARACTERS</t>
  </si>
  <si>
    <t>STCK 12/8CT EASTER</t>
  </si>
  <si>
    <t>STCK 12/8CT SPRING</t>
  </si>
  <si>
    <t>TC PL AOP 12/1CT 54X102 HEARTS</t>
  </si>
  <si>
    <t>BAG CELLO BASKET 12/1CT LG EASTER EGGS</t>
  </si>
  <si>
    <t>SIGN DRCT PPR 6/1CT GRADUATION</t>
  </si>
  <si>
    <t>BLN MET 10/1CT SHAPED MORTARBOARD BLACK</t>
  </si>
  <si>
    <t>BAG TRT PR W/ATT 12/6CT SPACE ADVENTURES</t>
  </si>
  <si>
    <t>BAG CELLO BASKET 12/1CT LG EASTER TOSS</t>
  </si>
  <si>
    <t>BOWL FLT PL 12/1CT 8" EASTER TOSS</t>
  </si>
  <si>
    <t>PM ACTIVITY 12/8CT EASTER SCENE</t>
  </si>
  <si>
    <t>BAG CELLO BASKET 12/1CT LG SPRING FLORAL</t>
  </si>
  <si>
    <t>BAG SAND W/ZIP 12/10CT HAPPY VAL DAY</t>
  </si>
  <si>
    <t>DNG DIZZY 12/8CT VAL HEARTS</t>
  </si>
  <si>
    <t>BOX CARD 6/1CT VALENTINE'S DAY</t>
  </si>
  <si>
    <t>CO HNG HC 12/5CT VAL HEARTS</t>
  </si>
  <si>
    <t>CP HC 12/2CT W/ CUTOUTS GRAFFITI PARTY</t>
  </si>
  <si>
    <t>FVR BOX 12/8CT VALENTINES DAY</t>
  </si>
  <si>
    <t>BAG CELLO SHP W/ZIP 12/12CT EASTER EGGS</t>
  </si>
  <si>
    <t>BAG SAND W/ZIP 12/10CT CHICK</t>
  </si>
  <si>
    <t>TRAY PL COMP 6/1CT RND EASTER</t>
  </si>
  <si>
    <t>TC PL AOP 12/1CT 54X102 SCHOOL SPIRIT CLASSIC RED</t>
  </si>
  <si>
    <t>TC PL AOP 12/1CT 54X102 SCHOOL SPIRIT COBALT</t>
  </si>
  <si>
    <t>TC PL AOP 12/1CT 54X102 SCHOOL SPIRIT WHITE</t>
  </si>
  <si>
    <t>LN 10/36CT 2P SCHOOL SPIRIT WHITE</t>
  </si>
  <si>
    <t>PLT7 SS 10/18CT SCHOOL SPIRIT WHITE</t>
  </si>
  <si>
    <t>PLT9 SS 10/18CT SCHOOL SPIRIT WHITE</t>
  </si>
  <si>
    <t>BN 10/36CT 2P SCHOOL SPIRIT EM GREEN</t>
  </si>
  <si>
    <t>LN 10/36CT 2P SCHOOL SPIRIT EM GREEN</t>
  </si>
  <si>
    <t>PLT7 SS 10/18CT SCHOOL SPIRIT EM GREEN</t>
  </si>
  <si>
    <t>PLT9 SS 10/18CT SCHOOL SPIRIT EM GREEN</t>
  </si>
  <si>
    <t>BN 12/16CT 2P TROPIC TIME BKF</t>
  </si>
  <si>
    <t>BN 10/36CT 2P SCHOOL SPIRIT COBALT</t>
  </si>
  <si>
    <t>LN 10/36CT 2P SCHOOL SPIRIT COBALT</t>
  </si>
  <si>
    <t>PLT7 SS 10/18CT SCHOOL SPIRIT COBALT</t>
  </si>
  <si>
    <t>PLT9 SS 10/18CT SCHOOL SPIRIT COBALT</t>
  </si>
  <si>
    <t>BN 10/36CT 2P SCHOOL SPIRIT CLASSIC RED</t>
  </si>
  <si>
    <t>LN 10/36CT 2P SCHOOL SPIRIT CLASSIC RED</t>
  </si>
  <si>
    <t>PLT7 SS 10/18CT SCHOOL SPIRIT CLASSIC RED</t>
  </si>
  <si>
    <t>PLT9 SS 10/18CT SCHOOL SPIRIT CLASSIC RED</t>
  </si>
  <si>
    <t>BN 10/36CT 2P SCHOOL SPIRIT WHITE</t>
  </si>
  <si>
    <t>TC PR AOP 12/1CT 54X96 GRAD TOSS</t>
  </si>
  <si>
    <t>TC PR AOP 12/1CT 54X96 PATRIOTIC STARS</t>
  </si>
  <si>
    <t>TC PR BRD 12/1CT 54X96 FIESTA POTTERY</t>
  </si>
  <si>
    <t>TC PR BRD 12/1CT 54X96 GRAD CAP TOSS</t>
  </si>
  <si>
    <t>TC PR ACT 12/1CT 54X84 KIDS EASTER</t>
  </si>
  <si>
    <t>TC PR AOP 12/1CT 54X96 CLASSIC GINGHAM</t>
  </si>
  <si>
    <t>BOX CARD 6/1CT 9X9</t>
  </si>
  <si>
    <t>CP MINI CASC 12/1CT</t>
  </si>
  <si>
    <t>TRAY 6/1CT 16X11 COMPART</t>
  </si>
  <si>
    <t>DSP FL 72PC STAYPUT TC</t>
  </si>
  <si>
    <t>DSP CD 64PC PCSS</t>
  </si>
  <si>
    <t>DSP FL 90PC CC PCSS</t>
  </si>
  <si>
    <t>SIGN 6/1CT YARD GRAD</t>
  </si>
  <si>
    <t>BLN MET 10/1 18" SHP</t>
  </si>
  <si>
    <t>DSP CD 30PC TC STAYPUT</t>
  </si>
  <si>
    <t>DSP FL 84PC TC C$SOL</t>
  </si>
  <si>
    <t>DSP FL 142PC TW FOIL/SHPD</t>
  </si>
  <si>
    <t>CUTL 6/96CT BOX CLEAR SENS</t>
  </si>
  <si>
    <t>DSP FL 140PC 2 4-COMPN DESIGNS</t>
  </si>
  <si>
    <t>LN 2P 10/36CT VP PCSS</t>
  </si>
  <si>
    <t>PLT7 10/18CT VP PCSS</t>
  </si>
  <si>
    <t>PLT9 RND 10/18CT PCSS VAL PRN</t>
  </si>
  <si>
    <t>BN 2P 10/36CT VP PCSS</t>
  </si>
  <si>
    <t>DSP FL 54PC TRAYS MIXED</t>
  </si>
  <si>
    <t>DSP FD 178PC + FLAG</t>
  </si>
  <si>
    <t>87740</t>
  </si>
  <si>
    <t>PAPER CARD SMALL 9X9</t>
  </si>
  <si>
    <t>61125-12</t>
  </si>
  <si>
    <t>FFA11</t>
  </si>
  <si>
    <t>SERVING PL 16" DIVIDED 4-COMPARTMENT</t>
  </si>
  <si>
    <t>PLASTIC W/ TYPE</t>
  </si>
  <si>
    <t>ADULT BUTTONS</t>
  </si>
  <si>
    <t>FLOOR 72PK TABLECOVERS STAYPUT PLASTIC</t>
  </si>
  <si>
    <t>74205</t>
  </si>
  <si>
    <t>YARD PAPER</t>
  </si>
  <si>
    <t>51260</t>
  </si>
  <si>
    <t>METALLIC SHPD 18"</t>
  </si>
  <si>
    <t>COUNTER 30PK TABLECOVERS STAYPUT PLASTIC</t>
  </si>
  <si>
    <t>FLOOR 84PK CELEBR TABLECOVERS SOLID PLASTIC</t>
  </si>
  <si>
    <t>FLOOR 142PK PPART SHPD FOIL PLATES+NAPKINS</t>
  </si>
  <si>
    <t>87300</t>
  </si>
  <si>
    <t>PAPER CARD SMALL 6X6</t>
  </si>
  <si>
    <t>BOXED 96CT SENSATIONS</t>
  </si>
  <si>
    <t>FLOOR 140PK PTYC 2 4-COMPN DESN</t>
  </si>
  <si>
    <t>66200-PCV</t>
  </si>
  <si>
    <t>2P PRINT 36CT</t>
  </si>
  <si>
    <t>41200-PCV</t>
  </si>
  <si>
    <t>7" ROUND PRINT 18CT</t>
  </si>
  <si>
    <t>42200-PCV</t>
  </si>
  <si>
    <t>9" ROUND PRINT 18CT</t>
  </si>
  <si>
    <t>65200-PCV</t>
  </si>
  <si>
    <t>COUNTER 76PK PPART SHPD FOIL PLATES+NAPKINS</t>
  </si>
  <si>
    <t>FLOOR 54PK TRAYS MIXED</t>
  </si>
  <si>
    <t>FLOOR 178PK PTYC TW + FLAG</t>
  </si>
  <si>
    <t>FLOOR 40PK HIGH CT CUTLERY</t>
  </si>
  <si>
    <t>NFL25</t>
  </si>
  <si>
    <t>ST P</t>
  </si>
  <si>
    <t>VALEN</t>
  </si>
  <si>
    <t>SPRNG</t>
  </si>
  <si>
    <t>Grad Decor</t>
  </si>
  <si>
    <t>Card Box, Grad, 9" Black</t>
  </si>
  <si>
    <t>Black Graduation Card Box</t>
  </si>
  <si>
    <t>039938254247</t>
  </si>
  <si>
    <t>Cascade Centerpiece Mortarboards Black</t>
  </si>
  <si>
    <t>Black Mortarboard Graduation Centerpiece</t>
  </si>
  <si>
    <t>073525564173</t>
  </si>
  <si>
    <t>Card Box, Grad, 9" Red</t>
  </si>
  <si>
    <t>Red Graduation Card Box</t>
  </si>
  <si>
    <t>039938254254</t>
  </si>
  <si>
    <t>Card Box, Grad, 9" Cobalt</t>
  </si>
  <si>
    <t>Blue Graduation Card Box</t>
  </si>
  <si>
    <t>039938254261</t>
  </si>
  <si>
    <t>Card Box, Grad, 9" Green</t>
  </si>
  <si>
    <t>Green Graduation Card Box</t>
  </si>
  <si>
    <t>039938254278</t>
  </si>
  <si>
    <t>Card Box Mortarboard Shaped</t>
  </si>
  <si>
    <t>St Pats Shaped Drink Holder</t>
  </si>
  <si>
    <t>St Patrick's Day Drink Holder</t>
  </si>
  <si>
    <t>Plastic Tray 16" Divided</t>
  </si>
  <si>
    <t>Clear Plastic Divided Serving Tray</t>
  </si>
  <si>
    <t>039938029210</t>
  </si>
  <si>
    <t>St Pats Derby Hat with Type</t>
  </si>
  <si>
    <t>St. Patrick's Day Derby Hat</t>
  </si>
  <si>
    <t>Valentine Tableware</t>
  </si>
  <si>
    <t>Plastic Tablecover, 54" x 102" AOP Candy Hearts</t>
  </si>
  <si>
    <t>Candy Hearts Valentine's Day Plastic Tablecloth</t>
  </si>
  <si>
    <t>039938663537</t>
  </si>
  <si>
    <t>Cello Bag, Twist Ties, Easter Bunny with Ears</t>
  </si>
  <si>
    <t>Easter Bunny Cello Bags</t>
  </si>
  <si>
    <t>St Pats Tableware</t>
  </si>
  <si>
    <t>Shamrock All Over Print Tablecover</t>
  </si>
  <si>
    <t>Shamrock Plastic Tablecloth</t>
  </si>
  <si>
    <t>Valentine Decor</t>
  </si>
  <si>
    <t>Valentines Activity Sheet</t>
  </si>
  <si>
    <t>039938993986</t>
  </si>
  <si>
    <t>8" Fluted Bowl, Valentine Hearts</t>
  </si>
  <si>
    <t>Valentines Day Pink Hearts Fluted Bowl</t>
  </si>
  <si>
    <t>039938993993</t>
  </si>
  <si>
    <t>Cello Bag, Twist Ties, Hearts</t>
  </si>
  <si>
    <t>Valentines Day Party Favor Bag</t>
  </si>
  <si>
    <t>039938994006</t>
  </si>
  <si>
    <t>Cello Bag, Zipper, Valentine Treats</t>
  </si>
  <si>
    <t>Valentines Day Treats Party Favor Bag</t>
  </si>
  <si>
    <t>039938994013</t>
  </si>
  <si>
    <t>Sandwich Bag, Zipper, Multicolor Valentines</t>
  </si>
  <si>
    <t>Multicolor Heart Print Valentines Day Sandwich Bag</t>
  </si>
  <si>
    <t>039938994020</t>
  </si>
  <si>
    <t>Valentines Day Colorful Hearts Shaped Banner</t>
  </si>
  <si>
    <t>Stickers, Colorful Valentines</t>
  </si>
  <si>
    <t>Colorful Valentines Day Decorative Activity Stickers</t>
  </si>
  <si>
    <t>039938994044</t>
  </si>
  <si>
    <t>Stickers, Valentines Day</t>
  </si>
  <si>
    <t>Pink Valentines Day Decorative Activity Stickers</t>
  </si>
  <si>
    <t>St Patricks Day Wearable Buttons</t>
  </si>
  <si>
    <t>Assorted St. Patrick's Day Wearable Buttons</t>
  </si>
  <si>
    <t>8" Fluted Bowl, Spring Florals</t>
  </si>
  <si>
    <t>Spring Florals Decorative Fluted Bowl</t>
  </si>
  <si>
    <t>039938994082</t>
  </si>
  <si>
    <t>"Happy Easter" Cardstock Banner w/ Tissue Tassels</t>
  </si>
  <si>
    <t>Happy Easter Banner with Tissue Tassels</t>
  </si>
  <si>
    <t>039938994099</t>
  </si>
  <si>
    <t>Cello Bag, Zipper, Easter Characters</t>
  </si>
  <si>
    <t>Easter Bunny Party Favor Bag</t>
  </si>
  <si>
    <t>039938994112</t>
  </si>
  <si>
    <t>Stickers, Easter</t>
  </si>
  <si>
    <t>Assorted Bunnies and Eggs Easter Activity Stickers</t>
  </si>
  <si>
    <t>039938994136</t>
  </si>
  <si>
    <t>Stickers, Spring</t>
  </si>
  <si>
    <t>Assorted Spring Flowers and Butterfly Stickers</t>
  </si>
  <si>
    <t>039938994143</t>
  </si>
  <si>
    <t>72pc Stay Put Tablecover Floor Display</t>
  </si>
  <si>
    <t>039938996222</t>
  </si>
  <si>
    <t>Beverage Napkin, Lucky</t>
  </si>
  <si>
    <t>Finally Done Graduation  Beverage Napkins</t>
  </si>
  <si>
    <t>Hats Off Graduation Beverage Napkins</t>
  </si>
  <si>
    <t>Yay You Did It Graduation Beverage Napkins</t>
  </si>
  <si>
    <t>Cap Toss Graduation Napkins</t>
  </si>
  <si>
    <t>Cap Toss Graduation Dessert Plates</t>
  </si>
  <si>
    <t>Cap Toss Graduation Paper Plates</t>
  </si>
  <si>
    <t>039938997618</t>
  </si>
  <si>
    <t>Finally Done Graduation Dessert Plates</t>
  </si>
  <si>
    <t>039938758745</t>
  </si>
  <si>
    <t>16oz Plastic Cup, Clear Happy St Pats</t>
  </si>
  <si>
    <t>Happy St. Patrick's Day Plastic Cups</t>
  </si>
  <si>
    <t>Plastic Tablecover, 54" x 102" AOP Hearts</t>
  </si>
  <si>
    <t>Valentines Day Hearts Plastic Tablecloth</t>
  </si>
  <si>
    <t>039938462505</t>
  </si>
  <si>
    <t>Cello Basket Bag, Easter Eggs</t>
  </si>
  <si>
    <t>Easter Eggs Cello Basket Bag</t>
  </si>
  <si>
    <t>039938759681</t>
  </si>
  <si>
    <t>Yard Sign, Grad Directional</t>
  </si>
  <si>
    <t>Graduation Yard Sign</t>
  </si>
  <si>
    <t>039938462710</t>
  </si>
  <si>
    <t>Metallic Balloon,22" Mortarboard Black</t>
  </si>
  <si>
    <t>Black Graduation Cap Mylar Balloon</t>
  </si>
  <si>
    <t>039938462918</t>
  </si>
  <si>
    <t>30pc Stay Put Tablecover Counter Tray</t>
  </si>
  <si>
    <t>039938759957</t>
  </si>
  <si>
    <t>12pc Clip Strip, Pl TC, Gingham Stay Put 29x72</t>
  </si>
  <si>
    <t>039938762773</t>
  </si>
  <si>
    <t>84pc R/W/B Tablecover Display</t>
  </si>
  <si>
    <t>039938762797</t>
  </si>
  <si>
    <t>039938780944</t>
  </si>
  <si>
    <t>Cello Basket Bag, Easter Toss</t>
  </si>
  <si>
    <t>Easter Bunny and Eggs Easter Basket Bag</t>
  </si>
  <si>
    <t>039938865450</t>
  </si>
  <si>
    <t>8" Fluted Bowl, Easter Toss</t>
  </si>
  <si>
    <t>Easter Fluted Bowl</t>
  </si>
  <si>
    <t>039938865467</t>
  </si>
  <si>
    <t>Plastic Tray, Oval Bright Easter Egg</t>
  </si>
  <si>
    <t>Bright Easter Egg Oval Plastic Tray</t>
  </si>
  <si>
    <t>Placemats, Easter Activity</t>
  </si>
  <si>
    <t>Easter Activity Placemats</t>
  </si>
  <si>
    <t>039938865504</t>
  </si>
  <si>
    <t>Cello Bag, Twist Ties, Easter carrot</t>
  </si>
  <si>
    <t>Easter Carrot Cello Bags</t>
  </si>
  <si>
    <t>Cello Basket Bag,Spring Floral</t>
  </si>
  <si>
    <t>Spring Floral Large Cello Bag</t>
  </si>
  <si>
    <t>039938932794</t>
  </si>
  <si>
    <t>039938932800</t>
  </si>
  <si>
    <t>Easter Bunnies Banner</t>
  </si>
  <si>
    <t>Sandwich Bag, Zipper,</t>
  </si>
  <si>
    <t>Happy Valentine's Day Sandwich Bags</t>
  </si>
  <si>
    <t>039938934569</t>
  </si>
  <si>
    <t>Split Dizzy Danglers, Val Hearts with Gold</t>
  </si>
  <si>
    <t>Valentine Hearts Dizzy Danglers</t>
  </si>
  <si>
    <t>039938934576</t>
  </si>
  <si>
    <t>6" x 6"  Valentine's Day Card Box</t>
  </si>
  <si>
    <t>Valentine's Day Small Card Box</t>
  </si>
  <si>
    <t>039938934583</t>
  </si>
  <si>
    <t>Favor, St. Pats Glasses</t>
  </si>
  <si>
    <t>St. Patrick's Day Shamrocks Eyeglasses</t>
  </si>
  <si>
    <t>St. Patrick's Day Plastic Headbands w/ Glitter</t>
  </si>
  <si>
    <t>St. Patrick's Day Shamrocks Headband</t>
  </si>
  <si>
    <t>039938935368</t>
  </si>
  <si>
    <t>Favor, St. Pats Necklace</t>
  </si>
  <si>
    <t>Favor, St. Pats Necklace w/ Shot Glass</t>
  </si>
  <si>
    <t>039938942076</t>
  </si>
  <si>
    <t>Favor, St. Pats Lei</t>
  </si>
  <si>
    <t>96ct Assorted Cutlery, Clear</t>
  </si>
  <si>
    <t>Valentine's Day Treat Box</t>
  </si>
  <si>
    <t>Valentines Day Treat Boxes</t>
  </si>
  <si>
    <t>196504139022</t>
  </si>
  <si>
    <t>Cello Bag, Twist Ties, Valentine's Day</t>
  </si>
  <si>
    <t>Valentines Day Treats Party Favor Bags</t>
  </si>
  <si>
    <t>Cello Bag, Zipper, Valentine's Day</t>
  </si>
  <si>
    <t>Valentines Day Party Favor Bags</t>
  </si>
  <si>
    <t>Treat Cups, Valentine's Day</t>
  </si>
  <si>
    <t>Valentine's Day Treat Cups</t>
  </si>
  <si>
    <t>8ct 2 oz Shot Glass, St. Patrick's Day</t>
  </si>
  <si>
    <t>2 oz  St. Patrick's Day Plastic Shot Glasses</t>
  </si>
  <si>
    <t>196504140615</t>
  </si>
  <si>
    <t>Cello Bag, Zipper, Easter</t>
  </si>
  <si>
    <t>Easter Eggs Cello Treat Bags</t>
  </si>
  <si>
    <t>196504139091</t>
  </si>
  <si>
    <t>Sandwich Bag, Zipper, Easter</t>
  </si>
  <si>
    <t>Easter Chick Sandwich Treat Bags</t>
  </si>
  <si>
    <t>196504139107</t>
  </si>
  <si>
    <t>Easter Bunny Ears Fabric Headband</t>
  </si>
  <si>
    <t>Wooden Pick Easter</t>
  </si>
  <si>
    <t>Easter Bunny Wooden Picks</t>
  </si>
  <si>
    <t>Plastic Tray, Easter 10" x 14"</t>
  </si>
  <si>
    <t>Happy Easter Plastic Tray</t>
  </si>
  <si>
    <t>Plastic Compartment Tray, Easter</t>
  </si>
  <si>
    <t>Easter Plastic Compartment Tray</t>
  </si>
  <si>
    <t>Treat Cups, Easter</t>
  </si>
  <si>
    <t>Easter Treat Cups</t>
  </si>
  <si>
    <t>Plastic Oval Tray, Summer</t>
  </si>
  <si>
    <t>Slice of Summer Watermelon Plastic Serving Tray</t>
  </si>
  <si>
    <t>Plastic Tray, Summer 10" x 14"</t>
  </si>
  <si>
    <t>Fiesta Pottery Plastic Serving Tray</t>
  </si>
  <si>
    <t>8ct 2 oz Shot Glass, Graduation</t>
  </si>
  <si>
    <t>Grad Vibes Plastic 2 oz Shot Glasses</t>
  </si>
  <si>
    <t>8ct 9 oz Plastic Tumbler, Graduation</t>
  </si>
  <si>
    <t>Just Graduated 9 oz Plastic Tumblers</t>
  </si>
  <si>
    <t>Favor, Graduation Glasses</t>
  </si>
  <si>
    <t>"Grad" Glasses for Graduation Party</t>
  </si>
  <si>
    <t>Patriotic Plastic 2 oz Shot Glasses</t>
  </si>
  <si>
    <t>Patriotic 9 oz Plastic Tumblers</t>
  </si>
  <si>
    <t>Patriotic 16 oz Plastic Tumblers</t>
  </si>
  <si>
    <t>Patriotic Plastic 5-Compartment Serving Tray</t>
  </si>
  <si>
    <t>School Spirit</t>
  </si>
  <si>
    <t>School Spirit Red Tablecover</t>
  </si>
  <si>
    <t>School Spirit Red Graduation Plastic Tablecloth</t>
  </si>
  <si>
    <t>196504139534</t>
  </si>
  <si>
    <t>School Spirit Cobalt Tablecover</t>
  </si>
  <si>
    <t>School Spirit Blue Graduation Plastic Tablecloth</t>
  </si>
  <si>
    <t>196504139541</t>
  </si>
  <si>
    <t>School Spirit White Tablecover</t>
  </si>
  <si>
    <t>School Spirit White Graduation Plastic Tablecloth</t>
  </si>
  <si>
    <t>196504139558</t>
  </si>
  <si>
    <t>Luncheon Napkin, School Spirit, White</t>
  </si>
  <si>
    <t>School Spirit White Graduation Dinner Napkins</t>
  </si>
  <si>
    <t>196504139565</t>
  </si>
  <si>
    <t>Luncheon Plate, School Spirit, White</t>
  </si>
  <si>
    <t>School Spirit White Graduation Dessert Plates</t>
  </si>
  <si>
    <t>196504139572</t>
  </si>
  <si>
    <t>Dinner Plate, School Spirit, White</t>
  </si>
  <si>
    <t>School Spirit White Graduation Dinner Plates</t>
  </si>
  <si>
    <t>196504139589</t>
  </si>
  <si>
    <t>Beverage Napkin, School Spirit, Emerald Green</t>
  </si>
  <si>
    <t>School Spirit Green Graduation Beverage Napkins</t>
  </si>
  <si>
    <t>196504139657</t>
  </si>
  <si>
    <t>Luncheon Napkin, School Spirit, Emerald Green</t>
  </si>
  <si>
    <t>School Spirit Green Graduation Dinner Napkins</t>
  </si>
  <si>
    <t>196504139664</t>
  </si>
  <si>
    <t>Luncheon Plate, School Spirit, Emerald Green</t>
  </si>
  <si>
    <t>School Spirit Green Graduation Dessert Plates</t>
  </si>
  <si>
    <t>196504139671</t>
  </si>
  <si>
    <t>Dinner Plate, School Spirit, Emerald Green</t>
  </si>
  <si>
    <t>School Spirit Green Graduation Dinner Plates</t>
  </si>
  <si>
    <t>196504139688</t>
  </si>
  <si>
    <t>196504141087</t>
  </si>
  <si>
    <t>196504141179</t>
  </si>
  <si>
    <t>196504141186</t>
  </si>
  <si>
    <t>Tropic Time Beverage Napkins</t>
  </si>
  <si>
    <t>Tropic Time Dinner Napkins</t>
  </si>
  <si>
    <t>Tropic Time Dessert Plates</t>
  </si>
  <si>
    <t>Tropic Time Dinner Plates</t>
  </si>
  <si>
    <t>Tropic Time Oval Platters</t>
  </si>
  <si>
    <t>196504141230</t>
  </si>
  <si>
    <t>Tropic Time Paper Tablecloth</t>
  </si>
  <si>
    <t>196504141254</t>
  </si>
  <si>
    <t>196504141261</t>
  </si>
  <si>
    <t>196504141278</t>
  </si>
  <si>
    <t>196504141360</t>
  </si>
  <si>
    <t>196504141377</t>
  </si>
  <si>
    <t>196504141384</t>
  </si>
  <si>
    <t>196504139749</t>
  </si>
  <si>
    <t>196504139770</t>
  </si>
  <si>
    <t>Vivacious Valentine  Beverage Napkins</t>
  </si>
  <si>
    <t>Vivacious Valentine  Dinner Napkins</t>
  </si>
  <si>
    <t>Freedom Flag Paper Tablecloth</t>
  </si>
  <si>
    <t>Vivacious Valentine Dessert Plates</t>
  </si>
  <si>
    <t>Vivacious Valentine Dinner Plates</t>
  </si>
  <si>
    <t>196504141551</t>
  </si>
  <si>
    <t>196504141636</t>
  </si>
  <si>
    <t>196504141650</t>
  </si>
  <si>
    <t>Glowing Grad Beverage Napkins</t>
  </si>
  <si>
    <t>Glowing Grad Dinner Napkins</t>
  </si>
  <si>
    <t>Glowing Grad Dessert Plates</t>
  </si>
  <si>
    <t>Glowing Grad Dinner Plates</t>
  </si>
  <si>
    <t>Glowing Grad Paper Tablecloth</t>
  </si>
  <si>
    <t>Beverage Napkin, School Spirit, Cobalt</t>
  </si>
  <si>
    <t>School Spirit Blue Beverage Napkins</t>
  </si>
  <si>
    <t>196504141841</t>
  </si>
  <si>
    <t>Luncheon Napkin, School Spirit, Cobalt</t>
  </si>
  <si>
    <t>School Spirit Blue Graduation Dinner Napkins</t>
  </si>
  <si>
    <t>196504141858</t>
  </si>
  <si>
    <t>Luncheon Plate, School Spirit, Cobalt</t>
  </si>
  <si>
    <t>School Spirit Blue Graduation Dessert Plates</t>
  </si>
  <si>
    <t>196504141865</t>
  </si>
  <si>
    <t>Dinner Plate, School Spirit, Cobalt</t>
  </si>
  <si>
    <t>School Spirit Blue Graduation Dinner Plates</t>
  </si>
  <si>
    <t>196504141872</t>
  </si>
  <si>
    <t>Beverage Napkin, School Spirit, Classic Red</t>
  </si>
  <si>
    <t>School Spirit Red Graduation  Beverage Napkins</t>
  </si>
  <si>
    <t>196504141896</t>
  </si>
  <si>
    <t>Luncheon Napkin, School Spirit, Classic Red</t>
  </si>
  <si>
    <t>School Spirit Red Graduation Dinner Napkins</t>
  </si>
  <si>
    <t>196504141902</t>
  </si>
  <si>
    <t>Luncheon Plate, School Spirit, Classic Red</t>
  </si>
  <si>
    <t>School Spirit Red Graduation Dessert Plates</t>
  </si>
  <si>
    <t>196504141919</t>
  </si>
  <si>
    <t>Dinner Plate, School Spirit, Classic Red</t>
  </si>
  <si>
    <t>School Spirit Red Graduation Dinner Plates</t>
  </si>
  <si>
    <t>196504141926</t>
  </si>
  <si>
    <t>Beverage Napkin, School Spirit, White</t>
  </si>
  <si>
    <t>School Spirit White Graduation Beverage Napkins</t>
  </si>
  <si>
    <t>196504141940</t>
  </si>
  <si>
    <t>092352990849</t>
  </si>
  <si>
    <t>196504162099</t>
  </si>
  <si>
    <t>Grad Toss</t>
  </si>
  <si>
    <t>Paper Tablecover, All Over Print</t>
  </si>
  <si>
    <t>Graduation Cap Paper Tablecloth</t>
  </si>
  <si>
    <t>196504147683</t>
  </si>
  <si>
    <t>Patriotic Stars</t>
  </si>
  <si>
    <t>196504147690</t>
  </si>
  <si>
    <t>196504147706</t>
  </si>
  <si>
    <t>Grad Cap Toss Paper Tablecloth</t>
  </si>
  <si>
    <t>196504147720</t>
  </si>
  <si>
    <t>Kids Easter</t>
  </si>
  <si>
    <t>Paper Tablecover, Easter Activity</t>
  </si>
  <si>
    <t>Kids Easter Activity Paper Tablecloth</t>
  </si>
  <si>
    <t>196504147744</t>
  </si>
  <si>
    <t>Kids Valentine's Day</t>
  </si>
  <si>
    <t>Paper Tablecover, Valentine's Activity</t>
  </si>
  <si>
    <t>Valentine's Day Activity Paper Tablecloth</t>
  </si>
  <si>
    <t>Classic Gingham Paper Tablecloth</t>
  </si>
  <si>
    <t>196504149670</t>
  </si>
  <si>
    <t>10039938254244</t>
  </si>
  <si>
    <t>80039938254243</t>
  </si>
  <si>
    <t>10073525564170</t>
  </si>
  <si>
    <t>80073525564179</t>
  </si>
  <si>
    <t>10039938254251</t>
  </si>
  <si>
    <t>80039938254250</t>
  </si>
  <si>
    <t>10039938254268</t>
  </si>
  <si>
    <t>80039938254267</t>
  </si>
  <si>
    <t>10039938254275</t>
  </si>
  <si>
    <t>80039938254274</t>
  </si>
  <si>
    <t>10073525610921</t>
  </si>
  <si>
    <t>80073525610920</t>
  </si>
  <si>
    <t>10039938029217</t>
  </si>
  <si>
    <t>80039938029216</t>
  </si>
  <si>
    <t>10073525526710</t>
  </si>
  <si>
    <t>80073525526719</t>
  </si>
  <si>
    <t>10039938663534</t>
  </si>
  <si>
    <t>80039938663533</t>
  </si>
  <si>
    <t>10039938663589</t>
  </si>
  <si>
    <t>80039938663588</t>
  </si>
  <si>
    <t>10039938262102</t>
  </si>
  <si>
    <t>80039938262101</t>
  </si>
  <si>
    <t>10039938993983</t>
  </si>
  <si>
    <t>80039938993982</t>
  </si>
  <si>
    <t>10039938993990</t>
  </si>
  <si>
    <t>80039938993999</t>
  </si>
  <si>
    <t>10039938994003</t>
  </si>
  <si>
    <t>80039938994002</t>
  </si>
  <si>
    <t>10039938994010</t>
  </si>
  <si>
    <t>80039938994019</t>
  </si>
  <si>
    <t>10039938994027</t>
  </si>
  <si>
    <t>80039938994026</t>
  </si>
  <si>
    <t>10039938994034</t>
  </si>
  <si>
    <t>80039938994033</t>
  </si>
  <si>
    <t>10039938994041</t>
  </si>
  <si>
    <t>80039938994040</t>
  </si>
  <si>
    <t>10039938994058</t>
  </si>
  <si>
    <t>80039938994057</t>
  </si>
  <si>
    <t>10039938994072</t>
  </si>
  <si>
    <t>80039938994071</t>
  </si>
  <si>
    <t>10039938994089</t>
  </si>
  <si>
    <t>80039938994088</t>
  </si>
  <si>
    <t>10039938994096</t>
  </si>
  <si>
    <t>80039938994095</t>
  </si>
  <si>
    <t>10039938994119</t>
  </si>
  <si>
    <t>80039938994118</t>
  </si>
  <si>
    <t>10039938994133</t>
  </si>
  <si>
    <t>80039938994132</t>
  </si>
  <si>
    <t>10039938994140</t>
  </si>
  <si>
    <t>80039938994149</t>
  </si>
  <si>
    <t>10039938997523</t>
  </si>
  <si>
    <t>10039938997547</t>
  </si>
  <si>
    <t>10039938997554</t>
  </si>
  <si>
    <t>10039938997561</t>
  </si>
  <si>
    <t>10039938997578</t>
  </si>
  <si>
    <t>10039938997585</t>
  </si>
  <si>
    <t>10039938998117</t>
  </si>
  <si>
    <t>10039938759619</t>
  </si>
  <si>
    <t>10039938462502</t>
  </si>
  <si>
    <t>80039938462501</t>
  </si>
  <si>
    <t>10039938759688</t>
  </si>
  <si>
    <t>80039938759687</t>
  </si>
  <si>
    <t>10039938462717</t>
  </si>
  <si>
    <t>80039938462716</t>
  </si>
  <si>
    <t>10039938462915</t>
  </si>
  <si>
    <t>80039938462914</t>
  </si>
  <si>
    <t>10039938762770</t>
  </si>
  <si>
    <t>10039938865457</t>
  </si>
  <si>
    <t>80039938865456</t>
  </si>
  <si>
    <t>10039938865464</t>
  </si>
  <si>
    <t>80039938865463</t>
  </si>
  <si>
    <t>10039938865488</t>
  </si>
  <si>
    <t>80039938865487</t>
  </si>
  <si>
    <t>10039938865501</t>
  </si>
  <si>
    <t>80039938865500</t>
  </si>
  <si>
    <t>10039938932739</t>
  </si>
  <si>
    <t>80039938932738</t>
  </si>
  <si>
    <t>10039938932791</t>
  </si>
  <si>
    <t>80039938932790</t>
  </si>
  <si>
    <t>10039938932838</t>
  </si>
  <si>
    <t>80039938932837</t>
  </si>
  <si>
    <t>10039938934566</t>
  </si>
  <si>
    <t>80039938934565</t>
  </si>
  <si>
    <t>10039938934573</t>
  </si>
  <si>
    <t>80039938934572</t>
  </si>
  <si>
    <t>10039938934580</t>
  </si>
  <si>
    <t>80039938934589</t>
  </si>
  <si>
    <t>10039938934702</t>
  </si>
  <si>
    <t>80039938934701</t>
  </si>
  <si>
    <t>10039938934719</t>
  </si>
  <si>
    <t>80039938934718</t>
  </si>
  <si>
    <t>10039938942042</t>
  </si>
  <si>
    <t>80039938942041</t>
  </si>
  <si>
    <t>10039938942059</t>
  </si>
  <si>
    <t>80039938942058</t>
  </si>
  <si>
    <t>10039938942073</t>
  </si>
  <si>
    <t>80039938942072</t>
  </si>
  <si>
    <t>10039938942080</t>
  </si>
  <si>
    <t>80039938942089</t>
  </si>
  <si>
    <t>10092352990839</t>
  </si>
  <si>
    <t>10196504139029</t>
  </si>
  <si>
    <t>80196504139028</t>
  </si>
  <si>
    <t>10196504139043</t>
  </si>
  <si>
    <t>80196504139042</t>
  </si>
  <si>
    <t>10196504139050</t>
  </si>
  <si>
    <t>80196504139059</t>
  </si>
  <si>
    <t>10196504139067</t>
  </si>
  <si>
    <t>80196504139066</t>
  </si>
  <si>
    <t>10196504139081</t>
  </si>
  <si>
    <t>80196504139080</t>
  </si>
  <si>
    <t>10196504139098</t>
  </si>
  <si>
    <t>80196504139097</t>
  </si>
  <si>
    <t>10196504139104</t>
  </si>
  <si>
    <t>80196504139103</t>
  </si>
  <si>
    <t>10196504139111</t>
  </si>
  <si>
    <t>80196504139110</t>
  </si>
  <si>
    <t>10196504139128</t>
  </si>
  <si>
    <t>80196504139127</t>
  </si>
  <si>
    <t>10196504139142</t>
  </si>
  <si>
    <t>80196504139141</t>
  </si>
  <si>
    <t>10196504139159</t>
  </si>
  <si>
    <t>80196504139158</t>
  </si>
  <si>
    <t>10196504139166</t>
  </si>
  <si>
    <t>80196504139165</t>
  </si>
  <si>
    <t>10196504139173</t>
  </si>
  <si>
    <t>80196504139172</t>
  </si>
  <si>
    <t>10196504139197</t>
  </si>
  <si>
    <t>80196504139196</t>
  </si>
  <si>
    <t>10196504139203</t>
  </si>
  <si>
    <t>80196504139202</t>
  </si>
  <si>
    <t>10196504139210</t>
  </si>
  <si>
    <t>80196504139219</t>
  </si>
  <si>
    <t>10196504139241</t>
  </si>
  <si>
    <t>80196504139240</t>
  </si>
  <si>
    <t>10196504139531</t>
  </si>
  <si>
    <t>80196504139530</t>
  </si>
  <si>
    <t>10196504139548</t>
  </si>
  <si>
    <t>80196504139547</t>
  </si>
  <si>
    <t>10196504139555</t>
  </si>
  <si>
    <t>80196504139554</t>
  </si>
  <si>
    <t>10196504139562</t>
  </si>
  <si>
    <t>10196504139579</t>
  </si>
  <si>
    <t>10196504139586</t>
  </si>
  <si>
    <t>10196504139654</t>
  </si>
  <si>
    <t>10196504139661</t>
  </si>
  <si>
    <t>10196504139678</t>
  </si>
  <si>
    <t>10196504139685</t>
  </si>
  <si>
    <t>10196504141190</t>
  </si>
  <si>
    <t>10196504141206</t>
  </si>
  <si>
    <t>10196504141213</t>
  </si>
  <si>
    <t>10196504141220</t>
  </si>
  <si>
    <t>10196504141237</t>
  </si>
  <si>
    <t>10196504141244</t>
  </si>
  <si>
    <t>10196504139791</t>
  </si>
  <si>
    <t>10196504139814</t>
  </si>
  <si>
    <t>10196504139838</t>
  </si>
  <si>
    <t>10196504139944</t>
  </si>
  <si>
    <t>10196504141848</t>
  </si>
  <si>
    <t>10196504141855</t>
  </si>
  <si>
    <t>10196504141862</t>
  </si>
  <si>
    <t>10196504141879</t>
  </si>
  <si>
    <t>10196504141893</t>
  </si>
  <si>
    <t>10196504141909</t>
  </si>
  <si>
    <t>10196504141916</t>
  </si>
  <si>
    <t>10196504141923</t>
  </si>
  <si>
    <t>10196504141947</t>
  </si>
  <si>
    <t>10196504162096</t>
  </si>
  <si>
    <t>10196504147680</t>
  </si>
  <si>
    <t>10196504147697</t>
  </si>
  <si>
    <t>10196504147703</t>
  </si>
  <si>
    <t>10196504147727</t>
  </si>
  <si>
    <t>10196504147741</t>
  </si>
  <si>
    <t>10196504147758</t>
  </si>
  <si>
    <t>10196504149677</t>
  </si>
  <si>
    <t>0.25 x 9.5 x 12.25</t>
  </si>
  <si>
    <t>1.5 x 5.5 x 13.75</t>
  </si>
  <si>
    <t>0.25 x 5.5 x 7.25</t>
  </si>
  <si>
    <t>1.89 x 15.984 x 4.96</t>
  </si>
  <si>
    <t>3.5 x 8.75 x 10.75</t>
  </si>
  <si>
    <t>8 x 8 x 3</t>
  </si>
  <si>
    <t>0.5 x 5.75 x 13</t>
  </si>
  <si>
    <t>0.5 x 7 x 10.25</t>
  </si>
  <si>
    <t>0.25 x 6 x 7.5</t>
  </si>
  <si>
    <t>0.2 x 5.5 x 5</t>
  </si>
  <si>
    <t>0.25 x 5 x 7</t>
  </si>
  <si>
    <t>0.25 x 15 x 28.5</t>
  </si>
  <si>
    <t>0.12 x 5.5 x 7.87</t>
  </si>
  <si>
    <t>0.25 x 7 x 8</t>
  </si>
  <si>
    <t>0.2 x 8 x 9</t>
  </si>
  <si>
    <t>0.2 x 8.25 x 10.5</t>
  </si>
  <si>
    <t>0.2 x 7.1 x 9</t>
  </si>
  <si>
    <t>0.125 x 5.25 x 12.25</t>
  </si>
  <si>
    <t>0.15 x 6.5 x 8</t>
  </si>
  <si>
    <t>0.15 x 8 x 10.25</t>
  </si>
  <si>
    <t>0.35 x 6.5 x 7</t>
  </si>
  <si>
    <t>0.8 x 6.2 x 2.8</t>
  </si>
  <si>
    <t>0.3 x 2.5 x 17</t>
  </si>
  <si>
    <t>2 x 2 x 17</t>
  </si>
  <si>
    <t>0.2 x 7 x 7</t>
  </si>
  <si>
    <t>0.25 x 14 x 10</t>
  </si>
  <si>
    <t>0.55 x 6.299 x 9.843</t>
  </si>
  <si>
    <t>0.2 x 8.5 x 9.5</t>
  </si>
  <si>
    <t>4.75 x 2.25 x 7.625</t>
  </si>
  <si>
    <t>0.875 x 6 x 8.5</t>
  </si>
  <si>
    <t>1 x 4.75 x 11.6</t>
  </si>
  <si>
    <t>0.8 x 9.1 x 4.3</t>
  </si>
  <si>
    <t>1.125 x 6.5 x 6.5</t>
  </si>
  <si>
    <t>1 x 8.875 x 8.875</t>
  </si>
  <si>
    <t>1.375 x 5 x 5</t>
  </si>
  <si>
    <t>Surcharge Included</t>
  </si>
  <si>
    <t>378986</t>
  </si>
  <si>
    <t>379051</t>
  </si>
  <si>
    <t>378259</t>
  </si>
  <si>
    <t>378260</t>
  </si>
  <si>
    <t>378261</t>
  </si>
  <si>
    <t>378262</t>
  </si>
  <si>
    <t>378263</t>
  </si>
  <si>
    <t>378264</t>
  </si>
  <si>
    <t>378265</t>
  </si>
  <si>
    <t>378266</t>
  </si>
  <si>
    <t>378267</t>
  </si>
  <si>
    <t>378268</t>
  </si>
  <si>
    <t>378269</t>
  </si>
  <si>
    <t>378270</t>
  </si>
  <si>
    <t>378271</t>
  </si>
  <si>
    <t>378272</t>
  </si>
  <si>
    <t>378273</t>
  </si>
  <si>
    <t>378274</t>
  </si>
  <si>
    <t>378275</t>
  </si>
  <si>
    <t>378276</t>
  </si>
  <si>
    <t>378277</t>
  </si>
  <si>
    <t>378278</t>
  </si>
  <si>
    <t>378279</t>
  </si>
  <si>
    <t>378280</t>
  </si>
  <si>
    <t>378281</t>
  </si>
  <si>
    <t>378282</t>
  </si>
  <si>
    <t>378283</t>
  </si>
  <si>
    <t>378284</t>
  </si>
  <si>
    <t>378285</t>
  </si>
  <si>
    <t>378286</t>
  </si>
  <si>
    <t>378287</t>
  </si>
  <si>
    <t>378288</t>
  </si>
  <si>
    <t>378289</t>
  </si>
  <si>
    <t>378290</t>
  </si>
  <si>
    <t>378291</t>
  </si>
  <si>
    <t>378292</t>
  </si>
  <si>
    <t>378293</t>
  </si>
  <si>
    <t>378294</t>
  </si>
  <si>
    <t>378295</t>
  </si>
  <si>
    <t>378296</t>
  </si>
  <si>
    <t>378297</t>
  </si>
  <si>
    <t>378298</t>
  </si>
  <si>
    <t>378299</t>
  </si>
  <si>
    <t>378300</t>
  </si>
  <si>
    <t>378301</t>
  </si>
  <si>
    <t>378302</t>
  </si>
  <si>
    <t>378303</t>
  </si>
  <si>
    <t>378304</t>
  </si>
  <si>
    <t>378305</t>
  </si>
  <si>
    <t>378306</t>
  </si>
  <si>
    <t>378307</t>
  </si>
  <si>
    <t>378308</t>
  </si>
  <si>
    <t>378309</t>
  </si>
  <si>
    <t>378310</t>
  </si>
  <si>
    <t>378311</t>
  </si>
  <si>
    <t>378312</t>
  </si>
  <si>
    <t>378313</t>
  </si>
  <si>
    <t>378314</t>
  </si>
  <si>
    <t>378315</t>
  </si>
  <si>
    <t>378316</t>
  </si>
  <si>
    <t>378318</t>
  </si>
  <si>
    <t>378319</t>
  </si>
  <si>
    <t>378320</t>
  </si>
  <si>
    <t>378321</t>
  </si>
  <si>
    <t>378450</t>
  </si>
  <si>
    <t>378467</t>
  </si>
  <si>
    <t>378468</t>
  </si>
  <si>
    <t>378453</t>
  </si>
  <si>
    <t>378454</t>
  </si>
  <si>
    <t>378328</t>
  </si>
  <si>
    <t>378455</t>
  </si>
  <si>
    <t>378330</t>
  </si>
  <si>
    <t>378331</t>
  </si>
  <si>
    <t>378333</t>
  </si>
  <si>
    <t>378334</t>
  </si>
  <si>
    <t>378335</t>
  </si>
  <si>
    <t>378336</t>
  </si>
  <si>
    <t>378337</t>
  </si>
  <si>
    <t>378338</t>
  </si>
  <si>
    <t>378339</t>
  </si>
  <si>
    <t>378340</t>
  </si>
  <si>
    <t>378341</t>
  </si>
  <si>
    <t>378342</t>
  </si>
  <si>
    <t>378344</t>
  </si>
  <si>
    <t>378231</t>
  </si>
  <si>
    <t>378345</t>
  </si>
  <si>
    <t>378232</t>
  </si>
  <si>
    <t>378346</t>
  </si>
  <si>
    <t>378233</t>
  </si>
  <si>
    <t>378347</t>
  </si>
  <si>
    <t>378201</t>
  </si>
  <si>
    <t>378348</t>
  </si>
  <si>
    <t>378203</t>
  </si>
  <si>
    <t>378349</t>
  </si>
  <si>
    <t>378205</t>
  </si>
  <si>
    <t>378350</t>
  </si>
  <si>
    <t>378206</t>
  </si>
  <si>
    <t>378207</t>
  </si>
  <si>
    <t>378351</t>
  </si>
  <si>
    <t>378208</t>
  </si>
  <si>
    <t>378352</t>
  </si>
  <si>
    <t>378210</t>
  </si>
  <si>
    <t>378353</t>
  </si>
  <si>
    <t>378354</t>
  </si>
  <si>
    <t>378212</t>
  </si>
  <si>
    <t>378355</t>
  </si>
  <si>
    <t>378213</t>
  </si>
  <si>
    <t>378214</t>
  </si>
  <si>
    <t>378456</t>
  </si>
  <si>
    <t>378215</t>
  </si>
  <si>
    <t>378457</t>
  </si>
  <si>
    <t>378216</t>
  </si>
  <si>
    <t>378458</t>
  </si>
  <si>
    <t>378217</t>
  </si>
  <si>
    <t>378459</t>
  </si>
  <si>
    <t>378220</t>
  </si>
  <si>
    <t>378360</t>
  </si>
  <si>
    <t>378222</t>
  </si>
  <si>
    <t>378234</t>
  </si>
  <si>
    <t>378361</t>
  </si>
  <si>
    <t>378235</t>
  </si>
  <si>
    <t>378362</t>
  </si>
  <si>
    <t>378363</t>
  </si>
  <si>
    <t>378227</t>
  </si>
  <si>
    <t>378364</t>
  </si>
  <si>
    <t>378365</t>
  </si>
  <si>
    <t>378229</t>
  </si>
  <si>
    <t>378366</t>
  </si>
  <si>
    <t>378367</t>
  </si>
  <si>
    <t>378254</t>
  </si>
  <si>
    <t>378368</t>
  </si>
  <si>
    <t>378255</t>
  </si>
  <si>
    <t>378369</t>
  </si>
  <si>
    <t>378256</t>
  </si>
  <si>
    <t>378370</t>
  </si>
  <si>
    <t>378257</t>
  </si>
  <si>
    <t>378371</t>
  </si>
  <si>
    <t>378258</t>
  </si>
  <si>
    <t>378372</t>
  </si>
  <si>
    <t>378373</t>
  </si>
  <si>
    <t>378374</t>
  </si>
  <si>
    <t>378375</t>
  </si>
  <si>
    <t>378376</t>
  </si>
  <si>
    <t>378377</t>
  </si>
  <si>
    <t>378378</t>
  </si>
  <si>
    <t>378379</t>
  </si>
  <si>
    <t>378380</t>
  </si>
  <si>
    <t>378381</t>
  </si>
  <si>
    <t>378382</t>
  </si>
  <si>
    <t>378383</t>
  </si>
  <si>
    <t>378384</t>
  </si>
  <si>
    <t>378385</t>
  </si>
  <si>
    <t>378386</t>
  </si>
  <si>
    <t>378387</t>
  </si>
  <si>
    <t>378388</t>
  </si>
  <si>
    <t>378389</t>
  </si>
  <si>
    <t>378390</t>
  </si>
  <si>
    <t>378391</t>
  </si>
  <si>
    <t>378392</t>
  </si>
  <si>
    <t>378393</t>
  </si>
  <si>
    <t>378394</t>
  </si>
  <si>
    <t>378395</t>
  </si>
  <si>
    <t>378396</t>
  </si>
  <si>
    <t>378397</t>
  </si>
  <si>
    <t>378398</t>
  </si>
  <si>
    <t>378399</t>
  </si>
  <si>
    <t>378400</t>
  </si>
  <si>
    <t>378401</t>
  </si>
  <si>
    <t>378402</t>
  </si>
  <si>
    <t>378403</t>
  </si>
  <si>
    <t>378404</t>
  </si>
  <si>
    <t>378405</t>
  </si>
  <si>
    <t>378406</t>
  </si>
  <si>
    <t>378407</t>
  </si>
  <si>
    <t>378408</t>
  </si>
  <si>
    <t>378409</t>
  </si>
  <si>
    <t>378410</t>
  </si>
  <si>
    <t>378411</t>
  </si>
  <si>
    <t>378412</t>
  </si>
  <si>
    <t>378413</t>
  </si>
  <si>
    <t>378414</t>
  </si>
  <si>
    <t>378415</t>
  </si>
  <si>
    <t>378416</t>
  </si>
  <si>
    <t>378417</t>
  </si>
  <si>
    <t>378418</t>
  </si>
  <si>
    <t>378419</t>
  </si>
  <si>
    <t>378420</t>
  </si>
  <si>
    <t>378421</t>
  </si>
  <si>
    <t>378422</t>
  </si>
  <si>
    <t>378423</t>
  </si>
  <si>
    <t>378424</t>
  </si>
  <si>
    <t>378425</t>
  </si>
  <si>
    <t>378426</t>
  </si>
  <si>
    <t>378427</t>
  </si>
  <si>
    <t>378428</t>
  </si>
  <si>
    <t>378469</t>
  </si>
  <si>
    <t>378444</t>
  </si>
  <si>
    <t>378464</t>
  </si>
  <si>
    <t>378449</t>
  </si>
  <si>
    <t>378651</t>
  </si>
  <si>
    <t>FW25</t>
  </si>
  <si>
    <t>ED25/SS25/SS26</t>
  </si>
  <si>
    <t>ED25/SS26</t>
  </si>
  <si>
    <t>ED25/FW25/SS26</t>
  </si>
  <si>
    <t>ED25</t>
  </si>
  <si>
    <t>ED25/FW25</t>
  </si>
  <si>
    <t>FW25/ED25</t>
  </si>
  <si>
    <t>ED25/SS25</t>
  </si>
  <si>
    <t>SS25/FW25/SS26</t>
  </si>
  <si>
    <t>SS25/FW25</t>
  </si>
  <si>
    <t>SS25/SS26</t>
  </si>
  <si>
    <t>SS25/ED25</t>
  </si>
  <si>
    <t>TRAY PL 12/1CT 10X14 FLAG</t>
  </si>
  <si>
    <t>FW25/SS25/SS26</t>
  </si>
  <si>
    <t>ED25/FW25/SS25/SS26</t>
  </si>
  <si>
    <t>SS26</t>
  </si>
  <si>
    <t>BOWL FLT PL 12/1CT 8" CL SPIDERWEBS</t>
  </si>
  <si>
    <t>BOWL FLT PL 12/1CT 8" CL HOLLY</t>
  </si>
  <si>
    <t>FVR GLASSES PL 12/1CT BDAY CAKE</t>
  </si>
  <si>
    <t>BOWL FLT PL 12/1CT 8" CL CHRISTMAS CANDY</t>
  </si>
  <si>
    <t>50ct 3.7" Picks, Natural Bamboo</t>
  </si>
  <si>
    <t>FVR GLASSES PL 12/1CT BDAY STAR</t>
  </si>
  <si>
    <t>FVR GLASSES PR 6/4CT HAPPY BIRTHDAY</t>
  </si>
  <si>
    <t>CP STANDUP 6/1CT TRANSPORTATION TIME</t>
  </si>
  <si>
    <t>BOWL FLT PL 12/1CT 8" CL FALL</t>
  </si>
  <si>
    <t>FVR GLASSES PL 12/1CT PATRIOTIC</t>
  </si>
  <si>
    <t>FW25/SS26</t>
  </si>
  <si>
    <t>FVR GLASSES PL 12/1CT SHAMROCKS</t>
  </si>
  <si>
    <t>FVR GLASSES PL 12/1CT GRAD</t>
  </si>
  <si>
    <t>SS25/ED25/SS26</t>
  </si>
  <si>
    <t>N!</t>
  </si>
  <si>
    <t>DSP FL 76 BUCKETS/BOWLS</t>
  </si>
  <si>
    <t>24022</t>
  </si>
  <si>
    <t>FLOOR 76PK BUCKETS/BOWLS</t>
  </si>
  <si>
    <t>DSP FL 76PK EASTER BUCKETS/BOWLS</t>
  </si>
  <si>
    <t>196504211186</t>
  </si>
  <si>
    <t>1V</t>
  </si>
  <si>
    <t>DSP FL 72PK DECOR</t>
  </si>
  <si>
    <t>25825</t>
  </si>
  <si>
    <t>FLOOR 72PK DECOR</t>
  </si>
  <si>
    <t>DSP FL 72PK ST PATS DECOR</t>
  </si>
  <si>
    <t>196504211650</t>
  </si>
  <si>
    <t>LN 12/16CT 2P JOYFUL HEARTS</t>
  </si>
  <si>
    <t>Joyful Hearts</t>
  </si>
  <si>
    <t>196504205352</t>
  </si>
  <si>
    <t>PLT7 SS 12/8CT JOYFUL HEARTS</t>
  </si>
  <si>
    <t>196504205369</t>
  </si>
  <si>
    <t>PLT9 SS 12/8CT JOYFUL HEARTS</t>
  </si>
  <si>
    <t>196504205376</t>
  </si>
  <si>
    <t>DSP FL 140PK VALENTINES MIX</t>
  </si>
  <si>
    <t>196504205383</t>
  </si>
  <si>
    <t>25000</t>
  </si>
  <si>
    <t>FLOOR 70PK DECOR VAL</t>
  </si>
  <si>
    <t>196504205390</t>
  </si>
  <si>
    <t>Bubbly Birthday Dinner Plates</t>
  </si>
  <si>
    <t>DSP FL 142PK IRISH WISHES</t>
  </si>
  <si>
    <t>Irish Wishes</t>
  </si>
  <si>
    <t>196504205406</t>
  </si>
  <si>
    <t>Bubbly Birthday Dessert Plates</t>
  </si>
  <si>
    <t>Bubbly Birthday Dinner Napkins</t>
  </si>
  <si>
    <t>DSP CNTR 64PK IRISH WISHES</t>
  </si>
  <si>
    <t>196504205413</t>
  </si>
  <si>
    <t>Bubbly Birthday Beverage Napkins</t>
  </si>
  <si>
    <t>DSP FL 90PK IRISH WISHES</t>
  </si>
  <si>
    <t>196504205420</t>
  </si>
  <si>
    <t>Bubbly Birthday Paper Tablecloth</t>
  </si>
  <si>
    <t>DSP CNTR 76PK IRISH WISHES</t>
  </si>
  <si>
    <t>196504205437</t>
  </si>
  <si>
    <t>Bubbly Birthday Hot or Cold Paper Cups</t>
  </si>
  <si>
    <t>BN 12/16CT 2P IRISH WISHES PINCH PROOF</t>
  </si>
  <si>
    <t>Beverage Napkin, Pinch Proof</t>
  </si>
  <si>
    <t>196504205444</t>
  </si>
  <si>
    <t>Bubbly Birthday Honeycomb Centerpiece</t>
  </si>
  <si>
    <t>BN 12/16CT 2P IRISH WISHES IRISH TODAY</t>
  </si>
  <si>
    <t>Beverage Napkin, Irish Today Hungover Tomorrow</t>
  </si>
  <si>
    <t>196504205451</t>
  </si>
  <si>
    <t>Bubbly Birthday Hanging Fans with Tassels</t>
  </si>
  <si>
    <t>BN 12/16CT 2P IRISH WISHES LUCKY</t>
  </si>
  <si>
    <t>196504205468</t>
  </si>
  <si>
    <t>Bubbly Birthday Ribbon Banner</t>
  </si>
  <si>
    <t>BN 12/16CT 2P IRISH WSHS EAT DRNK AND BE IRISH</t>
  </si>
  <si>
    <t>Beverage Napkin, Eat Drink and Be Irish</t>
  </si>
  <si>
    <t>196504205475</t>
  </si>
  <si>
    <t>Rainbow Lightening Bolt Shaped Metallic Balloon</t>
  </si>
  <si>
    <t>196504205482</t>
  </si>
  <si>
    <t>Sweet Dreams Vinyl Stickers</t>
  </si>
  <si>
    <t>PLT7 SS 12/8CT IRISH WISHES SHAMROCKS</t>
  </si>
  <si>
    <t>196504205499</t>
  </si>
  <si>
    <t>Graffiti Party Dinner Plates</t>
  </si>
  <si>
    <t>PLT7 SS 12/8CT IRISH WISHES LUCKY</t>
  </si>
  <si>
    <t>Luncheon Plate, Lucky</t>
  </si>
  <si>
    <t>196504205505</t>
  </si>
  <si>
    <t>Graffiti Party Dessert Plates</t>
  </si>
  <si>
    <t>PLT9 SS 12/8CT IRISH WISHES</t>
  </si>
  <si>
    <t>196504205512</t>
  </si>
  <si>
    <t>Graffiti Party Dinner Napkins</t>
  </si>
  <si>
    <t>Graffiti Party Beverage Napkins</t>
  </si>
  <si>
    <t>25647</t>
  </si>
  <si>
    <t>FLOOR 84PK WEARABLES</t>
  </si>
  <si>
    <t>DSP FL 84PK ST PATS WEARABLES</t>
  </si>
  <si>
    <t>196504205529</t>
  </si>
  <si>
    <t>Graffiti Party Paper Tablecloth</t>
  </si>
  <si>
    <t>JV</t>
  </si>
  <si>
    <t>DSP FL 76 DECOR TW MIX</t>
  </si>
  <si>
    <t>24019</t>
  </si>
  <si>
    <t>FLOOR 76PK DECOR TBLWR MIX</t>
  </si>
  <si>
    <t>DSP FL 76PK ST PATS DECOR TBLWR MIX</t>
  </si>
  <si>
    <t>196504205536</t>
  </si>
  <si>
    <t>Graffiti Party Hot or Cold Paper Cups</t>
  </si>
  <si>
    <t>DSP CNTR 25PK ST PATS CUPS</t>
  </si>
  <si>
    <t>196504205543</t>
  </si>
  <si>
    <t>Graffiti Party Spray Paint Can Honeycomb Centerpiece</t>
  </si>
  <si>
    <t>DSP CNTR 76PK BUNNY BLISS</t>
  </si>
  <si>
    <t>Bunny Bliss</t>
  </si>
  <si>
    <t>196504205550</t>
  </si>
  <si>
    <t>Graffiti Party Paper Fans and Danglers Kit</t>
  </si>
  <si>
    <t>DSP FL 142PK BUNNY BLISS</t>
  </si>
  <si>
    <t>196504205567</t>
  </si>
  <si>
    <t>Graffiti Party "Let's Party" Banner with Tassels</t>
  </si>
  <si>
    <t>196504205574</t>
  </si>
  <si>
    <t>Graffiti Party Paper Treat Bags</t>
  </si>
  <si>
    <t>196504205581</t>
  </si>
  <si>
    <t>Space Adventures Dinner Plates</t>
  </si>
  <si>
    <t>PLT7 SS 12/8CT BUNNY BLISS</t>
  </si>
  <si>
    <t>196504205598</t>
  </si>
  <si>
    <t>Space Adventures Dessert Plates</t>
  </si>
  <si>
    <t>Space Adventures Dinner Napkins</t>
  </si>
  <si>
    <t>PLT9 SS 12/8CT BUNNY BLISS</t>
  </si>
  <si>
    <t>196504205604</t>
  </si>
  <si>
    <t>Space Adventures Beverage Napkins</t>
  </si>
  <si>
    <t>OVAL RTK W/TEAR 12/8CT BUNNY BLISS</t>
  </si>
  <si>
    <t>196504205611</t>
  </si>
  <si>
    <t>Space Adventures Paper Tablecloth</t>
  </si>
  <si>
    <t>TC PR BRD 12/1CT 54X96 BUNNY BLISS</t>
  </si>
  <si>
    <t>196504205628</t>
  </si>
  <si>
    <t>Space Adventures Hot or Cold Paper Cups</t>
  </si>
  <si>
    <t>DSP CNTR 76PK EGGSCELLENT EASTER</t>
  </si>
  <si>
    <t>Eggscellent Easter</t>
  </si>
  <si>
    <t>196504205635</t>
  </si>
  <si>
    <t>Space Adventures 3D Centerpiece</t>
  </si>
  <si>
    <t>DSP FL 142PK EGGSCELLENT EASTER</t>
  </si>
  <si>
    <t>196504205642</t>
  </si>
  <si>
    <t>Space Adventures Hanging Cutouts</t>
  </si>
  <si>
    <t>BN 12/16CT 2P EGGSCELLENT EASTER</t>
  </si>
  <si>
    <t>196504205659</t>
  </si>
  <si>
    <t>Space Adventures Happy Birthday and Outer Space Banners</t>
  </si>
  <si>
    <t>LN 12/16CT 2P EGGSCELLENT EASTER</t>
  </si>
  <si>
    <t>196504205666</t>
  </si>
  <si>
    <t>Space Adventures Treat Bags</t>
  </si>
  <si>
    <t>PLT7 SS 12/8CT EGGSCELLENT EASTER</t>
  </si>
  <si>
    <t>196504205673</t>
  </si>
  <si>
    <t>Space Adventures Astronaut Shaped Metallic Balloon</t>
  </si>
  <si>
    <t>PLT9 SS 12/8CT EGGSCELLENT EASTER</t>
  </si>
  <si>
    <t>196504205680</t>
  </si>
  <si>
    <t>FVR GLASSES PR 6/4CT SPACE ADVENTURES</t>
  </si>
  <si>
    <t>Space Adventures Paper Favor Glasses</t>
  </si>
  <si>
    <t>Sweet Dreams Dinner Plates</t>
  </si>
  <si>
    <t>OVAL RTK W/TEAR 12/8CT EGGSCELLENT EASTER</t>
  </si>
  <si>
    <t>196504205697</t>
  </si>
  <si>
    <t>Sweet Dreams Dessert Plates</t>
  </si>
  <si>
    <t>TC PR BRD 12/1CT 54X96 EGGSCELLENT EASTER</t>
  </si>
  <si>
    <t>196504205703</t>
  </si>
  <si>
    <t>Sweet Dreams Dinner Napkins</t>
  </si>
  <si>
    <t>DSP CNTR 76PK EASTER FRILLS</t>
  </si>
  <si>
    <t>Easter Frills</t>
  </si>
  <si>
    <t>196504205710</t>
  </si>
  <si>
    <t>Sweet Dreams Beverage Napkins</t>
  </si>
  <si>
    <t>DSP FL 142PK EASTER FRILLS</t>
  </si>
  <si>
    <t>196504205727</t>
  </si>
  <si>
    <t>Sweet Dreams Paper Tablecloth</t>
  </si>
  <si>
    <t>Sweet Dreams Hot or Cold Paper Cups</t>
  </si>
  <si>
    <t>BN 12/16CT 2P EASTER FRILLS</t>
  </si>
  <si>
    <t>196504205734</t>
  </si>
  <si>
    <t>Sweet Dreams Fan Centerpiece Set</t>
  </si>
  <si>
    <t>LN 12/16CT 2P EASTER FRILLS</t>
  </si>
  <si>
    <t>196504205741</t>
  </si>
  <si>
    <t>Sweet Dreams Hanging Cutouts</t>
  </si>
  <si>
    <t>PLT7 SS 12/8CT EASTER FRILLS</t>
  </si>
  <si>
    <t>196504205758</t>
  </si>
  <si>
    <t>Sweet Dreams Customizable Friendship Bracelet Ribbon Banner</t>
  </si>
  <si>
    <t>PLT9 SS 12/8CT EASTER FRILLS</t>
  </si>
  <si>
    <t>196504205765</t>
  </si>
  <si>
    <t>Sweet Dreams Ribbon Treat Bags</t>
  </si>
  <si>
    <t>OVAL RTK W/TEAR 12/8CT EASTER FRILLS</t>
  </si>
  <si>
    <t>196504205772</t>
  </si>
  <si>
    <t>Sweet Dreams Rainbow Shaped Metallic Balloon</t>
  </si>
  <si>
    <t>TC PR BRD 12/1CT 54X96 EASTER FRILLS</t>
  </si>
  <si>
    <t>196504205789</t>
  </si>
  <si>
    <t>FVR GLASSES PR 6/4CT SWEET DREAMS</t>
  </si>
  <si>
    <t>Sweet Dreams Paper Favor Glasses</t>
  </si>
  <si>
    <t>DSP CNTR 76PK SIGHTS OF SPRING/ BUNNY</t>
  </si>
  <si>
    <t>Sights of Spring</t>
  </si>
  <si>
    <t>196504205796</t>
  </si>
  <si>
    <t>Boots and Bows  Dinner Plates</t>
  </si>
  <si>
    <t>DSP CNTR 76PK SIGHTS OF SPRING/ FLORAL</t>
  </si>
  <si>
    <t>196504205802</t>
  </si>
  <si>
    <t>Boots and Bows Dessert Plates</t>
  </si>
  <si>
    <t>DSP FL 142PK SIGHTS OF SPRING/ BUNNY</t>
  </si>
  <si>
    <t>196504205819</t>
  </si>
  <si>
    <t>Boots and Bows Dinner Napkins</t>
  </si>
  <si>
    <t>DSP FL 142PK SIGHTS OF SPRING/ FLORAL</t>
  </si>
  <si>
    <t>196504205826</t>
  </si>
  <si>
    <t>BN 12/16CT 2P BOOTS AND BOWS BKF</t>
  </si>
  <si>
    <t>Boots and Bows Beverage Napkins</t>
  </si>
  <si>
    <t>BN 12/16CT 2P SIGHTS OF SPRING</t>
  </si>
  <si>
    <t>196504205833</t>
  </si>
  <si>
    <t>Boots and Bows Paper Tablecloth</t>
  </si>
  <si>
    <t>LN 12/16CT 2P SIGHTS OF SPRING/BUNNY</t>
  </si>
  <si>
    <t>196504205840</t>
  </si>
  <si>
    <t>Boots and Bows Hot or Cold Paper Cups</t>
  </si>
  <si>
    <t>Boots and Bows Cowgirl Boots Centerpiece</t>
  </si>
  <si>
    <t>LN 12/16CT 2P SIGHTS OF SPRING/ FLORAL</t>
  </si>
  <si>
    <t>196504205857</t>
  </si>
  <si>
    <t>Boots and Bows Hanging Cutouts with Tassels</t>
  </si>
  <si>
    <t>PLT7 SS 12/8CT SIGHTS OF SPRING/ BUNNY</t>
  </si>
  <si>
    <t>196504205864</t>
  </si>
  <si>
    <t>Boots and Bows Happy Birthday Banner with Tassels</t>
  </si>
  <si>
    <t>Boots and Bows Favor Boxes</t>
  </si>
  <si>
    <t>PLT7 SS 12/8CT SIGHTS OF SPRING/ FLORAL</t>
  </si>
  <si>
    <t>196504205871</t>
  </si>
  <si>
    <t>Boots and Bows Cactus Shaped Foil Balloon</t>
  </si>
  <si>
    <t>PLT9 SS 12/8CT SIGHTS OF SPRING/ BUNNY</t>
  </si>
  <si>
    <t>196504205888</t>
  </si>
  <si>
    <t>Party Patterns Happy Birthday Dinner Plates</t>
  </si>
  <si>
    <t>PLT9 SS 12/8CT SIGHTS OF SPRING/ FLORAL</t>
  </si>
  <si>
    <t>196504205895</t>
  </si>
  <si>
    <t>Party Patterns Birthday Candle Dessert Plates</t>
  </si>
  <si>
    <t>OVAL RTK W/TEAR 12/8CT SIGHTS OF SPRING</t>
  </si>
  <si>
    <t>196504205901</t>
  </si>
  <si>
    <t>Party Patterns Let's Party Dinner Napkins</t>
  </si>
  <si>
    <t>TC PR BRD 12/1CT 54X96 SIGHTS OF SPRING</t>
  </si>
  <si>
    <t>196504205918</t>
  </si>
  <si>
    <t>Party Patterns Beverage Napkins</t>
  </si>
  <si>
    <t>GN 12/16CT 2P SIGHTS OF SPRING</t>
  </si>
  <si>
    <t>196504205925</t>
  </si>
  <si>
    <t>Party Patterns Paper Tablecloth</t>
  </si>
  <si>
    <t>Party Patterns Hot or Cold Paper Cups</t>
  </si>
  <si>
    <t>Party Patterns Cake Centerpiece with Favor Boxes</t>
  </si>
  <si>
    <t>DSP CNTR 76PK TRENDY TULIPS</t>
  </si>
  <si>
    <t>Trendy Tulips</t>
  </si>
  <si>
    <t>196504205949</t>
  </si>
  <si>
    <t>Party Patterns Hanging Cutouts</t>
  </si>
  <si>
    <t>DSP FL 142PK TRENDY TULIPS</t>
  </si>
  <si>
    <t>196504205956</t>
  </si>
  <si>
    <t>Party Patterns Happy Birthday Banner</t>
  </si>
  <si>
    <t>BN 12/16CT 2P TRENDY TULIPS</t>
  </si>
  <si>
    <t>196504205963</t>
  </si>
  <si>
    <t>Golden Wishes Happy Birthday Dinner Plates</t>
  </si>
  <si>
    <t>LN 12/16CT 2P TRENDY TULIPS</t>
  </si>
  <si>
    <t>196504205970</t>
  </si>
  <si>
    <t>Golden Wishes Dessert Plates</t>
  </si>
  <si>
    <t>Golden Wishes Happy Birthday Dinner Napkins</t>
  </si>
  <si>
    <t>PLT7 SS 12/8CT TRENDY TULIPS</t>
  </si>
  <si>
    <t>196504205987</t>
  </si>
  <si>
    <t>Golden Wishes Beverage Napkins</t>
  </si>
  <si>
    <t>Golden Wishes Paper Tablecloth</t>
  </si>
  <si>
    <t>PLT9 SS 12/8CT TRENDY TULIPS</t>
  </si>
  <si>
    <t>196504205994</t>
  </si>
  <si>
    <t>Golden Wishes Hot or Cold Paper Cups</t>
  </si>
  <si>
    <t>OVAL RTK W/TEAR 12/8CT TRENDY TULIPS</t>
  </si>
  <si>
    <t>196504206007</t>
  </si>
  <si>
    <t>Golden Wishes Happy Birthday Centerpiece</t>
  </si>
  <si>
    <t>Golden Wishes Hanging Décor</t>
  </si>
  <si>
    <t>TC PR BRD 12/1CT 54X96 TRENDY TULIPS</t>
  </si>
  <si>
    <t>196504206014</t>
  </si>
  <si>
    <t>Golden Wishes Happy Birthday Banner</t>
  </si>
  <si>
    <t>GN 12/16CT 2P TRENDY TULIPS</t>
  </si>
  <si>
    <t>196504206021</t>
  </si>
  <si>
    <t>Blue Willow Banquet Plates</t>
  </si>
  <si>
    <t>Blue Willow Dessert Plates</t>
  </si>
  <si>
    <t>196504206045</t>
  </si>
  <si>
    <t>Blue Willow Dinner Napkins</t>
  </si>
  <si>
    <t>Blue Willow Beverage Napkins</t>
  </si>
  <si>
    <t>DSP FL 48PK OVAL RTK EASTER</t>
  </si>
  <si>
    <t>196504206052</t>
  </si>
  <si>
    <t>Blue Willow Paper Tablecloth</t>
  </si>
  <si>
    <t>25001</t>
  </si>
  <si>
    <t>FLOOR 71PK DECOR</t>
  </si>
  <si>
    <t>DSP FL 71PK EASTER DECOR</t>
  </si>
  <si>
    <t>196504206069</t>
  </si>
  <si>
    <t>Blue Willow Hot or Cold Paper Cups</t>
  </si>
  <si>
    <t>J0</t>
  </si>
  <si>
    <t>DSP FL 48PK TRAYS</t>
  </si>
  <si>
    <t>25658</t>
  </si>
  <si>
    <t>FLOOR 48PK PL TRAYS</t>
  </si>
  <si>
    <t>DSP FL 48PK TRAY PL EASTER</t>
  </si>
  <si>
    <t>196504206076</t>
  </si>
  <si>
    <t>Rainbow Metallic 0 Birthday Candle</t>
  </si>
  <si>
    <t>Rainbow Metallic 1 Birthday Candle</t>
  </si>
  <si>
    <t>Rainbow Metallic 2 Birthday Candle</t>
  </si>
  <si>
    <t>DSP CNTR 60PK 2P GT SPRING</t>
  </si>
  <si>
    <t>196504206090</t>
  </si>
  <si>
    <t>DSP FL 48PK OVAL RTK FALL</t>
  </si>
  <si>
    <t>Rainbow Metallic 3 Birthday Candle</t>
  </si>
  <si>
    <t>DSP CNTR 76PK FRAGRANT FLORALS</t>
  </si>
  <si>
    <t>Fragrant Florals</t>
  </si>
  <si>
    <t>196504206106</t>
  </si>
  <si>
    <t>Rainbow Metallic 4 Birthday Candle</t>
  </si>
  <si>
    <t>DSP FL 142PK FRAGRANT FLORALS</t>
  </si>
  <si>
    <t>196504206113</t>
  </si>
  <si>
    <t>Rainbow Metallic 5 Birthday Candle</t>
  </si>
  <si>
    <t>BN 12/16CT 2P FRAGRANT FLORALS</t>
  </si>
  <si>
    <t>196504206120</t>
  </si>
  <si>
    <t>Rainbow Metallic 6 Birthday Candle</t>
  </si>
  <si>
    <t>LN 12/16CT 2P FRAGRANT FLORALS</t>
  </si>
  <si>
    <t>196504206137</t>
  </si>
  <si>
    <t>Rainbow Metallic 7 Birthday Candle</t>
  </si>
  <si>
    <t>Rainbow Metallic 8 Birthday Candle</t>
  </si>
  <si>
    <t>PLT7 SS 12/8CT FRAGRANT FLORALS</t>
  </si>
  <si>
    <t>196504206144</t>
  </si>
  <si>
    <t>Rainbow Metallic 9 Birthday Candle</t>
  </si>
  <si>
    <t>PLT9 SS 12/8CT FRAGRANT FLORALS</t>
  </si>
  <si>
    <t>196504206151</t>
  </si>
  <si>
    <t>Ombre Striped Birthday Candles</t>
  </si>
  <si>
    <t>196504206168</t>
  </si>
  <si>
    <t>Confetti Print Birthday Candles</t>
  </si>
  <si>
    <t>TC PR BRD 12/1CT 54X96 FRAGRANT FLORALS</t>
  </si>
  <si>
    <t>196504206175</t>
  </si>
  <si>
    <t>Multicolor Wave Print Birthday Candles</t>
  </si>
  <si>
    <t>GN 12/16CT 2P FRAGRANT FLORALS</t>
  </si>
  <si>
    <t>196504206182</t>
  </si>
  <si>
    <t>Tall Pastel and Metallic Gold Birthday Candles</t>
  </si>
  <si>
    <t>Blue Willow Dinner Plates</t>
  </si>
  <si>
    <t>Blue Willow Guest Towels</t>
  </si>
  <si>
    <t>DSP CNTR 76PK TASTY TREATS</t>
  </si>
  <si>
    <t>Tasty Treats</t>
  </si>
  <si>
    <t>196504206205</t>
  </si>
  <si>
    <t>OG</t>
  </si>
  <si>
    <t>BOWL PL SHAPED 1CT</t>
  </si>
  <si>
    <t>44104</t>
  </si>
  <si>
    <t>PLASTIC SHAPED 1CT</t>
  </si>
  <si>
    <t>BOWL PL 12/1CT 8.27" HEART SHP</t>
  </si>
  <si>
    <t>8.27" Heart Shaped Bowl</t>
  </si>
  <si>
    <t>196504204881</t>
  </si>
  <si>
    <t>DSP FL 142PK TASTY TREATS</t>
  </si>
  <si>
    <t>196504206212</t>
  </si>
  <si>
    <t>HEADBAND 12/1CT VAL HEARTS</t>
  </si>
  <si>
    <t>Valentines Day Plastic Headband</t>
  </si>
  <si>
    <t>196504204898</t>
  </si>
  <si>
    <t>196504206229</t>
  </si>
  <si>
    <t>Wooden Pick Hearts</t>
  </si>
  <si>
    <t>196504204904</t>
  </si>
  <si>
    <t>LN 12/16CT 2P TASTY TREATS</t>
  </si>
  <si>
    <t>196504206236</t>
  </si>
  <si>
    <t>WINDOW CLING 12/1CT GEL VAL</t>
  </si>
  <si>
    <t>Gel Window Clings, Valentine's Day</t>
  </si>
  <si>
    <t>196504204911</t>
  </si>
  <si>
    <t>PLT7 SS 12/8CT TASTY TREATS</t>
  </si>
  <si>
    <t>196504206243</t>
  </si>
  <si>
    <t>DSP W/TEAR PLT9 SHP 12/8CT HEART SHAPE</t>
  </si>
  <si>
    <t>Heart Shaped Plate</t>
  </si>
  <si>
    <t>196504204935</t>
  </si>
  <si>
    <t>PLT9 SS 12/8CT TASTY TREATS</t>
  </si>
  <si>
    <t>196504206250</t>
  </si>
  <si>
    <t>1W</t>
  </si>
  <si>
    <t>FVR BOWTIE 4CT</t>
  </si>
  <si>
    <t>27106</t>
  </si>
  <si>
    <t>BOWTIE 4CT</t>
  </si>
  <si>
    <t>FVR BOWTIE 12/4CT ST PATS</t>
  </si>
  <si>
    <t>St Patricks Day Wearable Bowtie</t>
  </si>
  <si>
    <t>196504204959</t>
  </si>
  <si>
    <t>TC PR BRD 12/1CT 54X96 TASTY TREATS</t>
  </si>
  <si>
    <t>196504206267</t>
  </si>
  <si>
    <t>9TMBLR PL 12/8CT ST PATS</t>
  </si>
  <si>
    <t>8ct 9 oz Plastic Tumbler, St. Patrick's Day</t>
  </si>
  <si>
    <t>196504204966</t>
  </si>
  <si>
    <t>Prestrung Shaped Banner, St. Patrick's Day</t>
  </si>
  <si>
    <t>196504204973</t>
  </si>
  <si>
    <t>DSP CNTR 76PK FRESH FRUITS</t>
  </si>
  <si>
    <t>Fresh Fruits</t>
  </si>
  <si>
    <t>196504206274</t>
  </si>
  <si>
    <t>CAKE TOPPER 12/1CT ESTR BUNNY</t>
  </si>
  <si>
    <t>Bunny Ears Cake Topper</t>
  </si>
  <si>
    <t>196504204980</t>
  </si>
  <si>
    <t>DSP FL 142PK FRESH FRUITS</t>
  </si>
  <si>
    <t>196504206281</t>
  </si>
  <si>
    <t>1Y</t>
  </si>
  <si>
    <t>BUCKET PL 9" 1CT</t>
  </si>
  <si>
    <t>83000</t>
  </si>
  <si>
    <t>BUCKET</t>
  </si>
  <si>
    <t>PLASTIC 12CT 9"</t>
  </si>
  <si>
    <t>9" Plastic Easter Bucket</t>
  </si>
  <si>
    <t>196504205000</t>
  </si>
  <si>
    <t>BN 12/16CT 2P FRESH FRUITS</t>
  </si>
  <si>
    <t>196504206298</t>
  </si>
  <si>
    <t>LN 12/16CT 2P FRESH FRUITS</t>
  </si>
  <si>
    <t>196504206304</t>
  </si>
  <si>
    <t>BAG SAND W/ZIP 12/10CT EASTER BUNNY</t>
  </si>
  <si>
    <t>Sandwich Bag, Zipper, Happy Easter</t>
  </si>
  <si>
    <t>196504205024</t>
  </si>
  <si>
    <t>PLT7 SS 12/8CT FRESH FRUITS</t>
  </si>
  <si>
    <t>196504206311</t>
  </si>
  <si>
    <t>TRAY PL 12/1CT 17X6.5 EASTER</t>
  </si>
  <si>
    <t>Plastic Tray, Easter 17" x 6.5"</t>
  </si>
  <si>
    <t>196504205031</t>
  </si>
  <si>
    <t>TRAY PL OVAL 12/1CT LEMONS</t>
  </si>
  <si>
    <t>196504205048</t>
  </si>
  <si>
    <t>PLT9 SS 12/8CT FRESH FRUITS</t>
  </si>
  <si>
    <t>196504206328</t>
  </si>
  <si>
    <t>BOWL PL 12/1CT 7" STAR SHP</t>
  </si>
  <si>
    <t>7" Star Shaped Bowl</t>
  </si>
  <si>
    <t>196504205055</t>
  </si>
  <si>
    <t>OVAL RTK W/TEAR 12/8CT FRESH FRUITS</t>
  </si>
  <si>
    <t>196504206335</t>
  </si>
  <si>
    <t>HEADBAND 12/1CT PRTC STARS</t>
  </si>
  <si>
    <t>Patriotic Stars Plastic Headband</t>
  </si>
  <si>
    <t>196504205062</t>
  </si>
  <si>
    <t>TC PR BRD 12/1CT 54X96 FRESH FRUITS</t>
  </si>
  <si>
    <t>196504206342</t>
  </si>
  <si>
    <t>89900</t>
  </si>
  <si>
    <t>PATRIOTIC 1CT</t>
  </si>
  <si>
    <t>HAT 12/1CT PATRIOTIC</t>
  </si>
  <si>
    <t>Patriotic Polyester Hat</t>
  </si>
  <si>
    <t>196504205079</t>
  </si>
  <si>
    <t>DSP CNTR 76PK MARVELOUS MELON</t>
  </si>
  <si>
    <t>Marvelous Melon</t>
  </si>
  <si>
    <t>196504206359</t>
  </si>
  <si>
    <t>TRAY PL 12/1CT 17X6.5 PATRIOTIC</t>
  </si>
  <si>
    <t>Plastic Tray, Patriotic 17" x 6.5"</t>
  </si>
  <si>
    <t>196504205109</t>
  </si>
  <si>
    <t>DSP FL 142PK MARVELOUS MELON</t>
  </si>
  <si>
    <t>196504206366</t>
  </si>
  <si>
    <t>BNR SHP 12/1CT GRAD PHOTO</t>
  </si>
  <si>
    <t xml:space="preserve">Graduation Photo Display Banner </t>
  </si>
  <si>
    <t>196504205123</t>
  </si>
  <si>
    <t>1T</t>
  </si>
  <si>
    <t>CENTERPIECE 15CT</t>
  </si>
  <si>
    <t>61458</t>
  </si>
  <si>
    <t>PHOTO 15CT</t>
  </si>
  <si>
    <t>CP 12/15CT GRAD PHOTO</t>
  </si>
  <si>
    <t>Grad Photo Display Centerpiece Set</t>
  </si>
  <si>
    <t>196504205130</t>
  </si>
  <si>
    <t>196504206373</t>
  </si>
  <si>
    <t>HP</t>
  </si>
  <si>
    <t>BOX CARD 6/1CT</t>
  </si>
  <si>
    <t>87255</t>
  </si>
  <si>
    <t>PAPER CARD 12"</t>
  </si>
  <si>
    <t>196504205147</t>
  </si>
  <si>
    <t>LN 12/16CT 2P MARVELOUS MELON</t>
  </si>
  <si>
    <t>196504206380</t>
  </si>
  <si>
    <t>PLT7 SS 12/8CT MARVELOUS MELON</t>
  </si>
  <si>
    <t>196504206397</t>
  </si>
  <si>
    <t>TRAY PL 12/1CT 14X10 GRAD</t>
  </si>
  <si>
    <t>Plastic Tray, Graduation 10" x 14"</t>
  </si>
  <si>
    <t>196504205178</t>
  </si>
  <si>
    <t>PLT9 SS 12/8CT MARVELOUS MELON</t>
  </si>
  <si>
    <t>196504206403</t>
  </si>
  <si>
    <t>OVAL RTK W/TEAR 12/8CT MARVELOUS MELON</t>
  </si>
  <si>
    <t>196504206410</t>
  </si>
  <si>
    <t>BNR SHP 12/1CT GOLD GRAD</t>
  </si>
  <si>
    <t>Gold Glitter Ribbon Banner Shaped, Congrats Grad</t>
  </si>
  <si>
    <t>196504205192</t>
  </si>
  <si>
    <t>TC PR BRD 12/1CT 54X96 MARVELOUS MELON</t>
  </si>
  <si>
    <t>196504206427</t>
  </si>
  <si>
    <t>DSP CNTR 76PK SUMMER SIPPIN</t>
  </si>
  <si>
    <t>Summer Sippin'</t>
  </si>
  <si>
    <t>196504206434</t>
  </si>
  <si>
    <t>)U</t>
  </si>
  <si>
    <t>DSP FL 142PK SHP PLT</t>
  </si>
  <si>
    <t>25211-2</t>
  </si>
  <si>
    <t>FLOOR 142PK PTYC + SHPD DP 9" PLATES</t>
  </si>
  <si>
    <t>DSP FL 142PK VIVACIOUS VALENTINE W/ HEART PLATE</t>
  </si>
  <si>
    <t>Floor Display, With Heart Shaped Plate</t>
  </si>
  <si>
    <t>196504205307</t>
  </si>
  <si>
    <t>DSP FL 142PK SUMMER SIPPIN</t>
  </si>
  <si>
    <t>196504206441</t>
  </si>
  <si>
    <t>DSP CNTR 76PK JOYFUL HEARTS</t>
  </si>
  <si>
    <t>196504205314</t>
  </si>
  <si>
    <t>BN 12/16CT 2P SUMMER SIPPIN SUMMER VIBES</t>
  </si>
  <si>
    <t>Beverage Napkin, Summer Vibes</t>
  </si>
  <si>
    <t>196504206458</t>
  </si>
  <si>
    <t>DSP FL 142PK JOYFUL HEARTS W/ HEART PLATE</t>
  </si>
  <si>
    <t>196504205321</t>
  </si>
  <si>
    <t>BN 12/16CT 2P SUMMER SIPPIN LETS FLAMINGLE</t>
  </si>
  <si>
    <t>Beverage Napkin, Let's Flamingle</t>
  </si>
  <si>
    <t>196504206465</t>
  </si>
  <si>
    <t>DSP FL 142PK JOYFUL HEARTS</t>
  </si>
  <si>
    <t>196504205338</t>
  </si>
  <si>
    <t>Beverage Napkin, Feeling Tropical</t>
  </si>
  <si>
    <t>196504206472</t>
  </si>
  <si>
    <t>BN 12/16CT 2P JOYFUL HEARTS</t>
  </si>
  <si>
    <t>196504205345</t>
  </si>
  <si>
    <t>BN 12/16CT 2P SUMMER SIPPIN TOES IN THE SAND</t>
  </si>
  <si>
    <t>Beverage Napkin, Drink in my Hand Toes in the Sand</t>
  </si>
  <si>
    <t>196504206489</t>
  </si>
  <si>
    <t>LN 12/16CT 2P SUMMER SIPPIN</t>
  </si>
  <si>
    <t>196504206496</t>
  </si>
  <si>
    <t>PLT7 SS 12/8CT SUMMER SIPPIN COCKTAIL TOSS</t>
  </si>
  <si>
    <t>Luncheon Plate, Cocktail Toss</t>
  </si>
  <si>
    <t>196504206502</t>
  </si>
  <si>
    <t>PLT7 SS 12/8CT SUMMER SIPPIN SUMMER VIBES</t>
  </si>
  <si>
    <t>Luncheon Plate, Summer Vibes</t>
  </si>
  <si>
    <t>196504206519</t>
  </si>
  <si>
    <t>PLT9 SS 12/8CT SUMMER SIPPIN</t>
  </si>
  <si>
    <t>196504206526</t>
  </si>
  <si>
    <t>TC PR BRD 12/1CT 54X96 SUMMER SIPPIN</t>
  </si>
  <si>
    <t>196504206533</t>
  </si>
  <si>
    <t>DSP CNTR 64PK SUMMER SIPPIN</t>
  </si>
  <si>
    <t>196504206540</t>
  </si>
  <si>
    <t>DSP FL 90PK SUMMER SIPPIN</t>
  </si>
  <si>
    <t>196504206557</t>
  </si>
  <si>
    <t>DSP CNTR 76PK BACKYARD BASH</t>
  </si>
  <si>
    <t>Backyard Bash</t>
  </si>
  <si>
    <t>196504206564</t>
  </si>
  <si>
    <t>DSP FL 142PK BACKYARD BASH</t>
  </si>
  <si>
    <t>196504206571</t>
  </si>
  <si>
    <t>BN 12/16CT 2P BACKYARD BASH</t>
  </si>
  <si>
    <t>196504206588</t>
  </si>
  <si>
    <t>LN 12/16CT 2P BACKYARD BASH</t>
  </si>
  <si>
    <t>196504206595</t>
  </si>
  <si>
    <t>PLT7 SS 12/8CT BACKYARD BASH</t>
  </si>
  <si>
    <t>196504206601</t>
  </si>
  <si>
    <t>PLT9 SS 12/8CT BACKYARD BASH</t>
  </si>
  <si>
    <t>196504206618</t>
  </si>
  <si>
    <t>OVAL RTK W/TEAR 12/8CT BACKYARD BASH</t>
  </si>
  <si>
    <t>196504206625</t>
  </si>
  <si>
    <t>TC PR BRD 12/1CT 54X96 BACKYARD BASH</t>
  </si>
  <si>
    <t>196504206632</t>
  </si>
  <si>
    <t>DSP CNTR 76PK SUMMER SUN</t>
  </si>
  <si>
    <t>Summer Sun</t>
  </si>
  <si>
    <t>196504206649</t>
  </si>
  <si>
    <t>DSP FL 142PK SUMMER SUN</t>
  </si>
  <si>
    <t>196504206656</t>
  </si>
  <si>
    <t>BN 12/16CT 2P SUMMER SUN</t>
  </si>
  <si>
    <t>196504206663</t>
  </si>
  <si>
    <t>196504206670</t>
  </si>
  <si>
    <t>PLT7 SS 12/8CT SUMMER SUN</t>
  </si>
  <si>
    <t>196504206687</t>
  </si>
  <si>
    <t>PLT9 SS 12/8CT SUMMER SUN</t>
  </si>
  <si>
    <t>196504206694</t>
  </si>
  <si>
    <t>OVAL RTK W/TEAR 12/8CT SUMMER SUN</t>
  </si>
  <si>
    <t>196504206700</t>
  </si>
  <si>
    <t>TC PR BRD 12/1CT 54X96 SUMMER SUN</t>
  </si>
  <si>
    <t>196504206717</t>
  </si>
  <si>
    <t>DSP FL 48PK OVAL RTK SUMMER</t>
  </si>
  <si>
    <t>196504206724</t>
  </si>
  <si>
    <t>196504206731</t>
  </si>
  <si>
    <t>DSP CNTR 76PK LADY LIBERTY</t>
  </si>
  <si>
    <t>Lady Liberty</t>
  </si>
  <si>
    <t>196504206748</t>
  </si>
  <si>
    <t>DSP FL 142PK LADY LIBERTY</t>
  </si>
  <si>
    <t>196504206755</t>
  </si>
  <si>
    <t>196504206762</t>
  </si>
  <si>
    <t>LN 12/16CT 2P LADY LIBERTY</t>
  </si>
  <si>
    <t>196504206779</t>
  </si>
  <si>
    <t>PLT7 SS 12/8CT LADY LIBERTY</t>
  </si>
  <si>
    <t>196504206786</t>
  </si>
  <si>
    <t>PLT9 SS 12/8CT LADY LIBERTY</t>
  </si>
  <si>
    <t>196504206793</t>
  </si>
  <si>
    <t>OVAL RTK W/TEAR 12/8CT LADY LIBERTY</t>
  </si>
  <si>
    <t>196504206809</t>
  </si>
  <si>
    <t>TC PR BRD 12/1CT 54X96 LADY LIBERTY</t>
  </si>
  <si>
    <t>196504206816</t>
  </si>
  <si>
    <t>DSP CNTR 76PK PEACE AND PATRIOTISM</t>
  </si>
  <si>
    <t>Peace and Patriotism</t>
  </si>
  <si>
    <t>196504206823</t>
  </si>
  <si>
    <t>DSP FL 142PK PEACE AND PATRIOTISM</t>
  </si>
  <si>
    <t>196504206830</t>
  </si>
  <si>
    <t>BN 12/16CT 2P PEACE AND PATRIOTISM</t>
  </si>
  <si>
    <t>196504206847</t>
  </si>
  <si>
    <t>LN 12/16CT 2P PEACE AND PATRIOTISM</t>
  </si>
  <si>
    <t>196504206854</t>
  </si>
  <si>
    <t>PLT7 SS 12/8CT PEACE AND PATRIOTISM</t>
  </si>
  <si>
    <t>196504206861</t>
  </si>
  <si>
    <t>PLT9 SS 12/8CT PEACE AND PATRIOTISM</t>
  </si>
  <si>
    <t>196504206878</t>
  </si>
  <si>
    <t>OVAL RTK W/TEAR 12/8CT PEACE AND PATRIOTISM</t>
  </si>
  <si>
    <t>196504206885</t>
  </si>
  <si>
    <t>TC PR BRD 12/1CT 54X96 PEACE AND PATRIOTISM</t>
  </si>
  <si>
    <t>196504206892</t>
  </si>
  <si>
    <t>DSP FL 48PK OVAL RTK PATRIOTIC</t>
  </si>
  <si>
    <t>196504206908</t>
  </si>
  <si>
    <t>FLOOR 70PK DECOR</t>
  </si>
  <si>
    <t>DSP FL 70PK DECOR PATRIOTIC</t>
  </si>
  <si>
    <t>196504206915</t>
  </si>
  <si>
    <t>DSP FL 48PK TRAY PL PATRIOTIC</t>
  </si>
  <si>
    <t>196504206922</t>
  </si>
  <si>
    <t>DSP FL 76PK PATRIOTIC DECOR TBLWR MIX</t>
  </si>
  <si>
    <t>196504206939</t>
  </si>
  <si>
    <t>DSP CNTR 25PK PATRIOTIC CUPS</t>
  </si>
  <si>
    <t>196504206946</t>
  </si>
  <si>
    <t>196504206953</t>
  </si>
  <si>
    <t>196504206960</t>
  </si>
  <si>
    <t>196504206977</t>
  </si>
  <si>
    <t>BN 12/16CT 2P GRAD CAP TOSS 2026</t>
  </si>
  <si>
    <t>196504206984</t>
  </si>
  <si>
    <t>DSP CNTR 76PK GRACEFUL GRAD</t>
  </si>
  <si>
    <t>Graceful Grad</t>
  </si>
  <si>
    <t>196504206991</t>
  </si>
  <si>
    <t>DSP FL 142PK GRACEFUL GRAD</t>
  </si>
  <si>
    <t>196504207004</t>
  </si>
  <si>
    <t>BN 12/16CT 2P GRACEFUL GRAD</t>
  </si>
  <si>
    <t>196504207011</t>
  </si>
  <si>
    <t>LN 12/16CT 2P GRACEFUL GRAD</t>
  </si>
  <si>
    <t>196504207028</t>
  </si>
  <si>
    <t>PLT7 SS 12/8CT GRACEFUL GRAD</t>
  </si>
  <si>
    <t>196504207035</t>
  </si>
  <si>
    <t>PLT9 SS 12/8CT GRACEFUL GRAD</t>
  </si>
  <si>
    <t>196504207042</t>
  </si>
  <si>
    <t>Class of 2026 Napkins</t>
  </si>
  <si>
    <t>LN 10/36CT 2P CLASS OF 2026 CLASSIC RED</t>
  </si>
  <si>
    <t>Luncheon Napkin, Class of 2026, Classic Red</t>
  </si>
  <si>
    <t>196504207196</t>
  </si>
  <si>
    <t>LN 10/36CT 2P CLASS OF 2026 COBALT</t>
  </si>
  <si>
    <t>Luncheon Napkin, Class of 2026, Cobalt</t>
  </si>
  <si>
    <t>196504207202</t>
  </si>
  <si>
    <t>LN 10/36CT 2P CLASS OF 2026 EMERALD GREEN</t>
  </si>
  <si>
    <t>Luncheon Napkin, Class of 2026, Emerald Green</t>
  </si>
  <si>
    <t>196504207219</t>
  </si>
  <si>
    <t>LN 10/36CT 2P CLASS OF 2026 WHITE</t>
  </si>
  <si>
    <t>Luncheon Napkin, Class of 2026, White</t>
  </si>
  <si>
    <t>196504207257</t>
  </si>
  <si>
    <t>DL</t>
  </si>
  <si>
    <t>TC VINYL 6/1CT</t>
  </si>
  <si>
    <t>72704</t>
  </si>
  <si>
    <t>PLASTIC VINYL 52x70 12CT</t>
  </si>
  <si>
    <t>Plastic Vinyl Tablecover, All Over Print</t>
  </si>
  <si>
    <t>TC PL VINYL 12/1CT 52X70 SUMMER GINGHAM</t>
  </si>
  <si>
    <t>196504209022</t>
  </si>
  <si>
    <t>NFL24</t>
  </si>
  <si>
    <t>00196504211186</t>
  </si>
  <si>
    <t>00196504211650</t>
  </si>
  <si>
    <t>10196504205359</t>
  </si>
  <si>
    <t>10196504205366</t>
  </si>
  <si>
    <t>10196504205373</t>
  </si>
  <si>
    <t>00196504205383</t>
  </si>
  <si>
    <t>00196504205390</t>
  </si>
  <si>
    <t>00196504205406</t>
  </si>
  <si>
    <t>00196504205413</t>
  </si>
  <si>
    <t>00196504205420</t>
  </si>
  <si>
    <t>00196504205437</t>
  </si>
  <si>
    <t>10196504205441</t>
  </si>
  <si>
    <t>10196504205458</t>
  </si>
  <si>
    <t>10196504205465</t>
  </si>
  <si>
    <t>10196504205472</t>
  </si>
  <si>
    <t>10196504205489</t>
  </si>
  <si>
    <t>10196504205496</t>
  </si>
  <si>
    <t>10196504205502</t>
  </si>
  <si>
    <t>10196504205519</t>
  </si>
  <si>
    <t>00196504205529</t>
  </si>
  <si>
    <t>00196504205536</t>
  </si>
  <si>
    <t>10196504205540</t>
  </si>
  <si>
    <t>00196504205550</t>
  </si>
  <si>
    <t>00196504205567</t>
  </si>
  <si>
    <t>10196504205571</t>
  </si>
  <si>
    <t>10196504205588</t>
  </si>
  <si>
    <t>10196504205595</t>
  </si>
  <si>
    <t>10196504205601</t>
  </si>
  <si>
    <t>10196504205618</t>
  </si>
  <si>
    <t>10196504205625</t>
  </si>
  <si>
    <t>00196504205635</t>
  </si>
  <si>
    <t>00196504205642</t>
  </si>
  <si>
    <t>10196504205656</t>
  </si>
  <si>
    <t>10196504205663</t>
  </si>
  <si>
    <t>10196504205670</t>
  </si>
  <si>
    <t>10196504205687</t>
  </si>
  <si>
    <t>10196504205694</t>
  </si>
  <si>
    <t>10196504205700</t>
  </si>
  <si>
    <t>00196504205710</t>
  </si>
  <si>
    <t>00196504205727</t>
  </si>
  <si>
    <t>10196504205731</t>
  </si>
  <si>
    <t>10196504205748</t>
  </si>
  <si>
    <t>10196504205755</t>
  </si>
  <si>
    <t>10196504205762</t>
  </si>
  <si>
    <t>10196504205779</t>
  </si>
  <si>
    <t>10196504205786</t>
  </si>
  <si>
    <t>00196504205796</t>
  </si>
  <si>
    <t>00196504205802</t>
  </si>
  <si>
    <t>00196504205819</t>
  </si>
  <si>
    <t>00196504205826</t>
  </si>
  <si>
    <t>10196504205830</t>
  </si>
  <si>
    <t>10196504205847</t>
  </si>
  <si>
    <t>10196504205854</t>
  </si>
  <si>
    <t>10196504205861</t>
  </si>
  <si>
    <t>10196504205878</t>
  </si>
  <si>
    <t>10196504205885</t>
  </si>
  <si>
    <t>10196504205892</t>
  </si>
  <si>
    <t>10196504205908</t>
  </si>
  <si>
    <t>10196504205915</t>
  </si>
  <si>
    <t>10196504205922</t>
  </si>
  <si>
    <t>00196504205949</t>
  </si>
  <si>
    <t>00196504205956</t>
  </si>
  <si>
    <t>10196504205960</t>
  </si>
  <si>
    <t>10196504205977</t>
  </si>
  <si>
    <t>10196504205984</t>
  </si>
  <si>
    <t>10196504205991</t>
  </si>
  <si>
    <t>10196504206004</t>
  </si>
  <si>
    <t>10196504206011</t>
  </si>
  <si>
    <t>10196504206028</t>
  </si>
  <si>
    <t>00196504206045</t>
  </si>
  <si>
    <t>10196504206059</t>
  </si>
  <si>
    <t>00196504206069</t>
  </si>
  <si>
    <t>00196504206076</t>
  </si>
  <si>
    <t>10196504206097</t>
  </si>
  <si>
    <t>00196504206106</t>
  </si>
  <si>
    <t>00196504206113</t>
  </si>
  <si>
    <t>10196504206127</t>
  </si>
  <si>
    <t>10196504206134</t>
  </si>
  <si>
    <t>10196504206141</t>
  </si>
  <si>
    <t>10196504206158</t>
  </si>
  <si>
    <t>10196504206165</t>
  </si>
  <si>
    <t>10196504206172</t>
  </si>
  <si>
    <t>10196504206189</t>
  </si>
  <si>
    <t>00196504206205</t>
  </si>
  <si>
    <t>10196504204888</t>
  </si>
  <si>
    <t>80196504204887</t>
  </si>
  <si>
    <t>00196504206212</t>
  </si>
  <si>
    <t>10196504204895</t>
  </si>
  <si>
    <t>80196504204894</t>
  </si>
  <si>
    <t>10196504206226</t>
  </si>
  <si>
    <t>10196504204901</t>
  </si>
  <si>
    <t>80196504204900</t>
  </si>
  <si>
    <t>10196504206233</t>
  </si>
  <si>
    <t>10196504204918</t>
  </si>
  <si>
    <t>80196504204917</t>
  </si>
  <si>
    <t>10196504206240</t>
  </si>
  <si>
    <t>10196504204932</t>
  </si>
  <si>
    <t>80196504204931</t>
  </si>
  <si>
    <t>10196504206257</t>
  </si>
  <si>
    <t>10196504204956</t>
  </si>
  <si>
    <t>80196504204955</t>
  </si>
  <si>
    <t>10196504206264</t>
  </si>
  <si>
    <t>10196504204963</t>
  </si>
  <si>
    <t>80196504204962</t>
  </si>
  <si>
    <t>10196504204970</t>
  </si>
  <si>
    <t>80196504204979</t>
  </si>
  <si>
    <t>00196504206274</t>
  </si>
  <si>
    <t>10196504204987</t>
  </si>
  <si>
    <t>80196504204986</t>
  </si>
  <si>
    <t>00196504206281</t>
  </si>
  <si>
    <t>10196504205007</t>
  </si>
  <si>
    <t>80196504205006</t>
  </si>
  <si>
    <t>10196504206295</t>
  </si>
  <si>
    <t>10196504206301</t>
  </si>
  <si>
    <t>10196504205021</t>
  </si>
  <si>
    <t>80196504205020</t>
  </si>
  <si>
    <t>10196504206318</t>
  </si>
  <si>
    <t>10196504205038</t>
  </si>
  <si>
    <t>80196504205037</t>
  </si>
  <si>
    <t>10196504205045</t>
  </si>
  <si>
    <t>80196504205044</t>
  </si>
  <si>
    <t>10196504206325</t>
  </si>
  <si>
    <t>10196504205052</t>
  </si>
  <si>
    <t>80196504205051</t>
  </si>
  <si>
    <t>10196504206332</t>
  </si>
  <si>
    <t>10196504205069</t>
  </si>
  <si>
    <t>80196504205068</t>
  </si>
  <si>
    <t>10196504206349</t>
  </si>
  <si>
    <t>10196504205076</t>
  </si>
  <si>
    <t>80196504205075</t>
  </si>
  <si>
    <t>00196504206359</t>
  </si>
  <si>
    <t>10196504205106</t>
  </si>
  <si>
    <t>80196504205105</t>
  </si>
  <si>
    <t>00196504206366</t>
  </si>
  <si>
    <t>10196504205120</t>
  </si>
  <si>
    <t>80196504205129</t>
  </si>
  <si>
    <t>10196504205137</t>
  </si>
  <si>
    <t>80196504205136</t>
  </si>
  <si>
    <t>10196504206370</t>
  </si>
  <si>
    <t>10196504205144</t>
  </si>
  <si>
    <t>80196504205143</t>
  </si>
  <si>
    <t>10196504206387</t>
  </si>
  <si>
    <t>10196504206394</t>
  </si>
  <si>
    <t>10196504205175</t>
  </si>
  <si>
    <t>80196504205174</t>
  </si>
  <si>
    <t>10196504206400</t>
  </si>
  <si>
    <t>10196504206417</t>
  </si>
  <si>
    <t>10196504205199</t>
  </si>
  <si>
    <t>80196504205198</t>
  </si>
  <si>
    <t>10196504206424</t>
  </si>
  <si>
    <t>00196504206434</t>
  </si>
  <si>
    <t>00196504205307</t>
  </si>
  <si>
    <t>00196504206441</t>
  </si>
  <si>
    <t>00196504205314</t>
  </si>
  <si>
    <t>10196504206455</t>
  </si>
  <si>
    <t>00196504205321</t>
  </si>
  <si>
    <t>10196504206462</t>
  </si>
  <si>
    <t>00196504205338</t>
  </si>
  <si>
    <t>10196504206479</t>
  </si>
  <si>
    <t>10196504205342</t>
  </si>
  <si>
    <t>10196504206486</t>
  </si>
  <si>
    <t>10196504206493</t>
  </si>
  <si>
    <t>10196504206509</t>
  </si>
  <si>
    <t>10196504206516</t>
  </si>
  <si>
    <t>10196504206523</t>
  </si>
  <si>
    <t>10196504206530</t>
  </si>
  <si>
    <t>00196504206540</t>
  </si>
  <si>
    <t>00196504206557</t>
  </si>
  <si>
    <t>00196504206564</t>
  </si>
  <si>
    <t>00196504206571</t>
  </si>
  <si>
    <t>10196504206585</t>
  </si>
  <si>
    <t>10196504206592</t>
  </si>
  <si>
    <t>10196504206608</t>
  </si>
  <si>
    <t>10196504206615</t>
  </si>
  <si>
    <t>10196504206622</t>
  </si>
  <si>
    <t>10196504206639</t>
  </si>
  <si>
    <t>00196504206649</t>
  </si>
  <si>
    <t>00196504206656</t>
  </si>
  <si>
    <t>10196504206660</t>
  </si>
  <si>
    <t>10196504206677</t>
  </si>
  <si>
    <t>10196504206684</t>
  </si>
  <si>
    <t>10196504206691</t>
  </si>
  <si>
    <t>10196504206707</t>
  </si>
  <si>
    <t>10196504206714</t>
  </si>
  <si>
    <t>10196504206721</t>
  </si>
  <si>
    <t>00196504206731</t>
  </si>
  <si>
    <t>00196504206748</t>
  </si>
  <si>
    <t>00196504206755</t>
  </si>
  <si>
    <t>10196504206769</t>
  </si>
  <si>
    <t>10196504206776</t>
  </si>
  <si>
    <t>10196504206783</t>
  </si>
  <si>
    <t>10196504206790</t>
  </si>
  <si>
    <t>10196504206806</t>
  </si>
  <si>
    <t>10196504206813</t>
  </si>
  <si>
    <t>00196504206823</t>
  </si>
  <si>
    <t>00196504206830</t>
  </si>
  <si>
    <t>10196504206844</t>
  </si>
  <si>
    <t>10196504206851</t>
  </si>
  <si>
    <t>10196504206868</t>
  </si>
  <si>
    <t>10196504206875</t>
  </si>
  <si>
    <t>10196504206882</t>
  </si>
  <si>
    <t>10196504206899</t>
  </si>
  <si>
    <t>10196504206905</t>
  </si>
  <si>
    <t>00196504206915</t>
  </si>
  <si>
    <t>10196504206929</t>
  </si>
  <si>
    <t>00196504206939</t>
  </si>
  <si>
    <t>10196504206943</t>
  </si>
  <si>
    <t>00196504206953</t>
  </si>
  <si>
    <t>00196504206960</t>
  </si>
  <si>
    <t>00196504206977</t>
  </si>
  <si>
    <t>10196504206981</t>
  </si>
  <si>
    <t>00196504206991</t>
  </si>
  <si>
    <t>00196504207004</t>
  </si>
  <si>
    <t>10196504207018</t>
  </si>
  <si>
    <t>10196504207025</t>
  </si>
  <si>
    <t>10196504207032</t>
  </si>
  <si>
    <t>10196504207049</t>
  </si>
  <si>
    <t>10196504207193</t>
  </si>
  <si>
    <t>10196504207209</t>
  </si>
  <si>
    <t>10196504207216</t>
  </si>
  <si>
    <t>10196504207254</t>
  </si>
  <si>
    <t>10196504209029</t>
  </si>
  <si>
    <t>80196504209028</t>
  </si>
  <si>
    <t>5806.20.0090</t>
  </si>
  <si>
    <t>6505.00.0800</t>
  </si>
  <si>
    <t>0.09 x 4.25 x 8</t>
  </si>
  <si>
    <t>0.6 x 5.5 x 8.25</t>
  </si>
  <si>
    <t>8.27 x 7.48 x 3.03</t>
  </si>
  <si>
    <t>8 x 9 x 0.3</t>
  </si>
  <si>
    <t>0.5 x 9 x 8.75</t>
  </si>
  <si>
    <t>0.2 x 5.1 x 3</t>
  </si>
  <si>
    <t>0.25 x 6.5 x 11</t>
  </si>
  <si>
    <t>8.543 x 8.071 x 6.063</t>
  </si>
  <si>
    <t>17.48 x 6.457 x 0.984</t>
  </si>
  <si>
    <t>7.283 x 7.283 x 2.362</t>
  </si>
  <si>
    <t>7.5 x 9.5 x 1</t>
  </si>
  <si>
    <t>9.06 x 11.42 x 4.33</t>
  </si>
  <si>
    <t>0.25 x 12.5 x 13</t>
  </si>
  <si>
    <t>0.591 x 8.661 x 11.811</t>
  </si>
  <si>
    <t>New Years Radiance</t>
  </si>
  <si>
    <t>2026 Sugg Retail Price</t>
  </si>
  <si>
    <t>2026 Case List Price</t>
  </si>
  <si>
    <t>2026 Pkg Price</t>
  </si>
  <si>
    <t>2026 Case Price</t>
  </si>
  <si>
    <t>2026 Sugg Retail</t>
  </si>
  <si>
    <t>FIX GRID SHELF SKSPN 4SHELVES BLK</t>
  </si>
  <si>
    <t>DRINK HOLDER 12/1CT IRISH SHIRT SHP</t>
  </si>
  <si>
    <t>PLT9 FOIL 12/8CT UNICORN SPARKLE</t>
  </si>
  <si>
    <t>PLT7 FOIL 12/8CT UNICORN SPARKLE</t>
  </si>
  <si>
    <t>PLT7 FOIL 12/8CT IRIDESCENT</t>
  </si>
  <si>
    <t>PLT9 FOIL 12/8CT IRIDESCENT</t>
  </si>
  <si>
    <t>LN IRID FOIL SHP 12/16CT 3P IRIDESCENT</t>
  </si>
  <si>
    <t>LN IRID FOIL 12/16CT 3P HBD IRIDESCENT</t>
  </si>
  <si>
    <t>PLT9 FOIL 12/8CT MERMAID SHINE</t>
  </si>
  <si>
    <t>LN IRID FOIL 12/16CT 3P MERMAID SHINE</t>
  </si>
  <si>
    <t>LN IRID FOIL 12/16CT 3P FUN MERMAID SHINE</t>
  </si>
  <si>
    <t>BUCKET PL 12/1CT EASTER</t>
  </si>
  <si>
    <t>DSP FL 58PK VAL DECOR</t>
  </si>
  <si>
    <t>BNR SHP RIB W/LATEX BLN 12/1CT TEDDY BEAR</t>
  </si>
  <si>
    <t>LN 12/16CT 2P IRISH WISHES BKF</t>
  </si>
  <si>
    <t>BN 12/16CT 2P BUNNY BLISS BKF</t>
  </si>
  <si>
    <t>LN 12/16CT 2P BUNNY BLISS BKF</t>
  </si>
  <si>
    <t>PLT7 SS 12/8CT GRAD CAP TOSS FINALLY DONE</t>
  </si>
  <si>
    <t>BN 12/16CT 2P TAILGATE TIME</t>
  </si>
  <si>
    <t>BN 12/16CT 2P TASTY TREATS BKF</t>
  </si>
  <si>
    <t>LN 12/16CT 2P TRANSPORTATION TIME BKF</t>
  </si>
  <si>
    <t>BN 12/16CT 2P MARVELOUS MELON BKF</t>
  </si>
  <si>
    <t>BN 12/16CT 2P SUMMER SIPPIN FEELING TROPICAL BKF</t>
  </si>
  <si>
    <t>BNR SHP RIB W/LATEX BLN 12/1CT BALLOON BASH</t>
  </si>
  <si>
    <t>LN 12/16CT 2P SUMMER SUN BKF</t>
  </si>
  <si>
    <t>PLT9 FOIL 12/8CT PASTEL CELEBRATIONS</t>
  </si>
  <si>
    <t>BN 12/16CT 2P LADY LIBERTY BKF</t>
  </si>
  <si>
    <t>OVAL RTK 12/8CT TOUCHDOWN TIME - BALL</t>
  </si>
  <si>
    <t>OVAL RTK 12/8CT GAME TIME - FIELD</t>
  </si>
  <si>
    <t>FVR NECKLACE 12/2CT ST. PATS W/ SHOT GLASS</t>
  </si>
  <si>
    <t>380668</t>
  </si>
  <si>
    <t>TC PR BRD 12/1CT 54X96 HOLIDAY GLIMMER</t>
  </si>
  <si>
    <t>380669</t>
  </si>
  <si>
    <t>GN 12/16CT 2P HOLIDAY GLIMMER</t>
  </si>
  <si>
    <t>380670</t>
  </si>
  <si>
    <t>DSP CNTR 76PK WINTER WOODS</t>
  </si>
  <si>
    <t>380671</t>
  </si>
  <si>
    <t>DSP FL 142PK WINTER WOODS</t>
  </si>
  <si>
    <t>380672</t>
  </si>
  <si>
    <t>BN 12/16CT 2P WINTER WOODS</t>
  </si>
  <si>
    <t>380673</t>
  </si>
  <si>
    <t>LN 12/16CT 2P WINTER WOODS</t>
  </si>
  <si>
    <t>380674</t>
  </si>
  <si>
    <t>PLT7 SS 12/8CT WINTER WOODS</t>
  </si>
  <si>
    <t>380675</t>
  </si>
  <si>
    <t>PLT9 SS 12/8CT WINTER WOODS</t>
  </si>
  <si>
    <t>380676</t>
  </si>
  <si>
    <t>OVAL RTK W/TEAR 12/8CT WINTER WOODS</t>
  </si>
  <si>
    <t>380677</t>
  </si>
  <si>
    <t>TC PR BRD 12/1CT 54X96 WINTER WOODS</t>
  </si>
  <si>
    <t>380678</t>
  </si>
  <si>
    <t>GN 12/16CT 2P WINTER WOODS</t>
  </si>
  <si>
    <t>380679</t>
  </si>
  <si>
    <t>DSP CNTR 76PK HOLIDAY HUES</t>
  </si>
  <si>
    <t>380680</t>
  </si>
  <si>
    <t>DSP CNTR 76PK HOLIDAY HUES COCKTAIL MIX</t>
  </si>
  <si>
    <t>380681</t>
  </si>
  <si>
    <t>DSP FL 142PK HOLIDAY HUES</t>
  </si>
  <si>
    <t>380682</t>
  </si>
  <si>
    <t>DSP FL 142PK HOLIDAY HUES COCKTAIL MIX</t>
  </si>
  <si>
    <t>380683</t>
  </si>
  <si>
    <t>DSP CNTR 64PK HOLIDAY HUES</t>
  </si>
  <si>
    <t>380684</t>
  </si>
  <si>
    <t>BN 12/16CT 2P HOLIDAY HUES MERRY AND BRIGHT</t>
  </si>
  <si>
    <t>380685</t>
  </si>
  <si>
    <t>BN 12/16CT 2P HOLIDAY HUES OH WHAT FUN</t>
  </si>
  <si>
    <t>379277</t>
  </si>
  <si>
    <t>AST CUT 12/24CT MET SILVER</t>
  </si>
  <si>
    <t>380686</t>
  </si>
  <si>
    <t>BN 12/16CT 2P HOLIDAY HUES FA LA LA</t>
  </si>
  <si>
    <t>379278</t>
  </si>
  <si>
    <t>FORK 12/24CT MET SILVER</t>
  </si>
  <si>
    <t>380687</t>
  </si>
  <si>
    <t>BN 12/16CT 2P HOLIDAY HUES JOYFUL</t>
  </si>
  <si>
    <t>379279</t>
  </si>
  <si>
    <t>AST CUT 12/24CT MET GOLD</t>
  </si>
  <si>
    <t>379318</t>
  </si>
  <si>
    <t>PLT7 PRM 12/20CT CLASSIC RED</t>
  </si>
  <si>
    <t>380688</t>
  </si>
  <si>
    <t>LN 12/16CT 2P HOLIDAY HUES</t>
  </si>
  <si>
    <t>379319</t>
  </si>
  <si>
    <t>PLT7 PRM 12/20CT NAVY BLUE</t>
  </si>
  <si>
    <t>379320</t>
  </si>
  <si>
    <t>PLT7 PRM 12/20CT CANDY PINK</t>
  </si>
  <si>
    <t>380689</t>
  </si>
  <si>
    <t>PLT7 SS 12/8CT HOLIDAY HUES TREES</t>
  </si>
  <si>
    <t>379321</t>
  </si>
  <si>
    <t>PLT7 PRM 12/20CT BIRTHDAY BLISS</t>
  </si>
  <si>
    <t>380690</t>
  </si>
  <si>
    <t>PLT7 SS 12/8CT HOLIDAY HUES HO HO HO</t>
  </si>
  <si>
    <t>379322</t>
  </si>
  <si>
    <t>PLT7 PRM 12/20CT PRISMATIC PARTY</t>
  </si>
  <si>
    <t>379323</t>
  </si>
  <si>
    <t>PLT7 PRM 12/20CT MODERN MONOCHROME</t>
  </si>
  <si>
    <t>380691</t>
  </si>
  <si>
    <t>PLT9 SS 12/8CT HOLIDAY HUES</t>
  </si>
  <si>
    <t>379324</t>
  </si>
  <si>
    <t>PLT8.5 PRM 12/20CT CLASSIC RED</t>
  </si>
  <si>
    <t>379325</t>
  </si>
  <si>
    <t>PLT8.5 PRM 12/20CT NAVY BLUE</t>
  </si>
  <si>
    <t>380692</t>
  </si>
  <si>
    <t>TC PR BRD 12/1CT 54X96 HOLIDAY HUES</t>
  </si>
  <si>
    <t>379326</t>
  </si>
  <si>
    <t>PLT8.5 PRM 12/20CT BIRTHDAY BLISS</t>
  </si>
  <si>
    <t>380693</t>
  </si>
  <si>
    <t>DSP FL 48PK OVAL RTK CHRISTMAS</t>
  </si>
  <si>
    <t>379327</t>
  </si>
  <si>
    <t>PLT8.5 PRM 12/20CT PRISMATIC PARTY</t>
  </si>
  <si>
    <t>380694</t>
  </si>
  <si>
    <t>379328</t>
  </si>
  <si>
    <t>PLT8.5 PRM 12/20CT MODERN MONOCHROME</t>
  </si>
  <si>
    <t>379329</t>
  </si>
  <si>
    <t>BN 12/40CT 2P CANDY PINK</t>
  </si>
  <si>
    <t>380695</t>
  </si>
  <si>
    <t>DSP FL 48PK CHRISTMAS TRAYS</t>
  </si>
  <si>
    <t>379330</t>
  </si>
  <si>
    <t>BN 12/40CT 2P BLACK</t>
  </si>
  <si>
    <t>380696</t>
  </si>
  <si>
    <t>DSP FL 72PK 2P GT CHRISTMAS</t>
  </si>
  <si>
    <t>379331</t>
  </si>
  <si>
    <t>BN 12/24CT 2P BIRTHDAY BLISS</t>
  </si>
  <si>
    <t>379332</t>
  </si>
  <si>
    <t>BN 12/24CT 2P PRISMATIC PARTY</t>
  </si>
  <si>
    <t>380697</t>
  </si>
  <si>
    <t>379333</t>
  </si>
  <si>
    <t>BN 12/24CT 2P MODERN MONOCHROME</t>
  </si>
  <si>
    <t>380698</t>
  </si>
  <si>
    <t>DSP CNTR 60PK 2P GT CHRISTMAS</t>
  </si>
  <si>
    <t>379334</t>
  </si>
  <si>
    <t>BN 12/24CT 2P ROYAL FLORALS</t>
  </si>
  <si>
    <t>379335</t>
  </si>
  <si>
    <t>GN 10/40CT 2P 1/6 FLD CANDY PINK</t>
  </si>
  <si>
    <t>380700</t>
  </si>
  <si>
    <t>DSP FL 90PK CHRISTMAS DECOR</t>
  </si>
  <si>
    <t>379336</t>
  </si>
  <si>
    <t>GN 10/40CT 2P 1/6 FLD BLACK</t>
  </si>
  <si>
    <t>380701</t>
  </si>
  <si>
    <t>379337</t>
  </si>
  <si>
    <t>GN 12/24CT 2P 1/6 FLD BIRTHDAY BLISS</t>
  </si>
  <si>
    <t>379338</t>
  </si>
  <si>
    <t>GN 12/24CT 2P 1/6 FLD PRISMATIC PARTY</t>
  </si>
  <si>
    <t>380702</t>
  </si>
  <si>
    <t>379344</t>
  </si>
  <si>
    <t>GN 12/24CT 2P 1/6 FLD MODERN MONOCHROME</t>
  </si>
  <si>
    <t>380703</t>
  </si>
  <si>
    <t>DSP FL 61PK NEW YEARS RADIANCE</t>
  </si>
  <si>
    <t>379340</t>
  </si>
  <si>
    <t>GN 12/24CT 2P 1/6 FLD ROYAL FLORALS</t>
  </si>
  <si>
    <t>379341</t>
  </si>
  <si>
    <t>380704</t>
  </si>
  <si>
    <t>BN 12/16CT 2P NEW YEARS RADIANCE 2027</t>
  </si>
  <si>
    <t>379342</t>
  </si>
  <si>
    <t>TC PP 6/1CT 54X108 BLACK</t>
  </si>
  <si>
    <t>380705</t>
  </si>
  <si>
    <t>OVAL RTK W/TEAR 12/8CT NEW YEARS RADIANCE</t>
  </si>
  <si>
    <t>379343</t>
  </si>
  <si>
    <t>TC PP 6/1CT 54X108 BIRTHDAY BLISS</t>
  </si>
  <si>
    <t>379454</t>
  </si>
  <si>
    <t>GN 10/40CT 2P 1/6 FLD WHITE</t>
  </si>
  <si>
    <t>380706</t>
  </si>
  <si>
    <t>DSP CNTR 76PK DAZZLING MIDNIGHT</t>
  </si>
  <si>
    <t>379455</t>
  </si>
  <si>
    <t>GN 10/40CT 2P 1/6 FLD NAVY</t>
  </si>
  <si>
    <t>380707</t>
  </si>
  <si>
    <t>DSP FL 142PK DAZZLING MIDNIGHT</t>
  </si>
  <si>
    <t>379456</t>
  </si>
  <si>
    <t>GN 10/40CT 2P 1/6 FLD CLASSIC RED</t>
  </si>
  <si>
    <t>380708</t>
  </si>
  <si>
    <t>DSP FL 61PK DAZZLING MIDNIGHT</t>
  </si>
  <si>
    <t>379658</t>
  </si>
  <si>
    <t>DSP CNTR 38PK MET SILV/GOLD CUTLERY</t>
  </si>
  <si>
    <t>380709</t>
  </si>
  <si>
    <t>BN 12/16CT 2P DAZZLING MIDNIGHT 2027</t>
  </si>
  <si>
    <t>379659</t>
  </si>
  <si>
    <t>DSP CNTR 38PK MET SILV CUTLERY</t>
  </si>
  <si>
    <t>380710</t>
  </si>
  <si>
    <t>LN 12/16CT 2P DAZZLING MIDNIGHT</t>
  </si>
  <si>
    <t>379660</t>
  </si>
  <si>
    <t>DSP FL 80PK MET SILV CUTLERY</t>
  </si>
  <si>
    <t>380711</t>
  </si>
  <si>
    <t>PLT7 SS 12/8CT DAZZLING MIDNIGHT</t>
  </si>
  <si>
    <t>379661</t>
  </si>
  <si>
    <t>DSP FL 80PK METALLIC CUTLERY</t>
  </si>
  <si>
    <t>379667</t>
  </si>
  <si>
    <t>DSP FL 98PK CLEAR ENTERTAINING SENS</t>
  </si>
  <si>
    <t>380712</t>
  </si>
  <si>
    <t>PLT9 SS 12/8CT DAZZLING MIDNIGHT</t>
  </si>
  <si>
    <t>379669</t>
  </si>
  <si>
    <t>380713</t>
  </si>
  <si>
    <t>OVAL RTK W/TEAR 12/8CT DAZZLING MIDNIGHT</t>
  </si>
  <si>
    <t>380527</t>
  </si>
  <si>
    <t>DSP FL 130PK FOOTBALL PARTY TABLEWARE</t>
  </si>
  <si>
    <t>380714</t>
  </si>
  <si>
    <t>DSP FL 48PK OVAL RTK NEW YEARS</t>
  </si>
  <si>
    <t>380528</t>
  </si>
  <si>
    <t>DSP CNTR 76PK PUMPKIN PROWLERS</t>
  </si>
  <si>
    <t>380715</t>
  </si>
  <si>
    <t>DSP FL 52PK NY DECOR AND WEARABLES</t>
  </si>
  <si>
    <t>380529</t>
  </si>
  <si>
    <t>DSP FL 142PK PUMPKIN PROWLERS</t>
  </si>
  <si>
    <t>380716</t>
  </si>
  <si>
    <t>DSP CNTR 74PK NEW YEARS TIARAS</t>
  </si>
  <si>
    <t>380530</t>
  </si>
  <si>
    <t>BN 12/16CT 2P PUMPKIN PROWLERS</t>
  </si>
  <si>
    <t>380717</t>
  </si>
  <si>
    <t>BUCKET PL 12/1CT 9" HLW</t>
  </si>
  <si>
    <t>380531</t>
  </si>
  <si>
    <t>LN 12/16CT 2P PUMPKIN PROWLERS</t>
  </si>
  <si>
    <t>380532</t>
  </si>
  <si>
    <t>PLT7 SS 12/8CT PUMPKIN PROWLERS</t>
  </si>
  <si>
    <t>380718</t>
  </si>
  <si>
    <t>TRAY PL 12/1CT 17X6.5 HLW</t>
  </si>
  <si>
    <t>380533</t>
  </si>
  <si>
    <t>PLT9 SS 12/8CT PUMPKIN PROWLERS</t>
  </si>
  <si>
    <t>380719</t>
  </si>
  <si>
    <t>380534</t>
  </si>
  <si>
    <t>DSP CNTR 76PK FRIGHTFUL FRIENDS</t>
  </si>
  <si>
    <t>380720</t>
  </si>
  <si>
    <t>TRAY PL 12/1CT 17X6.5 FALL</t>
  </si>
  <si>
    <t>380535</t>
  </si>
  <si>
    <t>DSP FL 142PK FRIGHTFUL FRIENDS</t>
  </si>
  <si>
    <t>380721</t>
  </si>
  <si>
    <t>FVR BOX 12/8CT CMAS</t>
  </si>
  <si>
    <t>380536</t>
  </si>
  <si>
    <t>BN 12/16CT 2P FRIGHTFUL FRIENDS</t>
  </si>
  <si>
    <t>380722</t>
  </si>
  <si>
    <t>380537</t>
  </si>
  <si>
    <t>LN 12/16CT 2P FRIGHTFUL FRIENDS</t>
  </si>
  <si>
    <t>380723</t>
  </si>
  <si>
    <t>TRAY PL 12/1CT 17X6.5 CMAS</t>
  </si>
  <si>
    <t>380538</t>
  </si>
  <si>
    <t>PLT7 SS 12/8CT FRIGHTFUL FRIENDS</t>
  </si>
  <si>
    <t>380724</t>
  </si>
  <si>
    <t>TRAY PL OVAL 12/1CT CMAS COOKIES</t>
  </si>
  <si>
    <t>380539</t>
  </si>
  <si>
    <t>PLT9 SS 12/8CT FRIGHTFUL FRIENDS</t>
  </si>
  <si>
    <t>380726</t>
  </si>
  <si>
    <t>HAT PR 12/8CT NEW YEAR</t>
  </si>
  <si>
    <t>380540</t>
  </si>
  <si>
    <t>DSP CNTR 76PK HAPPY HAUNTING</t>
  </si>
  <si>
    <t>380727</t>
  </si>
  <si>
    <t>TC PL AOP 12/1CT 54X108 NEW YEARS</t>
  </si>
  <si>
    <t>380541</t>
  </si>
  <si>
    <t>DSP FL 142PK HAPPY HAUNTING</t>
  </si>
  <si>
    <t>380736</t>
  </si>
  <si>
    <t>DSP FL 48PK NEW YEARS KITS</t>
  </si>
  <si>
    <t>380542</t>
  </si>
  <si>
    <t>BN 12/16CT 2P HAPPY HAUNTING</t>
  </si>
  <si>
    <t>380770</t>
  </si>
  <si>
    <t>PLT9 12/8CT US SOCCER 2026</t>
  </si>
  <si>
    <t>380771</t>
  </si>
  <si>
    <t>PLT7 12/8CT US SOCCER 2026</t>
  </si>
  <si>
    <t>380543</t>
  </si>
  <si>
    <t>LN 12/16CT 2P HAPPY HAUNTING</t>
  </si>
  <si>
    <t>380772</t>
  </si>
  <si>
    <t>LN 12/16CT 2P US SOCCER 2026</t>
  </si>
  <si>
    <t>380544</t>
  </si>
  <si>
    <t>PLT7 SS 12/8CT HAPPY HAUNTING</t>
  </si>
  <si>
    <t>380773</t>
  </si>
  <si>
    <t>BN 12/16CT 2P US SOCCER 2026</t>
  </si>
  <si>
    <t>380545</t>
  </si>
  <si>
    <t>PLT9 SS 12/8CT HAPPY HAUNTING</t>
  </si>
  <si>
    <t>380546</t>
  </si>
  <si>
    <t>DSP CNTR 76PK RADIANT REAPER</t>
  </si>
  <si>
    <t>380992</t>
  </si>
  <si>
    <t>DSP CNTR 76PK FAN ZONE</t>
  </si>
  <si>
    <t>380547</t>
  </si>
  <si>
    <t>DSP CNTR 76PK RADIANT REAPER COCKTAIL MIX</t>
  </si>
  <si>
    <t>380993</t>
  </si>
  <si>
    <t>DSP FL 142PK FAN ZONE</t>
  </si>
  <si>
    <t>380548</t>
  </si>
  <si>
    <t>DSP FL 142PK RADIANT REAPER</t>
  </si>
  <si>
    <t>380994</t>
  </si>
  <si>
    <t>DSP CNTR 76PK FAN ZONE COCKTAIL MIX</t>
  </si>
  <si>
    <t>380549</t>
  </si>
  <si>
    <t>DSP FL 142PK RADIANT REAPER COCKTAIL MIX</t>
  </si>
  <si>
    <t>380995</t>
  </si>
  <si>
    <t>DSP FL 142PK FAN ZONE COCKTAIL MIX</t>
  </si>
  <si>
    <t>380550</t>
  </si>
  <si>
    <t>DSP CNTR 64PK RADIANT REAPER</t>
  </si>
  <si>
    <t>380996</t>
  </si>
  <si>
    <t>BN 12/16CT 2P FAN ZONE FOOTBALL</t>
  </si>
  <si>
    <t>380551</t>
  </si>
  <si>
    <t>BN 12/16CT 2P RADIANT REAPER LET'S SKELEBRATE</t>
  </si>
  <si>
    <t>380997</t>
  </si>
  <si>
    <t>BN 12/16CT 2P FAN ZONE CHEERS AND TOUCHDOWNS</t>
  </si>
  <si>
    <t>380552</t>
  </si>
  <si>
    <t>BN 12/16CT 2P RADIANT REAPER CREEP IT REAL</t>
  </si>
  <si>
    <t>380998</t>
  </si>
  <si>
    <t>BN 12/16CT 2P FAN ZONE LETS KICKOFF</t>
  </si>
  <si>
    <t>380553</t>
  </si>
  <si>
    <t>BN 12/16CT 2P RADIANT REAPER BONE APPETIT</t>
  </si>
  <si>
    <t>380999</t>
  </si>
  <si>
    <t>LN 12/16CT 2P FAN ZONE</t>
  </si>
  <si>
    <t>380554</t>
  </si>
  <si>
    <t>BN 12/16CT 2P RADIANT REAPER SHAKE RATTLE ROLL</t>
  </si>
  <si>
    <t>381003</t>
  </si>
  <si>
    <t>PLT7 SS 12/8CT FAN ZONE FOOTBALL</t>
  </si>
  <si>
    <t>380555</t>
  </si>
  <si>
    <t>LN 12/16CT 2P RADIANT REAPER</t>
  </si>
  <si>
    <t>380556</t>
  </si>
  <si>
    <t>PLT7 SS 12/8CT RADIANT REAPER DANCING SKELETONS</t>
  </si>
  <si>
    <t>381001</t>
  </si>
  <si>
    <t>PLT7 SS 12/8CT FAN ZONE HALFTIME IS SNACK TIME</t>
  </si>
  <si>
    <t>380557</t>
  </si>
  <si>
    <t>PLT7 SS 12/8CT RADIANT REAPER SKELETON TOSS</t>
  </si>
  <si>
    <t>381002</t>
  </si>
  <si>
    <t>PLT9 SS 12/8CT FAN ZONE</t>
  </si>
  <si>
    <t>380558</t>
  </si>
  <si>
    <t>PLT9 SS 12/8CT RADIANT REAPER</t>
  </si>
  <si>
    <t>381004</t>
  </si>
  <si>
    <t>DSP CNTR 64PK FAN ZONE</t>
  </si>
  <si>
    <t>380559</t>
  </si>
  <si>
    <t>DSP FL 130PK HALLOWEEN PARTY TABLEWARE</t>
  </si>
  <si>
    <t>381009</t>
  </si>
  <si>
    <t>DSP W/TEAR PLT9 SHP 12/8CT PUMPKIN</t>
  </si>
  <si>
    <t>380560</t>
  </si>
  <si>
    <t>DSP FL 68PK HLWN BUCKETS AND BOWLS</t>
  </si>
  <si>
    <t>381010</t>
  </si>
  <si>
    <t>DSP FL 142PK PUMPKIN PROWLERS W/ PUMPKIN PLT</t>
  </si>
  <si>
    <t>380561</t>
  </si>
  <si>
    <t>DSP FL 68PK HALLOWEEN DECOR</t>
  </si>
  <si>
    <t>381011</t>
  </si>
  <si>
    <t>DSP FL 142PK FRIGHTFUL FRIENDS W/ PUMPKIN PLT</t>
  </si>
  <si>
    <t>380562</t>
  </si>
  <si>
    <t>DSP CNTR 76PK BOUNTIFUL BIRD</t>
  </si>
  <si>
    <t>381012</t>
  </si>
  <si>
    <t>DSP W/TEAR PLT9 SHP 12/8CT CMAS TREE</t>
  </si>
  <si>
    <t>380563</t>
  </si>
  <si>
    <t>DSP FL 142PK BOUNTIFUL BIRD</t>
  </si>
  <si>
    <t>381013</t>
  </si>
  <si>
    <t>DSP FL 142PK SPARKLING SPRUCE W/ TREE PLT</t>
  </si>
  <si>
    <t>380564</t>
  </si>
  <si>
    <t>DSP FL 80PK BOUNTIFUL BIRD DINNER NAPKINS</t>
  </si>
  <si>
    <t>381014</t>
  </si>
  <si>
    <t>DSP FL 142PK WINTER WOODS W/ TREE PLT</t>
  </si>
  <si>
    <t>380565</t>
  </si>
  <si>
    <t>BN 12/16CT 2P BOUNTIFUL BIRD</t>
  </si>
  <si>
    <t>381015</t>
  </si>
  <si>
    <t>DSP W/TEAR PLT9 SHP 12/8CT SNOWMAN</t>
  </si>
  <si>
    <t>380566</t>
  </si>
  <si>
    <t>LN 12/16CT 2P BOUNTIFUL BIRD</t>
  </si>
  <si>
    <t>381016</t>
  </si>
  <si>
    <t>DSP FL 142PK FROSTED FUN W/ SNWMN PLT</t>
  </si>
  <si>
    <t>380567</t>
  </si>
  <si>
    <t>PLT7 SS 12/8CT BOUNTIFUL BIRD</t>
  </si>
  <si>
    <t>381017</t>
  </si>
  <si>
    <t>DSP FL 142PK CHRISTMAS CHEER W/ SNWMN PLT</t>
  </si>
  <si>
    <t>380568</t>
  </si>
  <si>
    <t>PLT9 SS 12/8CT BOUNTIFUL BIRD</t>
  </si>
  <si>
    <t>381221</t>
  </si>
  <si>
    <t>DSP FL 94PK RED/WHITE TBLW SENS</t>
  </si>
  <si>
    <t>380569</t>
  </si>
  <si>
    <t>OVAL RTK W/TEAR 12/8CT BOUNTIFUL BIRD</t>
  </si>
  <si>
    <t>381222</t>
  </si>
  <si>
    <t>DSP FL 84PK RED/WHITE/ MET TBLW SENS</t>
  </si>
  <si>
    <t>381223</t>
  </si>
  <si>
    <t>DSP FL 84PK BLACK/WHITE/ MET TBLW SENS</t>
  </si>
  <si>
    <t>380570</t>
  </si>
  <si>
    <t>TC PR BRD 12/1CT 54X96 BOUNTIFUL BIRD</t>
  </si>
  <si>
    <t>381224</t>
  </si>
  <si>
    <t>DSP FL 80PK RED/WHITE TBLW SENS</t>
  </si>
  <si>
    <t>380571</t>
  </si>
  <si>
    <t>GN 12/16CT 2P BOUNTIFUL BIRD</t>
  </si>
  <si>
    <t>381225</t>
  </si>
  <si>
    <t>DSP FL 72PK RED/ WHITE DN TC MIX SENS</t>
  </si>
  <si>
    <t>380572</t>
  </si>
  <si>
    <t>DN 12/16CT 2P BOUNTIFUL BIRD</t>
  </si>
  <si>
    <t>381496</t>
  </si>
  <si>
    <t>LN 12/16CT 2P LADY LIBERTY 250TH BKF</t>
  </si>
  <si>
    <t>380573</t>
  </si>
  <si>
    <t>DSP CNTR 76PK FALLING FOLIAGE</t>
  </si>
  <si>
    <t>381497</t>
  </si>
  <si>
    <t>PLT9 SS 12/8CT LADY LIBERTY 250TH</t>
  </si>
  <si>
    <t>380574</t>
  </si>
  <si>
    <t>DSP FL 142PK FALLING FOLIAGE</t>
  </si>
  <si>
    <t>381498</t>
  </si>
  <si>
    <t>OVAL RTK W/TEAR 12/8CT LADY LIBERTY 250TH</t>
  </si>
  <si>
    <t>380575</t>
  </si>
  <si>
    <t>BN 12/16CT 2P FALLING FOLIAGE</t>
  </si>
  <si>
    <t>381499</t>
  </si>
  <si>
    <t>DSP CNTR 76PK LADY LIBERTY 250TH</t>
  </si>
  <si>
    <t>380576</t>
  </si>
  <si>
    <t>LN 12/16CT 2P FALLING FOLIAGE</t>
  </si>
  <si>
    <t>381500</t>
  </si>
  <si>
    <t>DSP FL 142PK LADY LIBERTY 250TH</t>
  </si>
  <si>
    <t>380577</t>
  </si>
  <si>
    <t>PLT7 SS 12/8CT FALLING FOLIAGE</t>
  </si>
  <si>
    <t>381501</t>
  </si>
  <si>
    <t>DSP FL 48PK OVAL RTK PATRIOTIC 250TH</t>
  </si>
  <si>
    <t>380578</t>
  </si>
  <si>
    <t>PLT9 SS 12/8CT FALLING FOLIAGE</t>
  </si>
  <si>
    <t>382075</t>
  </si>
  <si>
    <t>TC PL 12/1CT 54X102 US SOCCER 2026</t>
  </si>
  <si>
    <t>380579</t>
  </si>
  <si>
    <t>OVAL RTK W/TEAR 12/8CT FALLING FOLIAGE</t>
  </si>
  <si>
    <t>382076</t>
  </si>
  <si>
    <t>20TMBLR PL 12/8CT US SOCCER 2026</t>
  </si>
  <si>
    <t>380580</t>
  </si>
  <si>
    <t>TC PR BRD 12/1CT 54X96 FALLING FOLIAGE</t>
  </si>
  <si>
    <t>382077</t>
  </si>
  <si>
    <t>DSP CNTR 54PK US SOCCER 2026</t>
  </si>
  <si>
    <t>380581</t>
  </si>
  <si>
    <t>GN 12/16CT 2P FALLING FOLIAGE</t>
  </si>
  <si>
    <t>382078</t>
  </si>
  <si>
    <t>DSP FL 125PK US SOCCER 26</t>
  </si>
  <si>
    <t>380582</t>
  </si>
  <si>
    <t>DSP CNTR 76PK AUTUMN ORCHARD</t>
  </si>
  <si>
    <t>382079CD</t>
  </si>
  <si>
    <t>DSP CNTR 64PK SP FAN SOCCER</t>
  </si>
  <si>
    <t>380583</t>
  </si>
  <si>
    <t>DSP FL 142PK AUTUMN ORCHARD</t>
  </si>
  <si>
    <t>382080FD</t>
  </si>
  <si>
    <t>DSP FL 141PK SP FAN SOCCER</t>
  </si>
  <si>
    <t>380584</t>
  </si>
  <si>
    <t>BN 12/16CT 2P AUTUMN ORCHARD</t>
  </si>
  <si>
    <t>382176</t>
  </si>
  <si>
    <t>GN 12/50CT 2P BERMUDA BLUE</t>
  </si>
  <si>
    <t>382177</t>
  </si>
  <si>
    <t>GN 12/50CT 2P BLACK VELVET</t>
  </si>
  <si>
    <t>380585</t>
  </si>
  <si>
    <t>LN 12/16CT 2P AUTUMN ORCHARD</t>
  </si>
  <si>
    <t>382178</t>
  </si>
  <si>
    <t>GN 12/50CT 2P BURGUNDY</t>
  </si>
  <si>
    <t>380586</t>
  </si>
  <si>
    <t>PLT7 SS 12/8CT AUTUMN ORCHARD</t>
  </si>
  <si>
    <t>382179</t>
  </si>
  <si>
    <t>GN 12/50CT 2P CANDY PINK</t>
  </si>
  <si>
    <t>380587</t>
  </si>
  <si>
    <t>PLT9 SS 12/8CT AUTUMN ORCHARD</t>
  </si>
  <si>
    <t>382180</t>
  </si>
  <si>
    <t>GN 12/50CT 2P CLASSIC PINK</t>
  </si>
  <si>
    <t>380588</t>
  </si>
  <si>
    <t>OVAL RTK W/TEAR 12/8CT AUTUMN ORCHARD</t>
  </si>
  <si>
    <t>382181</t>
  </si>
  <si>
    <t>GN 12/50CT 2P CLASSIC RED</t>
  </si>
  <si>
    <t>382182</t>
  </si>
  <si>
    <t>GN 12/50CT 2P COBALT</t>
  </si>
  <si>
    <t>380589</t>
  </si>
  <si>
    <t>TC PR BRD 12/1CT 54X96 AUTUMN ORCHARD</t>
  </si>
  <si>
    <t>382183</t>
  </si>
  <si>
    <t>GN 12/50CT 2P EMERALD GREEN</t>
  </si>
  <si>
    <t>380590</t>
  </si>
  <si>
    <t>GN 12/16CT 2P AUTUMN ORCHARD</t>
  </si>
  <si>
    <t>382184</t>
  </si>
  <si>
    <t>GN 12/50CT 2P FRESH LIME</t>
  </si>
  <si>
    <t>382185</t>
  </si>
  <si>
    <t>GN 12/50CT 2P GLITTERING GOLD</t>
  </si>
  <si>
    <t>380591</t>
  </si>
  <si>
    <t>DSP CNTR 76PK PETALS AND PUMPKINS</t>
  </si>
  <si>
    <t>382186</t>
  </si>
  <si>
    <t>GN 12/50CT 2P HOT MAGENTA</t>
  </si>
  <si>
    <t>380592</t>
  </si>
  <si>
    <t>DSP FL 142PK PETALS AND PUMPKINS</t>
  </si>
  <si>
    <t>382187</t>
  </si>
  <si>
    <t>GN 12/50CT 2P HUNTER GREEN</t>
  </si>
  <si>
    <t>380593</t>
  </si>
  <si>
    <t>BN 12/16CT 2P PETALS AND PUMPKINS</t>
  </si>
  <si>
    <t>382188</t>
  </si>
  <si>
    <t>GN 12/50CT 2P IVORY</t>
  </si>
  <si>
    <t>380594</t>
  </si>
  <si>
    <t>LN 12/16CT 2P PETALS AND PUMPKINS</t>
  </si>
  <si>
    <t>382189</t>
  </si>
  <si>
    <t>GN 12/50CT 2P LUSCIOUS LAVENDER</t>
  </si>
  <si>
    <t>380595</t>
  </si>
  <si>
    <t>PLT7 SS 12/8CT PETALS AND PUMPKINS</t>
  </si>
  <si>
    <t>382190</t>
  </si>
  <si>
    <t>GN 12/50CT 2P MIMOSA</t>
  </si>
  <si>
    <t>382191</t>
  </si>
  <si>
    <t>GN 12/50CT 2P NAVY</t>
  </si>
  <si>
    <t>380596</t>
  </si>
  <si>
    <t>PLT9 SS 12/8CT PETALS AND PUMPKINS</t>
  </si>
  <si>
    <t>382192</t>
  </si>
  <si>
    <t>GN 12/50CT 2P PASTEL BLUE</t>
  </si>
  <si>
    <t>382193</t>
  </si>
  <si>
    <t>GN 12/50CT 2P PURPLE</t>
  </si>
  <si>
    <t>380597</t>
  </si>
  <si>
    <t>OVAL RTK W/TEAR 12/8CT PETALS AND PUMPKINS</t>
  </si>
  <si>
    <t>382194</t>
  </si>
  <si>
    <t>GN 12/50CT 2P WHITE</t>
  </si>
  <si>
    <t>382195</t>
  </si>
  <si>
    <t>GN 6/100CT 2P BLACK VELVET</t>
  </si>
  <si>
    <t>380598</t>
  </si>
  <si>
    <t>TC PR BRD 12/1CT 54X96 PETALS AND PUMPKINS</t>
  </si>
  <si>
    <t>382196</t>
  </si>
  <si>
    <t>GN 12/50CT 2P SCHOOL BUS YELLOW</t>
  </si>
  <si>
    <t>382197</t>
  </si>
  <si>
    <t>GN 12/50CT 2P SHIMMERING SILVER</t>
  </si>
  <si>
    <t>380599</t>
  </si>
  <si>
    <t>GN 12/16CT 2P PETALS AND PUMPKINS</t>
  </si>
  <si>
    <t>382198</t>
  </si>
  <si>
    <t>GN 12/50CT 2P SUNKISSED ORANGE</t>
  </si>
  <si>
    <t>380600</t>
  </si>
  <si>
    <t>DSP CNTR 76PK TURKEY TREAT</t>
  </si>
  <si>
    <t>382199</t>
  </si>
  <si>
    <t>GN 6/100CT 2P CLASSIC RED</t>
  </si>
  <si>
    <t>382200</t>
  </si>
  <si>
    <t>GN 6/100CT 2P COBALT</t>
  </si>
  <si>
    <t>380601</t>
  </si>
  <si>
    <t>DSP CNTR 76PK TURKEY TREAT COCKTAIL MIX</t>
  </si>
  <si>
    <t>382201</t>
  </si>
  <si>
    <t>GN 6/100CT 2P IVORY</t>
  </si>
  <si>
    <t>380602</t>
  </si>
  <si>
    <t>DSP FL 142PK TURKEY TREAT</t>
  </si>
  <si>
    <t>382202</t>
  </si>
  <si>
    <t>GN 6/100CT 2P NAVY</t>
  </si>
  <si>
    <t>380603</t>
  </si>
  <si>
    <t>DSP FL 142PK TURKEY TREAT COCKTAIL MIX</t>
  </si>
  <si>
    <t>382203</t>
  </si>
  <si>
    <t>GN 6/100CT 2P WHITE</t>
  </si>
  <si>
    <t>380604</t>
  </si>
  <si>
    <t>DSP CNTR 64PK TURKEY TREAT</t>
  </si>
  <si>
    <t>380605</t>
  </si>
  <si>
    <t>BN 12/16CT 2P TURKEY TREAT GOBBLE</t>
  </si>
  <si>
    <t>380606</t>
  </si>
  <si>
    <t>BN 12/16CT 2P TURKEY TREAT GIVE THANKS</t>
  </si>
  <si>
    <t>380607</t>
  </si>
  <si>
    <t>BN 12/16CT 2P TURKEY TREAT OH MY GOURD</t>
  </si>
  <si>
    <t>380608</t>
  </si>
  <si>
    <t>BN 12/16CT 2P TURKEY TREAT SLICE SLICE BABY</t>
  </si>
  <si>
    <t>380609</t>
  </si>
  <si>
    <t>LN 12/16CT 2P TURKEY TREAT</t>
  </si>
  <si>
    <t>380610</t>
  </si>
  <si>
    <t>PLT7 SS 12/8CT TURKEY TREAT EAT PIE</t>
  </si>
  <si>
    <t>380611</t>
  </si>
  <si>
    <t>PLT7 SS 12/8CT TURKEY TREAT PUMPKIN TOSS</t>
  </si>
  <si>
    <t>380612</t>
  </si>
  <si>
    <t>PLT9 SS 12/8CT TURKEY TREAT</t>
  </si>
  <si>
    <t>380613</t>
  </si>
  <si>
    <t>TC PR BRD 12/1CT 54X96 TURKEY TREAT</t>
  </si>
  <si>
    <t>380614</t>
  </si>
  <si>
    <t>380615</t>
  </si>
  <si>
    <t>DSP FL 48PK FALL TRAYS</t>
  </si>
  <si>
    <t>380616</t>
  </si>
  <si>
    <t>DSP FL 72PK 2P GT FALL</t>
  </si>
  <si>
    <t>380617</t>
  </si>
  <si>
    <t>380618</t>
  </si>
  <si>
    <t>DSP CNTR 60PK 2P GT FALL</t>
  </si>
  <si>
    <t>380619</t>
  </si>
  <si>
    <t>DSP CNTR 76PK HANUKKAH LIGHTS</t>
  </si>
  <si>
    <t>380620</t>
  </si>
  <si>
    <t>DSP FL 142PK HANUKKAH LIGHTS</t>
  </si>
  <si>
    <t>380621</t>
  </si>
  <si>
    <t>BN 12/16CT 2P HANUKKAH LIGHTS</t>
  </si>
  <si>
    <t>380622</t>
  </si>
  <si>
    <t>LN 12/16CT 2P HANUKKAH LIGHTS</t>
  </si>
  <si>
    <t>380623</t>
  </si>
  <si>
    <t>PLT7 SS 12/8CT HANUKKAH LIGHTS</t>
  </si>
  <si>
    <t>380624</t>
  </si>
  <si>
    <t>PLT9 SS 12/8CT HANUKKAH LIGHTS</t>
  </si>
  <si>
    <t>380625</t>
  </si>
  <si>
    <t>DSP CNTR 76PK FROSTED FUN</t>
  </si>
  <si>
    <t>380626</t>
  </si>
  <si>
    <t>DSP FL 142PK FROSTED FUN</t>
  </si>
  <si>
    <t>380627</t>
  </si>
  <si>
    <t>BN 12/16CT 2P FROSTED FUN</t>
  </si>
  <si>
    <t>380628</t>
  </si>
  <si>
    <t>LN 12/16CT 2P FROSTED FUN</t>
  </si>
  <si>
    <t>380629</t>
  </si>
  <si>
    <t>PLT7 SS 12/8CT FROSTED FUN</t>
  </si>
  <si>
    <t>380630</t>
  </si>
  <si>
    <t>PLT9 SS 12/8CT FROSTED FUN</t>
  </si>
  <si>
    <t>380631</t>
  </si>
  <si>
    <t>OVAL RTK W/TEAR 12/8CT FROSTED FUN</t>
  </si>
  <si>
    <t>380632</t>
  </si>
  <si>
    <t>TC PR BRD 12/1CT 54X96 FROSTED FUN</t>
  </si>
  <si>
    <t>380633</t>
  </si>
  <si>
    <t>GN 12/16CT 2P FROSTED FUN</t>
  </si>
  <si>
    <t>380634</t>
  </si>
  <si>
    <t>DSP CNTR 76PK HOLLY HAVEN</t>
  </si>
  <si>
    <t>380635</t>
  </si>
  <si>
    <t>DSP FL 142PK HOLLY HAVEN</t>
  </si>
  <si>
    <t>380636</t>
  </si>
  <si>
    <t>BN 12/16CT 2P HOLLY HAVEN</t>
  </si>
  <si>
    <t>380637</t>
  </si>
  <si>
    <t>LN 12/16CT 2P HOLLY HAVEN</t>
  </si>
  <si>
    <t>380638</t>
  </si>
  <si>
    <t>PLT7 SS 12/8CT HOLLY HAVEN</t>
  </si>
  <si>
    <t>380639</t>
  </si>
  <si>
    <t>PLT9 SS 12/8CT HOLLY HAVEN</t>
  </si>
  <si>
    <t>380640</t>
  </si>
  <si>
    <t>OVAL RTK W/TEAR 12/8CT HOLLY HAVEN</t>
  </si>
  <si>
    <t>380641</t>
  </si>
  <si>
    <t>TC PR BRD 12/1CT 54X96 HOLLY HAVEN</t>
  </si>
  <si>
    <t>380642</t>
  </si>
  <si>
    <t>GN 12/16CT 2P HOLLY HAVEN</t>
  </si>
  <si>
    <t>380643</t>
  </si>
  <si>
    <t>DSP CNTR 76PK CHRISTMAS BLOSSOM</t>
  </si>
  <si>
    <t>380644</t>
  </si>
  <si>
    <t>DSP FL 142PK CHRISTMAS BLOSSOM</t>
  </si>
  <si>
    <t>380645</t>
  </si>
  <si>
    <t>BN 12/16CT 2P CHRISTMAS BLOSSOM</t>
  </si>
  <si>
    <t>380646</t>
  </si>
  <si>
    <t>LN 12/16CT 2P CHRISTMAS BLOSSOM</t>
  </si>
  <si>
    <t>380647</t>
  </si>
  <si>
    <t>PLT7 SS 12/8CT CHRISTMAS BLOSSOM</t>
  </si>
  <si>
    <t>380648</t>
  </si>
  <si>
    <t>PLT9 SS 12/8CT CHRISTMAS BLOSSOM</t>
  </si>
  <si>
    <t>380649</t>
  </si>
  <si>
    <t>OVAL RTK W/TEAR 12/8CT CHRISTMAS BLOSSOM</t>
  </si>
  <si>
    <t>380650</t>
  </si>
  <si>
    <t>TC PR BRD 12/1CT 54X96 CHRISTMAS BLOSSOM</t>
  </si>
  <si>
    <t>380651</t>
  </si>
  <si>
    <t>GN 12/16CT 2P CHRISTMAS BLOSSOM</t>
  </si>
  <si>
    <t>380652</t>
  </si>
  <si>
    <t>DSP CNTR 76PK SPARKLING SPRUCE</t>
  </si>
  <si>
    <t>380653</t>
  </si>
  <si>
    <t>DSP FL 142PK SPARKLING SPRUCE</t>
  </si>
  <si>
    <t>380654</t>
  </si>
  <si>
    <t>BN 12/16CT 2P SPARKLING SPRUCE</t>
  </si>
  <si>
    <t>380655</t>
  </si>
  <si>
    <t>LN 12/16CT 2P SPARKLING SPRUCE</t>
  </si>
  <si>
    <t>380656</t>
  </si>
  <si>
    <t>PLT7 SS 12/8CT SPARKLING SPRUCE</t>
  </si>
  <si>
    <t>380657</t>
  </si>
  <si>
    <t>PLT9 SS 12/8CT SPARKLING SPRUCE</t>
  </si>
  <si>
    <t>380658</t>
  </si>
  <si>
    <t>OVAL RTK W/TEAR 12/8CT SPARKLING SPRUCE</t>
  </si>
  <si>
    <t>380659</t>
  </si>
  <si>
    <t>TC PR BRD 12/1CT 54X96 SPARKLING SPRUCE</t>
  </si>
  <si>
    <t>380660</t>
  </si>
  <si>
    <t>GN 12/16CT 2P SPARKLING SPRUCE</t>
  </si>
  <si>
    <t>380661</t>
  </si>
  <si>
    <t>DSP CNTR 76PK HOLIDAY GLIMMER</t>
  </si>
  <si>
    <t>380662</t>
  </si>
  <si>
    <t>DSP FL 142PK HOLIDAY GLIMMER</t>
  </si>
  <si>
    <t>380663</t>
  </si>
  <si>
    <t>BN 12/16CT 2P HOLIDAY GLIMMER</t>
  </si>
  <si>
    <t>380664</t>
  </si>
  <si>
    <t>LN 12/16CT 2P HOLIDAY GLIMMER</t>
  </si>
  <si>
    <t>380665</t>
  </si>
  <si>
    <t>PLT7 SS 12/8CT HOLIDAY GLIMMER</t>
  </si>
  <si>
    <t>380666</t>
  </si>
  <si>
    <t>PLT9 SS 12/8CT HOLIDAY GLIMMER</t>
  </si>
  <si>
    <t>380667</t>
  </si>
  <si>
    <t>OVAL RTK W/TEAR 12/8CT HOLIDAY GLIMMER</t>
  </si>
  <si>
    <t>BN 12/16CT 2P NEW ENGLAND PATRIOTS</t>
  </si>
  <si>
    <t>20TMBLR PL 12/8CT HOUSTON TEXANS</t>
  </si>
  <si>
    <t>20TMBLR PL 12/8CT JACKSONVILLE JAGUARS</t>
  </si>
  <si>
    <t>20TMBLR PL 12/8CT MINNESOTA VIKINGS</t>
  </si>
  <si>
    <t>20TMBLR PL 12/8CT NEW YORK GIANTS</t>
  </si>
  <si>
    <t>20TMBLR PL 12/8CT LAS VEGAS RAIDERS</t>
  </si>
  <si>
    <t>20TMBLR PL 12/8CT SAN FRANCISCO 49ERS</t>
  </si>
  <si>
    <t>LN 12/16CT 2P NEW ENGLAND PATRIOTS</t>
  </si>
  <si>
    <t>TC PL AOP 12/1CT 54X102 ARIZONA CARDINALS</t>
  </si>
  <si>
    <t>TC PL AOP 12/1CT 54X102 ATLANTA FALCONS</t>
  </si>
  <si>
    <t>TC PL AOP 12/1CT 54X102 BALTIMORE RAVENS</t>
  </si>
  <si>
    <t>TC PL AOP 12/1CT 54X102 BUFFALO BILLS</t>
  </si>
  <si>
    <t>TC PL AOP 12/1CT 54X102 CAROLINA PANTHERS</t>
  </si>
  <si>
    <t>TC PL AOP 12/1CT 54X102 CHICAGO BEARS</t>
  </si>
  <si>
    <t>TC PL AOP 12/1CT 54X102 CINCINNATI BENGALS</t>
  </si>
  <si>
    <t>TC PL AOP 12/1CT 54X102 DALLAS COWBOYS</t>
  </si>
  <si>
    <t>TC PL AOP 12/1CT 54X102 DENVER BRONCOS</t>
  </si>
  <si>
    <t>TC PL AOP 12/1CT 54X102 GREEN BAY PACKERS</t>
  </si>
  <si>
    <t>TC PL AOP 12/1CT 54X102 HOUSTON TEXANS</t>
  </si>
  <si>
    <t>TC PL AOP 12/1CT 54X102 JACKSONVILLE JAGUARS</t>
  </si>
  <si>
    <t>TC PL AOP 12/1CT 54X102 KANSAS CITY CHIEFS</t>
  </si>
  <si>
    <t>TC PL AOP 12/1CT 54X102 MINNESOTA VIKINGS</t>
  </si>
  <si>
    <t>TC PL AOP 12/1CT 54X102 CLEVELAND BROWNS</t>
  </si>
  <si>
    <t>PLT9 SS 12/8CT CLEVELAND BROWNS</t>
  </si>
  <si>
    <t>PLT7 SS 12/8CT NEW ENGLAND PATRIOTS</t>
  </si>
  <si>
    <t>LN 12/16CT 2P ARIZONA CARDINALS</t>
  </si>
  <si>
    <t>DSP FL 129PK KANSAS CITY CHIEFS</t>
  </si>
  <si>
    <t>DSP FL 129PK NEW ENGLAND PATRIOTS</t>
  </si>
  <si>
    <t>DSP FL 129PK LAS VEGAS RAIDERS</t>
  </si>
  <si>
    <t>DSP FL 129PK PHILADELPHIA EAGLES</t>
  </si>
  <si>
    <t>DSP FL 129PK PITTSBURGH STEELERS</t>
  </si>
  <si>
    <t>LN 12/16CT 2P CAROLINA PANTHERS</t>
  </si>
  <si>
    <t>PLT9 SS 12/8CT ARIZONA CARDINALS</t>
  </si>
  <si>
    <t>LN 12/16CT 2P CINCINNATI BENGALS</t>
  </si>
  <si>
    <t>PLT9 SS 12/8CT BALTIMORE RAVENS</t>
  </si>
  <si>
    <t>PLT7 SS 12/8CT PHILADELPHIA EAGLES</t>
  </si>
  <si>
    <t>PLT9 SS 12/8CT CAROLINA PANTHERS</t>
  </si>
  <si>
    <t>PLT7 SS 12/8CT PITTSBURGH STEELERS</t>
  </si>
  <si>
    <t>PLT9 SS 12/8CT CINCINNATI BENGALS</t>
  </si>
  <si>
    <t>LN 12/16CT 2P KANSAS CITY CHIEFS</t>
  </si>
  <si>
    <t>PLT9 SS 12/8CT JACKSONVILLE JAGUARS</t>
  </si>
  <si>
    <t>PLT9 SS 12/8CT KANSAS CITY CHIEFS</t>
  </si>
  <si>
    <t>LN 12/16CT 2P MINNESOTA VIKINGS</t>
  </si>
  <si>
    <t>PLT9 SS 12/8CT MINNESOTA VIKINGS</t>
  </si>
  <si>
    <t>PLT7 SS 12/8CT KANSAS CITY CHIEFS</t>
  </si>
  <si>
    <t>PLT9 SS 12/8CT LAS VEGAS RAIDERS</t>
  </si>
  <si>
    <t>PLT7 SS 12/8CT LAS VEGAS RAIDERS</t>
  </si>
  <si>
    <t>LN 12/16CT 2P LAS VEGAS RAIDERS</t>
  </si>
  <si>
    <t>PLT9 SS 12/8CT PHILADELPHIA EAGLES</t>
  </si>
  <si>
    <t>LN 12/16CT 2P PHILADELPHIA EAGLES</t>
  </si>
  <si>
    <t>LN 12/16CT 2P PITTSBURGH STEELERS</t>
  </si>
  <si>
    <t>PLT9 SS 12/8CT PITTSBURGH STEELERS</t>
  </si>
  <si>
    <t>LN 12/16CT 2P SAN FRANCISCO 49ERS</t>
  </si>
  <si>
    <t>PLT9 SS 12/8CT SAN FRANCISCO 49ERS</t>
  </si>
  <si>
    <t>LN 12/16CT 2P TAMPA BAY BUCCANEERS</t>
  </si>
  <si>
    <t>PLT9 SS 12/8CT SEATTLE SEAHAWKS</t>
  </si>
  <si>
    <t>LN 12/16CT 2P INDIANAPOLIS COLTS</t>
  </si>
  <si>
    <t>PLT9 SS 12/8CT TAMPA BAY BUCCANEERS</t>
  </si>
  <si>
    <t>PLT9 SS 12/8CT TENNESSEE TITANS</t>
  </si>
  <si>
    <t>20TMBLR PL 12/8CT DETROIT LIONS</t>
  </si>
  <si>
    <t>TC PL AOP 12/1CT 54X102 DETROIT LIONS</t>
  </si>
  <si>
    <t>PLT9 SS 12/8CT INDIANAPOLIS COLTS</t>
  </si>
  <si>
    <t>BN 12/16CT 2P GREEN BAY PACKERS</t>
  </si>
  <si>
    <t>BN 12/16CT 2P KANSAS CITY CHIEFS</t>
  </si>
  <si>
    <t>BN 12/16CT 2P LAS VEGAS RAIDERS</t>
  </si>
  <si>
    <t>BN 12/16CT 2P PHILADELPHIA EAGLES</t>
  </si>
  <si>
    <t>PLT9 SS 12/8CT NEW ENGLAND PATRIOTS</t>
  </si>
  <si>
    <t>BN 12/16CT 2P PITTSBURGH STEELERS</t>
  </si>
  <si>
    <t>PLT9 SS 12/8CT NEW ORLEANS SAINTS</t>
  </si>
  <si>
    <t>TC PL AOP 12/1CT 54X102 NEW ORLEANS SAINTS</t>
  </si>
  <si>
    <t>TC PL AOP 12/1CT 54X102 NEW ENGLAND PATRIOTS</t>
  </si>
  <si>
    <t>TC PL AOP 12/1CT 54X102 NEW YORK GIANTS</t>
  </si>
  <si>
    <t>TC PL AOP 12/1CT 54X102 LAS VEGAS RAIDERS</t>
  </si>
  <si>
    <t>TC PL AOP 12/1CT 54X102 PHILADELPHIA EAGLES</t>
  </si>
  <si>
    <t>TC PL AOP 12/1CT 54X102 PITTSBURGH STEELERS</t>
  </si>
  <si>
    <t>TC PL AOP 12/1CT 54X102 SAN FRANCISCO 49ERS</t>
  </si>
  <si>
    <t>TC PL AOP 12/1CT 54X102 SEATTLE SEAHAWKS</t>
  </si>
  <si>
    <t>TC PL AOP 12/1CT 54X102 TAMPA BAY BUCCANEERS</t>
  </si>
  <si>
    <t>TC PL AOP 12/1CT 54X102 TENNESSEE TITANS</t>
  </si>
  <si>
    <t>TC PL AOP 12/1CT 54X102 INDIANAPOLIS COLTS</t>
  </si>
  <si>
    <t>DSP FL 102PK ARIZONA CARDINALS</t>
  </si>
  <si>
    <t>DSP FL 102PK JACKSONVILLE JAGUARS</t>
  </si>
  <si>
    <t>DSP FL 102PK MINNESOTA VIKINGS</t>
  </si>
  <si>
    <t>DSP FL 102PK LOS ANGELES CHARGERS</t>
  </si>
  <si>
    <t>DSP FL 102PK TAMPA BAY BUCCANEERS</t>
  </si>
  <si>
    <t>DSP FL 102PK LOS ANGELES RAMS</t>
  </si>
  <si>
    <t>LN 12/16CT 2P TENNESSEE TITANS</t>
  </si>
  <si>
    <t>PLT9 SS 12/8CT LOS ANGELES RAMS</t>
  </si>
  <si>
    <t>LN 12/16CT 2P LOS ANGELES RAMS</t>
  </si>
  <si>
    <t>TC PL AOP 12/1CT 54X102 LOS ANGELES RAMS</t>
  </si>
  <si>
    <t>20TMBLR PL 12/8CT LOS ANGELES CHARGERS</t>
  </si>
  <si>
    <t>PLT9 SS 12/8CT LOS ANGELES CHARGERS</t>
  </si>
  <si>
    <t>LN 12/16CT 2P LOS ANGELES CHARGERS</t>
  </si>
  <si>
    <t>TC PL AOP 12/1CT 54X102 LOS ANGELES CHARGERS</t>
  </si>
  <si>
    <t>PLT7 SS 12/8CT NEW ORLEANS SAINTS</t>
  </si>
  <si>
    <t>TC PL AOP 12/1CT 54X102 NEW YORK JETS</t>
  </si>
  <si>
    <t>DSP FL 129PK NEW ORLEANS SAINTS</t>
  </si>
  <si>
    <t>20TMBLR PL 12/8CT MIAMI DOLPHINS</t>
  </si>
  <si>
    <t>TC PL AOP 12/1CT 54X102 MIAMI DOLPHINS</t>
  </si>
  <si>
    <t>PLT9 SS 12/8CT WASHINGTON COMMANDERS</t>
  </si>
  <si>
    <t>LN 12/16CT 2P WASHINGTON COMMANDERS</t>
  </si>
  <si>
    <t>TC PL AOP 12/1CT 54X102 WASHINGTON COMMANDERS</t>
  </si>
  <si>
    <t>DSP FL 102PK WASHINGTON COMMANDERS</t>
  </si>
  <si>
    <t>380815</t>
  </si>
  <si>
    <t>PLT7 SS 12/8CT DETROIT LIONS</t>
  </si>
  <si>
    <t>FW25/FW26</t>
  </si>
  <si>
    <t>ED25/FW25/FW26</t>
  </si>
  <si>
    <t>Indiana University</t>
  </si>
  <si>
    <t>ED25/SS26/FW26</t>
  </si>
  <si>
    <t>University of Florida</t>
  </si>
  <si>
    <t>Michigan State University</t>
  </si>
  <si>
    <t>Pennsylvania State University</t>
  </si>
  <si>
    <t>Auburn University</t>
  </si>
  <si>
    <t>University of Alabama</t>
  </si>
  <si>
    <t>The Ohio State University</t>
  </si>
  <si>
    <t>FW25/SS26/FW26</t>
  </si>
  <si>
    <t>ED25/SS25/FW26</t>
  </si>
  <si>
    <t>University of Michigan</t>
  </si>
  <si>
    <t>University of Notre Dame</t>
  </si>
  <si>
    <t>University of Georgia</t>
  </si>
  <si>
    <t>Valentine's Day Heart-Shaped Bowl 1 ct</t>
  </si>
  <si>
    <t>Valentine's Day Hearts Plastic Headband 1 ct</t>
  </si>
  <si>
    <t>Valentine's Day Wooden Heart Picks 50 ct</t>
  </si>
  <si>
    <t>Valentine's Day Gel Window Clings 1 ct</t>
  </si>
  <si>
    <t>FW26</t>
  </si>
  <si>
    <t>Valentine's Day Heart-Shaped Dinner Plates 8 ct</t>
  </si>
  <si>
    <t>St. Patrick's Day Bowtie Favors 4 ct</t>
  </si>
  <si>
    <t>Cheers St. Patrick's Day 9 oz Plastic Tumblers 8 ct</t>
  </si>
  <si>
    <t>St. Patrick's Day Lucky Banner 1 ct</t>
  </si>
  <si>
    <t>Easter Bunny Ears Cake Topper 1 ct</t>
  </si>
  <si>
    <t>Happy Easter 9" Plastic Bucket 1 ct</t>
  </si>
  <si>
    <t>Easter Bunny Plastic Zipper Sandwich Bags 10 ct</t>
  </si>
  <si>
    <t>Happy Easter 6.5" x 17" Plastic Tray 1 ct</t>
  </si>
  <si>
    <t>Lemons Plastic Oval Serving Tray 1 ct</t>
  </si>
  <si>
    <t>Star-Shaped Plastic Serving Bowl 1 ct</t>
  </si>
  <si>
    <t>Patriotic Stars Plastic Headband 1 ct</t>
  </si>
  <si>
    <t>Patriotic Polyester Hat 1 ct</t>
  </si>
  <si>
    <t>USA Patriotic 6.5" x 17" Plastic Tray 1 ct</t>
  </si>
  <si>
    <t>Graduation Photo Display Banner 1 ct</t>
  </si>
  <si>
    <t>Grad Photo Display Centerpiece Sticks 15 ct</t>
  </si>
  <si>
    <t>Mortarboard Shaped Graduation Party Card Box 1 ct</t>
  </si>
  <si>
    <t>10" x 14" Congrats Grad Plastic Serving Tray 1 ct</t>
  </si>
  <si>
    <t>Congrats Grad Gold Glitter Shapped Ribbon Banner 1 ct</t>
  </si>
  <si>
    <t>Joyful Hearts Beverage Napkins 16 ct</t>
  </si>
  <si>
    <t>Joyful Hearts Dinner Napkins 16 ct</t>
  </si>
  <si>
    <t>Joyful Hearts Dessert Plates 8 ct</t>
  </si>
  <si>
    <t>Joyful Hearts Dinner Plates 8 ct</t>
  </si>
  <si>
    <t>Irish Wishes Beverage Napkins 16 ct</t>
  </si>
  <si>
    <t>Irish Wishes "Irish Today" Beverage Napkins 16 ct</t>
  </si>
  <si>
    <t>Irish Wishes "LUCKY" Beverage Napkins 16 ct</t>
  </si>
  <si>
    <t>Irish Wishes "Eat, Drink, and Be Irish" Beverage Napkins 16 ct</t>
  </si>
  <si>
    <t>Irish Wishes Dinner Napkins 16 ct</t>
  </si>
  <si>
    <t>Irish Wishes Dessert Plates 8 ct</t>
  </si>
  <si>
    <t>Irish Wishes "Lucky" Dessert Plates 8 ct</t>
  </si>
  <si>
    <t>Irish Wishes Dinner Plates 8 ct</t>
  </si>
  <si>
    <t>Bunny Bliss Beverage Napkins 16 ct</t>
  </si>
  <si>
    <t>Bunny Bliss Dinner Napkins 16 ct</t>
  </si>
  <si>
    <t>Bunny Bliss Dessert Plates 8 ct</t>
  </si>
  <si>
    <t>Bunny Bliss Dinner Plates 8 ct</t>
  </si>
  <si>
    <t>Bunny Bliss Oval Platters 8 ct</t>
  </si>
  <si>
    <t>Bunny Bliss Paper Tablecloth 1 ct</t>
  </si>
  <si>
    <t>Eggscellent Easter Beverage Napkins 16 ct</t>
  </si>
  <si>
    <t>Eggscellent Easter Dinner Napkins 16 ct</t>
  </si>
  <si>
    <t>Eggscellent Easter Dessert Plates 8 ct</t>
  </si>
  <si>
    <t>Eggscellent Easter Dinner Plates 8 ct</t>
  </si>
  <si>
    <t>Eggscellent Easter Oval Platters 8 ct</t>
  </si>
  <si>
    <t>Eggscellent Easter Paper Tablecloth 1 ct</t>
  </si>
  <si>
    <t>Easter Frills Beverage Napkins 16 ct</t>
  </si>
  <si>
    <t>Easter Frills Dinner Napkins 16 ct</t>
  </si>
  <si>
    <t>Easter Frills Dessert Plates 8 ct</t>
  </si>
  <si>
    <t>Easter Frills Dinner Plates 8 ct</t>
  </si>
  <si>
    <t>Easter Frills Oval Platters 8 ct</t>
  </si>
  <si>
    <t>Easter Frills Paper Tablecloth 1 ct</t>
  </si>
  <si>
    <t>Sights of Spring Beverage Napkins 16 ct</t>
  </si>
  <si>
    <t>Sights of Spring Bunny Dinner Napkins 16 ct</t>
  </si>
  <si>
    <t>Sights of Spring Floral Dinner Napkins 16 ct</t>
  </si>
  <si>
    <t>Sights of Spring Bunny Dessert Plates 8 ct</t>
  </si>
  <si>
    <t>Sights of Spring Floral Dessert Plates 8 ct</t>
  </si>
  <si>
    <t>Sights of Spring Bunny Dinner Plates 8 ct</t>
  </si>
  <si>
    <t>Sights of Spring Floral Dinner Plates 8 ct</t>
  </si>
  <si>
    <t>Sights of Spring Bunny Oval Platters 8 ct</t>
  </si>
  <si>
    <t>Sights of Springs Buny Paper Tablecloth 1 ct</t>
  </si>
  <si>
    <t>Sights of Spring Guest Towels 16 ct</t>
  </si>
  <si>
    <t>Trendy Tulips Beverage Napkins 16 ct</t>
  </si>
  <si>
    <t>Trendy Tulips Dinner Napkins 16 ct</t>
  </si>
  <si>
    <t>Trendy Tulips Dessert Plates 8 ct</t>
  </si>
  <si>
    <t>Trendy Tulips Dinner Plates 8 ct</t>
  </si>
  <si>
    <t>Trendy Tulips Oval Platters 8 ct</t>
  </si>
  <si>
    <t>Trendy Tulips Paper Tablecloth 1 ct</t>
  </si>
  <si>
    <t>Trendy Tulips Guest Towels 16 ct</t>
  </si>
  <si>
    <t>SS26/FW26</t>
  </si>
  <si>
    <t>Fragrant Florals Beverage Napkins 16 ct</t>
  </si>
  <si>
    <t>Fragrant Florals Dinner Napkins 16 ct</t>
  </si>
  <si>
    <t>Fragrant Florals Dessert Plates 8 ct</t>
  </si>
  <si>
    <t>Fragrant Florals Dinner Plates 8 ct</t>
  </si>
  <si>
    <t>Fragrant Florals Oval Platters 8 ct</t>
  </si>
  <si>
    <t>Fragrant Florals Paper Tablecloth 1 ct</t>
  </si>
  <si>
    <t>Fragrant Florals Guest Towels 16 ct</t>
  </si>
  <si>
    <t>Black Lace Webs Table Runner</t>
  </si>
  <si>
    <t>Tasty Treats Beverage Napkins 16 ct</t>
  </si>
  <si>
    <t>Hanging Witch Hats Halloween Décor</t>
  </si>
  <si>
    <t>Tasty Treats Dinner Napkins 16 ct</t>
  </si>
  <si>
    <t>Jack-O-Lantern Halloween Cello Treat Bags With Twist Ties</t>
  </si>
  <si>
    <t>Tasty Treats Dessert Plates 8 ct</t>
  </si>
  <si>
    <t>Happy Halloween Plastic Sandwich Zipper Bags</t>
  </si>
  <si>
    <t>Tasty Treats Dinner Plates 8 ct</t>
  </si>
  <si>
    <t>Build a Turkey Thanksgiving Stickers</t>
  </si>
  <si>
    <t>Tasty Treats Paper Tablecloth 1 ct</t>
  </si>
  <si>
    <t>Fall Leaves Plastic Tablecloth</t>
  </si>
  <si>
    <t>Fall Leaves Plastic Compartment Serving Tray</t>
  </si>
  <si>
    <t>Thanksgiving Turkey Plastic Tray</t>
  </si>
  <si>
    <t>Fresh Fruits Beverage Napkins 16 ct</t>
  </si>
  <si>
    <t>Christmas Snowflakes Plastic Compartment Serving Tray</t>
  </si>
  <si>
    <t>Fresh Fruits Dinner Napkins 16 ct</t>
  </si>
  <si>
    <t>Santa Sleigh and Reindeer Banner</t>
  </si>
  <si>
    <t>Fresh Fruits Dessert Plates 8 ct</t>
  </si>
  <si>
    <t>Santa Wooden Christmas Food Picks</t>
  </si>
  <si>
    <t>Fresh Fruits Dinner Plates 8 ct</t>
  </si>
  <si>
    <t>Christmas Santa Cello Treat Bags With Twist Ties</t>
  </si>
  <si>
    <t>Fresh Fruits Oval Platters 8 ct</t>
  </si>
  <si>
    <t>Christmas Lights Plastic Sandwich Zipper Bags</t>
  </si>
  <si>
    <t>Fresh Fruits Paper Tablecloth 1 ct</t>
  </si>
  <si>
    <t>Meet Me at Midnight New Year Plastic Tumblers</t>
  </si>
  <si>
    <t>Marvelous Melon Beverage Napkins 16 ct</t>
  </si>
  <si>
    <t>Marvelous Melon Dinner Napkins 16 ct</t>
  </si>
  <si>
    <t>Marvelous Melon Dessert Plates 8 ct</t>
  </si>
  <si>
    <t>Marvelous Melon Dinner Plates 8 ct</t>
  </si>
  <si>
    <t>Skelebration Beverage Napkins</t>
  </si>
  <si>
    <t>Skelebration Dinner Napkins</t>
  </si>
  <si>
    <t>Marvelous Melon Oval Platters 8 ct</t>
  </si>
  <si>
    <t>Skelebration Dessert Plates</t>
  </si>
  <si>
    <t>Marvelous Melon Paper Tablecloth 1 ct</t>
  </si>
  <si>
    <t>Skelebration Dinner Plates</t>
  </si>
  <si>
    <t>Summer Sippin Summer Vibes Beverage Napkins 16 ct</t>
  </si>
  <si>
    <t>Summer Sippin Let's Flamingle Beverage Napkins 16 ct</t>
  </si>
  <si>
    <t>Fall Feast Beverage Napkins</t>
  </si>
  <si>
    <t>Summer Sippin Feeling Tropical Beverage Napkins 16 ct</t>
  </si>
  <si>
    <t>Fall Feast Dinner Napkins</t>
  </si>
  <si>
    <t>Fall Feast Dessert Plates</t>
  </si>
  <si>
    <t>Summer Sippin Toes in the Sand Beverage Napkins 16 ct</t>
  </si>
  <si>
    <t>Fall Feast Dinner Plates</t>
  </si>
  <si>
    <t>Summer Sippin Dinner Napkins 16 ct</t>
  </si>
  <si>
    <t>Fall Feast Oval Platters</t>
  </si>
  <si>
    <t>Summer Sippin Dessert Plates 8 ct</t>
  </si>
  <si>
    <t>Fall Feast Paper Tablecloth</t>
  </si>
  <si>
    <t>Summer Sippin Summer Vibes Dessert Plates 8 ct</t>
  </si>
  <si>
    <t>Fall Feast Guest Towels</t>
  </si>
  <si>
    <t>Summer Sippin Dinner Plates 8 ct</t>
  </si>
  <si>
    <t>Frosty Friends Guest Towels</t>
  </si>
  <si>
    <t>Summer Sippin Paper Tablecloth 1 ct</t>
  </si>
  <si>
    <t>Christmas Cheer Beverage Napkins</t>
  </si>
  <si>
    <t>Christmas Cheer Dinner Napkins</t>
  </si>
  <si>
    <t>Backyard Bash Beverage Napkins 16 ct</t>
  </si>
  <si>
    <t>Christmas Cheer Dessert Plates</t>
  </si>
  <si>
    <t>Backyard Bash Dinner Napkins 16 ct</t>
  </si>
  <si>
    <t>Christmas Cheer Dinner Plates</t>
  </si>
  <si>
    <t>Backyard Bash Dessert Plates 8 ct</t>
  </si>
  <si>
    <t>Christmas Cheer Oval Platters</t>
  </si>
  <si>
    <t>Backyard Bash Dinner Plates 8 ct</t>
  </si>
  <si>
    <t>Christmas Cheer Paper Tablecloth</t>
  </si>
  <si>
    <t>Backyard Bash Oval Platters 8 ct</t>
  </si>
  <si>
    <t>Backyard Bash Paper Tablecloth 1 ct</t>
  </si>
  <si>
    <t>Holiday Sweets Beverage Napkins</t>
  </si>
  <si>
    <t>Holiday Sweets Dinner Napkins</t>
  </si>
  <si>
    <t>Summer Sun Beverage Napkins 16 ct</t>
  </si>
  <si>
    <t>Holiday Sweets Dessert Plates</t>
  </si>
  <si>
    <t>Summer Sun Dinner Napkins 16 ct</t>
  </si>
  <si>
    <t>Holiday Sweets Dinner Plates</t>
  </si>
  <si>
    <t>Summer Sun Dessert Plates 8 ct</t>
  </si>
  <si>
    <t>Holiday Sweets Oval Platters</t>
  </si>
  <si>
    <t>Summer Sun Dinner Plates 8 ct</t>
  </si>
  <si>
    <t>Holiday Sweets Paper Tablecloth</t>
  </si>
  <si>
    <t>Summer Sun Oval Platters 8 ct</t>
  </si>
  <si>
    <t>New Year's Radiance Dinner Napkins</t>
  </si>
  <si>
    <t>Summer Sun Paper Tablecloth 1 ct</t>
  </si>
  <si>
    <t>New Year's Radiance Dessert Plates</t>
  </si>
  <si>
    <t>New Year's Radiance Dinner Plates</t>
  </si>
  <si>
    <t>Lady Liberty Beverage Napkins 16 ct</t>
  </si>
  <si>
    <t>Lady Liberty Dinner Napkins 16 ct</t>
  </si>
  <si>
    <t>Lady Liberty Dessert Plates 8 ct</t>
  </si>
  <si>
    <t>Lady Liberty Dinner Plates 8 ct</t>
  </si>
  <si>
    <t>Lady Liberty Oval Platters 8 ct</t>
  </si>
  <si>
    <t>Lady Liberty Paper Tablecloth 1 ct</t>
  </si>
  <si>
    <t>Peace and Patriotism Beverage Napkins 16 ct</t>
  </si>
  <si>
    <t>Peace and Patriotism Dinner Napkins 16 ct</t>
  </si>
  <si>
    <t>Peace and Patriotism Dessert Plates 8 ct</t>
  </si>
  <si>
    <t>Peace and Patriotism Dinner Plates 8 ct</t>
  </si>
  <si>
    <t>Peace and Patriotism Oval Platters 8 ct</t>
  </si>
  <si>
    <t>Peace and Patriotism Paper Tablecloth 1 ct</t>
  </si>
  <si>
    <t>Holiday Glimmer</t>
  </si>
  <si>
    <t>196504232242</t>
  </si>
  <si>
    <t>196504232259</t>
  </si>
  <si>
    <t>Winter Woods</t>
  </si>
  <si>
    <t>196504232266</t>
  </si>
  <si>
    <t>196504232273</t>
  </si>
  <si>
    <t>196504232280</t>
  </si>
  <si>
    <t>Grad Cap Toss 2026 Beverage Napkins 16 ct</t>
  </si>
  <si>
    <t>196504232297</t>
  </si>
  <si>
    <t>196504232303</t>
  </si>
  <si>
    <t>196504232310</t>
  </si>
  <si>
    <t>Graceful Grad Beverage Napkins 16 ct</t>
  </si>
  <si>
    <t>196504232327</t>
  </si>
  <si>
    <t>Graceful Grad Dinner Napkins 16 ct</t>
  </si>
  <si>
    <t>196504232334</t>
  </si>
  <si>
    <t>Graceful Grad Dessert Plates 8 ct</t>
  </si>
  <si>
    <t>196504232341</t>
  </si>
  <si>
    <t>Graceful Grad Dinner Plates 8 ct</t>
  </si>
  <si>
    <t>Holiday Hues</t>
  </si>
  <si>
    <t>196504232358</t>
  </si>
  <si>
    <t>School Spirit Classic Red Class of 2026 Dinner Napkins 36 ct</t>
  </si>
  <si>
    <t>196504232365</t>
  </si>
  <si>
    <t>School Spirit Cobalt Class of 2026 Dinner Napkins 36 ct</t>
  </si>
  <si>
    <t>196504232372</t>
  </si>
  <si>
    <t>School Spirit Emerald Green Class of 2026 Dinner Napkins 36 ct</t>
  </si>
  <si>
    <t>196504232389</t>
  </si>
  <si>
    <t>School Spirit White Class of 2026 Dinner Napkins 36 ct</t>
  </si>
  <si>
    <t>196504232396</t>
  </si>
  <si>
    <t>Summer Gingham Vinyl Flannel-Backed Tablecloth 1 ct</t>
  </si>
  <si>
    <t>196504232402</t>
  </si>
  <si>
    <t>196504232419</t>
  </si>
  <si>
    <t>24ct Assorted Cutlery, Silver</t>
  </si>
  <si>
    <t>092352990993</t>
  </si>
  <si>
    <t>196504232426</t>
  </si>
  <si>
    <t>24ct Forks Only, Silver</t>
  </si>
  <si>
    <t>092352991006</t>
  </si>
  <si>
    <t>196504232433</t>
  </si>
  <si>
    <t>24ct Assorted Cutlery, Gold</t>
  </si>
  <si>
    <t>092352991013</t>
  </si>
  <si>
    <t>20ct Luncheon Plate, Classic Red</t>
  </si>
  <si>
    <t>092352991020</t>
  </si>
  <si>
    <t>196504232440</t>
  </si>
  <si>
    <t>20ct Luncheon Plate, Navy Blue</t>
  </si>
  <si>
    <t>092352991037</t>
  </si>
  <si>
    <t>20ct Luncheon Plate, Candy Pink</t>
  </si>
  <si>
    <t>092352991044</t>
  </si>
  <si>
    <t>196504232457</t>
  </si>
  <si>
    <t>Birthday Bliss</t>
  </si>
  <si>
    <t>20ct Luncheon Plate, Birthday Bliss</t>
  </si>
  <si>
    <t>092352991051</t>
  </si>
  <si>
    <t>196504232464</t>
  </si>
  <si>
    <t>Prismatic Party</t>
  </si>
  <si>
    <t>20ct Luncheon Plate, Prismatic Party</t>
  </si>
  <si>
    <t>092352991068</t>
  </si>
  <si>
    <t>Modern Monochrome</t>
  </si>
  <si>
    <t>20ct Luncheon Plate, Modern Monochrome</t>
  </si>
  <si>
    <t>092352991075</t>
  </si>
  <si>
    <t>196504232471</t>
  </si>
  <si>
    <t>20ct Dinner Plate, Classic Red</t>
  </si>
  <si>
    <t>092352991082</t>
  </si>
  <si>
    <t>20ct Dinner Plate, Navy Blue</t>
  </si>
  <si>
    <t>092352991099</t>
  </si>
  <si>
    <t>196504232488</t>
  </si>
  <si>
    <t>20ct Dinner Plate, Birthday Bliss</t>
  </si>
  <si>
    <t>092352991105</t>
  </si>
  <si>
    <t>196504232495</t>
  </si>
  <si>
    <t>20ct Dinner Plate, Prismatic Party</t>
  </si>
  <si>
    <t>092352991112</t>
  </si>
  <si>
    <t>196504232501</t>
  </si>
  <si>
    <t>20ct Dinner Plate, Modern Monochrome</t>
  </si>
  <si>
    <t>092352991129</t>
  </si>
  <si>
    <t>40ct 2ply Beverage Napkin, Candy Pink</t>
  </si>
  <si>
    <t>092352991136</t>
  </si>
  <si>
    <t>196504232518</t>
  </si>
  <si>
    <t>40ct 2ply Beverage Napkin, Black Velvet</t>
  </si>
  <si>
    <t>092352991143</t>
  </si>
  <si>
    <t>196504232525</t>
  </si>
  <si>
    <t>24ct 2ply Beverage Napkin, Birthday Bliss</t>
  </si>
  <si>
    <t>092352991150</t>
  </si>
  <si>
    <t>24ct 2ply Beverage Napkin, Prismatic Party</t>
  </si>
  <si>
    <t>092352991167</t>
  </si>
  <si>
    <t>196504232532</t>
  </si>
  <si>
    <t>24ct 2ply Beverage Napkin, Modern Monochrome</t>
  </si>
  <si>
    <t>092352991174</t>
  </si>
  <si>
    <t>196504232549</t>
  </si>
  <si>
    <t>Royal Florals</t>
  </si>
  <si>
    <t>24ct 2ply Beverage Napkin, Royal Florals</t>
  </si>
  <si>
    <t>092352991181</t>
  </si>
  <si>
    <t>40ct 2ply Dinner Napkin, Candy Pink</t>
  </si>
  <si>
    <t>092352991198</t>
  </si>
  <si>
    <t>196504232563</t>
  </si>
  <si>
    <t>40ct 2ply Dinner Napkin, Black Velvet</t>
  </si>
  <si>
    <t>092352991204</t>
  </si>
  <si>
    <t>196504232570</t>
  </si>
  <si>
    <t>24ct 2ply Dinner Napkin, Birthday Bliss</t>
  </si>
  <si>
    <t>092352991211</t>
  </si>
  <si>
    <t>24ct 2ply Dinner Napkin, Prismatic Party</t>
  </si>
  <si>
    <t>092352991228</t>
  </si>
  <si>
    <t>196504232587</t>
  </si>
  <si>
    <t>24ct 2ply Dinner Napkin, Modern Monochrome</t>
  </si>
  <si>
    <t>092352991235</t>
  </si>
  <si>
    <t>196504232594</t>
  </si>
  <si>
    <t>24ct 2ply Dinner Napkin, Royal Florals</t>
  </si>
  <si>
    <t>092352991242</t>
  </si>
  <si>
    <t>1ct Tablecover, 54x108" Paper/Poly, Candy Pink</t>
  </si>
  <si>
    <t>092352991259</t>
  </si>
  <si>
    <t>196504232600</t>
  </si>
  <si>
    <t>1ct Tablecover, 54x108" Paper/Poly, Black Velvet</t>
  </si>
  <si>
    <t>092352991266</t>
  </si>
  <si>
    <t>196504232617</t>
  </si>
  <si>
    <t>1ct Tablecover, 54x108" Paper/Poly, Birthday Bliss</t>
  </si>
  <si>
    <t>092352991273</t>
  </si>
  <si>
    <t>092352991280</t>
  </si>
  <si>
    <t>Dazzling Midnight</t>
  </si>
  <si>
    <t>196504232624</t>
  </si>
  <si>
    <t>40ct 2ply Dinner Napkin, Navy</t>
  </si>
  <si>
    <t>092352991297</t>
  </si>
  <si>
    <t>196504232631</t>
  </si>
  <si>
    <t>092352991303</t>
  </si>
  <si>
    <t>196504232648</t>
  </si>
  <si>
    <t>38pc Silver/Gold Cutlery Counter Display</t>
  </si>
  <si>
    <t>092352991327</t>
  </si>
  <si>
    <t>196504232655</t>
  </si>
  <si>
    <t>38pc Silver Cutlery Counter Display</t>
  </si>
  <si>
    <t>092352991334</t>
  </si>
  <si>
    <t>196504232662</t>
  </si>
  <si>
    <t>80pc Silver Cutlery Floor Display</t>
  </si>
  <si>
    <t>092352991341</t>
  </si>
  <si>
    <t>196504232679</t>
  </si>
  <si>
    <t>80pc Silver and Gold Cutlery Floor Display</t>
  </si>
  <si>
    <t>092352991358</t>
  </si>
  <si>
    <t>SN2026SS|SN2026FW</t>
  </si>
  <si>
    <t>98pc Display, Clear Entertaining Items</t>
  </si>
  <si>
    <t>092352991419</t>
  </si>
  <si>
    <t>196504232686</t>
  </si>
  <si>
    <t>64pc Silver, Gold, and Clear Cutlery Floor Display</t>
  </si>
  <si>
    <t>092352991433</t>
  </si>
  <si>
    <t>196504232693</t>
  </si>
  <si>
    <t>196504230828</t>
  </si>
  <si>
    <t>196504232709</t>
  </si>
  <si>
    <t>Pumpkin Prowlers</t>
  </si>
  <si>
    <t>196504230835</t>
  </si>
  <si>
    <t>196504232716</t>
  </si>
  <si>
    <t>196504230842</t>
  </si>
  <si>
    <t>196504232723</t>
  </si>
  <si>
    <t>196504230859</t>
  </si>
  <si>
    <t>9" Plastic Halloween Bucket</t>
  </si>
  <si>
    <t>196504232730</t>
  </si>
  <si>
    <t>196504230866</t>
  </si>
  <si>
    <t>196504230873</t>
  </si>
  <si>
    <t>Plastic Tray, Halloween 17" x 6.5"</t>
  </si>
  <si>
    <t>196504232747</t>
  </si>
  <si>
    <t>196504230880</t>
  </si>
  <si>
    <t>Table Runner, Lace, Fall Leaves</t>
  </si>
  <si>
    <t>196504232754</t>
  </si>
  <si>
    <t>Frightful Friends</t>
  </si>
  <si>
    <t>196504230897</t>
  </si>
  <si>
    <t>Plastic Tray, Fall/ Thanksgiving 17" x 6.5"</t>
  </si>
  <si>
    <t>196504232761</t>
  </si>
  <si>
    <t>196504230903</t>
  </si>
  <si>
    <t>Christmas Treat Box</t>
  </si>
  <si>
    <t>196504232778</t>
  </si>
  <si>
    <t>196504230910</t>
  </si>
  <si>
    <t>Table Runner, Lace, Christmas Poinsettia</t>
  </si>
  <si>
    <t>196504232785</t>
  </si>
  <si>
    <t>196504230927</t>
  </si>
  <si>
    <t>Plastic Tray, Christmas 17" x 6.5"</t>
  </si>
  <si>
    <t>196504232792</t>
  </si>
  <si>
    <t>196504230934</t>
  </si>
  <si>
    <t>Plastic Tray, Christmas 14" x 10"</t>
  </si>
  <si>
    <t>196504232808</t>
  </si>
  <si>
    <t>196504230941</t>
  </si>
  <si>
    <t>Hat, Black and Silver Foil, New Year's</t>
  </si>
  <si>
    <t>196504232822</t>
  </si>
  <si>
    <t>Happy Haunting</t>
  </si>
  <si>
    <t>196504230958</t>
  </si>
  <si>
    <t>Plastic Tablecover, New Year's, All Over Print</t>
  </si>
  <si>
    <t>196504232839</t>
  </si>
  <si>
    <t>196504230965</t>
  </si>
  <si>
    <t>196504232921</t>
  </si>
  <si>
    <t>196504230972</t>
  </si>
  <si>
    <t>USSF 2026</t>
  </si>
  <si>
    <t>U.S. Soccer</t>
  </si>
  <si>
    <t>USMNT World Cup 2026 U.S. Men’s Soccer Multicolored Dinner Paper Plates, 9 inch, 8 ct.</t>
  </si>
  <si>
    <t>USSF</t>
  </si>
  <si>
    <t>196504233249</t>
  </si>
  <si>
    <t>USMNT World Cup 2026 U.S. Men's Soccer Multicolored Dessert Paper Plates, 7 inch, 8 ct.</t>
  </si>
  <si>
    <t>196504233256</t>
  </si>
  <si>
    <t>196504230989</t>
  </si>
  <si>
    <t>USMNT World Cup 2026 U.S. Men's Soccer Multicolored Dinner Paper Napkins, 6.5 inch, 16 ct.</t>
  </si>
  <si>
    <t>196504233263</t>
  </si>
  <si>
    <t>196504230996</t>
  </si>
  <si>
    <t>USMNT World Cup 2026 U.S. Men's Soccer Multicolor Beverage Paper Napkins, 5 inch, 16 ct.</t>
  </si>
  <si>
    <t>196504233270</t>
  </si>
  <si>
    <t>196504231009</t>
  </si>
  <si>
    <t>Radiant Reaper</t>
  </si>
  <si>
    <t>196504231016</t>
  </si>
  <si>
    <t>Fan Zone</t>
  </si>
  <si>
    <t>196504239166</t>
  </si>
  <si>
    <t>196504231023</t>
  </si>
  <si>
    <t>196504239173</t>
  </si>
  <si>
    <t>196504231030</t>
  </si>
  <si>
    <t>196504239180</t>
  </si>
  <si>
    <t>196504231047</t>
  </si>
  <si>
    <t>196504239197</t>
  </si>
  <si>
    <t>196504231054</t>
  </si>
  <si>
    <t>196504239203</t>
  </si>
  <si>
    <t>196504231061</t>
  </si>
  <si>
    <t>196504239210</t>
  </si>
  <si>
    <t>196504231078</t>
  </si>
  <si>
    <t>196504239227</t>
  </si>
  <si>
    <t>196504231085</t>
  </si>
  <si>
    <t>196504239234</t>
  </si>
  <si>
    <t>196504231092</t>
  </si>
  <si>
    <t>196504239241</t>
  </si>
  <si>
    <t>196504231108</t>
  </si>
  <si>
    <t>196504231115</t>
  </si>
  <si>
    <t>196504239258</t>
  </si>
  <si>
    <t>196504231122</t>
  </si>
  <si>
    <t>196504239265</t>
  </si>
  <si>
    <t>196504231139</t>
  </si>
  <si>
    <t>196504239272</t>
  </si>
  <si>
    <t>196504231146</t>
  </si>
  <si>
    <t>Pumpkin Shaped Plate</t>
  </si>
  <si>
    <t>196504239838</t>
  </si>
  <si>
    <t>196504231153</t>
  </si>
  <si>
    <t>196504239845</t>
  </si>
  <si>
    <t>196504231160</t>
  </si>
  <si>
    <t>196504239852</t>
  </si>
  <si>
    <t>Bountiful Bird</t>
  </si>
  <si>
    <t>196504231177</t>
  </si>
  <si>
    <t>Christmas Tree Shaped Plate</t>
  </si>
  <si>
    <t>196504239869</t>
  </si>
  <si>
    <t>196504231184</t>
  </si>
  <si>
    <t>Sparkling Spruce</t>
  </si>
  <si>
    <t>196504239876</t>
  </si>
  <si>
    <t>196504231191</t>
  </si>
  <si>
    <t>196504239883</t>
  </si>
  <si>
    <t>196504231207</t>
  </si>
  <si>
    <t>Snowman Shaped Plate</t>
  </si>
  <si>
    <t>196504239890</t>
  </si>
  <si>
    <t>196504231214</t>
  </si>
  <si>
    <t>Frosted Fun</t>
  </si>
  <si>
    <t>196504239906</t>
  </si>
  <si>
    <t>196504231221</t>
  </si>
  <si>
    <t>196504239913</t>
  </si>
  <si>
    <t>196504231238</t>
  </si>
  <si>
    <t>SN2026FW</t>
  </si>
  <si>
    <t>94pc Red and White Tableware Display</t>
  </si>
  <si>
    <t>092352991488</t>
  </si>
  <si>
    <t>196504231245</t>
  </si>
  <si>
    <t>84pc Red, White, and Metallic Silver Display</t>
  </si>
  <si>
    <t>092352991495</t>
  </si>
  <si>
    <t>84pc Black, White, and Metallic Tableware Display</t>
  </si>
  <si>
    <t>092352991501</t>
  </si>
  <si>
    <t>196504231252</t>
  </si>
  <si>
    <t>80pc Red and White Tableware Display</t>
  </si>
  <si>
    <t>092352991518</t>
  </si>
  <si>
    <t>196504231269</t>
  </si>
  <si>
    <t>72pc Red and White Tableware Floor Display</t>
  </si>
  <si>
    <t>092352991525</t>
  </si>
  <si>
    <t>196504231276</t>
  </si>
  <si>
    <t>Lady Liberty 250th</t>
  </si>
  <si>
    <t>196504244139</t>
  </si>
  <si>
    <t>Falling Foliage</t>
  </si>
  <si>
    <t>196504231283</t>
  </si>
  <si>
    <t>196504244146</t>
  </si>
  <si>
    <t>196504231290</t>
  </si>
  <si>
    <t>196504244153</t>
  </si>
  <si>
    <t>196504231306</t>
  </si>
  <si>
    <t>196504244160</t>
  </si>
  <si>
    <t>196504231313</t>
  </si>
  <si>
    <t>196504244177</t>
  </si>
  <si>
    <t>196504231320</t>
  </si>
  <si>
    <t>196504244184</t>
  </si>
  <si>
    <t>196504231337</t>
  </si>
  <si>
    <t>Table Cover</t>
  </si>
  <si>
    <t>USMNT World Cup 2026 U.S. Men's Soccer Multicolor Plastic Tablecloth, 54" x 102", 1  ct.</t>
  </si>
  <si>
    <t>196504249042</t>
  </si>
  <si>
    <t>196504231344</t>
  </si>
  <si>
    <t>Tumbler</t>
  </si>
  <si>
    <t>USMNT World Cup 2026 U.S. Men's Soccer Multicolored Plastic Cups, 20 oz., 8 ct.</t>
  </si>
  <si>
    <t>196504249059</t>
  </si>
  <si>
    <t>196504231351</t>
  </si>
  <si>
    <t>196504249066</t>
  </si>
  <si>
    <t>196504231368</t>
  </si>
  <si>
    <t>196504249073</t>
  </si>
  <si>
    <t>Autumn Orchard</t>
  </si>
  <si>
    <t>196504231375</t>
  </si>
  <si>
    <t>196504249080</t>
  </si>
  <si>
    <t>196504231382</t>
  </si>
  <si>
    <t>196504249097</t>
  </si>
  <si>
    <t>196504231399</t>
  </si>
  <si>
    <t>ED2026</t>
  </si>
  <si>
    <t>Guest Towels 2ply</t>
  </si>
  <si>
    <t>196504249219</t>
  </si>
  <si>
    <t>196504249226</t>
  </si>
  <si>
    <t>196504231405</t>
  </si>
  <si>
    <t>196504249233</t>
  </si>
  <si>
    <t>196504231412</t>
  </si>
  <si>
    <t>196504249240</t>
  </si>
  <si>
    <t>196504231429</t>
  </si>
  <si>
    <t>196504249257</t>
  </si>
  <si>
    <t>196504231436</t>
  </si>
  <si>
    <t>196504249264</t>
  </si>
  <si>
    <t>196504249271</t>
  </si>
  <si>
    <t>196504231443</t>
  </si>
  <si>
    <t>196504249288</t>
  </si>
  <si>
    <t>196504231450</t>
  </si>
  <si>
    <t>196504249295</t>
  </si>
  <si>
    <t>196504249301</t>
  </si>
  <si>
    <t>Petals and Pumpkins</t>
  </si>
  <si>
    <t>196504231467</t>
  </si>
  <si>
    <t>196504249318</t>
  </si>
  <si>
    <t>196504231474</t>
  </si>
  <si>
    <t>196504249325</t>
  </si>
  <si>
    <t>196504231481</t>
  </si>
  <si>
    <t>196504249332</t>
  </si>
  <si>
    <t>196504231498</t>
  </si>
  <si>
    <t>196504249349</t>
  </si>
  <si>
    <t>196504231504</t>
  </si>
  <si>
    <t>196504249356</t>
  </si>
  <si>
    <t>196504249363</t>
  </si>
  <si>
    <t>196504231511</t>
  </si>
  <si>
    <t>196504249370</t>
  </si>
  <si>
    <t>196504249387</t>
  </si>
  <si>
    <t>196504231528</t>
  </si>
  <si>
    <t>196504249394</t>
  </si>
  <si>
    <t>196504249400</t>
  </si>
  <si>
    <t>196504231535</t>
  </si>
  <si>
    <t>196504249417</t>
  </si>
  <si>
    <t>196504249424</t>
  </si>
  <si>
    <t>196504231542</t>
  </si>
  <si>
    <t>196504249431</t>
  </si>
  <si>
    <t>Turkey Treat</t>
  </si>
  <si>
    <t>196504231559</t>
  </si>
  <si>
    <t>196504249448</t>
  </si>
  <si>
    <t>196504249455</t>
  </si>
  <si>
    <t>196504231566</t>
  </si>
  <si>
    <t>196504249462</t>
  </si>
  <si>
    <t>196504231573</t>
  </si>
  <si>
    <t>196504249479</t>
  </si>
  <si>
    <t>196504231580</t>
  </si>
  <si>
    <t>196504249486</t>
  </si>
  <si>
    <t>196504231597</t>
  </si>
  <si>
    <t>196504231603</t>
  </si>
  <si>
    <t>196504231610</t>
  </si>
  <si>
    <t>196504231627</t>
  </si>
  <si>
    <t>196504231634</t>
  </si>
  <si>
    <t>196504231641</t>
  </si>
  <si>
    <t>196504231658</t>
  </si>
  <si>
    <t>196504231665</t>
  </si>
  <si>
    <t>196504231672</t>
  </si>
  <si>
    <t>196504231689</t>
  </si>
  <si>
    <t>196504231696</t>
  </si>
  <si>
    <t>196504231702</t>
  </si>
  <si>
    <t>196504231719</t>
  </si>
  <si>
    <t>196504231726</t>
  </si>
  <si>
    <t>196504231733</t>
  </si>
  <si>
    <t>Hanukkah Lights</t>
  </si>
  <si>
    <t>196504231740</t>
  </si>
  <si>
    <t>196504231757</t>
  </si>
  <si>
    <t>196504231764</t>
  </si>
  <si>
    <t>196504231771</t>
  </si>
  <si>
    <t>196504231788</t>
  </si>
  <si>
    <t>196504231795</t>
  </si>
  <si>
    <t>196504231801</t>
  </si>
  <si>
    <t>196504231818</t>
  </si>
  <si>
    <t>196504231825</t>
  </si>
  <si>
    <t>196504231832</t>
  </si>
  <si>
    <t>196504231849</t>
  </si>
  <si>
    <t>196504231856</t>
  </si>
  <si>
    <t>196504231863</t>
  </si>
  <si>
    <t>196504231870</t>
  </si>
  <si>
    <t>196504231887</t>
  </si>
  <si>
    <t>Holly Haven</t>
  </si>
  <si>
    <t>196504231894</t>
  </si>
  <si>
    <t>196504231900</t>
  </si>
  <si>
    <t>196504231917</t>
  </si>
  <si>
    <t>196504231924</t>
  </si>
  <si>
    <t>196504231931</t>
  </si>
  <si>
    <t>196504231948</t>
  </si>
  <si>
    <t>196504231955</t>
  </si>
  <si>
    <t>196504231979</t>
  </si>
  <si>
    <t>196504231986</t>
  </si>
  <si>
    <t>Christmas Blossom</t>
  </si>
  <si>
    <t>196504231993</t>
  </si>
  <si>
    <t>196504232006</t>
  </si>
  <si>
    <t>196504232013</t>
  </si>
  <si>
    <t>196504232020</t>
  </si>
  <si>
    <t>196504232037</t>
  </si>
  <si>
    <t>196504232044</t>
  </si>
  <si>
    <t>196504232051</t>
  </si>
  <si>
    <t>196504232068</t>
  </si>
  <si>
    <t>196504232075</t>
  </si>
  <si>
    <t>196504232082</t>
  </si>
  <si>
    <t>196504232099</t>
  </si>
  <si>
    <t>196504232105</t>
  </si>
  <si>
    <t>196504232112</t>
  </si>
  <si>
    <t>196504232129</t>
  </si>
  <si>
    <t>196504232136</t>
  </si>
  <si>
    <t>196504232143</t>
  </si>
  <si>
    <t>196504232150</t>
  </si>
  <si>
    <t>196504232167</t>
  </si>
  <si>
    <t>196504232174</t>
  </si>
  <si>
    <t>196504232181</t>
  </si>
  <si>
    <t>196504232198</t>
  </si>
  <si>
    <t>196504232204</t>
  </si>
  <si>
    <t>196504232211</t>
  </si>
  <si>
    <t>196504232228</t>
  </si>
  <si>
    <t>196504232235</t>
  </si>
  <si>
    <t>039938242626</t>
  </si>
  <si>
    <t>Orders for this MUST be placed before Dec 1, 2025, and will ship starting Mar 2, 2026</t>
  </si>
  <si>
    <t>10196504232249</t>
  </si>
  <si>
    <t>10196504232256</t>
  </si>
  <si>
    <t>00196504232266</t>
  </si>
  <si>
    <t>00196504232273</t>
  </si>
  <si>
    <t>10196504232287</t>
  </si>
  <si>
    <t>10196504232294</t>
  </si>
  <si>
    <t>10196504232300</t>
  </si>
  <si>
    <t>10196504232317</t>
  </si>
  <si>
    <t>10196504232324</t>
  </si>
  <si>
    <t>10196504232331</t>
  </si>
  <si>
    <t>10196504232348</t>
  </si>
  <si>
    <t>00196504232358</t>
  </si>
  <si>
    <t>00196504232365</t>
  </si>
  <si>
    <t>00196504232372</t>
  </si>
  <si>
    <t>00196504232389</t>
  </si>
  <si>
    <t>00196504232396</t>
  </si>
  <si>
    <t>10196504232409</t>
  </si>
  <si>
    <t>10196504232416</t>
  </si>
  <si>
    <t>10092352990990</t>
  </si>
  <si>
    <t>80092352990999</t>
  </si>
  <si>
    <t>10196504232423</t>
  </si>
  <si>
    <t>10092352991003</t>
  </si>
  <si>
    <t>80092352991002</t>
  </si>
  <si>
    <t>10196504232430</t>
  </si>
  <si>
    <t>10092352991010</t>
  </si>
  <si>
    <t>80092352991019</t>
  </si>
  <si>
    <t>10092352991027</t>
  </si>
  <si>
    <t>10196504232447</t>
  </si>
  <si>
    <t>10092352991034</t>
  </si>
  <si>
    <t>10092352991041</t>
  </si>
  <si>
    <t>10196504232454</t>
  </si>
  <si>
    <t>10092352991058</t>
  </si>
  <si>
    <t>10196504232461</t>
  </si>
  <si>
    <t>10092352991065</t>
  </si>
  <si>
    <t>10092352991072</t>
  </si>
  <si>
    <t>10196504232478</t>
  </si>
  <si>
    <t>10092352991089</t>
  </si>
  <si>
    <t>10092352991096</t>
  </si>
  <si>
    <t>10196504232485</t>
  </si>
  <si>
    <t>10092352991102</t>
  </si>
  <si>
    <t>10196504232492</t>
  </si>
  <si>
    <t>10092352991119</t>
  </si>
  <si>
    <t>10196504232508</t>
  </si>
  <si>
    <t>10092352991126</t>
  </si>
  <si>
    <t>10092352991133</t>
  </si>
  <si>
    <t>10196504232515</t>
  </si>
  <si>
    <t>10092352991140</t>
  </si>
  <si>
    <t>10196504232522</t>
  </si>
  <si>
    <t>10092352991157</t>
  </si>
  <si>
    <t>10092352991164</t>
  </si>
  <si>
    <t>00196504232532</t>
  </si>
  <si>
    <t>10092352991171</t>
  </si>
  <si>
    <t>10196504232546</t>
  </si>
  <si>
    <t>10092352991188</t>
  </si>
  <si>
    <t>10092352991195</t>
  </si>
  <si>
    <t>00196504232563</t>
  </si>
  <si>
    <t>10092352991201</t>
  </si>
  <si>
    <t>00196504232570</t>
  </si>
  <si>
    <t>10092352991218</t>
  </si>
  <si>
    <t>10092352991225</t>
  </si>
  <si>
    <t>00196504232587</t>
  </si>
  <si>
    <t>10092352991232</t>
  </si>
  <si>
    <t>00196504232594</t>
  </si>
  <si>
    <t>10092352991249</t>
  </si>
  <si>
    <t>10092352991256</t>
  </si>
  <si>
    <t>10196504232607</t>
  </si>
  <si>
    <t>10092352991263</t>
  </si>
  <si>
    <t>10196504232614</t>
  </si>
  <si>
    <t>10092352991270</t>
  </si>
  <si>
    <t>10092352991287</t>
  </si>
  <si>
    <t>00196504232624</t>
  </si>
  <si>
    <t>10092352991294</t>
  </si>
  <si>
    <t>00196504232631</t>
  </si>
  <si>
    <t>10092352991300</t>
  </si>
  <si>
    <t>00196504232648</t>
  </si>
  <si>
    <t>10092352991324</t>
  </si>
  <si>
    <t>10196504232652</t>
  </si>
  <si>
    <t>10092352991331</t>
  </si>
  <si>
    <t>10196504232669</t>
  </si>
  <si>
    <t>10092352991348</t>
  </si>
  <si>
    <t>10196504232676</t>
  </si>
  <si>
    <t>10092352991355</t>
  </si>
  <si>
    <t>00092352991419</t>
  </si>
  <si>
    <t>10196504232683</t>
  </si>
  <si>
    <t>10092352991430</t>
  </si>
  <si>
    <t>10196504232690</t>
  </si>
  <si>
    <t>00196504230828</t>
  </si>
  <si>
    <t>10196504232706</t>
  </si>
  <si>
    <t>00196504230835</t>
  </si>
  <si>
    <t>00196504232716</t>
  </si>
  <si>
    <t>00196504230842</t>
  </si>
  <si>
    <t>00196504232723</t>
  </si>
  <si>
    <t>10196504230856</t>
  </si>
  <si>
    <t>10196504232737</t>
  </si>
  <si>
    <t>80196504232736</t>
  </si>
  <si>
    <t>10196504230863</t>
  </si>
  <si>
    <t>10196504230870</t>
  </si>
  <si>
    <t>10196504232744</t>
  </si>
  <si>
    <t>80196504232743</t>
  </si>
  <si>
    <t>10196504230887</t>
  </si>
  <si>
    <t>10196504232751</t>
  </si>
  <si>
    <t>80196504232750</t>
  </si>
  <si>
    <t>00196504230897</t>
  </si>
  <si>
    <t>10196504232768</t>
  </si>
  <si>
    <t>80196504232767</t>
  </si>
  <si>
    <t>00196504230903</t>
  </si>
  <si>
    <t>10196504232775</t>
  </si>
  <si>
    <t>80196504232774</t>
  </si>
  <si>
    <t>10196504230917</t>
  </si>
  <si>
    <t>10196504232782</t>
  </si>
  <si>
    <t>80196504232781</t>
  </si>
  <si>
    <t>10196504230924</t>
  </si>
  <si>
    <t>10196504232799</t>
  </si>
  <si>
    <t>80196504232798</t>
  </si>
  <si>
    <t>10196504230931</t>
  </si>
  <si>
    <t>10196504232805</t>
  </si>
  <si>
    <t>80196504232804</t>
  </si>
  <si>
    <t>10196504230948</t>
  </si>
  <si>
    <t>10196504232829</t>
  </si>
  <si>
    <t>80196504232828</t>
  </si>
  <si>
    <t>00196504230958</t>
  </si>
  <si>
    <t>10196504232836</t>
  </si>
  <si>
    <t>80196504232835</t>
  </si>
  <si>
    <t>00196504230965</t>
  </si>
  <si>
    <t>00196504232921</t>
  </si>
  <si>
    <t>10196504230979</t>
  </si>
  <si>
    <t>10196504233246</t>
  </si>
  <si>
    <t>10196504233253</t>
  </si>
  <si>
    <t>10196504230986</t>
  </si>
  <si>
    <t>10196504233260</t>
  </si>
  <si>
    <t>10196504230993</t>
  </si>
  <si>
    <t>10196504233277</t>
  </si>
  <si>
    <t>10196504231006</t>
  </si>
  <si>
    <t>00196504231016</t>
  </si>
  <si>
    <t>00196504239166</t>
  </si>
  <si>
    <t>00196504231023</t>
  </si>
  <si>
    <t>00196504239173</t>
  </si>
  <si>
    <t>00196504231030</t>
  </si>
  <si>
    <t>00196504239180</t>
  </si>
  <si>
    <t>00196504231047</t>
  </si>
  <si>
    <t>00196504239197</t>
  </si>
  <si>
    <t>00196504231054</t>
  </si>
  <si>
    <t>10196504239200</t>
  </si>
  <si>
    <t>10196504231068</t>
  </si>
  <si>
    <t>10196504239217</t>
  </si>
  <si>
    <t>10196504231075</t>
  </si>
  <si>
    <t>10196504239224</t>
  </si>
  <si>
    <t>10196504231082</t>
  </si>
  <si>
    <t>10196504239231</t>
  </si>
  <si>
    <t>10196504231099</t>
  </si>
  <si>
    <t>10196504239248</t>
  </si>
  <si>
    <t>10196504231105</t>
  </si>
  <si>
    <t>10196504231112</t>
  </si>
  <si>
    <t>10196504239255</t>
  </si>
  <si>
    <t>10196504231129</t>
  </si>
  <si>
    <t>10196504239262</t>
  </si>
  <si>
    <t>10196504231136</t>
  </si>
  <si>
    <t>00196504239272</t>
  </si>
  <si>
    <t>00196504231146</t>
  </si>
  <si>
    <t>10196504239835</t>
  </si>
  <si>
    <t>80196504239834</t>
  </si>
  <si>
    <t>00196504231153</t>
  </si>
  <si>
    <t>00196504239845</t>
  </si>
  <si>
    <t>00196504231160</t>
  </si>
  <si>
    <t>00196504239852</t>
  </si>
  <si>
    <t>00196504231177</t>
  </si>
  <si>
    <t>10196504239866</t>
  </si>
  <si>
    <t>80196504239865</t>
  </si>
  <si>
    <t>00196504231184</t>
  </si>
  <si>
    <t>00196504239876</t>
  </si>
  <si>
    <t>10196504231198</t>
  </si>
  <si>
    <t>00196504239883</t>
  </si>
  <si>
    <t>10196504231204</t>
  </si>
  <si>
    <t>10196504239897</t>
  </si>
  <si>
    <t>80196504239896</t>
  </si>
  <si>
    <t>10196504231211</t>
  </si>
  <si>
    <t>00196504239906</t>
  </si>
  <si>
    <t>10196504231228</t>
  </si>
  <si>
    <t>00196504239913</t>
  </si>
  <si>
    <t>10196504231235</t>
  </si>
  <si>
    <t>00092352991488</t>
  </si>
  <si>
    <t>10196504231242</t>
  </si>
  <si>
    <t>00092352991495</t>
  </si>
  <si>
    <t>00092352991501</t>
  </si>
  <si>
    <t>10196504231259</t>
  </si>
  <si>
    <t>00092352991518</t>
  </si>
  <si>
    <t>10196504231266</t>
  </si>
  <si>
    <t>00092352991525</t>
  </si>
  <si>
    <t>10196504231273</t>
  </si>
  <si>
    <t>10196504244136</t>
  </si>
  <si>
    <t>00196504231283</t>
  </si>
  <si>
    <t>10196504244143</t>
  </si>
  <si>
    <t>00196504231290</t>
  </si>
  <si>
    <t>10196504244150</t>
  </si>
  <si>
    <t>10196504231303</t>
  </si>
  <si>
    <t>00196504244160</t>
  </si>
  <si>
    <t>10196504231310</t>
  </si>
  <si>
    <t>00196504244177</t>
  </si>
  <si>
    <t>10196504231327</t>
  </si>
  <si>
    <t>10196504244181</t>
  </si>
  <si>
    <t>10196504231334</t>
  </si>
  <si>
    <t>10196504249049</t>
  </si>
  <si>
    <t>10196504231341</t>
  </si>
  <si>
    <t>10196504249056</t>
  </si>
  <si>
    <t>10196504231358</t>
  </si>
  <si>
    <t>10196504249063</t>
  </si>
  <si>
    <t>10196504231365</t>
  </si>
  <si>
    <t>10196504249070</t>
  </si>
  <si>
    <t>00196504231375</t>
  </si>
  <si>
    <t>10196504249087</t>
  </si>
  <si>
    <t>00196504231382</t>
  </si>
  <si>
    <t>10196504249094</t>
  </si>
  <si>
    <t>10196504231396</t>
  </si>
  <si>
    <t>10196504249216</t>
  </si>
  <si>
    <t>10196504249223</t>
  </si>
  <si>
    <t>10196504231402</t>
  </si>
  <si>
    <t>10196504249230</t>
  </si>
  <si>
    <t>10196504231419</t>
  </si>
  <si>
    <t>10196504249247</t>
  </si>
  <si>
    <t>10196504231426</t>
  </si>
  <si>
    <t>10196504249254</t>
  </si>
  <si>
    <t>10196504231433</t>
  </si>
  <si>
    <t>10196504249261</t>
  </si>
  <si>
    <t>10196504249278</t>
  </si>
  <si>
    <t>10196504231440</t>
  </si>
  <si>
    <t>10196504249285</t>
  </si>
  <si>
    <t>10196504231457</t>
  </si>
  <si>
    <t>10196504249292</t>
  </si>
  <si>
    <t>10196504249308</t>
  </si>
  <si>
    <t>00196504231467</t>
  </si>
  <si>
    <t>10196504249315</t>
  </si>
  <si>
    <t>00196504231474</t>
  </si>
  <si>
    <t>10196504249322</t>
  </si>
  <si>
    <t>10196504231488</t>
  </si>
  <si>
    <t>10196504249339</t>
  </si>
  <si>
    <t>10196504231495</t>
  </si>
  <si>
    <t>10196504249346</t>
  </si>
  <si>
    <t>10196504231501</t>
  </si>
  <si>
    <t>10196504249353</t>
  </si>
  <si>
    <t>10196504249360</t>
  </si>
  <si>
    <t>10196504231518</t>
  </si>
  <si>
    <t>10196504249377</t>
  </si>
  <si>
    <t>10196504249384</t>
  </si>
  <si>
    <t>10196504231525</t>
  </si>
  <si>
    <t>10196504249391</t>
  </si>
  <si>
    <t>10196504249407</t>
  </si>
  <si>
    <t>10196504231532</t>
  </si>
  <si>
    <t>10196504249414</t>
  </si>
  <si>
    <t>10196504249421</t>
  </si>
  <si>
    <t>10196504231549</t>
  </si>
  <si>
    <t>10196504249438</t>
  </si>
  <si>
    <t>00196504231559</t>
  </si>
  <si>
    <t>10196504249445</t>
  </si>
  <si>
    <t>10196504249452</t>
  </si>
  <si>
    <t>00196504231566</t>
  </si>
  <si>
    <t>10196504249469</t>
  </si>
  <si>
    <t>00196504231573</t>
  </si>
  <si>
    <t>10196504249476</t>
  </si>
  <si>
    <t>00196504231580</t>
  </si>
  <si>
    <t>10196504249483</t>
  </si>
  <si>
    <t>00196504231597</t>
  </si>
  <si>
    <t>10196504231600</t>
  </si>
  <si>
    <t>10196504231617</t>
  </si>
  <si>
    <t>10196504231624</t>
  </si>
  <si>
    <t>10196504231631</t>
  </si>
  <si>
    <t>10196504231648</t>
  </si>
  <si>
    <t>10196504231655</t>
  </si>
  <si>
    <t>10196504231662</t>
  </si>
  <si>
    <t>10196504231679</t>
  </si>
  <si>
    <t>10196504231686</t>
  </si>
  <si>
    <t>10196504231693</t>
  </si>
  <si>
    <t>10196504231709</t>
  </si>
  <si>
    <t>10196504231716</t>
  </si>
  <si>
    <t>00196504231726</t>
  </si>
  <si>
    <t>10196504231730</t>
  </si>
  <si>
    <t>00196504231740</t>
  </si>
  <si>
    <t>00196504231757</t>
  </si>
  <si>
    <t>10196504231761</t>
  </si>
  <si>
    <t>10196504231778</t>
  </si>
  <si>
    <t>10196504231785</t>
  </si>
  <si>
    <t>10196504231792</t>
  </si>
  <si>
    <t>00196504231801</t>
  </si>
  <si>
    <t>00196504231818</t>
  </si>
  <si>
    <t>10196504231822</t>
  </si>
  <si>
    <t>10196504231839</t>
  </si>
  <si>
    <t>10196504231846</t>
  </si>
  <si>
    <t>10196504231853</t>
  </si>
  <si>
    <t>10196504231860</t>
  </si>
  <si>
    <t>10196504231877</t>
  </si>
  <si>
    <t>10196504231884</t>
  </si>
  <si>
    <t>00196504231894</t>
  </si>
  <si>
    <t>00196504231900</t>
  </si>
  <si>
    <t>10196504231914</t>
  </si>
  <si>
    <t>10196504231921</t>
  </si>
  <si>
    <t>10196504231938</t>
  </si>
  <si>
    <t>10196504231945</t>
  </si>
  <si>
    <t>10196504231952</t>
  </si>
  <si>
    <t>10196504231976</t>
  </si>
  <si>
    <t>10196504231983</t>
  </si>
  <si>
    <t>00196504231993</t>
  </si>
  <si>
    <t>00196504232006</t>
  </si>
  <si>
    <t>10196504232010</t>
  </si>
  <si>
    <t>10196504232027</t>
  </si>
  <si>
    <t>10196504232034</t>
  </si>
  <si>
    <t>10196504232041</t>
  </si>
  <si>
    <t>10196504232058</t>
  </si>
  <si>
    <t>10196504232065</t>
  </si>
  <si>
    <t>10196504232072</t>
  </si>
  <si>
    <t>00196504232082</t>
  </si>
  <si>
    <t>00196504232099</t>
  </si>
  <si>
    <t>10196504232102</t>
  </si>
  <si>
    <t>10196504232119</t>
  </si>
  <si>
    <t>10196504232126</t>
  </si>
  <si>
    <t>10196504232133</t>
  </si>
  <si>
    <t>10196504232140</t>
  </si>
  <si>
    <t>10196504232157</t>
  </si>
  <si>
    <t>10196504232164</t>
  </si>
  <si>
    <t>00196504232174</t>
  </si>
  <si>
    <t>00196504232181</t>
  </si>
  <si>
    <t>10196504232195</t>
  </si>
  <si>
    <t>10196504232201</t>
  </si>
  <si>
    <t>10196504232218</t>
  </si>
  <si>
    <t>10196504232225</t>
  </si>
  <si>
    <t>10196504232232</t>
  </si>
  <si>
    <t>20039938242620</t>
  </si>
  <si>
    <t>&gt;!</t>
  </si>
  <si>
    <t>DSP CD 76PK MIX</t>
  </si>
  <si>
    <t>24602-CD</t>
  </si>
  <si>
    <t>COUNTER 76PK COCKTAIL MX</t>
  </si>
  <si>
    <t>&gt;$</t>
  </si>
  <si>
    <t>DSP FL 142PK MIX</t>
  </si>
  <si>
    <t>24602-FD</t>
  </si>
  <si>
    <t>FLOOR 142PK COCKTAIL MX</t>
  </si>
  <si>
    <t>41SE10</t>
  </si>
  <si>
    <t>7" PRM 20CT</t>
  </si>
  <si>
    <t>42SE06</t>
  </si>
  <si>
    <t>8.5" PRM 20CT</t>
  </si>
  <si>
    <t>93SE05</t>
  </si>
  <si>
    <t>2P 40CT 1/6 FLD</t>
  </si>
  <si>
    <t>25637</t>
  </si>
  <si>
    <t>FLOOR 90PK DECOR</t>
  </si>
  <si>
    <t>&gt;%</t>
  </si>
  <si>
    <t>DSP FL 61PK TBLW &amp; DECOR</t>
  </si>
  <si>
    <t>25865</t>
  </si>
  <si>
    <t>FLOOR 61PK TBLW + DECOR</t>
  </si>
  <si>
    <t>OJ</t>
  </si>
  <si>
    <t>DSP CD 38PC MET CUTL</t>
  </si>
  <si>
    <t>25130</t>
  </si>
  <si>
    <t>COUNTER 38PK SENS CUTL METALLIC</t>
  </si>
  <si>
    <t>25SE62</t>
  </si>
  <si>
    <t>FLOOR 80PK MET CUT SENS</t>
  </si>
  <si>
    <t>25SE70</t>
  </si>
  <si>
    <t>FLOOR 98PK CLEAR SENS</t>
  </si>
  <si>
    <t>25SE63</t>
  </si>
  <si>
    <t>FLOOR 64PK SENS MET/CLEAR ASST CUT</t>
  </si>
  <si>
    <t>&gt;#</t>
  </si>
  <si>
    <t>DSP FL 130PK TBLW</t>
  </si>
  <si>
    <t>25911</t>
  </si>
  <si>
    <t>FLOOR 130PK TWARE</t>
  </si>
  <si>
    <t>&gt;&amp;</t>
  </si>
  <si>
    <t>DSP FL 52PK DECOR MIX</t>
  </si>
  <si>
    <t>25636</t>
  </si>
  <si>
    <t>FLOOR 52PK DECOR MIX WEARABLES</t>
  </si>
  <si>
    <t>&gt;@</t>
  </si>
  <si>
    <t>DSP CD 76PK TIARAS</t>
  </si>
  <si>
    <t>26821-CD</t>
  </si>
  <si>
    <t>COUNTER 74PK NY</t>
  </si>
  <si>
    <t>89733</t>
  </si>
  <si>
    <t>PAPER NY 8CT</t>
  </si>
  <si>
    <t>&gt;A</t>
  </si>
  <si>
    <t>DSP FL 48PK KITS</t>
  </si>
  <si>
    <t>25659</t>
  </si>
  <si>
    <t>FLOOR 48PK KITS</t>
  </si>
  <si>
    <t>24610</t>
  </si>
  <si>
    <t>FLOOR 68PK BUCKETS AND BOWLS</t>
  </si>
  <si>
    <t>24615</t>
  </si>
  <si>
    <t>FLOOR 68PK DECOR</t>
  </si>
  <si>
    <t>25SE71</t>
  </si>
  <si>
    <t>FLOOR 94PK TBLW SENS</t>
  </si>
  <si>
    <t>25SE72</t>
  </si>
  <si>
    <t>FLOOR 84PK TBLW SENS</t>
  </si>
  <si>
    <t>25SE73</t>
  </si>
  <si>
    <t>FLOOR 80PK TBLW SENS</t>
  </si>
  <si>
    <t>25SE47</t>
  </si>
  <si>
    <t>FLOOR 72PK DN + TC SENS</t>
  </si>
  <si>
    <t>Z0</t>
  </si>
  <si>
    <t>LIST PRICE</t>
  </si>
  <si>
    <t>25N13</t>
  </si>
  <si>
    <t>FLOOR 54PK US SOCCER</t>
  </si>
  <si>
    <t>25N14</t>
  </si>
  <si>
    <t>FLOOR 125PK US SOCCER</t>
  </si>
  <si>
    <t>24012-CD</t>
  </si>
  <si>
    <t xml:space="preserve">COUNTER 64PK </t>
  </si>
  <si>
    <t>24600-FD</t>
  </si>
  <si>
    <t>FLOOR 141PK</t>
  </si>
  <si>
    <t>4$</t>
  </si>
  <si>
    <t>GN 2P 12/50CT SOL</t>
  </si>
  <si>
    <t>93112</t>
  </si>
  <si>
    <t>4&amp;</t>
  </si>
  <si>
    <t>GN 2P 6/100CT SOL</t>
  </si>
  <si>
    <t>93113</t>
  </si>
  <si>
    <t>2P SOLID 100CT</t>
  </si>
  <si>
    <t>Yes - 16%</t>
  </si>
  <si>
    <t>Yes - 33%</t>
  </si>
  <si>
    <t>0.25 x 6.5 x 8</t>
  </si>
  <si>
    <t>0.375 x 6.5 x 11.5</t>
  </si>
  <si>
    <t>0.625 x 7.5 x 10.75</t>
  </si>
  <si>
    <t>0.6 x 7 x 9.5</t>
  </si>
  <si>
    <t>0.75 x 5.5 x 5.7</t>
  </si>
  <si>
    <t>2.13 x 3.94 x 7.88</t>
  </si>
  <si>
    <t>0.875 x 6.875 x 6.875</t>
  </si>
  <si>
    <t>1.375 x 8.625 x 8.625</t>
  </si>
  <si>
    <t>2.25 x 4.25 x 7.875</t>
  </si>
  <si>
    <t>0.4 x 7 x 9.5</t>
  </si>
  <si>
    <t>0.2 x 9 x 7</t>
  </si>
  <si>
    <t>5.5 x 8.5 x 12.75</t>
  </si>
  <si>
    <t>9 x 0.25 x 9</t>
  </si>
  <si>
    <t>3 x 8.5 x 8</t>
  </si>
  <si>
    <t>THIS FILE CONTAINS NO PRICING, PRICING FOUND ON CATALOGS ITEMS TAB</t>
  </si>
  <si>
    <t>Display</t>
  </si>
  <si>
    <t>Components</t>
  </si>
  <si>
    <t>Display Spec Information</t>
  </si>
  <si>
    <t>Component Spec Information</t>
  </si>
  <si>
    <t>DSP LIC</t>
  </si>
  <si>
    <t>Child LIC</t>
  </si>
  <si>
    <t>child lic TW Brand</t>
  </si>
  <si>
    <t>Display Item Number</t>
  </si>
  <si>
    <t>Display Item Description</t>
  </si>
  <si>
    <t>Display Total Pkgs</t>
  </si>
  <si>
    <t>Component Item Number</t>
  </si>
  <si>
    <t>Component Item Description</t>
  </si>
  <si>
    <t>Child Pkgs per Display</t>
  </si>
  <si>
    <t>Display UCC</t>
  </si>
  <si>
    <t>Design</t>
  </si>
  <si>
    <t>Display Case Length (in)</t>
  </si>
  <si>
    <t>Display Case Width (in)</t>
  </si>
  <si>
    <t>Display Case Height (in)</t>
  </si>
  <si>
    <t>Display Case Weight (lbs)</t>
  </si>
  <si>
    <t>Display Case Cubic Size (cubic feet)</t>
  </si>
  <si>
    <t>Display Tie</t>
  </si>
  <si>
    <t>Display High</t>
  </si>
  <si>
    <t>Display Retail Height (in)</t>
  </si>
  <si>
    <t>Display Retail Depth (in)</t>
  </si>
  <si>
    <t>Display Retail Width (in)</t>
  </si>
  <si>
    <t>Component UPC</t>
  </si>
  <si>
    <t>Component Pcs / Pkg</t>
  </si>
  <si>
    <t>Component Pkg Length (In)</t>
  </si>
  <si>
    <t>Component Pkg Width (in)</t>
  </si>
  <si>
    <t>Component Pkg Height (in)</t>
  </si>
  <si>
    <t>Component Pkg Weight (lbs)</t>
  </si>
  <si>
    <t>Componenet Packages per Full Case</t>
  </si>
  <si>
    <t>Component Full Case Weight (lbs)</t>
  </si>
  <si>
    <t>Component Full Case Cubic Size (cubic feet)</t>
  </si>
  <si>
    <t>7.5</t>
  </si>
  <si>
    <t>14.5</t>
  </si>
  <si>
    <t>39.75</t>
  </si>
  <si>
    <t>0.375</t>
  </si>
  <si>
    <t>0.17</t>
  </si>
  <si>
    <t>0.144</t>
  </si>
  <si>
    <t>1.8</t>
  </si>
  <si>
    <t>0.122</t>
  </si>
  <si>
    <t>15.5</t>
  </si>
  <si>
    <t>12.75</t>
  </si>
  <si>
    <t>0.388</t>
  </si>
  <si>
    <t>6.5</t>
  </si>
  <si>
    <t>1.055</t>
  </si>
  <si>
    <t>7.25</t>
  </si>
  <si>
    <t>12.5</t>
  </si>
  <si>
    <t>0.269</t>
  </si>
  <si>
    <t>4.098</t>
  </si>
  <si>
    <t>0.961</t>
  </si>
  <si>
    <t>339401</t>
  </si>
  <si>
    <t>AST CUT 12/24CT MET SILVER HAMMERED</t>
  </si>
  <si>
    <t>8.25</t>
  </si>
  <si>
    <t>092352988990</t>
  </si>
  <si>
    <t>2.13</t>
  </si>
  <si>
    <t>3.94</t>
  </si>
  <si>
    <t>7.87</t>
  </si>
  <si>
    <t>0.407</t>
  </si>
  <si>
    <t>5.09</t>
  </si>
  <si>
    <t>0.566</t>
  </si>
  <si>
    <t>339403</t>
  </si>
  <si>
    <t>AST CUT 12/24CT MET GOLD HAMMERED</t>
  </si>
  <si>
    <t>092352989010</t>
  </si>
  <si>
    <t>80</t>
  </si>
  <si>
    <t>18.25</t>
  </si>
  <si>
    <t>10.25</t>
  </si>
  <si>
    <t>57.875</t>
  </si>
  <si>
    <t>67SE02</t>
  </si>
  <si>
    <t>338399</t>
  </si>
  <si>
    <t>DN 10/40CT 2P 1/8 FLD 15X17 WHITE</t>
  </si>
  <si>
    <t>092352988679</t>
  </si>
  <si>
    <t>2.375</t>
  </si>
  <si>
    <t>4.25</t>
  </si>
  <si>
    <t>0.49</t>
  </si>
  <si>
    <t>5.513</t>
  </si>
  <si>
    <t>0.683</t>
  </si>
  <si>
    <t>338397</t>
  </si>
  <si>
    <t>DN 10/40CT 2P 1/8 FLD 15X17 CLASSIC RED</t>
  </si>
  <si>
    <t>092352988655</t>
  </si>
  <si>
    <t>73</t>
  </si>
  <si>
    <t>63</t>
  </si>
  <si>
    <t>3.15</t>
  </si>
  <si>
    <t>8.46</t>
  </si>
  <si>
    <t>0.335</t>
  </si>
  <si>
    <t>4.19</t>
  </si>
  <si>
    <t>0.779</t>
  </si>
  <si>
    <t>2.76</t>
  </si>
  <si>
    <t>12.01</t>
  </si>
  <si>
    <t>0.318</t>
  </si>
  <si>
    <t>3.97</t>
  </si>
  <si>
    <t>0.75</t>
  </si>
  <si>
    <t>3.54</t>
  </si>
  <si>
    <t>4.33</t>
  </si>
  <si>
    <t>0.255</t>
  </si>
  <si>
    <t>3.25</t>
  </si>
  <si>
    <t>0.256</t>
  </si>
  <si>
    <t>2.4</t>
  </si>
  <si>
    <t>0.474</t>
  </si>
  <si>
    <t>0.247</t>
  </si>
  <si>
    <t>3.09</t>
  </si>
  <si>
    <t>0.492</t>
  </si>
  <si>
    <t>3.189</t>
  </si>
  <si>
    <t>7.13</t>
  </si>
  <si>
    <t>4.85</t>
  </si>
  <si>
    <t>0.436</t>
  </si>
  <si>
    <t>5.75</t>
  </si>
  <si>
    <t>0.274</t>
  </si>
  <si>
    <t>3.42</t>
  </si>
  <si>
    <t>0.203</t>
  </si>
  <si>
    <t>20.25</t>
  </si>
  <si>
    <t>15.75</t>
  </si>
  <si>
    <t>0.625</t>
  </si>
  <si>
    <t>0.09</t>
  </si>
  <si>
    <t>1.25</t>
  </si>
  <si>
    <t>0.173</t>
  </si>
  <si>
    <t>0.139</t>
  </si>
  <si>
    <t>1.961</t>
  </si>
  <si>
    <t>0.293</t>
  </si>
  <si>
    <t>6.875</t>
  </si>
  <si>
    <t>0.131</t>
  </si>
  <si>
    <t>1.782</t>
  </si>
  <si>
    <t>0.213</t>
  </si>
  <si>
    <t>8.875</t>
  </si>
  <si>
    <t>0.225</t>
  </si>
  <si>
    <t>3.1</t>
  </si>
  <si>
    <t>0.401</t>
  </si>
  <si>
    <t>13.5</t>
  </si>
  <si>
    <t>9.5</t>
  </si>
  <si>
    <t>24.5</t>
  </si>
  <si>
    <t>0.25</t>
  </si>
  <si>
    <t>0.2</t>
  </si>
  <si>
    <t>2.5</t>
  </si>
  <si>
    <t>0.197</t>
  </si>
  <si>
    <t>8.38</t>
  </si>
  <si>
    <t>64.25</t>
  </si>
  <si>
    <t>5.5</t>
  </si>
  <si>
    <t>0.065</t>
  </si>
  <si>
    <t>0.81</t>
  </si>
  <si>
    <t>0.087</t>
  </si>
  <si>
    <t>1.1</t>
  </si>
  <si>
    <t>12.99</t>
  </si>
  <si>
    <t>0.16</t>
  </si>
  <si>
    <t>0.096</t>
  </si>
  <si>
    <t>1.2</t>
  </si>
  <si>
    <t>0.37</t>
  </si>
  <si>
    <t>0.3</t>
  </si>
  <si>
    <t>0.093</t>
  </si>
  <si>
    <t>0.1</t>
  </si>
  <si>
    <t>5.91</t>
  </si>
  <si>
    <t>0.128</t>
  </si>
  <si>
    <t>1.6</t>
  </si>
  <si>
    <t>0.184</t>
  </si>
  <si>
    <t>3.75</t>
  </si>
  <si>
    <t>0.248</t>
  </si>
  <si>
    <t>0.519</t>
  </si>
  <si>
    <t>3.5</t>
  </si>
  <si>
    <t>8.75</t>
  </si>
  <si>
    <t>10.75</t>
  </si>
  <si>
    <t>0.095</t>
  </si>
  <si>
    <t>1.182</t>
  </si>
  <si>
    <t>0.486</t>
  </si>
  <si>
    <t>16.25</t>
  </si>
  <si>
    <t>0.153</t>
  </si>
  <si>
    <t>0.136</t>
  </si>
  <si>
    <t>1.7</t>
  </si>
  <si>
    <t>0.392</t>
  </si>
  <si>
    <t>0.15</t>
  </si>
  <si>
    <t>0.152</t>
  </si>
  <si>
    <t>1.9</t>
  </si>
  <si>
    <t>0.373</t>
  </si>
  <si>
    <t>1.5</t>
  </si>
  <si>
    <t>0.112</t>
  </si>
  <si>
    <t>1.4</t>
  </si>
  <si>
    <t>0.477</t>
  </si>
  <si>
    <t>8.5</t>
  </si>
  <si>
    <t>0.24</t>
  </si>
  <si>
    <t>0.125</t>
  </si>
  <si>
    <t>11.25</t>
  </si>
  <si>
    <t>0.072</t>
  </si>
  <si>
    <t>0.45</t>
  </si>
  <si>
    <t>0.023</t>
  </si>
  <si>
    <t>0.5</t>
  </si>
  <si>
    <t>17.5</t>
  </si>
  <si>
    <t>1.52</t>
  </si>
  <si>
    <t>0.074</t>
  </si>
  <si>
    <t>62</t>
  </si>
  <si>
    <t>41SE09</t>
  </si>
  <si>
    <t>93</t>
  </si>
  <si>
    <t>366584</t>
  </si>
  <si>
    <t>PLT7 SS 12/10CT CLASSIC RED</t>
  </si>
  <si>
    <t>092352990467</t>
  </si>
  <si>
    <t>0.163</t>
  </si>
  <si>
    <t>2.166</t>
  </si>
  <si>
    <t>2.75</t>
  </si>
  <si>
    <t>7.63</t>
  </si>
  <si>
    <t>0.327</t>
  </si>
  <si>
    <t>4.09</t>
  </si>
  <si>
    <t>0.268</t>
  </si>
  <si>
    <t>0.181</t>
  </si>
  <si>
    <t>2.502</t>
  </si>
  <si>
    <t>0.32</t>
  </si>
  <si>
    <t>0.875</t>
  </si>
  <si>
    <t>0.369</t>
  </si>
  <si>
    <t>2.654</t>
  </si>
  <si>
    <t>0.372</t>
  </si>
  <si>
    <t>2.25</t>
  </si>
  <si>
    <t>5.7</t>
  </si>
  <si>
    <t>1.112</t>
  </si>
  <si>
    <t>13.9</t>
  </si>
  <si>
    <t>0.209</t>
  </si>
  <si>
    <t>1.85</t>
  </si>
  <si>
    <t>2.95</t>
  </si>
  <si>
    <t>0.141</t>
  </si>
  <si>
    <t>1.76</t>
  </si>
  <si>
    <t>0.083</t>
  </si>
  <si>
    <t>366574</t>
  </si>
  <si>
    <t>BN 12/24CT 2P CHEERS BKF</t>
  </si>
  <si>
    <t>092352990368</t>
  </si>
  <si>
    <t>1.978</t>
  </si>
  <si>
    <t>0.191</t>
  </si>
  <si>
    <t>18.5</t>
  </si>
  <si>
    <t>16.5</t>
  </si>
  <si>
    <t>0.108</t>
  </si>
  <si>
    <t>1.35</t>
  </si>
  <si>
    <t>2.2</t>
  </si>
  <si>
    <t>0.091</t>
  </si>
  <si>
    <t>0.071</t>
  </si>
  <si>
    <t>0.058</t>
  </si>
  <si>
    <t>6.3</t>
  </si>
  <si>
    <t>0.12</t>
  </si>
  <si>
    <t>0.85</t>
  </si>
  <si>
    <t>0.22</t>
  </si>
  <si>
    <t>6.25</t>
  </si>
  <si>
    <t>0.019</t>
  </si>
  <si>
    <t>0.048</t>
  </si>
  <si>
    <t>0.6</t>
  </si>
  <si>
    <t>5.25</t>
  </si>
  <si>
    <t>10.5</t>
  </si>
  <si>
    <t>0.172</t>
  </si>
  <si>
    <t>136</t>
  </si>
  <si>
    <t>11.75</t>
  </si>
  <si>
    <t>5.125</t>
  </si>
  <si>
    <t>0.155</t>
  </si>
  <si>
    <t>1.94</t>
  </si>
  <si>
    <t>6.75</t>
  </si>
  <si>
    <t>0.018</t>
  </si>
  <si>
    <t>0.95</t>
  </si>
  <si>
    <t>0.016</t>
  </si>
  <si>
    <t>0.195</t>
  </si>
  <si>
    <t>0.054</t>
  </si>
  <si>
    <t>2.8</t>
  </si>
  <si>
    <t>0.469</t>
  </si>
  <si>
    <t>0.08</t>
  </si>
  <si>
    <t>0.092</t>
  </si>
  <si>
    <t>2.3</t>
  </si>
  <si>
    <t>0.747</t>
  </si>
  <si>
    <t>0.393</t>
  </si>
  <si>
    <t>0.064</t>
  </si>
  <si>
    <t>0.8</t>
  </si>
  <si>
    <t>0.088</t>
  </si>
  <si>
    <t>0.288</t>
  </si>
  <si>
    <t>0.169</t>
  </si>
  <si>
    <t>0.4</t>
  </si>
  <si>
    <t>0.057</t>
  </si>
  <si>
    <t>0.313</t>
  </si>
  <si>
    <t>0.88</t>
  </si>
  <si>
    <t>0.544</t>
  </si>
  <si>
    <t>6.8</t>
  </si>
  <si>
    <t>0.481</t>
  </si>
  <si>
    <t>0.944</t>
  </si>
  <si>
    <t>11.8</t>
  </si>
  <si>
    <t>0.679</t>
  </si>
  <si>
    <t>76</t>
  </si>
  <si>
    <t>4.5</t>
  </si>
  <si>
    <t>0.275</t>
  </si>
  <si>
    <t>0.061</t>
  </si>
  <si>
    <t>12.125</t>
  </si>
  <si>
    <t>9.25</t>
  </si>
  <si>
    <t>0.438</t>
  </si>
  <si>
    <t>6.116</t>
  </si>
  <si>
    <t>1.031</t>
  </si>
  <si>
    <t>3.73</t>
  </si>
  <si>
    <t>7.875</t>
  </si>
  <si>
    <t>4.02</t>
  </si>
  <si>
    <t>0.656</t>
  </si>
  <si>
    <t>50.5</t>
  </si>
  <si>
    <t>12.25</t>
  </si>
  <si>
    <t>17.25</t>
  </si>
  <si>
    <t>0.231</t>
  </si>
  <si>
    <t>0.406</t>
  </si>
  <si>
    <t>8.2</t>
  </si>
  <si>
    <t>0.458</t>
  </si>
  <si>
    <t>7.75</t>
  </si>
  <si>
    <t>2.394</t>
  </si>
  <si>
    <t>338400</t>
  </si>
  <si>
    <t>DN 10/40CT 2P 1/8 FLD 15X17 FRESH GREEN</t>
  </si>
  <si>
    <t>092352988686</t>
  </si>
  <si>
    <t>338377</t>
  </si>
  <si>
    <t>AST CUT 12/24CT BOX FRESH GREEN</t>
  </si>
  <si>
    <t>092352988457</t>
  </si>
  <si>
    <t>338394</t>
  </si>
  <si>
    <t>BN 12/40CT 2P FRESH GREEN</t>
  </si>
  <si>
    <t>092352988624</t>
  </si>
  <si>
    <t>338421</t>
  </si>
  <si>
    <t>TC PP 6/1CT 54X108 FRESH GREEN</t>
  </si>
  <si>
    <t>092352988891</t>
  </si>
  <si>
    <t>2.16</t>
  </si>
  <si>
    <t>3.23</t>
  </si>
  <si>
    <t>0.066</t>
  </si>
  <si>
    <t>0.82</t>
  </si>
  <si>
    <t>0.077</t>
  </si>
  <si>
    <t>0.92</t>
  </si>
  <si>
    <t>6.2</t>
  </si>
  <si>
    <t>140</t>
  </si>
  <si>
    <t>0.192</t>
  </si>
  <si>
    <t>4.75</t>
  </si>
  <si>
    <t>11.6</t>
  </si>
  <si>
    <t>0.216</t>
  </si>
  <si>
    <t>2.7</t>
  </si>
  <si>
    <t>0.453</t>
  </si>
  <si>
    <t>0.148</t>
  </si>
  <si>
    <t>54.5</t>
  </si>
  <si>
    <t>14.17</t>
  </si>
  <si>
    <t>1.38</t>
  </si>
  <si>
    <t>0.368</t>
  </si>
  <si>
    <t>0.339</t>
  </si>
  <si>
    <t>10.24</t>
  </si>
  <si>
    <t>0.79</t>
  </si>
  <si>
    <t>0.662</t>
  </si>
  <si>
    <t>8.28</t>
  </si>
  <si>
    <t>0.146</t>
  </si>
  <si>
    <t>1.83</t>
  </si>
  <si>
    <t>2.89</t>
  </si>
  <si>
    <t>3.13</t>
  </si>
  <si>
    <t>178</t>
  </si>
  <si>
    <t>0.007</t>
  </si>
  <si>
    <t>0.98</t>
  </si>
  <si>
    <t>10.04</t>
  </si>
  <si>
    <t>13.98</t>
  </si>
  <si>
    <t>0.265</t>
  </si>
  <si>
    <t>3.74</t>
  </si>
  <si>
    <t>4.29</t>
  </si>
  <si>
    <t>0.143</t>
  </si>
  <si>
    <t>1.79</t>
  </si>
  <si>
    <t>0.282</t>
  </si>
  <si>
    <t>4.01</t>
  </si>
  <si>
    <t>0.244</t>
  </si>
  <si>
    <t>3.05</t>
  </si>
  <si>
    <t>0.082</t>
  </si>
  <si>
    <t>7.625</t>
  </si>
  <si>
    <t>1.206</t>
  </si>
  <si>
    <t>7.54</t>
  </si>
  <si>
    <t>0.356</t>
  </si>
  <si>
    <t>1.16</t>
  </si>
  <si>
    <t>0.055</t>
  </si>
  <si>
    <t>0.51</t>
  </si>
  <si>
    <t>0.133</t>
  </si>
  <si>
    <t>1.66</t>
  </si>
  <si>
    <t>0.063</t>
  </si>
  <si>
    <t>0.34</t>
  </si>
  <si>
    <t>0.235</t>
  </si>
  <si>
    <t>3.48</t>
  </si>
  <si>
    <t>0.331</t>
  </si>
  <si>
    <t>0.154</t>
  </si>
  <si>
    <t>0.272</t>
  </si>
  <si>
    <t>3.4</t>
  </si>
  <si>
    <t>0.329</t>
  </si>
  <si>
    <t>0.208</t>
  </si>
  <si>
    <t>2.6</t>
  </si>
  <si>
    <t>0.183</t>
  </si>
  <si>
    <t>8.27</t>
  </si>
  <si>
    <t>7.48</t>
  </si>
  <si>
    <t>3.03</t>
  </si>
  <si>
    <t>0.278</t>
  </si>
  <si>
    <t>0.221</t>
  </si>
  <si>
    <t>0.348</t>
  </si>
  <si>
    <t>5.1</t>
  </si>
  <si>
    <t>0.48</t>
  </si>
  <si>
    <t>0.073</t>
  </si>
  <si>
    <t>378211</t>
  </si>
  <si>
    <t>WINDOW CLING 12/1CT GEL EASTER</t>
  </si>
  <si>
    <t>196504205017</t>
  </si>
  <si>
    <t>0.114</t>
  </si>
  <si>
    <t>0.156</t>
  </si>
  <si>
    <t>17.48</t>
  </si>
  <si>
    <t>6.457</t>
  </si>
  <si>
    <t>0.984</t>
  </si>
  <si>
    <t>0.287</t>
  </si>
  <si>
    <t>3.586</t>
  </si>
  <si>
    <t>0.237</t>
  </si>
  <si>
    <t>7.283</t>
  </si>
  <si>
    <t>2.362</t>
  </si>
  <si>
    <t>0.227</t>
  </si>
  <si>
    <t>9.06</t>
  </si>
  <si>
    <t>11.42</t>
  </si>
  <si>
    <t>0.592</t>
  </si>
  <si>
    <t>0.556</t>
  </si>
  <si>
    <t>8.543</t>
  </si>
  <si>
    <t>8.071</t>
  </si>
  <si>
    <t>6.063</t>
  </si>
  <si>
    <t>0.262</t>
  </si>
  <si>
    <t>3.28</t>
  </si>
  <si>
    <t>0.812</t>
  </si>
  <si>
    <t>29.375</t>
  </si>
  <si>
    <t>0.91</t>
  </si>
  <si>
    <t>2.938</t>
  </si>
  <si>
    <t>1.72</t>
  </si>
  <si>
    <t>2.99</t>
  </si>
  <si>
    <t>1.06</t>
  </si>
  <si>
    <t>0.123</t>
  </si>
  <si>
    <t>14.25</t>
  </si>
  <si>
    <t>98</t>
  </si>
  <si>
    <t>3.14</t>
  </si>
  <si>
    <t>0.444</t>
  </si>
  <si>
    <t>2.357</t>
  </si>
  <si>
    <t>0.238</t>
  </si>
  <si>
    <t>3.296</t>
  </si>
  <si>
    <t>3.625</t>
  </si>
  <si>
    <t>3.828</t>
  </si>
  <si>
    <t>0.899</t>
  </si>
  <si>
    <t>129</t>
  </si>
  <si>
    <t>1.892</t>
  </si>
  <si>
    <t>0.27</t>
  </si>
  <si>
    <t>3.896</t>
  </si>
  <si>
    <t>0.668</t>
  </si>
  <si>
    <t>102</t>
  </si>
  <si>
    <t>0.666</t>
  </si>
  <si>
    <t>7.375</t>
  </si>
  <si>
    <t>0.938</t>
  </si>
  <si>
    <t>0.716</t>
  </si>
  <si>
    <t>PICK BAMBOO 12/50CT 3.7"</t>
  </si>
  <si>
    <t>PICK WOOD 12/50CT VAL</t>
  </si>
  <si>
    <t>BNR SHP RIB 12/1CT ST PATS</t>
  </si>
  <si>
    <t>TBL RUN PL 12/1CT 13X72 HALLOWEEN</t>
  </si>
  <si>
    <t>TBL RUN PL 12/1CT 13X72 CHRISTMAS</t>
  </si>
  <si>
    <t>69</t>
  </si>
  <si>
    <t>0.165</t>
  </si>
  <si>
    <t>2.067</t>
  </si>
  <si>
    <t>0.277</t>
  </si>
  <si>
    <t>7.88</t>
  </si>
  <si>
    <t>8.8</t>
  </si>
  <si>
    <t>0.621</t>
  </si>
  <si>
    <t>0.198</t>
  </si>
  <si>
    <t>2.48</t>
  </si>
  <si>
    <t>0.608</t>
  </si>
  <si>
    <t>1.64</t>
  </si>
  <si>
    <t>0.452</t>
  </si>
  <si>
    <t>0.098</t>
  </si>
  <si>
    <t>3.19</t>
  </si>
  <si>
    <t>4.98</t>
  </si>
  <si>
    <t>0.597</t>
  </si>
  <si>
    <t>4.382</t>
  </si>
  <si>
    <t>0.365</t>
  </si>
  <si>
    <t>3.9</t>
  </si>
  <si>
    <t>130</t>
  </si>
  <si>
    <t>61</t>
  </si>
  <si>
    <t>94</t>
  </si>
  <si>
    <t>125</t>
  </si>
  <si>
    <t>141</t>
  </si>
  <si>
    <t>Pricing Effective 1-19-26</t>
  </si>
  <si>
    <t>382559</t>
  </si>
  <si>
    <t>382560</t>
  </si>
  <si>
    <t>382561</t>
  </si>
  <si>
    <t>382562</t>
  </si>
  <si>
    <t>382563</t>
  </si>
  <si>
    <t>382564</t>
  </si>
  <si>
    <t>382565</t>
  </si>
  <si>
    <t>382566</t>
  </si>
  <si>
    <t>382567</t>
  </si>
  <si>
    <t>382568</t>
  </si>
  <si>
    <t>382569</t>
  </si>
  <si>
    <t>382570</t>
  </si>
  <si>
    <t>382571</t>
  </si>
  <si>
    <t>382572</t>
  </si>
  <si>
    <t>382573</t>
  </si>
  <si>
    <t>382574</t>
  </si>
  <si>
    <t>382575</t>
  </si>
  <si>
    <t>382576</t>
  </si>
  <si>
    <t>382577</t>
  </si>
  <si>
    <t>382578</t>
  </si>
  <si>
    <t>382579</t>
  </si>
  <si>
    <t>382580</t>
  </si>
  <si>
    <t>382582</t>
  </si>
  <si>
    <t>382583</t>
  </si>
  <si>
    <t>382584</t>
  </si>
  <si>
    <t>382585</t>
  </si>
  <si>
    <t>382586</t>
  </si>
  <si>
    <t>382587</t>
  </si>
  <si>
    <t>382588</t>
  </si>
  <si>
    <t>382589</t>
  </si>
  <si>
    <t>382590</t>
  </si>
  <si>
    <t>382591</t>
  </si>
  <si>
    <t>382592</t>
  </si>
  <si>
    <t>382593</t>
  </si>
  <si>
    <t>382594</t>
  </si>
  <si>
    <t>382595</t>
  </si>
  <si>
    <t>382597</t>
  </si>
  <si>
    <t>382598</t>
  </si>
  <si>
    <t>382599</t>
  </si>
  <si>
    <t>382600</t>
  </si>
  <si>
    <t>382601</t>
  </si>
  <si>
    <t>382602</t>
  </si>
  <si>
    <t>382603</t>
  </si>
  <si>
    <t>382604</t>
  </si>
  <si>
    <t>382605</t>
  </si>
  <si>
    <t>382606</t>
  </si>
  <si>
    <t>382607</t>
  </si>
  <si>
    <t>382608</t>
  </si>
  <si>
    <t>382609</t>
  </si>
  <si>
    <t>382610</t>
  </si>
  <si>
    <t>382611</t>
  </si>
  <si>
    <t>382612</t>
  </si>
  <si>
    <t>382613</t>
  </si>
  <si>
    <t>382614</t>
  </si>
  <si>
    <t>382615</t>
  </si>
  <si>
    <t>382616</t>
  </si>
  <si>
    <t>382617</t>
  </si>
  <si>
    <t>382618</t>
  </si>
  <si>
    <t>382619</t>
  </si>
  <si>
    <t>382620</t>
  </si>
  <si>
    <t>382621</t>
  </si>
  <si>
    <t>382622</t>
  </si>
  <si>
    <t>382623</t>
  </si>
  <si>
    <t>382624</t>
  </si>
  <si>
    <t>382625</t>
  </si>
  <si>
    <t>382626</t>
  </si>
  <si>
    <t>382627</t>
  </si>
  <si>
    <t>382628</t>
  </si>
  <si>
    <t>382629</t>
  </si>
  <si>
    <t>382725</t>
  </si>
  <si>
    <t>382726</t>
  </si>
  <si>
    <t>382727</t>
  </si>
  <si>
    <t>382728</t>
  </si>
  <si>
    <t>382768</t>
  </si>
  <si>
    <t>383183</t>
  </si>
  <si>
    <t>383184</t>
  </si>
  <si>
    <t>383185</t>
  </si>
  <si>
    <t>383186</t>
  </si>
  <si>
    <t>DSP CL 12PK TC PL AOP 54X108 GRASS SPORTS FANATIC</t>
  </si>
  <si>
    <t>DNG DELUXE 6/2CT TAILGATE RUSH</t>
  </si>
  <si>
    <t>FORK PL MINI 12/24CT METALLIC</t>
  </si>
  <si>
    <t>DSP CL 12PK FORK PL MINI METALLIC</t>
  </si>
  <si>
    <t>SPN PL MINI 12/24CT METALLIC</t>
  </si>
  <si>
    <t>DSP CL 12PK SPOON PL MINI METALLIC</t>
  </si>
  <si>
    <t>PICK WOOD 12/50CT 2.5" VALENTINES RED HEART</t>
  </si>
  <si>
    <t>BUCKET PL 12/1CT 9" EASTER</t>
  </si>
  <si>
    <t>DSP CL 12PK TC PL STAYP 29X72 CLASSIC GINGHAM</t>
  </si>
  <si>
    <t>DSP W/ TEAR OVAL RTK 12/8CT TROPIC TIME</t>
  </si>
  <si>
    <t>DSP FL 72PK TC PL STAYP 29X72 SUMMER MIX</t>
  </si>
  <si>
    <t>DSP W/TEAR OVAL RTK 12/8CT CLASSIC GINGHAM</t>
  </si>
  <si>
    <t>DSP W/ TEAR OVAL RTK W/TEAR 12/8CT FRGRNT FLRLS</t>
  </si>
  <si>
    <t>PLT7 SS 12/8CT TAILGATE TIME GAME DAY</t>
  </si>
  <si>
    <t>BNR SHP RIB 12/2CT TRANSPORTATION TIME</t>
  </si>
  <si>
    <t>BNR SHP RIB 12/2CT SPACE ADVENTURES</t>
  </si>
  <si>
    <t>BAG TRT PR W/RIB 12/8CT SWEET DREAMS</t>
  </si>
  <si>
    <t>DSP CNTR 30PK TC PL STAYP 29X72 SUMMER MIX</t>
  </si>
  <si>
    <t>DSP FL 57PK OVAL GT MIX CHRISTMAS 26</t>
  </si>
  <si>
    <t>BUCKET PL 12/1CT 9" HALLOWEEN</t>
  </si>
  <si>
    <t>TBL RUN PL 12/1CT 13X72 FALL</t>
  </si>
  <si>
    <t>TC PL AOP 12/1CT 54X102 US SOCCER 2026</t>
  </si>
  <si>
    <t>DSP FL 57PK OVAL GT MIX FALL THANKS 26</t>
  </si>
  <si>
    <t>PLT9 SS 12/8CT SPORT SPIRIT ICONS</t>
  </si>
  <si>
    <t>PLT7 SS 12/8CT SPORT SPIRIT GAME TIME</t>
  </si>
  <si>
    <t>LN 12/16CT 2P SPORT SPIRIT LETS PLAY</t>
  </si>
  <si>
    <t>PLT9 SS 12/8CT SPORT SPIRIT BASKETBALL</t>
  </si>
  <si>
    <t>LN 12/16CT 2P SPORT SPIRIT BASKETBALL</t>
  </si>
  <si>
    <t>PLT9 SS 12/8CT SPORT SPIRIT BASEBALL</t>
  </si>
  <si>
    <t>LN 12/16CT 2P SPORT SPIRIT BASEBALL</t>
  </si>
  <si>
    <t>PLT9 SS 12/8CT SPORT SPIRIT SOCCER</t>
  </si>
  <si>
    <t>LN 12/16CT 2P SPORT SPIRIT SOCCER</t>
  </si>
  <si>
    <t>PLT9 SS 12/8CT SPORT SPIRIT PICKLEBALL</t>
  </si>
  <si>
    <t>LN 12/16CT 2P SPORT SPIRIT PICKLEBALL</t>
  </si>
  <si>
    <t>CP 3D 12/1CT TROPHY SPORT SPIRIT</t>
  </si>
  <si>
    <t>PLT9 SS 12/8CT BRIGHT VIBES</t>
  </si>
  <si>
    <t>PLT7 SS 12/8CT ASST BRIGHT VIBES</t>
  </si>
  <si>
    <t>LN 12/16CT 2P BRIGHT VIBES</t>
  </si>
  <si>
    <t>BN 12/16CT 2P BRIGHT VIBES</t>
  </si>
  <si>
    <t>TC PR AOP 6/1CT 54X96 BRIGHT VIBES</t>
  </si>
  <si>
    <t>9CUP 12/8CT BRIGHT VIBES</t>
  </si>
  <si>
    <t>TC PR AOP 6/1CT 54X96 BIRTHDAY BRIGHTS</t>
  </si>
  <si>
    <t>CO HNG HC 12/4CT BRIGHT VIBES</t>
  </si>
  <si>
    <t>BNR FOIL 12/1CT BRIGHT VIBES</t>
  </si>
  <si>
    <t>BAG TRT PR 12/8CT W/HC BRIGHT VIBES</t>
  </si>
  <si>
    <t>PLT9 SS 12/8CT SNARKY CELEBRATION</t>
  </si>
  <si>
    <t>PLT7 SS 12/8CT SNARKY CELEBRATION</t>
  </si>
  <si>
    <t>LN 12/16CT 2P SNARKY CELEBRATION WELCOME</t>
  </si>
  <si>
    <t>LN 12/16CT 2P SNARKY CELEBRATION AGE</t>
  </si>
  <si>
    <t>BN 12/16CT 2P SNARKY CELEBRATION CONGRATS</t>
  </si>
  <si>
    <t>BN 12/16CT 2P SNARKY CELEBRATION NOT OLD</t>
  </si>
  <si>
    <t>BN 12/16CT 2P SNARKY CELEBRATION ANML</t>
  </si>
  <si>
    <t>AWARD RIB 12/1CT SNARKY CELEBRATION</t>
  </si>
  <si>
    <t>BNR BLN KIT 12/1CT SNARKY CELEBRATION</t>
  </si>
  <si>
    <t>PLT9 SS 12/8CT GUMMY BEAR BASH</t>
  </si>
  <si>
    <t>PLT7 SS 12/8CT GUMMY BEAR BASH</t>
  </si>
  <si>
    <t>LN 12/16CT 2P GUMMY BEAR BASH</t>
  </si>
  <si>
    <t>BNR KIT 12/1CT GUMMY BEAR BASH</t>
  </si>
  <si>
    <t>STCK 12/1CT VINYL GUMMY BEAR BASH</t>
  </si>
  <si>
    <t>PLT9 SS 12/8CT ANIMAL JAMBOREE</t>
  </si>
  <si>
    <t>PLT7 SS 12/8CT ASST ANIMAL JAMBOREE</t>
  </si>
  <si>
    <t>LN 12/16CT 2P ANIMAL JAMBOREE</t>
  </si>
  <si>
    <t>TC PR ACT 12/1CT 54X84 ANIMAL JAMBOREE</t>
  </si>
  <si>
    <t>PLT9 SS 12/8CT RAINBOW CHEER</t>
  </si>
  <si>
    <t>LN 12/16CT 2P RAINBOW CHEER</t>
  </si>
  <si>
    <t>BN 12/16CT 2P RAINBOW CHEER</t>
  </si>
  <si>
    <t>PLT9 SS 12/8CT COLOR WAVES</t>
  </si>
  <si>
    <t>PLT7 SS 12/8CT COLOR WAVES</t>
  </si>
  <si>
    <t>LN 12/16CT 2P COLOR WAVES BKF</t>
  </si>
  <si>
    <t>PLT7 SS 12/8CT HORSE CHARM</t>
  </si>
  <si>
    <t>LN 12/16CT 2P HORSE CHARM</t>
  </si>
  <si>
    <t>TC PR ACT 12/1CT 54X84 HORSE CHARM</t>
  </si>
  <si>
    <t>PLT9 SS 12/8CT FLORAL CAKE</t>
  </si>
  <si>
    <t>PLT7 SS 12/8CT ASST FLORAL CAKE</t>
  </si>
  <si>
    <t>LN 12/16CT 2P FLORAL CAKE</t>
  </si>
  <si>
    <t>PLT9 SS 12/8CT BOW BASH</t>
  </si>
  <si>
    <t>PLT7 SS 12/8CT ASST BOW BASH</t>
  </si>
  <si>
    <t>LN 12/16CT 2P BOW BASH</t>
  </si>
  <si>
    <t>TC PR AOP 6/1CT 54X96 BOW BASH</t>
  </si>
  <si>
    <t>BNR RIB 12/1CT BOW BASH</t>
  </si>
  <si>
    <t>CO WALL 12/3CT BOW BASH</t>
  </si>
  <si>
    <t>PLT9 SS 12/8CT BIRTHDAY BRIGHTS</t>
  </si>
  <si>
    <t>LN 12/16CT 2P BIRTHDAY BRIGHTS</t>
  </si>
  <si>
    <t>BN 12/16CT 2P BIRTHDAY BRIGHTS</t>
  </si>
  <si>
    <t>9CUP 12/8CT BIRTHDAY BRIGHTS</t>
  </si>
  <si>
    <t>CP HC 12/1CT W/ATT BIRTHDAY BRIGHTS</t>
  </si>
  <si>
    <t>HNG FAN 12/3CT BIRTHDAY BRIGHTS</t>
  </si>
  <si>
    <t>BNR RIB W/ TAS 12/1CT BIRTHDAY BRIGHTS</t>
  </si>
  <si>
    <t>PLT9 SS 12/8CT BIRTHDAY TREATS</t>
  </si>
  <si>
    <t>PLT7 SS 12/8CT BIRTHDAY TREATS</t>
  </si>
  <si>
    <t>LN 12/16CT 2P BIRTHDAY TREATS</t>
  </si>
  <si>
    <t>CO HNG HC 12/3CT BIRTHDAY TREATS</t>
  </si>
  <si>
    <t>CP HC 12/3CT ANIMAL JAMBOREE</t>
  </si>
  <si>
    <t>BNR RIB 12/1CT ANIMAL JAMBOREE</t>
  </si>
  <si>
    <t>PLT9 SS 12/8CT ABUNDANT FLORALS</t>
  </si>
  <si>
    <t>LN 12/16CT 2P ABUNDANT FLORALS</t>
  </si>
  <si>
    <t>BN 12/16CT 2P COLOR WAVES</t>
  </si>
  <si>
    <t>LN 12/16CT 2P 40 GOLDEN WISHES</t>
  </si>
  <si>
    <t>LN 12/16CT 2P 50 GOLDEN WISHES</t>
  </si>
  <si>
    <t>LN 12/16CT 2P 60 GOLDEN WISHES</t>
  </si>
  <si>
    <t>LN 12/16CT 2P 70 GOLDEN WISHES</t>
  </si>
  <si>
    <t>Touch of Color 3-Ply White Dinner Paper Napkins, 25 ct.</t>
  </si>
  <si>
    <t>CP 3CT</t>
  </si>
  <si>
    <t>Sensations Metallic Silver Assorted Plastic Silverware with Forks, Knives, and Spoons, 24 ct.</t>
  </si>
  <si>
    <t>ED26</t>
  </si>
  <si>
    <t>Dinner Plate, Icons</t>
  </si>
  <si>
    <t>196504254473</t>
  </si>
  <si>
    <t>10196504254470</t>
  </si>
  <si>
    <t>196504254480</t>
  </si>
  <si>
    <t>10196504254487</t>
  </si>
  <si>
    <t>Lunch Napkin, Let's Play</t>
  </si>
  <si>
    <t>196504254497</t>
  </si>
  <si>
    <t>10196504254494</t>
  </si>
  <si>
    <t>Dinner Plate, Basketball</t>
  </si>
  <si>
    <t>196504254503</t>
  </si>
  <si>
    <t>10196504254500</t>
  </si>
  <si>
    <t>Lunch Napkin, Basketball</t>
  </si>
  <si>
    <t>196504254510</t>
  </si>
  <si>
    <t>10196504254517</t>
  </si>
  <si>
    <t>Dinner Plate, Baseball</t>
  </si>
  <si>
    <t>196504254527</t>
  </si>
  <si>
    <t>10196504254524</t>
  </si>
  <si>
    <t>Lunch Napkin, Baseball</t>
  </si>
  <si>
    <t>196504254534</t>
  </si>
  <si>
    <t>10196504254531</t>
  </si>
  <si>
    <t>Dinner Plate, Soccer</t>
  </si>
  <si>
    <t>196504254541</t>
  </si>
  <si>
    <t>10196504254548</t>
  </si>
  <si>
    <t>Lunch Napkin, Soccer</t>
  </si>
  <si>
    <t>196504254558</t>
  </si>
  <si>
    <t>10196504254555</t>
  </si>
  <si>
    <t>Dinner Plate, Pickleball</t>
  </si>
  <si>
    <t>196504254565</t>
  </si>
  <si>
    <t>10196504254562</t>
  </si>
  <si>
    <t>Lunch Napkin, Pickleball</t>
  </si>
  <si>
    <t>196504254572</t>
  </si>
  <si>
    <t>10196504254579</t>
  </si>
  <si>
    <t>196504254589</t>
  </si>
  <si>
    <t>10196504254586</t>
  </si>
  <si>
    <t>80196504254585</t>
  </si>
  <si>
    <t>196504254596</t>
  </si>
  <si>
    <t>10196504254593</t>
  </si>
  <si>
    <t>196504254602</t>
  </si>
  <si>
    <t>10196504254609</t>
  </si>
  <si>
    <t>196504254619</t>
  </si>
  <si>
    <t>10196504254616</t>
  </si>
  <si>
    <t>196504254626</t>
  </si>
  <si>
    <t>10196504254623</t>
  </si>
  <si>
    <t>196504254633</t>
  </si>
  <si>
    <t>10196504254630</t>
  </si>
  <si>
    <t>Hot/Cold cup 9oz.</t>
  </si>
  <si>
    <t>196504254640</t>
  </si>
  <si>
    <t>10196504254647</t>
  </si>
  <si>
    <t>196504254657</t>
  </si>
  <si>
    <t>10196504254654</t>
  </si>
  <si>
    <t>59781</t>
  </si>
  <si>
    <t>HANGING WITH HONEYCOMB 4CT</t>
  </si>
  <si>
    <t>196504254664</t>
  </si>
  <si>
    <t>10196504254661</t>
  </si>
  <si>
    <t>80196504254660</t>
  </si>
  <si>
    <t>196504254671</t>
  </si>
  <si>
    <t>10196504254678</t>
  </si>
  <si>
    <t>80196504254677</t>
  </si>
  <si>
    <t>Treat Bag w/ Honeycomb</t>
  </si>
  <si>
    <t>196504254688</t>
  </si>
  <si>
    <t>10196504254685</t>
  </si>
  <si>
    <t>80196504254684</t>
  </si>
  <si>
    <t>196504254701</t>
  </si>
  <si>
    <t>10196504254708</t>
  </si>
  <si>
    <t>196504254718</t>
  </si>
  <si>
    <t>10196504254715</t>
  </si>
  <si>
    <t>Lunch Napkin, Welcome to the party</t>
  </si>
  <si>
    <t>196504254725</t>
  </si>
  <si>
    <t>10196504254722</t>
  </si>
  <si>
    <t>Lunch Napkin, Age is just a number</t>
  </si>
  <si>
    <t>196504254732</t>
  </si>
  <si>
    <t>10196504254739</t>
  </si>
  <si>
    <t>Beverage Napkin, Congrats</t>
  </si>
  <si>
    <t>196504254749</t>
  </si>
  <si>
    <t>10196504254746</t>
  </si>
  <si>
    <t>Beverage Napkin, You're not that old</t>
  </si>
  <si>
    <t>196504254756</t>
  </si>
  <si>
    <t>10196504254753</t>
  </si>
  <si>
    <t>Beverage Napkin, Party Animal</t>
  </si>
  <si>
    <t>196504254763</t>
  </si>
  <si>
    <t>10196504254760</t>
  </si>
  <si>
    <t>196504254770</t>
  </si>
  <si>
    <t>10196504254777</t>
  </si>
  <si>
    <t>80196504254776</t>
  </si>
  <si>
    <t>Balloon Banner Kit</t>
  </si>
  <si>
    <t>196504254787</t>
  </si>
  <si>
    <t>10196504254784</t>
  </si>
  <si>
    <t>80196504254783</t>
  </si>
  <si>
    <t>196504254794</t>
  </si>
  <si>
    <t>10196504254791</t>
  </si>
  <si>
    <t>196504254800</t>
  </si>
  <si>
    <t>10196504254807</t>
  </si>
  <si>
    <t>196504254817</t>
  </si>
  <si>
    <t>10196504254814</t>
  </si>
  <si>
    <t>52441</t>
  </si>
  <si>
    <t>BALLOON KIT</t>
  </si>
  <si>
    <t>196504254824</t>
  </si>
  <si>
    <t>10196504254821</t>
  </si>
  <si>
    <t>80196504254820</t>
  </si>
  <si>
    <t>196504254831</t>
  </si>
  <si>
    <t>10196504254838</t>
  </si>
  <si>
    <t>80196504254837</t>
  </si>
  <si>
    <t>196504254855</t>
  </si>
  <si>
    <t>10196504254852</t>
  </si>
  <si>
    <t>196504254862</t>
  </si>
  <si>
    <t>10196504254869</t>
  </si>
  <si>
    <t>196504254879</t>
  </si>
  <si>
    <t>10196504254876</t>
  </si>
  <si>
    <t>72560-96</t>
  </si>
  <si>
    <t>PAPER AOP ACT 54 X 96</t>
  </si>
  <si>
    <t>Tablecover, Paper 54"x84", Activity</t>
  </si>
  <si>
    <t>196504254886</t>
  </si>
  <si>
    <t>10196504254883</t>
  </si>
  <si>
    <t>196504254893</t>
  </si>
  <si>
    <t>10196504254890</t>
  </si>
  <si>
    <t>196504254909</t>
  </si>
  <si>
    <t>10196504254906</t>
  </si>
  <si>
    <t>196504254916</t>
  </si>
  <si>
    <t>10196504254913</t>
  </si>
  <si>
    <t>196504254923</t>
  </si>
  <si>
    <t>10196504254920</t>
  </si>
  <si>
    <t>196504254930</t>
  </si>
  <si>
    <t>10196504254937</t>
  </si>
  <si>
    <t>196504254947</t>
  </si>
  <si>
    <t>10196504254944</t>
  </si>
  <si>
    <t>196504254954</t>
  </si>
  <si>
    <t>10196504254951</t>
  </si>
  <si>
    <t>196504254961</t>
  </si>
  <si>
    <t>10196504254968</t>
  </si>
  <si>
    <t>196504254978</t>
  </si>
  <si>
    <t>10196504254975</t>
  </si>
  <si>
    <t>196504254985</t>
  </si>
  <si>
    <t>10196504254982</t>
  </si>
  <si>
    <t>196504254992</t>
  </si>
  <si>
    <t>10196504254999</t>
  </si>
  <si>
    <t>196504255005</t>
  </si>
  <si>
    <t>10196504255002</t>
  </si>
  <si>
    <t>196504255012</t>
  </si>
  <si>
    <t>10196504255019</t>
  </si>
  <si>
    <t>196504255029</t>
  </si>
  <si>
    <t>10196504255026</t>
  </si>
  <si>
    <t>196504255036</t>
  </si>
  <si>
    <t>10196504255033</t>
  </si>
  <si>
    <t>196504255043</t>
  </si>
  <si>
    <t>10196504255040</t>
  </si>
  <si>
    <t>Shaped Ribbon Banner</t>
  </si>
  <si>
    <t>196504255050</t>
  </si>
  <si>
    <t>10196504255057</t>
  </si>
  <si>
    <t>80196504255056</t>
  </si>
  <si>
    <t>59786</t>
  </si>
  <si>
    <t>WALL 3CT</t>
  </si>
  <si>
    <t>3D Wall Décor</t>
  </si>
  <si>
    <t>196504255067</t>
  </si>
  <si>
    <t>10196504255064</t>
  </si>
  <si>
    <t>80196504255063</t>
  </si>
  <si>
    <t>196504255074</t>
  </si>
  <si>
    <t>10196504255071</t>
  </si>
  <si>
    <t>196504255081</t>
  </si>
  <si>
    <t>10196504255088</t>
  </si>
  <si>
    <t>196504255098</t>
  </si>
  <si>
    <t>10196504255095</t>
  </si>
  <si>
    <t>196504255104</t>
  </si>
  <si>
    <t>10196504255101</t>
  </si>
  <si>
    <t>61167</t>
  </si>
  <si>
    <t>HONEYCOMB W/ATT 1CT</t>
  </si>
  <si>
    <t>196504255111</t>
  </si>
  <si>
    <t>10196504255118</t>
  </si>
  <si>
    <t>80196504255117</t>
  </si>
  <si>
    <t>Hanging Décor, Fans and Honeycob</t>
  </si>
  <si>
    <t>196504255128</t>
  </si>
  <si>
    <t>10196504255125</t>
  </si>
  <si>
    <t>80196504255124</t>
  </si>
  <si>
    <t>196504255135</t>
  </si>
  <si>
    <t>10196504255132</t>
  </si>
  <si>
    <t>80196504255131</t>
  </si>
  <si>
    <t>196504255142</t>
  </si>
  <si>
    <t>10196504255149</t>
  </si>
  <si>
    <t>196504255159</t>
  </si>
  <si>
    <t>10196504255156</t>
  </si>
  <si>
    <t>196504255166</t>
  </si>
  <si>
    <t>10196504255163</t>
  </si>
  <si>
    <t>196504255173</t>
  </si>
  <si>
    <t>10196504255170</t>
  </si>
  <si>
    <t>80196504255179</t>
  </si>
  <si>
    <t>196504256125</t>
  </si>
  <si>
    <t>10196504256122</t>
  </si>
  <si>
    <t>80196504256121</t>
  </si>
  <si>
    <t>196504256132</t>
  </si>
  <si>
    <t>10196504256139</t>
  </si>
  <si>
    <t>80196504256138</t>
  </si>
  <si>
    <t>196504256149</t>
  </si>
  <si>
    <t>10196504256146</t>
  </si>
  <si>
    <t>196504256156</t>
  </si>
  <si>
    <t>10196504256153</t>
  </si>
  <si>
    <t>196504256552</t>
  </si>
  <si>
    <t>10196504256559</t>
  </si>
  <si>
    <t>196504262096</t>
  </si>
  <si>
    <t>10196504262093</t>
  </si>
  <si>
    <t>196504262102</t>
  </si>
  <si>
    <t>10196504262109</t>
  </si>
  <si>
    <t>196504262119</t>
  </si>
  <si>
    <t>10196504262116</t>
  </si>
  <si>
    <t>196504262126</t>
  </si>
  <si>
    <t>10196504262123</t>
  </si>
  <si>
    <t xml:space="preserve"> x  x </t>
  </si>
  <si>
    <t>0.125 x 7 x 10</t>
  </si>
  <si>
    <t>0.375 x 7 x 8</t>
  </si>
  <si>
    <t>9 x 6 x 0.125</t>
  </si>
  <si>
    <t>1 x 4 x 13</t>
  </si>
  <si>
    <t>7.5 x 4.5 x 0.625</t>
  </si>
  <si>
    <t>0.708 x 6.5 x 9</t>
  </si>
  <si>
    <t>0.6 x 6.5 x 9</t>
  </si>
  <si>
    <t>0.04 x 7.5 x 9.5</t>
  </si>
  <si>
    <t>0.25 x 6 x 7</t>
  </si>
  <si>
    <t>0.125 x 13 x 11.25</t>
  </si>
  <si>
    <t>0.2 x 9.5 x 13</t>
  </si>
  <si>
    <t>0.25 x 6 x 9</t>
  </si>
  <si>
    <t>0.375 x 7.25 x 11</t>
  </si>
  <si>
    <t>Sports Spirit</t>
  </si>
  <si>
    <t>Bright Vibes</t>
  </si>
  <si>
    <t>Birthday Brights</t>
  </si>
  <si>
    <t>Snarky Celebration</t>
  </si>
  <si>
    <t>Gummy Bear Bash</t>
  </si>
  <si>
    <t>Animal Jamboree</t>
  </si>
  <si>
    <t>Rainbow Cheer</t>
  </si>
  <si>
    <t>Color Waves</t>
  </si>
  <si>
    <t>Horse Charm</t>
  </si>
  <si>
    <t>Floral Cake</t>
  </si>
  <si>
    <t>Bow Bash</t>
  </si>
  <si>
    <t>Birthday Treats</t>
  </si>
  <si>
    <t>Abundant Florals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</si>
</sst>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9">
    <numFmt numFmtId="44" formatCode="_(&quot;$&quot;* #,##0.00_);_(&quot;$&quot;* \(#,##0.00\);_(&quot;$&quot;* &quot;-&quot;??_);_(@_)"/>
    <numFmt numFmtId="164" formatCode="0.0%"/>
    <numFmt numFmtId="165" formatCode="0.000"/>
    <numFmt numFmtId="166" formatCode="&quot;$&quot;#,##0.00"/>
    <numFmt numFmtId="167" formatCode="0.0"/>
    <numFmt numFmtId="168" formatCode="##,##0.000"/>
    <numFmt numFmtId="169" formatCode="\$#,##0.00"/>
    <numFmt numFmtId="170" formatCode="_(&quot;$&quot;* #,##0.000_);_(&quot;$&quot;* \(#,##0.000\);_(&quot;$&quot;* &quot;-&quot;??_);_(@_)"/>
    <numFmt numFmtId="171" formatCode="#,##0.0"/>
  </numFmts>
  <fonts count="36" x14ac:knownFonts="1">
    <font>
      <sz val="11"/>
      <color indexed="8"/>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9"/>
      <color theme="1"/>
      <name val="Arial Narrow"/>
      <family val="2"/>
    </font>
    <font>
      <b/>
      <sz val="9"/>
      <color theme="1"/>
      <name val="Arial Narrow"/>
      <family val="2"/>
    </font>
    <font>
      <b/>
      <sz val="10"/>
      <color theme="1"/>
      <name val="Arial Narrow"/>
      <family val="2"/>
    </font>
    <font>
      <sz val="11"/>
      <color theme="1"/>
      <name val="Arial Narrow"/>
      <family val="2"/>
    </font>
    <font>
      <b/>
      <i/>
      <sz val="9"/>
      <color theme="1"/>
      <name val="Arial Narrow"/>
      <family val="2"/>
    </font>
    <font>
      <b/>
      <sz val="9"/>
      <color theme="1"/>
      <name val="Wingdings 3"/>
      <family val="1"/>
      <charset val="2"/>
    </font>
    <font>
      <b/>
      <sz val="9"/>
      <name val="Arial Narrow"/>
      <family val="2"/>
    </font>
    <font>
      <sz val="11"/>
      <color indexed="8"/>
      <name val="Calibri"/>
      <family val="2"/>
      <scheme val="minor"/>
    </font>
    <font>
      <sz val="11"/>
      <name val="Calibri"/>
      <family val="2"/>
    </font>
    <font>
      <sz val="10"/>
      <name val="Arial"/>
      <family val="2"/>
    </font>
    <font>
      <sz val="8"/>
      <name val="Calibri"/>
      <family val="2"/>
      <scheme val="minor"/>
    </font>
    <font>
      <sz val="10"/>
      <color indexed="8"/>
      <name val="Calibri"/>
      <family val="2"/>
      <scheme val="minor"/>
    </font>
    <font>
      <b/>
      <sz val="10"/>
      <color rgb="FF800000"/>
      <name val="Cambria"/>
      <family val="2"/>
    </font>
    <font>
      <i/>
      <sz val="11"/>
      <color theme="1"/>
      <name val="Arial Narrow"/>
      <family val="2"/>
    </font>
    <font>
      <i/>
      <sz val="8"/>
      <color theme="1"/>
      <name val="Arial Narrow"/>
      <family val="2"/>
    </font>
    <font>
      <sz val="9"/>
      <color indexed="8"/>
      <name val="Calibri"/>
      <family val="2"/>
      <scheme val="minor"/>
    </font>
    <font>
      <b/>
      <sz val="9"/>
      <color indexed="8"/>
      <name val="Calibri"/>
      <family val="2"/>
      <scheme val="minor"/>
    </font>
    <font>
      <b/>
      <sz val="9"/>
      <name val="Calibri"/>
      <family val="2"/>
      <scheme val="minor"/>
    </font>
    <font>
      <sz val="9"/>
      <color rgb="FFC00000"/>
      <name val="Calibri"/>
      <family val="2"/>
      <scheme val="minor"/>
    </font>
    <font>
      <b/>
      <sz val="10"/>
      <color rgb="FFFF0000"/>
      <name val="Aptos"/>
      <family val="2"/>
    </font>
    <font>
      <b/>
      <i/>
      <sz val="9"/>
      <color rgb="FFFF0000"/>
      <name val="Arial Narrow"/>
      <family val="2"/>
    </font>
    <font>
      <b/>
      <i/>
      <sz val="18"/>
      <color theme="1"/>
      <name val="Arial Narrow"/>
      <family val="2"/>
    </font>
    <font>
      <i/>
      <sz val="9"/>
      <color theme="1"/>
      <name val="Arial Narrow"/>
      <family val="2"/>
    </font>
    <font>
      <sz val="11"/>
      <color indexed="8"/>
      <name val="Calibri"/>
      <family val="2"/>
    </font>
    <font>
      <b/>
      <i/>
      <sz val="11"/>
      <color rgb="FF000000"/>
      <name val="Calibri"/>
      <family val="2"/>
    </font>
    <font>
      <sz val="9"/>
      <color rgb="FF000000"/>
      <name val="Calibri"/>
      <family val="2"/>
    </font>
    <font>
      <b/>
      <sz val="9"/>
      <color rgb="FF000000"/>
      <name val="Calibri"/>
      <family val="2"/>
    </font>
    <font>
      <b/>
      <sz val="11"/>
      <color rgb="FF000000"/>
      <name val="Calibri"/>
      <family val="2"/>
    </font>
    <font>
      <sz val="11"/>
      <color rgb="FF000000"/>
      <name val="Calibri"/>
      <family val="2"/>
    </font>
  </fonts>
  <fills count="20">
    <fill>
      <patternFill patternType="none"/>
    </fill>
    <fill>
      <patternFill patternType="gray125"/>
    </fill>
    <fill>
      <patternFill patternType="solid">
        <fgColor theme="0"/>
        <bgColor indexed="64"/>
      </patternFill>
    </fill>
    <fill>
      <patternFill patternType="solid">
        <fgColor theme="2" tint="-0.249977111117893"/>
        <bgColor indexed="64"/>
      </patternFill>
    </fill>
    <fill>
      <patternFill patternType="solid">
        <fgColor rgb="FFFFFF00"/>
        <bgColor indexed="64"/>
      </patternFill>
    </fill>
    <fill>
      <patternFill patternType="solid">
        <fgColor theme="5" tint="0.79998168889431442"/>
        <bgColor indexed="64"/>
      </patternFill>
    </fill>
    <fill>
      <patternFill patternType="solid">
        <fgColor theme="2"/>
        <bgColor indexed="64"/>
      </patternFill>
    </fill>
    <fill>
      <patternFill patternType="solid">
        <fgColor theme="0" tint="-4.9989318521683403E-2"/>
        <bgColor indexed="64"/>
      </patternFill>
    </fill>
    <fill>
      <patternFill patternType="solid">
        <fgColor theme="0" tint="-0.14999847407452621"/>
        <bgColor indexed="64"/>
      </patternFill>
    </fill>
    <fill>
      <patternFill patternType="solid">
        <fgColor rgb="FFC00000"/>
        <bgColor indexed="64"/>
      </patternFill>
    </fill>
    <fill>
      <patternFill patternType="solid">
        <fgColor theme="4" tint="0.59999389629810485"/>
        <bgColor indexed="64"/>
      </patternFill>
    </fill>
    <fill>
      <patternFill patternType="solid">
        <fgColor theme="4" tint="0.79998168889431442"/>
        <bgColor indexed="64"/>
      </patternFill>
    </fill>
    <fill>
      <patternFill patternType="solid">
        <fgColor rgb="FFE3E3E3"/>
      </patternFill>
    </fill>
    <fill>
      <patternFill patternType="solid">
        <fgColor rgb="FFFFFFFF"/>
      </patternFill>
    </fill>
    <fill>
      <patternFill patternType="solid">
        <fgColor theme="2" tint="-9.9978637043366805E-2"/>
        <bgColor indexed="64"/>
      </patternFill>
    </fill>
    <fill>
      <patternFill patternType="solid">
        <fgColor rgb="FFFFFF00"/>
        <bgColor rgb="FF000000"/>
      </patternFill>
    </fill>
    <fill>
      <patternFill patternType="solid">
        <fgColor rgb="FFB4C6E7"/>
        <bgColor rgb="FF000000"/>
      </patternFill>
    </fill>
    <fill>
      <patternFill patternType="solid">
        <fgColor rgb="FFE2EFDA"/>
        <bgColor rgb="FF000000"/>
      </patternFill>
    </fill>
    <fill>
      <patternFill patternType="solid">
        <fgColor rgb="FFA6A6A6"/>
        <bgColor rgb="FF000000"/>
      </patternFill>
    </fill>
    <fill>
      <patternFill patternType="solid">
        <fgColor rgb="FF757171"/>
        <bgColor rgb="FF000000"/>
      </patternFill>
    </fill>
  </fills>
  <borders count="17">
    <border>
      <left/>
      <right/>
      <top/>
      <bottom/>
      <diagonal/>
    </border>
    <border>
      <left/>
      <right/>
      <top/>
      <bottom style="medium">
        <color auto="1"/>
      </bottom>
      <diagonal/>
    </border>
    <border>
      <left/>
      <right/>
      <top style="medium">
        <color indexed="64"/>
      </top>
      <bottom style="medium">
        <color indexed="64"/>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thin">
        <color indexed="64"/>
      </bottom>
      <diagonal/>
    </border>
    <border>
      <left style="thin">
        <color theme="0" tint="-0.24994659260841701"/>
      </left>
      <right style="thin">
        <color theme="0" tint="-0.24994659260841701"/>
      </right>
      <top style="thin">
        <color theme="0" tint="-0.24994659260841701"/>
      </top>
      <bottom style="thin">
        <color theme="0" tint="-0.24994659260841701"/>
      </bottom>
      <diagonal/>
    </border>
    <border>
      <left style="thin">
        <color theme="0" tint="-0.24994659260841701"/>
      </left>
      <right/>
      <top/>
      <bottom style="thin">
        <color theme="0" tint="-0.24994659260841701"/>
      </bottom>
      <diagonal/>
    </border>
    <border>
      <left style="thin">
        <color theme="0" tint="-0.24994659260841701"/>
      </left>
      <right style="thin">
        <color theme="0" tint="-0.24994659260841701"/>
      </right>
      <top/>
      <bottom style="thin">
        <color theme="0" tint="-0.24994659260841701"/>
      </bottom>
      <diagonal/>
    </border>
    <border>
      <left/>
      <right/>
      <top/>
      <bottom style="thin">
        <color theme="0" tint="-0.24994659260841701"/>
      </bottom>
      <diagonal/>
    </border>
    <border>
      <left/>
      <right style="thin">
        <color theme="0" tint="-0.24994659260841701"/>
      </right>
      <top/>
      <bottom style="thin">
        <color theme="0" tint="-0.24994659260841701"/>
      </bottom>
      <diagonal/>
    </border>
    <border>
      <left style="thin">
        <color theme="0" tint="-0.34998626667073579"/>
      </left>
      <right style="thin">
        <color theme="0" tint="-0.34998626667073579"/>
      </right>
      <top style="thin">
        <color theme="0" tint="-0.34998626667073579"/>
      </top>
      <bottom style="thin">
        <color theme="0" tint="-0.34998626667073579"/>
      </bottom>
      <diagonal/>
    </border>
    <border>
      <left style="thin">
        <color theme="0" tint="-0.34998626667073579"/>
      </left>
      <right style="thin">
        <color theme="0" tint="-0.34998626667073579"/>
      </right>
      <top/>
      <bottom style="thin">
        <color theme="0" tint="-0.34998626667073579"/>
      </bottom>
      <diagonal/>
    </border>
    <border>
      <left style="thin">
        <color rgb="FFFFFFFF"/>
      </left>
      <right style="thin">
        <color rgb="FFFFFFFF"/>
      </right>
      <top style="thin">
        <color rgb="FFFFFFFF"/>
      </top>
      <bottom style="thin">
        <color rgb="FFFFFFFF"/>
      </bottom>
      <diagonal/>
    </border>
    <border>
      <left/>
      <right/>
      <top/>
      <bottom style="thin">
        <color indexed="64"/>
      </bottom>
      <diagonal/>
    </border>
  </borders>
  <cellStyleXfs count="21">
    <xf numFmtId="0" fontId="0" fillId="0" borderId="0"/>
    <xf numFmtId="44" fontId="14" fillId="0" borderId="0" applyFont="0" applyFill="0" applyBorder="0" applyAlignment="0" applyProtection="0"/>
    <xf numFmtId="0" fontId="6" fillId="0" borderId="0"/>
    <xf numFmtId="9" fontId="6" fillId="0" borderId="0" applyFont="0" applyFill="0" applyBorder="0" applyAlignment="0" applyProtection="0"/>
    <xf numFmtId="0" fontId="6" fillId="0" borderId="0"/>
    <xf numFmtId="9" fontId="6" fillId="0" borderId="0" applyFont="0" applyFill="0" applyBorder="0" applyAlignment="0" applyProtection="0"/>
    <xf numFmtId="44" fontId="6" fillId="0" borderId="0" applyFont="0" applyFill="0" applyBorder="0" applyAlignment="0" applyProtection="0"/>
    <xf numFmtId="0" fontId="14" fillId="0" borderId="0"/>
    <xf numFmtId="0" fontId="15" fillId="0" borderId="0"/>
    <xf numFmtId="0" fontId="14" fillId="0" borderId="0"/>
    <xf numFmtId="0" fontId="16" fillId="0" borderId="0" applyNumberFormat="0" applyFont="0" applyFill="0" applyBorder="0" applyAlignment="0" applyProtection="0"/>
    <xf numFmtId="44" fontId="16" fillId="0" borderId="0" applyNumberFormat="0" applyFont="0" applyFill="0" applyBorder="0" applyAlignment="0" applyProtection="0"/>
    <xf numFmtId="0" fontId="5" fillId="0" borderId="0"/>
    <xf numFmtId="0" fontId="14" fillId="0" borderId="0"/>
    <xf numFmtId="0" fontId="4" fillId="0" borderId="0"/>
    <xf numFmtId="44" fontId="16" fillId="0" borderId="0" applyNumberFormat="0" applyFont="0" applyFill="0" applyBorder="0" applyAlignment="0" applyProtection="0"/>
    <xf numFmtId="0" fontId="3" fillId="0" borderId="0"/>
    <xf numFmtId="44" fontId="14" fillId="0" borderId="0" applyFont="0" applyFill="0" applyBorder="0" applyAlignment="0" applyProtection="0"/>
    <xf numFmtId="0" fontId="14" fillId="0" borderId="0"/>
    <xf numFmtId="0" fontId="2" fillId="0" borderId="0"/>
    <xf numFmtId="0" fontId="1" fillId="0" borderId="0"/>
  </cellStyleXfs>
  <cellXfs count="141">
    <xf numFmtId="0" fontId="0" fillId="0" borderId="0" xfId="0"/>
    <xf numFmtId="0" fontId="7" fillId="2" borderId="0" xfId="2" applyFont="1" applyFill="1" applyAlignment="1">
      <alignment horizontal="left" vertical="center"/>
    </xf>
    <xf numFmtId="49" fontId="7" fillId="2" borderId="0" xfId="2" applyNumberFormat="1" applyFont="1" applyFill="1" applyAlignment="1">
      <alignment horizontal="center" vertical="center"/>
    </xf>
    <xf numFmtId="0" fontId="8" fillId="2" borderId="0" xfId="3" applyNumberFormat="1" applyFont="1" applyFill="1" applyAlignment="1">
      <alignment horizontal="right" vertical="center"/>
    </xf>
    <xf numFmtId="0" fontId="9" fillId="2" borderId="0" xfId="3" applyNumberFormat="1" applyFont="1" applyFill="1" applyAlignment="1">
      <alignment horizontal="right" vertical="center"/>
    </xf>
    <xf numFmtId="49" fontId="10" fillId="2" borderId="1" xfId="4" applyNumberFormat="1" applyFont="1" applyFill="1" applyBorder="1" applyAlignment="1" applyProtection="1">
      <alignment horizontal="left" vertical="center"/>
      <protection locked="0"/>
    </xf>
    <xf numFmtId="0" fontId="8" fillId="2" borderId="0" xfId="2" applyFont="1" applyFill="1" applyAlignment="1">
      <alignment vertical="center"/>
    </xf>
    <xf numFmtId="164" fontId="8" fillId="0" borderId="0" xfId="5" applyNumberFormat="1" applyFont="1" applyBorder="1" applyAlignment="1">
      <alignment horizontal="center" vertical="center"/>
    </xf>
    <xf numFmtId="0" fontId="8" fillId="2" borderId="0" xfId="4" applyFont="1" applyFill="1" applyAlignment="1">
      <alignment horizontal="right" vertical="center"/>
    </xf>
    <xf numFmtId="0" fontId="7" fillId="2" borderId="0" xfId="2" applyFont="1" applyFill="1" applyAlignment="1">
      <alignment vertical="center"/>
    </xf>
    <xf numFmtId="164" fontId="9" fillId="2" borderId="0" xfId="3" applyNumberFormat="1" applyFont="1" applyFill="1" applyAlignment="1">
      <alignment horizontal="left" vertical="center"/>
    </xf>
    <xf numFmtId="0" fontId="7" fillId="2" borderId="0" xfId="2" applyFont="1" applyFill="1" applyAlignment="1">
      <alignment horizontal="center" vertical="center"/>
    </xf>
    <xf numFmtId="0" fontId="7" fillId="0" borderId="0" xfId="2" applyFont="1" applyAlignment="1">
      <alignment vertical="center"/>
    </xf>
    <xf numFmtId="49" fontId="10" fillId="2" borderId="0" xfId="4" applyNumberFormat="1" applyFont="1" applyFill="1" applyAlignment="1" applyProtection="1">
      <alignment horizontal="left" vertical="center"/>
      <protection locked="0"/>
    </xf>
    <xf numFmtId="165" fontId="7" fillId="2" borderId="0" xfId="2" applyNumberFormat="1" applyFont="1" applyFill="1" applyAlignment="1">
      <alignment horizontal="center" vertical="center"/>
    </xf>
    <xf numFmtId="165" fontId="7" fillId="2" borderId="0" xfId="2" applyNumberFormat="1" applyFont="1" applyFill="1" applyAlignment="1">
      <alignment vertical="center"/>
    </xf>
    <xf numFmtId="164" fontId="8" fillId="2" borderId="0" xfId="3" applyNumberFormat="1" applyFont="1" applyFill="1" applyAlignment="1">
      <alignment horizontal="right" vertical="center"/>
    </xf>
    <xf numFmtId="164" fontId="9" fillId="2" borderId="0" xfId="3" applyNumberFormat="1" applyFont="1" applyFill="1" applyAlignment="1">
      <alignment horizontal="right" vertical="center"/>
    </xf>
    <xf numFmtId="0" fontId="9" fillId="2" borderId="0" xfId="4" applyFont="1" applyFill="1" applyAlignment="1">
      <alignment horizontal="right" vertical="center"/>
    </xf>
    <xf numFmtId="49" fontId="7" fillId="2" borderId="0" xfId="4" applyNumberFormat="1" applyFont="1" applyFill="1" applyAlignment="1" applyProtection="1">
      <alignment vertical="center"/>
      <protection locked="0"/>
    </xf>
    <xf numFmtId="0" fontId="7" fillId="2" borderId="0" xfId="2" applyFont="1" applyFill="1" applyAlignment="1" applyProtection="1">
      <alignment horizontal="center" vertical="center"/>
      <protection locked="0"/>
    </xf>
    <xf numFmtId="165" fontId="7" fillId="2" borderId="0" xfId="2" applyNumberFormat="1" applyFont="1" applyFill="1" applyAlignment="1" applyProtection="1">
      <alignment horizontal="center" vertical="center"/>
      <protection locked="0"/>
    </xf>
    <xf numFmtId="165" fontId="7" fillId="2" borderId="0" xfId="2" applyNumberFormat="1" applyFont="1" applyFill="1" applyAlignment="1" applyProtection="1">
      <alignment vertical="center"/>
      <protection locked="0"/>
    </xf>
    <xf numFmtId="0" fontId="7" fillId="2" borderId="0" xfId="2" applyFont="1" applyFill="1" applyAlignment="1" applyProtection="1">
      <alignment vertical="center"/>
      <protection locked="0"/>
    </xf>
    <xf numFmtId="164" fontId="8" fillId="2" borderId="0" xfId="5" applyNumberFormat="1" applyFont="1" applyFill="1" applyAlignment="1">
      <alignment horizontal="center" vertical="center"/>
    </xf>
    <xf numFmtId="0" fontId="7" fillId="2" borderId="0" xfId="4" applyFont="1" applyFill="1" applyAlignment="1">
      <alignment horizontal="left" vertical="center"/>
    </xf>
    <xf numFmtId="49" fontId="11" fillId="2" borderId="0" xfId="2" applyNumberFormat="1" applyFont="1" applyFill="1" applyAlignment="1">
      <alignment horizontal="left" vertical="center"/>
    </xf>
    <xf numFmtId="164" fontId="12" fillId="2" borderId="0" xfId="5" applyNumberFormat="1" applyFont="1" applyFill="1" applyAlignment="1">
      <alignment horizontal="center" vertical="center"/>
    </xf>
    <xf numFmtId="0" fontId="13" fillId="5" borderId="3" xfId="2" applyFont="1" applyFill="1" applyBorder="1" applyAlignment="1">
      <alignment horizontal="center" vertical="center"/>
    </xf>
    <xf numFmtId="1" fontId="13" fillId="5" borderId="5" xfId="2" applyNumberFormat="1" applyFont="1" applyFill="1" applyBorder="1" applyAlignment="1">
      <alignment horizontal="center" vertical="center"/>
    </xf>
    <xf numFmtId="166" fontId="13" fillId="5" borderId="5" xfId="2" applyNumberFormat="1" applyFont="1" applyFill="1" applyBorder="1" applyAlignment="1">
      <alignment horizontal="center" vertical="center"/>
    </xf>
    <xf numFmtId="0" fontId="8" fillId="0" borderId="6" xfId="2" applyFont="1" applyBorder="1" applyAlignment="1">
      <alignment horizontal="left" vertical="center" wrapText="1"/>
    </xf>
    <xf numFmtId="49" fontId="8" fillId="5" borderId="7" xfId="2" applyNumberFormat="1" applyFont="1" applyFill="1" applyBorder="1" applyAlignment="1">
      <alignment horizontal="center" vertical="center" wrapText="1"/>
    </xf>
    <xf numFmtId="0" fontId="8" fillId="0" borderId="7" xfId="2" applyFont="1" applyBorder="1" applyAlignment="1">
      <alignment horizontal="center" vertical="center" wrapText="1"/>
    </xf>
    <xf numFmtId="0" fontId="8" fillId="6" borderId="6" xfId="2" applyFont="1" applyFill="1" applyBorder="1" applyAlignment="1">
      <alignment horizontal="center" vertical="center" wrapText="1"/>
    </xf>
    <xf numFmtId="0" fontId="8" fillId="6" borderId="7" xfId="2" applyFont="1" applyFill="1" applyBorder="1" applyAlignment="1">
      <alignment horizontal="center" vertical="center" wrapText="1"/>
    </xf>
    <xf numFmtId="0" fontId="8" fillId="0" borderId="7" xfId="4" applyFont="1" applyBorder="1" applyAlignment="1">
      <alignment horizontal="center" vertical="center" wrapText="1"/>
    </xf>
    <xf numFmtId="165" fontId="8" fillId="0" borderId="7" xfId="2" applyNumberFormat="1" applyFont="1" applyBorder="1" applyAlignment="1">
      <alignment horizontal="center" vertical="center" wrapText="1"/>
    </xf>
    <xf numFmtId="0" fontId="7" fillId="0" borderId="0" xfId="2" applyFont="1" applyAlignment="1">
      <alignment vertical="center" wrapText="1"/>
    </xf>
    <xf numFmtId="0" fontId="7" fillId="0" borderId="8" xfId="2" applyFont="1" applyBorder="1" applyAlignment="1">
      <alignment horizontal="left" vertical="center"/>
    </xf>
    <xf numFmtId="49" fontId="7" fillId="5" borderId="9" xfId="2" applyNumberFormat="1" applyFont="1" applyFill="1" applyBorder="1" applyAlignment="1" applyProtection="1">
      <alignment horizontal="center" vertical="center"/>
      <protection locked="0"/>
    </xf>
    <xf numFmtId="0" fontId="7" fillId="5" borderId="10" xfId="5" applyNumberFormat="1" applyFont="1" applyFill="1" applyBorder="1" applyAlignment="1" applyProtection="1">
      <alignment horizontal="center" vertical="center"/>
      <protection locked="0"/>
    </xf>
    <xf numFmtId="0" fontId="7" fillId="0" borderId="11" xfId="2" applyFont="1" applyBorder="1" applyAlignment="1">
      <alignment horizontal="left" vertical="center"/>
    </xf>
    <xf numFmtId="167" fontId="8" fillId="7" borderId="8" xfId="6" applyNumberFormat="1" applyFont="1" applyFill="1" applyBorder="1" applyAlignment="1">
      <alignment horizontal="center" vertical="center"/>
    </xf>
    <xf numFmtId="166" fontId="8" fillId="7" borderId="8" xfId="5" applyNumberFormat="1" applyFont="1" applyFill="1" applyBorder="1" applyAlignment="1">
      <alignment horizontal="center" vertical="center"/>
    </xf>
    <xf numFmtId="4" fontId="8" fillId="7" borderId="8" xfId="5" applyNumberFormat="1" applyFont="1" applyFill="1" applyBorder="1" applyAlignment="1">
      <alignment horizontal="center" vertical="center"/>
    </xf>
    <xf numFmtId="0" fontId="7" fillId="0" borderId="12" xfId="2" applyFont="1" applyBorder="1" applyAlignment="1">
      <alignment horizontal="left" vertical="center"/>
    </xf>
    <xf numFmtId="0" fontId="7" fillId="0" borderId="12" xfId="2" applyFont="1" applyBorder="1" applyAlignment="1">
      <alignment horizontal="center" vertical="center"/>
    </xf>
    <xf numFmtId="165" fontId="7" fillId="0" borderId="12" xfId="2" applyNumberFormat="1" applyFont="1" applyBorder="1" applyAlignment="1">
      <alignment horizontal="center" vertical="center"/>
    </xf>
    <xf numFmtId="0" fontId="7" fillId="0" borderId="0" xfId="2" applyFont="1" applyAlignment="1">
      <alignment horizontal="left" vertical="center"/>
    </xf>
    <xf numFmtId="49" fontId="7" fillId="0" borderId="0" xfId="2" applyNumberFormat="1" applyFont="1" applyAlignment="1">
      <alignment horizontal="center" vertical="center"/>
    </xf>
    <xf numFmtId="164" fontId="8" fillId="0" borderId="0" xfId="5" applyNumberFormat="1" applyFont="1" applyAlignment="1">
      <alignment horizontal="center" vertical="center"/>
    </xf>
    <xf numFmtId="0" fontId="8" fillId="0" borderId="0" xfId="2" applyFont="1" applyAlignment="1">
      <alignment vertical="center"/>
    </xf>
    <xf numFmtId="0" fontId="7" fillId="0" borderId="0" xfId="2" applyFont="1" applyAlignment="1">
      <alignment horizontal="center" vertical="center"/>
    </xf>
    <xf numFmtId="165" fontId="7" fillId="0" borderId="0" xfId="2" applyNumberFormat="1" applyFont="1" applyAlignment="1">
      <alignment horizontal="center" vertical="center"/>
    </xf>
    <xf numFmtId="165" fontId="7" fillId="0" borderId="0" xfId="2" applyNumberFormat="1" applyFont="1" applyAlignment="1">
      <alignment vertical="center"/>
    </xf>
    <xf numFmtId="0" fontId="18" fillId="12" borderId="15" xfId="0" applyFont="1" applyFill="1" applyBorder="1" applyAlignment="1">
      <alignment horizontal="right" vertical="center"/>
    </xf>
    <xf numFmtId="49" fontId="19" fillId="12" borderId="15" xfId="0" applyNumberFormat="1" applyFont="1" applyFill="1" applyBorder="1" applyAlignment="1">
      <alignment horizontal="center" vertical="center"/>
    </xf>
    <xf numFmtId="49" fontId="18" fillId="12" borderId="15" xfId="0" applyNumberFormat="1" applyFont="1" applyFill="1" applyBorder="1" applyAlignment="1">
      <alignment horizontal="center" vertical="center"/>
    </xf>
    <xf numFmtId="0" fontId="18" fillId="0" borderId="0" xfId="0" applyFont="1"/>
    <xf numFmtId="49" fontId="19" fillId="12" borderId="15" xfId="0" applyNumberFormat="1" applyFont="1" applyFill="1" applyBorder="1" applyAlignment="1">
      <alignment horizontal="center" vertical="center" wrapText="1"/>
    </xf>
    <xf numFmtId="49" fontId="18" fillId="12" borderId="15" xfId="0" applyNumberFormat="1" applyFont="1" applyFill="1" applyBorder="1" applyAlignment="1">
      <alignment horizontal="center" vertical="center" wrapText="1"/>
    </xf>
    <xf numFmtId="0" fontId="18" fillId="0" borderId="0" xfId="0" applyFont="1" applyAlignment="1">
      <alignment wrapText="1"/>
    </xf>
    <xf numFmtId="49" fontId="18" fillId="12" borderId="15" xfId="0" applyNumberFormat="1" applyFont="1" applyFill="1" applyBorder="1" applyAlignment="1">
      <alignment horizontal="left" vertical="center"/>
    </xf>
    <xf numFmtId="168" fontId="18" fillId="13" borderId="15" xfId="0" applyNumberFormat="1" applyFont="1" applyFill="1" applyBorder="1" applyAlignment="1">
      <alignment horizontal="right" vertical="center"/>
    </xf>
    <xf numFmtId="169" fontId="18" fillId="13" borderId="15" xfId="0" applyNumberFormat="1" applyFont="1" applyFill="1" applyBorder="1" applyAlignment="1">
      <alignment horizontal="right" vertical="center"/>
    </xf>
    <xf numFmtId="168" fontId="18" fillId="12" borderId="15" xfId="0" applyNumberFormat="1" applyFont="1" applyFill="1" applyBorder="1" applyAlignment="1">
      <alignment horizontal="right" vertical="center"/>
    </xf>
    <xf numFmtId="169" fontId="18" fillId="12" borderId="15" xfId="0" applyNumberFormat="1" applyFont="1" applyFill="1" applyBorder="1" applyAlignment="1">
      <alignment horizontal="right" vertical="center"/>
    </xf>
    <xf numFmtId="170" fontId="8" fillId="7" borderId="8" xfId="1" applyNumberFormat="1" applyFont="1" applyFill="1" applyBorder="1" applyAlignment="1">
      <alignment horizontal="center" vertical="center"/>
    </xf>
    <xf numFmtId="49" fontId="20" fillId="2" borderId="0" xfId="4" applyNumberFormat="1" applyFont="1" applyFill="1" applyAlignment="1" applyProtection="1">
      <alignment horizontal="left" vertical="center"/>
      <protection locked="0"/>
    </xf>
    <xf numFmtId="49" fontId="21" fillId="2" borderId="0" xfId="4" applyNumberFormat="1" applyFont="1" applyFill="1" applyAlignment="1" applyProtection="1">
      <alignment horizontal="right" vertical="center"/>
      <protection locked="0"/>
    </xf>
    <xf numFmtId="0" fontId="13" fillId="3" borderId="0" xfId="2" applyFont="1" applyFill="1" applyAlignment="1">
      <alignment horizontal="left" vertical="center"/>
    </xf>
    <xf numFmtId="49" fontId="13" fillId="3" borderId="0" xfId="2" applyNumberFormat="1" applyFont="1" applyFill="1" applyAlignment="1">
      <alignment horizontal="center" vertical="center"/>
    </xf>
    <xf numFmtId="0" fontId="13" fillId="3" borderId="0" xfId="2" applyFont="1" applyFill="1" applyAlignment="1">
      <alignment horizontal="center" vertical="center"/>
    </xf>
    <xf numFmtId="0" fontId="13" fillId="3" borderId="0" xfId="4" applyFont="1" applyFill="1" applyAlignment="1">
      <alignment horizontal="center" vertical="center"/>
    </xf>
    <xf numFmtId="1" fontId="13" fillId="3" borderId="0" xfId="4" applyNumberFormat="1" applyFont="1" applyFill="1" applyAlignment="1">
      <alignment horizontal="center" vertical="center"/>
    </xf>
    <xf numFmtId="0" fontId="13" fillId="0" borderId="0" xfId="2" applyFont="1" applyAlignment="1">
      <alignment vertical="center"/>
    </xf>
    <xf numFmtId="0" fontId="23" fillId="0" borderId="7" xfId="0" applyFont="1" applyBorder="1" applyAlignment="1">
      <alignment horizontal="center" vertical="center" wrapText="1"/>
    </xf>
    <xf numFmtId="0" fontId="23" fillId="14" borderId="7" xfId="0" applyFont="1" applyFill="1" applyBorder="1" applyAlignment="1">
      <alignment horizontal="center" vertical="center" wrapText="1"/>
    </xf>
    <xf numFmtId="0" fontId="22" fillId="0" borderId="13" xfId="0" applyFont="1" applyBorder="1" applyAlignment="1">
      <alignment horizontal="center" vertical="center"/>
    </xf>
    <xf numFmtId="0" fontId="22" fillId="0" borderId="13" xfId="0" applyFont="1" applyBorder="1" applyAlignment="1">
      <alignment horizontal="left" vertical="center"/>
    </xf>
    <xf numFmtId="0" fontId="22" fillId="0" borderId="0" xfId="0" applyFont="1" applyAlignment="1">
      <alignment horizontal="center" vertical="center"/>
    </xf>
    <xf numFmtId="0" fontId="22" fillId="0" borderId="0" xfId="0" applyFont="1" applyAlignment="1">
      <alignment horizontal="left" vertical="center"/>
    </xf>
    <xf numFmtId="0" fontId="22" fillId="9" borderId="0" xfId="0" applyFont="1" applyFill="1" applyAlignment="1">
      <alignment horizontal="center" vertical="center" wrapText="1"/>
    </xf>
    <xf numFmtId="0" fontId="25" fillId="9" borderId="0" xfId="0" applyFont="1" applyFill="1" applyAlignment="1">
      <alignment horizontal="center" vertical="center" wrapText="1"/>
    </xf>
    <xf numFmtId="0" fontId="22" fillId="0" borderId="0" xfId="0" applyFont="1" applyAlignment="1">
      <alignment vertical="center"/>
    </xf>
    <xf numFmtId="0" fontId="23" fillId="0" borderId="4" xfId="0" applyFont="1" applyBorder="1" applyAlignment="1">
      <alignment horizontal="center" vertical="center" wrapText="1"/>
    </xf>
    <xf numFmtId="0" fontId="22" fillId="0" borderId="0" xfId="0" applyFont="1" applyAlignment="1">
      <alignment horizontal="center" vertical="center" wrapText="1"/>
    </xf>
    <xf numFmtId="171" fontId="13" fillId="5" borderId="5" xfId="2" applyNumberFormat="1" applyFont="1" applyFill="1" applyBorder="1" applyAlignment="1">
      <alignment horizontal="center" vertical="center"/>
    </xf>
    <xf numFmtId="0" fontId="13" fillId="8" borderId="7" xfId="0" applyFont="1" applyFill="1" applyBorder="1" applyAlignment="1">
      <alignment horizontal="center" vertical="center" wrapText="1"/>
    </xf>
    <xf numFmtId="170" fontId="24" fillId="10" borderId="7" xfId="1" applyNumberFormat="1" applyFont="1" applyFill="1" applyBorder="1" applyAlignment="1">
      <alignment horizontal="center" vertical="center" wrapText="1"/>
    </xf>
    <xf numFmtId="170" fontId="23" fillId="11" borderId="14" xfId="1" applyNumberFormat="1" applyFont="1" applyFill="1" applyBorder="1" applyAlignment="1">
      <alignment horizontal="center" vertical="center"/>
    </xf>
    <xf numFmtId="170" fontId="22" fillId="0" borderId="0" xfId="1" applyNumberFormat="1" applyFont="1" applyAlignment="1">
      <alignment vertical="center"/>
    </xf>
    <xf numFmtId="0" fontId="8" fillId="0" borderId="6" xfId="2" applyFont="1" applyBorder="1" applyAlignment="1">
      <alignment horizontal="center" vertical="center" wrapText="1"/>
    </xf>
    <xf numFmtId="165" fontId="10" fillId="2" borderId="0" xfId="4" applyNumberFormat="1" applyFont="1" applyFill="1" applyAlignment="1" applyProtection="1">
      <alignment horizontal="left" vertical="center"/>
      <protection locked="0"/>
    </xf>
    <xf numFmtId="165" fontId="13" fillId="3" borderId="0" xfId="4" applyNumberFormat="1" applyFont="1" applyFill="1" applyAlignment="1">
      <alignment horizontal="center" vertical="center"/>
    </xf>
    <xf numFmtId="44" fontId="7" fillId="0" borderId="12" xfId="1" applyFont="1" applyBorder="1" applyAlignment="1">
      <alignment horizontal="center" vertical="center"/>
    </xf>
    <xf numFmtId="0" fontId="27" fillId="15" borderId="16" xfId="0" applyFont="1" applyFill="1" applyBorder="1" applyAlignment="1">
      <alignment vertical="center"/>
    </xf>
    <xf numFmtId="0" fontId="22" fillId="4" borderId="0" xfId="0" applyFont="1" applyFill="1" applyAlignment="1">
      <alignment horizontal="left" vertical="center"/>
    </xf>
    <xf numFmtId="0" fontId="22" fillId="4" borderId="0" xfId="0" applyFont="1" applyFill="1" applyAlignment="1">
      <alignment horizontal="center" vertical="center"/>
    </xf>
    <xf numFmtId="170" fontId="22" fillId="4" borderId="0" xfId="1" applyNumberFormat="1" applyFont="1" applyFill="1" applyAlignment="1">
      <alignment vertical="center"/>
    </xf>
    <xf numFmtId="49" fontId="23" fillId="14" borderId="7" xfId="0" applyNumberFormat="1" applyFont="1" applyFill="1" applyBorder="1" applyAlignment="1">
      <alignment horizontal="center" vertical="center" wrapText="1"/>
    </xf>
    <xf numFmtId="0" fontId="22" fillId="0" borderId="13" xfId="1" applyNumberFormat="1" applyFont="1" applyBorder="1" applyAlignment="1">
      <alignment horizontal="left" vertical="center"/>
    </xf>
    <xf numFmtId="165" fontId="22" fillId="0" borderId="0" xfId="0" applyNumberFormat="1" applyFont="1" applyAlignment="1">
      <alignment horizontal="center" vertical="center"/>
    </xf>
    <xf numFmtId="165" fontId="23" fillId="0" borderId="7" xfId="0" applyNumberFormat="1" applyFont="1" applyBorder="1" applyAlignment="1">
      <alignment horizontal="center" vertical="center" wrapText="1"/>
    </xf>
    <xf numFmtId="0" fontId="28" fillId="2" borderId="0" xfId="2" applyFont="1" applyFill="1" applyAlignment="1">
      <alignment vertical="center"/>
    </xf>
    <xf numFmtId="0" fontId="29" fillId="2" borderId="0" xfId="2" applyFont="1" applyFill="1" applyAlignment="1">
      <alignment vertical="center"/>
    </xf>
    <xf numFmtId="0" fontId="24" fillId="8" borderId="7" xfId="0" applyFont="1" applyFill="1" applyBorder="1" applyAlignment="1">
      <alignment horizontal="center" vertical="center" wrapText="1"/>
    </xf>
    <xf numFmtId="44" fontId="22" fillId="4" borderId="0" xfId="1" applyFont="1" applyFill="1" applyAlignment="1">
      <alignment horizontal="center" vertical="center"/>
    </xf>
    <xf numFmtId="44" fontId="23" fillId="0" borderId="7" xfId="1" applyFont="1" applyBorder="1" applyAlignment="1">
      <alignment horizontal="center" vertical="center" wrapText="1"/>
    </xf>
    <xf numFmtId="44" fontId="22" fillId="0" borderId="13" xfId="1" applyFont="1" applyBorder="1" applyAlignment="1">
      <alignment horizontal="left" vertical="center"/>
    </xf>
    <xf numFmtId="44" fontId="22" fillId="0" borderId="0" xfId="1" applyFont="1" applyAlignment="1">
      <alignment horizontal="center" vertical="center"/>
    </xf>
    <xf numFmtId="0" fontId="30" fillId="0" borderId="0" xfId="20" applyFont="1"/>
    <xf numFmtId="0" fontId="31" fillId="0" borderId="0" xfId="13" applyFont="1" applyAlignment="1">
      <alignment horizontal="left" vertical="center"/>
    </xf>
    <xf numFmtId="0" fontId="32" fillId="0" borderId="0" xfId="20" applyFont="1"/>
    <xf numFmtId="0" fontId="33" fillId="0" borderId="0" xfId="20" applyFont="1" applyAlignment="1">
      <alignment horizontal="center" vertical="center"/>
    </xf>
    <xf numFmtId="0" fontId="32" fillId="0" borderId="0" xfId="20" applyFont="1" applyAlignment="1">
      <alignment horizontal="center"/>
    </xf>
    <xf numFmtId="0" fontId="30" fillId="0" borderId="0" xfId="20" applyFont="1" applyAlignment="1">
      <alignment horizontal="center" vertical="center"/>
    </xf>
    <xf numFmtId="0" fontId="1" fillId="0" borderId="0" xfId="20"/>
    <xf numFmtId="0" fontId="34" fillId="16" borderId="0" xfId="13" applyFont="1" applyFill="1" applyAlignment="1">
      <alignment horizontal="centerContinuous"/>
    </xf>
    <xf numFmtId="0" fontId="32" fillId="16" borderId="0" xfId="13" applyFont="1" applyFill="1" applyAlignment="1">
      <alignment horizontal="centerContinuous"/>
    </xf>
    <xf numFmtId="0" fontId="33" fillId="16" borderId="0" xfId="13" applyFont="1" applyFill="1" applyAlignment="1">
      <alignment horizontal="centerContinuous" vertical="center"/>
    </xf>
    <xf numFmtId="0" fontId="34" fillId="17" borderId="0" xfId="13" applyFont="1" applyFill="1" applyAlignment="1">
      <alignment horizontal="centerContinuous"/>
    </xf>
    <xf numFmtId="0" fontId="34" fillId="17" borderId="0" xfId="13" applyFont="1" applyFill="1" applyAlignment="1">
      <alignment horizontal="center" vertical="center"/>
    </xf>
    <xf numFmtId="0" fontId="33" fillId="18" borderId="0" xfId="13" applyFont="1" applyFill="1" applyAlignment="1">
      <alignment horizontal="center" vertical="center" wrapText="1"/>
    </xf>
    <xf numFmtId="0" fontId="33" fillId="16" borderId="0" xfId="13" applyFont="1" applyFill="1" applyAlignment="1">
      <alignment horizontal="centerContinuous"/>
    </xf>
    <xf numFmtId="0" fontId="35" fillId="17" borderId="0" xfId="13" applyFont="1" applyFill="1" applyAlignment="1">
      <alignment horizontal="centerContinuous"/>
    </xf>
    <xf numFmtId="0" fontId="33" fillId="19" borderId="0" xfId="13" applyFont="1" applyFill="1" applyAlignment="1">
      <alignment horizontal="center" vertical="center" wrapText="1"/>
    </xf>
    <xf numFmtId="44" fontId="33" fillId="19" borderId="0" xfId="17" applyFont="1" applyFill="1" applyBorder="1" applyAlignment="1">
      <alignment horizontal="center" vertical="center" wrapText="1"/>
    </xf>
    <xf numFmtId="49" fontId="33" fillId="0" borderId="0" xfId="13" applyNumberFormat="1" applyFont="1" applyAlignment="1">
      <alignment horizontal="center" vertical="center" wrapText="1"/>
    </xf>
    <xf numFmtId="0" fontId="33" fillId="0" borderId="0" xfId="13" applyFont="1" applyAlignment="1">
      <alignment horizontal="center" vertical="center" wrapText="1"/>
    </xf>
    <xf numFmtId="0" fontId="30" fillId="0" borderId="0" xfId="20" applyFont="1" applyAlignment="1">
      <alignment horizontal="center" vertical="center" wrapText="1"/>
    </xf>
    <xf numFmtId="0" fontId="1" fillId="0" borderId="0" xfId="20" applyAlignment="1">
      <alignment horizontal="center"/>
    </xf>
    <xf numFmtId="44" fontId="22" fillId="0" borderId="13" xfId="1" applyFont="1" applyBorder="1" applyAlignment="1">
      <alignment horizontal="center" vertical="center"/>
    </xf>
    <xf numFmtId="165" fontId="22" fillId="0" borderId="13" xfId="1" applyNumberFormat="1" applyFont="1" applyBorder="1" applyAlignment="1">
      <alignment horizontal="center" vertical="center"/>
    </xf>
    <xf numFmtId="49" fontId="10" fillId="2" borderId="2" xfId="4" applyNumberFormat="1" applyFont="1" applyFill="1" applyBorder="1" applyAlignment="1" applyProtection="1">
      <alignment horizontal="left" vertical="center"/>
      <protection locked="0"/>
    </xf>
    <xf numFmtId="0" fontId="10" fillId="2" borderId="2" xfId="4" applyFont="1" applyFill="1" applyBorder="1" applyAlignment="1" applyProtection="1">
      <alignment horizontal="left" vertical="center"/>
      <protection locked="0"/>
    </xf>
    <xf numFmtId="49" fontId="13" fillId="4" borderId="3" xfId="2" applyNumberFormat="1" applyFont="1" applyFill="1" applyBorder="1" applyAlignment="1">
      <alignment horizontal="center" vertical="center" wrapText="1"/>
    </xf>
    <xf numFmtId="49" fontId="13" fillId="4" borderId="4" xfId="2" applyNumberFormat="1" applyFont="1" applyFill="1" applyBorder="1" applyAlignment="1">
      <alignment horizontal="center" vertical="center" wrapText="1"/>
    </xf>
    <xf numFmtId="0" fontId="26" fillId="15" borderId="0" xfId="0" applyFont="1" applyFill="1" applyAlignment="1">
      <alignment horizontal="center" vertical="center" wrapText="1"/>
    </xf>
    <xf numFmtId="49" fontId="10" fillId="2" borderId="1" xfId="4" applyNumberFormat="1" applyFont="1" applyFill="1" applyBorder="1" applyAlignment="1" applyProtection="1">
      <alignment horizontal="left" vertical="center"/>
      <protection locked="0"/>
    </xf>
  </cellXfs>
  <cellStyles count="21">
    <cellStyle name="Currency" xfId="1" builtinId="4"/>
    <cellStyle name="Currency 2" xfId="11" xr:uid="{645D5E22-8CBB-43FB-AC3C-9E80772F9721}"/>
    <cellStyle name="Currency 2 2" xfId="15" xr:uid="{851F7007-AF19-491A-9683-7649D404E42F}"/>
    <cellStyle name="Currency 2 3" xfId="17" xr:uid="{497AEAD5-AAE4-4C2A-85B4-B1DABF38BAEC}"/>
    <cellStyle name="Currency 29 2 2" xfId="6" xr:uid="{EA44C8DC-9F0F-4AD8-B056-635660FCA3D3}"/>
    <cellStyle name="Normal" xfId="0" builtinId="0"/>
    <cellStyle name="Normal 10 12 2 2" xfId="4" xr:uid="{5DDA3A5F-E7B3-404F-9B51-43587EA4B5BC}"/>
    <cellStyle name="Normal 10 12 3 2 2" xfId="2" xr:uid="{BCC80445-103E-4FB6-B805-9BA2EACB466E}"/>
    <cellStyle name="Normal 2" xfId="8" xr:uid="{D595F2BF-4930-451C-A078-CA4306DEEB78}"/>
    <cellStyle name="Normal 2 19" xfId="18" xr:uid="{57B2C3A7-792A-44DE-ABD6-09C7931BDB19}"/>
    <cellStyle name="Normal 2 2" xfId="9" xr:uid="{A9023604-3F87-49DE-8ACD-8CE54AFF26C0}"/>
    <cellStyle name="Normal 2 2 2" xfId="13" xr:uid="{C9F08705-B3E5-456F-BB1C-6F3ACE185EE6}"/>
    <cellStyle name="Normal 2 2 2 2" xfId="10" xr:uid="{8BBDCCDF-A705-4DD8-93A1-5369783CF784}"/>
    <cellStyle name="Normal 24" xfId="7" xr:uid="{ED501459-2024-4ACA-B62F-E10D6CF6D744}"/>
    <cellStyle name="Normal 3" xfId="12" xr:uid="{2935E264-3BA2-4D12-A09F-01194D251D43}"/>
    <cellStyle name="Normal 3 2" xfId="14" xr:uid="{C25A6698-3C35-4074-A8FC-773DE9E97CFC}"/>
    <cellStyle name="Normal 4" xfId="16" xr:uid="{C827C752-F16C-489A-9033-7517E11BF54A}"/>
    <cellStyle name="Normal 5" xfId="19" xr:uid="{F6EF7766-3C97-499E-BCC3-C5689B818A34}"/>
    <cellStyle name="Normal 5 2" xfId="20" xr:uid="{5E67941E-97F3-4B0F-8D71-10A601C8827E}"/>
    <cellStyle name="Percent 21 2 2" xfId="3" xr:uid="{24DABDED-A037-4852-B4AF-5ECA6A5E83A1}"/>
    <cellStyle name="Percent 21 3 2 2" xfId="5" xr:uid="{5838C941-060B-449B-9CEB-9A6DF8123E0A}"/>
  </cellStyles>
  <dxfs count="6">
    <dxf>
      <font>
        <color rgb="FF9C0006"/>
      </font>
    </dxf>
    <dxf>
      <font>
        <color theme="0" tint="-4.9989318521683403E-2"/>
      </font>
    </dxf>
    <dxf>
      <fill>
        <patternFill>
          <bgColor rgb="FFFFFF99"/>
        </patternFill>
      </fill>
    </dxf>
    <dxf>
      <fill>
        <patternFill>
          <bgColor rgb="FFFFFF99"/>
        </patternFill>
      </fill>
    </dxf>
    <dxf>
      <fill>
        <patternFill>
          <bgColor rgb="FFFFFF99"/>
        </patternFill>
      </fill>
    </dxf>
    <dxf>
      <fill>
        <patternFill>
          <bgColor rgb="FFFFFF99"/>
        </patternFill>
      </fill>
    </dxf>
  </dxfs>
  <tableStyles count="0" defaultTableStyle="TableStyleMedium2" defaultPivotStyle="PivotStyleLight16"/>
  <colors>
    <mruColors>
      <color rgb="FF9999FF"/>
      <color rgb="FFFFFFE5"/>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styles" Target="styles.xml"/><Relationship Id="rId11" Type="http://schemas.openxmlformats.org/officeDocument/2006/relationships/customXml" Target="../customXml/item3.xml"/><Relationship Id="rId5" Type="http://schemas.openxmlformats.org/officeDocument/2006/relationships/theme" Target="theme/theme1.xml"/><Relationship Id="rId10" Type="http://schemas.openxmlformats.org/officeDocument/2006/relationships/customXml" Target="../customXml/item2.xml"/><Relationship Id="rId4" Type="http://schemas.openxmlformats.org/officeDocument/2006/relationships/worksheet" Target="worksheets/sheet4.xml"/><Relationship Id="rId9" Type="http://schemas.openxmlformats.org/officeDocument/2006/relationships/customXml" Target="../customXml/item1.xml"/></Relationships>
</file>

<file path=xl/theme/theme1.xml><?xml version="1.0" encoding="utf-8"?>
<a:theme xmlns:a="http://schemas.openxmlformats.org/drawingml/2006/main" name="Office 2013 - 2022 Theme">
  <a:themeElements>
    <a:clrScheme name="Office 2013 - 2022">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2013 - 2022">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2013 - 2022">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2013 - 2022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C9D2208-9EA9-4FC6-BFE7-CCCBE520E3F3}">
  <sheetPr codeName="Sheet1">
    <pageSetUpPr fitToPage="1"/>
  </sheetPr>
  <dimension ref="A1:AO461"/>
  <sheetViews>
    <sheetView showGridLines="0" tabSelected="1" zoomScale="90" zoomScaleNormal="90" workbookViewId="0">
      <pane ySplit="11" topLeftCell="A12" activePane="bottomLeft" state="frozen"/>
      <selection activeCell="L8" sqref="L8"/>
      <selection pane="bottomLeft" activeCell="B12" sqref="B12"/>
    </sheetView>
  </sheetViews>
  <sheetFormatPr defaultColWidth="8.85546875" defaultRowHeight="13.5" x14ac:dyDescent="0.25"/>
  <cols>
    <col min="1" max="1" width="4.140625" style="49" customWidth="1"/>
    <col min="2" max="2" width="9.42578125" style="50" customWidth="1"/>
    <col min="3" max="4" width="7.5703125" style="51" customWidth="1"/>
    <col min="5" max="5" width="35.5703125" style="12" customWidth="1"/>
    <col min="6" max="6" width="10.140625" style="52" customWidth="1"/>
    <col min="7" max="7" width="9.5703125" style="52" customWidth="1"/>
    <col min="8" max="9" width="10.5703125" style="51" customWidth="1"/>
    <col min="10" max="10" width="22" style="12" customWidth="1"/>
    <col min="11" max="11" width="37" style="12" customWidth="1"/>
    <col min="12" max="12" width="9.42578125" style="53" customWidth="1"/>
    <col min="13" max="13" width="12.85546875" style="12" customWidth="1"/>
    <col min="14" max="15" width="6.5703125" style="12" customWidth="1"/>
    <col min="16" max="19" width="8.85546875" style="12" customWidth="1"/>
    <col min="20" max="20" width="14.5703125" style="53" customWidth="1"/>
    <col min="21" max="21" width="8.42578125" style="53" customWidth="1"/>
    <col min="22" max="22" width="7.5703125" style="53" customWidth="1"/>
    <col min="23" max="23" width="21.42578125" style="53" customWidth="1"/>
    <col min="24" max="25" width="11.42578125" style="54" customWidth="1"/>
    <col min="26" max="31" width="11.42578125" style="55" customWidth="1"/>
    <col min="32" max="36" width="11.5703125" style="55" customWidth="1"/>
    <col min="37" max="38" width="7.5703125" style="12" customWidth="1"/>
    <col min="39" max="39" width="11" style="12" customWidth="1"/>
    <col min="40" max="40" width="8.5703125" style="12" customWidth="1"/>
    <col min="41" max="41" width="7.42578125" style="12" customWidth="1"/>
    <col min="42" max="16384" width="8.85546875" style="12"/>
  </cols>
  <sheetData>
    <row r="1" spans="1:41" ht="17.25" customHeight="1" thickBot="1" x14ac:dyDescent="0.3">
      <c r="A1" s="1"/>
      <c r="B1" s="2"/>
      <c r="C1" s="3"/>
      <c r="D1" s="4" t="s">
        <v>0</v>
      </c>
      <c r="E1" s="5" t="s">
        <v>1</v>
      </c>
      <c r="F1" s="6"/>
      <c r="G1" s="6"/>
      <c r="H1" s="7"/>
      <c r="I1" s="8" t="s">
        <v>2</v>
      </c>
      <c r="J1" s="9"/>
      <c r="K1" s="10" t="s">
        <v>3</v>
      </c>
      <c r="L1" s="11"/>
      <c r="N1" s="9"/>
      <c r="O1" s="9"/>
      <c r="P1" s="13"/>
      <c r="Q1" s="70"/>
      <c r="R1" s="13"/>
      <c r="S1" s="70"/>
      <c r="T1" s="69"/>
      <c r="U1" s="11"/>
      <c r="V1" s="11"/>
      <c r="W1" s="11"/>
      <c r="X1" s="14"/>
      <c r="Y1" s="14"/>
      <c r="Z1" s="15"/>
      <c r="AA1" s="15"/>
      <c r="AB1" s="15"/>
      <c r="AC1" s="15"/>
      <c r="AD1" s="15"/>
      <c r="AE1" s="15"/>
      <c r="AF1" s="15"/>
      <c r="AG1" s="15"/>
      <c r="AH1" s="15"/>
      <c r="AI1" s="15"/>
      <c r="AJ1" s="15"/>
      <c r="AK1" s="9"/>
      <c r="AL1" s="9"/>
      <c r="AM1" s="9"/>
      <c r="AN1" s="9"/>
      <c r="AO1" s="9"/>
    </row>
    <row r="2" spans="1:41" ht="14.45" customHeight="1" thickBot="1" x14ac:dyDescent="0.3">
      <c r="A2" s="1"/>
      <c r="B2" s="2"/>
      <c r="C2" s="16"/>
      <c r="D2" s="17" t="s">
        <v>4</v>
      </c>
      <c r="E2" s="5"/>
      <c r="F2" s="6"/>
      <c r="G2" s="18" t="s">
        <v>5</v>
      </c>
      <c r="H2" s="140" t="s">
        <v>1</v>
      </c>
      <c r="I2" s="140"/>
      <c r="J2" s="19"/>
      <c r="K2" s="140"/>
      <c r="L2" s="140"/>
      <c r="M2" s="11"/>
      <c r="N2" s="11"/>
      <c r="O2" s="11"/>
      <c r="P2" s="13"/>
      <c r="Q2" s="13"/>
      <c r="R2" s="13"/>
      <c r="S2" s="13"/>
      <c r="T2" s="11"/>
      <c r="U2" s="20"/>
      <c r="V2" s="20"/>
      <c r="W2" s="20"/>
      <c r="X2" s="21"/>
      <c r="Y2" s="21"/>
      <c r="Z2" s="22"/>
      <c r="AA2" s="22"/>
      <c r="AB2" s="22"/>
      <c r="AC2" s="22"/>
      <c r="AD2" s="22"/>
      <c r="AE2" s="22"/>
      <c r="AF2" s="22"/>
      <c r="AG2" s="22"/>
      <c r="AH2" s="22"/>
      <c r="AI2" s="22"/>
      <c r="AJ2" s="22"/>
      <c r="AK2" s="23"/>
      <c r="AL2" s="23"/>
      <c r="AM2" s="23"/>
      <c r="AN2" s="23"/>
      <c r="AO2" s="23"/>
    </row>
    <row r="3" spans="1:41" ht="14.45" customHeight="1" thickBot="1" x14ac:dyDescent="0.3">
      <c r="A3" s="1"/>
      <c r="B3" s="2"/>
      <c r="C3" s="3"/>
      <c r="D3" s="4" t="s">
        <v>6</v>
      </c>
      <c r="E3" s="5" t="s">
        <v>1</v>
      </c>
      <c r="F3" s="6"/>
      <c r="G3" s="18" t="s">
        <v>7</v>
      </c>
      <c r="H3" s="135" t="s">
        <v>1</v>
      </c>
      <c r="I3" s="135"/>
      <c r="J3" s="19"/>
      <c r="K3" s="136"/>
      <c r="L3" s="136"/>
      <c r="M3" s="11"/>
      <c r="N3" s="11"/>
      <c r="O3" s="11"/>
      <c r="P3" s="13"/>
      <c r="Q3" s="13"/>
      <c r="R3" s="13"/>
      <c r="S3" s="13"/>
      <c r="T3" s="11"/>
      <c r="U3" s="20"/>
      <c r="V3" s="20"/>
      <c r="W3" s="20"/>
      <c r="X3" s="21"/>
      <c r="Y3" s="21"/>
      <c r="Z3" s="22"/>
      <c r="AA3" s="22"/>
      <c r="AB3" s="22"/>
      <c r="AC3" s="22"/>
      <c r="AD3" s="22"/>
      <c r="AE3" s="22"/>
      <c r="AF3" s="22"/>
      <c r="AG3" s="22"/>
      <c r="AH3" s="22"/>
      <c r="AI3" s="22"/>
      <c r="AJ3" s="22"/>
      <c r="AK3" s="23"/>
      <c r="AL3" s="23"/>
      <c r="AM3" s="23"/>
      <c r="AN3" s="23"/>
      <c r="AO3" s="23"/>
    </row>
    <row r="4" spans="1:41" ht="14.45" customHeight="1" thickBot="1" x14ac:dyDescent="0.3">
      <c r="A4" s="1"/>
      <c r="B4" s="2"/>
      <c r="C4" s="3"/>
      <c r="D4" s="4" t="s">
        <v>8</v>
      </c>
      <c r="E4" s="5" t="s">
        <v>1</v>
      </c>
      <c r="F4" s="6"/>
      <c r="G4" s="18" t="s">
        <v>9</v>
      </c>
      <c r="H4" s="135" t="s">
        <v>1</v>
      </c>
      <c r="I4" s="135"/>
      <c r="J4" s="19"/>
      <c r="K4" s="136"/>
      <c r="L4" s="136"/>
      <c r="M4" s="11"/>
      <c r="N4" s="11"/>
      <c r="O4" s="11"/>
      <c r="P4" s="13"/>
      <c r="Q4" s="13"/>
      <c r="R4" s="13"/>
      <c r="S4" s="13"/>
      <c r="T4" s="13"/>
      <c r="U4" s="13"/>
      <c r="V4" s="13"/>
      <c r="W4" s="13"/>
      <c r="X4" s="13"/>
      <c r="Y4" s="94"/>
      <c r="Z4" s="94"/>
      <c r="AA4" s="13"/>
      <c r="AB4" s="13"/>
      <c r="AC4" s="94"/>
      <c r="AD4" s="94"/>
      <c r="AE4" s="94"/>
      <c r="AF4" s="94"/>
      <c r="AG4" s="94"/>
      <c r="AH4" s="94"/>
      <c r="AI4" s="94"/>
      <c r="AJ4" s="94"/>
      <c r="AK4" s="13"/>
      <c r="AL4" s="13"/>
      <c r="AM4" s="13"/>
      <c r="AN4" s="13"/>
      <c r="AO4" s="13"/>
    </row>
    <row r="5" spans="1:41" ht="17.25" thickBot="1" x14ac:dyDescent="0.3">
      <c r="A5" s="1"/>
      <c r="B5" s="2"/>
      <c r="C5" s="3"/>
      <c r="D5" s="4"/>
      <c r="E5" s="5" t="s">
        <v>1</v>
      </c>
      <c r="F5" s="6"/>
      <c r="G5" s="18" t="s">
        <v>10</v>
      </c>
      <c r="H5" s="135" t="s">
        <v>1</v>
      </c>
      <c r="I5" s="135"/>
      <c r="J5" s="19"/>
      <c r="K5" s="136"/>
      <c r="L5" s="136"/>
      <c r="M5" s="11"/>
      <c r="N5" s="11"/>
      <c r="O5" s="11"/>
      <c r="P5" s="13"/>
      <c r="Q5" s="13"/>
      <c r="R5" s="13"/>
      <c r="S5" s="13"/>
      <c r="T5" s="13"/>
      <c r="U5" s="13"/>
      <c r="V5" s="13"/>
      <c r="W5" s="13"/>
      <c r="X5" s="13"/>
      <c r="Y5" s="94"/>
      <c r="Z5" s="94"/>
      <c r="AA5" s="13"/>
      <c r="AB5" s="13"/>
      <c r="AC5" s="94"/>
      <c r="AD5" s="94"/>
      <c r="AE5" s="94"/>
      <c r="AF5" s="94"/>
      <c r="AG5" s="94"/>
      <c r="AH5" s="94"/>
      <c r="AI5" s="94"/>
      <c r="AJ5" s="94"/>
      <c r="AK5" s="13"/>
      <c r="AL5" s="13"/>
      <c r="AM5" s="13"/>
      <c r="AN5" s="13"/>
      <c r="AO5" s="13"/>
    </row>
    <row r="6" spans="1:41" ht="14.45" customHeight="1" thickBot="1" x14ac:dyDescent="0.3">
      <c r="A6" s="1"/>
      <c r="B6" s="2"/>
      <c r="C6" s="3"/>
      <c r="D6" s="4"/>
      <c r="E6" s="5" t="s">
        <v>1</v>
      </c>
      <c r="F6" s="6"/>
      <c r="G6" s="18" t="s">
        <v>11</v>
      </c>
      <c r="H6" s="135" t="s">
        <v>1</v>
      </c>
      <c r="I6" s="135"/>
      <c r="J6" s="19"/>
      <c r="K6" s="136"/>
      <c r="L6" s="136"/>
      <c r="M6" s="11"/>
      <c r="N6" s="11"/>
      <c r="O6" s="11"/>
      <c r="P6" s="13"/>
      <c r="Q6" s="13"/>
      <c r="R6" s="13"/>
      <c r="S6" s="13"/>
      <c r="T6" s="11"/>
      <c r="U6" s="20"/>
      <c r="V6" s="20"/>
      <c r="W6" s="20"/>
      <c r="X6" s="21"/>
      <c r="Y6" s="21"/>
      <c r="Z6" s="22"/>
      <c r="AA6" s="22"/>
      <c r="AB6" s="22"/>
      <c r="AC6" s="22"/>
      <c r="AD6" s="22"/>
      <c r="AE6" s="22"/>
      <c r="AF6" s="22"/>
      <c r="AG6" s="22"/>
      <c r="AH6" s="22"/>
      <c r="AI6" s="22"/>
      <c r="AJ6" s="22"/>
      <c r="AK6" s="23"/>
      <c r="AL6" s="23"/>
      <c r="AM6" s="23"/>
      <c r="AN6" s="23"/>
      <c r="AO6" s="23"/>
    </row>
    <row r="7" spans="1:41" ht="17.25" thickBot="1" x14ac:dyDescent="0.3">
      <c r="A7" s="1"/>
      <c r="B7" s="2"/>
      <c r="C7" s="24"/>
      <c r="D7" s="24"/>
      <c r="E7" s="5" t="s">
        <v>1</v>
      </c>
      <c r="F7" s="6"/>
      <c r="G7" s="6"/>
      <c r="H7" s="24"/>
      <c r="I7" s="24"/>
      <c r="J7" s="9"/>
      <c r="K7" s="9"/>
      <c r="L7" s="11"/>
      <c r="M7" s="11"/>
      <c r="N7" s="11"/>
      <c r="O7" s="11"/>
      <c r="P7" s="25"/>
      <c r="Q7" s="25"/>
      <c r="R7" s="25"/>
      <c r="S7" s="25"/>
      <c r="T7" s="11"/>
      <c r="U7" s="11"/>
      <c r="V7" s="11"/>
      <c r="W7" s="11"/>
      <c r="X7" s="14"/>
      <c r="Y7" s="14"/>
      <c r="Z7" s="15"/>
      <c r="AA7" s="15"/>
      <c r="AB7" s="15"/>
      <c r="AC7" s="15"/>
      <c r="AD7" s="15"/>
      <c r="AE7" s="15"/>
      <c r="AF7" s="15"/>
      <c r="AG7" s="15"/>
      <c r="AH7" s="15"/>
      <c r="AI7" s="15"/>
      <c r="AJ7" s="15"/>
      <c r="AK7" s="9"/>
      <c r="AL7" s="9"/>
      <c r="AM7" s="9"/>
      <c r="AN7" s="9"/>
      <c r="AO7" s="9"/>
    </row>
    <row r="8" spans="1:41" ht="22.5" customHeight="1" x14ac:dyDescent="0.25">
      <c r="A8" s="1"/>
      <c r="B8" s="26"/>
      <c r="C8" s="24"/>
      <c r="D8" s="24"/>
      <c r="E8" s="139" t="s">
        <v>75</v>
      </c>
      <c r="F8" s="139"/>
      <c r="G8" s="139"/>
      <c r="H8" s="139"/>
      <c r="I8" s="139"/>
      <c r="J8" s="139"/>
      <c r="K8" s="139"/>
      <c r="L8" s="139"/>
      <c r="M8" s="139"/>
      <c r="N8" s="9"/>
      <c r="O8" s="105" t="s">
        <v>15410</v>
      </c>
      <c r="P8" s="106"/>
      <c r="Q8" s="106"/>
      <c r="R8" s="106"/>
      <c r="S8" s="9"/>
      <c r="T8" s="11"/>
      <c r="U8" s="11"/>
      <c r="V8" s="11"/>
      <c r="W8" s="11"/>
      <c r="X8" s="11"/>
      <c r="Y8" s="14"/>
      <c r="Z8" s="14"/>
      <c r="AA8" s="11"/>
      <c r="AB8" s="11"/>
      <c r="AC8" s="14"/>
      <c r="AD8" s="14"/>
      <c r="AE8" s="14"/>
      <c r="AF8" s="14"/>
      <c r="AG8" s="14"/>
      <c r="AH8" s="14"/>
      <c r="AI8" s="14"/>
      <c r="AJ8" s="14"/>
      <c r="AK8" s="11"/>
      <c r="AL8" s="11"/>
      <c r="AM8" s="11"/>
      <c r="AN8" s="11"/>
      <c r="AO8" s="11"/>
    </row>
    <row r="9" spans="1:41" ht="11.1" customHeight="1" x14ac:dyDescent="0.25">
      <c r="A9" s="1"/>
      <c r="B9" s="27"/>
      <c r="C9" s="27"/>
      <c r="D9" s="27"/>
      <c r="E9" s="139"/>
      <c r="F9" s="139"/>
      <c r="G9" s="139"/>
      <c r="H9" s="139"/>
      <c r="I9" s="139"/>
      <c r="J9" s="139"/>
      <c r="K9" s="139"/>
      <c r="L9" s="139"/>
      <c r="M9" s="139"/>
      <c r="N9" s="9"/>
      <c r="O9" s="9"/>
      <c r="P9" s="9"/>
      <c r="Q9" s="9"/>
      <c r="R9" s="9"/>
      <c r="S9" s="9"/>
      <c r="T9" s="9"/>
      <c r="U9" s="9"/>
      <c r="V9" s="9"/>
      <c r="W9" s="9"/>
      <c r="X9" s="9"/>
      <c r="Y9" s="15"/>
      <c r="Z9" s="15"/>
      <c r="AA9" s="9"/>
      <c r="AB9" s="9"/>
      <c r="AC9" s="15"/>
      <c r="AD9" s="15"/>
      <c r="AE9" s="15"/>
      <c r="AF9" s="15"/>
      <c r="AG9" s="15"/>
      <c r="AH9" s="15"/>
      <c r="AI9" s="15"/>
      <c r="AJ9" s="15"/>
      <c r="AK9" s="9"/>
      <c r="AL9" s="9"/>
      <c r="AM9" s="9"/>
      <c r="AN9" s="9"/>
      <c r="AO9" s="9"/>
    </row>
    <row r="10" spans="1:41" s="76" customFormat="1" ht="15" customHeight="1" x14ac:dyDescent="0.25">
      <c r="A10" s="71"/>
      <c r="B10" s="72"/>
      <c r="C10" s="137" t="s">
        <v>12</v>
      </c>
      <c r="D10" s="138"/>
      <c r="E10" s="73"/>
      <c r="F10" s="28" t="s">
        <v>13</v>
      </c>
      <c r="G10" s="29">
        <f>SUM(G12:G461)</f>
        <v>0</v>
      </c>
      <c r="H10" s="30">
        <f>SUM(H12:H461)</f>
        <v>0</v>
      </c>
      <c r="I10" s="88">
        <f>SUM(I12:I461)</f>
        <v>0</v>
      </c>
      <c r="J10" s="73"/>
      <c r="K10" s="73"/>
      <c r="L10" s="73"/>
      <c r="M10" s="73"/>
      <c r="N10" s="73"/>
      <c r="O10" s="73"/>
      <c r="P10" s="73"/>
      <c r="Q10" s="73"/>
      <c r="R10" s="73"/>
      <c r="S10" s="73"/>
      <c r="T10" s="74"/>
      <c r="U10" s="74"/>
      <c r="V10" s="74"/>
      <c r="W10" s="74"/>
      <c r="X10" s="75"/>
      <c r="Y10" s="95"/>
      <c r="Z10" s="95"/>
      <c r="AA10" s="75"/>
      <c r="AB10" s="75"/>
      <c r="AC10" s="95"/>
      <c r="AD10" s="95"/>
      <c r="AE10" s="95"/>
      <c r="AF10" s="95"/>
      <c r="AG10" s="95"/>
      <c r="AH10" s="95"/>
      <c r="AI10" s="95"/>
      <c r="AJ10" s="95"/>
      <c r="AK10" s="75"/>
      <c r="AL10" s="75"/>
      <c r="AM10" s="75"/>
      <c r="AN10" s="75"/>
      <c r="AO10" s="75"/>
    </row>
    <row r="11" spans="1:41" s="38" customFormat="1" ht="54.75" customHeight="1" x14ac:dyDescent="0.25">
      <c r="A11" s="31" t="s">
        <v>14</v>
      </c>
      <c r="B11" s="32" t="s">
        <v>15</v>
      </c>
      <c r="C11" s="32" t="s">
        <v>16</v>
      </c>
      <c r="D11" s="32" t="s">
        <v>17</v>
      </c>
      <c r="E11" s="33" t="s">
        <v>18</v>
      </c>
      <c r="F11" s="34" t="s">
        <v>19</v>
      </c>
      <c r="G11" s="35" t="s">
        <v>20</v>
      </c>
      <c r="H11" s="35" t="s">
        <v>21</v>
      </c>
      <c r="I11" s="34" t="s">
        <v>22</v>
      </c>
      <c r="J11" s="33" t="s">
        <v>23</v>
      </c>
      <c r="K11" s="33" t="s">
        <v>24</v>
      </c>
      <c r="L11" s="33" t="s">
        <v>25</v>
      </c>
      <c r="M11" s="33" t="s">
        <v>26</v>
      </c>
      <c r="N11" s="33" t="s">
        <v>27</v>
      </c>
      <c r="O11" s="33" t="s">
        <v>74</v>
      </c>
      <c r="P11" s="93" t="s">
        <v>13187</v>
      </c>
      <c r="Q11" s="93" t="s">
        <v>13188</v>
      </c>
      <c r="R11" s="34" t="s">
        <v>72</v>
      </c>
      <c r="S11" s="34" t="s">
        <v>73</v>
      </c>
      <c r="T11" s="33" t="s">
        <v>28</v>
      </c>
      <c r="U11" s="36" t="s">
        <v>29</v>
      </c>
      <c r="V11" s="36" t="s">
        <v>30</v>
      </c>
      <c r="W11" s="33" t="s">
        <v>31</v>
      </c>
      <c r="X11" s="37" t="s">
        <v>32</v>
      </c>
      <c r="Y11" s="37" t="s">
        <v>33</v>
      </c>
      <c r="Z11" s="37" t="s">
        <v>34</v>
      </c>
      <c r="AA11" s="37" t="s">
        <v>35</v>
      </c>
      <c r="AB11" s="37" t="s">
        <v>36</v>
      </c>
      <c r="AC11" s="37" t="s">
        <v>37</v>
      </c>
      <c r="AD11" s="37" t="s">
        <v>38</v>
      </c>
      <c r="AE11" s="37" t="s">
        <v>39</v>
      </c>
      <c r="AF11" s="37" t="s">
        <v>40</v>
      </c>
      <c r="AG11" s="37" t="s">
        <v>41</v>
      </c>
      <c r="AH11" s="37" t="s">
        <v>42</v>
      </c>
      <c r="AI11" s="37" t="s">
        <v>43</v>
      </c>
      <c r="AJ11" s="37" t="s">
        <v>44</v>
      </c>
      <c r="AK11" s="33" t="s">
        <v>45</v>
      </c>
      <c r="AL11" s="33" t="s">
        <v>46</v>
      </c>
      <c r="AM11" s="33" t="s">
        <v>47</v>
      </c>
      <c r="AN11" s="33" t="s">
        <v>48</v>
      </c>
      <c r="AO11" s="33" t="s">
        <v>71</v>
      </c>
    </row>
    <row r="12" spans="1:41" ht="15.6" customHeight="1" x14ac:dyDescent="0.25">
      <c r="A12" s="39">
        <v>1</v>
      </c>
      <c r="B12" s="40"/>
      <c r="C12" s="41"/>
      <c r="D12" s="41"/>
      <c r="E12" s="42" t="str">
        <f>IF($B12="","",VLOOKUP($B12,'Catalog Items'!$L:$M,2,FALSE))</f>
        <v/>
      </c>
      <c r="F12" s="68" t="str">
        <f>IF($B12="","",IF(AND(D12&gt;0,C12&gt;0),"UOM Error",IF(D12&gt;0,VLOOKUP(B12,'Catalog Items'!$L:$X,13,FALSE),IF(C12&gt;0,VLOOKUP(B12,'Catalog Items'!$L:$W,12,FALSE),0))))</f>
        <v/>
      </c>
      <c r="G12" s="43" t="str">
        <f t="shared" ref="G12" si="0">IF(B12="","",IF(AND(D12&gt;0,C12&gt;0),0,IF(D12&gt;0,IF(MOD(D12*O12,O12)&lt;&gt;0,"Case Error",D12),IF(MOD(C12,O12)=0,C12/O12,"Pkg Error"))))</f>
        <v/>
      </c>
      <c r="H12" s="44">
        <f>IF($B12="",0,IFERROR(IF($F12="UOM Error",0,IF($D12&gt;0,$G12*$F12,IF($C12&gt;0,$G12*($F12*$O12),0))),0))</f>
        <v>0</v>
      </c>
      <c r="I12" s="45">
        <f t="shared" ref="I12:I75" si="1">IF($B12="",0,IFERROR($G12*$AE12,0))</f>
        <v>0</v>
      </c>
      <c r="J12" s="46" t="str">
        <f>IF($B12="","",VLOOKUP($B12,'Catalog Items'!$L:$N,3,FALSE))</f>
        <v/>
      </c>
      <c r="K12" s="46" t="str">
        <f>IF($B12="","",VLOOKUP($B12,'Catalog Items'!$L:$O,4,FALSE))</f>
        <v/>
      </c>
      <c r="L12" s="47" t="str">
        <f>IF($B12="","",VLOOKUP($B12,'Catalog Items'!$L:$Q,6,FALSE))</f>
        <v/>
      </c>
      <c r="M12" s="47" t="str">
        <f>IF($B12="","",VLOOKUP($B12,'Catalog Items'!$L:$R,7,FALSE))</f>
        <v/>
      </c>
      <c r="N12" s="47" t="str">
        <f>IF($B12="","",VLOOKUP($B12,'Catalog Items'!$L:$S,8,FALSE))</f>
        <v/>
      </c>
      <c r="O12" s="47" t="str">
        <f>IF($B12="","",VLOOKUP($B12,'Catalog Items'!$L:$T,9,FALSE))</f>
        <v/>
      </c>
      <c r="P12" s="96" t="str">
        <f>IF($B12="","",VLOOKUP($B12,'Catalog Items'!$L:$AA,10,FALSE))</f>
        <v/>
      </c>
      <c r="Q12" s="96" t="str">
        <f>IF($B12="","",VLOOKUP($B12,'Catalog Items'!$L:$AA,11,FALSE))</f>
        <v/>
      </c>
      <c r="R12" s="96" t="str">
        <f>IF($B12="","",VLOOKUP($B12,'Catalog Items'!$L:$AA,12,FALSE))</f>
        <v/>
      </c>
      <c r="S12" s="96" t="str">
        <f>IF($B12="","",VLOOKUP($B12,'Catalog Items'!$L:$AA,13,FALSE))</f>
        <v/>
      </c>
      <c r="T12" s="47" t="str">
        <f>IF($B12="","",VLOOKUP($B12,'Catalog Items'!$L:$BB,17,FALSE))</f>
        <v/>
      </c>
      <c r="U12" s="47" t="str">
        <f>IF($B12="","",VLOOKUP($B12,'Catalog Items'!$L:$BB,19,FALSE))</f>
        <v/>
      </c>
      <c r="V12" s="47" t="str">
        <f>IF($B12="","",VLOOKUP($B12,'Catalog Items'!$L:$BB,20,FALSE))</f>
        <v/>
      </c>
      <c r="W12" s="47" t="str">
        <f>IF($B12="","",VLOOKUP($B12,'Catalog Items'!$L:$BB,21,FALSE))</f>
        <v/>
      </c>
      <c r="X12" s="48" t="str">
        <f>IF($B12="","",VLOOKUP($B12,'Catalog Items'!$L:$BB,22,FALSE))</f>
        <v/>
      </c>
      <c r="Y12" s="48" t="str">
        <f>IF($B12="","",VLOOKUP($B12,'Catalog Items'!$L:$BB,23,FALSE))</f>
        <v/>
      </c>
      <c r="Z12" s="48" t="str">
        <f>IF($B12="","",VLOOKUP($B12,'Catalog Items'!$L:$BB,24,FALSE))</f>
        <v/>
      </c>
      <c r="AA12" s="47" t="str">
        <f>IF($B12="","",VLOOKUP($B12,'Catalog Items'!$L:$BB,25,FALSE))</f>
        <v/>
      </c>
      <c r="AB12" s="47" t="str">
        <f>IF($B12="","",VLOOKUP($B12,'Catalog Items'!$L:$BB,26,FALSE))</f>
        <v/>
      </c>
      <c r="AC12" s="48" t="str">
        <f>IF($B12="","",VLOOKUP($B12,'Catalog Items'!$L:$BB,27,FALSE))</f>
        <v/>
      </c>
      <c r="AD12" s="48" t="str">
        <f>IF($B12="","",VLOOKUP($B12,'Catalog Items'!$L:$BB,28,FALSE))</f>
        <v/>
      </c>
      <c r="AE12" s="48" t="str">
        <f>IF($B12="","",VLOOKUP($B12,'Catalog Items'!$L:$BB,29,FALSE))</f>
        <v/>
      </c>
      <c r="AF12" s="48" t="str">
        <f>IF($B12="","",VLOOKUP($B12,'Catalog Items'!$L:$BB,30,FALSE))</f>
        <v/>
      </c>
      <c r="AG12" s="48" t="str">
        <f>IF($B12="","",VLOOKUP($B12,'Catalog Items'!$L:$BB,31,FALSE))</f>
        <v/>
      </c>
      <c r="AH12" s="48" t="str">
        <f>IF($B12="","",VLOOKUP($B12,'Catalog Items'!$L:$BB,32,FALSE))</f>
        <v/>
      </c>
      <c r="AI12" s="48" t="str">
        <f>IF($B12="","",VLOOKUP($B12,'Catalog Items'!$L:$BB,33,FALSE))</f>
        <v/>
      </c>
      <c r="AJ12" s="48" t="str">
        <f>IF($B12="","",VLOOKUP($B12,'Catalog Items'!$L:$BB,34,FALSE))</f>
        <v/>
      </c>
      <c r="AK12" s="47" t="str">
        <f>IF($B12="","",VLOOKUP($B12,'Catalog Items'!$L:$BB,35,FALSE))</f>
        <v/>
      </c>
      <c r="AL12" s="47" t="str">
        <f>IF($B12="","",VLOOKUP($B12,'Catalog Items'!$L:$BB,36,FALSE))</f>
        <v/>
      </c>
      <c r="AM12" s="47" t="str">
        <f>IF($B12="","",VLOOKUP($B12,'Catalog Items'!$L:$BB,37,FALSE))</f>
        <v/>
      </c>
      <c r="AN12" s="47" t="str">
        <f>IF($B12="","",VLOOKUP($B12,'Catalog Items'!$L:$BB,38,FALSE))</f>
        <v/>
      </c>
      <c r="AO12" s="47" t="str">
        <f>IF($B12="","",VLOOKUP($B12,'Catalog Items'!$L:$BB,14,FALSE))</f>
        <v/>
      </c>
    </row>
    <row r="13" spans="1:41" ht="15.6" customHeight="1" x14ac:dyDescent="0.25">
      <c r="A13" s="39">
        <v>2</v>
      </c>
      <c r="B13" s="40"/>
      <c r="C13" s="41"/>
      <c r="D13" s="41"/>
      <c r="E13" s="42" t="str">
        <f>IF($B13="","",VLOOKUP($B13,'Catalog Items'!$L:$M,2,FALSE))</f>
        <v/>
      </c>
      <c r="F13" s="68" t="str">
        <f>IF($B13="","",IF(AND(D13&gt;0,C13&gt;0),"UOM Error",IF(D13&gt;0,VLOOKUP(B13,'Catalog Items'!$L:$X,13,FALSE),IF(C13&gt;0,VLOOKUP(B13,'Catalog Items'!$L:$W,12,FALSE),0))))</f>
        <v/>
      </c>
      <c r="G13" s="43" t="str">
        <f t="shared" ref="G13:G76" si="2">IF(B13="","",IF(AND(D13&gt;0,C13&gt;0),0,IF(D13&gt;0,IF(MOD(D13*O13,O13)&lt;&gt;0,"Case Error",D13),IF(MOD(C13,O13)=0,C13/O13,"Pkg Error"))))</f>
        <v/>
      </c>
      <c r="H13" s="44">
        <f t="shared" ref="H13:H76" si="3">IF($B13="",0,IFERROR(IF($F13="UOM Error",0,IF($D13&gt;0,$G13*$F13,IF($C13&gt;0,$G13*($F13*$O13),0))),0))</f>
        <v>0</v>
      </c>
      <c r="I13" s="45">
        <f t="shared" si="1"/>
        <v>0</v>
      </c>
      <c r="J13" s="46" t="str">
        <f>IF($B13="","",VLOOKUP($B13,'Catalog Items'!$L:$N,3,FALSE))</f>
        <v/>
      </c>
      <c r="K13" s="46" t="str">
        <f>IF($B13="","",VLOOKUP($B13,'Catalog Items'!$L:$O,4,FALSE))</f>
        <v/>
      </c>
      <c r="L13" s="47" t="str">
        <f>IF($B13="","",VLOOKUP($B13,'Catalog Items'!$L:$Q,6,FALSE))</f>
        <v/>
      </c>
      <c r="M13" s="47" t="str">
        <f>IF($B13="","",VLOOKUP($B13,'Catalog Items'!$L:$R,7,FALSE))</f>
        <v/>
      </c>
      <c r="N13" s="47" t="str">
        <f>IF($B13="","",VLOOKUP($B13,'Catalog Items'!$L:$S,8,FALSE))</f>
        <v/>
      </c>
      <c r="O13" s="47" t="str">
        <f>IF($B13="","",VLOOKUP($B13,'Catalog Items'!$L:$T,9,FALSE))</f>
        <v/>
      </c>
      <c r="P13" s="96" t="str">
        <f>IF($B13="","",VLOOKUP($B13,'Catalog Items'!$L:$AA,10,FALSE))</f>
        <v/>
      </c>
      <c r="Q13" s="96" t="str">
        <f>IF($B13="","",VLOOKUP($B13,'Catalog Items'!$L:$AA,11,FALSE))</f>
        <v/>
      </c>
      <c r="R13" s="96" t="str">
        <f>IF($B13="","",VLOOKUP($B13,'Catalog Items'!$L:$AA,12,FALSE))</f>
        <v/>
      </c>
      <c r="S13" s="96" t="str">
        <f>IF($B13="","",VLOOKUP($B13,'Catalog Items'!$L:$AA,13,FALSE))</f>
        <v/>
      </c>
      <c r="T13" s="47" t="str">
        <f>IF($B13="","",VLOOKUP($B13,'Catalog Items'!$L:$BB,17,FALSE))</f>
        <v/>
      </c>
      <c r="U13" s="47" t="str">
        <f>IF($B13="","",VLOOKUP($B13,'Catalog Items'!$L:$BB,19,FALSE))</f>
        <v/>
      </c>
      <c r="V13" s="47" t="str">
        <f>IF($B13="","",VLOOKUP($B13,'Catalog Items'!$L:$BB,20,FALSE))</f>
        <v/>
      </c>
      <c r="W13" s="47" t="str">
        <f>IF($B13="","",VLOOKUP($B13,'Catalog Items'!$L:$BB,21,FALSE))</f>
        <v/>
      </c>
      <c r="X13" s="48" t="str">
        <f>IF($B13="","",VLOOKUP($B13,'Catalog Items'!$L:$BB,22,FALSE))</f>
        <v/>
      </c>
      <c r="Y13" s="48" t="str">
        <f>IF($B13="","",VLOOKUP($B13,'Catalog Items'!$L:$BB,23,FALSE))</f>
        <v/>
      </c>
      <c r="Z13" s="48" t="str">
        <f>IF($B13="","",VLOOKUP($B13,'Catalog Items'!$L:$BB,24,FALSE))</f>
        <v/>
      </c>
      <c r="AA13" s="47" t="str">
        <f>IF($B13="","",VLOOKUP($B13,'Catalog Items'!$L:$BB,25,FALSE))</f>
        <v/>
      </c>
      <c r="AB13" s="47" t="str">
        <f>IF($B13="","",VLOOKUP($B13,'Catalog Items'!$L:$BB,26,FALSE))</f>
        <v/>
      </c>
      <c r="AC13" s="48" t="str">
        <f>IF($B13="","",VLOOKUP($B13,'Catalog Items'!$L:$BB,27,FALSE))</f>
        <v/>
      </c>
      <c r="AD13" s="48" t="str">
        <f>IF($B13="","",VLOOKUP($B13,'Catalog Items'!$L:$BB,28,FALSE))</f>
        <v/>
      </c>
      <c r="AE13" s="48" t="str">
        <f>IF($B13="","",VLOOKUP($B13,'Catalog Items'!$L:$BB,29,FALSE))</f>
        <v/>
      </c>
      <c r="AF13" s="48" t="str">
        <f>IF($B13="","",VLOOKUP($B13,'Catalog Items'!$L:$BB,30,FALSE))</f>
        <v/>
      </c>
      <c r="AG13" s="48" t="str">
        <f>IF($B13="","",VLOOKUP($B13,'Catalog Items'!$L:$BB,31,FALSE))</f>
        <v/>
      </c>
      <c r="AH13" s="48" t="str">
        <f>IF($B13="","",VLOOKUP($B13,'Catalog Items'!$L:$BB,32,FALSE))</f>
        <v/>
      </c>
      <c r="AI13" s="48" t="str">
        <f>IF($B13="","",VLOOKUP($B13,'Catalog Items'!$L:$BB,33,FALSE))</f>
        <v/>
      </c>
      <c r="AJ13" s="48" t="str">
        <f>IF($B13="","",VLOOKUP($B13,'Catalog Items'!$L:$BB,34,FALSE))</f>
        <v/>
      </c>
      <c r="AK13" s="47" t="str">
        <f>IF($B13="","",VLOOKUP($B13,'Catalog Items'!$L:$BB,35,FALSE))</f>
        <v/>
      </c>
      <c r="AL13" s="47" t="str">
        <f>IF($B13="","",VLOOKUP($B13,'Catalog Items'!$L:$BB,36,FALSE))</f>
        <v/>
      </c>
      <c r="AM13" s="47" t="str">
        <f>IF($B13="","",VLOOKUP($B13,'Catalog Items'!$L:$BB,37,FALSE))</f>
        <v/>
      </c>
      <c r="AN13" s="47" t="str">
        <f>IF($B13="","",VLOOKUP($B13,'Catalog Items'!$L:$BB,38,FALSE))</f>
        <v/>
      </c>
      <c r="AO13" s="47" t="str">
        <f>IF($B13="","",VLOOKUP($B13,'Catalog Items'!$L:$BB,14,FALSE))</f>
        <v/>
      </c>
    </row>
    <row r="14" spans="1:41" ht="15.6" customHeight="1" x14ac:dyDescent="0.25">
      <c r="A14" s="39">
        <v>3</v>
      </c>
      <c r="B14" s="40"/>
      <c r="C14" s="41"/>
      <c r="D14" s="41"/>
      <c r="E14" s="42" t="str">
        <f>IF($B14="","",VLOOKUP($B14,'Catalog Items'!$L:$M,2,FALSE))</f>
        <v/>
      </c>
      <c r="F14" s="68" t="str">
        <f>IF($B14="","",IF(AND(D14&gt;0,C14&gt;0),"UOM Error",IF(D14&gt;0,VLOOKUP(B14,'Catalog Items'!$L:$X,13,FALSE),IF(C14&gt;0,VLOOKUP(B14,'Catalog Items'!$L:$W,12,FALSE),0))))</f>
        <v/>
      </c>
      <c r="G14" s="43" t="str">
        <f t="shared" si="2"/>
        <v/>
      </c>
      <c r="H14" s="44">
        <f t="shared" si="3"/>
        <v>0</v>
      </c>
      <c r="I14" s="45">
        <f t="shared" si="1"/>
        <v>0</v>
      </c>
      <c r="J14" s="46" t="str">
        <f>IF($B14="","",VLOOKUP($B14,'Catalog Items'!$L:$N,3,FALSE))</f>
        <v/>
      </c>
      <c r="K14" s="46" t="str">
        <f>IF($B14="","",VLOOKUP($B14,'Catalog Items'!$L:$O,4,FALSE))</f>
        <v/>
      </c>
      <c r="L14" s="47" t="str">
        <f>IF($B14="","",VLOOKUP($B14,'Catalog Items'!$L:$Q,6,FALSE))</f>
        <v/>
      </c>
      <c r="M14" s="47" t="str">
        <f>IF($B14="","",VLOOKUP($B14,'Catalog Items'!$L:$R,7,FALSE))</f>
        <v/>
      </c>
      <c r="N14" s="47" t="str">
        <f>IF($B14="","",VLOOKUP($B14,'Catalog Items'!$L:$S,8,FALSE))</f>
        <v/>
      </c>
      <c r="O14" s="47" t="str">
        <f>IF($B14="","",VLOOKUP($B14,'Catalog Items'!$L:$T,9,FALSE))</f>
        <v/>
      </c>
      <c r="P14" s="96" t="str">
        <f>IF($B14="","",VLOOKUP($B14,'Catalog Items'!$L:$AA,10,FALSE))</f>
        <v/>
      </c>
      <c r="Q14" s="96" t="str">
        <f>IF($B14="","",VLOOKUP($B14,'Catalog Items'!$L:$AA,11,FALSE))</f>
        <v/>
      </c>
      <c r="R14" s="96" t="str">
        <f>IF($B14="","",VLOOKUP($B14,'Catalog Items'!$L:$AA,12,FALSE))</f>
        <v/>
      </c>
      <c r="S14" s="96" t="str">
        <f>IF($B14="","",VLOOKUP($B14,'Catalog Items'!$L:$AA,13,FALSE))</f>
        <v/>
      </c>
      <c r="T14" s="47" t="str">
        <f>IF($B14="","",VLOOKUP($B14,'Catalog Items'!$L:$BB,17,FALSE))</f>
        <v/>
      </c>
      <c r="U14" s="47" t="str">
        <f>IF($B14="","",VLOOKUP($B14,'Catalog Items'!$L:$BB,19,FALSE))</f>
        <v/>
      </c>
      <c r="V14" s="47" t="str">
        <f>IF($B14="","",VLOOKUP($B14,'Catalog Items'!$L:$BB,20,FALSE))</f>
        <v/>
      </c>
      <c r="W14" s="47" t="str">
        <f>IF($B14="","",VLOOKUP($B14,'Catalog Items'!$L:$BB,21,FALSE))</f>
        <v/>
      </c>
      <c r="X14" s="48" t="str">
        <f>IF($B14="","",VLOOKUP($B14,'Catalog Items'!$L:$BB,22,FALSE))</f>
        <v/>
      </c>
      <c r="Y14" s="48" t="str">
        <f>IF($B14="","",VLOOKUP($B14,'Catalog Items'!$L:$BB,23,FALSE))</f>
        <v/>
      </c>
      <c r="Z14" s="48" t="str">
        <f>IF($B14="","",VLOOKUP($B14,'Catalog Items'!$L:$BB,24,FALSE))</f>
        <v/>
      </c>
      <c r="AA14" s="47" t="str">
        <f>IF($B14="","",VLOOKUP($B14,'Catalog Items'!$L:$BB,25,FALSE))</f>
        <v/>
      </c>
      <c r="AB14" s="47" t="str">
        <f>IF($B14="","",VLOOKUP($B14,'Catalog Items'!$L:$BB,26,FALSE))</f>
        <v/>
      </c>
      <c r="AC14" s="48" t="str">
        <f>IF($B14="","",VLOOKUP($B14,'Catalog Items'!$L:$BB,27,FALSE))</f>
        <v/>
      </c>
      <c r="AD14" s="48" t="str">
        <f>IF($B14="","",VLOOKUP($B14,'Catalog Items'!$L:$BB,28,FALSE))</f>
        <v/>
      </c>
      <c r="AE14" s="48" t="str">
        <f>IF($B14="","",VLOOKUP($B14,'Catalog Items'!$L:$BB,29,FALSE))</f>
        <v/>
      </c>
      <c r="AF14" s="48" t="str">
        <f>IF($B14="","",VLOOKUP($B14,'Catalog Items'!$L:$BB,30,FALSE))</f>
        <v/>
      </c>
      <c r="AG14" s="48" t="str">
        <f>IF($B14="","",VLOOKUP($B14,'Catalog Items'!$L:$BB,31,FALSE))</f>
        <v/>
      </c>
      <c r="AH14" s="48" t="str">
        <f>IF($B14="","",VLOOKUP($B14,'Catalog Items'!$L:$BB,32,FALSE))</f>
        <v/>
      </c>
      <c r="AI14" s="48" t="str">
        <f>IF($B14="","",VLOOKUP($B14,'Catalog Items'!$L:$BB,33,FALSE))</f>
        <v/>
      </c>
      <c r="AJ14" s="48" t="str">
        <f>IF($B14="","",VLOOKUP($B14,'Catalog Items'!$L:$BB,34,FALSE))</f>
        <v/>
      </c>
      <c r="AK14" s="47" t="str">
        <f>IF($B14="","",VLOOKUP($B14,'Catalog Items'!$L:$BB,35,FALSE))</f>
        <v/>
      </c>
      <c r="AL14" s="47" t="str">
        <f>IF($B14="","",VLOOKUP($B14,'Catalog Items'!$L:$BB,36,FALSE))</f>
        <v/>
      </c>
      <c r="AM14" s="47" t="str">
        <f>IF($B14="","",VLOOKUP($B14,'Catalog Items'!$L:$BB,37,FALSE))</f>
        <v/>
      </c>
      <c r="AN14" s="47" t="str">
        <f>IF($B14="","",VLOOKUP($B14,'Catalog Items'!$L:$BB,38,FALSE))</f>
        <v/>
      </c>
      <c r="AO14" s="47" t="str">
        <f>IF($B14="","",VLOOKUP($B14,'Catalog Items'!$L:$BB,14,FALSE))</f>
        <v/>
      </c>
    </row>
    <row r="15" spans="1:41" ht="15.6" customHeight="1" x14ac:dyDescent="0.25">
      <c r="A15" s="39">
        <v>4</v>
      </c>
      <c r="B15" s="40"/>
      <c r="C15" s="41"/>
      <c r="D15" s="41"/>
      <c r="E15" s="42" t="str">
        <f>IF($B15="","",VLOOKUP($B15,'Catalog Items'!$L:$M,2,FALSE))</f>
        <v/>
      </c>
      <c r="F15" s="68" t="str">
        <f>IF($B15="","",IF(AND(D15&gt;0,C15&gt;0),"UOM Error",IF(D15&gt;0,VLOOKUP(B15,'Catalog Items'!$L:$X,13,FALSE),IF(C15&gt;0,VLOOKUP(B15,'Catalog Items'!$L:$W,12,FALSE),0))))</f>
        <v/>
      </c>
      <c r="G15" s="43" t="str">
        <f t="shared" si="2"/>
        <v/>
      </c>
      <c r="H15" s="44">
        <f t="shared" si="3"/>
        <v>0</v>
      </c>
      <c r="I15" s="45">
        <f t="shared" si="1"/>
        <v>0</v>
      </c>
      <c r="J15" s="46" t="str">
        <f>IF($B15="","",VLOOKUP($B15,'Catalog Items'!$L:$N,3,FALSE))</f>
        <v/>
      </c>
      <c r="K15" s="46" t="str">
        <f>IF($B15="","",VLOOKUP($B15,'Catalog Items'!$L:$O,4,FALSE))</f>
        <v/>
      </c>
      <c r="L15" s="47" t="str">
        <f>IF($B15="","",VLOOKUP($B15,'Catalog Items'!$L:$Q,6,FALSE))</f>
        <v/>
      </c>
      <c r="M15" s="47" t="str">
        <f>IF($B15="","",VLOOKUP($B15,'Catalog Items'!$L:$R,7,FALSE))</f>
        <v/>
      </c>
      <c r="N15" s="47" t="str">
        <f>IF($B15="","",VLOOKUP($B15,'Catalog Items'!$L:$S,8,FALSE))</f>
        <v/>
      </c>
      <c r="O15" s="47" t="str">
        <f>IF($B15="","",VLOOKUP($B15,'Catalog Items'!$L:$T,9,FALSE))</f>
        <v/>
      </c>
      <c r="P15" s="96" t="str">
        <f>IF($B15="","",VLOOKUP($B15,'Catalog Items'!$L:$AA,10,FALSE))</f>
        <v/>
      </c>
      <c r="Q15" s="96" t="str">
        <f>IF($B15="","",VLOOKUP($B15,'Catalog Items'!$L:$AA,11,FALSE))</f>
        <v/>
      </c>
      <c r="R15" s="96" t="str">
        <f>IF($B15="","",VLOOKUP($B15,'Catalog Items'!$L:$AA,12,FALSE))</f>
        <v/>
      </c>
      <c r="S15" s="96" t="str">
        <f>IF($B15="","",VLOOKUP($B15,'Catalog Items'!$L:$AA,13,FALSE))</f>
        <v/>
      </c>
      <c r="T15" s="47" t="str">
        <f>IF($B15="","",VLOOKUP($B15,'Catalog Items'!$L:$BB,17,FALSE))</f>
        <v/>
      </c>
      <c r="U15" s="47" t="str">
        <f>IF($B15="","",VLOOKUP($B15,'Catalog Items'!$L:$BB,19,FALSE))</f>
        <v/>
      </c>
      <c r="V15" s="47" t="str">
        <f>IF($B15="","",VLOOKUP($B15,'Catalog Items'!$L:$BB,20,FALSE))</f>
        <v/>
      </c>
      <c r="W15" s="47" t="str">
        <f>IF($B15="","",VLOOKUP($B15,'Catalog Items'!$L:$BB,21,FALSE))</f>
        <v/>
      </c>
      <c r="X15" s="48" t="str">
        <f>IF($B15="","",VLOOKUP($B15,'Catalog Items'!$L:$BB,22,FALSE))</f>
        <v/>
      </c>
      <c r="Y15" s="48" t="str">
        <f>IF($B15="","",VLOOKUP($B15,'Catalog Items'!$L:$BB,23,FALSE))</f>
        <v/>
      </c>
      <c r="Z15" s="48" t="str">
        <f>IF($B15="","",VLOOKUP($B15,'Catalog Items'!$L:$BB,24,FALSE))</f>
        <v/>
      </c>
      <c r="AA15" s="47" t="str">
        <f>IF($B15="","",VLOOKUP($B15,'Catalog Items'!$L:$BB,25,FALSE))</f>
        <v/>
      </c>
      <c r="AB15" s="47" t="str">
        <f>IF($B15="","",VLOOKUP($B15,'Catalog Items'!$L:$BB,26,FALSE))</f>
        <v/>
      </c>
      <c r="AC15" s="48" t="str">
        <f>IF($B15="","",VLOOKUP($B15,'Catalog Items'!$L:$BB,27,FALSE))</f>
        <v/>
      </c>
      <c r="AD15" s="48" t="str">
        <f>IF($B15="","",VLOOKUP($B15,'Catalog Items'!$L:$BB,28,FALSE))</f>
        <v/>
      </c>
      <c r="AE15" s="48" t="str">
        <f>IF($B15="","",VLOOKUP($B15,'Catalog Items'!$L:$BB,29,FALSE))</f>
        <v/>
      </c>
      <c r="AF15" s="48" t="str">
        <f>IF($B15="","",VLOOKUP($B15,'Catalog Items'!$L:$BB,30,FALSE))</f>
        <v/>
      </c>
      <c r="AG15" s="48" t="str">
        <f>IF($B15="","",VLOOKUP($B15,'Catalog Items'!$L:$BB,31,FALSE))</f>
        <v/>
      </c>
      <c r="AH15" s="48" t="str">
        <f>IF($B15="","",VLOOKUP($B15,'Catalog Items'!$L:$BB,32,FALSE))</f>
        <v/>
      </c>
      <c r="AI15" s="48" t="str">
        <f>IF($B15="","",VLOOKUP($B15,'Catalog Items'!$L:$BB,33,FALSE))</f>
        <v/>
      </c>
      <c r="AJ15" s="48" t="str">
        <f>IF($B15="","",VLOOKUP($B15,'Catalog Items'!$L:$BB,34,FALSE))</f>
        <v/>
      </c>
      <c r="AK15" s="47" t="str">
        <f>IF($B15="","",VLOOKUP($B15,'Catalog Items'!$L:$BB,35,FALSE))</f>
        <v/>
      </c>
      <c r="AL15" s="47" t="str">
        <f>IF($B15="","",VLOOKUP($B15,'Catalog Items'!$L:$BB,36,FALSE))</f>
        <v/>
      </c>
      <c r="AM15" s="47" t="str">
        <f>IF($B15="","",VLOOKUP($B15,'Catalog Items'!$L:$BB,37,FALSE))</f>
        <v/>
      </c>
      <c r="AN15" s="47" t="str">
        <f>IF($B15="","",VLOOKUP($B15,'Catalog Items'!$L:$BB,38,FALSE))</f>
        <v/>
      </c>
      <c r="AO15" s="47" t="str">
        <f>IF($B15="","",VLOOKUP($B15,'Catalog Items'!$L:$BB,14,FALSE))</f>
        <v/>
      </c>
    </row>
    <row r="16" spans="1:41" ht="15.6" customHeight="1" x14ac:dyDescent="0.25">
      <c r="A16" s="39">
        <v>5</v>
      </c>
      <c r="B16" s="40"/>
      <c r="C16" s="41"/>
      <c r="D16" s="41"/>
      <c r="E16" s="42" t="str">
        <f>IF($B16="","",VLOOKUP($B16,'Catalog Items'!$L:$M,2,FALSE))</f>
        <v/>
      </c>
      <c r="F16" s="68" t="str">
        <f>IF($B16="","",IF(AND(D16&gt;0,C16&gt;0),"UOM Error",IF(D16&gt;0,VLOOKUP(B16,'Catalog Items'!$L:$X,13,FALSE),IF(C16&gt;0,VLOOKUP(B16,'Catalog Items'!$L:$W,12,FALSE),0))))</f>
        <v/>
      </c>
      <c r="G16" s="43" t="str">
        <f t="shared" si="2"/>
        <v/>
      </c>
      <c r="H16" s="44">
        <f t="shared" si="3"/>
        <v>0</v>
      </c>
      <c r="I16" s="45">
        <f t="shared" si="1"/>
        <v>0</v>
      </c>
      <c r="J16" s="46" t="str">
        <f>IF($B16="","",VLOOKUP($B16,'Catalog Items'!$L:$N,3,FALSE))</f>
        <v/>
      </c>
      <c r="K16" s="46" t="str">
        <f>IF($B16="","",VLOOKUP($B16,'Catalog Items'!$L:$O,4,FALSE))</f>
        <v/>
      </c>
      <c r="L16" s="47" t="str">
        <f>IF($B16="","",VLOOKUP($B16,'Catalog Items'!$L:$Q,6,FALSE))</f>
        <v/>
      </c>
      <c r="M16" s="47" t="str">
        <f>IF($B16="","",VLOOKUP($B16,'Catalog Items'!$L:$R,7,FALSE))</f>
        <v/>
      </c>
      <c r="N16" s="47" t="str">
        <f>IF($B16="","",VLOOKUP($B16,'Catalog Items'!$L:$S,8,FALSE))</f>
        <v/>
      </c>
      <c r="O16" s="47" t="str">
        <f>IF($B16="","",VLOOKUP($B16,'Catalog Items'!$L:$T,9,FALSE))</f>
        <v/>
      </c>
      <c r="P16" s="96" t="str">
        <f>IF($B16="","",VLOOKUP($B16,'Catalog Items'!$L:$AA,10,FALSE))</f>
        <v/>
      </c>
      <c r="Q16" s="96" t="str">
        <f>IF($B16="","",VLOOKUP($B16,'Catalog Items'!$L:$AA,11,FALSE))</f>
        <v/>
      </c>
      <c r="R16" s="96" t="str">
        <f>IF($B16="","",VLOOKUP($B16,'Catalog Items'!$L:$AA,12,FALSE))</f>
        <v/>
      </c>
      <c r="S16" s="96" t="str">
        <f>IF($B16="","",VLOOKUP($B16,'Catalog Items'!$L:$AA,13,FALSE))</f>
        <v/>
      </c>
      <c r="T16" s="47" t="str">
        <f>IF($B16="","",VLOOKUP($B16,'Catalog Items'!$L:$BB,17,FALSE))</f>
        <v/>
      </c>
      <c r="U16" s="47" t="str">
        <f>IF($B16="","",VLOOKUP($B16,'Catalog Items'!$L:$BB,19,FALSE))</f>
        <v/>
      </c>
      <c r="V16" s="47" t="str">
        <f>IF($B16="","",VLOOKUP($B16,'Catalog Items'!$L:$BB,20,FALSE))</f>
        <v/>
      </c>
      <c r="W16" s="47" t="str">
        <f>IF($B16="","",VLOOKUP($B16,'Catalog Items'!$L:$BB,21,FALSE))</f>
        <v/>
      </c>
      <c r="X16" s="48" t="str">
        <f>IF($B16="","",VLOOKUP($B16,'Catalog Items'!$L:$BB,22,FALSE))</f>
        <v/>
      </c>
      <c r="Y16" s="48" t="str">
        <f>IF($B16="","",VLOOKUP($B16,'Catalog Items'!$L:$BB,23,FALSE))</f>
        <v/>
      </c>
      <c r="Z16" s="48" t="str">
        <f>IF($B16="","",VLOOKUP($B16,'Catalog Items'!$L:$BB,24,FALSE))</f>
        <v/>
      </c>
      <c r="AA16" s="47" t="str">
        <f>IF($B16="","",VLOOKUP($B16,'Catalog Items'!$L:$BB,25,FALSE))</f>
        <v/>
      </c>
      <c r="AB16" s="47" t="str">
        <f>IF($B16="","",VLOOKUP($B16,'Catalog Items'!$L:$BB,26,FALSE))</f>
        <v/>
      </c>
      <c r="AC16" s="48" t="str">
        <f>IF($B16="","",VLOOKUP($B16,'Catalog Items'!$L:$BB,27,FALSE))</f>
        <v/>
      </c>
      <c r="AD16" s="48" t="str">
        <f>IF($B16="","",VLOOKUP($B16,'Catalog Items'!$L:$BB,28,FALSE))</f>
        <v/>
      </c>
      <c r="AE16" s="48" t="str">
        <f>IF($B16="","",VLOOKUP($B16,'Catalog Items'!$L:$BB,29,FALSE))</f>
        <v/>
      </c>
      <c r="AF16" s="48" t="str">
        <f>IF($B16="","",VLOOKUP($B16,'Catalog Items'!$L:$BB,30,FALSE))</f>
        <v/>
      </c>
      <c r="AG16" s="48" t="str">
        <f>IF($B16="","",VLOOKUP($B16,'Catalog Items'!$L:$BB,31,FALSE))</f>
        <v/>
      </c>
      <c r="AH16" s="48" t="str">
        <f>IF($B16="","",VLOOKUP($B16,'Catalog Items'!$L:$BB,32,FALSE))</f>
        <v/>
      </c>
      <c r="AI16" s="48" t="str">
        <f>IF($B16="","",VLOOKUP($B16,'Catalog Items'!$L:$BB,33,FALSE))</f>
        <v/>
      </c>
      <c r="AJ16" s="48" t="str">
        <f>IF($B16="","",VLOOKUP($B16,'Catalog Items'!$L:$BB,34,FALSE))</f>
        <v/>
      </c>
      <c r="AK16" s="47" t="str">
        <f>IF($B16="","",VLOOKUP($B16,'Catalog Items'!$L:$BB,35,FALSE))</f>
        <v/>
      </c>
      <c r="AL16" s="47" t="str">
        <f>IF($B16="","",VLOOKUP($B16,'Catalog Items'!$L:$BB,36,FALSE))</f>
        <v/>
      </c>
      <c r="AM16" s="47" t="str">
        <f>IF($B16="","",VLOOKUP($B16,'Catalog Items'!$L:$BB,37,FALSE))</f>
        <v/>
      </c>
      <c r="AN16" s="47" t="str">
        <f>IF($B16="","",VLOOKUP($B16,'Catalog Items'!$L:$BB,38,FALSE))</f>
        <v/>
      </c>
      <c r="AO16" s="47" t="str">
        <f>IF($B16="","",VLOOKUP($B16,'Catalog Items'!$L:$BB,14,FALSE))</f>
        <v/>
      </c>
    </row>
    <row r="17" spans="1:41" ht="15.6" customHeight="1" x14ac:dyDescent="0.25">
      <c r="A17" s="39">
        <v>6</v>
      </c>
      <c r="B17" s="40"/>
      <c r="C17" s="41"/>
      <c r="D17" s="41"/>
      <c r="E17" s="42" t="str">
        <f>IF($B17="","",VLOOKUP($B17,'Catalog Items'!$L:$M,2,FALSE))</f>
        <v/>
      </c>
      <c r="F17" s="68" t="str">
        <f>IF($B17="","",IF(AND(D17&gt;0,C17&gt;0),"UOM Error",IF(D17&gt;0,VLOOKUP(B17,'Catalog Items'!$L:$X,13,FALSE),IF(C17&gt;0,VLOOKUP(B17,'Catalog Items'!$L:$W,12,FALSE),0))))</f>
        <v/>
      </c>
      <c r="G17" s="43" t="str">
        <f t="shared" si="2"/>
        <v/>
      </c>
      <c r="H17" s="44">
        <f t="shared" si="3"/>
        <v>0</v>
      </c>
      <c r="I17" s="45">
        <f t="shared" si="1"/>
        <v>0</v>
      </c>
      <c r="J17" s="46" t="str">
        <f>IF($B17="","",VLOOKUP($B17,'Catalog Items'!$L:$N,3,FALSE))</f>
        <v/>
      </c>
      <c r="K17" s="46" t="str">
        <f>IF($B17="","",VLOOKUP($B17,'Catalog Items'!$L:$O,4,FALSE))</f>
        <v/>
      </c>
      <c r="L17" s="47" t="str">
        <f>IF($B17="","",VLOOKUP($B17,'Catalog Items'!$L:$Q,6,FALSE))</f>
        <v/>
      </c>
      <c r="M17" s="47" t="str">
        <f>IF($B17="","",VLOOKUP($B17,'Catalog Items'!$L:$R,7,FALSE))</f>
        <v/>
      </c>
      <c r="N17" s="47" t="str">
        <f>IF($B17="","",VLOOKUP($B17,'Catalog Items'!$L:$S,8,FALSE))</f>
        <v/>
      </c>
      <c r="O17" s="47" t="str">
        <f>IF($B17="","",VLOOKUP($B17,'Catalog Items'!$L:$T,9,FALSE))</f>
        <v/>
      </c>
      <c r="P17" s="96" t="str">
        <f>IF($B17="","",VLOOKUP($B17,'Catalog Items'!$L:$AA,10,FALSE))</f>
        <v/>
      </c>
      <c r="Q17" s="96" t="str">
        <f>IF($B17="","",VLOOKUP($B17,'Catalog Items'!$L:$AA,11,FALSE))</f>
        <v/>
      </c>
      <c r="R17" s="96" t="str">
        <f>IF($B17="","",VLOOKUP($B17,'Catalog Items'!$L:$AA,12,FALSE))</f>
        <v/>
      </c>
      <c r="S17" s="96" t="str">
        <f>IF($B17="","",VLOOKUP($B17,'Catalog Items'!$L:$AA,13,FALSE))</f>
        <v/>
      </c>
      <c r="T17" s="47" t="str">
        <f>IF($B17="","",VLOOKUP($B17,'Catalog Items'!$L:$BB,17,FALSE))</f>
        <v/>
      </c>
      <c r="U17" s="47" t="str">
        <f>IF($B17="","",VLOOKUP($B17,'Catalog Items'!$L:$BB,19,FALSE))</f>
        <v/>
      </c>
      <c r="V17" s="47" t="str">
        <f>IF($B17="","",VLOOKUP($B17,'Catalog Items'!$L:$BB,20,FALSE))</f>
        <v/>
      </c>
      <c r="W17" s="47" t="str">
        <f>IF($B17="","",VLOOKUP($B17,'Catalog Items'!$L:$BB,21,FALSE))</f>
        <v/>
      </c>
      <c r="X17" s="48" t="str">
        <f>IF($B17="","",VLOOKUP($B17,'Catalog Items'!$L:$BB,22,FALSE))</f>
        <v/>
      </c>
      <c r="Y17" s="48" t="str">
        <f>IF($B17="","",VLOOKUP($B17,'Catalog Items'!$L:$BB,23,FALSE))</f>
        <v/>
      </c>
      <c r="Z17" s="48" t="str">
        <f>IF($B17="","",VLOOKUP($B17,'Catalog Items'!$L:$BB,24,FALSE))</f>
        <v/>
      </c>
      <c r="AA17" s="47" t="str">
        <f>IF($B17="","",VLOOKUP($B17,'Catalog Items'!$L:$BB,25,FALSE))</f>
        <v/>
      </c>
      <c r="AB17" s="47" t="str">
        <f>IF($B17="","",VLOOKUP($B17,'Catalog Items'!$L:$BB,26,FALSE))</f>
        <v/>
      </c>
      <c r="AC17" s="48" t="str">
        <f>IF($B17="","",VLOOKUP($B17,'Catalog Items'!$L:$BB,27,FALSE))</f>
        <v/>
      </c>
      <c r="AD17" s="48" t="str">
        <f>IF($B17="","",VLOOKUP($B17,'Catalog Items'!$L:$BB,28,FALSE))</f>
        <v/>
      </c>
      <c r="AE17" s="48" t="str">
        <f>IF($B17="","",VLOOKUP($B17,'Catalog Items'!$L:$BB,29,FALSE))</f>
        <v/>
      </c>
      <c r="AF17" s="48" t="str">
        <f>IF($B17="","",VLOOKUP($B17,'Catalog Items'!$L:$BB,30,FALSE))</f>
        <v/>
      </c>
      <c r="AG17" s="48" t="str">
        <f>IF($B17="","",VLOOKUP($B17,'Catalog Items'!$L:$BB,31,FALSE))</f>
        <v/>
      </c>
      <c r="AH17" s="48" t="str">
        <f>IF($B17="","",VLOOKUP($B17,'Catalog Items'!$L:$BB,32,FALSE))</f>
        <v/>
      </c>
      <c r="AI17" s="48" t="str">
        <f>IF($B17="","",VLOOKUP($B17,'Catalog Items'!$L:$BB,33,FALSE))</f>
        <v/>
      </c>
      <c r="AJ17" s="48" t="str">
        <f>IF($B17="","",VLOOKUP($B17,'Catalog Items'!$L:$BB,34,FALSE))</f>
        <v/>
      </c>
      <c r="AK17" s="47" t="str">
        <f>IF($B17="","",VLOOKUP($B17,'Catalog Items'!$L:$BB,35,FALSE))</f>
        <v/>
      </c>
      <c r="AL17" s="47" t="str">
        <f>IF($B17="","",VLOOKUP($B17,'Catalog Items'!$L:$BB,36,FALSE))</f>
        <v/>
      </c>
      <c r="AM17" s="47" t="str">
        <f>IF($B17="","",VLOOKUP($B17,'Catalog Items'!$L:$BB,37,FALSE))</f>
        <v/>
      </c>
      <c r="AN17" s="47" t="str">
        <f>IF($B17="","",VLOOKUP($B17,'Catalog Items'!$L:$BB,38,FALSE))</f>
        <v/>
      </c>
      <c r="AO17" s="47" t="str">
        <f>IF($B17="","",VLOOKUP($B17,'Catalog Items'!$L:$BB,14,FALSE))</f>
        <v/>
      </c>
    </row>
    <row r="18" spans="1:41" ht="15.6" customHeight="1" x14ac:dyDescent="0.25">
      <c r="A18" s="39">
        <v>7</v>
      </c>
      <c r="B18" s="40"/>
      <c r="C18" s="41"/>
      <c r="D18" s="41"/>
      <c r="E18" s="42" t="str">
        <f>IF($B18="","",VLOOKUP($B18,'Catalog Items'!$L:$M,2,FALSE))</f>
        <v/>
      </c>
      <c r="F18" s="68" t="str">
        <f>IF($B18="","",IF(AND(D18&gt;0,C18&gt;0),"UOM Error",IF(D18&gt;0,VLOOKUP(B18,'Catalog Items'!$L:$X,13,FALSE),IF(C18&gt;0,VLOOKUP(B18,'Catalog Items'!$L:$W,12,FALSE),0))))</f>
        <v/>
      </c>
      <c r="G18" s="43" t="str">
        <f t="shared" si="2"/>
        <v/>
      </c>
      <c r="H18" s="44">
        <f t="shared" si="3"/>
        <v>0</v>
      </c>
      <c r="I18" s="45">
        <f t="shared" si="1"/>
        <v>0</v>
      </c>
      <c r="J18" s="46" t="str">
        <f>IF($B18="","",VLOOKUP($B18,'Catalog Items'!$L:$N,3,FALSE))</f>
        <v/>
      </c>
      <c r="K18" s="46" t="str">
        <f>IF($B18="","",VLOOKUP($B18,'Catalog Items'!$L:$O,4,FALSE))</f>
        <v/>
      </c>
      <c r="L18" s="47" t="str">
        <f>IF($B18="","",VLOOKUP($B18,'Catalog Items'!$L:$Q,6,FALSE))</f>
        <v/>
      </c>
      <c r="M18" s="47" t="str">
        <f>IF($B18="","",VLOOKUP($B18,'Catalog Items'!$L:$R,7,FALSE))</f>
        <v/>
      </c>
      <c r="N18" s="47" t="str">
        <f>IF($B18="","",VLOOKUP($B18,'Catalog Items'!$L:$S,8,FALSE))</f>
        <v/>
      </c>
      <c r="O18" s="47" t="str">
        <f>IF($B18="","",VLOOKUP($B18,'Catalog Items'!$L:$T,9,FALSE))</f>
        <v/>
      </c>
      <c r="P18" s="96" t="str">
        <f>IF($B18="","",VLOOKUP($B18,'Catalog Items'!$L:$AA,10,FALSE))</f>
        <v/>
      </c>
      <c r="Q18" s="96" t="str">
        <f>IF($B18="","",VLOOKUP($B18,'Catalog Items'!$L:$AA,11,FALSE))</f>
        <v/>
      </c>
      <c r="R18" s="96" t="str">
        <f>IF($B18="","",VLOOKUP($B18,'Catalog Items'!$L:$AA,12,FALSE))</f>
        <v/>
      </c>
      <c r="S18" s="96" t="str">
        <f>IF($B18="","",VLOOKUP($B18,'Catalog Items'!$L:$AA,13,FALSE))</f>
        <v/>
      </c>
      <c r="T18" s="47" t="str">
        <f>IF($B18="","",VLOOKUP($B18,'Catalog Items'!$L:$BB,17,FALSE))</f>
        <v/>
      </c>
      <c r="U18" s="47" t="str">
        <f>IF($B18="","",VLOOKUP($B18,'Catalog Items'!$L:$BB,19,FALSE))</f>
        <v/>
      </c>
      <c r="V18" s="47" t="str">
        <f>IF($B18="","",VLOOKUP($B18,'Catalog Items'!$L:$BB,20,FALSE))</f>
        <v/>
      </c>
      <c r="W18" s="47" t="str">
        <f>IF($B18="","",VLOOKUP($B18,'Catalog Items'!$L:$BB,21,FALSE))</f>
        <v/>
      </c>
      <c r="X18" s="48" t="str">
        <f>IF($B18="","",VLOOKUP($B18,'Catalog Items'!$L:$BB,22,FALSE))</f>
        <v/>
      </c>
      <c r="Y18" s="48" t="str">
        <f>IF($B18="","",VLOOKUP($B18,'Catalog Items'!$L:$BB,23,FALSE))</f>
        <v/>
      </c>
      <c r="Z18" s="48" t="str">
        <f>IF($B18="","",VLOOKUP($B18,'Catalog Items'!$L:$BB,24,FALSE))</f>
        <v/>
      </c>
      <c r="AA18" s="47" t="str">
        <f>IF($B18="","",VLOOKUP($B18,'Catalog Items'!$L:$BB,25,FALSE))</f>
        <v/>
      </c>
      <c r="AB18" s="47" t="str">
        <f>IF($B18="","",VLOOKUP($B18,'Catalog Items'!$L:$BB,26,FALSE))</f>
        <v/>
      </c>
      <c r="AC18" s="48" t="str">
        <f>IF($B18="","",VLOOKUP($B18,'Catalog Items'!$L:$BB,27,FALSE))</f>
        <v/>
      </c>
      <c r="AD18" s="48" t="str">
        <f>IF($B18="","",VLOOKUP($B18,'Catalog Items'!$L:$BB,28,FALSE))</f>
        <v/>
      </c>
      <c r="AE18" s="48" t="str">
        <f>IF($B18="","",VLOOKUP($B18,'Catalog Items'!$L:$BB,29,FALSE))</f>
        <v/>
      </c>
      <c r="AF18" s="48" t="str">
        <f>IF($B18="","",VLOOKUP($B18,'Catalog Items'!$L:$BB,30,FALSE))</f>
        <v/>
      </c>
      <c r="AG18" s="48" t="str">
        <f>IF($B18="","",VLOOKUP($B18,'Catalog Items'!$L:$BB,31,FALSE))</f>
        <v/>
      </c>
      <c r="AH18" s="48" t="str">
        <f>IF($B18="","",VLOOKUP($B18,'Catalog Items'!$L:$BB,32,FALSE))</f>
        <v/>
      </c>
      <c r="AI18" s="48" t="str">
        <f>IF($B18="","",VLOOKUP($B18,'Catalog Items'!$L:$BB,33,FALSE))</f>
        <v/>
      </c>
      <c r="AJ18" s="48" t="str">
        <f>IF($B18="","",VLOOKUP($B18,'Catalog Items'!$L:$BB,34,FALSE))</f>
        <v/>
      </c>
      <c r="AK18" s="47" t="str">
        <f>IF($B18="","",VLOOKUP($B18,'Catalog Items'!$L:$BB,35,FALSE))</f>
        <v/>
      </c>
      <c r="AL18" s="47" t="str">
        <f>IF($B18="","",VLOOKUP($B18,'Catalog Items'!$L:$BB,36,FALSE))</f>
        <v/>
      </c>
      <c r="AM18" s="47" t="str">
        <f>IF($B18="","",VLOOKUP($B18,'Catalog Items'!$L:$BB,37,FALSE))</f>
        <v/>
      </c>
      <c r="AN18" s="47" t="str">
        <f>IF($B18="","",VLOOKUP($B18,'Catalog Items'!$L:$BB,38,FALSE))</f>
        <v/>
      </c>
      <c r="AO18" s="47" t="str">
        <f>IF($B18="","",VLOOKUP($B18,'Catalog Items'!$L:$BB,14,FALSE))</f>
        <v/>
      </c>
    </row>
    <row r="19" spans="1:41" ht="15.6" customHeight="1" x14ac:dyDescent="0.25">
      <c r="A19" s="39">
        <v>8</v>
      </c>
      <c r="B19" s="40"/>
      <c r="C19" s="41"/>
      <c r="D19" s="41"/>
      <c r="E19" s="42" t="str">
        <f>IF($B19="","",VLOOKUP($B19,'Catalog Items'!$L:$M,2,FALSE))</f>
        <v/>
      </c>
      <c r="F19" s="68" t="str">
        <f>IF($B19="","",IF(AND(D19&gt;0,C19&gt;0),"UOM Error",IF(D19&gt;0,VLOOKUP(B19,'Catalog Items'!$L:$X,13,FALSE),IF(C19&gt;0,VLOOKUP(B19,'Catalog Items'!$L:$W,12,FALSE),0))))</f>
        <v/>
      </c>
      <c r="G19" s="43" t="str">
        <f t="shared" si="2"/>
        <v/>
      </c>
      <c r="H19" s="44">
        <f t="shared" si="3"/>
        <v>0</v>
      </c>
      <c r="I19" s="45">
        <f t="shared" si="1"/>
        <v>0</v>
      </c>
      <c r="J19" s="46" t="str">
        <f>IF($B19="","",VLOOKUP($B19,'Catalog Items'!$L:$N,3,FALSE))</f>
        <v/>
      </c>
      <c r="K19" s="46" t="str">
        <f>IF($B19="","",VLOOKUP($B19,'Catalog Items'!$L:$O,4,FALSE))</f>
        <v/>
      </c>
      <c r="L19" s="47" t="str">
        <f>IF($B19="","",VLOOKUP($B19,'Catalog Items'!$L:$Q,6,FALSE))</f>
        <v/>
      </c>
      <c r="M19" s="47" t="str">
        <f>IF($B19="","",VLOOKUP($B19,'Catalog Items'!$L:$R,7,FALSE))</f>
        <v/>
      </c>
      <c r="N19" s="47" t="str">
        <f>IF($B19="","",VLOOKUP($B19,'Catalog Items'!$L:$S,8,FALSE))</f>
        <v/>
      </c>
      <c r="O19" s="47" t="str">
        <f>IF($B19="","",VLOOKUP($B19,'Catalog Items'!$L:$T,9,FALSE))</f>
        <v/>
      </c>
      <c r="P19" s="96" t="str">
        <f>IF($B19="","",VLOOKUP($B19,'Catalog Items'!$L:$AA,10,FALSE))</f>
        <v/>
      </c>
      <c r="Q19" s="96" t="str">
        <f>IF($B19="","",VLOOKUP($B19,'Catalog Items'!$L:$AA,11,FALSE))</f>
        <v/>
      </c>
      <c r="R19" s="96" t="str">
        <f>IF($B19="","",VLOOKUP($B19,'Catalog Items'!$L:$AA,12,FALSE))</f>
        <v/>
      </c>
      <c r="S19" s="96" t="str">
        <f>IF($B19="","",VLOOKUP($B19,'Catalog Items'!$L:$AA,13,FALSE))</f>
        <v/>
      </c>
      <c r="T19" s="47" t="str">
        <f>IF($B19="","",VLOOKUP($B19,'Catalog Items'!$L:$BB,17,FALSE))</f>
        <v/>
      </c>
      <c r="U19" s="47" t="str">
        <f>IF($B19="","",VLOOKUP($B19,'Catalog Items'!$L:$BB,19,FALSE))</f>
        <v/>
      </c>
      <c r="V19" s="47" t="str">
        <f>IF($B19="","",VLOOKUP($B19,'Catalog Items'!$L:$BB,20,FALSE))</f>
        <v/>
      </c>
      <c r="W19" s="47" t="str">
        <f>IF($B19="","",VLOOKUP($B19,'Catalog Items'!$L:$BB,21,FALSE))</f>
        <v/>
      </c>
      <c r="X19" s="48" t="str">
        <f>IF($B19="","",VLOOKUP($B19,'Catalog Items'!$L:$BB,22,FALSE))</f>
        <v/>
      </c>
      <c r="Y19" s="48" t="str">
        <f>IF($B19="","",VLOOKUP($B19,'Catalog Items'!$L:$BB,23,FALSE))</f>
        <v/>
      </c>
      <c r="Z19" s="48" t="str">
        <f>IF($B19="","",VLOOKUP($B19,'Catalog Items'!$L:$BB,24,FALSE))</f>
        <v/>
      </c>
      <c r="AA19" s="47" t="str">
        <f>IF($B19="","",VLOOKUP($B19,'Catalog Items'!$L:$BB,25,FALSE))</f>
        <v/>
      </c>
      <c r="AB19" s="47" t="str">
        <f>IF($B19="","",VLOOKUP($B19,'Catalog Items'!$L:$BB,26,FALSE))</f>
        <v/>
      </c>
      <c r="AC19" s="48" t="str">
        <f>IF($B19="","",VLOOKUP($B19,'Catalog Items'!$L:$BB,27,FALSE))</f>
        <v/>
      </c>
      <c r="AD19" s="48" t="str">
        <f>IF($B19="","",VLOOKUP($B19,'Catalog Items'!$L:$BB,28,FALSE))</f>
        <v/>
      </c>
      <c r="AE19" s="48" t="str">
        <f>IF($B19="","",VLOOKUP($B19,'Catalog Items'!$L:$BB,29,FALSE))</f>
        <v/>
      </c>
      <c r="AF19" s="48" t="str">
        <f>IF($B19="","",VLOOKUP($B19,'Catalog Items'!$L:$BB,30,FALSE))</f>
        <v/>
      </c>
      <c r="AG19" s="48" t="str">
        <f>IF($B19="","",VLOOKUP($B19,'Catalog Items'!$L:$BB,31,FALSE))</f>
        <v/>
      </c>
      <c r="AH19" s="48" t="str">
        <f>IF($B19="","",VLOOKUP($B19,'Catalog Items'!$L:$BB,32,FALSE))</f>
        <v/>
      </c>
      <c r="AI19" s="48" t="str">
        <f>IF($B19="","",VLOOKUP($B19,'Catalog Items'!$L:$BB,33,FALSE))</f>
        <v/>
      </c>
      <c r="AJ19" s="48" t="str">
        <f>IF($B19="","",VLOOKUP($B19,'Catalog Items'!$L:$BB,34,FALSE))</f>
        <v/>
      </c>
      <c r="AK19" s="47" t="str">
        <f>IF($B19="","",VLOOKUP($B19,'Catalog Items'!$L:$BB,35,FALSE))</f>
        <v/>
      </c>
      <c r="AL19" s="47" t="str">
        <f>IF($B19="","",VLOOKUP($B19,'Catalog Items'!$L:$BB,36,FALSE))</f>
        <v/>
      </c>
      <c r="AM19" s="47" t="str">
        <f>IF($B19="","",VLOOKUP($B19,'Catalog Items'!$L:$BB,37,FALSE))</f>
        <v/>
      </c>
      <c r="AN19" s="47" t="str">
        <f>IF($B19="","",VLOOKUP($B19,'Catalog Items'!$L:$BB,38,FALSE))</f>
        <v/>
      </c>
      <c r="AO19" s="47" t="str">
        <f>IF($B19="","",VLOOKUP($B19,'Catalog Items'!$L:$BB,14,FALSE))</f>
        <v/>
      </c>
    </row>
    <row r="20" spans="1:41" x14ac:dyDescent="0.25">
      <c r="A20" s="39">
        <v>9</v>
      </c>
      <c r="B20" s="40"/>
      <c r="C20" s="41"/>
      <c r="D20" s="41"/>
      <c r="E20" s="42" t="str">
        <f>IF($B20="","",VLOOKUP($B20,'Catalog Items'!$L:$M,2,FALSE))</f>
        <v/>
      </c>
      <c r="F20" s="68" t="str">
        <f>IF($B20="","",IF(AND(D20&gt;0,C20&gt;0),"UOM Error",IF(D20&gt;0,VLOOKUP(B20,'Catalog Items'!$L:$X,13,FALSE),IF(C20&gt;0,VLOOKUP(B20,'Catalog Items'!$L:$W,12,FALSE),0))))</f>
        <v/>
      </c>
      <c r="G20" s="43" t="str">
        <f t="shared" si="2"/>
        <v/>
      </c>
      <c r="H20" s="44">
        <f t="shared" si="3"/>
        <v>0</v>
      </c>
      <c r="I20" s="45">
        <f t="shared" si="1"/>
        <v>0</v>
      </c>
      <c r="J20" s="46" t="str">
        <f>IF($B20="","",VLOOKUP($B20,'Catalog Items'!$L:$N,3,FALSE))</f>
        <v/>
      </c>
      <c r="K20" s="46" t="str">
        <f>IF($B20="","",VLOOKUP($B20,'Catalog Items'!$L:$O,4,FALSE))</f>
        <v/>
      </c>
      <c r="L20" s="47" t="str">
        <f>IF($B20="","",VLOOKUP($B20,'Catalog Items'!$L:$Q,6,FALSE))</f>
        <v/>
      </c>
      <c r="M20" s="47" t="str">
        <f>IF($B20="","",VLOOKUP($B20,'Catalog Items'!$L:$R,7,FALSE))</f>
        <v/>
      </c>
      <c r="N20" s="47" t="str">
        <f>IF($B20="","",VLOOKUP($B20,'Catalog Items'!$L:$S,8,FALSE))</f>
        <v/>
      </c>
      <c r="O20" s="47" t="str">
        <f>IF($B20="","",VLOOKUP($B20,'Catalog Items'!$L:$T,9,FALSE))</f>
        <v/>
      </c>
      <c r="P20" s="96" t="str">
        <f>IF($B20="","",VLOOKUP($B20,'Catalog Items'!$L:$AA,10,FALSE))</f>
        <v/>
      </c>
      <c r="Q20" s="96" t="str">
        <f>IF($B20="","",VLOOKUP($B20,'Catalog Items'!$L:$AA,11,FALSE))</f>
        <v/>
      </c>
      <c r="R20" s="96" t="str">
        <f>IF($B20="","",VLOOKUP($B20,'Catalog Items'!$L:$AA,12,FALSE))</f>
        <v/>
      </c>
      <c r="S20" s="96" t="str">
        <f>IF($B20="","",VLOOKUP($B20,'Catalog Items'!$L:$AA,13,FALSE))</f>
        <v/>
      </c>
      <c r="T20" s="47" t="str">
        <f>IF($B20="","",VLOOKUP($B20,'Catalog Items'!$L:$BB,17,FALSE))</f>
        <v/>
      </c>
      <c r="U20" s="47" t="str">
        <f>IF($B20="","",VLOOKUP($B20,'Catalog Items'!$L:$BB,19,FALSE))</f>
        <v/>
      </c>
      <c r="V20" s="47" t="str">
        <f>IF($B20="","",VLOOKUP($B20,'Catalog Items'!$L:$BB,20,FALSE))</f>
        <v/>
      </c>
      <c r="W20" s="47" t="str">
        <f>IF($B20="","",VLOOKUP($B20,'Catalog Items'!$L:$BB,21,FALSE))</f>
        <v/>
      </c>
      <c r="X20" s="48" t="str">
        <f>IF($B20="","",VLOOKUP($B20,'Catalog Items'!$L:$BB,22,FALSE))</f>
        <v/>
      </c>
      <c r="Y20" s="48" t="str">
        <f>IF($B20="","",VLOOKUP($B20,'Catalog Items'!$L:$BB,23,FALSE))</f>
        <v/>
      </c>
      <c r="Z20" s="48" t="str">
        <f>IF($B20="","",VLOOKUP($B20,'Catalog Items'!$L:$BB,24,FALSE))</f>
        <v/>
      </c>
      <c r="AA20" s="47" t="str">
        <f>IF($B20="","",VLOOKUP($B20,'Catalog Items'!$L:$BB,25,FALSE))</f>
        <v/>
      </c>
      <c r="AB20" s="47" t="str">
        <f>IF($B20="","",VLOOKUP($B20,'Catalog Items'!$L:$BB,26,FALSE))</f>
        <v/>
      </c>
      <c r="AC20" s="48" t="str">
        <f>IF($B20="","",VLOOKUP($B20,'Catalog Items'!$L:$BB,27,FALSE))</f>
        <v/>
      </c>
      <c r="AD20" s="48" t="str">
        <f>IF($B20="","",VLOOKUP($B20,'Catalog Items'!$L:$BB,28,FALSE))</f>
        <v/>
      </c>
      <c r="AE20" s="48" t="str">
        <f>IF($B20="","",VLOOKUP($B20,'Catalog Items'!$L:$BB,29,FALSE))</f>
        <v/>
      </c>
      <c r="AF20" s="48" t="str">
        <f>IF($B20="","",VLOOKUP($B20,'Catalog Items'!$L:$BB,30,FALSE))</f>
        <v/>
      </c>
      <c r="AG20" s="48" t="str">
        <f>IF($B20="","",VLOOKUP($B20,'Catalog Items'!$L:$BB,31,FALSE))</f>
        <v/>
      </c>
      <c r="AH20" s="48" t="str">
        <f>IF($B20="","",VLOOKUP($B20,'Catalog Items'!$L:$BB,32,FALSE))</f>
        <v/>
      </c>
      <c r="AI20" s="48" t="str">
        <f>IF($B20="","",VLOOKUP($B20,'Catalog Items'!$L:$BB,33,FALSE))</f>
        <v/>
      </c>
      <c r="AJ20" s="48" t="str">
        <f>IF($B20="","",VLOOKUP($B20,'Catalog Items'!$L:$BB,34,FALSE))</f>
        <v/>
      </c>
      <c r="AK20" s="47" t="str">
        <f>IF($B20="","",VLOOKUP($B20,'Catalog Items'!$L:$BB,35,FALSE))</f>
        <v/>
      </c>
      <c r="AL20" s="47" t="str">
        <f>IF($B20="","",VLOOKUP($B20,'Catalog Items'!$L:$BB,36,FALSE))</f>
        <v/>
      </c>
      <c r="AM20" s="47" t="str">
        <f>IF($B20="","",VLOOKUP($B20,'Catalog Items'!$L:$BB,37,FALSE))</f>
        <v/>
      </c>
      <c r="AN20" s="47" t="str">
        <f>IF($B20="","",VLOOKUP($B20,'Catalog Items'!$L:$BB,38,FALSE))</f>
        <v/>
      </c>
      <c r="AO20" s="47" t="str">
        <f>IF($B20="","",VLOOKUP($B20,'Catalog Items'!$L:$BB,14,FALSE))</f>
        <v/>
      </c>
    </row>
    <row r="21" spans="1:41" ht="15.6" customHeight="1" x14ac:dyDescent="0.25">
      <c r="A21" s="39">
        <v>10</v>
      </c>
      <c r="B21" s="40"/>
      <c r="C21" s="41"/>
      <c r="D21" s="41"/>
      <c r="E21" s="42" t="str">
        <f>IF($B21="","",VLOOKUP($B21,'Catalog Items'!$L:$M,2,FALSE))</f>
        <v/>
      </c>
      <c r="F21" s="68" t="str">
        <f>IF($B21="","",IF(AND(D21&gt;0,C21&gt;0),"UOM Error",IF(D21&gt;0,VLOOKUP(B21,'Catalog Items'!$L:$X,13,FALSE),IF(C21&gt;0,VLOOKUP(B21,'Catalog Items'!$L:$W,12,FALSE),0))))</f>
        <v/>
      </c>
      <c r="G21" s="43" t="str">
        <f t="shared" si="2"/>
        <v/>
      </c>
      <c r="H21" s="44">
        <f t="shared" si="3"/>
        <v>0</v>
      </c>
      <c r="I21" s="45">
        <f t="shared" si="1"/>
        <v>0</v>
      </c>
      <c r="J21" s="46" t="str">
        <f>IF($B21="","",VLOOKUP($B21,'Catalog Items'!$L:$N,3,FALSE))</f>
        <v/>
      </c>
      <c r="K21" s="46" t="str">
        <f>IF($B21="","",VLOOKUP($B21,'Catalog Items'!$L:$O,4,FALSE))</f>
        <v/>
      </c>
      <c r="L21" s="47" t="str">
        <f>IF($B21="","",VLOOKUP($B21,'Catalog Items'!$L:$Q,6,FALSE))</f>
        <v/>
      </c>
      <c r="M21" s="47" t="str">
        <f>IF($B21="","",VLOOKUP($B21,'Catalog Items'!$L:$R,7,FALSE))</f>
        <v/>
      </c>
      <c r="N21" s="47" t="str">
        <f>IF($B21="","",VLOOKUP($B21,'Catalog Items'!$L:$S,8,FALSE))</f>
        <v/>
      </c>
      <c r="O21" s="47" t="str">
        <f>IF($B21="","",VLOOKUP($B21,'Catalog Items'!$L:$T,9,FALSE))</f>
        <v/>
      </c>
      <c r="P21" s="96" t="str">
        <f>IF($B21="","",VLOOKUP($B21,'Catalog Items'!$L:$AA,10,FALSE))</f>
        <v/>
      </c>
      <c r="Q21" s="96" t="str">
        <f>IF($B21="","",VLOOKUP($B21,'Catalog Items'!$L:$AA,11,FALSE))</f>
        <v/>
      </c>
      <c r="R21" s="96" t="str">
        <f>IF($B21="","",VLOOKUP($B21,'Catalog Items'!$L:$AA,12,FALSE))</f>
        <v/>
      </c>
      <c r="S21" s="96" t="str">
        <f>IF($B21="","",VLOOKUP($B21,'Catalog Items'!$L:$AA,13,FALSE))</f>
        <v/>
      </c>
      <c r="T21" s="47" t="str">
        <f>IF($B21="","",VLOOKUP($B21,'Catalog Items'!$L:$BB,17,FALSE))</f>
        <v/>
      </c>
      <c r="U21" s="47" t="str">
        <f>IF($B21="","",VLOOKUP($B21,'Catalog Items'!$L:$BB,19,FALSE))</f>
        <v/>
      </c>
      <c r="V21" s="47" t="str">
        <f>IF($B21="","",VLOOKUP($B21,'Catalog Items'!$L:$BB,20,FALSE))</f>
        <v/>
      </c>
      <c r="W21" s="47" t="str">
        <f>IF($B21="","",VLOOKUP($B21,'Catalog Items'!$L:$BB,21,FALSE))</f>
        <v/>
      </c>
      <c r="X21" s="48" t="str">
        <f>IF($B21="","",VLOOKUP($B21,'Catalog Items'!$L:$BB,22,FALSE))</f>
        <v/>
      </c>
      <c r="Y21" s="48" t="str">
        <f>IF($B21="","",VLOOKUP($B21,'Catalog Items'!$L:$BB,23,FALSE))</f>
        <v/>
      </c>
      <c r="Z21" s="48" t="str">
        <f>IF($B21="","",VLOOKUP($B21,'Catalog Items'!$L:$BB,24,FALSE))</f>
        <v/>
      </c>
      <c r="AA21" s="47" t="str">
        <f>IF($B21="","",VLOOKUP($B21,'Catalog Items'!$L:$BB,25,FALSE))</f>
        <v/>
      </c>
      <c r="AB21" s="47" t="str">
        <f>IF($B21="","",VLOOKUP($B21,'Catalog Items'!$L:$BB,26,FALSE))</f>
        <v/>
      </c>
      <c r="AC21" s="48" t="str">
        <f>IF($B21="","",VLOOKUP($B21,'Catalog Items'!$L:$BB,27,FALSE))</f>
        <v/>
      </c>
      <c r="AD21" s="48" t="str">
        <f>IF($B21="","",VLOOKUP($B21,'Catalog Items'!$L:$BB,28,FALSE))</f>
        <v/>
      </c>
      <c r="AE21" s="48" t="str">
        <f>IF($B21="","",VLOOKUP($B21,'Catalog Items'!$L:$BB,29,FALSE))</f>
        <v/>
      </c>
      <c r="AF21" s="48" t="str">
        <f>IF($B21="","",VLOOKUP($B21,'Catalog Items'!$L:$BB,30,FALSE))</f>
        <v/>
      </c>
      <c r="AG21" s="48" t="str">
        <f>IF($B21="","",VLOOKUP($B21,'Catalog Items'!$L:$BB,31,FALSE))</f>
        <v/>
      </c>
      <c r="AH21" s="48" t="str">
        <f>IF($B21="","",VLOOKUP($B21,'Catalog Items'!$L:$BB,32,FALSE))</f>
        <v/>
      </c>
      <c r="AI21" s="48" t="str">
        <f>IF($B21="","",VLOOKUP($B21,'Catalog Items'!$L:$BB,33,FALSE))</f>
        <v/>
      </c>
      <c r="AJ21" s="48" t="str">
        <f>IF($B21="","",VLOOKUP($B21,'Catalog Items'!$L:$BB,34,FALSE))</f>
        <v/>
      </c>
      <c r="AK21" s="47" t="str">
        <f>IF($B21="","",VLOOKUP($B21,'Catalog Items'!$L:$BB,35,FALSE))</f>
        <v/>
      </c>
      <c r="AL21" s="47" t="str">
        <f>IF($B21="","",VLOOKUP($B21,'Catalog Items'!$L:$BB,36,FALSE))</f>
        <v/>
      </c>
      <c r="AM21" s="47" t="str">
        <f>IF($B21="","",VLOOKUP($B21,'Catalog Items'!$L:$BB,37,FALSE))</f>
        <v/>
      </c>
      <c r="AN21" s="47" t="str">
        <f>IF($B21="","",VLOOKUP($B21,'Catalog Items'!$L:$BB,38,FALSE))</f>
        <v/>
      </c>
      <c r="AO21" s="47" t="str">
        <f>IF($B21="","",VLOOKUP($B21,'Catalog Items'!$L:$BB,14,FALSE))</f>
        <v/>
      </c>
    </row>
    <row r="22" spans="1:41" ht="15.6" customHeight="1" x14ac:dyDescent="0.25">
      <c r="A22" s="39">
        <v>11</v>
      </c>
      <c r="B22" s="40"/>
      <c r="C22" s="41"/>
      <c r="D22" s="41"/>
      <c r="E22" s="42" t="str">
        <f>IF($B22="","",VLOOKUP($B22,'Catalog Items'!$L:$M,2,FALSE))</f>
        <v/>
      </c>
      <c r="F22" s="68" t="str">
        <f>IF($B22="","",IF(AND(D22&gt;0,C22&gt;0),"UOM Error",IF(D22&gt;0,VLOOKUP(B22,'Catalog Items'!$L:$X,13,FALSE),IF(C22&gt;0,VLOOKUP(B22,'Catalog Items'!$L:$W,12,FALSE),0))))</f>
        <v/>
      </c>
      <c r="G22" s="43" t="str">
        <f t="shared" si="2"/>
        <v/>
      </c>
      <c r="H22" s="44">
        <f t="shared" si="3"/>
        <v>0</v>
      </c>
      <c r="I22" s="45">
        <f t="shared" si="1"/>
        <v>0</v>
      </c>
      <c r="J22" s="46" t="str">
        <f>IF($B22="","",VLOOKUP($B22,'Catalog Items'!$L:$N,3,FALSE))</f>
        <v/>
      </c>
      <c r="K22" s="46" t="str">
        <f>IF($B22="","",VLOOKUP($B22,'Catalog Items'!$L:$O,4,FALSE))</f>
        <v/>
      </c>
      <c r="L22" s="47" t="str">
        <f>IF($B22="","",VLOOKUP($B22,'Catalog Items'!$L:$Q,6,FALSE))</f>
        <v/>
      </c>
      <c r="M22" s="47" t="str">
        <f>IF($B22="","",VLOOKUP($B22,'Catalog Items'!$L:$R,7,FALSE))</f>
        <v/>
      </c>
      <c r="N22" s="47" t="str">
        <f>IF($B22="","",VLOOKUP($B22,'Catalog Items'!$L:$S,8,FALSE))</f>
        <v/>
      </c>
      <c r="O22" s="47" t="str">
        <f>IF($B22="","",VLOOKUP($B22,'Catalog Items'!$L:$T,9,FALSE))</f>
        <v/>
      </c>
      <c r="P22" s="96" t="str">
        <f>IF($B22="","",VLOOKUP($B22,'Catalog Items'!$L:$AA,10,FALSE))</f>
        <v/>
      </c>
      <c r="Q22" s="96" t="str">
        <f>IF($B22="","",VLOOKUP($B22,'Catalog Items'!$L:$AA,11,FALSE))</f>
        <v/>
      </c>
      <c r="R22" s="96" t="str">
        <f>IF($B22="","",VLOOKUP($B22,'Catalog Items'!$L:$AA,12,FALSE))</f>
        <v/>
      </c>
      <c r="S22" s="96" t="str">
        <f>IF($B22="","",VLOOKUP($B22,'Catalog Items'!$L:$AA,13,FALSE))</f>
        <v/>
      </c>
      <c r="T22" s="47" t="str">
        <f>IF($B22="","",VLOOKUP($B22,'Catalog Items'!$L:$BB,17,FALSE))</f>
        <v/>
      </c>
      <c r="U22" s="47" t="str">
        <f>IF($B22="","",VLOOKUP($B22,'Catalog Items'!$L:$BB,19,FALSE))</f>
        <v/>
      </c>
      <c r="V22" s="47" t="str">
        <f>IF($B22="","",VLOOKUP($B22,'Catalog Items'!$L:$BB,20,FALSE))</f>
        <v/>
      </c>
      <c r="W22" s="47" t="str">
        <f>IF($B22="","",VLOOKUP($B22,'Catalog Items'!$L:$BB,21,FALSE))</f>
        <v/>
      </c>
      <c r="X22" s="48" t="str">
        <f>IF($B22="","",VLOOKUP($B22,'Catalog Items'!$L:$BB,22,FALSE))</f>
        <v/>
      </c>
      <c r="Y22" s="48" t="str">
        <f>IF($B22="","",VLOOKUP($B22,'Catalog Items'!$L:$BB,23,FALSE))</f>
        <v/>
      </c>
      <c r="Z22" s="48" t="str">
        <f>IF($B22="","",VLOOKUP($B22,'Catalog Items'!$L:$BB,24,FALSE))</f>
        <v/>
      </c>
      <c r="AA22" s="47" t="str">
        <f>IF($B22="","",VLOOKUP($B22,'Catalog Items'!$L:$BB,25,FALSE))</f>
        <v/>
      </c>
      <c r="AB22" s="47" t="str">
        <f>IF($B22="","",VLOOKUP($B22,'Catalog Items'!$L:$BB,26,FALSE))</f>
        <v/>
      </c>
      <c r="AC22" s="48" t="str">
        <f>IF($B22="","",VLOOKUP($B22,'Catalog Items'!$L:$BB,27,FALSE))</f>
        <v/>
      </c>
      <c r="AD22" s="48" t="str">
        <f>IF($B22="","",VLOOKUP($B22,'Catalog Items'!$L:$BB,28,FALSE))</f>
        <v/>
      </c>
      <c r="AE22" s="48" t="str">
        <f>IF($B22="","",VLOOKUP($B22,'Catalog Items'!$L:$BB,29,FALSE))</f>
        <v/>
      </c>
      <c r="AF22" s="48" t="str">
        <f>IF($B22="","",VLOOKUP($B22,'Catalog Items'!$L:$BB,30,FALSE))</f>
        <v/>
      </c>
      <c r="AG22" s="48" t="str">
        <f>IF($B22="","",VLOOKUP($B22,'Catalog Items'!$L:$BB,31,FALSE))</f>
        <v/>
      </c>
      <c r="AH22" s="48" t="str">
        <f>IF($B22="","",VLOOKUP($B22,'Catalog Items'!$L:$BB,32,FALSE))</f>
        <v/>
      </c>
      <c r="AI22" s="48" t="str">
        <f>IF($B22="","",VLOOKUP($B22,'Catalog Items'!$L:$BB,33,FALSE))</f>
        <v/>
      </c>
      <c r="AJ22" s="48" t="str">
        <f>IF($B22="","",VLOOKUP($B22,'Catalog Items'!$L:$BB,34,FALSE))</f>
        <v/>
      </c>
      <c r="AK22" s="47" t="str">
        <f>IF($B22="","",VLOOKUP($B22,'Catalog Items'!$L:$BB,35,FALSE))</f>
        <v/>
      </c>
      <c r="AL22" s="47" t="str">
        <f>IF($B22="","",VLOOKUP($B22,'Catalog Items'!$L:$BB,36,FALSE))</f>
        <v/>
      </c>
      <c r="AM22" s="47" t="str">
        <f>IF($B22="","",VLOOKUP($B22,'Catalog Items'!$L:$BB,37,FALSE))</f>
        <v/>
      </c>
      <c r="AN22" s="47" t="str">
        <f>IF($B22="","",VLOOKUP($B22,'Catalog Items'!$L:$BB,38,FALSE))</f>
        <v/>
      </c>
      <c r="AO22" s="47" t="str">
        <f>IF($B22="","",VLOOKUP($B22,'Catalog Items'!$L:$BB,14,FALSE))</f>
        <v/>
      </c>
    </row>
    <row r="23" spans="1:41" ht="15.6" customHeight="1" x14ac:dyDescent="0.25">
      <c r="A23" s="39">
        <v>12</v>
      </c>
      <c r="B23" s="40"/>
      <c r="C23" s="41"/>
      <c r="D23" s="41"/>
      <c r="E23" s="42" t="str">
        <f>IF($B23="","",VLOOKUP($B23,'Catalog Items'!$L:$M,2,FALSE))</f>
        <v/>
      </c>
      <c r="F23" s="68" t="str">
        <f>IF($B23="","",IF(AND(D23&gt;0,C23&gt;0),"UOM Error",IF(D23&gt;0,VLOOKUP(B23,'Catalog Items'!$L:$X,13,FALSE),IF(C23&gt;0,VLOOKUP(B23,'Catalog Items'!$L:$W,12,FALSE),0))))</f>
        <v/>
      </c>
      <c r="G23" s="43" t="str">
        <f t="shared" si="2"/>
        <v/>
      </c>
      <c r="H23" s="44">
        <f t="shared" si="3"/>
        <v>0</v>
      </c>
      <c r="I23" s="45">
        <f t="shared" si="1"/>
        <v>0</v>
      </c>
      <c r="J23" s="46" t="str">
        <f>IF($B23="","",VLOOKUP($B23,'Catalog Items'!$L:$N,3,FALSE))</f>
        <v/>
      </c>
      <c r="K23" s="46" t="str">
        <f>IF($B23="","",VLOOKUP($B23,'Catalog Items'!$L:$O,4,FALSE))</f>
        <v/>
      </c>
      <c r="L23" s="47" t="str">
        <f>IF($B23="","",VLOOKUP($B23,'Catalog Items'!$L:$Q,6,FALSE))</f>
        <v/>
      </c>
      <c r="M23" s="47" t="str">
        <f>IF($B23="","",VLOOKUP($B23,'Catalog Items'!$L:$R,7,FALSE))</f>
        <v/>
      </c>
      <c r="N23" s="47" t="str">
        <f>IF($B23="","",VLOOKUP($B23,'Catalog Items'!$L:$S,8,FALSE))</f>
        <v/>
      </c>
      <c r="O23" s="47" t="str">
        <f>IF($B23="","",VLOOKUP($B23,'Catalog Items'!$L:$T,9,FALSE))</f>
        <v/>
      </c>
      <c r="P23" s="96" t="str">
        <f>IF($B23="","",VLOOKUP($B23,'Catalog Items'!$L:$AA,10,FALSE))</f>
        <v/>
      </c>
      <c r="Q23" s="96" t="str">
        <f>IF($B23="","",VLOOKUP($B23,'Catalog Items'!$L:$AA,11,FALSE))</f>
        <v/>
      </c>
      <c r="R23" s="96" t="str">
        <f>IF($B23="","",VLOOKUP($B23,'Catalog Items'!$L:$AA,12,FALSE))</f>
        <v/>
      </c>
      <c r="S23" s="96" t="str">
        <f>IF($B23="","",VLOOKUP($B23,'Catalog Items'!$L:$AA,13,FALSE))</f>
        <v/>
      </c>
      <c r="T23" s="47" t="str">
        <f>IF($B23="","",VLOOKUP($B23,'Catalog Items'!$L:$BB,17,FALSE))</f>
        <v/>
      </c>
      <c r="U23" s="47" t="str">
        <f>IF($B23="","",VLOOKUP($B23,'Catalog Items'!$L:$BB,19,FALSE))</f>
        <v/>
      </c>
      <c r="V23" s="47" t="str">
        <f>IF($B23="","",VLOOKUP($B23,'Catalog Items'!$L:$BB,20,FALSE))</f>
        <v/>
      </c>
      <c r="W23" s="47" t="str">
        <f>IF($B23="","",VLOOKUP($B23,'Catalog Items'!$L:$BB,21,FALSE))</f>
        <v/>
      </c>
      <c r="X23" s="48" t="str">
        <f>IF($B23="","",VLOOKUP($B23,'Catalog Items'!$L:$BB,22,FALSE))</f>
        <v/>
      </c>
      <c r="Y23" s="48" t="str">
        <f>IF($B23="","",VLOOKUP($B23,'Catalog Items'!$L:$BB,23,FALSE))</f>
        <v/>
      </c>
      <c r="Z23" s="48" t="str">
        <f>IF($B23="","",VLOOKUP($B23,'Catalog Items'!$L:$BB,24,FALSE))</f>
        <v/>
      </c>
      <c r="AA23" s="47" t="str">
        <f>IF($B23="","",VLOOKUP($B23,'Catalog Items'!$L:$BB,25,FALSE))</f>
        <v/>
      </c>
      <c r="AB23" s="47" t="str">
        <f>IF($B23="","",VLOOKUP($B23,'Catalog Items'!$L:$BB,26,FALSE))</f>
        <v/>
      </c>
      <c r="AC23" s="48" t="str">
        <f>IF($B23="","",VLOOKUP($B23,'Catalog Items'!$L:$BB,27,FALSE))</f>
        <v/>
      </c>
      <c r="AD23" s="48" t="str">
        <f>IF($B23="","",VLOOKUP($B23,'Catalog Items'!$L:$BB,28,FALSE))</f>
        <v/>
      </c>
      <c r="AE23" s="48" t="str">
        <f>IF($B23="","",VLOOKUP($B23,'Catalog Items'!$L:$BB,29,FALSE))</f>
        <v/>
      </c>
      <c r="AF23" s="48" t="str">
        <f>IF($B23="","",VLOOKUP($B23,'Catalog Items'!$L:$BB,30,FALSE))</f>
        <v/>
      </c>
      <c r="AG23" s="48" t="str">
        <f>IF($B23="","",VLOOKUP($B23,'Catalog Items'!$L:$BB,31,FALSE))</f>
        <v/>
      </c>
      <c r="AH23" s="48" t="str">
        <f>IF($B23="","",VLOOKUP($B23,'Catalog Items'!$L:$BB,32,FALSE))</f>
        <v/>
      </c>
      <c r="AI23" s="48" t="str">
        <f>IF($B23="","",VLOOKUP($B23,'Catalog Items'!$L:$BB,33,FALSE))</f>
        <v/>
      </c>
      <c r="AJ23" s="48" t="str">
        <f>IF($B23="","",VLOOKUP($B23,'Catalog Items'!$L:$BB,34,FALSE))</f>
        <v/>
      </c>
      <c r="AK23" s="47" t="str">
        <f>IF($B23="","",VLOOKUP($B23,'Catalog Items'!$L:$BB,35,FALSE))</f>
        <v/>
      </c>
      <c r="AL23" s="47" t="str">
        <f>IF($B23="","",VLOOKUP($B23,'Catalog Items'!$L:$BB,36,FALSE))</f>
        <v/>
      </c>
      <c r="AM23" s="47" t="str">
        <f>IF($B23="","",VLOOKUP($B23,'Catalog Items'!$L:$BB,37,FALSE))</f>
        <v/>
      </c>
      <c r="AN23" s="47" t="str">
        <f>IF($B23="","",VLOOKUP($B23,'Catalog Items'!$L:$BB,38,FALSE))</f>
        <v/>
      </c>
      <c r="AO23" s="47" t="str">
        <f>IF($B23="","",VLOOKUP($B23,'Catalog Items'!$L:$BB,14,FALSE))</f>
        <v/>
      </c>
    </row>
    <row r="24" spans="1:41" ht="15.6" customHeight="1" x14ac:dyDescent="0.25">
      <c r="A24" s="39">
        <v>13</v>
      </c>
      <c r="B24" s="40"/>
      <c r="C24" s="41"/>
      <c r="D24" s="41"/>
      <c r="E24" s="42" t="str">
        <f>IF($B24="","",VLOOKUP($B24,'Catalog Items'!$L:$M,2,FALSE))</f>
        <v/>
      </c>
      <c r="F24" s="68" t="str">
        <f>IF($B24="","",IF(AND(D24&gt;0,C24&gt;0),"UOM Error",IF(D24&gt;0,VLOOKUP(B24,'Catalog Items'!$L:$X,13,FALSE),IF(C24&gt;0,VLOOKUP(B24,'Catalog Items'!$L:$W,12,FALSE),0))))</f>
        <v/>
      </c>
      <c r="G24" s="43" t="str">
        <f t="shared" si="2"/>
        <v/>
      </c>
      <c r="H24" s="44">
        <f t="shared" si="3"/>
        <v>0</v>
      </c>
      <c r="I24" s="45">
        <f t="shared" si="1"/>
        <v>0</v>
      </c>
      <c r="J24" s="46" t="str">
        <f>IF($B24="","",VLOOKUP($B24,'Catalog Items'!$L:$N,3,FALSE))</f>
        <v/>
      </c>
      <c r="K24" s="46" t="str">
        <f>IF($B24="","",VLOOKUP($B24,'Catalog Items'!$L:$O,4,FALSE))</f>
        <v/>
      </c>
      <c r="L24" s="47" t="str">
        <f>IF($B24="","",VLOOKUP($B24,'Catalog Items'!$L:$Q,6,FALSE))</f>
        <v/>
      </c>
      <c r="M24" s="47" t="str">
        <f>IF($B24="","",VLOOKUP($B24,'Catalog Items'!$L:$R,7,FALSE))</f>
        <v/>
      </c>
      <c r="N24" s="47" t="str">
        <f>IF($B24="","",VLOOKUP($B24,'Catalog Items'!$L:$S,8,FALSE))</f>
        <v/>
      </c>
      <c r="O24" s="47" t="str">
        <f>IF($B24="","",VLOOKUP($B24,'Catalog Items'!$L:$T,9,FALSE))</f>
        <v/>
      </c>
      <c r="P24" s="96" t="str">
        <f>IF($B24="","",VLOOKUP($B24,'Catalog Items'!$L:$AA,10,FALSE))</f>
        <v/>
      </c>
      <c r="Q24" s="96" t="str">
        <f>IF($B24="","",VLOOKUP($B24,'Catalog Items'!$L:$AA,11,FALSE))</f>
        <v/>
      </c>
      <c r="R24" s="96" t="str">
        <f>IF($B24="","",VLOOKUP($B24,'Catalog Items'!$L:$AA,12,FALSE))</f>
        <v/>
      </c>
      <c r="S24" s="96" t="str">
        <f>IF($B24="","",VLOOKUP($B24,'Catalog Items'!$L:$AA,13,FALSE))</f>
        <v/>
      </c>
      <c r="T24" s="47" t="str">
        <f>IF($B24="","",VLOOKUP($B24,'Catalog Items'!$L:$BB,17,FALSE))</f>
        <v/>
      </c>
      <c r="U24" s="47" t="str">
        <f>IF($B24="","",VLOOKUP($B24,'Catalog Items'!$L:$BB,19,FALSE))</f>
        <v/>
      </c>
      <c r="V24" s="47" t="str">
        <f>IF($B24="","",VLOOKUP($B24,'Catalog Items'!$L:$BB,20,FALSE))</f>
        <v/>
      </c>
      <c r="W24" s="47" t="str">
        <f>IF($B24="","",VLOOKUP($B24,'Catalog Items'!$L:$BB,21,FALSE))</f>
        <v/>
      </c>
      <c r="X24" s="48" t="str">
        <f>IF($B24="","",VLOOKUP($B24,'Catalog Items'!$L:$BB,22,FALSE))</f>
        <v/>
      </c>
      <c r="Y24" s="48" t="str">
        <f>IF($B24="","",VLOOKUP($B24,'Catalog Items'!$L:$BB,23,FALSE))</f>
        <v/>
      </c>
      <c r="Z24" s="48" t="str">
        <f>IF($B24="","",VLOOKUP($B24,'Catalog Items'!$L:$BB,24,FALSE))</f>
        <v/>
      </c>
      <c r="AA24" s="47" t="str">
        <f>IF($B24="","",VLOOKUP($B24,'Catalog Items'!$L:$BB,25,FALSE))</f>
        <v/>
      </c>
      <c r="AB24" s="47" t="str">
        <f>IF($B24="","",VLOOKUP($B24,'Catalog Items'!$L:$BB,26,FALSE))</f>
        <v/>
      </c>
      <c r="AC24" s="48" t="str">
        <f>IF($B24="","",VLOOKUP($B24,'Catalog Items'!$L:$BB,27,FALSE))</f>
        <v/>
      </c>
      <c r="AD24" s="48" t="str">
        <f>IF($B24="","",VLOOKUP($B24,'Catalog Items'!$L:$BB,28,FALSE))</f>
        <v/>
      </c>
      <c r="AE24" s="48" t="str">
        <f>IF($B24="","",VLOOKUP($B24,'Catalog Items'!$L:$BB,29,FALSE))</f>
        <v/>
      </c>
      <c r="AF24" s="48" t="str">
        <f>IF($B24="","",VLOOKUP($B24,'Catalog Items'!$L:$BB,30,FALSE))</f>
        <v/>
      </c>
      <c r="AG24" s="48" t="str">
        <f>IF($B24="","",VLOOKUP($B24,'Catalog Items'!$L:$BB,31,FALSE))</f>
        <v/>
      </c>
      <c r="AH24" s="48" t="str">
        <f>IF($B24="","",VLOOKUP($B24,'Catalog Items'!$L:$BB,32,FALSE))</f>
        <v/>
      </c>
      <c r="AI24" s="48" t="str">
        <f>IF($B24="","",VLOOKUP($B24,'Catalog Items'!$L:$BB,33,FALSE))</f>
        <v/>
      </c>
      <c r="AJ24" s="48" t="str">
        <f>IF($B24="","",VLOOKUP($B24,'Catalog Items'!$L:$BB,34,FALSE))</f>
        <v/>
      </c>
      <c r="AK24" s="47" t="str">
        <f>IF($B24="","",VLOOKUP($B24,'Catalog Items'!$L:$BB,35,FALSE))</f>
        <v/>
      </c>
      <c r="AL24" s="47" t="str">
        <f>IF($B24="","",VLOOKUP($B24,'Catalog Items'!$L:$BB,36,FALSE))</f>
        <v/>
      </c>
      <c r="AM24" s="47" t="str">
        <f>IF($B24="","",VLOOKUP($B24,'Catalog Items'!$L:$BB,37,FALSE))</f>
        <v/>
      </c>
      <c r="AN24" s="47" t="str">
        <f>IF($B24="","",VLOOKUP($B24,'Catalog Items'!$L:$BB,38,FALSE))</f>
        <v/>
      </c>
      <c r="AO24" s="47" t="str">
        <f>IF($B24="","",VLOOKUP($B24,'Catalog Items'!$L:$BB,14,FALSE))</f>
        <v/>
      </c>
    </row>
    <row r="25" spans="1:41" ht="15.6" customHeight="1" x14ac:dyDescent="0.25">
      <c r="A25" s="39">
        <v>14</v>
      </c>
      <c r="B25" s="40"/>
      <c r="C25" s="41"/>
      <c r="D25" s="41"/>
      <c r="E25" s="42" t="str">
        <f>IF($B25="","",VLOOKUP($B25,'Catalog Items'!$L:$M,2,FALSE))</f>
        <v/>
      </c>
      <c r="F25" s="68" t="str">
        <f>IF($B25="","",IF(AND(D25&gt;0,C25&gt;0),"UOM Error",IF(D25&gt;0,VLOOKUP(B25,'Catalog Items'!$L:$X,13,FALSE),IF(C25&gt;0,VLOOKUP(B25,'Catalog Items'!$L:$W,12,FALSE),0))))</f>
        <v/>
      </c>
      <c r="G25" s="43" t="str">
        <f t="shared" si="2"/>
        <v/>
      </c>
      <c r="H25" s="44">
        <f t="shared" si="3"/>
        <v>0</v>
      </c>
      <c r="I25" s="45">
        <f t="shared" si="1"/>
        <v>0</v>
      </c>
      <c r="J25" s="46" t="str">
        <f>IF($B25="","",VLOOKUP($B25,'Catalog Items'!$L:$N,3,FALSE))</f>
        <v/>
      </c>
      <c r="K25" s="46" t="str">
        <f>IF($B25="","",VLOOKUP($B25,'Catalog Items'!$L:$O,4,FALSE))</f>
        <v/>
      </c>
      <c r="L25" s="47" t="str">
        <f>IF($B25="","",VLOOKUP($B25,'Catalog Items'!$L:$Q,6,FALSE))</f>
        <v/>
      </c>
      <c r="M25" s="47" t="str">
        <f>IF($B25="","",VLOOKUP($B25,'Catalog Items'!$L:$R,7,FALSE))</f>
        <v/>
      </c>
      <c r="N25" s="47" t="str">
        <f>IF($B25="","",VLOOKUP($B25,'Catalog Items'!$L:$S,8,FALSE))</f>
        <v/>
      </c>
      <c r="O25" s="47" t="str">
        <f>IF($B25="","",VLOOKUP($B25,'Catalog Items'!$L:$T,9,FALSE))</f>
        <v/>
      </c>
      <c r="P25" s="96" t="str">
        <f>IF($B25="","",VLOOKUP($B25,'Catalog Items'!$L:$AA,10,FALSE))</f>
        <v/>
      </c>
      <c r="Q25" s="96" t="str">
        <f>IF($B25="","",VLOOKUP($B25,'Catalog Items'!$L:$AA,11,FALSE))</f>
        <v/>
      </c>
      <c r="R25" s="96" t="str">
        <f>IF($B25="","",VLOOKUP($B25,'Catalog Items'!$L:$AA,12,FALSE))</f>
        <v/>
      </c>
      <c r="S25" s="96" t="str">
        <f>IF($B25="","",VLOOKUP($B25,'Catalog Items'!$L:$AA,13,FALSE))</f>
        <v/>
      </c>
      <c r="T25" s="47" t="str">
        <f>IF($B25="","",VLOOKUP($B25,'Catalog Items'!$L:$BB,17,FALSE))</f>
        <v/>
      </c>
      <c r="U25" s="47" t="str">
        <f>IF($B25="","",VLOOKUP($B25,'Catalog Items'!$L:$BB,19,FALSE))</f>
        <v/>
      </c>
      <c r="V25" s="47" t="str">
        <f>IF($B25="","",VLOOKUP($B25,'Catalog Items'!$L:$BB,20,FALSE))</f>
        <v/>
      </c>
      <c r="W25" s="47" t="str">
        <f>IF($B25="","",VLOOKUP($B25,'Catalog Items'!$L:$BB,21,FALSE))</f>
        <v/>
      </c>
      <c r="X25" s="48" t="str">
        <f>IF($B25="","",VLOOKUP($B25,'Catalog Items'!$L:$BB,22,FALSE))</f>
        <v/>
      </c>
      <c r="Y25" s="48" t="str">
        <f>IF($B25="","",VLOOKUP($B25,'Catalog Items'!$L:$BB,23,FALSE))</f>
        <v/>
      </c>
      <c r="Z25" s="48" t="str">
        <f>IF($B25="","",VLOOKUP($B25,'Catalog Items'!$L:$BB,24,FALSE))</f>
        <v/>
      </c>
      <c r="AA25" s="47" t="str">
        <f>IF($B25="","",VLOOKUP($B25,'Catalog Items'!$L:$BB,25,FALSE))</f>
        <v/>
      </c>
      <c r="AB25" s="47" t="str">
        <f>IF($B25="","",VLOOKUP($B25,'Catalog Items'!$L:$BB,26,FALSE))</f>
        <v/>
      </c>
      <c r="AC25" s="48" t="str">
        <f>IF($B25="","",VLOOKUP($B25,'Catalog Items'!$L:$BB,27,FALSE))</f>
        <v/>
      </c>
      <c r="AD25" s="48" t="str">
        <f>IF($B25="","",VLOOKUP($B25,'Catalog Items'!$L:$BB,28,FALSE))</f>
        <v/>
      </c>
      <c r="AE25" s="48" t="str">
        <f>IF($B25="","",VLOOKUP($B25,'Catalog Items'!$L:$BB,29,FALSE))</f>
        <v/>
      </c>
      <c r="AF25" s="48" t="str">
        <f>IF($B25="","",VLOOKUP($B25,'Catalog Items'!$L:$BB,30,FALSE))</f>
        <v/>
      </c>
      <c r="AG25" s="48" t="str">
        <f>IF($B25="","",VLOOKUP($B25,'Catalog Items'!$L:$BB,31,FALSE))</f>
        <v/>
      </c>
      <c r="AH25" s="48" t="str">
        <f>IF($B25="","",VLOOKUP($B25,'Catalog Items'!$L:$BB,32,FALSE))</f>
        <v/>
      </c>
      <c r="AI25" s="48" t="str">
        <f>IF($B25="","",VLOOKUP($B25,'Catalog Items'!$L:$BB,33,FALSE))</f>
        <v/>
      </c>
      <c r="AJ25" s="48" t="str">
        <f>IF($B25="","",VLOOKUP($B25,'Catalog Items'!$L:$BB,34,FALSE))</f>
        <v/>
      </c>
      <c r="AK25" s="47" t="str">
        <f>IF($B25="","",VLOOKUP($B25,'Catalog Items'!$L:$BB,35,FALSE))</f>
        <v/>
      </c>
      <c r="AL25" s="47" t="str">
        <f>IF($B25="","",VLOOKUP($B25,'Catalog Items'!$L:$BB,36,FALSE))</f>
        <v/>
      </c>
      <c r="AM25" s="47" t="str">
        <f>IF($B25="","",VLOOKUP($B25,'Catalog Items'!$L:$BB,37,FALSE))</f>
        <v/>
      </c>
      <c r="AN25" s="47" t="str">
        <f>IF($B25="","",VLOOKUP($B25,'Catalog Items'!$L:$BB,38,FALSE))</f>
        <v/>
      </c>
      <c r="AO25" s="47" t="str">
        <f>IF($B25="","",VLOOKUP($B25,'Catalog Items'!$L:$BB,14,FALSE))</f>
        <v/>
      </c>
    </row>
    <row r="26" spans="1:41" ht="15.6" customHeight="1" x14ac:dyDescent="0.25">
      <c r="A26" s="39">
        <v>15</v>
      </c>
      <c r="B26" s="40"/>
      <c r="C26" s="41"/>
      <c r="D26" s="41"/>
      <c r="E26" s="42" t="str">
        <f>IF($B26="","",VLOOKUP($B26,'Catalog Items'!$L:$M,2,FALSE))</f>
        <v/>
      </c>
      <c r="F26" s="68" t="str">
        <f>IF($B26="","",IF(AND(D26&gt;0,C26&gt;0),"UOM Error",IF(D26&gt;0,VLOOKUP(B26,'Catalog Items'!$L:$X,13,FALSE),IF(C26&gt;0,VLOOKUP(B26,'Catalog Items'!$L:$W,12,FALSE),0))))</f>
        <v/>
      </c>
      <c r="G26" s="43" t="str">
        <f t="shared" si="2"/>
        <v/>
      </c>
      <c r="H26" s="44">
        <f t="shared" si="3"/>
        <v>0</v>
      </c>
      <c r="I26" s="45">
        <f t="shared" si="1"/>
        <v>0</v>
      </c>
      <c r="J26" s="46" t="str">
        <f>IF($B26="","",VLOOKUP($B26,'Catalog Items'!$L:$N,3,FALSE))</f>
        <v/>
      </c>
      <c r="K26" s="46" t="str">
        <f>IF($B26="","",VLOOKUP($B26,'Catalog Items'!$L:$O,4,FALSE))</f>
        <v/>
      </c>
      <c r="L26" s="47" t="str">
        <f>IF($B26="","",VLOOKUP($B26,'Catalog Items'!$L:$Q,6,FALSE))</f>
        <v/>
      </c>
      <c r="M26" s="47" t="str">
        <f>IF($B26="","",VLOOKUP($B26,'Catalog Items'!$L:$R,7,FALSE))</f>
        <v/>
      </c>
      <c r="N26" s="47" t="str">
        <f>IF($B26="","",VLOOKUP($B26,'Catalog Items'!$L:$S,8,FALSE))</f>
        <v/>
      </c>
      <c r="O26" s="47" t="str">
        <f>IF($B26="","",VLOOKUP($B26,'Catalog Items'!$L:$T,9,FALSE))</f>
        <v/>
      </c>
      <c r="P26" s="96" t="str">
        <f>IF($B26="","",VLOOKUP($B26,'Catalog Items'!$L:$AA,10,FALSE))</f>
        <v/>
      </c>
      <c r="Q26" s="96" t="str">
        <f>IF($B26="","",VLOOKUP($B26,'Catalog Items'!$L:$AA,11,FALSE))</f>
        <v/>
      </c>
      <c r="R26" s="96" t="str">
        <f>IF($B26="","",VLOOKUP($B26,'Catalog Items'!$L:$AA,12,FALSE))</f>
        <v/>
      </c>
      <c r="S26" s="96" t="str">
        <f>IF($B26="","",VLOOKUP($B26,'Catalog Items'!$L:$AA,13,FALSE))</f>
        <v/>
      </c>
      <c r="T26" s="47" t="str">
        <f>IF($B26="","",VLOOKUP($B26,'Catalog Items'!$L:$BB,17,FALSE))</f>
        <v/>
      </c>
      <c r="U26" s="47" t="str">
        <f>IF($B26="","",VLOOKUP($B26,'Catalog Items'!$L:$BB,19,FALSE))</f>
        <v/>
      </c>
      <c r="V26" s="47" t="str">
        <f>IF($B26="","",VLOOKUP($B26,'Catalog Items'!$L:$BB,20,FALSE))</f>
        <v/>
      </c>
      <c r="W26" s="47" t="str">
        <f>IF($B26="","",VLOOKUP($B26,'Catalog Items'!$L:$BB,21,FALSE))</f>
        <v/>
      </c>
      <c r="X26" s="48" t="str">
        <f>IF($B26="","",VLOOKUP($B26,'Catalog Items'!$L:$BB,22,FALSE))</f>
        <v/>
      </c>
      <c r="Y26" s="48" t="str">
        <f>IF($B26="","",VLOOKUP($B26,'Catalog Items'!$L:$BB,23,FALSE))</f>
        <v/>
      </c>
      <c r="Z26" s="48" t="str">
        <f>IF($B26="","",VLOOKUP($B26,'Catalog Items'!$L:$BB,24,FALSE))</f>
        <v/>
      </c>
      <c r="AA26" s="47" t="str">
        <f>IF($B26="","",VLOOKUP($B26,'Catalog Items'!$L:$BB,25,FALSE))</f>
        <v/>
      </c>
      <c r="AB26" s="47" t="str">
        <f>IF($B26="","",VLOOKUP($B26,'Catalog Items'!$L:$BB,26,FALSE))</f>
        <v/>
      </c>
      <c r="AC26" s="48" t="str">
        <f>IF($B26="","",VLOOKUP($B26,'Catalog Items'!$L:$BB,27,FALSE))</f>
        <v/>
      </c>
      <c r="AD26" s="48" t="str">
        <f>IF($B26="","",VLOOKUP($B26,'Catalog Items'!$L:$BB,28,FALSE))</f>
        <v/>
      </c>
      <c r="AE26" s="48" t="str">
        <f>IF($B26="","",VLOOKUP($B26,'Catalog Items'!$L:$BB,29,FALSE))</f>
        <v/>
      </c>
      <c r="AF26" s="48" t="str">
        <f>IF($B26="","",VLOOKUP($B26,'Catalog Items'!$L:$BB,30,FALSE))</f>
        <v/>
      </c>
      <c r="AG26" s="48" t="str">
        <f>IF($B26="","",VLOOKUP($B26,'Catalog Items'!$L:$BB,31,FALSE))</f>
        <v/>
      </c>
      <c r="AH26" s="48" t="str">
        <f>IF($B26="","",VLOOKUP($B26,'Catalog Items'!$L:$BB,32,FALSE))</f>
        <v/>
      </c>
      <c r="AI26" s="48" t="str">
        <f>IF($B26="","",VLOOKUP($B26,'Catalog Items'!$L:$BB,33,FALSE))</f>
        <v/>
      </c>
      <c r="AJ26" s="48" t="str">
        <f>IF($B26="","",VLOOKUP($B26,'Catalog Items'!$L:$BB,34,FALSE))</f>
        <v/>
      </c>
      <c r="AK26" s="47" t="str">
        <f>IF($B26="","",VLOOKUP($B26,'Catalog Items'!$L:$BB,35,FALSE))</f>
        <v/>
      </c>
      <c r="AL26" s="47" t="str">
        <f>IF($B26="","",VLOOKUP($B26,'Catalog Items'!$L:$BB,36,FALSE))</f>
        <v/>
      </c>
      <c r="AM26" s="47" t="str">
        <f>IF($B26="","",VLOOKUP($B26,'Catalog Items'!$L:$BB,37,FALSE))</f>
        <v/>
      </c>
      <c r="AN26" s="47" t="str">
        <f>IF($B26="","",VLOOKUP($B26,'Catalog Items'!$L:$BB,38,FALSE))</f>
        <v/>
      </c>
      <c r="AO26" s="47" t="str">
        <f>IF($B26="","",VLOOKUP($B26,'Catalog Items'!$L:$BB,14,FALSE))</f>
        <v/>
      </c>
    </row>
    <row r="27" spans="1:41" ht="15.6" customHeight="1" x14ac:dyDescent="0.25">
      <c r="A27" s="39">
        <v>16</v>
      </c>
      <c r="B27" s="40"/>
      <c r="C27" s="41"/>
      <c r="D27" s="41"/>
      <c r="E27" s="42" t="str">
        <f>IF($B27="","",VLOOKUP($B27,'Catalog Items'!$L:$M,2,FALSE))</f>
        <v/>
      </c>
      <c r="F27" s="68" t="str">
        <f>IF($B27="","",IF(AND(D27&gt;0,C27&gt;0),"UOM Error",IF(D27&gt;0,VLOOKUP(B27,'Catalog Items'!$L:$X,13,FALSE),IF(C27&gt;0,VLOOKUP(B27,'Catalog Items'!$L:$W,12,FALSE),0))))</f>
        <v/>
      </c>
      <c r="G27" s="43" t="str">
        <f t="shared" si="2"/>
        <v/>
      </c>
      <c r="H27" s="44">
        <f t="shared" si="3"/>
        <v>0</v>
      </c>
      <c r="I27" s="45">
        <f t="shared" si="1"/>
        <v>0</v>
      </c>
      <c r="J27" s="46" t="str">
        <f>IF($B27="","",VLOOKUP($B27,'Catalog Items'!$L:$N,3,FALSE))</f>
        <v/>
      </c>
      <c r="K27" s="46" t="str">
        <f>IF($B27="","",VLOOKUP($B27,'Catalog Items'!$L:$O,4,FALSE))</f>
        <v/>
      </c>
      <c r="L27" s="47" t="str">
        <f>IF($B27="","",VLOOKUP($B27,'Catalog Items'!$L:$Q,6,FALSE))</f>
        <v/>
      </c>
      <c r="M27" s="47" t="str">
        <f>IF($B27="","",VLOOKUP($B27,'Catalog Items'!$L:$R,7,FALSE))</f>
        <v/>
      </c>
      <c r="N27" s="47" t="str">
        <f>IF($B27="","",VLOOKUP($B27,'Catalog Items'!$L:$S,8,FALSE))</f>
        <v/>
      </c>
      <c r="O27" s="47" t="str">
        <f>IF($B27="","",VLOOKUP($B27,'Catalog Items'!$L:$T,9,FALSE))</f>
        <v/>
      </c>
      <c r="P27" s="96" t="str">
        <f>IF($B27="","",VLOOKUP($B27,'Catalog Items'!$L:$AA,10,FALSE))</f>
        <v/>
      </c>
      <c r="Q27" s="96" t="str">
        <f>IF($B27="","",VLOOKUP($B27,'Catalog Items'!$L:$AA,11,FALSE))</f>
        <v/>
      </c>
      <c r="R27" s="96" t="str">
        <f>IF($B27="","",VLOOKUP($B27,'Catalog Items'!$L:$AA,12,FALSE))</f>
        <v/>
      </c>
      <c r="S27" s="96" t="str">
        <f>IF($B27="","",VLOOKUP($B27,'Catalog Items'!$L:$AA,13,FALSE))</f>
        <v/>
      </c>
      <c r="T27" s="47" t="str">
        <f>IF($B27="","",VLOOKUP($B27,'Catalog Items'!$L:$BB,17,FALSE))</f>
        <v/>
      </c>
      <c r="U27" s="47" t="str">
        <f>IF($B27="","",VLOOKUP($B27,'Catalog Items'!$L:$BB,19,FALSE))</f>
        <v/>
      </c>
      <c r="V27" s="47" t="str">
        <f>IF($B27="","",VLOOKUP($B27,'Catalog Items'!$L:$BB,20,FALSE))</f>
        <v/>
      </c>
      <c r="W27" s="47" t="str">
        <f>IF($B27="","",VLOOKUP($B27,'Catalog Items'!$L:$BB,21,FALSE))</f>
        <v/>
      </c>
      <c r="X27" s="48" t="str">
        <f>IF($B27="","",VLOOKUP($B27,'Catalog Items'!$L:$BB,22,FALSE))</f>
        <v/>
      </c>
      <c r="Y27" s="48" t="str">
        <f>IF($B27="","",VLOOKUP($B27,'Catalog Items'!$L:$BB,23,FALSE))</f>
        <v/>
      </c>
      <c r="Z27" s="48" t="str">
        <f>IF($B27="","",VLOOKUP($B27,'Catalog Items'!$L:$BB,24,FALSE))</f>
        <v/>
      </c>
      <c r="AA27" s="47" t="str">
        <f>IF($B27="","",VLOOKUP($B27,'Catalog Items'!$L:$BB,25,FALSE))</f>
        <v/>
      </c>
      <c r="AB27" s="47" t="str">
        <f>IF($B27="","",VLOOKUP($B27,'Catalog Items'!$L:$BB,26,FALSE))</f>
        <v/>
      </c>
      <c r="AC27" s="48" t="str">
        <f>IF($B27="","",VLOOKUP($B27,'Catalog Items'!$L:$BB,27,FALSE))</f>
        <v/>
      </c>
      <c r="AD27" s="48" t="str">
        <f>IF($B27="","",VLOOKUP($B27,'Catalog Items'!$L:$BB,28,FALSE))</f>
        <v/>
      </c>
      <c r="AE27" s="48" t="str">
        <f>IF($B27="","",VLOOKUP($B27,'Catalog Items'!$L:$BB,29,FALSE))</f>
        <v/>
      </c>
      <c r="AF27" s="48" t="str">
        <f>IF($B27="","",VLOOKUP($B27,'Catalog Items'!$L:$BB,30,FALSE))</f>
        <v/>
      </c>
      <c r="AG27" s="48" t="str">
        <f>IF($B27="","",VLOOKUP($B27,'Catalog Items'!$L:$BB,31,FALSE))</f>
        <v/>
      </c>
      <c r="AH27" s="48" t="str">
        <f>IF($B27="","",VLOOKUP($B27,'Catalog Items'!$L:$BB,32,FALSE))</f>
        <v/>
      </c>
      <c r="AI27" s="48" t="str">
        <f>IF($B27="","",VLOOKUP($B27,'Catalog Items'!$L:$BB,33,FALSE))</f>
        <v/>
      </c>
      <c r="AJ27" s="48" t="str">
        <f>IF($B27="","",VLOOKUP($B27,'Catalog Items'!$L:$BB,34,FALSE))</f>
        <v/>
      </c>
      <c r="AK27" s="47" t="str">
        <f>IF($B27="","",VLOOKUP($B27,'Catalog Items'!$L:$BB,35,FALSE))</f>
        <v/>
      </c>
      <c r="AL27" s="47" t="str">
        <f>IF($B27="","",VLOOKUP($B27,'Catalog Items'!$L:$BB,36,FALSE))</f>
        <v/>
      </c>
      <c r="AM27" s="47" t="str">
        <f>IF($B27="","",VLOOKUP($B27,'Catalog Items'!$L:$BB,37,FALSE))</f>
        <v/>
      </c>
      <c r="AN27" s="47" t="str">
        <f>IF($B27="","",VLOOKUP($B27,'Catalog Items'!$L:$BB,38,FALSE))</f>
        <v/>
      </c>
      <c r="AO27" s="47" t="str">
        <f>IF($B27="","",VLOOKUP($B27,'Catalog Items'!$L:$BB,14,FALSE))</f>
        <v/>
      </c>
    </row>
    <row r="28" spans="1:41" ht="15.6" customHeight="1" x14ac:dyDescent="0.25">
      <c r="A28" s="39">
        <v>17</v>
      </c>
      <c r="B28" s="40"/>
      <c r="C28" s="41"/>
      <c r="D28" s="41"/>
      <c r="E28" s="42" t="str">
        <f>IF($B28="","",VLOOKUP($B28,'Catalog Items'!$L:$M,2,FALSE))</f>
        <v/>
      </c>
      <c r="F28" s="68" t="str">
        <f>IF($B28="","",IF(AND(D28&gt;0,C28&gt;0),"UOM Error",IF(D28&gt;0,VLOOKUP(B28,'Catalog Items'!$L:$X,13,FALSE),IF(C28&gt;0,VLOOKUP(B28,'Catalog Items'!$L:$W,12,FALSE),0))))</f>
        <v/>
      </c>
      <c r="G28" s="43" t="str">
        <f t="shared" si="2"/>
        <v/>
      </c>
      <c r="H28" s="44">
        <f t="shared" si="3"/>
        <v>0</v>
      </c>
      <c r="I28" s="45">
        <f t="shared" si="1"/>
        <v>0</v>
      </c>
      <c r="J28" s="46" t="str">
        <f>IF($B28="","",VLOOKUP($B28,'Catalog Items'!$L:$N,3,FALSE))</f>
        <v/>
      </c>
      <c r="K28" s="46" t="str">
        <f>IF($B28="","",VLOOKUP($B28,'Catalog Items'!$L:$O,4,FALSE))</f>
        <v/>
      </c>
      <c r="L28" s="47" t="str">
        <f>IF($B28="","",VLOOKUP($B28,'Catalog Items'!$L:$Q,6,FALSE))</f>
        <v/>
      </c>
      <c r="M28" s="47" t="str">
        <f>IF($B28="","",VLOOKUP($B28,'Catalog Items'!$L:$R,7,FALSE))</f>
        <v/>
      </c>
      <c r="N28" s="47" t="str">
        <f>IF($B28="","",VLOOKUP($B28,'Catalog Items'!$L:$S,8,FALSE))</f>
        <v/>
      </c>
      <c r="O28" s="47" t="str">
        <f>IF($B28="","",VLOOKUP($B28,'Catalog Items'!$L:$T,9,FALSE))</f>
        <v/>
      </c>
      <c r="P28" s="96" t="str">
        <f>IF($B28="","",VLOOKUP($B28,'Catalog Items'!$L:$AA,10,FALSE))</f>
        <v/>
      </c>
      <c r="Q28" s="96" t="str">
        <f>IF($B28="","",VLOOKUP($B28,'Catalog Items'!$L:$AA,11,FALSE))</f>
        <v/>
      </c>
      <c r="R28" s="96" t="str">
        <f>IF($B28="","",VLOOKUP($B28,'Catalog Items'!$L:$AA,12,FALSE))</f>
        <v/>
      </c>
      <c r="S28" s="96" t="str">
        <f>IF($B28="","",VLOOKUP($B28,'Catalog Items'!$L:$AA,13,FALSE))</f>
        <v/>
      </c>
      <c r="T28" s="47" t="str">
        <f>IF($B28="","",VLOOKUP($B28,'Catalog Items'!$L:$BB,17,FALSE))</f>
        <v/>
      </c>
      <c r="U28" s="47" t="str">
        <f>IF($B28="","",VLOOKUP($B28,'Catalog Items'!$L:$BB,19,FALSE))</f>
        <v/>
      </c>
      <c r="V28" s="47" t="str">
        <f>IF($B28="","",VLOOKUP($B28,'Catalog Items'!$L:$BB,20,FALSE))</f>
        <v/>
      </c>
      <c r="W28" s="47" t="str">
        <f>IF($B28="","",VLOOKUP($B28,'Catalog Items'!$L:$BB,21,FALSE))</f>
        <v/>
      </c>
      <c r="X28" s="48" t="str">
        <f>IF($B28="","",VLOOKUP($B28,'Catalog Items'!$L:$BB,22,FALSE))</f>
        <v/>
      </c>
      <c r="Y28" s="48" t="str">
        <f>IF($B28="","",VLOOKUP($B28,'Catalog Items'!$L:$BB,23,FALSE))</f>
        <v/>
      </c>
      <c r="Z28" s="48" t="str">
        <f>IF($B28="","",VLOOKUP($B28,'Catalog Items'!$L:$BB,24,FALSE))</f>
        <v/>
      </c>
      <c r="AA28" s="47" t="str">
        <f>IF($B28="","",VLOOKUP($B28,'Catalog Items'!$L:$BB,25,FALSE))</f>
        <v/>
      </c>
      <c r="AB28" s="47" t="str">
        <f>IF($B28="","",VLOOKUP($B28,'Catalog Items'!$L:$BB,26,FALSE))</f>
        <v/>
      </c>
      <c r="AC28" s="48" t="str">
        <f>IF($B28="","",VLOOKUP($B28,'Catalog Items'!$L:$BB,27,FALSE))</f>
        <v/>
      </c>
      <c r="AD28" s="48" t="str">
        <f>IF($B28="","",VLOOKUP($B28,'Catalog Items'!$L:$BB,28,FALSE))</f>
        <v/>
      </c>
      <c r="AE28" s="48" t="str">
        <f>IF($B28="","",VLOOKUP($B28,'Catalog Items'!$L:$BB,29,FALSE))</f>
        <v/>
      </c>
      <c r="AF28" s="48" t="str">
        <f>IF($B28="","",VLOOKUP($B28,'Catalog Items'!$L:$BB,30,FALSE))</f>
        <v/>
      </c>
      <c r="AG28" s="48" t="str">
        <f>IF($B28="","",VLOOKUP($B28,'Catalog Items'!$L:$BB,31,FALSE))</f>
        <v/>
      </c>
      <c r="AH28" s="48" t="str">
        <f>IF($B28="","",VLOOKUP($B28,'Catalog Items'!$L:$BB,32,FALSE))</f>
        <v/>
      </c>
      <c r="AI28" s="48" t="str">
        <f>IF($B28="","",VLOOKUP($B28,'Catalog Items'!$L:$BB,33,FALSE))</f>
        <v/>
      </c>
      <c r="AJ28" s="48" t="str">
        <f>IF($B28="","",VLOOKUP($B28,'Catalog Items'!$L:$BB,34,FALSE))</f>
        <v/>
      </c>
      <c r="AK28" s="47" t="str">
        <f>IF($B28="","",VLOOKUP($B28,'Catalog Items'!$L:$BB,35,FALSE))</f>
        <v/>
      </c>
      <c r="AL28" s="47" t="str">
        <f>IF($B28="","",VLOOKUP($B28,'Catalog Items'!$L:$BB,36,FALSE))</f>
        <v/>
      </c>
      <c r="AM28" s="47" t="str">
        <f>IF($B28="","",VLOOKUP($B28,'Catalog Items'!$L:$BB,37,FALSE))</f>
        <v/>
      </c>
      <c r="AN28" s="47" t="str">
        <f>IF($B28="","",VLOOKUP($B28,'Catalog Items'!$L:$BB,38,FALSE))</f>
        <v/>
      </c>
      <c r="AO28" s="47" t="str">
        <f>IF($B28="","",VLOOKUP($B28,'Catalog Items'!$L:$BB,14,FALSE))</f>
        <v/>
      </c>
    </row>
    <row r="29" spans="1:41" ht="15.6" customHeight="1" x14ac:dyDescent="0.25">
      <c r="A29" s="39">
        <v>18</v>
      </c>
      <c r="B29" s="40"/>
      <c r="C29" s="41"/>
      <c r="D29" s="41"/>
      <c r="E29" s="42" t="str">
        <f>IF($B29="","",VLOOKUP($B29,'Catalog Items'!$L:$M,2,FALSE))</f>
        <v/>
      </c>
      <c r="F29" s="68" t="str">
        <f>IF($B29="","",IF(AND(D29&gt;0,C29&gt;0),"UOM Error",IF(D29&gt;0,VLOOKUP(B29,'Catalog Items'!$L:$X,13,FALSE),IF(C29&gt;0,VLOOKUP(B29,'Catalog Items'!$L:$W,12,FALSE),0))))</f>
        <v/>
      </c>
      <c r="G29" s="43" t="str">
        <f t="shared" si="2"/>
        <v/>
      </c>
      <c r="H29" s="44">
        <f t="shared" si="3"/>
        <v>0</v>
      </c>
      <c r="I29" s="45">
        <f t="shared" si="1"/>
        <v>0</v>
      </c>
      <c r="J29" s="46" t="str">
        <f>IF($B29="","",VLOOKUP($B29,'Catalog Items'!$L:$N,3,FALSE))</f>
        <v/>
      </c>
      <c r="K29" s="46" t="str">
        <f>IF($B29="","",VLOOKUP($B29,'Catalog Items'!$L:$O,4,FALSE))</f>
        <v/>
      </c>
      <c r="L29" s="47" t="str">
        <f>IF($B29="","",VLOOKUP($B29,'Catalog Items'!$L:$Q,6,FALSE))</f>
        <v/>
      </c>
      <c r="M29" s="47" t="str">
        <f>IF($B29="","",VLOOKUP($B29,'Catalog Items'!$L:$R,7,FALSE))</f>
        <v/>
      </c>
      <c r="N29" s="47" t="str">
        <f>IF($B29="","",VLOOKUP($B29,'Catalog Items'!$L:$S,8,FALSE))</f>
        <v/>
      </c>
      <c r="O29" s="47" t="str">
        <f>IF($B29="","",VLOOKUP($B29,'Catalog Items'!$L:$T,9,FALSE))</f>
        <v/>
      </c>
      <c r="P29" s="96" t="str">
        <f>IF($B29="","",VLOOKUP($B29,'Catalog Items'!$L:$AA,10,FALSE))</f>
        <v/>
      </c>
      <c r="Q29" s="96" t="str">
        <f>IF($B29="","",VLOOKUP($B29,'Catalog Items'!$L:$AA,11,FALSE))</f>
        <v/>
      </c>
      <c r="R29" s="96" t="str">
        <f>IF($B29="","",VLOOKUP($B29,'Catalog Items'!$L:$AA,12,FALSE))</f>
        <v/>
      </c>
      <c r="S29" s="96" t="str">
        <f>IF($B29="","",VLOOKUP($B29,'Catalog Items'!$L:$AA,13,FALSE))</f>
        <v/>
      </c>
      <c r="T29" s="47" t="str">
        <f>IF($B29="","",VLOOKUP($B29,'Catalog Items'!$L:$BB,17,FALSE))</f>
        <v/>
      </c>
      <c r="U29" s="47" t="str">
        <f>IF($B29="","",VLOOKUP($B29,'Catalog Items'!$L:$BB,19,FALSE))</f>
        <v/>
      </c>
      <c r="V29" s="47" t="str">
        <f>IF($B29="","",VLOOKUP($B29,'Catalog Items'!$L:$BB,20,FALSE))</f>
        <v/>
      </c>
      <c r="W29" s="47" t="str">
        <f>IF($B29="","",VLOOKUP($B29,'Catalog Items'!$L:$BB,21,FALSE))</f>
        <v/>
      </c>
      <c r="X29" s="48" t="str">
        <f>IF($B29="","",VLOOKUP($B29,'Catalog Items'!$L:$BB,22,FALSE))</f>
        <v/>
      </c>
      <c r="Y29" s="48" t="str">
        <f>IF($B29="","",VLOOKUP($B29,'Catalog Items'!$L:$BB,23,FALSE))</f>
        <v/>
      </c>
      <c r="Z29" s="48" t="str">
        <f>IF($B29="","",VLOOKUP($B29,'Catalog Items'!$L:$BB,24,FALSE))</f>
        <v/>
      </c>
      <c r="AA29" s="47" t="str">
        <f>IF($B29="","",VLOOKUP($B29,'Catalog Items'!$L:$BB,25,FALSE))</f>
        <v/>
      </c>
      <c r="AB29" s="47" t="str">
        <f>IF($B29="","",VLOOKUP($B29,'Catalog Items'!$L:$BB,26,FALSE))</f>
        <v/>
      </c>
      <c r="AC29" s="48" t="str">
        <f>IF($B29="","",VLOOKUP($B29,'Catalog Items'!$L:$BB,27,FALSE))</f>
        <v/>
      </c>
      <c r="AD29" s="48" t="str">
        <f>IF($B29="","",VLOOKUP($B29,'Catalog Items'!$L:$BB,28,FALSE))</f>
        <v/>
      </c>
      <c r="AE29" s="48" t="str">
        <f>IF($B29="","",VLOOKUP($B29,'Catalog Items'!$L:$BB,29,FALSE))</f>
        <v/>
      </c>
      <c r="AF29" s="48" t="str">
        <f>IF($B29="","",VLOOKUP($B29,'Catalog Items'!$L:$BB,30,FALSE))</f>
        <v/>
      </c>
      <c r="AG29" s="48" t="str">
        <f>IF($B29="","",VLOOKUP($B29,'Catalog Items'!$L:$BB,31,FALSE))</f>
        <v/>
      </c>
      <c r="AH29" s="48" t="str">
        <f>IF($B29="","",VLOOKUP($B29,'Catalog Items'!$L:$BB,32,FALSE))</f>
        <v/>
      </c>
      <c r="AI29" s="48" t="str">
        <f>IF($B29="","",VLOOKUP($B29,'Catalog Items'!$L:$BB,33,FALSE))</f>
        <v/>
      </c>
      <c r="AJ29" s="48" t="str">
        <f>IF($B29="","",VLOOKUP($B29,'Catalog Items'!$L:$BB,34,FALSE))</f>
        <v/>
      </c>
      <c r="AK29" s="47" t="str">
        <f>IF($B29="","",VLOOKUP($B29,'Catalog Items'!$L:$BB,35,FALSE))</f>
        <v/>
      </c>
      <c r="AL29" s="47" t="str">
        <f>IF($B29="","",VLOOKUP($B29,'Catalog Items'!$L:$BB,36,FALSE))</f>
        <v/>
      </c>
      <c r="AM29" s="47" t="str">
        <f>IF($B29="","",VLOOKUP($B29,'Catalog Items'!$L:$BB,37,FALSE))</f>
        <v/>
      </c>
      <c r="AN29" s="47" t="str">
        <f>IF($B29="","",VLOOKUP($B29,'Catalog Items'!$L:$BB,38,FALSE))</f>
        <v/>
      </c>
      <c r="AO29" s="47" t="str">
        <f>IF($B29="","",VLOOKUP($B29,'Catalog Items'!$L:$BB,14,FALSE))</f>
        <v/>
      </c>
    </row>
    <row r="30" spans="1:41" ht="15.6" customHeight="1" x14ac:dyDescent="0.25">
      <c r="A30" s="39">
        <v>19</v>
      </c>
      <c r="B30" s="40"/>
      <c r="C30" s="41"/>
      <c r="D30" s="41"/>
      <c r="E30" s="42" t="str">
        <f>IF($B30="","",VLOOKUP($B30,'Catalog Items'!$L:$M,2,FALSE))</f>
        <v/>
      </c>
      <c r="F30" s="68" t="str">
        <f>IF($B30="","",IF(AND(D30&gt;0,C30&gt;0),"UOM Error",IF(D30&gt;0,VLOOKUP(B30,'Catalog Items'!$L:$X,13,FALSE),IF(C30&gt;0,VLOOKUP(B30,'Catalog Items'!$L:$W,12,FALSE),0))))</f>
        <v/>
      </c>
      <c r="G30" s="43" t="str">
        <f t="shared" si="2"/>
        <v/>
      </c>
      <c r="H30" s="44">
        <f t="shared" si="3"/>
        <v>0</v>
      </c>
      <c r="I30" s="45">
        <f t="shared" si="1"/>
        <v>0</v>
      </c>
      <c r="J30" s="46" t="str">
        <f>IF($B30="","",VLOOKUP($B30,'Catalog Items'!$L:$N,3,FALSE))</f>
        <v/>
      </c>
      <c r="K30" s="46" t="str">
        <f>IF($B30="","",VLOOKUP($B30,'Catalog Items'!$L:$O,4,FALSE))</f>
        <v/>
      </c>
      <c r="L30" s="47" t="str">
        <f>IF($B30="","",VLOOKUP($B30,'Catalog Items'!$L:$Q,6,FALSE))</f>
        <v/>
      </c>
      <c r="M30" s="47" t="str">
        <f>IF($B30="","",VLOOKUP($B30,'Catalog Items'!$L:$R,7,FALSE))</f>
        <v/>
      </c>
      <c r="N30" s="47" t="str">
        <f>IF($B30="","",VLOOKUP($B30,'Catalog Items'!$L:$S,8,FALSE))</f>
        <v/>
      </c>
      <c r="O30" s="47" t="str">
        <f>IF($B30="","",VLOOKUP($B30,'Catalog Items'!$L:$T,9,FALSE))</f>
        <v/>
      </c>
      <c r="P30" s="96" t="str">
        <f>IF($B30="","",VLOOKUP($B30,'Catalog Items'!$L:$AA,10,FALSE))</f>
        <v/>
      </c>
      <c r="Q30" s="96" t="str">
        <f>IF($B30="","",VLOOKUP($B30,'Catalog Items'!$L:$AA,11,FALSE))</f>
        <v/>
      </c>
      <c r="R30" s="96" t="str">
        <f>IF($B30="","",VLOOKUP($B30,'Catalog Items'!$L:$AA,12,FALSE))</f>
        <v/>
      </c>
      <c r="S30" s="96" t="str">
        <f>IF($B30="","",VLOOKUP($B30,'Catalog Items'!$L:$AA,13,FALSE))</f>
        <v/>
      </c>
      <c r="T30" s="47" t="str">
        <f>IF($B30="","",VLOOKUP($B30,'Catalog Items'!$L:$BB,17,FALSE))</f>
        <v/>
      </c>
      <c r="U30" s="47" t="str">
        <f>IF($B30="","",VLOOKUP($B30,'Catalog Items'!$L:$BB,19,FALSE))</f>
        <v/>
      </c>
      <c r="V30" s="47" t="str">
        <f>IF($B30="","",VLOOKUP($B30,'Catalog Items'!$L:$BB,20,FALSE))</f>
        <v/>
      </c>
      <c r="W30" s="47" t="str">
        <f>IF($B30="","",VLOOKUP($B30,'Catalog Items'!$L:$BB,21,FALSE))</f>
        <v/>
      </c>
      <c r="X30" s="48" t="str">
        <f>IF($B30="","",VLOOKUP($B30,'Catalog Items'!$L:$BB,22,FALSE))</f>
        <v/>
      </c>
      <c r="Y30" s="48" t="str">
        <f>IF($B30="","",VLOOKUP($B30,'Catalog Items'!$L:$BB,23,FALSE))</f>
        <v/>
      </c>
      <c r="Z30" s="48" t="str">
        <f>IF($B30="","",VLOOKUP($B30,'Catalog Items'!$L:$BB,24,FALSE))</f>
        <v/>
      </c>
      <c r="AA30" s="47" t="str">
        <f>IF($B30="","",VLOOKUP($B30,'Catalog Items'!$L:$BB,25,FALSE))</f>
        <v/>
      </c>
      <c r="AB30" s="47" t="str">
        <f>IF($B30="","",VLOOKUP($B30,'Catalog Items'!$L:$BB,26,FALSE))</f>
        <v/>
      </c>
      <c r="AC30" s="48" t="str">
        <f>IF($B30="","",VLOOKUP($B30,'Catalog Items'!$L:$BB,27,FALSE))</f>
        <v/>
      </c>
      <c r="AD30" s="48" t="str">
        <f>IF($B30="","",VLOOKUP($B30,'Catalog Items'!$L:$BB,28,FALSE))</f>
        <v/>
      </c>
      <c r="AE30" s="48" t="str">
        <f>IF($B30="","",VLOOKUP($B30,'Catalog Items'!$L:$BB,29,FALSE))</f>
        <v/>
      </c>
      <c r="AF30" s="48" t="str">
        <f>IF($B30="","",VLOOKUP($B30,'Catalog Items'!$L:$BB,30,FALSE))</f>
        <v/>
      </c>
      <c r="AG30" s="48" t="str">
        <f>IF($B30="","",VLOOKUP($B30,'Catalog Items'!$L:$BB,31,FALSE))</f>
        <v/>
      </c>
      <c r="AH30" s="48" t="str">
        <f>IF($B30="","",VLOOKUP($B30,'Catalog Items'!$L:$BB,32,FALSE))</f>
        <v/>
      </c>
      <c r="AI30" s="48" t="str">
        <f>IF($B30="","",VLOOKUP($B30,'Catalog Items'!$L:$BB,33,FALSE))</f>
        <v/>
      </c>
      <c r="AJ30" s="48" t="str">
        <f>IF($B30="","",VLOOKUP($B30,'Catalog Items'!$L:$BB,34,FALSE))</f>
        <v/>
      </c>
      <c r="AK30" s="47" t="str">
        <f>IF($B30="","",VLOOKUP($B30,'Catalog Items'!$L:$BB,35,FALSE))</f>
        <v/>
      </c>
      <c r="AL30" s="47" t="str">
        <f>IF($B30="","",VLOOKUP($B30,'Catalog Items'!$L:$BB,36,FALSE))</f>
        <v/>
      </c>
      <c r="AM30" s="47" t="str">
        <f>IF($B30="","",VLOOKUP($B30,'Catalog Items'!$L:$BB,37,FALSE))</f>
        <v/>
      </c>
      <c r="AN30" s="47" t="str">
        <f>IF($B30="","",VLOOKUP($B30,'Catalog Items'!$L:$BB,38,FALSE))</f>
        <v/>
      </c>
      <c r="AO30" s="47" t="str">
        <f>IF($B30="","",VLOOKUP($B30,'Catalog Items'!$L:$BB,14,FALSE))</f>
        <v/>
      </c>
    </row>
    <row r="31" spans="1:41" ht="15.6" customHeight="1" x14ac:dyDescent="0.25">
      <c r="A31" s="39">
        <v>20</v>
      </c>
      <c r="B31" s="40"/>
      <c r="C31" s="41"/>
      <c r="D31" s="41"/>
      <c r="E31" s="42" t="str">
        <f>IF($B31="","",VLOOKUP($B31,'Catalog Items'!$L:$M,2,FALSE))</f>
        <v/>
      </c>
      <c r="F31" s="68" t="str">
        <f>IF($B31="","",IF(AND(D31&gt;0,C31&gt;0),"UOM Error",IF(D31&gt;0,VLOOKUP(B31,'Catalog Items'!$L:$X,13,FALSE),IF(C31&gt;0,VLOOKUP(B31,'Catalog Items'!$L:$W,12,FALSE),0))))</f>
        <v/>
      </c>
      <c r="G31" s="43" t="str">
        <f t="shared" si="2"/>
        <v/>
      </c>
      <c r="H31" s="44">
        <f t="shared" si="3"/>
        <v>0</v>
      </c>
      <c r="I31" s="45">
        <f t="shared" si="1"/>
        <v>0</v>
      </c>
      <c r="J31" s="46" t="str">
        <f>IF($B31="","",VLOOKUP($B31,'Catalog Items'!$L:$N,3,FALSE))</f>
        <v/>
      </c>
      <c r="K31" s="46" t="str">
        <f>IF($B31="","",VLOOKUP($B31,'Catalog Items'!$L:$O,4,FALSE))</f>
        <v/>
      </c>
      <c r="L31" s="47" t="str">
        <f>IF($B31="","",VLOOKUP($B31,'Catalog Items'!$L:$Q,6,FALSE))</f>
        <v/>
      </c>
      <c r="M31" s="47" t="str">
        <f>IF($B31="","",VLOOKUP($B31,'Catalog Items'!$L:$R,7,FALSE))</f>
        <v/>
      </c>
      <c r="N31" s="47" t="str">
        <f>IF($B31="","",VLOOKUP($B31,'Catalog Items'!$L:$S,8,FALSE))</f>
        <v/>
      </c>
      <c r="O31" s="47" t="str">
        <f>IF($B31="","",VLOOKUP($B31,'Catalog Items'!$L:$T,9,FALSE))</f>
        <v/>
      </c>
      <c r="P31" s="96" t="str">
        <f>IF($B31="","",VLOOKUP($B31,'Catalog Items'!$L:$AA,10,FALSE))</f>
        <v/>
      </c>
      <c r="Q31" s="96" t="str">
        <f>IF($B31="","",VLOOKUP($B31,'Catalog Items'!$L:$AA,11,FALSE))</f>
        <v/>
      </c>
      <c r="R31" s="96" t="str">
        <f>IF($B31="","",VLOOKUP($B31,'Catalog Items'!$L:$AA,12,FALSE))</f>
        <v/>
      </c>
      <c r="S31" s="96" t="str">
        <f>IF($B31="","",VLOOKUP($B31,'Catalog Items'!$L:$AA,13,FALSE))</f>
        <v/>
      </c>
      <c r="T31" s="47" t="str">
        <f>IF($B31="","",VLOOKUP($B31,'Catalog Items'!$L:$BB,17,FALSE))</f>
        <v/>
      </c>
      <c r="U31" s="47" t="str">
        <f>IF($B31="","",VLOOKUP($B31,'Catalog Items'!$L:$BB,19,FALSE))</f>
        <v/>
      </c>
      <c r="V31" s="47" t="str">
        <f>IF($B31="","",VLOOKUP($B31,'Catalog Items'!$L:$BB,20,FALSE))</f>
        <v/>
      </c>
      <c r="W31" s="47" t="str">
        <f>IF($B31="","",VLOOKUP($B31,'Catalog Items'!$L:$BB,21,FALSE))</f>
        <v/>
      </c>
      <c r="X31" s="48" t="str">
        <f>IF($B31="","",VLOOKUP($B31,'Catalog Items'!$L:$BB,22,FALSE))</f>
        <v/>
      </c>
      <c r="Y31" s="48" t="str">
        <f>IF($B31="","",VLOOKUP($B31,'Catalog Items'!$L:$BB,23,FALSE))</f>
        <v/>
      </c>
      <c r="Z31" s="48" t="str">
        <f>IF($B31="","",VLOOKUP($B31,'Catalog Items'!$L:$BB,24,FALSE))</f>
        <v/>
      </c>
      <c r="AA31" s="47" t="str">
        <f>IF($B31="","",VLOOKUP($B31,'Catalog Items'!$L:$BB,25,FALSE))</f>
        <v/>
      </c>
      <c r="AB31" s="47" t="str">
        <f>IF($B31="","",VLOOKUP($B31,'Catalog Items'!$L:$BB,26,FALSE))</f>
        <v/>
      </c>
      <c r="AC31" s="48" t="str">
        <f>IF($B31="","",VLOOKUP($B31,'Catalog Items'!$L:$BB,27,FALSE))</f>
        <v/>
      </c>
      <c r="AD31" s="48" t="str">
        <f>IF($B31="","",VLOOKUP($B31,'Catalog Items'!$L:$BB,28,FALSE))</f>
        <v/>
      </c>
      <c r="AE31" s="48" t="str">
        <f>IF($B31="","",VLOOKUP($B31,'Catalog Items'!$L:$BB,29,FALSE))</f>
        <v/>
      </c>
      <c r="AF31" s="48" t="str">
        <f>IF($B31="","",VLOOKUP($B31,'Catalog Items'!$L:$BB,30,FALSE))</f>
        <v/>
      </c>
      <c r="AG31" s="48" t="str">
        <f>IF($B31="","",VLOOKUP($B31,'Catalog Items'!$L:$BB,31,FALSE))</f>
        <v/>
      </c>
      <c r="AH31" s="48" t="str">
        <f>IF($B31="","",VLOOKUP($B31,'Catalog Items'!$L:$BB,32,FALSE))</f>
        <v/>
      </c>
      <c r="AI31" s="48" t="str">
        <f>IF($B31="","",VLOOKUP($B31,'Catalog Items'!$L:$BB,33,FALSE))</f>
        <v/>
      </c>
      <c r="AJ31" s="48" t="str">
        <f>IF($B31="","",VLOOKUP($B31,'Catalog Items'!$L:$BB,34,FALSE))</f>
        <v/>
      </c>
      <c r="AK31" s="47" t="str">
        <f>IF($B31="","",VLOOKUP($B31,'Catalog Items'!$L:$BB,35,FALSE))</f>
        <v/>
      </c>
      <c r="AL31" s="47" t="str">
        <f>IF($B31="","",VLOOKUP($B31,'Catalog Items'!$L:$BB,36,FALSE))</f>
        <v/>
      </c>
      <c r="AM31" s="47" t="str">
        <f>IF($B31="","",VLOOKUP($B31,'Catalog Items'!$L:$BB,37,FALSE))</f>
        <v/>
      </c>
      <c r="AN31" s="47" t="str">
        <f>IF($B31="","",VLOOKUP($B31,'Catalog Items'!$L:$BB,38,FALSE))</f>
        <v/>
      </c>
      <c r="AO31" s="47" t="str">
        <f>IF($B31="","",VLOOKUP($B31,'Catalog Items'!$L:$BB,14,FALSE))</f>
        <v/>
      </c>
    </row>
    <row r="32" spans="1:41" ht="15.6" customHeight="1" x14ac:dyDescent="0.25">
      <c r="A32" s="39">
        <v>21</v>
      </c>
      <c r="B32" s="40"/>
      <c r="C32" s="41"/>
      <c r="D32" s="41"/>
      <c r="E32" s="42" t="str">
        <f>IF($B32="","",VLOOKUP($B32,'Catalog Items'!$L:$M,2,FALSE))</f>
        <v/>
      </c>
      <c r="F32" s="68" t="str">
        <f>IF($B32="","",IF(AND(D32&gt;0,C32&gt;0),"UOM Error",IF(D32&gt;0,VLOOKUP(B32,'Catalog Items'!$L:$X,13,FALSE),IF(C32&gt;0,VLOOKUP(B32,'Catalog Items'!$L:$W,12,FALSE),0))))</f>
        <v/>
      </c>
      <c r="G32" s="43" t="str">
        <f t="shared" si="2"/>
        <v/>
      </c>
      <c r="H32" s="44">
        <f t="shared" si="3"/>
        <v>0</v>
      </c>
      <c r="I32" s="45">
        <f t="shared" si="1"/>
        <v>0</v>
      </c>
      <c r="J32" s="46" t="str">
        <f>IF($B32="","",VLOOKUP($B32,'Catalog Items'!$L:$N,3,FALSE))</f>
        <v/>
      </c>
      <c r="K32" s="46" t="str">
        <f>IF($B32="","",VLOOKUP($B32,'Catalog Items'!$L:$O,4,FALSE))</f>
        <v/>
      </c>
      <c r="L32" s="47" t="str">
        <f>IF($B32="","",VLOOKUP($B32,'Catalog Items'!$L:$Q,6,FALSE))</f>
        <v/>
      </c>
      <c r="M32" s="47" t="str">
        <f>IF($B32="","",VLOOKUP($B32,'Catalog Items'!$L:$R,7,FALSE))</f>
        <v/>
      </c>
      <c r="N32" s="47" t="str">
        <f>IF($B32="","",VLOOKUP($B32,'Catalog Items'!$L:$S,8,FALSE))</f>
        <v/>
      </c>
      <c r="O32" s="47" t="str">
        <f>IF($B32="","",VLOOKUP($B32,'Catalog Items'!$L:$T,9,FALSE))</f>
        <v/>
      </c>
      <c r="P32" s="96" t="str">
        <f>IF($B32="","",VLOOKUP($B32,'Catalog Items'!$L:$AA,10,FALSE))</f>
        <v/>
      </c>
      <c r="Q32" s="96" t="str">
        <f>IF($B32="","",VLOOKUP($B32,'Catalog Items'!$L:$AA,11,FALSE))</f>
        <v/>
      </c>
      <c r="R32" s="96" t="str">
        <f>IF($B32="","",VLOOKUP($B32,'Catalog Items'!$L:$AA,12,FALSE))</f>
        <v/>
      </c>
      <c r="S32" s="96" t="str">
        <f>IF($B32="","",VLOOKUP($B32,'Catalog Items'!$L:$AA,13,FALSE))</f>
        <v/>
      </c>
      <c r="T32" s="47" t="str">
        <f>IF($B32="","",VLOOKUP($B32,'Catalog Items'!$L:$BB,17,FALSE))</f>
        <v/>
      </c>
      <c r="U32" s="47" t="str">
        <f>IF($B32="","",VLOOKUP($B32,'Catalog Items'!$L:$BB,19,FALSE))</f>
        <v/>
      </c>
      <c r="V32" s="47" t="str">
        <f>IF($B32="","",VLOOKUP($B32,'Catalog Items'!$L:$BB,20,FALSE))</f>
        <v/>
      </c>
      <c r="W32" s="47" t="str">
        <f>IF($B32="","",VLOOKUP($B32,'Catalog Items'!$L:$BB,21,FALSE))</f>
        <v/>
      </c>
      <c r="X32" s="48" t="str">
        <f>IF($B32="","",VLOOKUP($B32,'Catalog Items'!$L:$BB,22,FALSE))</f>
        <v/>
      </c>
      <c r="Y32" s="48" t="str">
        <f>IF($B32="","",VLOOKUP($B32,'Catalog Items'!$L:$BB,23,FALSE))</f>
        <v/>
      </c>
      <c r="Z32" s="48" t="str">
        <f>IF($B32="","",VLOOKUP($B32,'Catalog Items'!$L:$BB,24,FALSE))</f>
        <v/>
      </c>
      <c r="AA32" s="47" t="str">
        <f>IF($B32="","",VLOOKUP($B32,'Catalog Items'!$L:$BB,25,FALSE))</f>
        <v/>
      </c>
      <c r="AB32" s="47" t="str">
        <f>IF($B32="","",VLOOKUP($B32,'Catalog Items'!$L:$BB,26,FALSE))</f>
        <v/>
      </c>
      <c r="AC32" s="48" t="str">
        <f>IF($B32="","",VLOOKUP($B32,'Catalog Items'!$L:$BB,27,FALSE))</f>
        <v/>
      </c>
      <c r="AD32" s="48" t="str">
        <f>IF($B32="","",VLOOKUP($B32,'Catalog Items'!$L:$BB,28,FALSE))</f>
        <v/>
      </c>
      <c r="AE32" s="48" t="str">
        <f>IF($B32="","",VLOOKUP($B32,'Catalog Items'!$L:$BB,29,FALSE))</f>
        <v/>
      </c>
      <c r="AF32" s="48" t="str">
        <f>IF($B32="","",VLOOKUP($B32,'Catalog Items'!$L:$BB,30,FALSE))</f>
        <v/>
      </c>
      <c r="AG32" s="48" t="str">
        <f>IF($B32="","",VLOOKUP($B32,'Catalog Items'!$L:$BB,31,FALSE))</f>
        <v/>
      </c>
      <c r="AH32" s="48" t="str">
        <f>IF($B32="","",VLOOKUP($B32,'Catalog Items'!$L:$BB,32,FALSE))</f>
        <v/>
      </c>
      <c r="AI32" s="48" t="str">
        <f>IF($B32="","",VLOOKUP($B32,'Catalog Items'!$L:$BB,33,FALSE))</f>
        <v/>
      </c>
      <c r="AJ32" s="48" t="str">
        <f>IF($B32="","",VLOOKUP($B32,'Catalog Items'!$L:$BB,34,FALSE))</f>
        <v/>
      </c>
      <c r="AK32" s="47" t="str">
        <f>IF($B32="","",VLOOKUP($B32,'Catalog Items'!$L:$BB,35,FALSE))</f>
        <v/>
      </c>
      <c r="AL32" s="47" t="str">
        <f>IF($B32="","",VLOOKUP($B32,'Catalog Items'!$L:$BB,36,FALSE))</f>
        <v/>
      </c>
      <c r="AM32" s="47" t="str">
        <f>IF($B32="","",VLOOKUP($B32,'Catalog Items'!$L:$BB,37,FALSE))</f>
        <v/>
      </c>
      <c r="AN32" s="47" t="str">
        <f>IF($B32="","",VLOOKUP($B32,'Catalog Items'!$L:$BB,38,FALSE))</f>
        <v/>
      </c>
      <c r="AO32" s="47" t="str">
        <f>IF($B32="","",VLOOKUP($B32,'Catalog Items'!$L:$BB,14,FALSE))</f>
        <v/>
      </c>
    </row>
    <row r="33" spans="1:41" ht="15.6" customHeight="1" x14ac:dyDescent="0.25">
      <c r="A33" s="39">
        <v>22</v>
      </c>
      <c r="B33" s="40"/>
      <c r="C33" s="41"/>
      <c r="D33" s="41"/>
      <c r="E33" s="42" t="str">
        <f>IF($B33="","",VLOOKUP($B33,'Catalog Items'!$L:$M,2,FALSE))</f>
        <v/>
      </c>
      <c r="F33" s="68" t="str">
        <f>IF($B33="","",IF(AND(D33&gt;0,C33&gt;0),"UOM Error",IF(D33&gt;0,VLOOKUP(B33,'Catalog Items'!$L:$X,13,FALSE),IF(C33&gt;0,VLOOKUP(B33,'Catalog Items'!$L:$W,12,FALSE),0))))</f>
        <v/>
      </c>
      <c r="G33" s="43" t="str">
        <f t="shared" si="2"/>
        <v/>
      </c>
      <c r="H33" s="44">
        <f t="shared" si="3"/>
        <v>0</v>
      </c>
      <c r="I33" s="45">
        <f t="shared" si="1"/>
        <v>0</v>
      </c>
      <c r="J33" s="46" t="str">
        <f>IF($B33="","",VLOOKUP($B33,'Catalog Items'!$L:$N,3,FALSE))</f>
        <v/>
      </c>
      <c r="K33" s="46" t="str">
        <f>IF($B33="","",VLOOKUP($B33,'Catalog Items'!$L:$O,4,FALSE))</f>
        <v/>
      </c>
      <c r="L33" s="47" t="str">
        <f>IF($B33="","",VLOOKUP($B33,'Catalog Items'!$L:$Q,6,FALSE))</f>
        <v/>
      </c>
      <c r="M33" s="47" t="str">
        <f>IF($B33="","",VLOOKUP($B33,'Catalog Items'!$L:$R,7,FALSE))</f>
        <v/>
      </c>
      <c r="N33" s="47" t="str">
        <f>IF($B33="","",VLOOKUP($B33,'Catalog Items'!$L:$S,8,FALSE))</f>
        <v/>
      </c>
      <c r="O33" s="47" t="str">
        <f>IF($B33="","",VLOOKUP($B33,'Catalog Items'!$L:$T,9,FALSE))</f>
        <v/>
      </c>
      <c r="P33" s="96" t="str">
        <f>IF($B33="","",VLOOKUP($B33,'Catalog Items'!$L:$AA,10,FALSE))</f>
        <v/>
      </c>
      <c r="Q33" s="96" t="str">
        <f>IF($B33="","",VLOOKUP($B33,'Catalog Items'!$L:$AA,11,FALSE))</f>
        <v/>
      </c>
      <c r="R33" s="96" t="str">
        <f>IF($B33="","",VLOOKUP($B33,'Catalog Items'!$L:$AA,12,FALSE))</f>
        <v/>
      </c>
      <c r="S33" s="96" t="str">
        <f>IF($B33="","",VLOOKUP($B33,'Catalog Items'!$L:$AA,13,FALSE))</f>
        <v/>
      </c>
      <c r="T33" s="47" t="str">
        <f>IF($B33="","",VLOOKUP($B33,'Catalog Items'!$L:$BB,17,FALSE))</f>
        <v/>
      </c>
      <c r="U33" s="47" t="str">
        <f>IF($B33="","",VLOOKUP($B33,'Catalog Items'!$L:$BB,19,FALSE))</f>
        <v/>
      </c>
      <c r="V33" s="47" t="str">
        <f>IF($B33="","",VLOOKUP($B33,'Catalog Items'!$L:$BB,20,FALSE))</f>
        <v/>
      </c>
      <c r="W33" s="47" t="str">
        <f>IF($B33="","",VLOOKUP($B33,'Catalog Items'!$L:$BB,21,FALSE))</f>
        <v/>
      </c>
      <c r="X33" s="48" t="str">
        <f>IF($B33="","",VLOOKUP($B33,'Catalog Items'!$L:$BB,22,FALSE))</f>
        <v/>
      </c>
      <c r="Y33" s="48" t="str">
        <f>IF($B33="","",VLOOKUP($B33,'Catalog Items'!$L:$BB,23,FALSE))</f>
        <v/>
      </c>
      <c r="Z33" s="48" t="str">
        <f>IF($B33="","",VLOOKUP($B33,'Catalog Items'!$L:$BB,24,FALSE))</f>
        <v/>
      </c>
      <c r="AA33" s="47" t="str">
        <f>IF($B33="","",VLOOKUP($B33,'Catalog Items'!$L:$BB,25,FALSE))</f>
        <v/>
      </c>
      <c r="AB33" s="47" t="str">
        <f>IF($B33="","",VLOOKUP($B33,'Catalog Items'!$L:$BB,26,FALSE))</f>
        <v/>
      </c>
      <c r="AC33" s="48" t="str">
        <f>IF($B33="","",VLOOKUP($B33,'Catalog Items'!$L:$BB,27,FALSE))</f>
        <v/>
      </c>
      <c r="AD33" s="48" t="str">
        <f>IF($B33="","",VLOOKUP($B33,'Catalog Items'!$L:$BB,28,FALSE))</f>
        <v/>
      </c>
      <c r="AE33" s="48" t="str">
        <f>IF($B33="","",VLOOKUP($B33,'Catalog Items'!$L:$BB,29,FALSE))</f>
        <v/>
      </c>
      <c r="AF33" s="48" t="str">
        <f>IF($B33="","",VLOOKUP($B33,'Catalog Items'!$L:$BB,30,FALSE))</f>
        <v/>
      </c>
      <c r="AG33" s="48" t="str">
        <f>IF($B33="","",VLOOKUP($B33,'Catalog Items'!$L:$BB,31,FALSE))</f>
        <v/>
      </c>
      <c r="AH33" s="48" t="str">
        <f>IF($B33="","",VLOOKUP($B33,'Catalog Items'!$L:$BB,32,FALSE))</f>
        <v/>
      </c>
      <c r="AI33" s="48" t="str">
        <f>IF($B33="","",VLOOKUP($B33,'Catalog Items'!$L:$BB,33,FALSE))</f>
        <v/>
      </c>
      <c r="AJ33" s="48" t="str">
        <f>IF($B33="","",VLOOKUP($B33,'Catalog Items'!$L:$BB,34,FALSE))</f>
        <v/>
      </c>
      <c r="AK33" s="47" t="str">
        <f>IF($B33="","",VLOOKUP($B33,'Catalog Items'!$L:$BB,35,FALSE))</f>
        <v/>
      </c>
      <c r="AL33" s="47" t="str">
        <f>IF($B33="","",VLOOKUP($B33,'Catalog Items'!$L:$BB,36,FALSE))</f>
        <v/>
      </c>
      <c r="AM33" s="47" t="str">
        <f>IF($B33="","",VLOOKUP($B33,'Catalog Items'!$L:$BB,37,FALSE))</f>
        <v/>
      </c>
      <c r="AN33" s="47" t="str">
        <f>IF($B33="","",VLOOKUP($B33,'Catalog Items'!$L:$BB,38,FALSE))</f>
        <v/>
      </c>
      <c r="AO33" s="47" t="str">
        <f>IF($B33="","",VLOOKUP($B33,'Catalog Items'!$L:$BB,14,FALSE))</f>
        <v/>
      </c>
    </row>
    <row r="34" spans="1:41" ht="15.6" customHeight="1" x14ac:dyDescent="0.25">
      <c r="A34" s="39">
        <v>23</v>
      </c>
      <c r="B34" s="40"/>
      <c r="C34" s="41"/>
      <c r="D34" s="41"/>
      <c r="E34" s="42" t="str">
        <f>IF($B34="","",VLOOKUP($B34,'Catalog Items'!$L:$M,2,FALSE))</f>
        <v/>
      </c>
      <c r="F34" s="68" t="str">
        <f>IF($B34="","",IF(AND(D34&gt;0,C34&gt;0),"UOM Error",IF(D34&gt;0,VLOOKUP(B34,'Catalog Items'!$L:$X,13,FALSE),IF(C34&gt;0,VLOOKUP(B34,'Catalog Items'!$L:$W,12,FALSE),0))))</f>
        <v/>
      </c>
      <c r="G34" s="43" t="str">
        <f t="shared" si="2"/>
        <v/>
      </c>
      <c r="H34" s="44">
        <f t="shared" si="3"/>
        <v>0</v>
      </c>
      <c r="I34" s="45">
        <f t="shared" si="1"/>
        <v>0</v>
      </c>
      <c r="J34" s="46" t="str">
        <f>IF($B34="","",VLOOKUP($B34,'Catalog Items'!$L:$N,3,FALSE))</f>
        <v/>
      </c>
      <c r="K34" s="46" t="str">
        <f>IF($B34="","",VLOOKUP($B34,'Catalog Items'!$L:$O,4,FALSE))</f>
        <v/>
      </c>
      <c r="L34" s="47" t="str">
        <f>IF($B34="","",VLOOKUP($B34,'Catalog Items'!$L:$Q,6,FALSE))</f>
        <v/>
      </c>
      <c r="M34" s="47" t="str">
        <f>IF($B34="","",VLOOKUP($B34,'Catalog Items'!$L:$R,7,FALSE))</f>
        <v/>
      </c>
      <c r="N34" s="47" t="str">
        <f>IF($B34="","",VLOOKUP($B34,'Catalog Items'!$L:$S,8,FALSE))</f>
        <v/>
      </c>
      <c r="O34" s="47" t="str">
        <f>IF($B34="","",VLOOKUP($B34,'Catalog Items'!$L:$T,9,FALSE))</f>
        <v/>
      </c>
      <c r="P34" s="96" t="str">
        <f>IF($B34="","",VLOOKUP($B34,'Catalog Items'!$L:$AA,10,FALSE))</f>
        <v/>
      </c>
      <c r="Q34" s="96" t="str">
        <f>IF($B34="","",VLOOKUP($B34,'Catalog Items'!$L:$AA,11,FALSE))</f>
        <v/>
      </c>
      <c r="R34" s="96" t="str">
        <f>IF($B34="","",VLOOKUP($B34,'Catalog Items'!$L:$AA,12,FALSE))</f>
        <v/>
      </c>
      <c r="S34" s="96" t="str">
        <f>IF($B34="","",VLOOKUP($B34,'Catalog Items'!$L:$AA,13,FALSE))</f>
        <v/>
      </c>
      <c r="T34" s="47" t="str">
        <f>IF($B34="","",VLOOKUP($B34,'Catalog Items'!$L:$BB,17,FALSE))</f>
        <v/>
      </c>
      <c r="U34" s="47" t="str">
        <f>IF($B34="","",VLOOKUP($B34,'Catalog Items'!$L:$BB,19,FALSE))</f>
        <v/>
      </c>
      <c r="V34" s="47" t="str">
        <f>IF($B34="","",VLOOKUP($B34,'Catalog Items'!$L:$BB,20,FALSE))</f>
        <v/>
      </c>
      <c r="W34" s="47" t="str">
        <f>IF($B34="","",VLOOKUP($B34,'Catalog Items'!$L:$BB,21,FALSE))</f>
        <v/>
      </c>
      <c r="X34" s="48" t="str">
        <f>IF($B34="","",VLOOKUP($B34,'Catalog Items'!$L:$BB,22,FALSE))</f>
        <v/>
      </c>
      <c r="Y34" s="48" t="str">
        <f>IF($B34="","",VLOOKUP($B34,'Catalog Items'!$L:$BB,23,FALSE))</f>
        <v/>
      </c>
      <c r="Z34" s="48" t="str">
        <f>IF($B34="","",VLOOKUP($B34,'Catalog Items'!$L:$BB,24,FALSE))</f>
        <v/>
      </c>
      <c r="AA34" s="47" t="str">
        <f>IF($B34="","",VLOOKUP($B34,'Catalog Items'!$L:$BB,25,FALSE))</f>
        <v/>
      </c>
      <c r="AB34" s="47" t="str">
        <f>IF($B34="","",VLOOKUP($B34,'Catalog Items'!$L:$BB,26,FALSE))</f>
        <v/>
      </c>
      <c r="AC34" s="48" t="str">
        <f>IF($B34="","",VLOOKUP($B34,'Catalog Items'!$L:$BB,27,FALSE))</f>
        <v/>
      </c>
      <c r="AD34" s="48" t="str">
        <f>IF($B34="","",VLOOKUP($B34,'Catalog Items'!$L:$BB,28,FALSE))</f>
        <v/>
      </c>
      <c r="AE34" s="48" t="str">
        <f>IF($B34="","",VLOOKUP($B34,'Catalog Items'!$L:$BB,29,FALSE))</f>
        <v/>
      </c>
      <c r="AF34" s="48" t="str">
        <f>IF($B34="","",VLOOKUP($B34,'Catalog Items'!$L:$BB,30,FALSE))</f>
        <v/>
      </c>
      <c r="AG34" s="48" t="str">
        <f>IF($B34="","",VLOOKUP($B34,'Catalog Items'!$L:$BB,31,FALSE))</f>
        <v/>
      </c>
      <c r="AH34" s="48" t="str">
        <f>IF($B34="","",VLOOKUP($B34,'Catalog Items'!$L:$BB,32,FALSE))</f>
        <v/>
      </c>
      <c r="AI34" s="48" t="str">
        <f>IF($B34="","",VLOOKUP($B34,'Catalog Items'!$L:$BB,33,FALSE))</f>
        <v/>
      </c>
      <c r="AJ34" s="48" t="str">
        <f>IF($B34="","",VLOOKUP($B34,'Catalog Items'!$L:$BB,34,FALSE))</f>
        <v/>
      </c>
      <c r="AK34" s="47" t="str">
        <f>IF($B34="","",VLOOKUP($B34,'Catalog Items'!$L:$BB,35,FALSE))</f>
        <v/>
      </c>
      <c r="AL34" s="47" t="str">
        <f>IF($B34="","",VLOOKUP($B34,'Catalog Items'!$L:$BB,36,FALSE))</f>
        <v/>
      </c>
      <c r="AM34" s="47" t="str">
        <f>IF($B34="","",VLOOKUP($B34,'Catalog Items'!$L:$BB,37,FALSE))</f>
        <v/>
      </c>
      <c r="AN34" s="47" t="str">
        <f>IF($B34="","",VLOOKUP($B34,'Catalog Items'!$L:$BB,38,FALSE))</f>
        <v/>
      </c>
      <c r="AO34" s="47" t="str">
        <f>IF($B34="","",VLOOKUP($B34,'Catalog Items'!$L:$BB,14,FALSE))</f>
        <v/>
      </c>
    </row>
    <row r="35" spans="1:41" ht="15.6" customHeight="1" x14ac:dyDescent="0.25">
      <c r="A35" s="39">
        <v>24</v>
      </c>
      <c r="B35" s="40"/>
      <c r="C35" s="41"/>
      <c r="D35" s="41"/>
      <c r="E35" s="42" t="str">
        <f>IF($B35="","",VLOOKUP($B35,'Catalog Items'!$L:$M,2,FALSE))</f>
        <v/>
      </c>
      <c r="F35" s="68" t="str">
        <f>IF($B35="","",IF(AND(D35&gt;0,C35&gt;0),"UOM Error",IF(D35&gt;0,VLOOKUP(B35,'Catalog Items'!$L:$X,13,FALSE),IF(C35&gt;0,VLOOKUP(B35,'Catalog Items'!$L:$W,12,FALSE),0))))</f>
        <v/>
      </c>
      <c r="G35" s="43" t="str">
        <f t="shared" si="2"/>
        <v/>
      </c>
      <c r="H35" s="44">
        <f t="shared" si="3"/>
        <v>0</v>
      </c>
      <c r="I35" s="45">
        <f t="shared" si="1"/>
        <v>0</v>
      </c>
      <c r="J35" s="46" t="str">
        <f>IF($B35="","",VLOOKUP($B35,'Catalog Items'!$L:$N,3,FALSE))</f>
        <v/>
      </c>
      <c r="K35" s="46" t="str">
        <f>IF($B35="","",VLOOKUP($B35,'Catalog Items'!$L:$O,4,FALSE))</f>
        <v/>
      </c>
      <c r="L35" s="47" t="str">
        <f>IF($B35="","",VLOOKUP($B35,'Catalog Items'!$L:$Q,6,FALSE))</f>
        <v/>
      </c>
      <c r="M35" s="47" t="str">
        <f>IF($B35="","",VLOOKUP($B35,'Catalog Items'!$L:$R,7,FALSE))</f>
        <v/>
      </c>
      <c r="N35" s="47" t="str">
        <f>IF($B35="","",VLOOKUP($B35,'Catalog Items'!$L:$S,8,FALSE))</f>
        <v/>
      </c>
      <c r="O35" s="47" t="str">
        <f>IF($B35="","",VLOOKUP($B35,'Catalog Items'!$L:$T,9,FALSE))</f>
        <v/>
      </c>
      <c r="P35" s="96" t="str">
        <f>IF($B35="","",VLOOKUP($B35,'Catalog Items'!$L:$AA,10,FALSE))</f>
        <v/>
      </c>
      <c r="Q35" s="96" t="str">
        <f>IF($B35="","",VLOOKUP($B35,'Catalog Items'!$L:$AA,11,FALSE))</f>
        <v/>
      </c>
      <c r="R35" s="96" t="str">
        <f>IF($B35="","",VLOOKUP($B35,'Catalog Items'!$L:$AA,12,FALSE))</f>
        <v/>
      </c>
      <c r="S35" s="96" t="str">
        <f>IF($B35="","",VLOOKUP($B35,'Catalog Items'!$L:$AA,13,FALSE))</f>
        <v/>
      </c>
      <c r="T35" s="47" t="str">
        <f>IF($B35="","",VLOOKUP($B35,'Catalog Items'!$L:$BB,17,FALSE))</f>
        <v/>
      </c>
      <c r="U35" s="47" t="str">
        <f>IF($B35="","",VLOOKUP($B35,'Catalog Items'!$L:$BB,19,FALSE))</f>
        <v/>
      </c>
      <c r="V35" s="47" t="str">
        <f>IF($B35="","",VLOOKUP($B35,'Catalog Items'!$L:$BB,20,FALSE))</f>
        <v/>
      </c>
      <c r="W35" s="47" t="str">
        <f>IF($B35="","",VLOOKUP($B35,'Catalog Items'!$L:$BB,21,FALSE))</f>
        <v/>
      </c>
      <c r="X35" s="48" t="str">
        <f>IF($B35="","",VLOOKUP($B35,'Catalog Items'!$L:$BB,22,FALSE))</f>
        <v/>
      </c>
      <c r="Y35" s="48" t="str">
        <f>IF($B35="","",VLOOKUP($B35,'Catalog Items'!$L:$BB,23,FALSE))</f>
        <v/>
      </c>
      <c r="Z35" s="48" t="str">
        <f>IF($B35="","",VLOOKUP($B35,'Catalog Items'!$L:$BB,24,FALSE))</f>
        <v/>
      </c>
      <c r="AA35" s="47" t="str">
        <f>IF($B35="","",VLOOKUP($B35,'Catalog Items'!$L:$BB,25,FALSE))</f>
        <v/>
      </c>
      <c r="AB35" s="47" t="str">
        <f>IF($B35="","",VLOOKUP($B35,'Catalog Items'!$L:$BB,26,FALSE))</f>
        <v/>
      </c>
      <c r="AC35" s="48" t="str">
        <f>IF($B35="","",VLOOKUP($B35,'Catalog Items'!$L:$BB,27,FALSE))</f>
        <v/>
      </c>
      <c r="AD35" s="48" t="str">
        <f>IF($B35="","",VLOOKUP($B35,'Catalog Items'!$L:$BB,28,FALSE))</f>
        <v/>
      </c>
      <c r="AE35" s="48" t="str">
        <f>IF($B35="","",VLOOKUP($B35,'Catalog Items'!$L:$BB,29,FALSE))</f>
        <v/>
      </c>
      <c r="AF35" s="48" t="str">
        <f>IF($B35="","",VLOOKUP($B35,'Catalog Items'!$L:$BB,30,FALSE))</f>
        <v/>
      </c>
      <c r="AG35" s="48" t="str">
        <f>IF($B35="","",VLOOKUP($B35,'Catalog Items'!$L:$BB,31,FALSE))</f>
        <v/>
      </c>
      <c r="AH35" s="48" t="str">
        <f>IF($B35="","",VLOOKUP($B35,'Catalog Items'!$L:$BB,32,FALSE))</f>
        <v/>
      </c>
      <c r="AI35" s="48" t="str">
        <f>IF($B35="","",VLOOKUP($B35,'Catalog Items'!$L:$BB,33,FALSE))</f>
        <v/>
      </c>
      <c r="AJ35" s="48" t="str">
        <f>IF($B35="","",VLOOKUP($B35,'Catalog Items'!$L:$BB,34,FALSE))</f>
        <v/>
      </c>
      <c r="AK35" s="47" t="str">
        <f>IF($B35="","",VLOOKUP($B35,'Catalog Items'!$L:$BB,35,FALSE))</f>
        <v/>
      </c>
      <c r="AL35" s="47" t="str">
        <f>IF($B35="","",VLOOKUP($B35,'Catalog Items'!$L:$BB,36,FALSE))</f>
        <v/>
      </c>
      <c r="AM35" s="47" t="str">
        <f>IF($B35="","",VLOOKUP($B35,'Catalog Items'!$L:$BB,37,FALSE))</f>
        <v/>
      </c>
      <c r="AN35" s="47" t="str">
        <f>IF($B35="","",VLOOKUP($B35,'Catalog Items'!$L:$BB,38,FALSE))</f>
        <v/>
      </c>
      <c r="AO35" s="47" t="str">
        <f>IF($B35="","",VLOOKUP($B35,'Catalog Items'!$L:$BB,14,FALSE))</f>
        <v/>
      </c>
    </row>
    <row r="36" spans="1:41" ht="15.6" customHeight="1" x14ac:dyDescent="0.25">
      <c r="A36" s="39">
        <v>25</v>
      </c>
      <c r="B36" s="40"/>
      <c r="C36" s="41"/>
      <c r="D36" s="41"/>
      <c r="E36" s="42" t="str">
        <f>IF($B36="","",VLOOKUP($B36,'Catalog Items'!$L:$M,2,FALSE))</f>
        <v/>
      </c>
      <c r="F36" s="68" t="str">
        <f>IF($B36="","",IF(AND(D36&gt;0,C36&gt;0),"UOM Error",IF(D36&gt;0,VLOOKUP(B36,'Catalog Items'!$L:$X,13,FALSE),IF(C36&gt;0,VLOOKUP(B36,'Catalog Items'!$L:$W,12,FALSE),0))))</f>
        <v/>
      </c>
      <c r="G36" s="43" t="str">
        <f t="shared" si="2"/>
        <v/>
      </c>
      <c r="H36" s="44">
        <f t="shared" si="3"/>
        <v>0</v>
      </c>
      <c r="I36" s="45">
        <f t="shared" si="1"/>
        <v>0</v>
      </c>
      <c r="J36" s="46" t="str">
        <f>IF($B36="","",VLOOKUP($B36,'Catalog Items'!$L:$N,3,FALSE))</f>
        <v/>
      </c>
      <c r="K36" s="46" t="str">
        <f>IF($B36="","",VLOOKUP($B36,'Catalog Items'!$L:$O,4,FALSE))</f>
        <v/>
      </c>
      <c r="L36" s="47" t="str">
        <f>IF($B36="","",VLOOKUP($B36,'Catalog Items'!$L:$Q,6,FALSE))</f>
        <v/>
      </c>
      <c r="M36" s="47" t="str">
        <f>IF($B36="","",VLOOKUP($B36,'Catalog Items'!$L:$R,7,FALSE))</f>
        <v/>
      </c>
      <c r="N36" s="47" t="str">
        <f>IF($B36="","",VLOOKUP($B36,'Catalog Items'!$L:$S,8,FALSE))</f>
        <v/>
      </c>
      <c r="O36" s="47" t="str">
        <f>IF($B36="","",VLOOKUP($B36,'Catalog Items'!$L:$T,9,FALSE))</f>
        <v/>
      </c>
      <c r="P36" s="96" t="str">
        <f>IF($B36="","",VLOOKUP($B36,'Catalog Items'!$L:$AA,10,FALSE))</f>
        <v/>
      </c>
      <c r="Q36" s="96" t="str">
        <f>IF($B36="","",VLOOKUP($B36,'Catalog Items'!$L:$AA,11,FALSE))</f>
        <v/>
      </c>
      <c r="R36" s="96" t="str">
        <f>IF($B36="","",VLOOKUP($B36,'Catalog Items'!$L:$AA,12,FALSE))</f>
        <v/>
      </c>
      <c r="S36" s="96" t="str">
        <f>IF($B36="","",VLOOKUP($B36,'Catalog Items'!$L:$AA,13,FALSE))</f>
        <v/>
      </c>
      <c r="T36" s="47" t="str">
        <f>IF($B36="","",VLOOKUP($B36,'Catalog Items'!$L:$BB,17,FALSE))</f>
        <v/>
      </c>
      <c r="U36" s="47" t="str">
        <f>IF($B36="","",VLOOKUP($B36,'Catalog Items'!$L:$BB,19,FALSE))</f>
        <v/>
      </c>
      <c r="V36" s="47" t="str">
        <f>IF($B36="","",VLOOKUP($B36,'Catalog Items'!$L:$BB,20,FALSE))</f>
        <v/>
      </c>
      <c r="W36" s="47" t="str">
        <f>IF($B36="","",VLOOKUP($B36,'Catalog Items'!$L:$BB,21,FALSE))</f>
        <v/>
      </c>
      <c r="X36" s="48" t="str">
        <f>IF($B36="","",VLOOKUP($B36,'Catalog Items'!$L:$BB,22,FALSE))</f>
        <v/>
      </c>
      <c r="Y36" s="48" t="str">
        <f>IF($B36="","",VLOOKUP($B36,'Catalog Items'!$L:$BB,23,FALSE))</f>
        <v/>
      </c>
      <c r="Z36" s="48" t="str">
        <f>IF($B36="","",VLOOKUP($B36,'Catalog Items'!$L:$BB,24,FALSE))</f>
        <v/>
      </c>
      <c r="AA36" s="47" t="str">
        <f>IF($B36="","",VLOOKUP($B36,'Catalog Items'!$L:$BB,25,FALSE))</f>
        <v/>
      </c>
      <c r="AB36" s="47" t="str">
        <f>IF($B36="","",VLOOKUP($B36,'Catalog Items'!$L:$BB,26,FALSE))</f>
        <v/>
      </c>
      <c r="AC36" s="48" t="str">
        <f>IF($B36="","",VLOOKUP($B36,'Catalog Items'!$L:$BB,27,FALSE))</f>
        <v/>
      </c>
      <c r="AD36" s="48" t="str">
        <f>IF($B36="","",VLOOKUP($B36,'Catalog Items'!$L:$BB,28,FALSE))</f>
        <v/>
      </c>
      <c r="AE36" s="48" t="str">
        <f>IF($B36="","",VLOOKUP($B36,'Catalog Items'!$L:$BB,29,FALSE))</f>
        <v/>
      </c>
      <c r="AF36" s="48" t="str">
        <f>IF($B36="","",VLOOKUP($B36,'Catalog Items'!$L:$BB,30,FALSE))</f>
        <v/>
      </c>
      <c r="AG36" s="48" t="str">
        <f>IF($B36="","",VLOOKUP($B36,'Catalog Items'!$L:$BB,31,FALSE))</f>
        <v/>
      </c>
      <c r="AH36" s="48" t="str">
        <f>IF($B36="","",VLOOKUP($B36,'Catalog Items'!$L:$BB,32,FALSE))</f>
        <v/>
      </c>
      <c r="AI36" s="48" t="str">
        <f>IF($B36="","",VLOOKUP($B36,'Catalog Items'!$L:$BB,33,FALSE))</f>
        <v/>
      </c>
      <c r="AJ36" s="48" t="str">
        <f>IF($B36="","",VLOOKUP($B36,'Catalog Items'!$L:$BB,34,FALSE))</f>
        <v/>
      </c>
      <c r="AK36" s="47" t="str">
        <f>IF($B36="","",VLOOKUP($B36,'Catalog Items'!$L:$BB,35,FALSE))</f>
        <v/>
      </c>
      <c r="AL36" s="47" t="str">
        <f>IF($B36="","",VLOOKUP($B36,'Catalog Items'!$L:$BB,36,FALSE))</f>
        <v/>
      </c>
      <c r="AM36" s="47" t="str">
        <f>IF($B36="","",VLOOKUP($B36,'Catalog Items'!$L:$BB,37,FALSE))</f>
        <v/>
      </c>
      <c r="AN36" s="47" t="str">
        <f>IF($B36="","",VLOOKUP($B36,'Catalog Items'!$L:$BB,38,FALSE))</f>
        <v/>
      </c>
      <c r="AO36" s="47" t="str">
        <f>IF($B36="","",VLOOKUP($B36,'Catalog Items'!$L:$BB,14,FALSE))</f>
        <v/>
      </c>
    </row>
    <row r="37" spans="1:41" ht="15.6" customHeight="1" x14ac:dyDescent="0.25">
      <c r="A37" s="39">
        <v>26</v>
      </c>
      <c r="B37" s="40"/>
      <c r="C37" s="41"/>
      <c r="D37" s="41"/>
      <c r="E37" s="42" t="str">
        <f>IF($B37="","",VLOOKUP($B37,'Catalog Items'!$L:$M,2,FALSE))</f>
        <v/>
      </c>
      <c r="F37" s="68" t="str">
        <f>IF($B37="","",IF(AND(D37&gt;0,C37&gt;0),"UOM Error",IF(D37&gt;0,VLOOKUP(B37,'Catalog Items'!$L:$X,13,FALSE),IF(C37&gt;0,VLOOKUP(B37,'Catalog Items'!$L:$W,12,FALSE),0))))</f>
        <v/>
      </c>
      <c r="G37" s="43" t="str">
        <f t="shared" si="2"/>
        <v/>
      </c>
      <c r="H37" s="44">
        <f t="shared" si="3"/>
        <v>0</v>
      </c>
      <c r="I37" s="45">
        <f t="shared" si="1"/>
        <v>0</v>
      </c>
      <c r="J37" s="46" t="str">
        <f>IF($B37="","",VLOOKUP($B37,'Catalog Items'!$L:$N,3,FALSE))</f>
        <v/>
      </c>
      <c r="K37" s="46" t="str">
        <f>IF($B37="","",VLOOKUP($B37,'Catalog Items'!$L:$O,4,FALSE))</f>
        <v/>
      </c>
      <c r="L37" s="47" t="str">
        <f>IF($B37="","",VLOOKUP($B37,'Catalog Items'!$L:$Q,6,FALSE))</f>
        <v/>
      </c>
      <c r="M37" s="47" t="str">
        <f>IF($B37="","",VLOOKUP($B37,'Catalog Items'!$L:$R,7,FALSE))</f>
        <v/>
      </c>
      <c r="N37" s="47" t="str">
        <f>IF($B37="","",VLOOKUP($B37,'Catalog Items'!$L:$S,8,FALSE))</f>
        <v/>
      </c>
      <c r="O37" s="47" t="str">
        <f>IF($B37="","",VLOOKUP($B37,'Catalog Items'!$L:$T,9,FALSE))</f>
        <v/>
      </c>
      <c r="P37" s="96" t="str">
        <f>IF($B37="","",VLOOKUP($B37,'Catalog Items'!$L:$AA,10,FALSE))</f>
        <v/>
      </c>
      <c r="Q37" s="96" t="str">
        <f>IF($B37="","",VLOOKUP($B37,'Catalog Items'!$L:$AA,11,FALSE))</f>
        <v/>
      </c>
      <c r="R37" s="96" t="str">
        <f>IF($B37="","",VLOOKUP($B37,'Catalog Items'!$L:$AA,12,FALSE))</f>
        <v/>
      </c>
      <c r="S37" s="96" t="str">
        <f>IF($B37="","",VLOOKUP($B37,'Catalog Items'!$L:$AA,13,FALSE))</f>
        <v/>
      </c>
      <c r="T37" s="47" t="str">
        <f>IF($B37="","",VLOOKUP($B37,'Catalog Items'!$L:$BB,17,FALSE))</f>
        <v/>
      </c>
      <c r="U37" s="47" t="str">
        <f>IF($B37="","",VLOOKUP($B37,'Catalog Items'!$L:$BB,19,FALSE))</f>
        <v/>
      </c>
      <c r="V37" s="47" t="str">
        <f>IF($B37="","",VLOOKUP($B37,'Catalog Items'!$L:$BB,20,FALSE))</f>
        <v/>
      </c>
      <c r="W37" s="47" t="str">
        <f>IF($B37="","",VLOOKUP($B37,'Catalog Items'!$L:$BB,21,FALSE))</f>
        <v/>
      </c>
      <c r="X37" s="48" t="str">
        <f>IF($B37="","",VLOOKUP($B37,'Catalog Items'!$L:$BB,22,FALSE))</f>
        <v/>
      </c>
      <c r="Y37" s="48" t="str">
        <f>IF($B37="","",VLOOKUP($B37,'Catalog Items'!$L:$BB,23,FALSE))</f>
        <v/>
      </c>
      <c r="Z37" s="48" t="str">
        <f>IF($B37="","",VLOOKUP($B37,'Catalog Items'!$L:$BB,24,FALSE))</f>
        <v/>
      </c>
      <c r="AA37" s="47" t="str">
        <f>IF($B37="","",VLOOKUP($B37,'Catalog Items'!$L:$BB,25,FALSE))</f>
        <v/>
      </c>
      <c r="AB37" s="47" t="str">
        <f>IF($B37="","",VLOOKUP($B37,'Catalog Items'!$L:$BB,26,FALSE))</f>
        <v/>
      </c>
      <c r="AC37" s="48" t="str">
        <f>IF($B37="","",VLOOKUP($B37,'Catalog Items'!$L:$BB,27,FALSE))</f>
        <v/>
      </c>
      <c r="AD37" s="48" t="str">
        <f>IF($B37="","",VLOOKUP($B37,'Catalog Items'!$L:$BB,28,FALSE))</f>
        <v/>
      </c>
      <c r="AE37" s="48" t="str">
        <f>IF($B37="","",VLOOKUP($B37,'Catalog Items'!$L:$BB,29,FALSE))</f>
        <v/>
      </c>
      <c r="AF37" s="48" t="str">
        <f>IF($B37="","",VLOOKUP($B37,'Catalog Items'!$L:$BB,30,FALSE))</f>
        <v/>
      </c>
      <c r="AG37" s="48" t="str">
        <f>IF($B37="","",VLOOKUP($B37,'Catalog Items'!$L:$BB,31,FALSE))</f>
        <v/>
      </c>
      <c r="AH37" s="48" t="str">
        <f>IF($B37="","",VLOOKUP($B37,'Catalog Items'!$L:$BB,32,FALSE))</f>
        <v/>
      </c>
      <c r="AI37" s="48" t="str">
        <f>IF($B37="","",VLOOKUP($B37,'Catalog Items'!$L:$BB,33,FALSE))</f>
        <v/>
      </c>
      <c r="AJ37" s="48" t="str">
        <f>IF($B37="","",VLOOKUP($B37,'Catalog Items'!$L:$BB,34,FALSE))</f>
        <v/>
      </c>
      <c r="AK37" s="47" t="str">
        <f>IF($B37="","",VLOOKUP($B37,'Catalog Items'!$L:$BB,35,FALSE))</f>
        <v/>
      </c>
      <c r="AL37" s="47" t="str">
        <f>IF($B37="","",VLOOKUP($B37,'Catalog Items'!$L:$BB,36,FALSE))</f>
        <v/>
      </c>
      <c r="AM37" s="47" t="str">
        <f>IF($B37="","",VLOOKUP($B37,'Catalog Items'!$L:$BB,37,FALSE))</f>
        <v/>
      </c>
      <c r="AN37" s="47" t="str">
        <f>IF($B37="","",VLOOKUP($B37,'Catalog Items'!$L:$BB,38,FALSE))</f>
        <v/>
      </c>
      <c r="AO37" s="47" t="str">
        <f>IF($B37="","",VLOOKUP($B37,'Catalog Items'!$L:$BB,14,FALSE))</f>
        <v/>
      </c>
    </row>
    <row r="38" spans="1:41" ht="15.6" customHeight="1" x14ac:dyDescent="0.25">
      <c r="A38" s="39">
        <v>27</v>
      </c>
      <c r="B38" s="40"/>
      <c r="C38" s="41"/>
      <c r="D38" s="41"/>
      <c r="E38" s="42" t="str">
        <f>IF($B38="","",VLOOKUP($B38,'Catalog Items'!$L:$M,2,FALSE))</f>
        <v/>
      </c>
      <c r="F38" s="68" t="str">
        <f>IF($B38="","",IF(AND(D38&gt;0,C38&gt;0),"UOM Error",IF(D38&gt;0,VLOOKUP(B38,'Catalog Items'!$L:$X,13,FALSE),IF(C38&gt;0,VLOOKUP(B38,'Catalog Items'!$L:$W,12,FALSE),0))))</f>
        <v/>
      </c>
      <c r="G38" s="43" t="str">
        <f t="shared" si="2"/>
        <v/>
      </c>
      <c r="H38" s="44">
        <f t="shared" si="3"/>
        <v>0</v>
      </c>
      <c r="I38" s="45">
        <f t="shared" si="1"/>
        <v>0</v>
      </c>
      <c r="J38" s="46" t="str">
        <f>IF($B38="","",VLOOKUP($B38,'Catalog Items'!$L:$N,3,FALSE))</f>
        <v/>
      </c>
      <c r="K38" s="46" t="str">
        <f>IF($B38="","",VLOOKUP($B38,'Catalog Items'!$L:$O,4,FALSE))</f>
        <v/>
      </c>
      <c r="L38" s="47" t="str">
        <f>IF($B38="","",VLOOKUP($B38,'Catalog Items'!$L:$Q,6,FALSE))</f>
        <v/>
      </c>
      <c r="M38" s="47" t="str">
        <f>IF($B38="","",VLOOKUP($B38,'Catalog Items'!$L:$R,7,FALSE))</f>
        <v/>
      </c>
      <c r="N38" s="47" t="str">
        <f>IF($B38="","",VLOOKUP($B38,'Catalog Items'!$L:$S,8,FALSE))</f>
        <v/>
      </c>
      <c r="O38" s="47" t="str">
        <f>IF($B38="","",VLOOKUP($B38,'Catalog Items'!$L:$T,9,FALSE))</f>
        <v/>
      </c>
      <c r="P38" s="96" t="str">
        <f>IF($B38="","",VLOOKUP($B38,'Catalog Items'!$L:$AA,10,FALSE))</f>
        <v/>
      </c>
      <c r="Q38" s="96" t="str">
        <f>IF($B38="","",VLOOKUP($B38,'Catalog Items'!$L:$AA,11,FALSE))</f>
        <v/>
      </c>
      <c r="R38" s="96" t="str">
        <f>IF($B38="","",VLOOKUP($B38,'Catalog Items'!$L:$AA,12,FALSE))</f>
        <v/>
      </c>
      <c r="S38" s="96" t="str">
        <f>IF($B38="","",VLOOKUP($B38,'Catalog Items'!$L:$AA,13,FALSE))</f>
        <v/>
      </c>
      <c r="T38" s="47" t="str">
        <f>IF($B38="","",VLOOKUP($B38,'Catalog Items'!$L:$BB,17,FALSE))</f>
        <v/>
      </c>
      <c r="U38" s="47" t="str">
        <f>IF($B38="","",VLOOKUP($B38,'Catalog Items'!$L:$BB,19,FALSE))</f>
        <v/>
      </c>
      <c r="V38" s="47" t="str">
        <f>IF($B38="","",VLOOKUP($B38,'Catalog Items'!$L:$BB,20,FALSE))</f>
        <v/>
      </c>
      <c r="W38" s="47" t="str">
        <f>IF($B38="","",VLOOKUP($B38,'Catalog Items'!$L:$BB,21,FALSE))</f>
        <v/>
      </c>
      <c r="X38" s="48" t="str">
        <f>IF($B38="","",VLOOKUP($B38,'Catalog Items'!$L:$BB,22,FALSE))</f>
        <v/>
      </c>
      <c r="Y38" s="48" t="str">
        <f>IF($B38="","",VLOOKUP($B38,'Catalog Items'!$L:$BB,23,FALSE))</f>
        <v/>
      </c>
      <c r="Z38" s="48" t="str">
        <f>IF($B38="","",VLOOKUP($B38,'Catalog Items'!$L:$BB,24,FALSE))</f>
        <v/>
      </c>
      <c r="AA38" s="47" t="str">
        <f>IF($B38="","",VLOOKUP($B38,'Catalog Items'!$L:$BB,25,FALSE))</f>
        <v/>
      </c>
      <c r="AB38" s="47" t="str">
        <f>IF($B38="","",VLOOKUP($B38,'Catalog Items'!$L:$BB,26,FALSE))</f>
        <v/>
      </c>
      <c r="AC38" s="48" t="str">
        <f>IF($B38="","",VLOOKUP($B38,'Catalog Items'!$L:$BB,27,FALSE))</f>
        <v/>
      </c>
      <c r="AD38" s="48" t="str">
        <f>IF($B38="","",VLOOKUP($B38,'Catalog Items'!$L:$BB,28,FALSE))</f>
        <v/>
      </c>
      <c r="AE38" s="48" t="str">
        <f>IF($B38="","",VLOOKUP($B38,'Catalog Items'!$L:$BB,29,FALSE))</f>
        <v/>
      </c>
      <c r="AF38" s="48" t="str">
        <f>IF($B38="","",VLOOKUP($B38,'Catalog Items'!$L:$BB,30,FALSE))</f>
        <v/>
      </c>
      <c r="AG38" s="48" t="str">
        <f>IF($B38="","",VLOOKUP($B38,'Catalog Items'!$L:$BB,31,FALSE))</f>
        <v/>
      </c>
      <c r="AH38" s="48" t="str">
        <f>IF($B38="","",VLOOKUP($B38,'Catalog Items'!$L:$BB,32,FALSE))</f>
        <v/>
      </c>
      <c r="AI38" s="48" t="str">
        <f>IF($B38="","",VLOOKUP($B38,'Catalog Items'!$L:$BB,33,FALSE))</f>
        <v/>
      </c>
      <c r="AJ38" s="48" t="str">
        <f>IF($B38="","",VLOOKUP($B38,'Catalog Items'!$L:$BB,34,FALSE))</f>
        <v/>
      </c>
      <c r="AK38" s="47" t="str">
        <f>IF($B38="","",VLOOKUP($B38,'Catalog Items'!$L:$BB,35,FALSE))</f>
        <v/>
      </c>
      <c r="AL38" s="47" t="str">
        <f>IF($B38="","",VLOOKUP($B38,'Catalog Items'!$L:$BB,36,FALSE))</f>
        <v/>
      </c>
      <c r="AM38" s="47" t="str">
        <f>IF($B38="","",VLOOKUP($B38,'Catalog Items'!$L:$BB,37,FALSE))</f>
        <v/>
      </c>
      <c r="AN38" s="47" t="str">
        <f>IF($B38="","",VLOOKUP($B38,'Catalog Items'!$L:$BB,38,FALSE))</f>
        <v/>
      </c>
      <c r="AO38" s="47" t="str">
        <f>IF($B38="","",VLOOKUP($B38,'Catalog Items'!$L:$BB,14,FALSE))</f>
        <v/>
      </c>
    </row>
    <row r="39" spans="1:41" ht="15.6" customHeight="1" x14ac:dyDescent="0.25">
      <c r="A39" s="39">
        <v>28</v>
      </c>
      <c r="B39" s="40"/>
      <c r="C39" s="41"/>
      <c r="D39" s="41"/>
      <c r="E39" s="42" t="str">
        <f>IF($B39="","",VLOOKUP($B39,'Catalog Items'!$L:$M,2,FALSE))</f>
        <v/>
      </c>
      <c r="F39" s="68" t="str">
        <f>IF($B39="","",IF(AND(D39&gt;0,C39&gt;0),"UOM Error",IF(D39&gt;0,VLOOKUP(B39,'Catalog Items'!$L:$X,13,FALSE),IF(C39&gt;0,VLOOKUP(B39,'Catalog Items'!$L:$W,12,FALSE),0))))</f>
        <v/>
      </c>
      <c r="G39" s="43" t="str">
        <f t="shared" si="2"/>
        <v/>
      </c>
      <c r="H39" s="44">
        <f t="shared" si="3"/>
        <v>0</v>
      </c>
      <c r="I39" s="45">
        <f t="shared" si="1"/>
        <v>0</v>
      </c>
      <c r="J39" s="46" t="str">
        <f>IF($B39="","",VLOOKUP($B39,'Catalog Items'!$L:$N,3,FALSE))</f>
        <v/>
      </c>
      <c r="K39" s="46" t="str">
        <f>IF($B39="","",VLOOKUP($B39,'Catalog Items'!$L:$O,4,FALSE))</f>
        <v/>
      </c>
      <c r="L39" s="47" t="str">
        <f>IF($B39="","",VLOOKUP($B39,'Catalog Items'!$L:$Q,6,FALSE))</f>
        <v/>
      </c>
      <c r="M39" s="47" t="str">
        <f>IF($B39="","",VLOOKUP($B39,'Catalog Items'!$L:$R,7,FALSE))</f>
        <v/>
      </c>
      <c r="N39" s="47" t="str">
        <f>IF($B39="","",VLOOKUP($B39,'Catalog Items'!$L:$S,8,FALSE))</f>
        <v/>
      </c>
      <c r="O39" s="47" t="str">
        <f>IF($B39="","",VLOOKUP($B39,'Catalog Items'!$L:$T,9,FALSE))</f>
        <v/>
      </c>
      <c r="P39" s="96" t="str">
        <f>IF($B39="","",VLOOKUP($B39,'Catalog Items'!$L:$AA,10,FALSE))</f>
        <v/>
      </c>
      <c r="Q39" s="96" t="str">
        <f>IF($B39="","",VLOOKUP($B39,'Catalog Items'!$L:$AA,11,FALSE))</f>
        <v/>
      </c>
      <c r="R39" s="96" t="str">
        <f>IF($B39="","",VLOOKUP($B39,'Catalog Items'!$L:$AA,12,FALSE))</f>
        <v/>
      </c>
      <c r="S39" s="96" t="str">
        <f>IF($B39="","",VLOOKUP($B39,'Catalog Items'!$L:$AA,13,FALSE))</f>
        <v/>
      </c>
      <c r="T39" s="47" t="str">
        <f>IF($B39="","",VLOOKUP($B39,'Catalog Items'!$L:$BB,17,FALSE))</f>
        <v/>
      </c>
      <c r="U39" s="47" t="str">
        <f>IF($B39="","",VLOOKUP($B39,'Catalog Items'!$L:$BB,19,FALSE))</f>
        <v/>
      </c>
      <c r="V39" s="47" t="str">
        <f>IF($B39="","",VLOOKUP($B39,'Catalog Items'!$L:$BB,20,FALSE))</f>
        <v/>
      </c>
      <c r="W39" s="47" t="str">
        <f>IF($B39="","",VLOOKUP($B39,'Catalog Items'!$L:$BB,21,FALSE))</f>
        <v/>
      </c>
      <c r="X39" s="48" t="str">
        <f>IF($B39="","",VLOOKUP($B39,'Catalog Items'!$L:$BB,22,FALSE))</f>
        <v/>
      </c>
      <c r="Y39" s="48" t="str">
        <f>IF($B39="","",VLOOKUP($B39,'Catalog Items'!$L:$BB,23,FALSE))</f>
        <v/>
      </c>
      <c r="Z39" s="48" t="str">
        <f>IF($B39="","",VLOOKUP($B39,'Catalog Items'!$L:$BB,24,FALSE))</f>
        <v/>
      </c>
      <c r="AA39" s="47" t="str">
        <f>IF($B39="","",VLOOKUP($B39,'Catalog Items'!$L:$BB,25,FALSE))</f>
        <v/>
      </c>
      <c r="AB39" s="47" t="str">
        <f>IF($B39="","",VLOOKUP($B39,'Catalog Items'!$L:$BB,26,FALSE))</f>
        <v/>
      </c>
      <c r="AC39" s="48" t="str">
        <f>IF($B39="","",VLOOKUP($B39,'Catalog Items'!$L:$BB,27,FALSE))</f>
        <v/>
      </c>
      <c r="AD39" s="48" t="str">
        <f>IF($B39="","",VLOOKUP($B39,'Catalog Items'!$L:$BB,28,FALSE))</f>
        <v/>
      </c>
      <c r="AE39" s="48" t="str">
        <f>IF($B39="","",VLOOKUP($B39,'Catalog Items'!$L:$BB,29,FALSE))</f>
        <v/>
      </c>
      <c r="AF39" s="48" t="str">
        <f>IF($B39="","",VLOOKUP($B39,'Catalog Items'!$L:$BB,30,FALSE))</f>
        <v/>
      </c>
      <c r="AG39" s="48" t="str">
        <f>IF($B39="","",VLOOKUP($B39,'Catalog Items'!$L:$BB,31,FALSE))</f>
        <v/>
      </c>
      <c r="AH39" s="48" t="str">
        <f>IF($B39="","",VLOOKUP($B39,'Catalog Items'!$L:$BB,32,FALSE))</f>
        <v/>
      </c>
      <c r="AI39" s="48" t="str">
        <f>IF($B39="","",VLOOKUP($B39,'Catalog Items'!$L:$BB,33,FALSE))</f>
        <v/>
      </c>
      <c r="AJ39" s="48" t="str">
        <f>IF($B39="","",VLOOKUP($B39,'Catalog Items'!$L:$BB,34,FALSE))</f>
        <v/>
      </c>
      <c r="AK39" s="47" t="str">
        <f>IF($B39="","",VLOOKUP($B39,'Catalog Items'!$L:$BB,35,FALSE))</f>
        <v/>
      </c>
      <c r="AL39" s="47" t="str">
        <f>IF($B39="","",VLOOKUP($B39,'Catalog Items'!$L:$BB,36,FALSE))</f>
        <v/>
      </c>
      <c r="AM39" s="47" t="str">
        <f>IF($B39="","",VLOOKUP($B39,'Catalog Items'!$L:$BB,37,FALSE))</f>
        <v/>
      </c>
      <c r="AN39" s="47" t="str">
        <f>IF($B39="","",VLOOKUP($B39,'Catalog Items'!$L:$BB,38,FALSE))</f>
        <v/>
      </c>
      <c r="AO39" s="47" t="str">
        <f>IF($B39="","",VLOOKUP($B39,'Catalog Items'!$L:$BB,14,FALSE))</f>
        <v/>
      </c>
    </row>
    <row r="40" spans="1:41" ht="15.6" customHeight="1" x14ac:dyDescent="0.25">
      <c r="A40" s="39">
        <v>29</v>
      </c>
      <c r="B40" s="40"/>
      <c r="C40" s="41"/>
      <c r="D40" s="41"/>
      <c r="E40" s="42" t="str">
        <f>IF($B40="","",VLOOKUP($B40,'Catalog Items'!$L:$M,2,FALSE))</f>
        <v/>
      </c>
      <c r="F40" s="68" t="str">
        <f>IF($B40="","",IF(AND(D40&gt;0,C40&gt;0),"UOM Error",IF(D40&gt;0,VLOOKUP(B40,'Catalog Items'!$L:$X,13,FALSE),IF(C40&gt;0,VLOOKUP(B40,'Catalog Items'!$L:$W,12,FALSE),0))))</f>
        <v/>
      </c>
      <c r="G40" s="43" t="str">
        <f t="shared" si="2"/>
        <v/>
      </c>
      <c r="H40" s="44">
        <f t="shared" si="3"/>
        <v>0</v>
      </c>
      <c r="I40" s="45">
        <f t="shared" si="1"/>
        <v>0</v>
      </c>
      <c r="J40" s="46" t="str">
        <f>IF($B40="","",VLOOKUP($B40,'Catalog Items'!$L:$N,3,FALSE))</f>
        <v/>
      </c>
      <c r="K40" s="46" t="str">
        <f>IF($B40="","",VLOOKUP($B40,'Catalog Items'!$L:$O,4,FALSE))</f>
        <v/>
      </c>
      <c r="L40" s="47" t="str">
        <f>IF($B40="","",VLOOKUP($B40,'Catalog Items'!$L:$Q,6,FALSE))</f>
        <v/>
      </c>
      <c r="M40" s="47" t="str">
        <f>IF($B40="","",VLOOKUP($B40,'Catalog Items'!$L:$R,7,FALSE))</f>
        <v/>
      </c>
      <c r="N40" s="47" t="str">
        <f>IF($B40="","",VLOOKUP($B40,'Catalog Items'!$L:$S,8,FALSE))</f>
        <v/>
      </c>
      <c r="O40" s="47" t="str">
        <f>IF($B40="","",VLOOKUP($B40,'Catalog Items'!$L:$T,9,FALSE))</f>
        <v/>
      </c>
      <c r="P40" s="96" t="str">
        <f>IF($B40="","",VLOOKUP($B40,'Catalog Items'!$L:$AA,10,FALSE))</f>
        <v/>
      </c>
      <c r="Q40" s="96" t="str">
        <f>IF($B40="","",VLOOKUP($B40,'Catalog Items'!$L:$AA,11,FALSE))</f>
        <v/>
      </c>
      <c r="R40" s="96" t="str">
        <f>IF($B40="","",VLOOKUP($B40,'Catalog Items'!$L:$AA,12,FALSE))</f>
        <v/>
      </c>
      <c r="S40" s="96" t="str">
        <f>IF($B40="","",VLOOKUP($B40,'Catalog Items'!$L:$AA,13,FALSE))</f>
        <v/>
      </c>
      <c r="T40" s="47" t="str">
        <f>IF($B40="","",VLOOKUP($B40,'Catalog Items'!$L:$BB,17,FALSE))</f>
        <v/>
      </c>
      <c r="U40" s="47" t="str">
        <f>IF($B40="","",VLOOKUP($B40,'Catalog Items'!$L:$BB,19,FALSE))</f>
        <v/>
      </c>
      <c r="V40" s="47" t="str">
        <f>IF($B40="","",VLOOKUP($B40,'Catalog Items'!$L:$BB,20,FALSE))</f>
        <v/>
      </c>
      <c r="W40" s="47" t="str">
        <f>IF($B40="","",VLOOKUP($B40,'Catalog Items'!$L:$BB,21,FALSE))</f>
        <v/>
      </c>
      <c r="X40" s="48" t="str">
        <f>IF($B40="","",VLOOKUP($B40,'Catalog Items'!$L:$BB,22,FALSE))</f>
        <v/>
      </c>
      <c r="Y40" s="48" t="str">
        <f>IF($B40="","",VLOOKUP($B40,'Catalog Items'!$L:$BB,23,FALSE))</f>
        <v/>
      </c>
      <c r="Z40" s="48" t="str">
        <f>IF($B40="","",VLOOKUP($B40,'Catalog Items'!$L:$BB,24,FALSE))</f>
        <v/>
      </c>
      <c r="AA40" s="47" t="str">
        <f>IF($B40="","",VLOOKUP($B40,'Catalog Items'!$L:$BB,25,FALSE))</f>
        <v/>
      </c>
      <c r="AB40" s="47" t="str">
        <f>IF($B40="","",VLOOKUP($B40,'Catalog Items'!$L:$BB,26,FALSE))</f>
        <v/>
      </c>
      <c r="AC40" s="48" t="str">
        <f>IF($B40="","",VLOOKUP($B40,'Catalog Items'!$L:$BB,27,FALSE))</f>
        <v/>
      </c>
      <c r="AD40" s="48" t="str">
        <f>IF($B40="","",VLOOKUP($B40,'Catalog Items'!$L:$BB,28,FALSE))</f>
        <v/>
      </c>
      <c r="AE40" s="48" t="str">
        <f>IF($B40="","",VLOOKUP($B40,'Catalog Items'!$L:$BB,29,FALSE))</f>
        <v/>
      </c>
      <c r="AF40" s="48" t="str">
        <f>IF($B40="","",VLOOKUP($B40,'Catalog Items'!$L:$BB,30,FALSE))</f>
        <v/>
      </c>
      <c r="AG40" s="48" t="str">
        <f>IF($B40="","",VLOOKUP($B40,'Catalog Items'!$L:$BB,31,FALSE))</f>
        <v/>
      </c>
      <c r="AH40" s="48" t="str">
        <f>IF($B40="","",VLOOKUP($B40,'Catalog Items'!$L:$BB,32,FALSE))</f>
        <v/>
      </c>
      <c r="AI40" s="48" t="str">
        <f>IF($B40="","",VLOOKUP($B40,'Catalog Items'!$L:$BB,33,FALSE))</f>
        <v/>
      </c>
      <c r="AJ40" s="48" t="str">
        <f>IF($B40="","",VLOOKUP($B40,'Catalog Items'!$L:$BB,34,FALSE))</f>
        <v/>
      </c>
      <c r="AK40" s="47" t="str">
        <f>IF($B40="","",VLOOKUP($B40,'Catalog Items'!$L:$BB,35,FALSE))</f>
        <v/>
      </c>
      <c r="AL40" s="47" t="str">
        <f>IF($B40="","",VLOOKUP($B40,'Catalog Items'!$L:$BB,36,FALSE))</f>
        <v/>
      </c>
      <c r="AM40" s="47" t="str">
        <f>IF($B40="","",VLOOKUP($B40,'Catalog Items'!$L:$BB,37,FALSE))</f>
        <v/>
      </c>
      <c r="AN40" s="47" t="str">
        <f>IF($B40="","",VLOOKUP($B40,'Catalog Items'!$L:$BB,38,FALSE))</f>
        <v/>
      </c>
      <c r="AO40" s="47" t="str">
        <f>IF($B40="","",VLOOKUP($B40,'Catalog Items'!$L:$BB,14,FALSE))</f>
        <v/>
      </c>
    </row>
    <row r="41" spans="1:41" ht="15.6" customHeight="1" x14ac:dyDescent="0.25">
      <c r="A41" s="39">
        <v>30</v>
      </c>
      <c r="B41" s="40"/>
      <c r="C41" s="41"/>
      <c r="D41" s="41"/>
      <c r="E41" s="42" t="str">
        <f>IF($B41="","",VLOOKUP($B41,'Catalog Items'!$L:$M,2,FALSE))</f>
        <v/>
      </c>
      <c r="F41" s="68" t="str">
        <f>IF($B41="","",IF(AND(D41&gt;0,C41&gt;0),"UOM Error",IF(D41&gt;0,VLOOKUP(B41,'Catalog Items'!$L:$X,13,FALSE),IF(C41&gt;0,VLOOKUP(B41,'Catalog Items'!$L:$W,12,FALSE),0))))</f>
        <v/>
      </c>
      <c r="G41" s="43" t="str">
        <f t="shared" si="2"/>
        <v/>
      </c>
      <c r="H41" s="44">
        <f t="shared" si="3"/>
        <v>0</v>
      </c>
      <c r="I41" s="45">
        <f t="shared" si="1"/>
        <v>0</v>
      </c>
      <c r="J41" s="46" t="str">
        <f>IF($B41="","",VLOOKUP($B41,'Catalog Items'!$L:$N,3,FALSE))</f>
        <v/>
      </c>
      <c r="K41" s="46" t="str">
        <f>IF($B41="","",VLOOKUP($B41,'Catalog Items'!$L:$O,4,FALSE))</f>
        <v/>
      </c>
      <c r="L41" s="47" t="str">
        <f>IF($B41="","",VLOOKUP($B41,'Catalog Items'!$L:$Q,6,FALSE))</f>
        <v/>
      </c>
      <c r="M41" s="47" t="str">
        <f>IF($B41="","",VLOOKUP($B41,'Catalog Items'!$L:$R,7,FALSE))</f>
        <v/>
      </c>
      <c r="N41" s="47" t="str">
        <f>IF($B41="","",VLOOKUP($B41,'Catalog Items'!$L:$S,8,FALSE))</f>
        <v/>
      </c>
      <c r="O41" s="47" t="str">
        <f>IF($B41="","",VLOOKUP($B41,'Catalog Items'!$L:$T,9,FALSE))</f>
        <v/>
      </c>
      <c r="P41" s="96" t="str">
        <f>IF($B41="","",VLOOKUP($B41,'Catalog Items'!$L:$AA,10,FALSE))</f>
        <v/>
      </c>
      <c r="Q41" s="96" t="str">
        <f>IF($B41="","",VLOOKUP($B41,'Catalog Items'!$L:$AA,11,FALSE))</f>
        <v/>
      </c>
      <c r="R41" s="96" t="str">
        <f>IF($B41="","",VLOOKUP($B41,'Catalog Items'!$L:$AA,12,FALSE))</f>
        <v/>
      </c>
      <c r="S41" s="96" t="str">
        <f>IF($B41="","",VLOOKUP($B41,'Catalog Items'!$L:$AA,13,FALSE))</f>
        <v/>
      </c>
      <c r="T41" s="47" t="str">
        <f>IF($B41="","",VLOOKUP($B41,'Catalog Items'!$L:$BB,17,FALSE))</f>
        <v/>
      </c>
      <c r="U41" s="47" t="str">
        <f>IF($B41="","",VLOOKUP($B41,'Catalog Items'!$L:$BB,19,FALSE))</f>
        <v/>
      </c>
      <c r="V41" s="47" t="str">
        <f>IF($B41="","",VLOOKUP($B41,'Catalog Items'!$L:$BB,20,FALSE))</f>
        <v/>
      </c>
      <c r="W41" s="47" t="str">
        <f>IF($B41="","",VLOOKUP($B41,'Catalog Items'!$L:$BB,21,FALSE))</f>
        <v/>
      </c>
      <c r="X41" s="48" t="str">
        <f>IF($B41="","",VLOOKUP($B41,'Catalog Items'!$L:$BB,22,FALSE))</f>
        <v/>
      </c>
      <c r="Y41" s="48" t="str">
        <f>IF($B41="","",VLOOKUP($B41,'Catalog Items'!$L:$BB,23,FALSE))</f>
        <v/>
      </c>
      <c r="Z41" s="48" t="str">
        <f>IF($B41="","",VLOOKUP($B41,'Catalog Items'!$L:$BB,24,FALSE))</f>
        <v/>
      </c>
      <c r="AA41" s="47" t="str">
        <f>IF($B41="","",VLOOKUP($B41,'Catalog Items'!$L:$BB,25,FALSE))</f>
        <v/>
      </c>
      <c r="AB41" s="47" t="str">
        <f>IF($B41="","",VLOOKUP($B41,'Catalog Items'!$L:$BB,26,FALSE))</f>
        <v/>
      </c>
      <c r="AC41" s="48" t="str">
        <f>IF($B41="","",VLOOKUP($B41,'Catalog Items'!$L:$BB,27,FALSE))</f>
        <v/>
      </c>
      <c r="AD41" s="48" t="str">
        <f>IF($B41="","",VLOOKUP($B41,'Catalog Items'!$L:$BB,28,FALSE))</f>
        <v/>
      </c>
      <c r="AE41" s="48" t="str">
        <f>IF($B41="","",VLOOKUP($B41,'Catalog Items'!$L:$BB,29,FALSE))</f>
        <v/>
      </c>
      <c r="AF41" s="48" t="str">
        <f>IF($B41="","",VLOOKUP($B41,'Catalog Items'!$L:$BB,30,FALSE))</f>
        <v/>
      </c>
      <c r="AG41" s="48" t="str">
        <f>IF($B41="","",VLOOKUP($B41,'Catalog Items'!$L:$BB,31,FALSE))</f>
        <v/>
      </c>
      <c r="AH41" s="48" t="str">
        <f>IF($B41="","",VLOOKUP($B41,'Catalog Items'!$L:$BB,32,FALSE))</f>
        <v/>
      </c>
      <c r="AI41" s="48" t="str">
        <f>IF($B41="","",VLOOKUP($B41,'Catalog Items'!$L:$BB,33,FALSE))</f>
        <v/>
      </c>
      <c r="AJ41" s="48" t="str">
        <f>IF($B41="","",VLOOKUP($B41,'Catalog Items'!$L:$BB,34,FALSE))</f>
        <v/>
      </c>
      <c r="AK41" s="47" t="str">
        <f>IF($B41="","",VLOOKUP($B41,'Catalog Items'!$L:$BB,35,FALSE))</f>
        <v/>
      </c>
      <c r="AL41" s="47" t="str">
        <f>IF($B41="","",VLOOKUP($B41,'Catalog Items'!$L:$BB,36,FALSE))</f>
        <v/>
      </c>
      <c r="AM41" s="47" t="str">
        <f>IF($B41="","",VLOOKUP($B41,'Catalog Items'!$L:$BB,37,FALSE))</f>
        <v/>
      </c>
      <c r="AN41" s="47" t="str">
        <f>IF($B41="","",VLOOKUP($B41,'Catalog Items'!$L:$BB,38,FALSE))</f>
        <v/>
      </c>
      <c r="AO41" s="47" t="str">
        <f>IF($B41="","",VLOOKUP($B41,'Catalog Items'!$L:$BB,14,FALSE))</f>
        <v/>
      </c>
    </row>
    <row r="42" spans="1:41" ht="15.6" customHeight="1" x14ac:dyDescent="0.25">
      <c r="A42" s="39">
        <v>31</v>
      </c>
      <c r="B42" s="40"/>
      <c r="C42" s="41"/>
      <c r="D42" s="41"/>
      <c r="E42" s="42" t="str">
        <f>IF($B42="","",VLOOKUP($B42,'Catalog Items'!$L:$M,2,FALSE))</f>
        <v/>
      </c>
      <c r="F42" s="68" t="str">
        <f>IF($B42="","",IF(AND(D42&gt;0,C42&gt;0),"UOM Error",IF(D42&gt;0,VLOOKUP(B42,'Catalog Items'!$L:$X,13,FALSE),IF(C42&gt;0,VLOOKUP(B42,'Catalog Items'!$L:$W,12,FALSE),0))))</f>
        <v/>
      </c>
      <c r="G42" s="43" t="str">
        <f t="shared" si="2"/>
        <v/>
      </c>
      <c r="H42" s="44">
        <f t="shared" si="3"/>
        <v>0</v>
      </c>
      <c r="I42" s="45">
        <f t="shared" si="1"/>
        <v>0</v>
      </c>
      <c r="J42" s="46" t="str">
        <f>IF($B42="","",VLOOKUP($B42,'Catalog Items'!$L:$N,3,FALSE))</f>
        <v/>
      </c>
      <c r="K42" s="46" t="str">
        <f>IF($B42="","",VLOOKUP($B42,'Catalog Items'!$L:$O,4,FALSE))</f>
        <v/>
      </c>
      <c r="L42" s="47" t="str">
        <f>IF($B42="","",VLOOKUP($B42,'Catalog Items'!$L:$Q,6,FALSE))</f>
        <v/>
      </c>
      <c r="M42" s="47" t="str">
        <f>IF($B42="","",VLOOKUP($B42,'Catalog Items'!$L:$R,7,FALSE))</f>
        <v/>
      </c>
      <c r="N42" s="47" t="str">
        <f>IF($B42="","",VLOOKUP($B42,'Catalog Items'!$L:$S,8,FALSE))</f>
        <v/>
      </c>
      <c r="O42" s="47" t="str">
        <f>IF($B42="","",VLOOKUP($B42,'Catalog Items'!$L:$T,9,FALSE))</f>
        <v/>
      </c>
      <c r="P42" s="96" t="str">
        <f>IF($B42="","",VLOOKUP($B42,'Catalog Items'!$L:$AA,10,FALSE))</f>
        <v/>
      </c>
      <c r="Q42" s="96" t="str">
        <f>IF($B42="","",VLOOKUP($B42,'Catalog Items'!$L:$AA,11,FALSE))</f>
        <v/>
      </c>
      <c r="R42" s="96" t="str">
        <f>IF($B42="","",VLOOKUP($B42,'Catalog Items'!$L:$AA,12,FALSE))</f>
        <v/>
      </c>
      <c r="S42" s="96" t="str">
        <f>IF($B42="","",VLOOKUP($B42,'Catalog Items'!$L:$AA,13,FALSE))</f>
        <v/>
      </c>
      <c r="T42" s="47" t="str">
        <f>IF($B42="","",VLOOKUP($B42,'Catalog Items'!$L:$BB,17,FALSE))</f>
        <v/>
      </c>
      <c r="U42" s="47" t="str">
        <f>IF($B42="","",VLOOKUP($B42,'Catalog Items'!$L:$BB,19,FALSE))</f>
        <v/>
      </c>
      <c r="V42" s="47" t="str">
        <f>IF($B42="","",VLOOKUP($B42,'Catalog Items'!$L:$BB,20,FALSE))</f>
        <v/>
      </c>
      <c r="W42" s="47" t="str">
        <f>IF($B42="","",VLOOKUP($B42,'Catalog Items'!$L:$BB,21,FALSE))</f>
        <v/>
      </c>
      <c r="X42" s="48" t="str">
        <f>IF($B42="","",VLOOKUP($B42,'Catalog Items'!$L:$BB,22,FALSE))</f>
        <v/>
      </c>
      <c r="Y42" s="48" t="str">
        <f>IF($B42="","",VLOOKUP($B42,'Catalog Items'!$L:$BB,23,FALSE))</f>
        <v/>
      </c>
      <c r="Z42" s="48" t="str">
        <f>IF($B42="","",VLOOKUP($B42,'Catalog Items'!$L:$BB,24,FALSE))</f>
        <v/>
      </c>
      <c r="AA42" s="47" t="str">
        <f>IF($B42="","",VLOOKUP($B42,'Catalog Items'!$L:$BB,25,FALSE))</f>
        <v/>
      </c>
      <c r="AB42" s="47" t="str">
        <f>IF($B42="","",VLOOKUP($B42,'Catalog Items'!$L:$BB,26,FALSE))</f>
        <v/>
      </c>
      <c r="AC42" s="48" t="str">
        <f>IF($B42="","",VLOOKUP($B42,'Catalog Items'!$L:$BB,27,FALSE))</f>
        <v/>
      </c>
      <c r="AD42" s="48" t="str">
        <f>IF($B42="","",VLOOKUP($B42,'Catalog Items'!$L:$BB,28,FALSE))</f>
        <v/>
      </c>
      <c r="AE42" s="48" t="str">
        <f>IF($B42="","",VLOOKUP($B42,'Catalog Items'!$L:$BB,29,FALSE))</f>
        <v/>
      </c>
      <c r="AF42" s="48" t="str">
        <f>IF($B42="","",VLOOKUP($B42,'Catalog Items'!$L:$BB,30,FALSE))</f>
        <v/>
      </c>
      <c r="AG42" s="48" t="str">
        <f>IF($B42="","",VLOOKUP($B42,'Catalog Items'!$L:$BB,31,FALSE))</f>
        <v/>
      </c>
      <c r="AH42" s="48" t="str">
        <f>IF($B42="","",VLOOKUP($B42,'Catalog Items'!$L:$BB,32,FALSE))</f>
        <v/>
      </c>
      <c r="AI42" s="48" t="str">
        <f>IF($B42="","",VLOOKUP($B42,'Catalog Items'!$L:$BB,33,FALSE))</f>
        <v/>
      </c>
      <c r="AJ42" s="48" t="str">
        <f>IF($B42="","",VLOOKUP($B42,'Catalog Items'!$L:$BB,34,FALSE))</f>
        <v/>
      </c>
      <c r="AK42" s="47" t="str">
        <f>IF($B42="","",VLOOKUP($B42,'Catalog Items'!$L:$BB,35,FALSE))</f>
        <v/>
      </c>
      <c r="AL42" s="47" t="str">
        <f>IF($B42="","",VLOOKUP($B42,'Catalog Items'!$L:$BB,36,FALSE))</f>
        <v/>
      </c>
      <c r="AM42" s="47" t="str">
        <f>IF($B42="","",VLOOKUP($B42,'Catalog Items'!$L:$BB,37,FALSE))</f>
        <v/>
      </c>
      <c r="AN42" s="47" t="str">
        <f>IF($B42="","",VLOOKUP($B42,'Catalog Items'!$L:$BB,38,FALSE))</f>
        <v/>
      </c>
      <c r="AO42" s="47" t="str">
        <f>IF($B42="","",VLOOKUP($B42,'Catalog Items'!$L:$BB,14,FALSE))</f>
        <v/>
      </c>
    </row>
    <row r="43" spans="1:41" ht="15.6" customHeight="1" x14ac:dyDescent="0.25">
      <c r="A43" s="39">
        <v>32</v>
      </c>
      <c r="B43" s="40"/>
      <c r="C43" s="41"/>
      <c r="D43" s="41"/>
      <c r="E43" s="42" t="str">
        <f>IF($B43="","",VLOOKUP($B43,'Catalog Items'!$L:$M,2,FALSE))</f>
        <v/>
      </c>
      <c r="F43" s="68" t="str">
        <f>IF($B43="","",IF(AND(D43&gt;0,C43&gt;0),"UOM Error",IF(D43&gt;0,VLOOKUP(B43,'Catalog Items'!$L:$X,13,FALSE),IF(C43&gt;0,VLOOKUP(B43,'Catalog Items'!$L:$W,12,FALSE),0))))</f>
        <v/>
      </c>
      <c r="G43" s="43" t="str">
        <f t="shared" si="2"/>
        <v/>
      </c>
      <c r="H43" s="44">
        <f t="shared" si="3"/>
        <v>0</v>
      </c>
      <c r="I43" s="45">
        <f t="shared" si="1"/>
        <v>0</v>
      </c>
      <c r="J43" s="46" t="str">
        <f>IF($B43="","",VLOOKUP($B43,'Catalog Items'!$L:$N,3,FALSE))</f>
        <v/>
      </c>
      <c r="K43" s="46" t="str">
        <f>IF($B43="","",VLOOKUP($B43,'Catalog Items'!$L:$O,4,FALSE))</f>
        <v/>
      </c>
      <c r="L43" s="47" t="str">
        <f>IF($B43="","",VLOOKUP($B43,'Catalog Items'!$L:$Q,6,FALSE))</f>
        <v/>
      </c>
      <c r="M43" s="47" t="str">
        <f>IF($B43="","",VLOOKUP($B43,'Catalog Items'!$L:$R,7,FALSE))</f>
        <v/>
      </c>
      <c r="N43" s="47" t="str">
        <f>IF($B43="","",VLOOKUP($B43,'Catalog Items'!$L:$S,8,FALSE))</f>
        <v/>
      </c>
      <c r="O43" s="47" t="str">
        <f>IF($B43="","",VLOOKUP($B43,'Catalog Items'!$L:$T,9,FALSE))</f>
        <v/>
      </c>
      <c r="P43" s="96" t="str">
        <f>IF($B43="","",VLOOKUP($B43,'Catalog Items'!$L:$AA,10,FALSE))</f>
        <v/>
      </c>
      <c r="Q43" s="96" t="str">
        <f>IF($B43="","",VLOOKUP($B43,'Catalog Items'!$L:$AA,11,FALSE))</f>
        <v/>
      </c>
      <c r="R43" s="96" t="str">
        <f>IF($B43="","",VLOOKUP($B43,'Catalog Items'!$L:$AA,12,FALSE))</f>
        <v/>
      </c>
      <c r="S43" s="96" t="str">
        <f>IF($B43="","",VLOOKUP($B43,'Catalog Items'!$L:$AA,13,FALSE))</f>
        <v/>
      </c>
      <c r="T43" s="47" t="str">
        <f>IF($B43="","",VLOOKUP($B43,'Catalog Items'!$L:$BB,17,FALSE))</f>
        <v/>
      </c>
      <c r="U43" s="47" t="str">
        <f>IF($B43="","",VLOOKUP($B43,'Catalog Items'!$L:$BB,19,FALSE))</f>
        <v/>
      </c>
      <c r="V43" s="47" t="str">
        <f>IF($B43="","",VLOOKUP($B43,'Catalog Items'!$L:$BB,20,FALSE))</f>
        <v/>
      </c>
      <c r="W43" s="47" t="str">
        <f>IF($B43="","",VLOOKUP($B43,'Catalog Items'!$L:$BB,21,FALSE))</f>
        <v/>
      </c>
      <c r="X43" s="48" t="str">
        <f>IF($B43="","",VLOOKUP($B43,'Catalog Items'!$L:$BB,22,FALSE))</f>
        <v/>
      </c>
      <c r="Y43" s="48" t="str">
        <f>IF($B43="","",VLOOKUP($B43,'Catalog Items'!$L:$BB,23,FALSE))</f>
        <v/>
      </c>
      <c r="Z43" s="48" t="str">
        <f>IF($B43="","",VLOOKUP($B43,'Catalog Items'!$L:$BB,24,FALSE))</f>
        <v/>
      </c>
      <c r="AA43" s="47" t="str">
        <f>IF($B43="","",VLOOKUP($B43,'Catalog Items'!$L:$BB,25,FALSE))</f>
        <v/>
      </c>
      <c r="AB43" s="47" t="str">
        <f>IF($B43="","",VLOOKUP($B43,'Catalog Items'!$L:$BB,26,FALSE))</f>
        <v/>
      </c>
      <c r="AC43" s="48" t="str">
        <f>IF($B43="","",VLOOKUP($B43,'Catalog Items'!$L:$BB,27,FALSE))</f>
        <v/>
      </c>
      <c r="AD43" s="48" t="str">
        <f>IF($B43="","",VLOOKUP($B43,'Catalog Items'!$L:$BB,28,FALSE))</f>
        <v/>
      </c>
      <c r="AE43" s="48" t="str">
        <f>IF($B43="","",VLOOKUP($B43,'Catalog Items'!$L:$BB,29,FALSE))</f>
        <v/>
      </c>
      <c r="AF43" s="48" t="str">
        <f>IF($B43="","",VLOOKUP($B43,'Catalog Items'!$L:$BB,30,FALSE))</f>
        <v/>
      </c>
      <c r="AG43" s="48" t="str">
        <f>IF($B43="","",VLOOKUP($B43,'Catalog Items'!$L:$BB,31,FALSE))</f>
        <v/>
      </c>
      <c r="AH43" s="48" t="str">
        <f>IF($B43="","",VLOOKUP($B43,'Catalog Items'!$L:$BB,32,FALSE))</f>
        <v/>
      </c>
      <c r="AI43" s="48" t="str">
        <f>IF($B43="","",VLOOKUP($B43,'Catalog Items'!$L:$BB,33,FALSE))</f>
        <v/>
      </c>
      <c r="AJ43" s="48" t="str">
        <f>IF($B43="","",VLOOKUP($B43,'Catalog Items'!$L:$BB,34,FALSE))</f>
        <v/>
      </c>
      <c r="AK43" s="47" t="str">
        <f>IF($B43="","",VLOOKUP($B43,'Catalog Items'!$L:$BB,35,FALSE))</f>
        <v/>
      </c>
      <c r="AL43" s="47" t="str">
        <f>IF($B43="","",VLOOKUP($B43,'Catalog Items'!$L:$BB,36,FALSE))</f>
        <v/>
      </c>
      <c r="AM43" s="47" t="str">
        <f>IF($B43="","",VLOOKUP($B43,'Catalog Items'!$L:$BB,37,FALSE))</f>
        <v/>
      </c>
      <c r="AN43" s="47" t="str">
        <f>IF($B43="","",VLOOKUP($B43,'Catalog Items'!$L:$BB,38,FALSE))</f>
        <v/>
      </c>
      <c r="AO43" s="47" t="str">
        <f>IF($B43="","",VLOOKUP($B43,'Catalog Items'!$L:$BB,14,FALSE))</f>
        <v/>
      </c>
    </row>
    <row r="44" spans="1:41" ht="15.6" customHeight="1" x14ac:dyDescent="0.25">
      <c r="A44" s="39">
        <v>33</v>
      </c>
      <c r="B44" s="40"/>
      <c r="C44" s="41"/>
      <c r="D44" s="41"/>
      <c r="E44" s="42" t="str">
        <f>IF($B44="","",VLOOKUP($B44,'Catalog Items'!$L:$M,2,FALSE))</f>
        <v/>
      </c>
      <c r="F44" s="68" t="str">
        <f>IF($B44="","",IF(AND(D44&gt;0,C44&gt;0),"UOM Error",IF(D44&gt;0,VLOOKUP(B44,'Catalog Items'!$L:$X,13,FALSE),IF(C44&gt;0,VLOOKUP(B44,'Catalog Items'!$L:$W,12,FALSE),0))))</f>
        <v/>
      </c>
      <c r="G44" s="43" t="str">
        <f t="shared" si="2"/>
        <v/>
      </c>
      <c r="H44" s="44">
        <f t="shared" si="3"/>
        <v>0</v>
      </c>
      <c r="I44" s="45">
        <f t="shared" si="1"/>
        <v>0</v>
      </c>
      <c r="J44" s="46" t="str">
        <f>IF($B44="","",VLOOKUP($B44,'Catalog Items'!$L:$N,3,FALSE))</f>
        <v/>
      </c>
      <c r="K44" s="46" t="str">
        <f>IF($B44="","",VLOOKUP($B44,'Catalog Items'!$L:$O,4,FALSE))</f>
        <v/>
      </c>
      <c r="L44" s="47" t="str">
        <f>IF($B44="","",VLOOKUP($B44,'Catalog Items'!$L:$Q,6,FALSE))</f>
        <v/>
      </c>
      <c r="M44" s="47" t="str">
        <f>IF($B44="","",VLOOKUP($B44,'Catalog Items'!$L:$R,7,FALSE))</f>
        <v/>
      </c>
      <c r="N44" s="47" t="str">
        <f>IF($B44="","",VLOOKUP($B44,'Catalog Items'!$L:$S,8,FALSE))</f>
        <v/>
      </c>
      <c r="O44" s="47" t="str">
        <f>IF($B44="","",VLOOKUP($B44,'Catalog Items'!$L:$T,9,FALSE))</f>
        <v/>
      </c>
      <c r="P44" s="96" t="str">
        <f>IF($B44="","",VLOOKUP($B44,'Catalog Items'!$L:$AA,10,FALSE))</f>
        <v/>
      </c>
      <c r="Q44" s="96" t="str">
        <f>IF($B44="","",VLOOKUP($B44,'Catalog Items'!$L:$AA,11,FALSE))</f>
        <v/>
      </c>
      <c r="R44" s="96" t="str">
        <f>IF($B44="","",VLOOKUP($B44,'Catalog Items'!$L:$AA,12,FALSE))</f>
        <v/>
      </c>
      <c r="S44" s="96" t="str">
        <f>IF($B44="","",VLOOKUP($B44,'Catalog Items'!$L:$AA,13,FALSE))</f>
        <v/>
      </c>
      <c r="T44" s="47" t="str">
        <f>IF($B44="","",VLOOKUP($B44,'Catalog Items'!$L:$BB,17,FALSE))</f>
        <v/>
      </c>
      <c r="U44" s="47" t="str">
        <f>IF($B44="","",VLOOKUP($B44,'Catalog Items'!$L:$BB,19,FALSE))</f>
        <v/>
      </c>
      <c r="V44" s="47" t="str">
        <f>IF($B44="","",VLOOKUP($B44,'Catalog Items'!$L:$BB,20,FALSE))</f>
        <v/>
      </c>
      <c r="W44" s="47" t="str">
        <f>IF($B44="","",VLOOKUP($B44,'Catalog Items'!$L:$BB,21,FALSE))</f>
        <v/>
      </c>
      <c r="X44" s="48" t="str">
        <f>IF($B44="","",VLOOKUP($B44,'Catalog Items'!$L:$BB,22,FALSE))</f>
        <v/>
      </c>
      <c r="Y44" s="48" t="str">
        <f>IF($B44="","",VLOOKUP($B44,'Catalog Items'!$L:$BB,23,FALSE))</f>
        <v/>
      </c>
      <c r="Z44" s="48" t="str">
        <f>IF($B44="","",VLOOKUP($B44,'Catalog Items'!$L:$BB,24,FALSE))</f>
        <v/>
      </c>
      <c r="AA44" s="47" t="str">
        <f>IF($B44="","",VLOOKUP($B44,'Catalog Items'!$L:$BB,25,FALSE))</f>
        <v/>
      </c>
      <c r="AB44" s="47" t="str">
        <f>IF($B44="","",VLOOKUP($B44,'Catalog Items'!$L:$BB,26,FALSE))</f>
        <v/>
      </c>
      <c r="AC44" s="48" t="str">
        <f>IF($B44="","",VLOOKUP($B44,'Catalog Items'!$L:$BB,27,FALSE))</f>
        <v/>
      </c>
      <c r="AD44" s="48" t="str">
        <f>IF($B44="","",VLOOKUP($B44,'Catalog Items'!$L:$BB,28,FALSE))</f>
        <v/>
      </c>
      <c r="AE44" s="48" t="str">
        <f>IF($B44="","",VLOOKUP($B44,'Catalog Items'!$L:$BB,29,FALSE))</f>
        <v/>
      </c>
      <c r="AF44" s="48" t="str">
        <f>IF($B44="","",VLOOKUP($B44,'Catalog Items'!$L:$BB,30,FALSE))</f>
        <v/>
      </c>
      <c r="AG44" s="48" t="str">
        <f>IF($B44="","",VLOOKUP($B44,'Catalog Items'!$L:$BB,31,FALSE))</f>
        <v/>
      </c>
      <c r="AH44" s="48" t="str">
        <f>IF($B44="","",VLOOKUP($B44,'Catalog Items'!$L:$BB,32,FALSE))</f>
        <v/>
      </c>
      <c r="AI44" s="48" t="str">
        <f>IF($B44="","",VLOOKUP($B44,'Catalog Items'!$L:$BB,33,FALSE))</f>
        <v/>
      </c>
      <c r="AJ44" s="48" t="str">
        <f>IF($B44="","",VLOOKUP($B44,'Catalog Items'!$L:$BB,34,FALSE))</f>
        <v/>
      </c>
      <c r="AK44" s="47" t="str">
        <f>IF($B44="","",VLOOKUP($B44,'Catalog Items'!$L:$BB,35,FALSE))</f>
        <v/>
      </c>
      <c r="AL44" s="47" t="str">
        <f>IF($B44="","",VLOOKUP($B44,'Catalog Items'!$L:$BB,36,FALSE))</f>
        <v/>
      </c>
      <c r="AM44" s="47" t="str">
        <f>IF($B44="","",VLOOKUP($B44,'Catalog Items'!$L:$BB,37,FALSE))</f>
        <v/>
      </c>
      <c r="AN44" s="47" t="str">
        <f>IF($B44="","",VLOOKUP($B44,'Catalog Items'!$L:$BB,38,FALSE))</f>
        <v/>
      </c>
      <c r="AO44" s="47" t="str">
        <f>IF($B44="","",VLOOKUP($B44,'Catalog Items'!$L:$BB,14,FALSE))</f>
        <v/>
      </c>
    </row>
    <row r="45" spans="1:41" ht="15.6" customHeight="1" x14ac:dyDescent="0.25">
      <c r="A45" s="39">
        <v>34</v>
      </c>
      <c r="B45" s="40"/>
      <c r="C45" s="41"/>
      <c r="D45" s="41"/>
      <c r="E45" s="42" t="str">
        <f>IF($B45="","",VLOOKUP($B45,'Catalog Items'!$L:$M,2,FALSE))</f>
        <v/>
      </c>
      <c r="F45" s="68" t="str">
        <f>IF($B45="","",IF(AND(D45&gt;0,C45&gt;0),"UOM Error",IF(D45&gt;0,VLOOKUP(B45,'Catalog Items'!$L:$X,13,FALSE),IF(C45&gt;0,VLOOKUP(B45,'Catalog Items'!$L:$W,12,FALSE),0))))</f>
        <v/>
      </c>
      <c r="G45" s="43" t="str">
        <f t="shared" si="2"/>
        <v/>
      </c>
      <c r="H45" s="44">
        <f t="shared" si="3"/>
        <v>0</v>
      </c>
      <c r="I45" s="45">
        <f t="shared" si="1"/>
        <v>0</v>
      </c>
      <c r="J45" s="46" t="str">
        <f>IF($B45="","",VLOOKUP($B45,'Catalog Items'!$L:$N,3,FALSE))</f>
        <v/>
      </c>
      <c r="K45" s="46" t="str">
        <f>IF($B45="","",VLOOKUP($B45,'Catalog Items'!$L:$O,4,FALSE))</f>
        <v/>
      </c>
      <c r="L45" s="47" t="str">
        <f>IF($B45="","",VLOOKUP($B45,'Catalog Items'!$L:$Q,6,FALSE))</f>
        <v/>
      </c>
      <c r="M45" s="47" t="str">
        <f>IF($B45="","",VLOOKUP($B45,'Catalog Items'!$L:$R,7,FALSE))</f>
        <v/>
      </c>
      <c r="N45" s="47" t="str">
        <f>IF($B45="","",VLOOKUP($B45,'Catalog Items'!$L:$S,8,FALSE))</f>
        <v/>
      </c>
      <c r="O45" s="47" t="str">
        <f>IF($B45="","",VLOOKUP($B45,'Catalog Items'!$L:$T,9,FALSE))</f>
        <v/>
      </c>
      <c r="P45" s="96" t="str">
        <f>IF($B45="","",VLOOKUP($B45,'Catalog Items'!$L:$AA,10,FALSE))</f>
        <v/>
      </c>
      <c r="Q45" s="96" t="str">
        <f>IF($B45="","",VLOOKUP($B45,'Catalog Items'!$L:$AA,11,FALSE))</f>
        <v/>
      </c>
      <c r="R45" s="96" t="str">
        <f>IF($B45="","",VLOOKUP($B45,'Catalog Items'!$L:$AA,12,FALSE))</f>
        <v/>
      </c>
      <c r="S45" s="96" t="str">
        <f>IF($B45="","",VLOOKUP($B45,'Catalog Items'!$L:$AA,13,FALSE))</f>
        <v/>
      </c>
      <c r="T45" s="47" t="str">
        <f>IF($B45="","",VLOOKUP($B45,'Catalog Items'!$L:$BB,17,FALSE))</f>
        <v/>
      </c>
      <c r="U45" s="47" t="str">
        <f>IF($B45="","",VLOOKUP($B45,'Catalog Items'!$L:$BB,19,FALSE))</f>
        <v/>
      </c>
      <c r="V45" s="47" t="str">
        <f>IF($B45="","",VLOOKUP($B45,'Catalog Items'!$L:$BB,20,FALSE))</f>
        <v/>
      </c>
      <c r="W45" s="47" t="str">
        <f>IF($B45="","",VLOOKUP($B45,'Catalog Items'!$L:$BB,21,FALSE))</f>
        <v/>
      </c>
      <c r="X45" s="48" t="str">
        <f>IF($B45="","",VLOOKUP($B45,'Catalog Items'!$L:$BB,22,FALSE))</f>
        <v/>
      </c>
      <c r="Y45" s="48" t="str">
        <f>IF($B45="","",VLOOKUP($B45,'Catalog Items'!$L:$BB,23,FALSE))</f>
        <v/>
      </c>
      <c r="Z45" s="48" t="str">
        <f>IF($B45="","",VLOOKUP($B45,'Catalog Items'!$L:$BB,24,FALSE))</f>
        <v/>
      </c>
      <c r="AA45" s="47" t="str">
        <f>IF($B45="","",VLOOKUP($B45,'Catalog Items'!$L:$BB,25,FALSE))</f>
        <v/>
      </c>
      <c r="AB45" s="47" t="str">
        <f>IF($B45="","",VLOOKUP($B45,'Catalog Items'!$L:$BB,26,FALSE))</f>
        <v/>
      </c>
      <c r="AC45" s="48" t="str">
        <f>IF($B45="","",VLOOKUP($B45,'Catalog Items'!$L:$BB,27,FALSE))</f>
        <v/>
      </c>
      <c r="AD45" s="48" t="str">
        <f>IF($B45="","",VLOOKUP($B45,'Catalog Items'!$L:$BB,28,FALSE))</f>
        <v/>
      </c>
      <c r="AE45" s="48" t="str">
        <f>IF($B45="","",VLOOKUP($B45,'Catalog Items'!$L:$BB,29,FALSE))</f>
        <v/>
      </c>
      <c r="AF45" s="48" t="str">
        <f>IF($B45="","",VLOOKUP($B45,'Catalog Items'!$L:$BB,30,FALSE))</f>
        <v/>
      </c>
      <c r="AG45" s="48" t="str">
        <f>IF($B45="","",VLOOKUP($B45,'Catalog Items'!$L:$BB,31,FALSE))</f>
        <v/>
      </c>
      <c r="AH45" s="48" t="str">
        <f>IF($B45="","",VLOOKUP($B45,'Catalog Items'!$L:$BB,32,FALSE))</f>
        <v/>
      </c>
      <c r="AI45" s="48" t="str">
        <f>IF($B45="","",VLOOKUP($B45,'Catalog Items'!$L:$BB,33,FALSE))</f>
        <v/>
      </c>
      <c r="AJ45" s="48" t="str">
        <f>IF($B45="","",VLOOKUP($B45,'Catalog Items'!$L:$BB,34,FALSE))</f>
        <v/>
      </c>
      <c r="AK45" s="47" t="str">
        <f>IF($B45="","",VLOOKUP($B45,'Catalog Items'!$L:$BB,35,FALSE))</f>
        <v/>
      </c>
      <c r="AL45" s="47" t="str">
        <f>IF($B45="","",VLOOKUP($B45,'Catalog Items'!$L:$BB,36,FALSE))</f>
        <v/>
      </c>
      <c r="AM45" s="47" t="str">
        <f>IF($B45="","",VLOOKUP($B45,'Catalog Items'!$L:$BB,37,FALSE))</f>
        <v/>
      </c>
      <c r="AN45" s="47" t="str">
        <f>IF($B45="","",VLOOKUP($B45,'Catalog Items'!$L:$BB,38,FALSE))</f>
        <v/>
      </c>
      <c r="AO45" s="47" t="str">
        <f>IF($B45="","",VLOOKUP($B45,'Catalog Items'!$L:$BB,14,FALSE))</f>
        <v/>
      </c>
    </row>
    <row r="46" spans="1:41" ht="15.6" customHeight="1" x14ac:dyDescent="0.25">
      <c r="A46" s="39">
        <v>35</v>
      </c>
      <c r="B46" s="40"/>
      <c r="C46" s="41"/>
      <c r="D46" s="41"/>
      <c r="E46" s="42" t="str">
        <f>IF($B46="","",VLOOKUP($B46,'Catalog Items'!$L:$M,2,FALSE))</f>
        <v/>
      </c>
      <c r="F46" s="68" t="str">
        <f>IF($B46="","",IF(AND(D46&gt;0,C46&gt;0),"UOM Error",IF(D46&gt;0,VLOOKUP(B46,'Catalog Items'!$L:$X,13,FALSE),IF(C46&gt;0,VLOOKUP(B46,'Catalog Items'!$L:$W,12,FALSE),0))))</f>
        <v/>
      </c>
      <c r="G46" s="43" t="str">
        <f t="shared" si="2"/>
        <v/>
      </c>
      <c r="H46" s="44">
        <f t="shared" si="3"/>
        <v>0</v>
      </c>
      <c r="I46" s="45">
        <f t="shared" si="1"/>
        <v>0</v>
      </c>
      <c r="J46" s="46" t="str">
        <f>IF($B46="","",VLOOKUP($B46,'Catalog Items'!$L:$N,3,FALSE))</f>
        <v/>
      </c>
      <c r="K46" s="46" t="str">
        <f>IF($B46="","",VLOOKUP($B46,'Catalog Items'!$L:$O,4,FALSE))</f>
        <v/>
      </c>
      <c r="L46" s="47" t="str">
        <f>IF($B46="","",VLOOKUP($B46,'Catalog Items'!$L:$Q,6,FALSE))</f>
        <v/>
      </c>
      <c r="M46" s="47" t="str">
        <f>IF($B46="","",VLOOKUP($B46,'Catalog Items'!$L:$R,7,FALSE))</f>
        <v/>
      </c>
      <c r="N46" s="47" t="str">
        <f>IF($B46="","",VLOOKUP($B46,'Catalog Items'!$L:$S,8,FALSE))</f>
        <v/>
      </c>
      <c r="O46" s="47" t="str">
        <f>IF($B46="","",VLOOKUP($B46,'Catalog Items'!$L:$T,9,FALSE))</f>
        <v/>
      </c>
      <c r="P46" s="96" t="str">
        <f>IF($B46="","",VLOOKUP($B46,'Catalog Items'!$L:$AA,10,FALSE))</f>
        <v/>
      </c>
      <c r="Q46" s="96" t="str">
        <f>IF($B46="","",VLOOKUP($B46,'Catalog Items'!$L:$AA,11,FALSE))</f>
        <v/>
      </c>
      <c r="R46" s="96" t="str">
        <f>IF($B46="","",VLOOKUP($B46,'Catalog Items'!$L:$AA,12,FALSE))</f>
        <v/>
      </c>
      <c r="S46" s="96" t="str">
        <f>IF($B46="","",VLOOKUP($B46,'Catalog Items'!$L:$AA,13,FALSE))</f>
        <v/>
      </c>
      <c r="T46" s="47" t="str">
        <f>IF($B46="","",VLOOKUP($B46,'Catalog Items'!$L:$BB,17,FALSE))</f>
        <v/>
      </c>
      <c r="U46" s="47" t="str">
        <f>IF($B46="","",VLOOKUP($B46,'Catalog Items'!$L:$BB,19,FALSE))</f>
        <v/>
      </c>
      <c r="V46" s="47" t="str">
        <f>IF($B46="","",VLOOKUP($B46,'Catalog Items'!$L:$BB,20,FALSE))</f>
        <v/>
      </c>
      <c r="W46" s="47" t="str">
        <f>IF($B46="","",VLOOKUP($B46,'Catalog Items'!$L:$BB,21,FALSE))</f>
        <v/>
      </c>
      <c r="X46" s="48" t="str">
        <f>IF($B46="","",VLOOKUP($B46,'Catalog Items'!$L:$BB,22,FALSE))</f>
        <v/>
      </c>
      <c r="Y46" s="48" t="str">
        <f>IF($B46="","",VLOOKUP($B46,'Catalog Items'!$L:$BB,23,FALSE))</f>
        <v/>
      </c>
      <c r="Z46" s="48" t="str">
        <f>IF($B46="","",VLOOKUP($B46,'Catalog Items'!$L:$BB,24,FALSE))</f>
        <v/>
      </c>
      <c r="AA46" s="47" t="str">
        <f>IF($B46="","",VLOOKUP($B46,'Catalog Items'!$L:$BB,25,FALSE))</f>
        <v/>
      </c>
      <c r="AB46" s="47" t="str">
        <f>IF($B46="","",VLOOKUP($B46,'Catalog Items'!$L:$BB,26,FALSE))</f>
        <v/>
      </c>
      <c r="AC46" s="48" t="str">
        <f>IF($B46="","",VLOOKUP($B46,'Catalog Items'!$L:$BB,27,FALSE))</f>
        <v/>
      </c>
      <c r="AD46" s="48" t="str">
        <f>IF($B46="","",VLOOKUP($B46,'Catalog Items'!$L:$BB,28,FALSE))</f>
        <v/>
      </c>
      <c r="AE46" s="48" t="str">
        <f>IF($B46="","",VLOOKUP($B46,'Catalog Items'!$L:$BB,29,FALSE))</f>
        <v/>
      </c>
      <c r="AF46" s="48" t="str">
        <f>IF($B46="","",VLOOKUP($B46,'Catalog Items'!$L:$BB,30,FALSE))</f>
        <v/>
      </c>
      <c r="AG46" s="48" t="str">
        <f>IF($B46="","",VLOOKUP($B46,'Catalog Items'!$L:$BB,31,FALSE))</f>
        <v/>
      </c>
      <c r="AH46" s="48" t="str">
        <f>IF($B46="","",VLOOKUP($B46,'Catalog Items'!$L:$BB,32,FALSE))</f>
        <v/>
      </c>
      <c r="AI46" s="48" t="str">
        <f>IF($B46="","",VLOOKUP($B46,'Catalog Items'!$L:$BB,33,FALSE))</f>
        <v/>
      </c>
      <c r="AJ46" s="48" t="str">
        <f>IF($B46="","",VLOOKUP($B46,'Catalog Items'!$L:$BB,34,FALSE))</f>
        <v/>
      </c>
      <c r="AK46" s="47" t="str">
        <f>IF($B46="","",VLOOKUP($B46,'Catalog Items'!$L:$BB,35,FALSE))</f>
        <v/>
      </c>
      <c r="AL46" s="47" t="str">
        <f>IF($B46="","",VLOOKUP($B46,'Catalog Items'!$L:$BB,36,FALSE))</f>
        <v/>
      </c>
      <c r="AM46" s="47" t="str">
        <f>IF($B46="","",VLOOKUP($B46,'Catalog Items'!$L:$BB,37,FALSE))</f>
        <v/>
      </c>
      <c r="AN46" s="47" t="str">
        <f>IF($B46="","",VLOOKUP($B46,'Catalog Items'!$L:$BB,38,FALSE))</f>
        <v/>
      </c>
      <c r="AO46" s="47" t="str">
        <f>IF($B46="","",VLOOKUP($B46,'Catalog Items'!$L:$BB,14,FALSE))</f>
        <v/>
      </c>
    </row>
    <row r="47" spans="1:41" ht="15.6" customHeight="1" x14ac:dyDescent="0.25">
      <c r="A47" s="39">
        <v>36</v>
      </c>
      <c r="B47" s="40"/>
      <c r="C47" s="41"/>
      <c r="D47" s="41"/>
      <c r="E47" s="42" t="str">
        <f>IF($B47="","",VLOOKUP($B47,'Catalog Items'!$L:$M,2,FALSE))</f>
        <v/>
      </c>
      <c r="F47" s="68" t="str">
        <f>IF($B47="","",IF(AND(D47&gt;0,C47&gt;0),"UOM Error",IF(D47&gt;0,VLOOKUP(B47,'Catalog Items'!$L:$X,13,FALSE),IF(C47&gt;0,VLOOKUP(B47,'Catalog Items'!$L:$W,12,FALSE),0))))</f>
        <v/>
      </c>
      <c r="G47" s="43" t="str">
        <f t="shared" si="2"/>
        <v/>
      </c>
      <c r="H47" s="44">
        <f t="shared" si="3"/>
        <v>0</v>
      </c>
      <c r="I47" s="45">
        <f t="shared" si="1"/>
        <v>0</v>
      </c>
      <c r="J47" s="46" t="str">
        <f>IF($B47="","",VLOOKUP($B47,'Catalog Items'!$L:$N,3,FALSE))</f>
        <v/>
      </c>
      <c r="K47" s="46" t="str">
        <f>IF($B47="","",VLOOKUP($B47,'Catalog Items'!$L:$O,4,FALSE))</f>
        <v/>
      </c>
      <c r="L47" s="47" t="str">
        <f>IF($B47="","",VLOOKUP($B47,'Catalog Items'!$L:$Q,6,FALSE))</f>
        <v/>
      </c>
      <c r="M47" s="47" t="str">
        <f>IF($B47="","",VLOOKUP($B47,'Catalog Items'!$L:$R,7,FALSE))</f>
        <v/>
      </c>
      <c r="N47" s="47" t="str">
        <f>IF($B47="","",VLOOKUP($B47,'Catalog Items'!$L:$S,8,FALSE))</f>
        <v/>
      </c>
      <c r="O47" s="47" t="str">
        <f>IF($B47="","",VLOOKUP($B47,'Catalog Items'!$L:$T,9,FALSE))</f>
        <v/>
      </c>
      <c r="P47" s="96" t="str">
        <f>IF($B47="","",VLOOKUP($B47,'Catalog Items'!$L:$AA,10,FALSE))</f>
        <v/>
      </c>
      <c r="Q47" s="96" t="str">
        <f>IF($B47="","",VLOOKUP($B47,'Catalog Items'!$L:$AA,11,FALSE))</f>
        <v/>
      </c>
      <c r="R47" s="96" t="str">
        <f>IF($B47="","",VLOOKUP($B47,'Catalog Items'!$L:$AA,12,FALSE))</f>
        <v/>
      </c>
      <c r="S47" s="96" t="str">
        <f>IF($B47="","",VLOOKUP($B47,'Catalog Items'!$L:$AA,13,FALSE))</f>
        <v/>
      </c>
      <c r="T47" s="47" t="str">
        <f>IF($B47="","",VLOOKUP($B47,'Catalog Items'!$L:$BB,17,FALSE))</f>
        <v/>
      </c>
      <c r="U47" s="47" t="str">
        <f>IF($B47="","",VLOOKUP($B47,'Catalog Items'!$L:$BB,19,FALSE))</f>
        <v/>
      </c>
      <c r="V47" s="47" t="str">
        <f>IF($B47="","",VLOOKUP($B47,'Catalog Items'!$L:$BB,20,FALSE))</f>
        <v/>
      </c>
      <c r="W47" s="47" t="str">
        <f>IF($B47="","",VLOOKUP($B47,'Catalog Items'!$L:$BB,21,FALSE))</f>
        <v/>
      </c>
      <c r="X47" s="48" t="str">
        <f>IF($B47="","",VLOOKUP($B47,'Catalog Items'!$L:$BB,22,FALSE))</f>
        <v/>
      </c>
      <c r="Y47" s="48" t="str">
        <f>IF($B47="","",VLOOKUP($B47,'Catalog Items'!$L:$BB,23,FALSE))</f>
        <v/>
      </c>
      <c r="Z47" s="48" t="str">
        <f>IF($B47="","",VLOOKUP($B47,'Catalog Items'!$L:$BB,24,FALSE))</f>
        <v/>
      </c>
      <c r="AA47" s="47" t="str">
        <f>IF($B47="","",VLOOKUP($B47,'Catalog Items'!$L:$BB,25,FALSE))</f>
        <v/>
      </c>
      <c r="AB47" s="47" t="str">
        <f>IF($B47="","",VLOOKUP($B47,'Catalog Items'!$L:$BB,26,FALSE))</f>
        <v/>
      </c>
      <c r="AC47" s="48" t="str">
        <f>IF($B47="","",VLOOKUP($B47,'Catalog Items'!$L:$BB,27,FALSE))</f>
        <v/>
      </c>
      <c r="AD47" s="48" t="str">
        <f>IF($B47="","",VLOOKUP($B47,'Catalog Items'!$L:$BB,28,FALSE))</f>
        <v/>
      </c>
      <c r="AE47" s="48" t="str">
        <f>IF($B47="","",VLOOKUP($B47,'Catalog Items'!$L:$BB,29,FALSE))</f>
        <v/>
      </c>
      <c r="AF47" s="48" t="str">
        <f>IF($B47="","",VLOOKUP($B47,'Catalog Items'!$L:$BB,30,FALSE))</f>
        <v/>
      </c>
      <c r="AG47" s="48" t="str">
        <f>IF($B47="","",VLOOKUP($B47,'Catalog Items'!$L:$BB,31,FALSE))</f>
        <v/>
      </c>
      <c r="AH47" s="48" t="str">
        <f>IF($B47="","",VLOOKUP($B47,'Catalog Items'!$L:$BB,32,FALSE))</f>
        <v/>
      </c>
      <c r="AI47" s="48" t="str">
        <f>IF($B47="","",VLOOKUP($B47,'Catalog Items'!$L:$BB,33,FALSE))</f>
        <v/>
      </c>
      <c r="AJ47" s="48" t="str">
        <f>IF($B47="","",VLOOKUP($B47,'Catalog Items'!$L:$BB,34,FALSE))</f>
        <v/>
      </c>
      <c r="AK47" s="47" t="str">
        <f>IF($B47="","",VLOOKUP($B47,'Catalog Items'!$L:$BB,35,FALSE))</f>
        <v/>
      </c>
      <c r="AL47" s="47" t="str">
        <f>IF($B47="","",VLOOKUP($B47,'Catalog Items'!$L:$BB,36,FALSE))</f>
        <v/>
      </c>
      <c r="AM47" s="47" t="str">
        <f>IF($B47="","",VLOOKUP($B47,'Catalog Items'!$L:$BB,37,FALSE))</f>
        <v/>
      </c>
      <c r="AN47" s="47" t="str">
        <f>IF($B47="","",VLOOKUP($B47,'Catalog Items'!$L:$BB,38,FALSE))</f>
        <v/>
      </c>
      <c r="AO47" s="47" t="str">
        <f>IF($B47="","",VLOOKUP($B47,'Catalog Items'!$L:$BB,14,FALSE))</f>
        <v/>
      </c>
    </row>
    <row r="48" spans="1:41" ht="15.6" customHeight="1" x14ac:dyDescent="0.25">
      <c r="A48" s="39">
        <v>37</v>
      </c>
      <c r="B48" s="40"/>
      <c r="C48" s="41"/>
      <c r="D48" s="41"/>
      <c r="E48" s="42" t="str">
        <f>IF($B48="","",VLOOKUP($B48,'Catalog Items'!$L:$M,2,FALSE))</f>
        <v/>
      </c>
      <c r="F48" s="68" t="str">
        <f>IF($B48="","",IF(AND(D48&gt;0,C48&gt;0),"UOM Error",IF(D48&gt;0,VLOOKUP(B48,'Catalog Items'!$L:$X,13,FALSE),IF(C48&gt;0,VLOOKUP(B48,'Catalog Items'!$L:$W,12,FALSE),0))))</f>
        <v/>
      </c>
      <c r="G48" s="43" t="str">
        <f t="shared" si="2"/>
        <v/>
      </c>
      <c r="H48" s="44">
        <f t="shared" si="3"/>
        <v>0</v>
      </c>
      <c r="I48" s="45">
        <f t="shared" si="1"/>
        <v>0</v>
      </c>
      <c r="J48" s="46" t="str">
        <f>IF($B48="","",VLOOKUP($B48,'Catalog Items'!$L:$N,3,FALSE))</f>
        <v/>
      </c>
      <c r="K48" s="46" t="str">
        <f>IF($B48="","",VLOOKUP($B48,'Catalog Items'!$L:$O,4,FALSE))</f>
        <v/>
      </c>
      <c r="L48" s="47" t="str">
        <f>IF($B48="","",VLOOKUP($B48,'Catalog Items'!$L:$Q,6,FALSE))</f>
        <v/>
      </c>
      <c r="M48" s="47" t="str">
        <f>IF($B48="","",VLOOKUP($B48,'Catalog Items'!$L:$R,7,FALSE))</f>
        <v/>
      </c>
      <c r="N48" s="47" t="str">
        <f>IF($B48="","",VLOOKUP($B48,'Catalog Items'!$L:$S,8,FALSE))</f>
        <v/>
      </c>
      <c r="O48" s="47" t="str">
        <f>IF($B48="","",VLOOKUP($B48,'Catalog Items'!$L:$T,9,FALSE))</f>
        <v/>
      </c>
      <c r="P48" s="96" t="str">
        <f>IF($B48="","",VLOOKUP($B48,'Catalog Items'!$L:$AA,10,FALSE))</f>
        <v/>
      </c>
      <c r="Q48" s="96" t="str">
        <f>IF($B48="","",VLOOKUP($B48,'Catalog Items'!$L:$AA,11,FALSE))</f>
        <v/>
      </c>
      <c r="R48" s="96" t="str">
        <f>IF($B48="","",VLOOKUP($B48,'Catalog Items'!$L:$AA,12,FALSE))</f>
        <v/>
      </c>
      <c r="S48" s="96" t="str">
        <f>IF($B48="","",VLOOKUP($B48,'Catalog Items'!$L:$AA,13,FALSE))</f>
        <v/>
      </c>
      <c r="T48" s="47" t="str">
        <f>IF($B48="","",VLOOKUP($B48,'Catalog Items'!$L:$BB,17,FALSE))</f>
        <v/>
      </c>
      <c r="U48" s="47" t="str">
        <f>IF($B48="","",VLOOKUP($B48,'Catalog Items'!$L:$BB,19,FALSE))</f>
        <v/>
      </c>
      <c r="V48" s="47" t="str">
        <f>IF($B48="","",VLOOKUP($B48,'Catalog Items'!$L:$BB,20,FALSE))</f>
        <v/>
      </c>
      <c r="W48" s="47" t="str">
        <f>IF($B48="","",VLOOKUP($B48,'Catalog Items'!$L:$BB,21,FALSE))</f>
        <v/>
      </c>
      <c r="X48" s="48" t="str">
        <f>IF($B48="","",VLOOKUP($B48,'Catalog Items'!$L:$BB,22,FALSE))</f>
        <v/>
      </c>
      <c r="Y48" s="48" t="str">
        <f>IF($B48="","",VLOOKUP($B48,'Catalog Items'!$L:$BB,23,FALSE))</f>
        <v/>
      </c>
      <c r="Z48" s="48" t="str">
        <f>IF($B48="","",VLOOKUP($B48,'Catalog Items'!$L:$BB,24,FALSE))</f>
        <v/>
      </c>
      <c r="AA48" s="47" t="str">
        <f>IF($B48="","",VLOOKUP($B48,'Catalog Items'!$L:$BB,25,FALSE))</f>
        <v/>
      </c>
      <c r="AB48" s="47" t="str">
        <f>IF($B48="","",VLOOKUP($B48,'Catalog Items'!$L:$BB,26,FALSE))</f>
        <v/>
      </c>
      <c r="AC48" s="48" t="str">
        <f>IF($B48="","",VLOOKUP($B48,'Catalog Items'!$L:$BB,27,FALSE))</f>
        <v/>
      </c>
      <c r="AD48" s="48" t="str">
        <f>IF($B48="","",VLOOKUP($B48,'Catalog Items'!$L:$BB,28,FALSE))</f>
        <v/>
      </c>
      <c r="AE48" s="48" t="str">
        <f>IF($B48="","",VLOOKUP($B48,'Catalog Items'!$L:$BB,29,FALSE))</f>
        <v/>
      </c>
      <c r="AF48" s="48" t="str">
        <f>IF($B48="","",VLOOKUP($B48,'Catalog Items'!$L:$BB,30,FALSE))</f>
        <v/>
      </c>
      <c r="AG48" s="48" t="str">
        <f>IF($B48="","",VLOOKUP($B48,'Catalog Items'!$L:$BB,31,FALSE))</f>
        <v/>
      </c>
      <c r="AH48" s="48" t="str">
        <f>IF($B48="","",VLOOKUP($B48,'Catalog Items'!$L:$BB,32,FALSE))</f>
        <v/>
      </c>
      <c r="AI48" s="48" t="str">
        <f>IF($B48="","",VLOOKUP($B48,'Catalog Items'!$L:$BB,33,FALSE))</f>
        <v/>
      </c>
      <c r="AJ48" s="48" t="str">
        <f>IF($B48="","",VLOOKUP($B48,'Catalog Items'!$L:$BB,34,FALSE))</f>
        <v/>
      </c>
      <c r="AK48" s="47" t="str">
        <f>IF($B48="","",VLOOKUP($B48,'Catalog Items'!$L:$BB,35,FALSE))</f>
        <v/>
      </c>
      <c r="AL48" s="47" t="str">
        <f>IF($B48="","",VLOOKUP($B48,'Catalog Items'!$L:$BB,36,FALSE))</f>
        <v/>
      </c>
      <c r="AM48" s="47" t="str">
        <f>IF($B48="","",VLOOKUP($B48,'Catalog Items'!$L:$BB,37,FALSE))</f>
        <v/>
      </c>
      <c r="AN48" s="47" t="str">
        <f>IF($B48="","",VLOOKUP($B48,'Catalog Items'!$L:$BB,38,FALSE))</f>
        <v/>
      </c>
      <c r="AO48" s="47" t="str">
        <f>IF($B48="","",VLOOKUP($B48,'Catalog Items'!$L:$BB,14,FALSE))</f>
        <v/>
      </c>
    </row>
    <row r="49" spans="1:41" ht="15.6" customHeight="1" x14ac:dyDescent="0.25">
      <c r="A49" s="39">
        <v>38</v>
      </c>
      <c r="B49" s="40"/>
      <c r="C49" s="41"/>
      <c r="D49" s="41"/>
      <c r="E49" s="42" t="str">
        <f>IF($B49="","",VLOOKUP($B49,'Catalog Items'!$L:$M,2,FALSE))</f>
        <v/>
      </c>
      <c r="F49" s="68" t="str">
        <f>IF($B49="","",IF(AND(D49&gt;0,C49&gt;0),"UOM Error",IF(D49&gt;0,VLOOKUP(B49,'Catalog Items'!$L:$X,13,FALSE),IF(C49&gt;0,VLOOKUP(B49,'Catalog Items'!$L:$W,12,FALSE),0))))</f>
        <v/>
      </c>
      <c r="G49" s="43" t="str">
        <f t="shared" si="2"/>
        <v/>
      </c>
      <c r="H49" s="44">
        <f t="shared" si="3"/>
        <v>0</v>
      </c>
      <c r="I49" s="45">
        <f t="shared" si="1"/>
        <v>0</v>
      </c>
      <c r="J49" s="46" t="str">
        <f>IF($B49="","",VLOOKUP($B49,'Catalog Items'!$L:$N,3,FALSE))</f>
        <v/>
      </c>
      <c r="K49" s="46" t="str">
        <f>IF($B49="","",VLOOKUP($B49,'Catalog Items'!$L:$O,4,FALSE))</f>
        <v/>
      </c>
      <c r="L49" s="47" t="str">
        <f>IF($B49="","",VLOOKUP($B49,'Catalog Items'!$L:$Q,6,FALSE))</f>
        <v/>
      </c>
      <c r="M49" s="47" t="str">
        <f>IF($B49="","",VLOOKUP($B49,'Catalog Items'!$L:$R,7,FALSE))</f>
        <v/>
      </c>
      <c r="N49" s="47" t="str">
        <f>IF($B49="","",VLOOKUP($B49,'Catalog Items'!$L:$S,8,FALSE))</f>
        <v/>
      </c>
      <c r="O49" s="47" t="str">
        <f>IF($B49="","",VLOOKUP($B49,'Catalog Items'!$L:$T,9,FALSE))</f>
        <v/>
      </c>
      <c r="P49" s="96" t="str">
        <f>IF($B49="","",VLOOKUP($B49,'Catalog Items'!$L:$AA,10,FALSE))</f>
        <v/>
      </c>
      <c r="Q49" s="96" t="str">
        <f>IF($B49="","",VLOOKUP($B49,'Catalog Items'!$L:$AA,11,FALSE))</f>
        <v/>
      </c>
      <c r="R49" s="96" t="str">
        <f>IF($B49="","",VLOOKUP($B49,'Catalog Items'!$L:$AA,12,FALSE))</f>
        <v/>
      </c>
      <c r="S49" s="96" t="str">
        <f>IF($B49="","",VLOOKUP($B49,'Catalog Items'!$L:$AA,13,FALSE))</f>
        <v/>
      </c>
      <c r="T49" s="47" t="str">
        <f>IF($B49="","",VLOOKUP($B49,'Catalog Items'!$L:$BB,17,FALSE))</f>
        <v/>
      </c>
      <c r="U49" s="47" t="str">
        <f>IF($B49="","",VLOOKUP($B49,'Catalog Items'!$L:$BB,19,FALSE))</f>
        <v/>
      </c>
      <c r="V49" s="47" t="str">
        <f>IF($B49="","",VLOOKUP($B49,'Catalog Items'!$L:$BB,20,FALSE))</f>
        <v/>
      </c>
      <c r="W49" s="47" t="str">
        <f>IF($B49="","",VLOOKUP($B49,'Catalog Items'!$L:$BB,21,FALSE))</f>
        <v/>
      </c>
      <c r="X49" s="48" t="str">
        <f>IF($B49="","",VLOOKUP($B49,'Catalog Items'!$L:$BB,22,FALSE))</f>
        <v/>
      </c>
      <c r="Y49" s="48" t="str">
        <f>IF($B49="","",VLOOKUP($B49,'Catalog Items'!$L:$BB,23,FALSE))</f>
        <v/>
      </c>
      <c r="Z49" s="48" t="str">
        <f>IF($B49="","",VLOOKUP($B49,'Catalog Items'!$L:$BB,24,FALSE))</f>
        <v/>
      </c>
      <c r="AA49" s="47" t="str">
        <f>IF($B49="","",VLOOKUP($B49,'Catalog Items'!$L:$BB,25,FALSE))</f>
        <v/>
      </c>
      <c r="AB49" s="47" t="str">
        <f>IF($B49="","",VLOOKUP($B49,'Catalog Items'!$L:$BB,26,FALSE))</f>
        <v/>
      </c>
      <c r="AC49" s="48" t="str">
        <f>IF($B49="","",VLOOKUP($B49,'Catalog Items'!$L:$BB,27,FALSE))</f>
        <v/>
      </c>
      <c r="AD49" s="48" t="str">
        <f>IF($B49="","",VLOOKUP($B49,'Catalog Items'!$L:$BB,28,FALSE))</f>
        <v/>
      </c>
      <c r="AE49" s="48" t="str">
        <f>IF($B49="","",VLOOKUP($B49,'Catalog Items'!$L:$BB,29,FALSE))</f>
        <v/>
      </c>
      <c r="AF49" s="48" t="str">
        <f>IF($B49="","",VLOOKUP($B49,'Catalog Items'!$L:$BB,30,FALSE))</f>
        <v/>
      </c>
      <c r="AG49" s="48" t="str">
        <f>IF($B49="","",VLOOKUP($B49,'Catalog Items'!$L:$BB,31,FALSE))</f>
        <v/>
      </c>
      <c r="AH49" s="48" t="str">
        <f>IF($B49="","",VLOOKUP($B49,'Catalog Items'!$L:$BB,32,FALSE))</f>
        <v/>
      </c>
      <c r="AI49" s="48" t="str">
        <f>IF($B49="","",VLOOKUP($B49,'Catalog Items'!$L:$BB,33,FALSE))</f>
        <v/>
      </c>
      <c r="AJ49" s="48" t="str">
        <f>IF($B49="","",VLOOKUP($B49,'Catalog Items'!$L:$BB,34,FALSE))</f>
        <v/>
      </c>
      <c r="AK49" s="47" t="str">
        <f>IF($B49="","",VLOOKUP($B49,'Catalog Items'!$L:$BB,35,FALSE))</f>
        <v/>
      </c>
      <c r="AL49" s="47" t="str">
        <f>IF($B49="","",VLOOKUP($B49,'Catalog Items'!$L:$BB,36,FALSE))</f>
        <v/>
      </c>
      <c r="AM49" s="47" t="str">
        <f>IF($B49="","",VLOOKUP($B49,'Catalog Items'!$L:$BB,37,FALSE))</f>
        <v/>
      </c>
      <c r="AN49" s="47" t="str">
        <f>IF($B49="","",VLOOKUP($B49,'Catalog Items'!$L:$BB,38,FALSE))</f>
        <v/>
      </c>
      <c r="AO49" s="47" t="str">
        <f>IF($B49="","",VLOOKUP($B49,'Catalog Items'!$L:$BB,14,FALSE))</f>
        <v/>
      </c>
    </row>
    <row r="50" spans="1:41" ht="15.6" customHeight="1" x14ac:dyDescent="0.25">
      <c r="A50" s="39">
        <v>39</v>
      </c>
      <c r="B50" s="40"/>
      <c r="C50" s="41"/>
      <c r="D50" s="41"/>
      <c r="E50" s="42" t="str">
        <f>IF($B50="","",VLOOKUP($B50,'Catalog Items'!$L:$M,2,FALSE))</f>
        <v/>
      </c>
      <c r="F50" s="68" t="str">
        <f>IF($B50="","",IF(AND(D50&gt;0,C50&gt;0),"UOM Error",IF(D50&gt;0,VLOOKUP(B50,'Catalog Items'!$L:$X,13,FALSE),IF(C50&gt;0,VLOOKUP(B50,'Catalog Items'!$L:$W,12,FALSE),0))))</f>
        <v/>
      </c>
      <c r="G50" s="43" t="str">
        <f t="shared" si="2"/>
        <v/>
      </c>
      <c r="H50" s="44">
        <f t="shared" si="3"/>
        <v>0</v>
      </c>
      <c r="I50" s="45">
        <f t="shared" si="1"/>
        <v>0</v>
      </c>
      <c r="J50" s="46" t="str">
        <f>IF($B50="","",VLOOKUP($B50,'Catalog Items'!$L:$N,3,FALSE))</f>
        <v/>
      </c>
      <c r="K50" s="46" t="str">
        <f>IF($B50="","",VLOOKUP($B50,'Catalog Items'!$L:$O,4,FALSE))</f>
        <v/>
      </c>
      <c r="L50" s="47" t="str">
        <f>IF($B50="","",VLOOKUP($B50,'Catalog Items'!$L:$Q,6,FALSE))</f>
        <v/>
      </c>
      <c r="M50" s="47" t="str">
        <f>IF($B50="","",VLOOKUP($B50,'Catalog Items'!$L:$R,7,FALSE))</f>
        <v/>
      </c>
      <c r="N50" s="47" t="str">
        <f>IF($B50="","",VLOOKUP($B50,'Catalog Items'!$L:$S,8,FALSE))</f>
        <v/>
      </c>
      <c r="O50" s="47" t="str">
        <f>IF($B50="","",VLOOKUP($B50,'Catalog Items'!$L:$T,9,FALSE))</f>
        <v/>
      </c>
      <c r="P50" s="96" t="str">
        <f>IF($B50="","",VLOOKUP($B50,'Catalog Items'!$L:$AA,10,FALSE))</f>
        <v/>
      </c>
      <c r="Q50" s="96" t="str">
        <f>IF($B50="","",VLOOKUP($B50,'Catalog Items'!$L:$AA,11,FALSE))</f>
        <v/>
      </c>
      <c r="R50" s="96" t="str">
        <f>IF($B50="","",VLOOKUP($B50,'Catalog Items'!$L:$AA,12,FALSE))</f>
        <v/>
      </c>
      <c r="S50" s="96" t="str">
        <f>IF($B50="","",VLOOKUP($B50,'Catalog Items'!$L:$AA,13,FALSE))</f>
        <v/>
      </c>
      <c r="T50" s="47" t="str">
        <f>IF($B50="","",VLOOKUP($B50,'Catalog Items'!$L:$BB,17,FALSE))</f>
        <v/>
      </c>
      <c r="U50" s="47" t="str">
        <f>IF($B50="","",VLOOKUP($B50,'Catalog Items'!$L:$BB,19,FALSE))</f>
        <v/>
      </c>
      <c r="V50" s="47" t="str">
        <f>IF($B50="","",VLOOKUP($B50,'Catalog Items'!$L:$BB,20,FALSE))</f>
        <v/>
      </c>
      <c r="W50" s="47" t="str">
        <f>IF($B50="","",VLOOKUP($B50,'Catalog Items'!$L:$BB,21,FALSE))</f>
        <v/>
      </c>
      <c r="X50" s="48" t="str">
        <f>IF($B50="","",VLOOKUP($B50,'Catalog Items'!$L:$BB,22,FALSE))</f>
        <v/>
      </c>
      <c r="Y50" s="48" t="str">
        <f>IF($B50="","",VLOOKUP($B50,'Catalog Items'!$L:$BB,23,FALSE))</f>
        <v/>
      </c>
      <c r="Z50" s="48" t="str">
        <f>IF($B50="","",VLOOKUP($B50,'Catalog Items'!$L:$BB,24,FALSE))</f>
        <v/>
      </c>
      <c r="AA50" s="47" t="str">
        <f>IF($B50="","",VLOOKUP($B50,'Catalog Items'!$L:$BB,25,FALSE))</f>
        <v/>
      </c>
      <c r="AB50" s="47" t="str">
        <f>IF($B50="","",VLOOKUP($B50,'Catalog Items'!$L:$BB,26,FALSE))</f>
        <v/>
      </c>
      <c r="AC50" s="48" t="str">
        <f>IF($B50="","",VLOOKUP($B50,'Catalog Items'!$L:$BB,27,FALSE))</f>
        <v/>
      </c>
      <c r="AD50" s="48" t="str">
        <f>IF($B50="","",VLOOKUP($B50,'Catalog Items'!$L:$BB,28,FALSE))</f>
        <v/>
      </c>
      <c r="AE50" s="48" t="str">
        <f>IF($B50="","",VLOOKUP($B50,'Catalog Items'!$L:$BB,29,FALSE))</f>
        <v/>
      </c>
      <c r="AF50" s="48" t="str">
        <f>IF($B50="","",VLOOKUP($B50,'Catalog Items'!$L:$BB,30,FALSE))</f>
        <v/>
      </c>
      <c r="AG50" s="48" t="str">
        <f>IF($B50="","",VLOOKUP($B50,'Catalog Items'!$L:$BB,31,FALSE))</f>
        <v/>
      </c>
      <c r="AH50" s="48" t="str">
        <f>IF($B50="","",VLOOKUP($B50,'Catalog Items'!$L:$BB,32,FALSE))</f>
        <v/>
      </c>
      <c r="AI50" s="48" t="str">
        <f>IF($B50="","",VLOOKUP($B50,'Catalog Items'!$L:$BB,33,FALSE))</f>
        <v/>
      </c>
      <c r="AJ50" s="48" t="str">
        <f>IF($B50="","",VLOOKUP($B50,'Catalog Items'!$L:$BB,34,FALSE))</f>
        <v/>
      </c>
      <c r="AK50" s="47" t="str">
        <f>IF($B50="","",VLOOKUP($B50,'Catalog Items'!$L:$BB,35,FALSE))</f>
        <v/>
      </c>
      <c r="AL50" s="47" t="str">
        <f>IF($B50="","",VLOOKUP($B50,'Catalog Items'!$L:$BB,36,FALSE))</f>
        <v/>
      </c>
      <c r="AM50" s="47" t="str">
        <f>IF($B50="","",VLOOKUP($B50,'Catalog Items'!$L:$BB,37,FALSE))</f>
        <v/>
      </c>
      <c r="AN50" s="47" t="str">
        <f>IF($B50="","",VLOOKUP($B50,'Catalog Items'!$L:$BB,38,FALSE))</f>
        <v/>
      </c>
      <c r="AO50" s="47" t="str">
        <f>IF($B50="","",VLOOKUP($B50,'Catalog Items'!$L:$BB,14,FALSE))</f>
        <v/>
      </c>
    </row>
    <row r="51" spans="1:41" ht="15.6" customHeight="1" x14ac:dyDescent="0.25">
      <c r="A51" s="39">
        <v>40</v>
      </c>
      <c r="B51" s="40"/>
      <c r="C51" s="41"/>
      <c r="D51" s="41"/>
      <c r="E51" s="42" t="str">
        <f>IF($B51="","",VLOOKUP($B51,'Catalog Items'!$L:$M,2,FALSE))</f>
        <v/>
      </c>
      <c r="F51" s="68" t="str">
        <f>IF($B51="","",IF(AND(D51&gt;0,C51&gt;0),"UOM Error",IF(D51&gt;0,VLOOKUP(B51,'Catalog Items'!$L:$X,13,FALSE),IF(C51&gt;0,VLOOKUP(B51,'Catalog Items'!$L:$W,12,FALSE),0))))</f>
        <v/>
      </c>
      <c r="G51" s="43" t="str">
        <f t="shared" si="2"/>
        <v/>
      </c>
      <c r="H51" s="44">
        <f t="shared" si="3"/>
        <v>0</v>
      </c>
      <c r="I51" s="45">
        <f t="shared" si="1"/>
        <v>0</v>
      </c>
      <c r="J51" s="46" t="str">
        <f>IF($B51="","",VLOOKUP($B51,'Catalog Items'!$L:$N,3,FALSE))</f>
        <v/>
      </c>
      <c r="K51" s="46" t="str">
        <f>IF($B51="","",VLOOKUP($B51,'Catalog Items'!$L:$O,4,FALSE))</f>
        <v/>
      </c>
      <c r="L51" s="47" t="str">
        <f>IF($B51="","",VLOOKUP($B51,'Catalog Items'!$L:$Q,6,FALSE))</f>
        <v/>
      </c>
      <c r="M51" s="47" t="str">
        <f>IF($B51="","",VLOOKUP($B51,'Catalog Items'!$L:$R,7,FALSE))</f>
        <v/>
      </c>
      <c r="N51" s="47" t="str">
        <f>IF($B51="","",VLOOKUP($B51,'Catalog Items'!$L:$S,8,FALSE))</f>
        <v/>
      </c>
      <c r="O51" s="47" t="str">
        <f>IF($B51="","",VLOOKUP($B51,'Catalog Items'!$L:$T,9,FALSE))</f>
        <v/>
      </c>
      <c r="P51" s="96" t="str">
        <f>IF($B51="","",VLOOKUP($B51,'Catalog Items'!$L:$AA,10,FALSE))</f>
        <v/>
      </c>
      <c r="Q51" s="96" t="str">
        <f>IF($B51="","",VLOOKUP($B51,'Catalog Items'!$L:$AA,11,FALSE))</f>
        <v/>
      </c>
      <c r="R51" s="96" t="str">
        <f>IF($B51="","",VLOOKUP($B51,'Catalog Items'!$L:$AA,12,FALSE))</f>
        <v/>
      </c>
      <c r="S51" s="96" t="str">
        <f>IF($B51="","",VLOOKUP($B51,'Catalog Items'!$L:$AA,13,FALSE))</f>
        <v/>
      </c>
      <c r="T51" s="47" t="str">
        <f>IF($B51="","",VLOOKUP($B51,'Catalog Items'!$L:$BB,17,FALSE))</f>
        <v/>
      </c>
      <c r="U51" s="47" t="str">
        <f>IF($B51="","",VLOOKUP($B51,'Catalog Items'!$L:$BB,19,FALSE))</f>
        <v/>
      </c>
      <c r="V51" s="47" t="str">
        <f>IF($B51="","",VLOOKUP($B51,'Catalog Items'!$L:$BB,20,FALSE))</f>
        <v/>
      </c>
      <c r="W51" s="47" t="str">
        <f>IF($B51="","",VLOOKUP($B51,'Catalog Items'!$L:$BB,21,FALSE))</f>
        <v/>
      </c>
      <c r="X51" s="48" t="str">
        <f>IF($B51="","",VLOOKUP($B51,'Catalog Items'!$L:$BB,22,FALSE))</f>
        <v/>
      </c>
      <c r="Y51" s="48" t="str">
        <f>IF($B51="","",VLOOKUP($B51,'Catalog Items'!$L:$BB,23,FALSE))</f>
        <v/>
      </c>
      <c r="Z51" s="48" t="str">
        <f>IF($B51="","",VLOOKUP($B51,'Catalog Items'!$L:$BB,24,FALSE))</f>
        <v/>
      </c>
      <c r="AA51" s="47" t="str">
        <f>IF($B51="","",VLOOKUP($B51,'Catalog Items'!$L:$BB,25,FALSE))</f>
        <v/>
      </c>
      <c r="AB51" s="47" t="str">
        <f>IF($B51="","",VLOOKUP($B51,'Catalog Items'!$L:$BB,26,FALSE))</f>
        <v/>
      </c>
      <c r="AC51" s="48" t="str">
        <f>IF($B51="","",VLOOKUP($B51,'Catalog Items'!$L:$BB,27,FALSE))</f>
        <v/>
      </c>
      <c r="AD51" s="48" t="str">
        <f>IF($B51="","",VLOOKUP($B51,'Catalog Items'!$L:$BB,28,FALSE))</f>
        <v/>
      </c>
      <c r="AE51" s="48" t="str">
        <f>IF($B51="","",VLOOKUP($B51,'Catalog Items'!$L:$BB,29,FALSE))</f>
        <v/>
      </c>
      <c r="AF51" s="48" t="str">
        <f>IF($B51="","",VLOOKUP($B51,'Catalog Items'!$L:$BB,30,FALSE))</f>
        <v/>
      </c>
      <c r="AG51" s="48" t="str">
        <f>IF($B51="","",VLOOKUP($B51,'Catalog Items'!$L:$BB,31,FALSE))</f>
        <v/>
      </c>
      <c r="AH51" s="48" t="str">
        <f>IF($B51="","",VLOOKUP($B51,'Catalog Items'!$L:$BB,32,FALSE))</f>
        <v/>
      </c>
      <c r="AI51" s="48" t="str">
        <f>IF($B51="","",VLOOKUP($B51,'Catalog Items'!$L:$BB,33,FALSE))</f>
        <v/>
      </c>
      <c r="AJ51" s="48" t="str">
        <f>IF($B51="","",VLOOKUP($B51,'Catalog Items'!$L:$BB,34,FALSE))</f>
        <v/>
      </c>
      <c r="AK51" s="47" t="str">
        <f>IF($B51="","",VLOOKUP($B51,'Catalog Items'!$L:$BB,35,FALSE))</f>
        <v/>
      </c>
      <c r="AL51" s="47" t="str">
        <f>IF($B51="","",VLOOKUP($B51,'Catalog Items'!$L:$BB,36,FALSE))</f>
        <v/>
      </c>
      <c r="AM51" s="47" t="str">
        <f>IF($B51="","",VLOOKUP($B51,'Catalog Items'!$L:$BB,37,FALSE))</f>
        <v/>
      </c>
      <c r="AN51" s="47" t="str">
        <f>IF($B51="","",VLOOKUP($B51,'Catalog Items'!$L:$BB,38,FALSE))</f>
        <v/>
      </c>
      <c r="AO51" s="47" t="str">
        <f>IF($B51="","",VLOOKUP($B51,'Catalog Items'!$L:$BB,14,FALSE))</f>
        <v/>
      </c>
    </row>
    <row r="52" spans="1:41" ht="15.6" customHeight="1" x14ac:dyDescent="0.25">
      <c r="A52" s="39">
        <v>41</v>
      </c>
      <c r="B52" s="40"/>
      <c r="C52" s="41"/>
      <c r="D52" s="41"/>
      <c r="E52" s="42" t="str">
        <f>IF($B52="","",VLOOKUP($B52,'Catalog Items'!$L:$M,2,FALSE))</f>
        <v/>
      </c>
      <c r="F52" s="68" t="str">
        <f>IF($B52="","",IF(AND(D52&gt;0,C52&gt;0),"UOM Error",IF(D52&gt;0,VLOOKUP(B52,'Catalog Items'!$L:$X,13,FALSE),IF(C52&gt;0,VLOOKUP(B52,'Catalog Items'!$L:$W,12,FALSE),0))))</f>
        <v/>
      </c>
      <c r="G52" s="43" t="str">
        <f t="shared" si="2"/>
        <v/>
      </c>
      <c r="H52" s="44">
        <f t="shared" si="3"/>
        <v>0</v>
      </c>
      <c r="I52" s="45">
        <f t="shared" si="1"/>
        <v>0</v>
      </c>
      <c r="J52" s="46" t="str">
        <f>IF($B52="","",VLOOKUP($B52,'Catalog Items'!$L:$N,3,FALSE))</f>
        <v/>
      </c>
      <c r="K52" s="46" t="str">
        <f>IF($B52="","",VLOOKUP($B52,'Catalog Items'!$L:$O,4,FALSE))</f>
        <v/>
      </c>
      <c r="L52" s="47" t="str">
        <f>IF($B52="","",VLOOKUP($B52,'Catalog Items'!$L:$Q,6,FALSE))</f>
        <v/>
      </c>
      <c r="M52" s="47" t="str">
        <f>IF($B52="","",VLOOKUP($B52,'Catalog Items'!$L:$R,7,FALSE))</f>
        <v/>
      </c>
      <c r="N52" s="47" t="str">
        <f>IF($B52="","",VLOOKUP($B52,'Catalog Items'!$L:$S,8,FALSE))</f>
        <v/>
      </c>
      <c r="O52" s="47" t="str">
        <f>IF($B52="","",VLOOKUP($B52,'Catalog Items'!$L:$T,9,FALSE))</f>
        <v/>
      </c>
      <c r="P52" s="96" t="str">
        <f>IF($B52="","",VLOOKUP($B52,'Catalog Items'!$L:$AA,10,FALSE))</f>
        <v/>
      </c>
      <c r="Q52" s="96" t="str">
        <f>IF($B52="","",VLOOKUP($B52,'Catalog Items'!$L:$AA,11,FALSE))</f>
        <v/>
      </c>
      <c r="R52" s="96" t="str">
        <f>IF($B52="","",VLOOKUP($B52,'Catalog Items'!$L:$AA,12,FALSE))</f>
        <v/>
      </c>
      <c r="S52" s="96" t="str">
        <f>IF($B52="","",VLOOKUP($B52,'Catalog Items'!$L:$AA,13,FALSE))</f>
        <v/>
      </c>
      <c r="T52" s="47" t="str">
        <f>IF($B52="","",VLOOKUP($B52,'Catalog Items'!$L:$BB,17,FALSE))</f>
        <v/>
      </c>
      <c r="U52" s="47" t="str">
        <f>IF($B52="","",VLOOKUP($B52,'Catalog Items'!$L:$BB,19,FALSE))</f>
        <v/>
      </c>
      <c r="V52" s="47" t="str">
        <f>IF($B52="","",VLOOKUP($B52,'Catalog Items'!$L:$BB,20,FALSE))</f>
        <v/>
      </c>
      <c r="W52" s="47" t="str">
        <f>IF($B52="","",VLOOKUP($B52,'Catalog Items'!$L:$BB,21,FALSE))</f>
        <v/>
      </c>
      <c r="X52" s="48" t="str">
        <f>IF($B52="","",VLOOKUP($B52,'Catalog Items'!$L:$BB,22,FALSE))</f>
        <v/>
      </c>
      <c r="Y52" s="48" t="str">
        <f>IF($B52="","",VLOOKUP($B52,'Catalog Items'!$L:$BB,23,FALSE))</f>
        <v/>
      </c>
      <c r="Z52" s="48" t="str">
        <f>IF($B52="","",VLOOKUP($B52,'Catalog Items'!$L:$BB,24,FALSE))</f>
        <v/>
      </c>
      <c r="AA52" s="47" t="str">
        <f>IF($B52="","",VLOOKUP($B52,'Catalog Items'!$L:$BB,25,FALSE))</f>
        <v/>
      </c>
      <c r="AB52" s="47" t="str">
        <f>IF($B52="","",VLOOKUP($B52,'Catalog Items'!$L:$BB,26,FALSE))</f>
        <v/>
      </c>
      <c r="AC52" s="48" t="str">
        <f>IF($B52="","",VLOOKUP($B52,'Catalog Items'!$L:$BB,27,FALSE))</f>
        <v/>
      </c>
      <c r="AD52" s="48" t="str">
        <f>IF($B52="","",VLOOKUP($B52,'Catalog Items'!$L:$BB,28,FALSE))</f>
        <v/>
      </c>
      <c r="AE52" s="48" t="str">
        <f>IF($B52="","",VLOOKUP($B52,'Catalog Items'!$L:$BB,29,FALSE))</f>
        <v/>
      </c>
      <c r="AF52" s="48" t="str">
        <f>IF($B52="","",VLOOKUP($B52,'Catalog Items'!$L:$BB,30,FALSE))</f>
        <v/>
      </c>
      <c r="AG52" s="48" t="str">
        <f>IF($B52="","",VLOOKUP($B52,'Catalog Items'!$L:$BB,31,FALSE))</f>
        <v/>
      </c>
      <c r="AH52" s="48" t="str">
        <f>IF($B52="","",VLOOKUP($B52,'Catalog Items'!$L:$BB,32,FALSE))</f>
        <v/>
      </c>
      <c r="AI52" s="48" t="str">
        <f>IF($B52="","",VLOOKUP($B52,'Catalog Items'!$L:$BB,33,FALSE))</f>
        <v/>
      </c>
      <c r="AJ52" s="48" t="str">
        <f>IF($B52="","",VLOOKUP($B52,'Catalog Items'!$L:$BB,34,FALSE))</f>
        <v/>
      </c>
      <c r="AK52" s="47" t="str">
        <f>IF($B52="","",VLOOKUP($B52,'Catalog Items'!$L:$BB,35,FALSE))</f>
        <v/>
      </c>
      <c r="AL52" s="47" t="str">
        <f>IF($B52="","",VLOOKUP($B52,'Catalog Items'!$L:$BB,36,FALSE))</f>
        <v/>
      </c>
      <c r="AM52" s="47" t="str">
        <f>IF($B52="","",VLOOKUP($B52,'Catalog Items'!$L:$BB,37,FALSE))</f>
        <v/>
      </c>
      <c r="AN52" s="47" t="str">
        <f>IF($B52="","",VLOOKUP($B52,'Catalog Items'!$L:$BB,38,FALSE))</f>
        <v/>
      </c>
      <c r="AO52" s="47" t="str">
        <f>IF($B52="","",VLOOKUP($B52,'Catalog Items'!$L:$BB,14,FALSE))</f>
        <v/>
      </c>
    </row>
    <row r="53" spans="1:41" ht="15.6" customHeight="1" x14ac:dyDescent="0.25">
      <c r="A53" s="39">
        <v>42</v>
      </c>
      <c r="B53" s="40"/>
      <c r="C53" s="41"/>
      <c r="D53" s="41"/>
      <c r="E53" s="42" t="str">
        <f>IF($B53="","",VLOOKUP($B53,'Catalog Items'!$L:$M,2,FALSE))</f>
        <v/>
      </c>
      <c r="F53" s="68" t="str">
        <f>IF($B53="","",IF(AND(D53&gt;0,C53&gt;0),"UOM Error",IF(D53&gt;0,VLOOKUP(B53,'Catalog Items'!$L:$X,13,FALSE),IF(C53&gt;0,VLOOKUP(B53,'Catalog Items'!$L:$W,12,FALSE),0))))</f>
        <v/>
      </c>
      <c r="G53" s="43" t="str">
        <f t="shared" si="2"/>
        <v/>
      </c>
      <c r="H53" s="44">
        <f t="shared" si="3"/>
        <v>0</v>
      </c>
      <c r="I53" s="45">
        <f t="shared" si="1"/>
        <v>0</v>
      </c>
      <c r="J53" s="46" t="str">
        <f>IF($B53="","",VLOOKUP($B53,'Catalog Items'!$L:$N,3,FALSE))</f>
        <v/>
      </c>
      <c r="K53" s="46" t="str">
        <f>IF($B53="","",VLOOKUP($B53,'Catalog Items'!$L:$O,4,FALSE))</f>
        <v/>
      </c>
      <c r="L53" s="47" t="str">
        <f>IF($B53="","",VLOOKUP($B53,'Catalog Items'!$L:$Q,6,FALSE))</f>
        <v/>
      </c>
      <c r="M53" s="47" t="str">
        <f>IF($B53="","",VLOOKUP($B53,'Catalog Items'!$L:$R,7,FALSE))</f>
        <v/>
      </c>
      <c r="N53" s="47" t="str">
        <f>IF($B53="","",VLOOKUP($B53,'Catalog Items'!$L:$S,8,FALSE))</f>
        <v/>
      </c>
      <c r="O53" s="47" t="str">
        <f>IF($B53="","",VLOOKUP($B53,'Catalog Items'!$L:$T,9,FALSE))</f>
        <v/>
      </c>
      <c r="P53" s="96" t="str">
        <f>IF($B53="","",VLOOKUP($B53,'Catalog Items'!$L:$AA,10,FALSE))</f>
        <v/>
      </c>
      <c r="Q53" s="96" t="str">
        <f>IF($B53="","",VLOOKUP($B53,'Catalog Items'!$L:$AA,11,FALSE))</f>
        <v/>
      </c>
      <c r="R53" s="96" t="str">
        <f>IF($B53="","",VLOOKUP($B53,'Catalog Items'!$L:$AA,12,FALSE))</f>
        <v/>
      </c>
      <c r="S53" s="96" t="str">
        <f>IF($B53="","",VLOOKUP($B53,'Catalog Items'!$L:$AA,13,FALSE))</f>
        <v/>
      </c>
      <c r="T53" s="47" t="str">
        <f>IF($B53="","",VLOOKUP($B53,'Catalog Items'!$L:$BB,17,FALSE))</f>
        <v/>
      </c>
      <c r="U53" s="47" t="str">
        <f>IF($B53="","",VLOOKUP($B53,'Catalog Items'!$L:$BB,19,FALSE))</f>
        <v/>
      </c>
      <c r="V53" s="47" t="str">
        <f>IF($B53="","",VLOOKUP($B53,'Catalog Items'!$L:$BB,20,FALSE))</f>
        <v/>
      </c>
      <c r="W53" s="47" t="str">
        <f>IF($B53="","",VLOOKUP($B53,'Catalog Items'!$L:$BB,21,FALSE))</f>
        <v/>
      </c>
      <c r="X53" s="48" t="str">
        <f>IF($B53="","",VLOOKUP($B53,'Catalog Items'!$L:$BB,22,FALSE))</f>
        <v/>
      </c>
      <c r="Y53" s="48" t="str">
        <f>IF($B53="","",VLOOKUP($B53,'Catalog Items'!$L:$BB,23,FALSE))</f>
        <v/>
      </c>
      <c r="Z53" s="48" t="str">
        <f>IF($B53="","",VLOOKUP($B53,'Catalog Items'!$L:$BB,24,FALSE))</f>
        <v/>
      </c>
      <c r="AA53" s="47" t="str">
        <f>IF($B53="","",VLOOKUP($B53,'Catalog Items'!$L:$BB,25,FALSE))</f>
        <v/>
      </c>
      <c r="AB53" s="47" t="str">
        <f>IF($B53="","",VLOOKUP($B53,'Catalog Items'!$L:$BB,26,FALSE))</f>
        <v/>
      </c>
      <c r="AC53" s="48" t="str">
        <f>IF($B53="","",VLOOKUP($B53,'Catalog Items'!$L:$BB,27,FALSE))</f>
        <v/>
      </c>
      <c r="AD53" s="48" t="str">
        <f>IF($B53="","",VLOOKUP($B53,'Catalog Items'!$L:$BB,28,FALSE))</f>
        <v/>
      </c>
      <c r="AE53" s="48" t="str">
        <f>IF($B53="","",VLOOKUP($B53,'Catalog Items'!$L:$BB,29,FALSE))</f>
        <v/>
      </c>
      <c r="AF53" s="48" t="str">
        <f>IF($B53="","",VLOOKUP($B53,'Catalog Items'!$L:$BB,30,FALSE))</f>
        <v/>
      </c>
      <c r="AG53" s="48" t="str">
        <f>IF($B53="","",VLOOKUP($B53,'Catalog Items'!$L:$BB,31,FALSE))</f>
        <v/>
      </c>
      <c r="AH53" s="48" t="str">
        <f>IF($B53="","",VLOOKUP($B53,'Catalog Items'!$L:$BB,32,FALSE))</f>
        <v/>
      </c>
      <c r="AI53" s="48" t="str">
        <f>IF($B53="","",VLOOKUP($B53,'Catalog Items'!$L:$BB,33,FALSE))</f>
        <v/>
      </c>
      <c r="AJ53" s="48" t="str">
        <f>IF($B53="","",VLOOKUP($B53,'Catalog Items'!$L:$BB,34,FALSE))</f>
        <v/>
      </c>
      <c r="AK53" s="47" t="str">
        <f>IF($B53="","",VLOOKUP($B53,'Catalog Items'!$L:$BB,35,FALSE))</f>
        <v/>
      </c>
      <c r="AL53" s="47" t="str">
        <f>IF($B53="","",VLOOKUP($B53,'Catalog Items'!$L:$BB,36,FALSE))</f>
        <v/>
      </c>
      <c r="AM53" s="47" t="str">
        <f>IF($B53="","",VLOOKUP($B53,'Catalog Items'!$L:$BB,37,FALSE))</f>
        <v/>
      </c>
      <c r="AN53" s="47" t="str">
        <f>IF($B53="","",VLOOKUP($B53,'Catalog Items'!$L:$BB,38,FALSE))</f>
        <v/>
      </c>
      <c r="AO53" s="47" t="str">
        <f>IF($B53="","",VLOOKUP($B53,'Catalog Items'!$L:$BB,14,FALSE))</f>
        <v/>
      </c>
    </row>
    <row r="54" spans="1:41" ht="15.6" customHeight="1" x14ac:dyDescent="0.25">
      <c r="A54" s="39">
        <v>43</v>
      </c>
      <c r="B54" s="40"/>
      <c r="C54" s="41"/>
      <c r="D54" s="41"/>
      <c r="E54" s="42" t="str">
        <f>IF($B54="","",VLOOKUP($B54,'Catalog Items'!$L:$M,2,FALSE))</f>
        <v/>
      </c>
      <c r="F54" s="68" t="str">
        <f>IF($B54="","",IF(AND(D54&gt;0,C54&gt;0),"UOM Error",IF(D54&gt;0,VLOOKUP(B54,'Catalog Items'!$L:$X,13,FALSE),IF(C54&gt;0,VLOOKUP(B54,'Catalog Items'!$L:$W,12,FALSE),0))))</f>
        <v/>
      </c>
      <c r="G54" s="43" t="str">
        <f t="shared" si="2"/>
        <v/>
      </c>
      <c r="H54" s="44">
        <f t="shared" si="3"/>
        <v>0</v>
      </c>
      <c r="I54" s="45">
        <f t="shared" si="1"/>
        <v>0</v>
      </c>
      <c r="J54" s="46" t="str">
        <f>IF($B54="","",VLOOKUP($B54,'Catalog Items'!$L:$N,3,FALSE))</f>
        <v/>
      </c>
      <c r="K54" s="46" t="str">
        <f>IF($B54="","",VLOOKUP($B54,'Catalog Items'!$L:$O,4,FALSE))</f>
        <v/>
      </c>
      <c r="L54" s="47" t="str">
        <f>IF($B54="","",VLOOKUP($B54,'Catalog Items'!$L:$Q,6,FALSE))</f>
        <v/>
      </c>
      <c r="M54" s="47" t="str">
        <f>IF($B54="","",VLOOKUP($B54,'Catalog Items'!$L:$R,7,FALSE))</f>
        <v/>
      </c>
      <c r="N54" s="47" t="str">
        <f>IF($B54="","",VLOOKUP($B54,'Catalog Items'!$L:$S,8,FALSE))</f>
        <v/>
      </c>
      <c r="O54" s="47" t="str">
        <f>IF($B54="","",VLOOKUP($B54,'Catalog Items'!$L:$T,9,FALSE))</f>
        <v/>
      </c>
      <c r="P54" s="96" t="str">
        <f>IF($B54="","",VLOOKUP($B54,'Catalog Items'!$L:$AA,10,FALSE))</f>
        <v/>
      </c>
      <c r="Q54" s="96" t="str">
        <f>IF($B54="","",VLOOKUP($B54,'Catalog Items'!$L:$AA,11,FALSE))</f>
        <v/>
      </c>
      <c r="R54" s="96" t="str">
        <f>IF($B54="","",VLOOKUP($B54,'Catalog Items'!$L:$AA,12,FALSE))</f>
        <v/>
      </c>
      <c r="S54" s="96" t="str">
        <f>IF($B54="","",VLOOKUP($B54,'Catalog Items'!$L:$AA,13,FALSE))</f>
        <v/>
      </c>
      <c r="T54" s="47" t="str">
        <f>IF($B54="","",VLOOKUP($B54,'Catalog Items'!$L:$BB,17,FALSE))</f>
        <v/>
      </c>
      <c r="U54" s="47" t="str">
        <f>IF($B54="","",VLOOKUP($B54,'Catalog Items'!$L:$BB,19,FALSE))</f>
        <v/>
      </c>
      <c r="V54" s="47" t="str">
        <f>IF($B54="","",VLOOKUP($B54,'Catalog Items'!$L:$BB,20,FALSE))</f>
        <v/>
      </c>
      <c r="W54" s="47" t="str">
        <f>IF($B54="","",VLOOKUP($B54,'Catalog Items'!$L:$BB,21,FALSE))</f>
        <v/>
      </c>
      <c r="X54" s="48" t="str">
        <f>IF($B54="","",VLOOKUP($B54,'Catalog Items'!$L:$BB,22,FALSE))</f>
        <v/>
      </c>
      <c r="Y54" s="48" t="str">
        <f>IF($B54="","",VLOOKUP($B54,'Catalog Items'!$L:$BB,23,FALSE))</f>
        <v/>
      </c>
      <c r="Z54" s="48" t="str">
        <f>IF($B54="","",VLOOKUP($B54,'Catalog Items'!$L:$BB,24,FALSE))</f>
        <v/>
      </c>
      <c r="AA54" s="47" t="str">
        <f>IF($B54="","",VLOOKUP($B54,'Catalog Items'!$L:$BB,25,FALSE))</f>
        <v/>
      </c>
      <c r="AB54" s="47" t="str">
        <f>IF($B54="","",VLOOKUP($B54,'Catalog Items'!$L:$BB,26,FALSE))</f>
        <v/>
      </c>
      <c r="AC54" s="48" t="str">
        <f>IF($B54="","",VLOOKUP($B54,'Catalog Items'!$L:$BB,27,FALSE))</f>
        <v/>
      </c>
      <c r="AD54" s="48" t="str">
        <f>IF($B54="","",VLOOKUP($B54,'Catalog Items'!$L:$BB,28,FALSE))</f>
        <v/>
      </c>
      <c r="AE54" s="48" t="str">
        <f>IF($B54="","",VLOOKUP($B54,'Catalog Items'!$L:$BB,29,FALSE))</f>
        <v/>
      </c>
      <c r="AF54" s="48" t="str">
        <f>IF($B54="","",VLOOKUP($B54,'Catalog Items'!$L:$BB,30,FALSE))</f>
        <v/>
      </c>
      <c r="AG54" s="48" t="str">
        <f>IF($B54="","",VLOOKUP($B54,'Catalog Items'!$L:$BB,31,FALSE))</f>
        <v/>
      </c>
      <c r="AH54" s="48" t="str">
        <f>IF($B54="","",VLOOKUP($B54,'Catalog Items'!$L:$BB,32,FALSE))</f>
        <v/>
      </c>
      <c r="AI54" s="48" t="str">
        <f>IF($B54="","",VLOOKUP($B54,'Catalog Items'!$L:$BB,33,FALSE))</f>
        <v/>
      </c>
      <c r="AJ54" s="48" t="str">
        <f>IF($B54="","",VLOOKUP($B54,'Catalog Items'!$L:$BB,34,FALSE))</f>
        <v/>
      </c>
      <c r="AK54" s="47" t="str">
        <f>IF($B54="","",VLOOKUP($B54,'Catalog Items'!$L:$BB,35,FALSE))</f>
        <v/>
      </c>
      <c r="AL54" s="47" t="str">
        <f>IF($B54="","",VLOOKUP($B54,'Catalog Items'!$L:$BB,36,FALSE))</f>
        <v/>
      </c>
      <c r="AM54" s="47" t="str">
        <f>IF($B54="","",VLOOKUP($B54,'Catalog Items'!$L:$BB,37,FALSE))</f>
        <v/>
      </c>
      <c r="AN54" s="47" t="str">
        <f>IF($B54="","",VLOOKUP($B54,'Catalog Items'!$L:$BB,38,FALSE))</f>
        <v/>
      </c>
      <c r="AO54" s="47" t="str">
        <f>IF($B54="","",VLOOKUP($B54,'Catalog Items'!$L:$BB,14,FALSE))</f>
        <v/>
      </c>
    </row>
    <row r="55" spans="1:41" ht="15.6" customHeight="1" x14ac:dyDescent="0.25">
      <c r="A55" s="39">
        <v>44</v>
      </c>
      <c r="B55" s="40"/>
      <c r="C55" s="41"/>
      <c r="D55" s="41"/>
      <c r="E55" s="42" t="str">
        <f>IF($B55="","",VLOOKUP($B55,'Catalog Items'!$L:$M,2,FALSE))</f>
        <v/>
      </c>
      <c r="F55" s="68" t="str">
        <f>IF($B55="","",IF(AND(D55&gt;0,C55&gt;0),"UOM Error",IF(D55&gt;0,VLOOKUP(B55,'Catalog Items'!$L:$X,13,FALSE),IF(C55&gt;0,VLOOKUP(B55,'Catalog Items'!$L:$W,12,FALSE),0))))</f>
        <v/>
      </c>
      <c r="G55" s="43" t="str">
        <f t="shared" si="2"/>
        <v/>
      </c>
      <c r="H55" s="44">
        <f t="shared" si="3"/>
        <v>0</v>
      </c>
      <c r="I55" s="45">
        <f t="shared" si="1"/>
        <v>0</v>
      </c>
      <c r="J55" s="46" t="str">
        <f>IF($B55="","",VLOOKUP($B55,'Catalog Items'!$L:$N,3,FALSE))</f>
        <v/>
      </c>
      <c r="K55" s="46" t="str">
        <f>IF($B55="","",VLOOKUP($B55,'Catalog Items'!$L:$O,4,FALSE))</f>
        <v/>
      </c>
      <c r="L55" s="47" t="str">
        <f>IF($B55="","",VLOOKUP($B55,'Catalog Items'!$L:$Q,6,FALSE))</f>
        <v/>
      </c>
      <c r="M55" s="47" t="str">
        <f>IF($B55="","",VLOOKUP($B55,'Catalog Items'!$L:$R,7,FALSE))</f>
        <v/>
      </c>
      <c r="N55" s="47" t="str">
        <f>IF($B55="","",VLOOKUP($B55,'Catalog Items'!$L:$S,8,FALSE))</f>
        <v/>
      </c>
      <c r="O55" s="47" t="str">
        <f>IF($B55="","",VLOOKUP($B55,'Catalog Items'!$L:$T,9,FALSE))</f>
        <v/>
      </c>
      <c r="P55" s="96" t="str">
        <f>IF($B55="","",VLOOKUP($B55,'Catalog Items'!$L:$AA,10,FALSE))</f>
        <v/>
      </c>
      <c r="Q55" s="96" t="str">
        <f>IF($B55="","",VLOOKUP($B55,'Catalog Items'!$L:$AA,11,FALSE))</f>
        <v/>
      </c>
      <c r="R55" s="96" t="str">
        <f>IF($B55="","",VLOOKUP($B55,'Catalog Items'!$L:$AA,12,FALSE))</f>
        <v/>
      </c>
      <c r="S55" s="96" t="str">
        <f>IF($B55="","",VLOOKUP($B55,'Catalog Items'!$L:$AA,13,FALSE))</f>
        <v/>
      </c>
      <c r="T55" s="47" t="str">
        <f>IF($B55="","",VLOOKUP($B55,'Catalog Items'!$L:$BB,17,FALSE))</f>
        <v/>
      </c>
      <c r="U55" s="47" t="str">
        <f>IF($B55="","",VLOOKUP($B55,'Catalog Items'!$L:$BB,19,FALSE))</f>
        <v/>
      </c>
      <c r="V55" s="47" t="str">
        <f>IF($B55="","",VLOOKUP($B55,'Catalog Items'!$L:$BB,20,FALSE))</f>
        <v/>
      </c>
      <c r="W55" s="47" t="str">
        <f>IF($B55="","",VLOOKUP($B55,'Catalog Items'!$L:$BB,21,FALSE))</f>
        <v/>
      </c>
      <c r="X55" s="48" t="str">
        <f>IF($B55="","",VLOOKUP($B55,'Catalog Items'!$L:$BB,22,FALSE))</f>
        <v/>
      </c>
      <c r="Y55" s="48" t="str">
        <f>IF($B55="","",VLOOKUP($B55,'Catalog Items'!$L:$BB,23,FALSE))</f>
        <v/>
      </c>
      <c r="Z55" s="48" t="str">
        <f>IF($B55="","",VLOOKUP($B55,'Catalog Items'!$L:$BB,24,FALSE))</f>
        <v/>
      </c>
      <c r="AA55" s="47" t="str">
        <f>IF($B55="","",VLOOKUP($B55,'Catalog Items'!$L:$BB,25,FALSE))</f>
        <v/>
      </c>
      <c r="AB55" s="47" t="str">
        <f>IF($B55="","",VLOOKUP($B55,'Catalog Items'!$L:$BB,26,FALSE))</f>
        <v/>
      </c>
      <c r="AC55" s="48" t="str">
        <f>IF($B55="","",VLOOKUP($B55,'Catalog Items'!$L:$BB,27,FALSE))</f>
        <v/>
      </c>
      <c r="AD55" s="48" t="str">
        <f>IF($B55="","",VLOOKUP($B55,'Catalog Items'!$L:$BB,28,FALSE))</f>
        <v/>
      </c>
      <c r="AE55" s="48" t="str">
        <f>IF($B55="","",VLOOKUP($B55,'Catalog Items'!$L:$BB,29,FALSE))</f>
        <v/>
      </c>
      <c r="AF55" s="48" t="str">
        <f>IF($B55="","",VLOOKUP($B55,'Catalog Items'!$L:$BB,30,FALSE))</f>
        <v/>
      </c>
      <c r="AG55" s="48" t="str">
        <f>IF($B55="","",VLOOKUP($B55,'Catalog Items'!$L:$BB,31,FALSE))</f>
        <v/>
      </c>
      <c r="AH55" s="48" t="str">
        <f>IF($B55="","",VLOOKUP($B55,'Catalog Items'!$L:$BB,32,FALSE))</f>
        <v/>
      </c>
      <c r="AI55" s="48" t="str">
        <f>IF($B55="","",VLOOKUP($B55,'Catalog Items'!$L:$BB,33,FALSE))</f>
        <v/>
      </c>
      <c r="AJ55" s="48" t="str">
        <f>IF($B55="","",VLOOKUP($B55,'Catalog Items'!$L:$BB,34,FALSE))</f>
        <v/>
      </c>
      <c r="AK55" s="47" t="str">
        <f>IF($B55="","",VLOOKUP($B55,'Catalog Items'!$L:$BB,35,FALSE))</f>
        <v/>
      </c>
      <c r="AL55" s="47" t="str">
        <f>IF($B55="","",VLOOKUP($B55,'Catalog Items'!$L:$BB,36,FALSE))</f>
        <v/>
      </c>
      <c r="AM55" s="47" t="str">
        <f>IF($B55="","",VLOOKUP($B55,'Catalog Items'!$L:$BB,37,FALSE))</f>
        <v/>
      </c>
      <c r="AN55" s="47" t="str">
        <f>IF($B55="","",VLOOKUP($B55,'Catalog Items'!$L:$BB,38,FALSE))</f>
        <v/>
      </c>
      <c r="AO55" s="47" t="str">
        <f>IF($B55="","",VLOOKUP($B55,'Catalog Items'!$L:$BB,14,FALSE))</f>
        <v/>
      </c>
    </row>
    <row r="56" spans="1:41" ht="15.6" customHeight="1" x14ac:dyDescent="0.25">
      <c r="A56" s="39">
        <v>45</v>
      </c>
      <c r="B56" s="40"/>
      <c r="C56" s="41"/>
      <c r="D56" s="41"/>
      <c r="E56" s="42" t="str">
        <f>IF($B56="","",VLOOKUP($B56,'Catalog Items'!$L:$M,2,FALSE))</f>
        <v/>
      </c>
      <c r="F56" s="68" t="str">
        <f>IF($B56="","",IF(AND(D56&gt;0,C56&gt;0),"UOM Error",IF(D56&gt;0,VLOOKUP(B56,'Catalog Items'!$L:$X,13,FALSE),IF(C56&gt;0,VLOOKUP(B56,'Catalog Items'!$L:$W,12,FALSE),0))))</f>
        <v/>
      </c>
      <c r="G56" s="43" t="str">
        <f t="shared" si="2"/>
        <v/>
      </c>
      <c r="H56" s="44">
        <f t="shared" si="3"/>
        <v>0</v>
      </c>
      <c r="I56" s="45">
        <f t="shared" si="1"/>
        <v>0</v>
      </c>
      <c r="J56" s="46" t="str">
        <f>IF($B56="","",VLOOKUP($B56,'Catalog Items'!$L:$N,3,FALSE))</f>
        <v/>
      </c>
      <c r="K56" s="46" t="str">
        <f>IF($B56="","",VLOOKUP($B56,'Catalog Items'!$L:$O,4,FALSE))</f>
        <v/>
      </c>
      <c r="L56" s="47" t="str">
        <f>IF($B56="","",VLOOKUP($B56,'Catalog Items'!$L:$Q,6,FALSE))</f>
        <v/>
      </c>
      <c r="M56" s="47" t="str">
        <f>IF($B56="","",VLOOKUP($B56,'Catalog Items'!$L:$R,7,FALSE))</f>
        <v/>
      </c>
      <c r="N56" s="47" t="str">
        <f>IF($B56="","",VLOOKUP($B56,'Catalog Items'!$L:$S,8,FALSE))</f>
        <v/>
      </c>
      <c r="O56" s="47" t="str">
        <f>IF($B56="","",VLOOKUP($B56,'Catalog Items'!$L:$T,9,FALSE))</f>
        <v/>
      </c>
      <c r="P56" s="96" t="str">
        <f>IF($B56="","",VLOOKUP($B56,'Catalog Items'!$L:$AA,10,FALSE))</f>
        <v/>
      </c>
      <c r="Q56" s="96" t="str">
        <f>IF($B56="","",VLOOKUP($B56,'Catalog Items'!$L:$AA,11,FALSE))</f>
        <v/>
      </c>
      <c r="R56" s="96" t="str">
        <f>IF($B56="","",VLOOKUP($B56,'Catalog Items'!$L:$AA,12,FALSE))</f>
        <v/>
      </c>
      <c r="S56" s="96" t="str">
        <f>IF($B56="","",VLOOKUP($B56,'Catalog Items'!$L:$AA,13,FALSE))</f>
        <v/>
      </c>
      <c r="T56" s="47" t="str">
        <f>IF($B56="","",VLOOKUP($B56,'Catalog Items'!$L:$BB,17,FALSE))</f>
        <v/>
      </c>
      <c r="U56" s="47" t="str">
        <f>IF($B56="","",VLOOKUP($B56,'Catalog Items'!$L:$BB,19,FALSE))</f>
        <v/>
      </c>
      <c r="V56" s="47" t="str">
        <f>IF($B56="","",VLOOKUP($B56,'Catalog Items'!$L:$BB,20,FALSE))</f>
        <v/>
      </c>
      <c r="W56" s="47" t="str">
        <f>IF($B56="","",VLOOKUP($B56,'Catalog Items'!$L:$BB,21,FALSE))</f>
        <v/>
      </c>
      <c r="X56" s="48" t="str">
        <f>IF($B56="","",VLOOKUP($B56,'Catalog Items'!$L:$BB,22,FALSE))</f>
        <v/>
      </c>
      <c r="Y56" s="48" t="str">
        <f>IF($B56="","",VLOOKUP($B56,'Catalog Items'!$L:$BB,23,FALSE))</f>
        <v/>
      </c>
      <c r="Z56" s="48" t="str">
        <f>IF($B56="","",VLOOKUP($B56,'Catalog Items'!$L:$BB,24,FALSE))</f>
        <v/>
      </c>
      <c r="AA56" s="47" t="str">
        <f>IF($B56="","",VLOOKUP($B56,'Catalog Items'!$L:$BB,25,FALSE))</f>
        <v/>
      </c>
      <c r="AB56" s="47" t="str">
        <f>IF($B56="","",VLOOKUP($B56,'Catalog Items'!$L:$BB,26,FALSE))</f>
        <v/>
      </c>
      <c r="AC56" s="48" t="str">
        <f>IF($B56="","",VLOOKUP($B56,'Catalog Items'!$L:$BB,27,FALSE))</f>
        <v/>
      </c>
      <c r="AD56" s="48" t="str">
        <f>IF($B56="","",VLOOKUP($B56,'Catalog Items'!$L:$BB,28,FALSE))</f>
        <v/>
      </c>
      <c r="AE56" s="48" t="str">
        <f>IF($B56="","",VLOOKUP($B56,'Catalog Items'!$L:$BB,29,FALSE))</f>
        <v/>
      </c>
      <c r="AF56" s="48" t="str">
        <f>IF($B56="","",VLOOKUP($B56,'Catalog Items'!$L:$BB,30,FALSE))</f>
        <v/>
      </c>
      <c r="AG56" s="48" t="str">
        <f>IF($B56="","",VLOOKUP($B56,'Catalog Items'!$L:$BB,31,FALSE))</f>
        <v/>
      </c>
      <c r="AH56" s="48" t="str">
        <f>IF($B56="","",VLOOKUP($B56,'Catalog Items'!$L:$BB,32,FALSE))</f>
        <v/>
      </c>
      <c r="AI56" s="48" t="str">
        <f>IF($B56="","",VLOOKUP($B56,'Catalog Items'!$L:$BB,33,FALSE))</f>
        <v/>
      </c>
      <c r="AJ56" s="48" t="str">
        <f>IF($B56="","",VLOOKUP($B56,'Catalog Items'!$L:$BB,34,FALSE))</f>
        <v/>
      </c>
      <c r="AK56" s="47" t="str">
        <f>IF($B56="","",VLOOKUP($B56,'Catalog Items'!$L:$BB,35,FALSE))</f>
        <v/>
      </c>
      <c r="AL56" s="47" t="str">
        <f>IF($B56="","",VLOOKUP($B56,'Catalog Items'!$L:$BB,36,FALSE))</f>
        <v/>
      </c>
      <c r="AM56" s="47" t="str">
        <f>IF($B56="","",VLOOKUP($B56,'Catalog Items'!$L:$BB,37,FALSE))</f>
        <v/>
      </c>
      <c r="AN56" s="47" t="str">
        <f>IF($B56="","",VLOOKUP($B56,'Catalog Items'!$L:$BB,38,FALSE))</f>
        <v/>
      </c>
      <c r="AO56" s="47" t="str">
        <f>IF($B56="","",VLOOKUP($B56,'Catalog Items'!$L:$BB,14,FALSE))</f>
        <v/>
      </c>
    </row>
    <row r="57" spans="1:41" ht="15.6" customHeight="1" x14ac:dyDescent="0.25">
      <c r="A57" s="39">
        <v>46</v>
      </c>
      <c r="B57" s="40"/>
      <c r="C57" s="41"/>
      <c r="D57" s="41"/>
      <c r="E57" s="42" t="str">
        <f>IF($B57="","",VLOOKUP($B57,'Catalog Items'!$L:$M,2,FALSE))</f>
        <v/>
      </c>
      <c r="F57" s="68" t="str">
        <f>IF($B57="","",IF(AND(D57&gt;0,C57&gt;0),"UOM Error",IF(D57&gt;0,VLOOKUP(B57,'Catalog Items'!$L:$X,13,FALSE),IF(C57&gt;0,VLOOKUP(B57,'Catalog Items'!$L:$W,12,FALSE),0))))</f>
        <v/>
      </c>
      <c r="G57" s="43" t="str">
        <f t="shared" si="2"/>
        <v/>
      </c>
      <c r="H57" s="44">
        <f t="shared" si="3"/>
        <v>0</v>
      </c>
      <c r="I57" s="45">
        <f t="shared" si="1"/>
        <v>0</v>
      </c>
      <c r="J57" s="46" t="str">
        <f>IF($B57="","",VLOOKUP($B57,'Catalog Items'!$L:$N,3,FALSE))</f>
        <v/>
      </c>
      <c r="K57" s="46" t="str">
        <f>IF($B57="","",VLOOKUP($B57,'Catalog Items'!$L:$O,4,FALSE))</f>
        <v/>
      </c>
      <c r="L57" s="47" t="str">
        <f>IF($B57="","",VLOOKUP($B57,'Catalog Items'!$L:$Q,6,FALSE))</f>
        <v/>
      </c>
      <c r="M57" s="47" t="str">
        <f>IF($B57="","",VLOOKUP($B57,'Catalog Items'!$L:$R,7,FALSE))</f>
        <v/>
      </c>
      <c r="N57" s="47" t="str">
        <f>IF($B57="","",VLOOKUP($B57,'Catalog Items'!$L:$S,8,FALSE))</f>
        <v/>
      </c>
      <c r="O57" s="47" t="str">
        <f>IF($B57="","",VLOOKUP($B57,'Catalog Items'!$L:$T,9,FALSE))</f>
        <v/>
      </c>
      <c r="P57" s="96" t="str">
        <f>IF($B57="","",VLOOKUP($B57,'Catalog Items'!$L:$AA,10,FALSE))</f>
        <v/>
      </c>
      <c r="Q57" s="96" t="str">
        <f>IF($B57="","",VLOOKUP($B57,'Catalog Items'!$L:$AA,11,FALSE))</f>
        <v/>
      </c>
      <c r="R57" s="96" t="str">
        <f>IF($B57="","",VLOOKUP($B57,'Catalog Items'!$L:$AA,12,FALSE))</f>
        <v/>
      </c>
      <c r="S57" s="96" t="str">
        <f>IF($B57="","",VLOOKUP($B57,'Catalog Items'!$L:$AA,13,FALSE))</f>
        <v/>
      </c>
      <c r="T57" s="47" t="str">
        <f>IF($B57="","",VLOOKUP($B57,'Catalog Items'!$L:$BB,17,FALSE))</f>
        <v/>
      </c>
      <c r="U57" s="47" t="str">
        <f>IF($B57="","",VLOOKUP($B57,'Catalog Items'!$L:$BB,19,FALSE))</f>
        <v/>
      </c>
      <c r="V57" s="47" t="str">
        <f>IF($B57="","",VLOOKUP($B57,'Catalog Items'!$L:$BB,20,FALSE))</f>
        <v/>
      </c>
      <c r="W57" s="47" t="str">
        <f>IF($B57="","",VLOOKUP($B57,'Catalog Items'!$L:$BB,21,FALSE))</f>
        <v/>
      </c>
      <c r="X57" s="48" t="str">
        <f>IF($B57="","",VLOOKUP($B57,'Catalog Items'!$L:$BB,22,FALSE))</f>
        <v/>
      </c>
      <c r="Y57" s="48" t="str">
        <f>IF($B57="","",VLOOKUP($B57,'Catalog Items'!$L:$BB,23,FALSE))</f>
        <v/>
      </c>
      <c r="Z57" s="48" t="str">
        <f>IF($B57="","",VLOOKUP($B57,'Catalog Items'!$L:$BB,24,FALSE))</f>
        <v/>
      </c>
      <c r="AA57" s="47" t="str">
        <f>IF($B57="","",VLOOKUP($B57,'Catalog Items'!$L:$BB,25,FALSE))</f>
        <v/>
      </c>
      <c r="AB57" s="47" t="str">
        <f>IF($B57="","",VLOOKUP($B57,'Catalog Items'!$L:$BB,26,FALSE))</f>
        <v/>
      </c>
      <c r="AC57" s="48" t="str">
        <f>IF($B57="","",VLOOKUP($B57,'Catalog Items'!$L:$BB,27,FALSE))</f>
        <v/>
      </c>
      <c r="AD57" s="48" t="str">
        <f>IF($B57="","",VLOOKUP($B57,'Catalog Items'!$L:$BB,28,FALSE))</f>
        <v/>
      </c>
      <c r="AE57" s="48" t="str">
        <f>IF($B57="","",VLOOKUP($B57,'Catalog Items'!$L:$BB,29,FALSE))</f>
        <v/>
      </c>
      <c r="AF57" s="48" t="str">
        <f>IF($B57="","",VLOOKUP($B57,'Catalog Items'!$L:$BB,30,FALSE))</f>
        <v/>
      </c>
      <c r="AG57" s="48" t="str">
        <f>IF($B57="","",VLOOKUP($B57,'Catalog Items'!$L:$BB,31,FALSE))</f>
        <v/>
      </c>
      <c r="AH57" s="48" t="str">
        <f>IF($B57="","",VLOOKUP($B57,'Catalog Items'!$L:$BB,32,FALSE))</f>
        <v/>
      </c>
      <c r="AI57" s="48" t="str">
        <f>IF($B57="","",VLOOKUP($B57,'Catalog Items'!$L:$BB,33,FALSE))</f>
        <v/>
      </c>
      <c r="AJ57" s="48" t="str">
        <f>IF($B57="","",VLOOKUP($B57,'Catalog Items'!$L:$BB,34,FALSE))</f>
        <v/>
      </c>
      <c r="AK57" s="47" t="str">
        <f>IF($B57="","",VLOOKUP($B57,'Catalog Items'!$L:$BB,35,FALSE))</f>
        <v/>
      </c>
      <c r="AL57" s="47" t="str">
        <f>IF($B57="","",VLOOKUP($B57,'Catalog Items'!$L:$BB,36,FALSE))</f>
        <v/>
      </c>
      <c r="AM57" s="47" t="str">
        <f>IF($B57="","",VLOOKUP($B57,'Catalog Items'!$L:$BB,37,FALSE))</f>
        <v/>
      </c>
      <c r="AN57" s="47" t="str">
        <f>IF($B57="","",VLOOKUP($B57,'Catalog Items'!$L:$BB,38,FALSE))</f>
        <v/>
      </c>
      <c r="AO57" s="47" t="str">
        <f>IF($B57="","",VLOOKUP($B57,'Catalog Items'!$L:$BB,14,FALSE))</f>
        <v/>
      </c>
    </row>
    <row r="58" spans="1:41" ht="15.6" customHeight="1" x14ac:dyDescent="0.25">
      <c r="A58" s="39">
        <v>47</v>
      </c>
      <c r="B58" s="40"/>
      <c r="C58" s="41"/>
      <c r="D58" s="41"/>
      <c r="E58" s="42" t="str">
        <f>IF($B58="","",VLOOKUP($B58,'Catalog Items'!$L:$M,2,FALSE))</f>
        <v/>
      </c>
      <c r="F58" s="68" t="str">
        <f>IF($B58="","",IF(AND(D58&gt;0,C58&gt;0),"UOM Error",IF(D58&gt;0,VLOOKUP(B58,'Catalog Items'!$L:$X,13,FALSE),IF(C58&gt;0,VLOOKUP(B58,'Catalog Items'!$L:$W,12,FALSE),0))))</f>
        <v/>
      </c>
      <c r="G58" s="43" t="str">
        <f t="shared" si="2"/>
        <v/>
      </c>
      <c r="H58" s="44">
        <f t="shared" si="3"/>
        <v>0</v>
      </c>
      <c r="I58" s="45">
        <f t="shared" si="1"/>
        <v>0</v>
      </c>
      <c r="J58" s="46" t="str">
        <f>IF($B58="","",VLOOKUP($B58,'Catalog Items'!$L:$N,3,FALSE))</f>
        <v/>
      </c>
      <c r="K58" s="46" t="str">
        <f>IF($B58="","",VLOOKUP($B58,'Catalog Items'!$L:$O,4,FALSE))</f>
        <v/>
      </c>
      <c r="L58" s="47" t="str">
        <f>IF($B58="","",VLOOKUP($B58,'Catalog Items'!$L:$Q,6,FALSE))</f>
        <v/>
      </c>
      <c r="M58" s="47" t="str">
        <f>IF($B58="","",VLOOKUP($B58,'Catalog Items'!$L:$R,7,FALSE))</f>
        <v/>
      </c>
      <c r="N58" s="47" t="str">
        <f>IF($B58="","",VLOOKUP($B58,'Catalog Items'!$L:$S,8,FALSE))</f>
        <v/>
      </c>
      <c r="O58" s="47" t="str">
        <f>IF($B58="","",VLOOKUP($B58,'Catalog Items'!$L:$T,9,FALSE))</f>
        <v/>
      </c>
      <c r="P58" s="96" t="str">
        <f>IF($B58="","",VLOOKUP($B58,'Catalog Items'!$L:$AA,10,FALSE))</f>
        <v/>
      </c>
      <c r="Q58" s="96" t="str">
        <f>IF($B58="","",VLOOKUP($B58,'Catalog Items'!$L:$AA,11,FALSE))</f>
        <v/>
      </c>
      <c r="R58" s="96" t="str">
        <f>IF($B58="","",VLOOKUP($B58,'Catalog Items'!$L:$AA,12,FALSE))</f>
        <v/>
      </c>
      <c r="S58" s="96" t="str">
        <f>IF($B58="","",VLOOKUP($B58,'Catalog Items'!$L:$AA,13,FALSE))</f>
        <v/>
      </c>
      <c r="T58" s="47" t="str">
        <f>IF($B58="","",VLOOKUP($B58,'Catalog Items'!$L:$BB,17,FALSE))</f>
        <v/>
      </c>
      <c r="U58" s="47" t="str">
        <f>IF($B58="","",VLOOKUP($B58,'Catalog Items'!$L:$BB,19,FALSE))</f>
        <v/>
      </c>
      <c r="V58" s="47" t="str">
        <f>IF($B58="","",VLOOKUP($B58,'Catalog Items'!$L:$BB,20,FALSE))</f>
        <v/>
      </c>
      <c r="W58" s="47" t="str">
        <f>IF($B58="","",VLOOKUP($B58,'Catalog Items'!$L:$BB,21,FALSE))</f>
        <v/>
      </c>
      <c r="X58" s="48" t="str">
        <f>IF($B58="","",VLOOKUP($B58,'Catalog Items'!$L:$BB,22,FALSE))</f>
        <v/>
      </c>
      <c r="Y58" s="48" t="str">
        <f>IF($B58="","",VLOOKUP($B58,'Catalog Items'!$L:$BB,23,FALSE))</f>
        <v/>
      </c>
      <c r="Z58" s="48" t="str">
        <f>IF($B58="","",VLOOKUP($B58,'Catalog Items'!$L:$BB,24,FALSE))</f>
        <v/>
      </c>
      <c r="AA58" s="47" t="str">
        <f>IF($B58="","",VLOOKUP($B58,'Catalog Items'!$L:$BB,25,FALSE))</f>
        <v/>
      </c>
      <c r="AB58" s="47" t="str">
        <f>IF($B58="","",VLOOKUP($B58,'Catalog Items'!$L:$BB,26,FALSE))</f>
        <v/>
      </c>
      <c r="AC58" s="48" t="str">
        <f>IF($B58="","",VLOOKUP($B58,'Catalog Items'!$L:$BB,27,FALSE))</f>
        <v/>
      </c>
      <c r="AD58" s="48" t="str">
        <f>IF($B58="","",VLOOKUP($B58,'Catalog Items'!$L:$BB,28,FALSE))</f>
        <v/>
      </c>
      <c r="AE58" s="48" t="str">
        <f>IF($B58="","",VLOOKUP($B58,'Catalog Items'!$L:$BB,29,FALSE))</f>
        <v/>
      </c>
      <c r="AF58" s="48" t="str">
        <f>IF($B58="","",VLOOKUP($B58,'Catalog Items'!$L:$BB,30,FALSE))</f>
        <v/>
      </c>
      <c r="AG58" s="48" t="str">
        <f>IF($B58="","",VLOOKUP($B58,'Catalog Items'!$L:$BB,31,FALSE))</f>
        <v/>
      </c>
      <c r="AH58" s="48" t="str">
        <f>IF($B58="","",VLOOKUP($B58,'Catalog Items'!$L:$BB,32,FALSE))</f>
        <v/>
      </c>
      <c r="AI58" s="48" t="str">
        <f>IF($B58="","",VLOOKUP($B58,'Catalog Items'!$L:$BB,33,FALSE))</f>
        <v/>
      </c>
      <c r="AJ58" s="48" t="str">
        <f>IF($B58="","",VLOOKUP($B58,'Catalog Items'!$L:$BB,34,FALSE))</f>
        <v/>
      </c>
      <c r="AK58" s="47" t="str">
        <f>IF($B58="","",VLOOKUP($B58,'Catalog Items'!$L:$BB,35,FALSE))</f>
        <v/>
      </c>
      <c r="AL58" s="47" t="str">
        <f>IF($B58="","",VLOOKUP($B58,'Catalog Items'!$L:$BB,36,FALSE))</f>
        <v/>
      </c>
      <c r="AM58" s="47" t="str">
        <f>IF($B58="","",VLOOKUP($B58,'Catalog Items'!$L:$BB,37,FALSE))</f>
        <v/>
      </c>
      <c r="AN58" s="47" t="str">
        <f>IF($B58="","",VLOOKUP($B58,'Catalog Items'!$L:$BB,38,FALSE))</f>
        <v/>
      </c>
      <c r="AO58" s="47" t="str">
        <f>IF($B58="","",VLOOKUP($B58,'Catalog Items'!$L:$BB,14,FALSE))</f>
        <v/>
      </c>
    </row>
    <row r="59" spans="1:41" ht="15.6" customHeight="1" x14ac:dyDescent="0.25">
      <c r="A59" s="39">
        <v>48</v>
      </c>
      <c r="B59" s="40"/>
      <c r="C59" s="41"/>
      <c r="D59" s="41"/>
      <c r="E59" s="42" t="str">
        <f>IF($B59="","",VLOOKUP($B59,'Catalog Items'!$L:$M,2,FALSE))</f>
        <v/>
      </c>
      <c r="F59" s="68" t="str">
        <f>IF($B59="","",IF(AND(D59&gt;0,C59&gt;0),"UOM Error",IF(D59&gt;0,VLOOKUP(B59,'Catalog Items'!$L:$X,13,FALSE),IF(C59&gt;0,VLOOKUP(B59,'Catalog Items'!$L:$W,12,FALSE),0))))</f>
        <v/>
      </c>
      <c r="G59" s="43" t="str">
        <f t="shared" si="2"/>
        <v/>
      </c>
      <c r="H59" s="44">
        <f t="shared" si="3"/>
        <v>0</v>
      </c>
      <c r="I59" s="45">
        <f t="shared" si="1"/>
        <v>0</v>
      </c>
      <c r="J59" s="46" t="str">
        <f>IF($B59="","",VLOOKUP($B59,'Catalog Items'!$L:$N,3,FALSE))</f>
        <v/>
      </c>
      <c r="K59" s="46" t="str">
        <f>IF($B59="","",VLOOKUP($B59,'Catalog Items'!$L:$O,4,FALSE))</f>
        <v/>
      </c>
      <c r="L59" s="47" t="str">
        <f>IF($B59="","",VLOOKUP($B59,'Catalog Items'!$L:$Q,6,FALSE))</f>
        <v/>
      </c>
      <c r="M59" s="47" t="str">
        <f>IF($B59="","",VLOOKUP($B59,'Catalog Items'!$L:$R,7,FALSE))</f>
        <v/>
      </c>
      <c r="N59" s="47" t="str">
        <f>IF($B59="","",VLOOKUP($B59,'Catalog Items'!$L:$S,8,FALSE))</f>
        <v/>
      </c>
      <c r="O59" s="47" t="str">
        <f>IF($B59="","",VLOOKUP($B59,'Catalog Items'!$L:$T,9,FALSE))</f>
        <v/>
      </c>
      <c r="P59" s="96" t="str">
        <f>IF($B59="","",VLOOKUP($B59,'Catalog Items'!$L:$AA,10,FALSE))</f>
        <v/>
      </c>
      <c r="Q59" s="96" t="str">
        <f>IF($B59="","",VLOOKUP($B59,'Catalog Items'!$L:$AA,11,FALSE))</f>
        <v/>
      </c>
      <c r="R59" s="96" t="str">
        <f>IF($B59="","",VLOOKUP($B59,'Catalog Items'!$L:$AA,12,FALSE))</f>
        <v/>
      </c>
      <c r="S59" s="96" t="str">
        <f>IF($B59="","",VLOOKUP($B59,'Catalog Items'!$L:$AA,13,FALSE))</f>
        <v/>
      </c>
      <c r="T59" s="47" t="str">
        <f>IF($B59="","",VLOOKUP($B59,'Catalog Items'!$L:$BB,17,FALSE))</f>
        <v/>
      </c>
      <c r="U59" s="47" t="str">
        <f>IF($B59="","",VLOOKUP($B59,'Catalog Items'!$L:$BB,19,FALSE))</f>
        <v/>
      </c>
      <c r="V59" s="47" t="str">
        <f>IF($B59="","",VLOOKUP($B59,'Catalog Items'!$L:$BB,20,FALSE))</f>
        <v/>
      </c>
      <c r="W59" s="47" t="str">
        <f>IF($B59="","",VLOOKUP($B59,'Catalog Items'!$L:$BB,21,FALSE))</f>
        <v/>
      </c>
      <c r="X59" s="48" t="str">
        <f>IF($B59="","",VLOOKUP($B59,'Catalog Items'!$L:$BB,22,FALSE))</f>
        <v/>
      </c>
      <c r="Y59" s="48" t="str">
        <f>IF($B59="","",VLOOKUP($B59,'Catalog Items'!$L:$BB,23,FALSE))</f>
        <v/>
      </c>
      <c r="Z59" s="48" t="str">
        <f>IF($B59="","",VLOOKUP($B59,'Catalog Items'!$L:$BB,24,FALSE))</f>
        <v/>
      </c>
      <c r="AA59" s="47" t="str">
        <f>IF($B59="","",VLOOKUP($B59,'Catalog Items'!$L:$BB,25,FALSE))</f>
        <v/>
      </c>
      <c r="AB59" s="47" t="str">
        <f>IF($B59="","",VLOOKUP($B59,'Catalog Items'!$L:$BB,26,FALSE))</f>
        <v/>
      </c>
      <c r="AC59" s="48" t="str">
        <f>IF($B59="","",VLOOKUP($B59,'Catalog Items'!$L:$BB,27,FALSE))</f>
        <v/>
      </c>
      <c r="AD59" s="48" t="str">
        <f>IF($B59="","",VLOOKUP($B59,'Catalog Items'!$L:$BB,28,FALSE))</f>
        <v/>
      </c>
      <c r="AE59" s="48" t="str">
        <f>IF($B59="","",VLOOKUP($B59,'Catalog Items'!$L:$BB,29,FALSE))</f>
        <v/>
      </c>
      <c r="AF59" s="48" t="str">
        <f>IF($B59="","",VLOOKUP($B59,'Catalog Items'!$L:$BB,30,FALSE))</f>
        <v/>
      </c>
      <c r="AG59" s="48" t="str">
        <f>IF($B59="","",VLOOKUP($B59,'Catalog Items'!$L:$BB,31,FALSE))</f>
        <v/>
      </c>
      <c r="AH59" s="48" t="str">
        <f>IF($B59="","",VLOOKUP($B59,'Catalog Items'!$L:$BB,32,FALSE))</f>
        <v/>
      </c>
      <c r="AI59" s="48" t="str">
        <f>IF($B59="","",VLOOKUP($B59,'Catalog Items'!$L:$BB,33,FALSE))</f>
        <v/>
      </c>
      <c r="AJ59" s="48" t="str">
        <f>IF($B59="","",VLOOKUP($B59,'Catalog Items'!$L:$BB,34,FALSE))</f>
        <v/>
      </c>
      <c r="AK59" s="47" t="str">
        <f>IF($B59="","",VLOOKUP($B59,'Catalog Items'!$L:$BB,35,FALSE))</f>
        <v/>
      </c>
      <c r="AL59" s="47" t="str">
        <f>IF($B59="","",VLOOKUP($B59,'Catalog Items'!$L:$BB,36,FALSE))</f>
        <v/>
      </c>
      <c r="AM59" s="47" t="str">
        <f>IF($B59="","",VLOOKUP($B59,'Catalog Items'!$L:$BB,37,FALSE))</f>
        <v/>
      </c>
      <c r="AN59" s="47" t="str">
        <f>IF($B59="","",VLOOKUP($B59,'Catalog Items'!$L:$BB,38,FALSE))</f>
        <v/>
      </c>
      <c r="AO59" s="47" t="str">
        <f>IF($B59="","",VLOOKUP($B59,'Catalog Items'!$L:$BB,14,FALSE))</f>
        <v/>
      </c>
    </row>
    <row r="60" spans="1:41" ht="15.6" customHeight="1" x14ac:dyDescent="0.25">
      <c r="A60" s="39">
        <v>49</v>
      </c>
      <c r="B60" s="40"/>
      <c r="C60" s="41"/>
      <c r="D60" s="41"/>
      <c r="E60" s="42" t="str">
        <f>IF($B60="","",VLOOKUP($B60,'Catalog Items'!$L:$M,2,FALSE))</f>
        <v/>
      </c>
      <c r="F60" s="68" t="str">
        <f>IF($B60="","",IF(AND(D60&gt;0,C60&gt;0),"UOM Error",IF(D60&gt;0,VLOOKUP(B60,'Catalog Items'!$L:$X,13,FALSE),IF(C60&gt;0,VLOOKUP(B60,'Catalog Items'!$L:$W,12,FALSE),0))))</f>
        <v/>
      </c>
      <c r="G60" s="43" t="str">
        <f t="shared" si="2"/>
        <v/>
      </c>
      <c r="H60" s="44">
        <f t="shared" si="3"/>
        <v>0</v>
      </c>
      <c r="I60" s="45">
        <f t="shared" si="1"/>
        <v>0</v>
      </c>
      <c r="J60" s="46" t="str">
        <f>IF($B60="","",VLOOKUP($B60,'Catalog Items'!$L:$N,3,FALSE))</f>
        <v/>
      </c>
      <c r="K60" s="46" t="str">
        <f>IF($B60="","",VLOOKUP($B60,'Catalog Items'!$L:$O,4,FALSE))</f>
        <v/>
      </c>
      <c r="L60" s="47" t="str">
        <f>IF($B60="","",VLOOKUP($B60,'Catalog Items'!$L:$Q,6,FALSE))</f>
        <v/>
      </c>
      <c r="M60" s="47" t="str">
        <f>IF($B60="","",VLOOKUP($B60,'Catalog Items'!$L:$R,7,FALSE))</f>
        <v/>
      </c>
      <c r="N60" s="47" t="str">
        <f>IF($B60="","",VLOOKUP($B60,'Catalog Items'!$L:$S,8,FALSE))</f>
        <v/>
      </c>
      <c r="O60" s="47" t="str">
        <f>IF($B60="","",VLOOKUP($B60,'Catalog Items'!$L:$T,9,FALSE))</f>
        <v/>
      </c>
      <c r="P60" s="96" t="str">
        <f>IF($B60="","",VLOOKUP($B60,'Catalog Items'!$L:$AA,10,FALSE))</f>
        <v/>
      </c>
      <c r="Q60" s="96" t="str">
        <f>IF($B60="","",VLOOKUP($B60,'Catalog Items'!$L:$AA,11,FALSE))</f>
        <v/>
      </c>
      <c r="R60" s="96" t="str">
        <f>IF($B60="","",VLOOKUP($B60,'Catalog Items'!$L:$AA,12,FALSE))</f>
        <v/>
      </c>
      <c r="S60" s="96" t="str">
        <f>IF($B60="","",VLOOKUP($B60,'Catalog Items'!$L:$AA,13,FALSE))</f>
        <v/>
      </c>
      <c r="T60" s="47" t="str">
        <f>IF($B60="","",VLOOKUP($B60,'Catalog Items'!$L:$BB,17,FALSE))</f>
        <v/>
      </c>
      <c r="U60" s="47" t="str">
        <f>IF($B60="","",VLOOKUP($B60,'Catalog Items'!$L:$BB,19,FALSE))</f>
        <v/>
      </c>
      <c r="V60" s="47" t="str">
        <f>IF($B60="","",VLOOKUP($B60,'Catalog Items'!$L:$BB,20,FALSE))</f>
        <v/>
      </c>
      <c r="W60" s="47" t="str">
        <f>IF($B60="","",VLOOKUP($B60,'Catalog Items'!$L:$BB,21,FALSE))</f>
        <v/>
      </c>
      <c r="X60" s="48" t="str">
        <f>IF($B60="","",VLOOKUP($B60,'Catalog Items'!$L:$BB,22,FALSE))</f>
        <v/>
      </c>
      <c r="Y60" s="48" t="str">
        <f>IF($B60="","",VLOOKUP($B60,'Catalog Items'!$L:$BB,23,FALSE))</f>
        <v/>
      </c>
      <c r="Z60" s="48" t="str">
        <f>IF($B60="","",VLOOKUP($B60,'Catalog Items'!$L:$BB,24,FALSE))</f>
        <v/>
      </c>
      <c r="AA60" s="47" t="str">
        <f>IF($B60="","",VLOOKUP($B60,'Catalog Items'!$L:$BB,25,FALSE))</f>
        <v/>
      </c>
      <c r="AB60" s="47" t="str">
        <f>IF($B60="","",VLOOKUP($B60,'Catalog Items'!$L:$BB,26,FALSE))</f>
        <v/>
      </c>
      <c r="AC60" s="48" t="str">
        <f>IF($B60="","",VLOOKUP($B60,'Catalog Items'!$L:$BB,27,FALSE))</f>
        <v/>
      </c>
      <c r="AD60" s="48" t="str">
        <f>IF($B60="","",VLOOKUP($B60,'Catalog Items'!$L:$BB,28,FALSE))</f>
        <v/>
      </c>
      <c r="AE60" s="48" t="str">
        <f>IF($B60="","",VLOOKUP($B60,'Catalog Items'!$L:$BB,29,FALSE))</f>
        <v/>
      </c>
      <c r="AF60" s="48" t="str">
        <f>IF($B60="","",VLOOKUP($B60,'Catalog Items'!$L:$BB,30,FALSE))</f>
        <v/>
      </c>
      <c r="AG60" s="48" t="str">
        <f>IF($B60="","",VLOOKUP($B60,'Catalog Items'!$L:$BB,31,FALSE))</f>
        <v/>
      </c>
      <c r="AH60" s="48" t="str">
        <f>IF($B60="","",VLOOKUP($B60,'Catalog Items'!$L:$BB,32,FALSE))</f>
        <v/>
      </c>
      <c r="AI60" s="48" t="str">
        <f>IF($B60="","",VLOOKUP($B60,'Catalog Items'!$L:$BB,33,FALSE))</f>
        <v/>
      </c>
      <c r="AJ60" s="48" t="str">
        <f>IF($B60="","",VLOOKUP($B60,'Catalog Items'!$L:$BB,34,FALSE))</f>
        <v/>
      </c>
      <c r="AK60" s="47" t="str">
        <f>IF($B60="","",VLOOKUP($B60,'Catalog Items'!$L:$BB,35,FALSE))</f>
        <v/>
      </c>
      <c r="AL60" s="47" t="str">
        <f>IF($B60="","",VLOOKUP($B60,'Catalog Items'!$L:$BB,36,FALSE))</f>
        <v/>
      </c>
      <c r="AM60" s="47" t="str">
        <f>IF($B60="","",VLOOKUP($B60,'Catalog Items'!$L:$BB,37,FALSE))</f>
        <v/>
      </c>
      <c r="AN60" s="47" t="str">
        <f>IF($B60="","",VLOOKUP($B60,'Catalog Items'!$L:$BB,38,FALSE))</f>
        <v/>
      </c>
      <c r="AO60" s="47" t="str">
        <f>IF($B60="","",VLOOKUP($B60,'Catalog Items'!$L:$BB,14,FALSE))</f>
        <v/>
      </c>
    </row>
    <row r="61" spans="1:41" ht="15.6" customHeight="1" x14ac:dyDescent="0.25">
      <c r="A61" s="39">
        <v>50</v>
      </c>
      <c r="B61" s="40"/>
      <c r="C61" s="41"/>
      <c r="D61" s="41"/>
      <c r="E61" s="42" t="str">
        <f>IF($B61="","",VLOOKUP($B61,'Catalog Items'!$L:$M,2,FALSE))</f>
        <v/>
      </c>
      <c r="F61" s="68" t="str">
        <f>IF($B61="","",IF(AND(D61&gt;0,C61&gt;0),"UOM Error",IF(D61&gt;0,VLOOKUP(B61,'Catalog Items'!$L:$X,13,FALSE),IF(C61&gt;0,VLOOKUP(B61,'Catalog Items'!$L:$W,12,FALSE),0))))</f>
        <v/>
      </c>
      <c r="G61" s="43" t="str">
        <f t="shared" si="2"/>
        <v/>
      </c>
      <c r="H61" s="44">
        <f t="shared" si="3"/>
        <v>0</v>
      </c>
      <c r="I61" s="45">
        <f t="shared" si="1"/>
        <v>0</v>
      </c>
      <c r="J61" s="46" t="str">
        <f>IF($B61="","",VLOOKUP($B61,'Catalog Items'!$L:$N,3,FALSE))</f>
        <v/>
      </c>
      <c r="K61" s="46" t="str">
        <f>IF($B61="","",VLOOKUP($B61,'Catalog Items'!$L:$O,4,FALSE))</f>
        <v/>
      </c>
      <c r="L61" s="47" t="str">
        <f>IF($B61="","",VLOOKUP($B61,'Catalog Items'!$L:$Q,6,FALSE))</f>
        <v/>
      </c>
      <c r="M61" s="47" t="str">
        <f>IF($B61="","",VLOOKUP($B61,'Catalog Items'!$L:$R,7,FALSE))</f>
        <v/>
      </c>
      <c r="N61" s="47" t="str">
        <f>IF($B61="","",VLOOKUP($B61,'Catalog Items'!$L:$S,8,FALSE))</f>
        <v/>
      </c>
      <c r="O61" s="47" t="str">
        <f>IF($B61="","",VLOOKUP($B61,'Catalog Items'!$L:$T,9,FALSE))</f>
        <v/>
      </c>
      <c r="P61" s="96" t="str">
        <f>IF($B61="","",VLOOKUP($B61,'Catalog Items'!$L:$AA,10,FALSE))</f>
        <v/>
      </c>
      <c r="Q61" s="96" t="str">
        <f>IF($B61="","",VLOOKUP($B61,'Catalog Items'!$L:$AA,11,FALSE))</f>
        <v/>
      </c>
      <c r="R61" s="96" t="str">
        <f>IF($B61="","",VLOOKUP($B61,'Catalog Items'!$L:$AA,12,FALSE))</f>
        <v/>
      </c>
      <c r="S61" s="96" t="str">
        <f>IF($B61="","",VLOOKUP($B61,'Catalog Items'!$L:$AA,13,FALSE))</f>
        <v/>
      </c>
      <c r="T61" s="47" t="str">
        <f>IF($B61="","",VLOOKUP($B61,'Catalog Items'!$L:$BB,17,FALSE))</f>
        <v/>
      </c>
      <c r="U61" s="47" t="str">
        <f>IF($B61="","",VLOOKUP($B61,'Catalog Items'!$L:$BB,19,FALSE))</f>
        <v/>
      </c>
      <c r="V61" s="47" t="str">
        <f>IF($B61="","",VLOOKUP($B61,'Catalog Items'!$L:$BB,20,FALSE))</f>
        <v/>
      </c>
      <c r="W61" s="47" t="str">
        <f>IF($B61="","",VLOOKUP($B61,'Catalog Items'!$L:$BB,21,FALSE))</f>
        <v/>
      </c>
      <c r="X61" s="48" t="str">
        <f>IF($B61="","",VLOOKUP($B61,'Catalog Items'!$L:$BB,22,FALSE))</f>
        <v/>
      </c>
      <c r="Y61" s="48" t="str">
        <f>IF($B61="","",VLOOKUP($B61,'Catalog Items'!$L:$BB,23,FALSE))</f>
        <v/>
      </c>
      <c r="Z61" s="48" t="str">
        <f>IF($B61="","",VLOOKUP($B61,'Catalog Items'!$L:$BB,24,FALSE))</f>
        <v/>
      </c>
      <c r="AA61" s="47" t="str">
        <f>IF($B61="","",VLOOKUP($B61,'Catalog Items'!$L:$BB,25,FALSE))</f>
        <v/>
      </c>
      <c r="AB61" s="47" t="str">
        <f>IF($B61="","",VLOOKUP($B61,'Catalog Items'!$L:$BB,26,FALSE))</f>
        <v/>
      </c>
      <c r="AC61" s="48" t="str">
        <f>IF($B61="","",VLOOKUP($B61,'Catalog Items'!$L:$BB,27,FALSE))</f>
        <v/>
      </c>
      <c r="AD61" s="48" t="str">
        <f>IF($B61="","",VLOOKUP($B61,'Catalog Items'!$L:$BB,28,FALSE))</f>
        <v/>
      </c>
      <c r="AE61" s="48" t="str">
        <f>IF($B61="","",VLOOKUP($B61,'Catalog Items'!$L:$BB,29,FALSE))</f>
        <v/>
      </c>
      <c r="AF61" s="48" t="str">
        <f>IF($B61="","",VLOOKUP($B61,'Catalog Items'!$L:$BB,30,FALSE))</f>
        <v/>
      </c>
      <c r="AG61" s="48" t="str">
        <f>IF($B61="","",VLOOKUP($B61,'Catalog Items'!$L:$BB,31,FALSE))</f>
        <v/>
      </c>
      <c r="AH61" s="48" t="str">
        <f>IF($B61="","",VLOOKUP($B61,'Catalog Items'!$L:$BB,32,FALSE))</f>
        <v/>
      </c>
      <c r="AI61" s="48" t="str">
        <f>IF($B61="","",VLOOKUP($B61,'Catalog Items'!$L:$BB,33,FALSE))</f>
        <v/>
      </c>
      <c r="AJ61" s="48" t="str">
        <f>IF($B61="","",VLOOKUP($B61,'Catalog Items'!$L:$BB,34,FALSE))</f>
        <v/>
      </c>
      <c r="AK61" s="47" t="str">
        <f>IF($B61="","",VLOOKUP($B61,'Catalog Items'!$L:$BB,35,FALSE))</f>
        <v/>
      </c>
      <c r="AL61" s="47" t="str">
        <f>IF($B61="","",VLOOKUP($B61,'Catalog Items'!$L:$BB,36,FALSE))</f>
        <v/>
      </c>
      <c r="AM61" s="47" t="str">
        <f>IF($B61="","",VLOOKUP($B61,'Catalog Items'!$L:$BB,37,FALSE))</f>
        <v/>
      </c>
      <c r="AN61" s="47" t="str">
        <f>IF($B61="","",VLOOKUP($B61,'Catalog Items'!$L:$BB,38,FALSE))</f>
        <v/>
      </c>
      <c r="AO61" s="47" t="str">
        <f>IF($B61="","",VLOOKUP($B61,'Catalog Items'!$L:$BB,14,FALSE))</f>
        <v/>
      </c>
    </row>
    <row r="62" spans="1:41" ht="15.6" customHeight="1" x14ac:dyDescent="0.25">
      <c r="A62" s="39">
        <v>51</v>
      </c>
      <c r="B62" s="40"/>
      <c r="C62" s="41"/>
      <c r="D62" s="41"/>
      <c r="E62" s="42" t="str">
        <f>IF($B62="","",VLOOKUP($B62,'Catalog Items'!$L:$M,2,FALSE))</f>
        <v/>
      </c>
      <c r="F62" s="68" t="str">
        <f>IF($B62="","",IF(AND(D62&gt;0,C62&gt;0),"UOM Error",IF(D62&gt;0,VLOOKUP(B62,'Catalog Items'!$L:$X,13,FALSE),IF(C62&gt;0,VLOOKUP(B62,'Catalog Items'!$L:$W,12,FALSE),0))))</f>
        <v/>
      </c>
      <c r="G62" s="43" t="str">
        <f t="shared" si="2"/>
        <v/>
      </c>
      <c r="H62" s="44">
        <f t="shared" si="3"/>
        <v>0</v>
      </c>
      <c r="I62" s="45">
        <f t="shared" si="1"/>
        <v>0</v>
      </c>
      <c r="J62" s="46" t="str">
        <f>IF($B62="","",VLOOKUP($B62,'Catalog Items'!$L:$N,3,FALSE))</f>
        <v/>
      </c>
      <c r="K62" s="46" t="str">
        <f>IF($B62="","",VLOOKUP($B62,'Catalog Items'!$L:$O,4,FALSE))</f>
        <v/>
      </c>
      <c r="L62" s="47" t="str">
        <f>IF($B62="","",VLOOKUP($B62,'Catalog Items'!$L:$Q,6,FALSE))</f>
        <v/>
      </c>
      <c r="M62" s="47" t="str">
        <f>IF($B62="","",VLOOKUP($B62,'Catalog Items'!$L:$R,7,FALSE))</f>
        <v/>
      </c>
      <c r="N62" s="47" t="str">
        <f>IF($B62="","",VLOOKUP($B62,'Catalog Items'!$L:$S,8,FALSE))</f>
        <v/>
      </c>
      <c r="O62" s="47" t="str">
        <f>IF($B62="","",VLOOKUP($B62,'Catalog Items'!$L:$T,9,FALSE))</f>
        <v/>
      </c>
      <c r="P62" s="96" t="str">
        <f>IF($B62="","",VLOOKUP($B62,'Catalog Items'!$L:$AA,10,FALSE))</f>
        <v/>
      </c>
      <c r="Q62" s="96" t="str">
        <f>IF($B62="","",VLOOKUP($B62,'Catalog Items'!$L:$AA,11,FALSE))</f>
        <v/>
      </c>
      <c r="R62" s="96" t="str">
        <f>IF($B62="","",VLOOKUP($B62,'Catalog Items'!$L:$AA,12,FALSE))</f>
        <v/>
      </c>
      <c r="S62" s="96" t="str">
        <f>IF($B62="","",VLOOKUP($B62,'Catalog Items'!$L:$AA,13,FALSE))</f>
        <v/>
      </c>
      <c r="T62" s="47" t="str">
        <f>IF($B62="","",VLOOKUP($B62,'Catalog Items'!$L:$BB,17,FALSE))</f>
        <v/>
      </c>
      <c r="U62" s="47" t="str">
        <f>IF($B62="","",VLOOKUP($B62,'Catalog Items'!$L:$BB,19,FALSE))</f>
        <v/>
      </c>
      <c r="V62" s="47" t="str">
        <f>IF($B62="","",VLOOKUP($B62,'Catalog Items'!$L:$BB,20,FALSE))</f>
        <v/>
      </c>
      <c r="W62" s="47" t="str">
        <f>IF($B62="","",VLOOKUP($B62,'Catalog Items'!$L:$BB,21,FALSE))</f>
        <v/>
      </c>
      <c r="X62" s="48" t="str">
        <f>IF($B62="","",VLOOKUP($B62,'Catalog Items'!$L:$BB,22,FALSE))</f>
        <v/>
      </c>
      <c r="Y62" s="48" t="str">
        <f>IF($B62="","",VLOOKUP($B62,'Catalog Items'!$L:$BB,23,FALSE))</f>
        <v/>
      </c>
      <c r="Z62" s="48" t="str">
        <f>IF($B62="","",VLOOKUP($B62,'Catalog Items'!$L:$BB,24,FALSE))</f>
        <v/>
      </c>
      <c r="AA62" s="47" t="str">
        <f>IF($B62="","",VLOOKUP($B62,'Catalog Items'!$L:$BB,25,FALSE))</f>
        <v/>
      </c>
      <c r="AB62" s="47" t="str">
        <f>IF($B62="","",VLOOKUP($B62,'Catalog Items'!$L:$BB,26,FALSE))</f>
        <v/>
      </c>
      <c r="AC62" s="48" t="str">
        <f>IF($B62="","",VLOOKUP($B62,'Catalog Items'!$L:$BB,27,FALSE))</f>
        <v/>
      </c>
      <c r="AD62" s="48" t="str">
        <f>IF($B62="","",VLOOKUP($B62,'Catalog Items'!$L:$BB,28,FALSE))</f>
        <v/>
      </c>
      <c r="AE62" s="48" t="str">
        <f>IF($B62="","",VLOOKUP($B62,'Catalog Items'!$L:$BB,29,FALSE))</f>
        <v/>
      </c>
      <c r="AF62" s="48" t="str">
        <f>IF($B62="","",VLOOKUP($B62,'Catalog Items'!$L:$BB,30,FALSE))</f>
        <v/>
      </c>
      <c r="AG62" s="48" t="str">
        <f>IF($B62="","",VLOOKUP($B62,'Catalog Items'!$L:$BB,31,FALSE))</f>
        <v/>
      </c>
      <c r="AH62" s="48" t="str">
        <f>IF($B62="","",VLOOKUP($B62,'Catalog Items'!$L:$BB,32,FALSE))</f>
        <v/>
      </c>
      <c r="AI62" s="48" t="str">
        <f>IF($B62="","",VLOOKUP($B62,'Catalog Items'!$L:$BB,33,FALSE))</f>
        <v/>
      </c>
      <c r="AJ62" s="48" t="str">
        <f>IF($B62="","",VLOOKUP($B62,'Catalog Items'!$L:$BB,34,FALSE))</f>
        <v/>
      </c>
      <c r="AK62" s="47" t="str">
        <f>IF($B62="","",VLOOKUP($B62,'Catalog Items'!$L:$BB,35,FALSE))</f>
        <v/>
      </c>
      <c r="AL62" s="47" t="str">
        <f>IF($B62="","",VLOOKUP($B62,'Catalog Items'!$L:$BB,36,FALSE))</f>
        <v/>
      </c>
      <c r="AM62" s="47" t="str">
        <f>IF($B62="","",VLOOKUP($B62,'Catalog Items'!$L:$BB,37,FALSE))</f>
        <v/>
      </c>
      <c r="AN62" s="47" t="str">
        <f>IF($B62="","",VLOOKUP($B62,'Catalog Items'!$L:$BB,38,FALSE))</f>
        <v/>
      </c>
      <c r="AO62" s="47" t="str">
        <f>IF($B62="","",VLOOKUP($B62,'Catalog Items'!$L:$BB,14,FALSE))</f>
        <v/>
      </c>
    </row>
    <row r="63" spans="1:41" ht="15.6" customHeight="1" x14ac:dyDescent="0.25">
      <c r="A63" s="39">
        <v>52</v>
      </c>
      <c r="B63" s="40"/>
      <c r="C63" s="41"/>
      <c r="D63" s="41"/>
      <c r="E63" s="42" t="str">
        <f>IF($B63="","",VLOOKUP($B63,'Catalog Items'!$L:$M,2,FALSE))</f>
        <v/>
      </c>
      <c r="F63" s="68" t="str">
        <f>IF($B63="","",IF(AND(D63&gt;0,C63&gt;0),"UOM Error",IF(D63&gt;0,VLOOKUP(B63,'Catalog Items'!$L:$X,13,FALSE),IF(C63&gt;0,VLOOKUP(B63,'Catalog Items'!$L:$W,12,FALSE),0))))</f>
        <v/>
      </c>
      <c r="G63" s="43" t="str">
        <f t="shared" si="2"/>
        <v/>
      </c>
      <c r="H63" s="44">
        <f t="shared" si="3"/>
        <v>0</v>
      </c>
      <c r="I63" s="45">
        <f t="shared" si="1"/>
        <v>0</v>
      </c>
      <c r="J63" s="46" t="str">
        <f>IF($B63="","",VLOOKUP($B63,'Catalog Items'!$L:$N,3,FALSE))</f>
        <v/>
      </c>
      <c r="K63" s="46" t="str">
        <f>IF($B63="","",VLOOKUP($B63,'Catalog Items'!$L:$O,4,FALSE))</f>
        <v/>
      </c>
      <c r="L63" s="47" t="str">
        <f>IF($B63="","",VLOOKUP($B63,'Catalog Items'!$L:$Q,6,FALSE))</f>
        <v/>
      </c>
      <c r="M63" s="47" t="str">
        <f>IF($B63="","",VLOOKUP($B63,'Catalog Items'!$L:$R,7,FALSE))</f>
        <v/>
      </c>
      <c r="N63" s="47" t="str">
        <f>IF($B63="","",VLOOKUP($B63,'Catalog Items'!$L:$S,8,FALSE))</f>
        <v/>
      </c>
      <c r="O63" s="47" t="str">
        <f>IF($B63="","",VLOOKUP($B63,'Catalog Items'!$L:$T,9,FALSE))</f>
        <v/>
      </c>
      <c r="P63" s="96" t="str">
        <f>IF($B63="","",VLOOKUP($B63,'Catalog Items'!$L:$AA,10,FALSE))</f>
        <v/>
      </c>
      <c r="Q63" s="96" t="str">
        <f>IF($B63="","",VLOOKUP($B63,'Catalog Items'!$L:$AA,11,FALSE))</f>
        <v/>
      </c>
      <c r="R63" s="96" t="str">
        <f>IF($B63="","",VLOOKUP($B63,'Catalog Items'!$L:$AA,12,FALSE))</f>
        <v/>
      </c>
      <c r="S63" s="96" t="str">
        <f>IF($B63="","",VLOOKUP($B63,'Catalog Items'!$L:$AA,13,FALSE))</f>
        <v/>
      </c>
      <c r="T63" s="47" t="str">
        <f>IF($B63="","",VLOOKUP($B63,'Catalog Items'!$L:$BB,17,FALSE))</f>
        <v/>
      </c>
      <c r="U63" s="47" t="str">
        <f>IF($B63="","",VLOOKUP($B63,'Catalog Items'!$L:$BB,19,FALSE))</f>
        <v/>
      </c>
      <c r="V63" s="47" t="str">
        <f>IF($B63="","",VLOOKUP($B63,'Catalog Items'!$L:$BB,20,FALSE))</f>
        <v/>
      </c>
      <c r="W63" s="47" t="str">
        <f>IF($B63="","",VLOOKUP($B63,'Catalog Items'!$L:$BB,21,FALSE))</f>
        <v/>
      </c>
      <c r="X63" s="48" t="str">
        <f>IF($B63="","",VLOOKUP($B63,'Catalog Items'!$L:$BB,22,FALSE))</f>
        <v/>
      </c>
      <c r="Y63" s="48" t="str">
        <f>IF($B63="","",VLOOKUP($B63,'Catalog Items'!$L:$BB,23,FALSE))</f>
        <v/>
      </c>
      <c r="Z63" s="48" t="str">
        <f>IF($B63="","",VLOOKUP($B63,'Catalog Items'!$L:$BB,24,FALSE))</f>
        <v/>
      </c>
      <c r="AA63" s="47" t="str">
        <f>IF($B63="","",VLOOKUP($B63,'Catalog Items'!$L:$BB,25,FALSE))</f>
        <v/>
      </c>
      <c r="AB63" s="47" t="str">
        <f>IF($B63="","",VLOOKUP($B63,'Catalog Items'!$L:$BB,26,FALSE))</f>
        <v/>
      </c>
      <c r="AC63" s="48" t="str">
        <f>IF($B63="","",VLOOKUP($B63,'Catalog Items'!$L:$BB,27,FALSE))</f>
        <v/>
      </c>
      <c r="AD63" s="48" t="str">
        <f>IF($B63="","",VLOOKUP($B63,'Catalog Items'!$L:$BB,28,FALSE))</f>
        <v/>
      </c>
      <c r="AE63" s="48" t="str">
        <f>IF($B63="","",VLOOKUP($B63,'Catalog Items'!$L:$BB,29,FALSE))</f>
        <v/>
      </c>
      <c r="AF63" s="48" t="str">
        <f>IF($B63="","",VLOOKUP($B63,'Catalog Items'!$L:$BB,30,FALSE))</f>
        <v/>
      </c>
      <c r="AG63" s="48" t="str">
        <f>IF($B63="","",VLOOKUP($B63,'Catalog Items'!$L:$BB,31,FALSE))</f>
        <v/>
      </c>
      <c r="AH63" s="48" t="str">
        <f>IF($B63="","",VLOOKUP($B63,'Catalog Items'!$L:$BB,32,FALSE))</f>
        <v/>
      </c>
      <c r="AI63" s="48" t="str">
        <f>IF($B63="","",VLOOKUP($B63,'Catalog Items'!$L:$BB,33,FALSE))</f>
        <v/>
      </c>
      <c r="AJ63" s="48" t="str">
        <f>IF($B63="","",VLOOKUP($B63,'Catalog Items'!$L:$BB,34,FALSE))</f>
        <v/>
      </c>
      <c r="AK63" s="47" t="str">
        <f>IF($B63="","",VLOOKUP($B63,'Catalog Items'!$L:$BB,35,FALSE))</f>
        <v/>
      </c>
      <c r="AL63" s="47" t="str">
        <f>IF($B63="","",VLOOKUP($B63,'Catalog Items'!$L:$BB,36,FALSE))</f>
        <v/>
      </c>
      <c r="AM63" s="47" t="str">
        <f>IF($B63="","",VLOOKUP($B63,'Catalog Items'!$L:$BB,37,FALSE))</f>
        <v/>
      </c>
      <c r="AN63" s="47" t="str">
        <f>IF($B63="","",VLOOKUP($B63,'Catalog Items'!$L:$BB,38,FALSE))</f>
        <v/>
      </c>
      <c r="AO63" s="47" t="str">
        <f>IF($B63="","",VLOOKUP($B63,'Catalog Items'!$L:$BB,14,FALSE))</f>
        <v/>
      </c>
    </row>
    <row r="64" spans="1:41" ht="15.6" customHeight="1" x14ac:dyDescent="0.25">
      <c r="A64" s="39">
        <v>53</v>
      </c>
      <c r="B64" s="40"/>
      <c r="C64" s="41"/>
      <c r="D64" s="41"/>
      <c r="E64" s="42" t="str">
        <f>IF($B64="","",VLOOKUP($B64,'Catalog Items'!$L:$M,2,FALSE))</f>
        <v/>
      </c>
      <c r="F64" s="68" t="str">
        <f>IF($B64="","",IF(AND(D64&gt;0,C64&gt;0),"UOM Error",IF(D64&gt;0,VLOOKUP(B64,'Catalog Items'!$L:$X,13,FALSE),IF(C64&gt;0,VLOOKUP(B64,'Catalog Items'!$L:$W,12,FALSE),0))))</f>
        <v/>
      </c>
      <c r="G64" s="43" t="str">
        <f t="shared" si="2"/>
        <v/>
      </c>
      <c r="H64" s="44">
        <f t="shared" si="3"/>
        <v>0</v>
      </c>
      <c r="I64" s="45">
        <f t="shared" si="1"/>
        <v>0</v>
      </c>
      <c r="J64" s="46" t="str">
        <f>IF($B64="","",VLOOKUP($B64,'Catalog Items'!$L:$N,3,FALSE))</f>
        <v/>
      </c>
      <c r="K64" s="46" t="str">
        <f>IF($B64="","",VLOOKUP($B64,'Catalog Items'!$L:$O,4,FALSE))</f>
        <v/>
      </c>
      <c r="L64" s="47" t="str">
        <f>IF($B64="","",VLOOKUP($B64,'Catalog Items'!$L:$Q,6,FALSE))</f>
        <v/>
      </c>
      <c r="M64" s="47" t="str">
        <f>IF($B64="","",VLOOKUP($B64,'Catalog Items'!$L:$R,7,FALSE))</f>
        <v/>
      </c>
      <c r="N64" s="47" t="str">
        <f>IF($B64="","",VLOOKUP($B64,'Catalog Items'!$L:$S,8,FALSE))</f>
        <v/>
      </c>
      <c r="O64" s="47" t="str">
        <f>IF($B64="","",VLOOKUP($B64,'Catalog Items'!$L:$T,9,FALSE))</f>
        <v/>
      </c>
      <c r="P64" s="96" t="str">
        <f>IF($B64="","",VLOOKUP($B64,'Catalog Items'!$L:$AA,10,FALSE))</f>
        <v/>
      </c>
      <c r="Q64" s="96" t="str">
        <f>IF($B64="","",VLOOKUP($B64,'Catalog Items'!$L:$AA,11,FALSE))</f>
        <v/>
      </c>
      <c r="R64" s="96" t="str">
        <f>IF($B64="","",VLOOKUP($B64,'Catalog Items'!$L:$AA,12,FALSE))</f>
        <v/>
      </c>
      <c r="S64" s="96" t="str">
        <f>IF($B64="","",VLOOKUP($B64,'Catalog Items'!$L:$AA,13,FALSE))</f>
        <v/>
      </c>
      <c r="T64" s="47" t="str">
        <f>IF($B64="","",VLOOKUP($B64,'Catalog Items'!$L:$BB,17,FALSE))</f>
        <v/>
      </c>
      <c r="U64" s="47" t="str">
        <f>IF($B64="","",VLOOKUP($B64,'Catalog Items'!$L:$BB,19,FALSE))</f>
        <v/>
      </c>
      <c r="V64" s="47" t="str">
        <f>IF($B64="","",VLOOKUP($B64,'Catalog Items'!$L:$BB,20,FALSE))</f>
        <v/>
      </c>
      <c r="W64" s="47" t="str">
        <f>IF($B64="","",VLOOKUP($B64,'Catalog Items'!$L:$BB,21,FALSE))</f>
        <v/>
      </c>
      <c r="X64" s="48" t="str">
        <f>IF($B64="","",VLOOKUP($B64,'Catalog Items'!$L:$BB,22,FALSE))</f>
        <v/>
      </c>
      <c r="Y64" s="48" t="str">
        <f>IF($B64="","",VLOOKUP($B64,'Catalog Items'!$L:$BB,23,FALSE))</f>
        <v/>
      </c>
      <c r="Z64" s="48" t="str">
        <f>IF($B64="","",VLOOKUP($B64,'Catalog Items'!$L:$BB,24,FALSE))</f>
        <v/>
      </c>
      <c r="AA64" s="47" t="str">
        <f>IF($B64="","",VLOOKUP($B64,'Catalog Items'!$L:$BB,25,FALSE))</f>
        <v/>
      </c>
      <c r="AB64" s="47" t="str">
        <f>IF($B64="","",VLOOKUP($B64,'Catalog Items'!$L:$BB,26,FALSE))</f>
        <v/>
      </c>
      <c r="AC64" s="48" t="str">
        <f>IF($B64="","",VLOOKUP($B64,'Catalog Items'!$L:$BB,27,FALSE))</f>
        <v/>
      </c>
      <c r="AD64" s="48" t="str">
        <f>IF($B64="","",VLOOKUP($B64,'Catalog Items'!$L:$BB,28,FALSE))</f>
        <v/>
      </c>
      <c r="AE64" s="48" t="str">
        <f>IF($B64="","",VLOOKUP($B64,'Catalog Items'!$L:$BB,29,FALSE))</f>
        <v/>
      </c>
      <c r="AF64" s="48" t="str">
        <f>IF($B64="","",VLOOKUP($B64,'Catalog Items'!$L:$BB,30,FALSE))</f>
        <v/>
      </c>
      <c r="AG64" s="48" t="str">
        <f>IF($B64="","",VLOOKUP($B64,'Catalog Items'!$L:$BB,31,FALSE))</f>
        <v/>
      </c>
      <c r="AH64" s="48" t="str">
        <f>IF($B64="","",VLOOKUP($B64,'Catalog Items'!$L:$BB,32,FALSE))</f>
        <v/>
      </c>
      <c r="AI64" s="48" t="str">
        <f>IF($B64="","",VLOOKUP($B64,'Catalog Items'!$L:$BB,33,FALSE))</f>
        <v/>
      </c>
      <c r="AJ64" s="48" t="str">
        <f>IF($B64="","",VLOOKUP($B64,'Catalog Items'!$L:$BB,34,FALSE))</f>
        <v/>
      </c>
      <c r="AK64" s="47" t="str">
        <f>IF($B64="","",VLOOKUP($B64,'Catalog Items'!$L:$BB,35,FALSE))</f>
        <v/>
      </c>
      <c r="AL64" s="47" t="str">
        <f>IF($B64="","",VLOOKUP($B64,'Catalog Items'!$L:$BB,36,FALSE))</f>
        <v/>
      </c>
      <c r="AM64" s="47" t="str">
        <f>IF($B64="","",VLOOKUP($B64,'Catalog Items'!$L:$BB,37,FALSE))</f>
        <v/>
      </c>
      <c r="AN64" s="47" t="str">
        <f>IF($B64="","",VLOOKUP($B64,'Catalog Items'!$L:$BB,38,FALSE))</f>
        <v/>
      </c>
      <c r="AO64" s="47" t="str">
        <f>IF($B64="","",VLOOKUP($B64,'Catalog Items'!$L:$BB,14,FALSE))</f>
        <v/>
      </c>
    </row>
    <row r="65" spans="1:41" ht="15.6" customHeight="1" x14ac:dyDescent="0.25">
      <c r="A65" s="39">
        <v>54</v>
      </c>
      <c r="B65" s="40"/>
      <c r="C65" s="41"/>
      <c r="D65" s="41"/>
      <c r="E65" s="42" t="str">
        <f>IF($B65="","",VLOOKUP($B65,'Catalog Items'!$L:$M,2,FALSE))</f>
        <v/>
      </c>
      <c r="F65" s="68" t="str">
        <f>IF($B65="","",IF(AND(D65&gt;0,C65&gt;0),"UOM Error",IF(D65&gt;0,VLOOKUP(B65,'Catalog Items'!$L:$X,13,FALSE),IF(C65&gt;0,VLOOKUP(B65,'Catalog Items'!$L:$W,12,FALSE),0))))</f>
        <v/>
      </c>
      <c r="G65" s="43" t="str">
        <f t="shared" si="2"/>
        <v/>
      </c>
      <c r="H65" s="44">
        <f t="shared" si="3"/>
        <v>0</v>
      </c>
      <c r="I65" s="45">
        <f t="shared" si="1"/>
        <v>0</v>
      </c>
      <c r="J65" s="46" t="str">
        <f>IF($B65="","",VLOOKUP($B65,'Catalog Items'!$L:$N,3,FALSE))</f>
        <v/>
      </c>
      <c r="K65" s="46" t="str">
        <f>IF($B65="","",VLOOKUP($B65,'Catalog Items'!$L:$O,4,FALSE))</f>
        <v/>
      </c>
      <c r="L65" s="47" t="str">
        <f>IF($B65="","",VLOOKUP($B65,'Catalog Items'!$L:$Q,6,FALSE))</f>
        <v/>
      </c>
      <c r="M65" s="47" t="str">
        <f>IF($B65="","",VLOOKUP($B65,'Catalog Items'!$L:$R,7,FALSE))</f>
        <v/>
      </c>
      <c r="N65" s="47" t="str">
        <f>IF($B65="","",VLOOKUP($B65,'Catalog Items'!$L:$S,8,FALSE))</f>
        <v/>
      </c>
      <c r="O65" s="47" t="str">
        <f>IF($B65="","",VLOOKUP($B65,'Catalog Items'!$L:$T,9,FALSE))</f>
        <v/>
      </c>
      <c r="P65" s="96" t="str">
        <f>IF($B65="","",VLOOKUP($B65,'Catalog Items'!$L:$AA,10,FALSE))</f>
        <v/>
      </c>
      <c r="Q65" s="96" t="str">
        <f>IF($B65="","",VLOOKUP($B65,'Catalog Items'!$L:$AA,11,FALSE))</f>
        <v/>
      </c>
      <c r="R65" s="96" t="str">
        <f>IF($B65="","",VLOOKUP($B65,'Catalog Items'!$L:$AA,12,FALSE))</f>
        <v/>
      </c>
      <c r="S65" s="96" t="str">
        <f>IF($B65="","",VLOOKUP($B65,'Catalog Items'!$L:$AA,13,FALSE))</f>
        <v/>
      </c>
      <c r="T65" s="47" t="str">
        <f>IF($B65="","",VLOOKUP($B65,'Catalog Items'!$L:$BB,17,FALSE))</f>
        <v/>
      </c>
      <c r="U65" s="47" t="str">
        <f>IF($B65="","",VLOOKUP($B65,'Catalog Items'!$L:$BB,19,FALSE))</f>
        <v/>
      </c>
      <c r="V65" s="47" t="str">
        <f>IF($B65="","",VLOOKUP($B65,'Catalog Items'!$L:$BB,20,FALSE))</f>
        <v/>
      </c>
      <c r="W65" s="47" t="str">
        <f>IF($B65="","",VLOOKUP($B65,'Catalog Items'!$L:$BB,21,FALSE))</f>
        <v/>
      </c>
      <c r="X65" s="48" t="str">
        <f>IF($B65="","",VLOOKUP($B65,'Catalog Items'!$L:$BB,22,FALSE))</f>
        <v/>
      </c>
      <c r="Y65" s="48" t="str">
        <f>IF($B65="","",VLOOKUP($B65,'Catalog Items'!$L:$BB,23,FALSE))</f>
        <v/>
      </c>
      <c r="Z65" s="48" t="str">
        <f>IF($B65="","",VLOOKUP($B65,'Catalog Items'!$L:$BB,24,FALSE))</f>
        <v/>
      </c>
      <c r="AA65" s="47" t="str">
        <f>IF($B65="","",VLOOKUP($B65,'Catalog Items'!$L:$BB,25,FALSE))</f>
        <v/>
      </c>
      <c r="AB65" s="47" t="str">
        <f>IF($B65="","",VLOOKUP($B65,'Catalog Items'!$L:$BB,26,FALSE))</f>
        <v/>
      </c>
      <c r="AC65" s="48" t="str">
        <f>IF($B65="","",VLOOKUP($B65,'Catalog Items'!$L:$BB,27,FALSE))</f>
        <v/>
      </c>
      <c r="AD65" s="48" t="str">
        <f>IF($B65="","",VLOOKUP($B65,'Catalog Items'!$L:$BB,28,FALSE))</f>
        <v/>
      </c>
      <c r="AE65" s="48" t="str">
        <f>IF($B65="","",VLOOKUP($B65,'Catalog Items'!$L:$BB,29,FALSE))</f>
        <v/>
      </c>
      <c r="AF65" s="48" t="str">
        <f>IF($B65="","",VLOOKUP($B65,'Catalog Items'!$L:$BB,30,FALSE))</f>
        <v/>
      </c>
      <c r="AG65" s="48" t="str">
        <f>IF($B65="","",VLOOKUP($B65,'Catalog Items'!$L:$BB,31,FALSE))</f>
        <v/>
      </c>
      <c r="AH65" s="48" t="str">
        <f>IF($B65="","",VLOOKUP($B65,'Catalog Items'!$L:$BB,32,FALSE))</f>
        <v/>
      </c>
      <c r="AI65" s="48" t="str">
        <f>IF($B65="","",VLOOKUP($B65,'Catalog Items'!$L:$BB,33,FALSE))</f>
        <v/>
      </c>
      <c r="AJ65" s="48" t="str">
        <f>IF($B65="","",VLOOKUP($B65,'Catalog Items'!$L:$BB,34,FALSE))</f>
        <v/>
      </c>
      <c r="AK65" s="47" t="str">
        <f>IF($B65="","",VLOOKUP($B65,'Catalog Items'!$L:$BB,35,FALSE))</f>
        <v/>
      </c>
      <c r="AL65" s="47" t="str">
        <f>IF($B65="","",VLOOKUP($B65,'Catalog Items'!$L:$BB,36,FALSE))</f>
        <v/>
      </c>
      <c r="AM65" s="47" t="str">
        <f>IF($B65="","",VLOOKUP($B65,'Catalog Items'!$L:$BB,37,FALSE))</f>
        <v/>
      </c>
      <c r="AN65" s="47" t="str">
        <f>IF($B65="","",VLOOKUP($B65,'Catalog Items'!$L:$BB,38,FALSE))</f>
        <v/>
      </c>
      <c r="AO65" s="47" t="str">
        <f>IF($B65="","",VLOOKUP($B65,'Catalog Items'!$L:$BB,14,FALSE))</f>
        <v/>
      </c>
    </row>
    <row r="66" spans="1:41" ht="15.6" customHeight="1" x14ac:dyDescent="0.25">
      <c r="A66" s="39">
        <v>55</v>
      </c>
      <c r="B66" s="40"/>
      <c r="C66" s="41"/>
      <c r="D66" s="41"/>
      <c r="E66" s="42" t="str">
        <f>IF($B66="","",VLOOKUP($B66,'Catalog Items'!$L:$M,2,FALSE))</f>
        <v/>
      </c>
      <c r="F66" s="68" t="str">
        <f>IF($B66="","",IF(AND(D66&gt;0,C66&gt;0),"UOM Error",IF(D66&gt;0,VLOOKUP(B66,'Catalog Items'!$L:$X,13,FALSE),IF(C66&gt;0,VLOOKUP(B66,'Catalog Items'!$L:$W,12,FALSE),0))))</f>
        <v/>
      </c>
      <c r="G66" s="43" t="str">
        <f t="shared" si="2"/>
        <v/>
      </c>
      <c r="H66" s="44">
        <f t="shared" si="3"/>
        <v>0</v>
      </c>
      <c r="I66" s="45">
        <f t="shared" si="1"/>
        <v>0</v>
      </c>
      <c r="J66" s="46" t="str">
        <f>IF($B66="","",VLOOKUP($B66,'Catalog Items'!$L:$N,3,FALSE))</f>
        <v/>
      </c>
      <c r="K66" s="46" t="str">
        <f>IF($B66="","",VLOOKUP($B66,'Catalog Items'!$L:$O,4,FALSE))</f>
        <v/>
      </c>
      <c r="L66" s="47" t="str">
        <f>IF($B66="","",VLOOKUP($B66,'Catalog Items'!$L:$Q,6,FALSE))</f>
        <v/>
      </c>
      <c r="M66" s="47" t="str">
        <f>IF($B66="","",VLOOKUP($B66,'Catalog Items'!$L:$R,7,FALSE))</f>
        <v/>
      </c>
      <c r="N66" s="47" t="str">
        <f>IF($B66="","",VLOOKUP($B66,'Catalog Items'!$L:$S,8,FALSE))</f>
        <v/>
      </c>
      <c r="O66" s="47" t="str">
        <f>IF($B66="","",VLOOKUP($B66,'Catalog Items'!$L:$T,9,FALSE))</f>
        <v/>
      </c>
      <c r="P66" s="96" t="str">
        <f>IF($B66="","",VLOOKUP($B66,'Catalog Items'!$L:$AA,10,FALSE))</f>
        <v/>
      </c>
      <c r="Q66" s="96" t="str">
        <f>IF($B66="","",VLOOKUP($B66,'Catalog Items'!$L:$AA,11,FALSE))</f>
        <v/>
      </c>
      <c r="R66" s="96" t="str">
        <f>IF($B66="","",VLOOKUP($B66,'Catalog Items'!$L:$AA,12,FALSE))</f>
        <v/>
      </c>
      <c r="S66" s="96" t="str">
        <f>IF($B66="","",VLOOKUP($B66,'Catalog Items'!$L:$AA,13,FALSE))</f>
        <v/>
      </c>
      <c r="T66" s="47" t="str">
        <f>IF($B66="","",VLOOKUP($B66,'Catalog Items'!$L:$BB,17,FALSE))</f>
        <v/>
      </c>
      <c r="U66" s="47" t="str">
        <f>IF($B66="","",VLOOKUP($B66,'Catalog Items'!$L:$BB,19,FALSE))</f>
        <v/>
      </c>
      <c r="V66" s="47" t="str">
        <f>IF($B66="","",VLOOKUP($B66,'Catalog Items'!$L:$BB,20,FALSE))</f>
        <v/>
      </c>
      <c r="W66" s="47" t="str">
        <f>IF($B66="","",VLOOKUP($B66,'Catalog Items'!$L:$BB,21,FALSE))</f>
        <v/>
      </c>
      <c r="X66" s="48" t="str">
        <f>IF($B66="","",VLOOKUP($B66,'Catalog Items'!$L:$BB,22,FALSE))</f>
        <v/>
      </c>
      <c r="Y66" s="48" t="str">
        <f>IF($B66="","",VLOOKUP($B66,'Catalog Items'!$L:$BB,23,FALSE))</f>
        <v/>
      </c>
      <c r="Z66" s="48" t="str">
        <f>IF($B66="","",VLOOKUP($B66,'Catalog Items'!$L:$BB,24,FALSE))</f>
        <v/>
      </c>
      <c r="AA66" s="47" t="str">
        <f>IF($B66="","",VLOOKUP($B66,'Catalog Items'!$L:$BB,25,FALSE))</f>
        <v/>
      </c>
      <c r="AB66" s="47" t="str">
        <f>IF($B66="","",VLOOKUP($B66,'Catalog Items'!$L:$BB,26,FALSE))</f>
        <v/>
      </c>
      <c r="AC66" s="48" t="str">
        <f>IF($B66="","",VLOOKUP($B66,'Catalog Items'!$L:$BB,27,FALSE))</f>
        <v/>
      </c>
      <c r="AD66" s="48" t="str">
        <f>IF($B66="","",VLOOKUP($B66,'Catalog Items'!$L:$BB,28,FALSE))</f>
        <v/>
      </c>
      <c r="AE66" s="48" t="str">
        <f>IF($B66="","",VLOOKUP($B66,'Catalog Items'!$L:$BB,29,FALSE))</f>
        <v/>
      </c>
      <c r="AF66" s="48" t="str">
        <f>IF($B66="","",VLOOKUP($B66,'Catalog Items'!$L:$BB,30,FALSE))</f>
        <v/>
      </c>
      <c r="AG66" s="48" t="str">
        <f>IF($B66="","",VLOOKUP($B66,'Catalog Items'!$L:$BB,31,FALSE))</f>
        <v/>
      </c>
      <c r="AH66" s="48" t="str">
        <f>IF($B66="","",VLOOKUP($B66,'Catalog Items'!$L:$BB,32,FALSE))</f>
        <v/>
      </c>
      <c r="AI66" s="48" t="str">
        <f>IF($B66="","",VLOOKUP($B66,'Catalog Items'!$L:$BB,33,FALSE))</f>
        <v/>
      </c>
      <c r="AJ66" s="48" t="str">
        <f>IF($B66="","",VLOOKUP($B66,'Catalog Items'!$L:$BB,34,FALSE))</f>
        <v/>
      </c>
      <c r="AK66" s="47" t="str">
        <f>IF($B66="","",VLOOKUP($B66,'Catalog Items'!$L:$BB,35,FALSE))</f>
        <v/>
      </c>
      <c r="AL66" s="47" t="str">
        <f>IF($B66="","",VLOOKUP($B66,'Catalog Items'!$L:$BB,36,FALSE))</f>
        <v/>
      </c>
      <c r="AM66" s="47" t="str">
        <f>IF($B66="","",VLOOKUP($B66,'Catalog Items'!$L:$BB,37,FALSE))</f>
        <v/>
      </c>
      <c r="AN66" s="47" t="str">
        <f>IF($B66="","",VLOOKUP($B66,'Catalog Items'!$L:$BB,38,FALSE))</f>
        <v/>
      </c>
      <c r="AO66" s="47" t="str">
        <f>IF($B66="","",VLOOKUP($B66,'Catalog Items'!$L:$BB,14,FALSE))</f>
        <v/>
      </c>
    </row>
    <row r="67" spans="1:41" ht="15.6" customHeight="1" x14ac:dyDescent="0.25">
      <c r="A67" s="39">
        <v>56</v>
      </c>
      <c r="B67" s="40"/>
      <c r="C67" s="41"/>
      <c r="D67" s="41"/>
      <c r="E67" s="42" t="str">
        <f>IF($B67="","",VLOOKUP($B67,'Catalog Items'!$L:$M,2,FALSE))</f>
        <v/>
      </c>
      <c r="F67" s="68" t="str">
        <f>IF($B67="","",IF(AND(D67&gt;0,C67&gt;0),"UOM Error",IF(D67&gt;0,VLOOKUP(B67,'Catalog Items'!$L:$X,13,FALSE),IF(C67&gt;0,VLOOKUP(B67,'Catalog Items'!$L:$W,12,FALSE),0))))</f>
        <v/>
      </c>
      <c r="G67" s="43" t="str">
        <f t="shared" si="2"/>
        <v/>
      </c>
      <c r="H67" s="44">
        <f t="shared" si="3"/>
        <v>0</v>
      </c>
      <c r="I67" s="45">
        <f t="shared" si="1"/>
        <v>0</v>
      </c>
      <c r="J67" s="46" t="str">
        <f>IF($B67="","",VLOOKUP($B67,'Catalog Items'!$L:$N,3,FALSE))</f>
        <v/>
      </c>
      <c r="K67" s="46" t="str">
        <f>IF($B67="","",VLOOKUP($B67,'Catalog Items'!$L:$O,4,FALSE))</f>
        <v/>
      </c>
      <c r="L67" s="47" t="str">
        <f>IF($B67="","",VLOOKUP($B67,'Catalog Items'!$L:$Q,6,FALSE))</f>
        <v/>
      </c>
      <c r="M67" s="47" t="str">
        <f>IF($B67="","",VLOOKUP($B67,'Catalog Items'!$L:$R,7,FALSE))</f>
        <v/>
      </c>
      <c r="N67" s="47" t="str">
        <f>IF($B67="","",VLOOKUP($B67,'Catalog Items'!$L:$S,8,FALSE))</f>
        <v/>
      </c>
      <c r="O67" s="47" t="str">
        <f>IF($B67="","",VLOOKUP($B67,'Catalog Items'!$L:$T,9,FALSE))</f>
        <v/>
      </c>
      <c r="P67" s="96" t="str">
        <f>IF($B67="","",VLOOKUP($B67,'Catalog Items'!$L:$AA,10,FALSE))</f>
        <v/>
      </c>
      <c r="Q67" s="96" t="str">
        <f>IF($B67="","",VLOOKUP($B67,'Catalog Items'!$L:$AA,11,FALSE))</f>
        <v/>
      </c>
      <c r="R67" s="96" t="str">
        <f>IF($B67="","",VLOOKUP($B67,'Catalog Items'!$L:$AA,12,FALSE))</f>
        <v/>
      </c>
      <c r="S67" s="96" t="str">
        <f>IF($B67="","",VLOOKUP($B67,'Catalog Items'!$L:$AA,13,FALSE))</f>
        <v/>
      </c>
      <c r="T67" s="47" t="str">
        <f>IF($B67="","",VLOOKUP($B67,'Catalog Items'!$L:$BB,17,FALSE))</f>
        <v/>
      </c>
      <c r="U67" s="47" t="str">
        <f>IF($B67="","",VLOOKUP($B67,'Catalog Items'!$L:$BB,19,FALSE))</f>
        <v/>
      </c>
      <c r="V67" s="47" t="str">
        <f>IF($B67="","",VLOOKUP($B67,'Catalog Items'!$L:$BB,20,FALSE))</f>
        <v/>
      </c>
      <c r="W67" s="47" t="str">
        <f>IF($B67="","",VLOOKUP($B67,'Catalog Items'!$L:$BB,21,FALSE))</f>
        <v/>
      </c>
      <c r="X67" s="48" t="str">
        <f>IF($B67="","",VLOOKUP($B67,'Catalog Items'!$L:$BB,22,FALSE))</f>
        <v/>
      </c>
      <c r="Y67" s="48" t="str">
        <f>IF($B67="","",VLOOKUP($B67,'Catalog Items'!$L:$BB,23,FALSE))</f>
        <v/>
      </c>
      <c r="Z67" s="48" t="str">
        <f>IF($B67="","",VLOOKUP($B67,'Catalog Items'!$L:$BB,24,FALSE))</f>
        <v/>
      </c>
      <c r="AA67" s="47" t="str">
        <f>IF($B67="","",VLOOKUP($B67,'Catalog Items'!$L:$BB,25,FALSE))</f>
        <v/>
      </c>
      <c r="AB67" s="47" t="str">
        <f>IF($B67="","",VLOOKUP($B67,'Catalog Items'!$L:$BB,26,FALSE))</f>
        <v/>
      </c>
      <c r="AC67" s="48" t="str">
        <f>IF($B67="","",VLOOKUP($B67,'Catalog Items'!$L:$BB,27,FALSE))</f>
        <v/>
      </c>
      <c r="AD67" s="48" t="str">
        <f>IF($B67="","",VLOOKUP($B67,'Catalog Items'!$L:$BB,28,FALSE))</f>
        <v/>
      </c>
      <c r="AE67" s="48" t="str">
        <f>IF($B67="","",VLOOKUP($B67,'Catalog Items'!$L:$BB,29,FALSE))</f>
        <v/>
      </c>
      <c r="AF67" s="48" t="str">
        <f>IF($B67="","",VLOOKUP($B67,'Catalog Items'!$L:$BB,30,FALSE))</f>
        <v/>
      </c>
      <c r="AG67" s="48" t="str">
        <f>IF($B67="","",VLOOKUP($B67,'Catalog Items'!$L:$BB,31,FALSE))</f>
        <v/>
      </c>
      <c r="AH67" s="48" t="str">
        <f>IF($B67="","",VLOOKUP($B67,'Catalog Items'!$L:$BB,32,FALSE))</f>
        <v/>
      </c>
      <c r="AI67" s="48" t="str">
        <f>IF($B67="","",VLOOKUP($B67,'Catalog Items'!$L:$BB,33,FALSE))</f>
        <v/>
      </c>
      <c r="AJ67" s="48" t="str">
        <f>IF($B67="","",VLOOKUP($B67,'Catalog Items'!$L:$BB,34,FALSE))</f>
        <v/>
      </c>
      <c r="AK67" s="47" t="str">
        <f>IF($B67="","",VLOOKUP($B67,'Catalog Items'!$L:$BB,35,FALSE))</f>
        <v/>
      </c>
      <c r="AL67" s="47" t="str">
        <f>IF($B67="","",VLOOKUP($B67,'Catalog Items'!$L:$BB,36,FALSE))</f>
        <v/>
      </c>
      <c r="AM67" s="47" t="str">
        <f>IF($B67="","",VLOOKUP($B67,'Catalog Items'!$L:$BB,37,FALSE))</f>
        <v/>
      </c>
      <c r="AN67" s="47" t="str">
        <f>IF($B67="","",VLOOKUP($B67,'Catalog Items'!$L:$BB,38,FALSE))</f>
        <v/>
      </c>
      <c r="AO67" s="47" t="str">
        <f>IF($B67="","",VLOOKUP($B67,'Catalog Items'!$L:$BB,14,FALSE))</f>
        <v/>
      </c>
    </row>
    <row r="68" spans="1:41" ht="15.6" customHeight="1" x14ac:dyDescent="0.25">
      <c r="A68" s="39">
        <v>57</v>
      </c>
      <c r="B68" s="40"/>
      <c r="C68" s="41"/>
      <c r="D68" s="41"/>
      <c r="E68" s="42" t="str">
        <f>IF($B68="","",VLOOKUP($B68,'Catalog Items'!$L:$M,2,FALSE))</f>
        <v/>
      </c>
      <c r="F68" s="68" t="str">
        <f>IF($B68="","",IF(AND(D68&gt;0,C68&gt;0),"UOM Error",IF(D68&gt;0,VLOOKUP(B68,'Catalog Items'!$L:$X,13,FALSE),IF(C68&gt;0,VLOOKUP(B68,'Catalog Items'!$L:$W,12,FALSE),0))))</f>
        <v/>
      </c>
      <c r="G68" s="43" t="str">
        <f t="shared" si="2"/>
        <v/>
      </c>
      <c r="H68" s="44">
        <f t="shared" si="3"/>
        <v>0</v>
      </c>
      <c r="I68" s="45">
        <f t="shared" si="1"/>
        <v>0</v>
      </c>
      <c r="J68" s="46" t="str">
        <f>IF($B68="","",VLOOKUP($B68,'Catalog Items'!$L:$N,3,FALSE))</f>
        <v/>
      </c>
      <c r="K68" s="46" t="str">
        <f>IF($B68="","",VLOOKUP($B68,'Catalog Items'!$L:$O,4,FALSE))</f>
        <v/>
      </c>
      <c r="L68" s="47" t="str">
        <f>IF($B68="","",VLOOKUP($B68,'Catalog Items'!$L:$Q,6,FALSE))</f>
        <v/>
      </c>
      <c r="M68" s="47" t="str">
        <f>IF($B68="","",VLOOKUP($B68,'Catalog Items'!$L:$R,7,FALSE))</f>
        <v/>
      </c>
      <c r="N68" s="47" t="str">
        <f>IF($B68="","",VLOOKUP($B68,'Catalog Items'!$L:$S,8,FALSE))</f>
        <v/>
      </c>
      <c r="O68" s="47" t="str">
        <f>IF($B68="","",VLOOKUP($B68,'Catalog Items'!$L:$T,9,FALSE))</f>
        <v/>
      </c>
      <c r="P68" s="96" t="str">
        <f>IF($B68="","",VLOOKUP($B68,'Catalog Items'!$L:$AA,10,FALSE))</f>
        <v/>
      </c>
      <c r="Q68" s="96" t="str">
        <f>IF($B68="","",VLOOKUP($B68,'Catalog Items'!$L:$AA,11,FALSE))</f>
        <v/>
      </c>
      <c r="R68" s="96" t="str">
        <f>IF($B68="","",VLOOKUP($B68,'Catalog Items'!$L:$AA,12,FALSE))</f>
        <v/>
      </c>
      <c r="S68" s="96" t="str">
        <f>IF($B68="","",VLOOKUP($B68,'Catalog Items'!$L:$AA,13,FALSE))</f>
        <v/>
      </c>
      <c r="T68" s="47" t="str">
        <f>IF($B68="","",VLOOKUP($B68,'Catalog Items'!$L:$BB,17,FALSE))</f>
        <v/>
      </c>
      <c r="U68" s="47" t="str">
        <f>IF($B68="","",VLOOKUP($B68,'Catalog Items'!$L:$BB,19,FALSE))</f>
        <v/>
      </c>
      <c r="V68" s="47" t="str">
        <f>IF($B68="","",VLOOKUP($B68,'Catalog Items'!$L:$BB,20,FALSE))</f>
        <v/>
      </c>
      <c r="W68" s="47" t="str">
        <f>IF($B68="","",VLOOKUP($B68,'Catalog Items'!$L:$BB,21,FALSE))</f>
        <v/>
      </c>
      <c r="X68" s="48" t="str">
        <f>IF($B68="","",VLOOKUP($B68,'Catalog Items'!$L:$BB,22,FALSE))</f>
        <v/>
      </c>
      <c r="Y68" s="48" t="str">
        <f>IF($B68="","",VLOOKUP($B68,'Catalog Items'!$L:$BB,23,FALSE))</f>
        <v/>
      </c>
      <c r="Z68" s="48" t="str">
        <f>IF($B68="","",VLOOKUP($B68,'Catalog Items'!$L:$BB,24,FALSE))</f>
        <v/>
      </c>
      <c r="AA68" s="47" t="str">
        <f>IF($B68="","",VLOOKUP($B68,'Catalog Items'!$L:$BB,25,FALSE))</f>
        <v/>
      </c>
      <c r="AB68" s="47" t="str">
        <f>IF($B68="","",VLOOKUP($B68,'Catalog Items'!$L:$BB,26,FALSE))</f>
        <v/>
      </c>
      <c r="AC68" s="48" t="str">
        <f>IF($B68="","",VLOOKUP($B68,'Catalog Items'!$L:$BB,27,FALSE))</f>
        <v/>
      </c>
      <c r="AD68" s="48" t="str">
        <f>IF($B68="","",VLOOKUP($B68,'Catalog Items'!$L:$BB,28,FALSE))</f>
        <v/>
      </c>
      <c r="AE68" s="48" t="str">
        <f>IF($B68="","",VLOOKUP($B68,'Catalog Items'!$L:$BB,29,FALSE))</f>
        <v/>
      </c>
      <c r="AF68" s="48" t="str">
        <f>IF($B68="","",VLOOKUP($B68,'Catalog Items'!$L:$BB,30,FALSE))</f>
        <v/>
      </c>
      <c r="AG68" s="48" t="str">
        <f>IF($B68="","",VLOOKUP($B68,'Catalog Items'!$L:$BB,31,FALSE))</f>
        <v/>
      </c>
      <c r="AH68" s="48" t="str">
        <f>IF($B68="","",VLOOKUP($B68,'Catalog Items'!$L:$BB,32,FALSE))</f>
        <v/>
      </c>
      <c r="AI68" s="48" t="str">
        <f>IF($B68="","",VLOOKUP($B68,'Catalog Items'!$L:$BB,33,FALSE))</f>
        <v/>
      </c>
      <c r="AJ68" s="48" t="str">
        <f>IF($B68="","",VLOOKUP($B68,'Catalog Items'!$L:$BB,34,FALSE))</f>
        <v/>
      </c>
      <c r="AK68" s="47" t="str">
        <f>IF($B68="","",VLOOKUP($B68,'Catalog Items'!$L:$BB,35,FALSE))</f>
        <v/>
      </c>
      <c r="AL68" s="47" t="str">
        <f>IF($B68="","",VLOOKUP($B68,'Catalog Items'!$L:$BB,36,FALSE))</f>
        <v/>
      </c>
      <c r="AM68" s="47" t="str">
        <f>IF($B68="","",VLOOKUP($B68,'Catalog Items'!$L:$BB,37,FALSE))</f>
        <v/>
      </c>
      <c r="AN68" s="47" t="str">
        <f>IF($B68="","",VLOOKUP($B68,'Catalog Items'!$L:$BB,38,FALSE))</f>
        <v/>
      </c>
      <c r="AO68" s="47" t="str">
        <f>IF($B68="","",VLOOKUP($B68,'Catalog Items'!$L:$BB,14,FALSE))</f>
        <v/>
      </c>
    </row>
    <row r="69" spans="1:41" ht="15.6" customHeight="1" x14ac:dyDescent="0.25">
      <c r="A69" s="39">
        <v>58</v>
      </c>
      <c r="B69" s="40"/>
      <c r="C69" s="41"/>
      <c r="D69" s="41"/>
      <c r="E69" s="42" t="str">
        <f>IF($B69="","",VLOOKUP($B69,'Catalog Items'!$L:$M,2,FALSE))</f>
        <v/>
      </c>
      <c r="F69" s="68" t="str">
        <f>IF($B69="","",IF(AND(D69&gt;0,C69&gt;0),"UOM Error",IF(D69&gt;0,VLOOKUP(B69,'Catalog Items'!$L:$X,13,FALSE),IF(C69&gt;0,VLOOKUP(B69,'Catalog Items'!$L:$W,12,FALSE),0))))</f>
        <v/>
      </c>
      <c r="G69" s="43" t="str">
        <f t="shared" si="2"/>
        <v/>
      </c>
      <c r="H69" s="44">
        <f t="shared" si="3"/>
        <v>0</v>
      </c>
      <c r="I69" s="45">
        <f t="shared" si="1"/>
        <v>0</v>
      </c>
      <c r="J69" s="46" t="str">
        <f>IF($B69="","",VLOOKUP($B69,'Catalog Items'!$L:$N,3,FALSE))</f>
        <v/>
      </c>
      <c r="K69" s="46" t="str">
        <f>IF($B69="","",VLOOKUP($B69,'Catalog Items'!$L:$O,4,FALSE))</f>
        <v/>
      </c>
      <c r="L69" s="47" t="str">
        <f>IF($B69="","",VLOOKUP($B69,'Catalog Items'!$L:$Q,6,FALSE))</f>
        <v/>
      </c>
      <c r="M69" s="47" t="str">
        <f>IF($B69="","",VLOOKUP($B69,'Catalog Items'!$L:$R,7,FALSE))</f>
        <v/>
      </c>
      <c r="N69" s="47" t="str">
        <f>IF($B69="","",VLOOKUP($B69,'Catalog Items'!$L:$S,8,FALSE))</f>
        <v/>
      </c>
      <c r="O69" s="47" t="str">
        <f>IF($B69="","",VLOOKUP($B69,'Catalog Items'!$L:$T,9,FALSE))</f>
        <v/>
      </c>
      <c r="P69" s="96" t="str">
        <f>IF($B69="","",VLOOKUP($B69,'Catalog Items'!$L:$AA,10,FALSE))</f>
        <v/>
      </c>
      <c r="Q69" s="96" t="str">
        <f>IF($B69="","",VLOOKUP($B69,'Catalog Items'!$L:$AA,11,FALSE))</f>
        <v/>
      </c>
      <c r="R69" s="96" t="str">
        <f>IF($B69="","",VLOOKUP($B69,'Catalog Items'!$L:$AA,12,FALSE))</f>
        <v/>
      </c>
      <c r="S69" s="96" t="str">
        <f>IF($B69="","",VLOOKUP($B69,'Catalog Items'!$L:$AA,13,FALSE))</f>
        <v/>
      </c>
      <c r="T69" s="47" t="str">
        <f>IF($B69="","",VLOOKUP($B69,'Catalog Items'!$L:$BB,17,FALSE))</f>
        <v/>
      </c>
      <c r="U69" s="47" t="str">
        <f>IF($B69="","",VLOOKUP($B69,'Catalog Items'!$L:$BB,19,FALSE))</f>
        <v/>
      </c>
      <c r="V69" s="47" t="str">
        <f>IF($B69="","",VLOOKUP($B69,'Catalog Items'!$L:$BB,20,FALSE))</f>
        <v/>
      </c>
      <c r="W69" s="47" t="str">
        <f>IF($B69="","",VLOOKUP($B69,'Catalog Items'!$L:$BB,21,FALSE))</f>
        <v/>
      </c>
      <c r="X69" s="48" t="str">
        <f>IF($B69="","",VLOOKUP($B69,'Catalog Items'!$L:$BB,22,FALSE))</f>
        <v/>
      </c>
      <c r="Y69" s="48" t="str">
        <f>IF($B69="","",VLOOKUP($B69,'Catalog Items'!$L:$BB,23,FALSE))</f>
        <v/>
      </c>
      <c r="Z69" s="48" t="str">
        <f>IF($B69="","",VLOOKUP($B69,'Catalog Items'!$L:$BB,24,FALSE))</f>
        <v/>
      </c>
      <c r="AA69" s="47" t="str">
        <f>IF($B69="","",VLOOKUP($B69,'Catalog Items'!$L:$BB,25,FALSE))</f>
        <v/>
      </c>
      <c r="AB69" s="47" t="str">
        <f>IF($B69="","",VLOOKUP($B69,'Catalog Items'!$L:$BB,26,FALSE))</f>
        <v/>
      </c>
      <c r="AC69" s="48" t="str">
        <f>IF($B69="","",VLOOKUP($B69,'Catalog Items'!$L:$BB,27,FALSE))</f>
        <v/>
      </c>
      <c r="AD69" s="48" t="str">
        <f>IF($B69="","",VLOOKUP($B69,'Catalog Items'!$L:$BB,28,FALSE))</f>
        <v/>
      </c>
      <c r="AE69" s="48" t="str">
        <f>IF($B69="","",VLOOKUP($B69,'Catalog Items'!$L:$BB,29,FALSE))</f>
        <v/>
      </c>
      <c r="AF69" s="48" t="str">
        <f>IF($B69="","",VLOOKUP($B69,'Catalog Items'!$L:$BB,30,FALSE))</f>
        <v/>
      </c>
      <c r="AG69" s="48" t="str">
        <f>IF($B69="","",VLOOKUP($B69,'Catalog Items'!$L:$BB,31,FALSE))</f>
        <v/>
      </c>
      <c r="AH69" s="48" t="str">
        <f>IF($B69="","",VLOOKUP($B69,'Catalog Items'!$L:$BB,32,FALSE))</f>
        <v/>
      </c>
      <c r="AI69" s="48" t="str">
        <f>IF($B69="","",VLOOKUP($B69,'Catalog Items'!$L:$BB,33,FALSE))</f>
        <v/>
      </c>
      <c r="AJ69" s="48" t="str">
        <f>IF($B69="","",VLOOKUP($B69,'Catalog Items'!$L:$BB,34,FALSE))</f>
        <v/>
      </c>
      <c r="AK69" s="47" t="str">
        <f>IF($B69="","",VLOOKUP($B69,'Catalog Items'!$L:$BB,35,FALSE))</f>
        <v/>
      </c>
      <c r="AL69" s="47" t="str">
        <f>IF($B69="","",VLOOKUP($B69,'Catalog Items'!$L:$BB,36,FALSE))</f>
        <v/>
      </c>
      <c r="AM69" s="47" t="str">
        <f>IF($B69="","",VLOOKUP($B69,'Catalog Items'!$L:$BB,37,FALSE))</f>
        <v/>
      </c>
      <c r="AN69" s="47" t="str">
        <f>IF($B69="","",VLOOKUP($B69,'Catalog Items'!$L:$BB,38,FALSE))</f>
        <v/>
      </c>
      <c r="AO69" s="47" t="str">
        <f>IF($B69="","",VLOOKUP($B69,'Catalog Items'!$L:$BB,14,FALSE))</f>
        <v/>
      </c>
    </row>
    <row r="70" spans="1:41" ht="15.6" customHeight="1" x14ac:dyDescent="0.25">
      <c r="A70" s="39">
        <v>59</v>
      </c>
      <c r="B70" s="40"/>
      <c r="C70" s="41"/>
      <c r="D70" s="41"/>
      <c r="E70" s="42" t="str">
        <f>IF($B70="","",VLOOKUP($B70,'Catalog Items'!$L:$M,2,FALSE))</f>
        <v/>
      </c>
      <c r="F70" s="68" t="str">
        <f>IF($B70="","",IF(AND(D70&gt;0,C70&gt;0),"UOM Error",IF(D70&gt;0,VLOOKUP(B70,'Catalog Items'!$L:$X,13,FALSE),IF(C70&gt;0,VLOOKUP(B70,'Catalog Items'!$L:$W,12,FALSE),0))))</f>
        <v/>
      </c>
      <c r="G70" s="43" t="str">
        <f t="shared" si="2"/>
        <v/>
      </c>
      <c r="H70" s="44">
        <f t="shared" si="3"/>
        <v>0</v>
      </c>
      <c r="I70" s="45">
        <f t="shared" si="1"/>
        <v>0</v>
      </c>
      <c r="J70" s="46" t="str">
        <f>IF($B70="","",VLOOKUP($B70,'Catalog Items'!$L:$N,3,FALSE))</f>
        <v/>
      </c>
      <c r="K70" s="46" t="str">
        <f>IF($B70="","",VLOOKUP($B70,'Catalog Items'!$L:$O,4,FALSE))</f>
        <v/>
      </c>
      <c r="L70" s="47" t="str">
        <f>IF($B70="","",VLOOKUP($B70,'Catalog Items'!$L:$Q,6,FALSE))</f>
        <v/>
      </c>
      <c r="M70" s="47" t="str">
        <f>IF($B70="","",VLOOKUP($B70,'Catalog Items'!$L:$R,7,FALSE))</f>
        <v/>
      </c>
      <c r="N70" s="47" t="str">
        <f>IF($B70="","",VLOOKUP($B70,'Catalog Items'!$L:$S,8,FALSE))</f>
        <v/>
      </c>
      <c r="O70" s="47" t="str">
        <f>IF($B70="","",VLOOKUP($B70,'Catalog Items'!$L:$T,9,FALSE))</f>
        <v/>
      </c>
      <c r="P70" s="96" t="str">
        <f>IF($B70="","",VLOOKUP($B70,'Catalog Items'!$L:$AA,10,FALSE))</f>
        <v/>
      </c>
      <c r="Q70" s="96" t="str">
        <f>IF($B70="","",VLOOKUP($B70,'Catalog Items'!$L:$AA,11,FALSE))</f>
        <v/>
      </c>
      <c r="R70" s="96" t="str">
        <f>IF($B70="","",VLOOKUP($B70,'Catalog Items'!$L:$AA,12,FALSE))</f>
        <v/>
      </c>
      <c r="S70" s="96" t="str">
        <f>IF($B70="","",VLOOKUP($B70,'Catalog Items'!$L:$AA,13,FALSE))</f>
        <v/>
      </c>
      <c r="T70" s="47" t="str">
        <f>IF($B70="","",VLOOKUP($B70,'Catalog Items'!$L:$BB,17,FALSE))</f>
        <v/>
      </c>
      <c r="U70" s="47" t="str">
        <f>IF($B70="","",VLOOKUP($B70,'Catalog Items'!$L:$BB,19,FALSE))</f>
        <v/>
      </c>
      <c r="V70" s="47" t="str">
        <f>IF($B70="","",VLOOKUP($B70,'Catalog Items'!$L:$BB,20,FALSE))</f>
        <v/>
      </c>
      <c r="W70" s="47" t="str">
        <f>IF($B70="","",VLOOKUP($B70,'Catalog Items'!$L:$BB,21,FALSE))</f>
        <v/>
      </c>
      <c r="X70" s="48" t="str">
        <f>IF($B70="","",VLOOKUP($B70,'Catalog Items'!$L:$BB,22,FALSE))</f>
        <v/>
      </c>
      <c r="Y70" s="48" t="str">
        <f>IF($B70="","",VLOOKUP($B70,'Catalog Items'!$L:$BB,23,FALSE))</f>
        <v/>
      </c>
      <c r="Z70" s="48" t="str">
        <f>IF($B70="","",VLOOKUP($B70,'Catalog Items'!$L:$BB,24,FALSE))</f>
        <v/>
      </c>
      <c r="AA70" s="47" t="str">
        <f>IF($B70="","",VLOOKUP($B70,'Catalog Items'!$L:$BB,25,FALSE))</f>
        <v/>
      </c>
      <c r="AB70" s="47" t="str">
        <f>IF($B70="","",VLOOKUP($B70,'Catalog Items'!$L:$BB,26,FALSE))</f>
        <v/>
      </c>
      <c r="AC70" s="48" t="str">
        <f>IF($B70="","",VLOOKUP($B70,'Catalog Items'!$L:$BB,27,FALSE))</f>
        <v/>
      </c>
      <c r="AD70" s="48" t="str">
        <f>IF($B70="","",VLOOKUP($B70,'Catalog Items'!$L:$BB,28,FALSE))</f>
        <v/>
      </c>
      <c r="AE70" s="48" t="str">
        <f>IF($B70="","",VLOOKUP($B70,'Catalog Items'!$L:$BB,29,FALSE))</f>
        <v/>
      </c>
      <c r="AF70" s="48" t="str">
        <f>IF($B70="","",VLOOKUP($B70,'Catalog Items'!$L:$BB,30,FALSE))</f>
        <v/>
      </c>
      <c r="AG70" s="48" t="str">
        <f>IF($B70="","",VLOOKUP($B70,'Catalog Items'!$L:$BB,31,FALSE))</f>
        <v/>
      </c>
      <c r="AH70" s="48" t="str">
        <f>IF($B70="","",VLOOKUP($B70,'Catalog Items'!$L:$BB,32,FALSE))</f>
        <v/>
      </c>
      <c r="AI70" s="48" t="str">
        <f>IF($B70="","",VLOOKUP($B70,'Catalog Items'!$L:$BB,33,FALSE))</f>
        <v/>
      </c>
      <c r="AJ70" s="48" t="str">
        <f>IF($B70="","",VLOOKUP($B70,'Catalog Items'!$L:$BB,34,FALSE))</f>
        <v/>
      </c>
      <c r="AK70" s="47" t="str">
        <f>IF($B70="","",VLOOKUP($B70,'Catalog Items'!$L:$BB,35,FALSE))</f>
        <v/>
      </c>
      <c r="AL70" s="47" t="str">
        <f>IF($B70="","",VLOOKUP($B70,'Catalog Items'!$L:$BB,36,FALSE))</f>
        <v/>
      </c>
      <c r="AM70" s="47" t="str">
        <f>IF($B70="","",VLOOKUP($B70,'Catalog Items'!$L:$BB,37,FALSE))</f>
        <v/>
      </c>
      <c r="AN70" s="47" t="str">
        <f>IF($B70="","",VLOOKUP($B70,'Catalog Items'!$L:$BB,38,FALSE))</f>
        <v/>
      </c>
      <c r="AO70" s="47" t="str">
        <f>IF($B70="","",VLOOKUP($B70,'Catalog Items'!$L:$BB,14,FALSE))</f>
        <v/>
      </c>
    </row>
    <row r="71" spans="1:41" ht="15.6" customHeight="1" x14ac:dyDescent="0.25">
      <c r="A71" s="39">
        <v>60</v>
      </c>
      <c r="B71" s="40"/>
      <c r="C71" s="41"/>
      <c r="D71" s="41"/>
      <c r="E71" s="42" t="str">
        <f>IF($B71="","",VLOOKUP($B71,'Catalog Items'!$L:$M,2,FALSE))</f>
        <v/>
      </c>
      <c r="F71" s="68" t="str">
        <f>IF($B71="","",IF(AND(D71&gt;0,C71&gt;0),"UOM Error",IF(D71&gt;0,VLOOKUP(B71,'Catalog Items'!$L:$X,13,FALSE),IF(C71&gt;0,VLOOKUP(B71,'Catalog Items'!$L:$W,12,FALSE),0))))</f>
        <v/>
      </c>
      <c r="G71" s="43" t="str">
        <f t="shared" si="2"/>
        <v/>
      </c>
      <c r="H71" s="44">
        <f t="shared" si="3"/>
        <v>0</v>
      </c>
      <c r="I71" s="45">
        <f t="shared" si="1"/>
        <v>0</v>
      </c>
      <c r="J71" s="46" t="str">
        <f>IF($B71="","",VLOOKUP($B71,'Catalog Items'!$L:$N,3,FALSE))</f>
        <v/>
      </c>
      <c r="K71" s="46" t="str">
        <f>IF($B71="","",VLOOKUP($B71,'Catalog Items'!$L:$O,4,FALSE))</f>
        <v/>
      </c>
      <c r="L71" s="47" t="str">
        <f>IF($B71="","",VLOOKUP($B71,'Catalog Items'!$L:$Q,6,FALSE))</f>
        <v/>
      </c>
      <c r="M71" s="47" t="str">
        <f>IF($B71="","",VLOOKUP($B71,'Catalog Items'!$L:$R,7,FALSE))</f>
        <v/>
      </c>
      <c r="N71" s="47" t="str">
        <f>IF($B71="","",VLOOKUP($B71,'Catalog Items'!$L:$S,8,FALSE))</f>
        <v/>
      </c>
      <c r="O71" s="47" t="str">
        <f>IF($B71="","",VLOOKUP($B71,'Catalog Items'!$L:$T,9,FALSE))</f>
        <v/>
      </c>
      <c r="P71" s="96" t="str">
        <f>IF($B71="","",VLOOKUP($B71,'Catalog Items'!$L:$AA,10,FALSE))</f>
        <v/>
      </c>
      <c r="Q71" s="96" t="str">
        <f>IF($B71="","",VLOOKUP($B71,'Catalog Items'!$L:$AA,11,FALSE))</f>
        <v/>
      </c>
      <c r="R71" s="96" t="str">
        <f>IF($B71="","",VLOOKUP($B71,'Catalog Items'!$L:$AA,12,FALSE))</f>
        <v/>
      </c>
      <c r="S71" s="96" t="str">
        <f>IF($B71="","",VLOOKUP($B71,'Catalog Items'!$L:$AA,13,FALSE))</f>
        <v/>
      </c>
      <c r="T71" s="47" t="str">
        <f>IF($B71="","",VLOOKUP($B71,'Catalog Items'!$L:$BB,17,FALSE))</f>
        <v/>
      </c>
      <c r="U71" s="47" t="str">
        <f>IF($B71="","",VLOOKUP($B71,'Catalog Items'!$L:$BB,19,FALSE))</f>
        <v/>
      </c>
      <c r="V71" s="47" t="str">
        <f>IF($B71="","",VLOOKUP($B71,'Catalog Items'!$L:$BB,20,FALSE))</f>
        <v/>
      </c>
      <c r="W71" s="47" t="str">
        <f>IF($B71="","",VLOOKUP($B71,'Catalog Items'!$L:$BB,21,FALSE))</f>
        <v/>
      </c>
      <c r="X71" s="48" t="str">
        <f>IF($B71="","",VLOOKUP($B71,'Catalog Items'!$L:$BB,22,FALSE))</f>
        <v/>
      </c>
      <c r="Y71" s="48" t="str">
        <f>IF($B71="","",VLOOKUP($B71,'Catalog Items'!$L:$BB,23,FALSE))</f>
        <v/>
      </c>
      <c r="Z71" s="48" t="str">
        <f>IF($B71="","",VLOOKUP($B71,'Catalog Items'!$L:$BB,24,FALSE))</f>
        <v/>
      </c>
      <c r="AA71" s="47" t="str">
        <f>IF($B71="","",VLOOKUP($B71,'Catalog Items'!$L:$BB,25,FALSE))</f>
        <v/>
      </c>
      <c r="AB71" s="47" t="str">
        <f>IF($B71="","",VLOOKUP($B71,'Catalog Items'!$L:$BB,26,FALSE))</f>
        <v/>
      </c>
      <c r="AC71" s="48" t="str">
        <f>IF($B71="","",VLOOKUP($B71,'Catalog Items'!$L:$BB,27,FALSE))</f>
        <v/>
      </c>
      <c r="AD71" s="48" t="str">
        <f>IF($B71="","",VLOOKUP($B71,'Catalog Items'!$L:$BB,28,FALSE))</f>
        <v/>
      </c>
      <c r="AE71" s="48" t="str">
        <f>IF($B71="","",VLOOKUP($B71,'Catalog Items'!$L:$BB,29,FALSE))</f>
        <v/>
      </c>
      <c r="AF71" s="48" t="str">
        <f>IF($B71="","",VLOOKUP($B71,'Catalog Items'!$L:$BB,30,FALSE))</f>
        <v/>
      </c>
      <c r="AG71" s="48" t="str">
        <f>IF($B71="","",VLOOKUP($B71,'Catalog Items'!$L:$BB,31,FALSE))</f>
        <v/>
      </c>
      <c r="AH71" s="48" t="str">
        <f>IF($B71="","",VLOOKUP($B71,'Catalog Items'!$L:$BB,32,FALSE))</f>
        <v/>
      </c>
      <c r="AI71" s="48" t="str">
        <f>IF($B71="","",VLOOKUP($B71,'Catalog Items'!$L:$BB,33,FALSE))</f>
        <v/>
      </c>
      <c r="AJ71" s="48" t="str">
        <f>IF($B71="","",VLOOKUP($B71,'Catalog Items'!$L:$BB,34,FALSE))</f>
        <v/>
      </c>
      <c r="AK71" s="47" t="str">
        <f>IF($B71="","",VLOOKUP($B71,'Catalog Items'!$L:$BB,35,FALSE))</f>
        <v/>
      </c>
      <c r="AL71" s="47" t="str">
        <f>IF($B71="","",VLOOKUP($B71,'Catalog Items'!$L:$BB,36,FALSE))</f>
        <v/>
      </c>
      <c r="AM71" s="47" t="str">
        <f>IF($B71="","",VLOOKUP($B71,'Catalog Items'!$L:$BB,37,FALSE))</f>
        <v/>
      </c>
      <c r="AN71" s="47" t="str">
        <f>IF($B71="","",VLOOKUP($B71,'Catalog Items'!$L:$BB,38,FALSE))</f>
        <v/>
      </c>
      <c r="AO71" s="47" t="str">
        <f>IF($B71="","",VLOOKUP($B71,'Catalog Items'!$L:$BB,14,FALSE))</f>
        <v/>
      </c>
    </row>
    <row r="72" spans="1:41" ht="15.6" customHeight="1" x14ac:dyDescent="0.25">
      <c r="A72" s="39">
        <v>61</v>
      </c>
      <c r="B72" s="40"/>
      <c r="C72" s="41"/>
      <c r="D72" s="41"/>
      <c r="E72" s="42" t="str">
        <f>IF($B72="","",VLOOKUP($B72,'Catalog Items'!$L:$M,2,FALSE))</f>
        <v/>
      </c>
      <c r="F72" s="68" t="str">
        <f>IF($B72="","",IF(AND(D72&gt;0,C72&gt;0),"UOM Error",IF(D72&gt;0,VLOOKUP(B72,'Catalog Items'!$L:$X,13,FALSE),IF(C72&gt;0,VLOOKUP(B72,'Catalog Items'!$L:$W,12,FALSE),0))))</f>
        <v/>
      </c>
      <c r="G72" s="43" t="str">
        <f t="shared" si="2"/>
        <v/>
      </c>
      <c r="H72" s="44">
        <f t="shared" si="3"/>
        <v>0</v>
      </c>
      <c r="I72" s="45">
        <f t="shared" si="1"/>
        <v>0</v>
      </c>
      <c r="J72" s="46" t="str">
        <f>IF($B72="","",VLOOKUP($B72,'Catalog Items'!$L:$N,3,FALSE))</f>
        <v/>
      </c>
      <c r="K72" s="46" t="str">
        <f>IF($B72="","",VLOOKUP($B72,'Catalog Items'!$L:$O,4,FALSE))</f>
        <v/>
      </c>
      <c r="L72" s="47" t="str">
        <f>IF($B72="","",VLOOKUP($B72,'Catalog Items'!$L:$Q,6,FALSE))</f>
        <v/>
      </c>
      <c r="M72" s="47" t="str">
        <f>IF($B72="","",VLOOKUP($B72,'Catalog Items'!$L:$R,7,FALSE))</f>
        <v/>
      </c>
      <c r="N72" s="47" t="str">
        <f>IF($B72="","",VLOOKUP($B72,'Catalog Items'!$L:$S,8,FALSE))</f>
        <v/>
      </c>
      <c r="O72" s="47" t="str">
        <f>IF($B72="","",VLOOKUP($B72,'Catalog Items'!$L:$T,9,FALSE))</f>
        <v/>
      </c>
      <c r="P72" s="96" t="str">
        <f>IF($B72="","",VLOOKUP($B72,'Catalog Items'!$L:$AA,10,FALSE))</f>
        <v/>
      </c>
      <c r="Q72" s="96" t="str">
        <f>IF($B72="","",VLOOKUP($B72,'Catalog Items'!$L:$AA,11,FALSE))</f>
        <v/>
      </c>
      <c r="R72" s="96" t="str">
        <f>IF($B72="","",VLOOKUP($B72,'Catalog Items'!$L:$AA,12,FALSE))</f>
        <v/>
      </c>
      <c r="S72" s="96" t="str">
        <f>IF($B72="","",VLOOKUP($B72,'Catalog Items'!$L:$AA,13,FALSE))</f>
        <v/>
      </c>
      <c r="T72" s="47" t="str">
        <f>IF($B72="","",VLOOKUP($B72,'Catalog Items'!$L:$BB,17,FALSE))</f>
        <v/>
      </c>
      <c r="U72" s="47" t="str">
        <f>IF($B72="","",VLOOKUP($B72,'Catalog Items'!$L:$BB,19,FALSE))</f>
        <v/>
      </c>
      <c r="V72" s="47" t="str">
        <f>IF($B72="","",VLOOKUP($B72,'Catalog Items'!$L:$BB,20,FALSE))</f>
        <v/>
      </c>
      <c r="W72" s="47" t="str">
        <f>IF($B72="","",VLOOKUP($B72,'Catalog Items'!$L:$BB,21,FALSE))</f>
        <v/>
      </c>
      <c r="X72" s="48" t="str">
        <f>IF($B72="","",VLOOKUP($B72,'Catalog Items'!$L:$BB,22,FALSE))</f>
        <v/>
      </c>
      <c r="Y72" s="48" t="str">
        <f>IF($B72="","",VLOOKUP($B72,'Catalog Items'!$L:$BB,23,FALSE))</f>
        <v/>
      </c>
      <c r="Z72" s="48" t="str">
        <f>IF($B72="","",VLOOKUP($B72,'Catalog Items'!$L:$BB,24,FALSE))</f>
        <v/>
      </c>
      <c r="AA72" s="47" t="str">
        <f>IF($B72="","",VLOOKUP($B72,'Catalog Items'!$L:$BB,25,FALSE))</f>
        <v/>
      </c>
      <c r="AB72" s="47" t="str">
        <f>IF($B72="","",VLOOKUP($B72,'Catalog Items'!$L:$BB,26,FALSE))</f>
        <v/>
      </c>
      <c r="AC72" s="48" t="str">
        <f>IF($B72="","",VLOOKUP($B72,'Catalog Items'!$L:$BB,27,FALSE))</f>
        <v/>
      </c>
      <c r="AD72" s="48" t="str">
        <f>IF($B72="","",VLOOKUP($B72,'Catalog Items'!$L:$BB,28,FALSE))</f>
        <v/>
      </c>
      <c r="AE72" s="48" t="str">
        <f>IF($B72="","",VLOOKUP($B72,'Catalog Items'!$L:$BB,29,FALSE))</f>
        <v/>
      </c>
      <c r="AF72" s="48" t="str">
        <f>IF($B72="","",VLOOKUP($B72,'Catalog Items'!$L:$BB,30,FALSE))</f>
        <v/>
      </c>
      <c r="AG72" s="48" t="str">
        <f>IF($B72="","",VLOOKUP($B72,'Catalog Items'!$L:$BB,31,FALSE))</f>
        <v/>
      </c>
      <c r="AH72" s="48" t="str">
        <f>IF($B72="","",VLOOKUP($B72,'Catalog Items'!$L:$BB,32,FALSE))</f>
        <v/>
      </c>
      <c r="AI72" s="48" t="str">
        <f>IF($B72="","",VLOOKUP($B72,'Catalog Items'!$L:$BB,33,FALSE))</f>
        <v/>
      </c>
      <c r="AJ72" s="48" t="str">
        <f>IF($B72="","",VLOOKUP($B72,'Catalog Items'!$L:$BB,34,FALSE))</f>
        <v/>
      </c>
      <c r="AK72" s="47" t="str">
        <f>IF($B72="","",VLOOKUP($B72,'Catalog Items'!$L:$BB,35,FALSE))</f>
        <v/>
      </c>
      <c r="AL72" s="47" t="str">
        <f>IF($B72="","",VLOOKUP($B72,'Catalog Items'!$L:$BB,36,FALSE))</f>
        <v/>
      </c>
      <c r="AM72" s="47" t="str">
        <f>IF($B72="","",VLOOKUP($B72,'Catalog Items'!$L:$BB,37,FALSE))</f>
        <v/>
      </c>
      <c r="AN72" s="47" t="str">
        <f>IF($B72="","",VLOOKUP($B72,'Catalog Items'!$L:$BB,38,FALSE))</f>
        <v/>
      </c>
      <c r="AO72" s="47" t="str">
        <f>IF($B72="","",VLOOKUP($B72,'Catalog Items'!$L:$BB,14,FALSE))</f>
        <v/>
      </c>
    </row>
    <row r="73" spans="1:41" ht="15.6" customHeight="1" x14ac:dyDescent="0.25">
      <c r="A73" s="39">
        <v>62</v>
      </c>
      <c r="B73" s="40"/>
      <c r="C73" s="41"/>
      <c r="D73" s="41"/>
      <c r="E73" s="42" t="str">
        <f>IF($B73="","",VLOOKUP($B73,'Catalog Items'!$L:$M,2,FALSE))</f>
        <v/>
      </c>
      <c r="F73" s="68" t="str">
        <f>IF($B73="","",IF(AND(D73&gt;0,C73&gt;0),"UOM Error",IF(D73&gt;0,VLOOKUP(B73,'Catalog Items'!$L:$X,13,FALSE),IF(C73&gt;0,VLOOKUP(B73,'Catalog Items'!$L:$W,12,FALSE),0))))</f>
        <v/>
      </c>
      <c r="G73" s="43" t="str">
        <f t="shared" si="2"/>
        <v/>
      </c>
      <c r="H73" s="44">
        <f t="shared" si="3"/>
        <v>0</v>
      </c>
      <c r="I73" s="45">
        <f t="shared" si="1"/>
        <v>0</v>
      </c>
      <c r="J73" s="46" t="str">
        <f>IF($B73="","",VLOOKUP($B73,'Catalog Items'!$L:$N,3,FALSE))</f>
        <v/>
      </c>
      <c r="K73" s="46" t="str">
        <f>IF($B73="","",VLOOKUP($B73,'Catalog Items'!$L:$O,4,FALSE))</f>
        <v/>
      </c>
      <c r="L73" s="47" t="str">
        <f>IF($B73="","",VLOOKUP($B73,'Catalog Items'!$L:$Q,6,FALSE))</f>
        <v/>
      </c>
      <c r="M73" s="47" t="str">
        <f>IF($B73="","",VLOOKUP($B73,'Catalog Items'!$L:$R,7,FALSE))</f>
        <v/>
      </c>
      <c r="N73" s="47" t="str">
        <f>IF($B73="","",VLOOKUP($B73,'Catalog Items'!$L:$S,8,FALSE))</f>
        <v/>
      </c>
      <c r="O73" s="47" t="str">
        <f>IF($B73="","",VLOOKUP($B73,'Catalog Items'!$L:$T,9,FALSE))</f>
        <v/>
      </c>
      <c r="P73" s="96" t="str">
        <f>IF($B73="","",VLOOKUP($B73,'Catalog Items'!$L:$AA,10,FALSE))</f>
        <v/>
      </c>
      <c r="Q73" s="96" t="str">
        <f>IF($B73="","",VLOOKUP($B73,'Catalog Items'!$L:$AA,11,FALSE))</f>
        <v/>
      </c>
      <c r="R73" s="96" t="str">
        <f>IF($B73="","",VLOOKUP($B73,'Catalog Items'!$L:$AA,12,FALSE))</f>
        <v/>
      </c>
      <c r="S73" s="96" t="str">
        <f>IF($B73="","",VLOOKUP($B73,'Catalog Items'!$L:$AA,13,FALSE))</f>
        <v/>
      </c>
      <c r="T73" s="47" t="str">
        <f>IF($B73="","",VLOOKUP($B73,'Catalog Items'!$L:$BB,17,FALSE))</f>
        <v/>
      </c>
      <c r="U73" s="47" t="str">
        <f>IF($B73="","",VLOOKUP($B73,'Catalog Items'!$L:$BB,19,FALSE))</f>
        <v/>
      </c>
      <c r="V73" s="47" t="str">
        <f>IF($B73="","",VLOOKUP($B73,'Catalog Items'!$L:$BB,20,FALSE))</f>
        <v/>
      </c>
      <c r="W73" s="47" t="str">
        <f>IF($B73="","",VLOOKUP($B73,'Catalog Items'!$L:$BB,21,FALSE))</f>
        <v/>
      </c>
      <c r="X73" s="48" t="str">
        <f>IF($B73="","",VLOOKUP($B73,'Catalog Items'!$L:$BB,22,FALSE))</f>
        <v/>
      </c>
      <c r="Y73" s="48" t="str">
        <f>IF($B73="","",VLOOKUP($B73,'Catalog Items'!$L:$BB,23,FALSE))</f>
        <v/>
      </c>
      <c r="Z73" s="48" t="str">
        <f>IF($B73="","",VLOOKUP($B73,'Catalog Items'!$L:$BB,24,FALSE))</f>
        <v/>
      </c>
      <c r="AA73" s="47" t="str">
        <f>IF($B73="","",VLOOKUP($B73,'Catalog Items'!$L:$BB,25,FALSE))</f>
        <v/>
      </c>
      <c r="AB73" s="47" t="str">
        <f>IF($B73="","",VLOOKUP($B73,'Catalog Items'!$L:$BB,26,FALSE))</f>
        <v/>
      </c>
      <c r="AC73" s="48" t="str">
        <f>IF($B73="","",VLOOKUP($B73,'Catalog Items'!$L:$BB,27,FALSE))</f>
        <v/>
      </c>
      <c r="AD73" s="48" t="str">
        <f>IF($B73="","",VLOOKUP($B73,'Catalog Items'!$L:$BB,28,FALSE))</f>
        <v/>
      </c>
      <c r="AE73" s="48" t="str">
        <f>IF($B73="","",VLOOKUP($B73,'Catalog Items'!$L:$BB,29,FALSE))</f>
        <v/>
      </c>
      <c r="AF73" s="48" t="str">
        <f>IF($B73="","",VLOOKUP($B73,'Catalog Items'!$L:$BB,30,FALSE))</f>
        <v/>
      </c>
      <c r="AG73" s="48" t="str">
        <f>IF($B73="","",VLOOKUP($B73,'Catalog Items'!$L:$BB,31,FALSE))</f>
        <v/>
      </c>
      <c r="AH73" s="48" t="str">
        <f>IF($B73="","",VLOOKUP($B73,'Catalog Items'!$L:$BB,32,FALSE))</f>
        <v/>
      </c>
      <c r="AI73" s="48" t="str">
        <f>IF($B73="","",VLOOKUP($B73,'Catalog Items'!$L:$BB,33,FALSE))</f>
        <v/>
      </c>
      <c r="AJ73" s="48" t="str">
        <f>IF($B73="","",VLOOKUP($B73,'Catalog Items'!$L:$BB,34,FALSE))</f>
        <v/>
      </c>
      <c r="AK73" s="47" t="str">
        <f>IF($B73="","",VLOOKUP($B73,'Catalog Items'!$L:$BB,35,FALSE))</f>
        <v/>
      </c>
      <c r="AL73" s="47" t="str">
        <f>IF($B73="","",VLOOKUP($B73,'Catalog Items'!$L:$BB,36,FALSE))</f>
        <v/>
      </c>
      <c r="AM73" s="47" t="str">
        <f>IF($B73="","",VLOOKUP($B73,'Catalog Items'!$L:$BB,37,FALSE))</f>
        <v/>
      </c>
      <c r="AN73" s="47" t="str">
        <f>IF($B73="","",VLOOKUP($B73,'Catalog Items'!$L:$BB,38,FALSE))</f>
        <v/>
      </c>
      <c r="AO73" s="47" t="str">
        <f>IF($B73="","",VLOOKUP($B73,'Catalog Items'!$L:$BB,14,FALSE))</f>
        <v/>
      </c>
    </row>
    <row r="74" spans="1:41" ht="15.6" customHeight="1" x14ac:dyDescent="0.25">
      <c r="A74" s="39">
        <v>63</v>
      </c>
      <c r="B74" s="40"/>
      <c r="C74" s="41"/>
      <c r="D74" s="41"/>
      <c r="E74" s="42" t="str">
        <f>IF($B74="","",VLOOKUP($B74,'Catalog Items'!$L:$M,2,FALSE))</f>
        <v/>
      </c>
      <c r="F74" s="68" t="str">
        <f>IF($B74="","",IF(AND(D74&gt;0,C74&gt;0),"UOM Error",IF(D74&gt;0,VLOOKUP(B74,'Catalog Items'!$L:$X,13,FALSE),IF(C74&gt;0,VLOOKUP(B74,'Catalog Items'!$L:$W,12,FALSE),0))))</f>
        <v/>
      </c>
      <c r="G74" s="43" t="str">
        <f t="shared" si="2"/>
        <v/>
      </c>
      <c r="H74" s="44">
        <f t="shared" si="3"/>
        <v>0</v>
      </c>
      <c r="I74" s="45">
        <f t="shared" si="1"/>
        <v>0</v>
      </c>
      <c r="J74" s="46" t="str">
        <f>IF($B74="","",VLOOKUP($B74,'Catalog Items'!$L:$N,3,FALSE))</f>
        <v/>
      </c>
      <c r="K74" s="46" t="str">
        <f>IF($B74="","",VLOOKUP($B74,'Catalog Items'!$L:$O,4,FALSE))</f>
        <v/>
      </c>
      <c r="L74" s="47" t="str">
        <f>IF($B74="","",VLOOKUP($B74,'Catalog Items'!$L:$Q,6,FALSE))</f>
        <v/>
      </c>
      <c r="M74" s="47" t="str">
        <f>IF($B74="","",VLOOKUP($B74,'Catalog Items'!$L:$R,7,FALSE))</f>
        <v/>
      </c>
      <c r="N74" s="47" t="str">
        <f>IF($B74="","",VLOOKUP($B74,'Catalog Items'!$L:$S,8,FALSE))</f>
        <v/>
      </c>
      <c r="O74" s="47" t="str">
        <f>IF($B74="","",VLOOKUP($B74,'Catalog Items'!$L:$T,9,FALSE))</f>
        <v/>
      </c>
      <c r="P74" s="96" t="str">
        <f>IF($B74="","",VLOOKUP($B74,'Catalog Items'!$L:$AA,10,FALSE))</f>
        <v/>
      </c>
      <c r="Q74" s="96" t="str">
        <f>IF($B74="","",VLOOKUP($B74,'Catalog Items'!$L:$AA,11,FALSE))</f>
        <v/>
      </c>
      <c r="R74" s="96" t="str">
        <f>IF($B74="","",VLOOKUP($B74,'Catalog Items'!$L:$AA,12,FALSE))</f>
        <v/>
      </c>
      <c r="S74" s="96" t="str">
        <f>IF($B74="","",VLOOKUP($B74,'Catalog Items'!$L:$AA,13,FALSE))</f>
        <v/>
      </c>
      <c r="T74" s="47" t="str">
        <f>IF($B74="","",VLOOKUP($B74,'Catalog Items'!$L:$BB,17,FALSE))</f>
        <v/>
      </c>
      <c r="U74" s="47" t="str">
        <f>IF($B74="","",VLOOKUP($B74,'Catalog Items'!$L:$BB,19,FALSE))</f>
        <v/>
      </c>
      <c r="V74" s="47" t="str">
        <f>IF($B74="","",VLOOKUP($B74,'Catalog Items'!$L:$BB,20,FALSE))</f>
        <v/>
      </c>
      <c r="W74" s="47" t="str">
        <f>IF($B74="","",VLOOKUP($B74,'Catalog Items'!$L:$BB,21,FALSE))</f>
        <v/>
      </c>
      <c r="X74" s="48" t="str">
        <f>IF($B74="","",VLOOKUP($B74,'Catalog Items'!$L:$BB,22,FALSE))</f>
        <v/>
      </c>
      <c r="Y74" s="48" t="str">
        <f>IF($B74="","",VLOOKUP($B74,'Catalog Items'!$L:$BB,23,FALSE))</f>
        <v/>
      </c>
      <c r="Z74" s="48" t="str">
        <f>IF($B74="","",VLOOKUP($B74,'Catalog Items'!$L:$BB,24,FALSE))</f>
        <v/>
      </c>
      <c r="AA74" s="47" t="str">
        <f>IF($B74="","",VLOOKUP($B74,'Catalog Items'!$L:$BB,25,FALSE))</f>
        <v/>
      </c>
      <c r="AB74" s="47" t="str">
        <f>IF($B74="","",VLOOKUP($B74,'Catalog Items'!$L:$BB,26,FALSE))</f>
        <v/>
      </c>
      <c r="AC74" s="48" t="str">
        <f>IF($B74="","",VLOOKUP($B74,'Catalog Items'!$L:$BB,27,FALSE))</f>
        <v/>
      </c>
      <c r="AD74" s="48" t="str">
        <f>IF($B74="","",VLOOKUP($B74,'Catalog Items'!$L:$BB,28,FALSE))</f>
        <v/>
      </c>
      <c r="AE74" s="48" t="str">
        <f>IF($B74="","",VLOOKUP($B74,'Catalog Items'!$L:$BB,29,FALSE))</f>
        <v/>
      </c>
      <c r="AF74" s="48" t="str">
        <f>IF($B74="","",VLOOKUP($B74,'Catalog Items'!$L:$BB,30,FALSE))</f>
        <v/>
      </c>
      <c r="AG74" s="48" t="str">
        <f>IF($B74="","",VLOOKUP($B74,'Catalog Items'!$L:$BB,31,FALSE))</f>
        <v/>
      </c>
      <c r="AH74" s="48" t="str">
        <f>IF($B74="","",VLOOKUP($B74,'Catalog Items'!$L:$BB,32,FALSE))</f>
        <v/>
      </c>
      <c r="AI74" s="48" t="str">
        <f>IF($B74="","",VLOOKUP($B74,'Catalog Items'!$L:$BB,33,FALSE))</f>
        <v/>
      </c>
      <c r="AJ74" s="48" t="str">
        <f>IF($B74="","",VLOOKUP($B74,'Catalog Items'!$L:$BB,34,FALSE))</f>
        <v/>
      </c>
      <c r="AK74" s="47" t="str">
        <f>IF($B74="","",VLOOKUP($B74,'Catalog Items'!$L:$BB,35,FALSE))</f>
        <v/>
      </c>
      <c r="AL74" s="47" t="str">
        <f>IF($B74="","",VLOOKUP($B74,'Catalog Items'!$L:$BB,36,FALSE))</f>
        <v/>
      </c>
      <c r="AM74" s="47" t="str">
        <f>IF($B74="","",VLOOKUP($B74,'Catalog Items'!$L:$BB,37,FALSE))</f>
        <v/>
      </c>
      <c r="AN74" s="47" t="str">
        <f>IF($B74="","",VLOOKUP($B74,'Catalog Items'!$L:$BB,38,FALSE))</f>
        <v/>
      </c>
      <c r="AO74" s="47" t="str">
        <f>IF($B74="","",VLOOKUP($B74,'Catalog Items'!$L:$BB,14,FALSE))</f>
        <v/>
      </c>
    </row>
    <row r="75" spans="1:41" ht="15.6" customHeight="1" x14ac:dyDescent="0.25">
      <c r="A75" s="39">
        <v>64</v>
      </c>
      <c r="B75" s="40"/>
      <c r="C75" s="41"/>
      <c r="D75" s="41"/>
      <c r="E75" s="42" t="str">
        <f>IF($B75="","",VLOOKUP($B75,'Catalog Items'!$L:$M,2,FALSE))</f>
        <v/>
      </c>
      <c r="F75" s="68" t="str">
        <f>IF($B75="","",IF(AND(D75&gt;0,C75&gt;0),"UOM Error",IF(D75&gt;0,VLOOKUP(B75,'Catalog Items'!$L:$X,13,FALSE),IF(C75&gt;0,VLOOKUP(B75,'Catalog Items'!$L:$W,12,FALSE),0))))</f>
        <v/>
      </c>
      <c r="G75" s="43" t="str">
        <f t="shared" si="2"/>
        <v/>
      </c>
      <c r="H75" s="44">
        <f t="shared" si="3"/>
        <v>0</v>
      </c>
      <c r="I75" s="45">
        <f t="shared" si="1"/>
        <v>0</v>
      </c>
      <c r="J75" s="46" t="str">
        <f>IF($B75="","",VLOOKUP($B75,'Catalog Items'!$L:$N,3,FALSE))</f>
        <v/>
      </c>
      <c r="K75" s="46" t="str">
        <f>IF($B75="","",VLOOKUP($B75,'Catalog Items'!$L:$O,4,FALSE))</f>
        <v/>
      </c>
      <c r="L75" s="47" t="str">
        <f>IF($B75="","",VLOOKUP($B75,'Catalog Items'!$L:$Q,6,FALSE))</f>
        <v/>
      </c>
      <c r="M75" s="47" t="str">
        <f>IF($B75="","",VLOOKUP($B75,'Catalog Items'!$L:$R,7,FALSE))</f>
        <v/>
      </c>
      <c r="N75" s="47" t="str">
        <f>IF($B75="","",VLOOKUP($B75,'Catalog Items'!$L:$S,8,FALSE))</f>
        <v/>
      </c>
      <c r="O75" s="47" t="str">
        <f>IF($B75="","",VLOOKUP($B75,'Catalog Items'!$L:$T,9,FALSE))</f>
        <v/>
      </c>
      <c r="P75" s="96" t="str">
        <f>IF($B75="","",VLOOKUP($B75,'Catalog Items'!$L:$AA,10,FALSE))</f>
        <v/>
      </c>
      <c r="Q75" s="96" t="str">
        <f>IF($B75="","",VLOOKUP($B75,'Catalog Items'!$L:$AA,11,FALSE))</f>
        <v/>
      </c>
      <c r="R75" s="96" t="str">
        <f>IF($B75="","",VLOOKUP($B75,'Catalog Items'!$L:$AA,12,FALSE))</f>
        <v/>
      </c>
      <c r="S75" s="96" t="str">
        <f>IF($B75="","",VLOOKUP($B75,'Catalog Items'!$L:$AA,13,FALSE))</f>
        <v/>
      </c>
      <c r="T75" s="47" t="str">
        <f>IF($B75="","",VLOOKUP($B75,'Catalog Items'!$L:$BB,17,FALSE))</f>
        <v/>
      </c>
      <c r="U75" s="47" t="str">
        <f>IF($B75="","",VLOOKUP($B75,'Catalog Items'!$L:$BB,19,FALSE))</f>
        <v/>
      </c>
      <c r="V75" s="47" t="str">
        <f>IF($B75="","",VLOOKUP($B75,'Catalog Items'!$L:$BB,20,FALSE))</f>
        <v/>
      </c>
      <c r="W75" s="47" t="str">
        <f>IF($B75="","",VLOOKUP($B75,'Catalog Items'!$L:$BB,21,FALSE))</f>
        <v/>
      </c>
      <c r="X75" s="48" t="str">
        <f>IF($B75="","",VLOOKUP($B75,'Catalog Items'!$L:$BB,22,FALSE))</f>
        <v/>
      </c>
      <c r="Y75" s="48" t="str">
        <f>IF($B75="","",VLOOKUP($B75,'Catalog Items'!$L:$BB,23,FALSE))</f>
        <v/>
      </c>
      <c r="Z75" s="48" t="str">
        <f>IF($B75="","",VLOOKUP($B75,'Catalog Items'!$L:$BB,24,FALSE))</f>
        <v/>
      </c>
      <c r="AA75" s="47" t="str">
        <f>IF($B75="","",VLOOKUP($B75,'Catalog Items'!$L:$BB,25,FALSE))</f>
        <v/>
      </c>
      <c r="AB75" s="47" t="str">
        <f>IF($B75="","",VLOOKUP($B75,'Catalog Items'!$L:$BB,26,FALSE))</f>
        <v/>
      </c>
      <c r="AC75" s="48" t="str">
        <f>IF($B75="","",VLOOKUP($B75,'Catalog Items'!$L:$BB,27,FALSE))</f>
        <v/>
      </c>
      <c r="AD75" s="48" t="str">
        <f>IF($B75="","",VLOOKUP($B75,'Catalog Items'!$L:$BB,28,FALSE))</f>
        <v/>
      </c>
      <c r="AE75" s="48" t="str">
        <f>IF($B75="","",VLOOKUP($B75,'Catalog Items'!$L:$BB,29,FALSE))</f>
        <v/>
      </c>
      <c r="AF75" s="48" t="str">
        <f>IF($B75="","",VLOOKUP($B75,'Catalog Items'!$L:$BB,30,FALSE))</f>
        <v/>
      </c>
      <c r="AG75" s="48" t="str">
        <f>IF($B75="","",VLOOKUP($B75,'Catalog Items'!$L:$BB,31,FALSE))</f>
        <v/>
      </c>
      <c r="AH75" s="48" t="str">
        <f>IF($B75="","",VLOOKUP($B75,'Catalog Items'!$L:$BB,32,FALSE))</f>
        <v/>
      </c>
      <c r="AI75" s="48" t="str">
        <f>IF($B75="","",VLOOKUP($B75,'Catalog Items'!$L:$BB,33,FALSE))</f>
        <v/>
      </c>
      <c r="AJ75" s="48" t="str">
        <f>IF($B75="","",VLOOKUP($B75,'Catalog Items'!$L:$BB,34,FALSE))</f>
        <v/>
      </c>
      <c r="AK75" s="47" t="str">
        <f>IF($B75="","",VLOOKUP($B75,'Catalog Items'!$L:$BB,35,FALSE))</f>
        <v/>
      </c>
      <c r="AL75" s="47" t="str">
        <f>IF($B75="","",VLOOKUP($B75,'Catalog Items'!$L:$BB,36,FALSE))</f>
        <v/>
      </c>
      <c r="AM75" s="47" t="str">
        <f>IF($B75="","",VLOOKUP($B75,'Catalog Items'!$L:$BB,37,FALSE))</f>
        <v/>
      </c>
      <c r="AN75" s="47" t="str">
        <f>IF($B75="","",VLOOKUP($B75,'Catalog Items'!$L:$BB,38,FALSE))</f>
        <v/>
      </c>
      <c r="AO75" s="47" t="str">
        <f>IF($B75="","",VLOOKUP($B75,'Catalog Items'!$L:$BB,14,FALSE))</f>
        <v/>
      </c>
    </row>
    <row r="76" spans="1:41" ht="15.6" customHeight="1" x14ac:dyDescent="0.25">
      <c r="A76" s="39">
        <v>65</v>
      </c>
      <c r="B76" s="40"/>
      <c r="C76" s="41"/>
      <c r="D76" s="41"/>
      <c r="E76" s="42" t="str">
        <f>IF($B76="","",VLOOKUP($B76,'Catalog Items'!$L:$M,2,FALSE))</f>
        <v/>
      </c>
      <c r="F76" s="68" t="str">
        <f>IF($B76="","",IF(AND(D76&gt;0,C76&gt;0),"UOM Error",IF(D76&gt;0,VLOOKUP(B76,'Catalog Items'!$L:$X,13,FALSE),IF(C76&gt;0,VLOOKUP(B76,'Catalog Items'!$L:$W,12,FALSE),0))))</f>
        <v/>
      </c>
      <c r="G76" s="43" t="str">
        <f t="shared" si="2"/>
        <v/>
      </c>
      <c r="H76" s="44">
        <f t="shared" si="3"/>
        <v>0</v>
      </c>
      <c r="I76" s="45">
        <f t="shared" ref="I76:I139" si="4">IF($B76="",0,IFERROR($G76*$AE76,0))</f>
        <v>0</v>
      </c>
      <c r="J76" s="46" t="str">
        <f>IF($B76="","",VLOOKUP($B76,'Catalog Items'!$L:$N,3,FALSE))</f>
        <v/>
      </c>
      <c r="K76" s="46" t="str">
        <f>IF($B76="","",VLOOKUP($B76,'Catalog Items'!$L:$O,4,FALSE))</f>
        <v/>
      </c>
      <c r="L76" s="47" t="str">
        <f>IF($B76="","",VLOOKUP($B76,'Catalog Items'!$L:$Q,6,FALSE))</f>
        <v/>
      </c>
      <c r="M76" s="47" t="str">
        <f>IF($B76="","",VLOOKUP($B76,'Catalog Items'!$L:$R,7,FALSE))</f>
        <v/>
      </c>
      <c r="N76" s="47" t="str">
        <f>IF($B76="","",VLOOKUP($B76,'Catalog Items'!$L:$S,8,FALSE))</f>
        <v/>
      </c>
      <c r="O76" s="47" t="str">
        <f>IF($B76="","",VLOOKUP($B76,'Catalog Items'!$L:$T,9,FALSE))</f>
        <v/>
      </c>
      <c r="P76" s="96" t="str">
        <f>IF($B76="","",VLOOKUP($B76,'Catalog Items'!$L:$AA,10,FALSE))</f>
        <v/>
      </c>
      <c r="Q76" s="96" t="str">
        <f>IF($B76="","",VLOOKUP($B76,'Catalog Items'!$L:$AA,11,FALSE))</f>
        <v/>
      </c>
      <c r="R76" s="96" t="str">
        <f>IF($B76="","",VLOOKUP($B76,'Catalog Items'!$L:$AA,12,FALSE))</f>
        <v/>
      </c>
      <c r="S76" s="96" t="str">
        <f>IF($B76="","",VLOOKUP($B76,'Catalog Items'!$L:$AA,13,FALSE))</f>
        <v/>
      </c>
      <c r="T76" s="47" t="str">
        <f>IF($B76="","",VLOOKUP($B76,'Catalog Items'!$L:$BB,17,FALSE))</f>
        <v/>
      </c>
      <c r="U76" s="47" t="str">
        <f>IF($B76="","",VLOOKUP($B76,'Catalog Items'!$L:$BB,19,FALSE))</f>
        <v/>
      </c>
      <c r="V76" s="47" t="str">
        <f>IF($B76="","",VLOOKUP($B76,'Catalog Items'!$L:$BB,20,FALSE))</f>
        <v/>
      </c>
      <c r="W76" s="47" t="str">
        <f>IF($B76="","",VLOOKUP($B76,'Catalog Items'!$L:$BB,21,FALSE))</f>
        <v/>
      </c>
      <c r="X76" s="48" t="str">
        <f>IF($B76="","",VLOOKUP($B76,'Catalog Items'!$L:$BB,22,FALSE))</f>
        <v/>
      </c>
      <c r="Y76" s="48" t="str">
        <f>IF($B76="","",VLOOKUP($B76,'Catalog Items'!$L:$BB,23,FALSE))</f>
        <v/>
      </c>
      <c r="Z76" s="48" t="str">
        <f>IF($B76="","",VLOOKUP($B76,'Catalog Items'!$L:$BB,24,FALSE))</f>
        <v/>
      </c>
      <c r="AA76" s="47" t="str">
        <f>IF($B76="","",VLOOKUP($B76,'Catalog Items'!$L:$BB,25,FALSE))</f>
        <v/>
      </c>
      <c r="AB76" s="47" t="str">
        <f>IF($B76="","",VLOOKUP($B76,'Catalog Items'!$L:$BB,26,FALSE))</f>
        <v/>
      </c>
      <c r="AC76" s="48" t="str">
        <f>IF($B76="","",VLOOKUP($B76,'Catalog Items'!$L:$BB,27,FALSE))</f>
        <v/>
      </c>
      <c r="AD76" s="48" t="str">
        <f>IF($B76="","",VLOOKUP($B76,'Catalog Items'!$L:$BB,28,FALSE))</f>
        <v/>
      </c>
      <c r="AE76" s="48" t="str">
        <f>IF($B76="","",VLOOKUP($B76,'Catalog Items'!$L:$BB,29,FALSE))</f>
        <v/>
      </c>
      <c r="AF76" s="48" t="str">
        <f>IF($B76="","",VLOOKUP($B76,'Catalog Items'!$L:$BB,30,FALSE))</f>
        <v/>
      </c>
      <c r="AG76" s="48" t="str">
        <f>IF($B76="","",VLOOKUP($B76,'Catalog Items'!$L:$BB,31,FALSE))</f>
        <v/>
      </c>
      <c r="AH76" s="48" t="str">
        <f>IF($B76="","",VLOOKUP($B76,'Catalog Items'!$L:$BB,32,FALSE))</f>
        <v/>
      </c>
      <c r="AI76" s="48" t="str">
        <f>IF($B76="","",VLOOKUP($B76,'Catalog Items'!$L:$BB,33,FALSE))</f>
        <v/>
      </c>
      <c r="AJ76" s="48" t="str">
        <f>IF($B76="","",VLOOKUP($B76,'Catalog Items'!$L:$BB,34,FALSE))</f>
        <v/>
      </c>
      <c r="AK76" s="47" t="str">
        <f>IF($B76="","",VLOOKUP($B76,'Catalog Items'!$L:$BB,35,FALSE))</f>
        <v/>
      </c>
      <c r="AL76" s="47" t="str">
        <f>IF($B76="","",VLOOKUP($B76,'Catalog Items'!$L:$BB,36,FALSE))</f>
        <v/>
      </c>
      <c r="AM76" s="47" t="str">
        <f>IF($B76="","",VLOOKUP($B76,'Catalog Items'!$L:$BB,37,FALSE))</f>
        <v/>
      </c>
      <c r="AN76" s="47" t="str">
        <f>IF($B76="","",VLOOKUP($B76,'Catalog Items'!$L:$BB,38,FALSE))</f>
        <v/>
      </c>
      <c r="AO76" s="47" t="str">
        <f>IF($B76="","",VLOOKUP($B76,'Catalog Items'!$L:$BB,14,FALSE))</f>
        <v/>
      </c>
    </row>
    <row r="77" spans="1:41" ht="15.6" customHeight="1" x14ac:dyDescent="0.25">
      <c r="A77" s="39">
        <v>66</v>
      </c>
      <c r="B77" s="40"/>
      <c r="C77" s="41"/>
      <c r="D77" s="41"/>
      <c r="E77" s="42" t="str">
        <f>IF($B77="","",VLOOKUP($B77,'Catalog Items'!$L:$M,2,FALSE))</f>
        <v/>
      </c>
      <c r="F77" s="68" t="str">
        <f>IF($B77="","",IF(AND(D77&gt;0,C77&gt;0),"UOM Error",IF(D77&gt;0,VLOOKUP(B77,'Catalog Items'!$L:$X,13,FALSE),IF(C77&gt;0,VLOOKUP(B77,'Catalog Items'!$L:$W,12,FALSE),0))))</f>
        <v/>
      </c>
      <c r="G77" s="43" t="str">
        <f t="shared" ref="G77:G140" si="5">IF(B77="","",IF(AND(D77&gt;0,C77&gt;0),0,IF(D77&gt;0,IF(MOD(D77*O77,O77)&lt;&gt;0,"Case Error",D77),IF(MOD(C77,O77)=0,C77/O77,"Pkg Error"))))</f>
        <v/>
      </c>
      <c r="H77" s="44">
        <f t="shared" ref="H77:H140" si="6">IF($B77="",0,IFERROR(IF($F77="UOM Error",0,IF($D77&gt;0,$G77*$F77,IF($C77&gt;0,$G77*($F77*$O77),0))),0))</f>
        <v>0</v>
      </c>
      <c r="I77" s="45">
        <f t="shared" si="4"/>
        <v>0</v>
      </c>
      <c r="J77" s="46" t="str">
        <f>IF($B77="","",VLOOKUP($B77,'Catalog Items'!$L:$N,3,FALSE))</f>
        <v/>
      </c>
      <c r="K77" s="46" t="str">
        <f>IF($B77="","",VLOOKUP($B77,'Catalog Items'!$L:$O,4,FALSE))</f>
        <v/>
      </c>
      <c r="L77" s="47" t="str">
        <f>IF($B77="","",VLOOKUP($B77,'Catalog Items'!$L:$Q,6,FALSE))</f>
        <v/>
      </c>
      <c r="M77" s="47" t="str">
        <f>IF($B77="","",VLOOKUP($B77,'Catalog Items'!$L:$R,7,FALSE))</f>
        <v/>
      </c>
      <c r="N77" s="47" t="str">
        <f>IF($B77="","",VLOOKUP($B77,'Catalog Items'!$L:$S,8,FALSE))</f>
        <v/>
      </c>
      <c r="O77" s="47" t="str">
        <f>IF($B77="","",VLOOKUP($B77,'Catalog Items'!$L:$T,9,FALSE))</f>
        <v/>
      </c>
      <c r="P77" s="96" t="str">
        <f>IF($B77="","",VLOOKUP($B77,'Catalog Items'!$L:$AA,10,FALSE))</f>
        <v/>
      </c>
      <c r="Q77" s="96" t="str">
        <f>IF($B77="","",VLOOKUP($B77,'Catalog Items'!$L:$AA,11,FALSE))</f>
        <v/>
      </c>
      <c r="R77" s="96" t="str">
        <f>IF($B77="","",VLOOKUP($B77,'Catalog Items'!$L:$AA,12,FALSE))</f>
        <v/>
      </c>
      <c r="S77" s="96" t="str">
        <f>IF($B77="","",VLOOKUP($B77,'Catalog Items'!$L:$AA,13,FALSE))</f>
        <v/>
      </c>
      <c r="T77" s="47" t="str">
        <f>IF($B77="","",VLOOKUP($B77,'Catalog Items'!$L:$BB,17,FALSE))</f>
        <v/>
      </c>
      <c r="U77" s="47" t="str">
        <f>IF($B77="","",VLOOKUP($B77,'Catalog Items'!$L:$BB,19,FALSE))</f>
        <v/>
      </c>
      <c r="V77" s="47" t="str">
        <f>IF($B77="","",VLOOKUP($B77,'Catalog Items'!$L:$BB,20,FALSE))</f>
        <v/>
      </c>
      <c r="W77" s="47" t="str">
        <f>IF($B77="","",VLOOKUP($B77,'Catalog Items'!$L:$BB,21,FALSE))</f>
        <v/>
      </c>
      <c r="X77" s="48" t="str">
        <f>IF($B77="","",VLOOKUP($B77,'Catalog Items'!$L:$BB,22,FALSE))</f>
        <v/>
      </c>
      <c r="Y77" s="48" t="str">
        <f>IF($B77="","",VLOOKUP($B77,'Catalog Items'!$L:$BB,23,FALSE))</f>
        <v/>
      </c>
      <c r="Z77" s="48" t="str">
        <f>IF($B77="","",VLOOKUP($B77,'Catalog Items'!$L:$BB,24,FALSE))</f>
        <v/>
      </c>
      <c r="AA77" s="47" t="str">
        <f>IF($B77="","",VLOOKUP($B77,'Catalog Items'!$L:$BB,25,FALSE))</f>
        <v/>
      </c>
      <c r="AB77" s="47" t="str">
        <f>IF($B77="","",VLOOKUP($B77,'Catalog Items'!$L:$BB,26,FALSE))</f>
        <v/>
      </c>
      <c r="AC77" s="48" t="str">
        <f>IF($B77="","",VLOOKUP($B77,'Catalog Items'!$L:$BB,27,FALSE))</f>
        <v/>
      </c>
      <c r="AD77" s="48" t="str">
        <f>IF($B77="","",VLOOKUP($B77,'Catalog Items'!$L:$BB,28,FALSE))</f>
        <v/>
      </c>
      <c r="AE77" s="48" t="str">
        <f>IF($B77="","",VLOOKUP($B77,'Catalog Items'!$L:$BB,29,FALSE))</f>
        <v/>
      </c>
      <c r="AF77" s="48" t="str">
        <f>IF($B77="","",VLOOKUP($B77,'Catalog Items'!$L:$BB,30,FALSE))</f>
        <v/>
      </c>
      <c r="AG77" s="48" t="str">
        <f>IF($B77="","",VLOOKUP($B77,'Catalog Items'!$L:$BB,31,FALSE))</f>
        <v/>
      </c>
      <c r="AH77" s="48" t="str">
        <f>IF($B77="","",VLOOKUP($B77,'Catalog Items'!$L:$BB,32,FALSE))</f>
        <v/>
      </c>
      <c r="AI77" s="48" t="str">
        <f>IF($B77="","",VLOOKUP($B77,'Catalog Items'!$L:$BB,33,FALSE))</f>
        <v/>
      </c>
      <c r="AJ77" s="48" t="str">
        <f>IF($B77="","",VLOOKUP($B77,'Catalog Items'!$L:$BB,34,FALSE))</f>
        <v/>
      </c>
      <c r="AK77" s="47" t="str">
        <f>IF($B77="","",VLOOKUP($B77,'Catalog Items'!$L:$BB,35,FALSE))</f>
        <v/>
      </c>
      <c r="AL77" s="47" t="str">
        <f>IF($B77="","",VLOOKUP($B77,'Catalog Items'!$L:$BB,36,FALSE))</f>
        <v/>
      </c>
      <c r="AM77" s="47" t="str">
        <f>IF($B77="","",VLOOKUP($B77,'Catalog Items'!$L:$BB,37,FALSE))</f>
        <v/>
      </c>
      <c r="AN77" s="47" t="str">
        <f>IF($B77="","",VLOOKUP($B77,'Catalog Items'!$L:$BB,38,FALSE))</f>
        <v/>
      </c>
      <c r="AO77" s="47" t="str">
        <f>IF($B77="","",VLOOKUP($B77,'Catalog Items'!$L:$BB,14,FALSE))</f>
        <v/>
      </c>
    </row>
    <row r="78" spans="1:41" ht="15.6" customHeight="1" x14ac:dyDescent="0.25">
      <c r="A78" s="39">
        <v>67</v>
      </c>
      <c r="B78" s="40"/>
      <c r="C78" s="41"/>
      <c r="D78" s="41"/>
      <c r="E78" s="42" t="str">
        <f>IF($B78="","",VLOOKUP($B78,'Catalog Items'!$L:$M,2,FALSE))</f>
        <v/>
      </c>
      <c r="F78" s="68" t="str">
        <f>IF($B78="","",IF(AND(D78&gt;0,C78&gt;0),"UOM Error",IF(D78&gt;0,VLOOKUP(B78,'Catalog Items'!$L:$X,13,FALSE),IF(C78&gt;0,VLOOKUP(B78,'Catalog Items'!$L:$W,12,FALSE),0))))</f>
        <v/>
      </c>
      <c r="G78" s="43" t="str">
        <f t="shared" si="5"/>
        <v/>
      </c>
      <c r="H78" s="44">
        <f t="shared" si="6"/>
        <v>0</v>
      </c>
      <c r="I78" s="45">
        <f t="shared" si="4"/>
        <v>0</v>
      </c>
      <c r="J78" s="46" t="str">
        <f>IF($B78="","",VLOOKUP($B78,'Catalog Items'!$L:$N,3,FALSE))</f>
        <v/>
      </c>
      <c r="K78" s="46" t="str">
        <f>IF($B78="","",VLOOKUP($B78,'Catalog Items'!$L:$O,4,FALSE))</f>
        <v/>
      </c>
      <c r="L78" s="47" t="str">
        <f>IF($B78="","",VLOOKUP($B78,'Catalog Items'!$L:$Q,6,FALSE))</f>
        <v/>
      </c>
      <c r="M78" s="47" t="str">
        <f>IF($B78="","",VLOOKUP($B78,'Catalog Items'!$L:$R,7,FALSE))</f>
        <v/>
      </c>
      <c r="N78" s="47" t="str">
        <f>IF($B78="","",VLOOKUP($B78,'Catalog Items'!$L:$S,8,FALSE))</f>
        <v/>
      </c>
      <c r="O78" s="47" t="str">
        <f>IF($B78="","",VLOOKUP($B78,'Catalog Items'!$L:$T,9,FALSE))</f>
        <v/>
      </c>
      <c r="P78" s="96" t="str">
        <f>IF($B78="","",VLOOKUP($B78,'Catalog Items'!$L:$AA,10,FALSE))</f>
        <v/>
      </c>
      <c r="Q78" s="96" t="str">
        <f>IF($B78="","",VLOOKUP($B78,'Catalog Items'!$L:$AA,11,FALSE))</f>
        <v/>
      </c>
      <c r="R78" s="96" t="str">
        <f>IF($B78="","",VLOOKUP($B78,'Catalog Items'!$L:$AA,12,FALSE))</f>
        <v/>
      </c>
      <c r="S78" s="96" t="str">
        <f>IF($B78="","",VLOOKUP($B78,'Catalog Items'!$L:$AA,13,FALSE))</f>
        <v/>
      </c>
      <c r="T78" s="47" t="str">
        <f>IF($B78="","",VLOOKUP($B78,'Catalog Items'!$L:$BB,17,FALSE))</f>
        <v/>
      </c>
      <c r="U78" s="47" t="str">
        <f>IF($B78="","",VLOOKUP($B78,'Catalog Items'!$L:$BB,19,FALSE))</f>
        <v/>
      </c>
      <c r="V78" s="47" t="str">
        <f>IF($B78="","",VLOOKUP($B78,'Catalog Items'!$L:$BB,20,FALSE))</f>
        <v/>
      </c>
      <c r="W78" s="47" t="str">
        <f>IF($B78="","",VLOOKUP($B78,'Catalog Items'!$L:$BB,21,FALSE))</f>
        <v/>
      </c>
      <c r="X78" s="48" t="str">
        <f>IF($B78="","",VLOOKUP($B78,'Catalog Items'!$L:$BB,22,FALSE))</f>
        <v/>
      </c>
      <c r="Y78" s="48" t="str">
        <f>IF($B78="","",VLOOKUP($B78,'Catalog Items'!$L:$BB,23,FALSE))</f>
        <v/>
      </c>
      <c r="Z78" s="48" t="str">
        <f>IF($B78="","",VLOOKUP($B78,'Catalog Items'!$L:$BB,24,FALSE))</f>
        <v/>
      </c>
      <c r="AA78" s="47" t="str">
        <f>IF($B78="","",VLOOKUP($B78,'Catalog Items'!$L:$BB,25,FALSE))</f>
        <v/>
      </c>
      <c r="AB78" s="47" t="str">
        <f>IF($B78="","",VLOOKUP($B78,'Catalog Items'!$L:$BB,26,FALSE))</f>
        <v/>
      </c>
      <c r="AC78" s="48" t="str">
        <f>IF($B78="","",VLOOKUP($B78,'Catalog Items'!$L:$BB,27,FALSE))</f>
        <v/>
      </c>
      <c r="AD78" s="48" t="str">
        <f>IF($B78="","",VLOOKUP($B78,'Catalog Items'!$L:$BB,28,FALSE))</f>
        <v/>
      </c>
      <c r="AE78" s="48" t="str">
        <f>IF($B78="","",VLOOKUP($B78,'Catalog Items'!$L:$BB,29,FALSE))</f>
        <v/>
      </c>
      <c r="AF78" s="48" t="str">
        <f>IF($B78="","",VLOOKUP($B78,'Catalog Items'!$L:$BB,30,FALSE))</f>
        <v/>
      </c>
      <c r="AG78" s="48" t="str">
        <f>IF($B78="","",VLOOKUP($B78,'Catalog Items'!$L:$BB,31,FALSE))</f>
        <v/>
      </c>
      <c r="AH78" s="48" t="str">
        <f>IF($B78="","",VLOOKUP($B78,'Catalog Items'!$L:$BB,32,FALSE))</f>
        <v/>
      </c>
      <c r="AI78" s="48" t="str">
        <f>IF($B78="","",VLOOKUP($B78,'Catalog Items'!$L:$BB,33,FALSE))</f>
        <v/>
      </c>
      <c r="AJ78" s="48" t="str">
        <f>IF($B78="","",VLOOKUP($B78,'Catalog Items'!$L:$BB,34,FALSE))</f>
        <v/>
      </c>
      <c r="AK78" s="47" t="str">
        <f>IF($B78="","",VLOOKUP($B78,'Catalog Items'!$L:$BB,35,FALSE))</f>
        <v/>
      </c>
      <c r="AL78" s="47" t="str">
        <f>IF($B78="","",VLOOKUP($B78,'Catalog Items'!$L:$BB,36,FALSE))</f>
        <v/>
      </c>
      <c r="AM78" s="47" t="str">
        <f>IF($B78="","",VLOOKUP($B78,'Catalog Items'!$L:$BB,37,FALSE))</f>
        <v/>
      </c>
      <c r="AN78" s="47" t="str">
        <f>IF($B78="","",VLOOKUP($B78,'Catalog Items'!$L:$BB,38,FALSE))</f>
        <v/>
      </c>
      <c r="AO78" s="47" t="str">
        <f>IF($B78="","",VLOOKUP($B78,'Catalog Items'!$L:$BB,14,FALSE))</f>
        <v/>
      </c>
    </row>
    <row r="79" spans="1:41" ht="15.6" customHeight="1" x14ac:dyDescent="0.25">
      <c r="A79" s="39">
        <v>68</v>
      </c>
      <c r="B79" s="40"/>
      <c r="C79" s="41"/>
      <c r="D79" s="41"/>
      <c r="E79" s="42" t="str">
        <f>IF($B79="","",VLOOKUP($B79,'Catalog Items'!$L:$M,2,FALSE))</f>
        <v/>
      </c>
      <c r="F79" s="68" t="str">
        <f>IF($B79="","",IF(AND(D79&gt;0,C79&gt;0),"UOM Error",IF(D79&gt;0,VLOOKUP(B79,'Catalog Items'!$L:$X,13,FALSE),IF(C79&gt;0,VLOOKUP(B79,'Catalog Items'!$L:$W,12,FALSE),0))))</f>
        <v/>
      </c>
      <c r="G79" s="43" t="str">
        <f t="shared" si="5"/>
        <v/>
      </c>
      <c r="H79" s="44">
        <f t="shared" si="6"/>
        <v>0</v>
      </c>
      <c r="I79" s="45">
        <f t="shared" si="4"/>
        <v>0</v>
      </c>
      <c r="J79" s="46" t="str">
        <f>IF($B79="","",VLOOKUP($B79,'Catalog Items'!$L:$N,3,FALSE))</f>
        <v/>
      </c>
      <c r="K79" s="46" t="str">
        <f>IF($B79="","",VLOOKUP($B79,'Catalog Items'!$L:$O,4,FALSE))</f>
        <v/>
      </c>
      <c r="L79" s="47" t="str">
        <f>IF($B79="","",VLOOKUP($B79,'Catalog Items'!$L:$Q,6,FALSE))</f>
        <v/>
      </c>
      <c r="M79" s="47" t="str">
        <f>IF($B79="","",VLOOKUP($B79,'Catalog Items'!$L:$R,7,FALSE))</f>
        <v/>
      </c>
      <c r="N79" s="47" t="str">
        <f>IF($B79="","",VLOOKUP($B79,'Catalog Items'!$L:$S,8,FALSE))</f>
        <v/>
      </c>
      <c r="O79" s="47" t="str">
        <f>IF($B79="","",VLOOKUP($B79,'Catalog Items'!$L:$T,9,FALSE))</f>
        <v/>
      </c>
      <c r="P79" s="96" t="str">
        <f>IF($B79="","",VLOOKUP($B79,'Catalog Items'!$L:$AA,10,FALSE))</f>
        <v/>
      </c>
      <c r="Q79" s="96" t="str">
        <f>IF($B79="","",VLOOKUP($B79,'Catalog Items'!$L:$AA,11,FALSE))</f>
        <v/>
      </c>
      <c r="R79" s="96" t="str">
        <f>IF($B79="","",VLOOKUP($B79,'Catalog Items'!$L:$AA,12,FALSE))</f>
        <v/>
      </c>
      <c r="S79" s="96" t="str">
        <f>IF($B79="","",VLOOKUP($B79,'Catalog Items'!$L:$AA,13,FALSE))</f>
        <v/>
      </c>
      <c r="T79" s="47" t="str">
        <f>IF($B79="","",VLOOKUP($B79,'Catalog Items'!$L:$BB,17,FALSE))</f>
        <v/>
      </c>
      <c r="U79" s="47" t="str">
        <f>IF($B79="","",VLOOKUP($B79,'Catalog Items'!$L:$BB,19,FALSE))</f>
        <v/>
      </c>
      <c r="V79" s="47" t="str">
        <f>IF($B79="","",VLOOKUP($B79,'Catalog Items'!$L:$BB,20,FALSE))</f>
        <v/>
      </c>
      <c r="W79" s="47" t="str">
        <f>IF($B79="","",VLOOKUP($B79,'Catalog Items'!$L:$BB,21,FALSE))</f>
        <v/>
      </c>
      <c r="X79" s="48" t="str">
        <f>IF($B79="","",VLOOKUP($B79,'Catalog Items'!$L:$BB,22,FALSE))</f>
        <v/>
      </c>
      <c r="Y79" s="48" t="str">
        <f>IF($B79="","",VLOOKUP($B79,'Catalog Items'!$L:$BB,23,FALSE))</f>
        <v/>
      </c>
      <c r="Z79" s="48" t="str">
        <f>IF($B79="","",VLOOKUP($B79,'Catalog Items'!$L:$BB,24,FALSE))</f>
        <v/>
      </c>
      <c r="AA79" s="47" t="str">
        <f>IF($B79="","",VLOOKUP($B79,'Catalog Items'!$L:$BB,25,FALSE))</f>
        <v/>
      </c>
      <c r="AB79" s="47" t="str">
        <f>IF($B79="","",VLOOKUP($B79,'Catalog Items'!$L:$BB,26,FALSE))</f>
        <v/>
      </c>
      <c r="AC79" s="48" t="str">
        <f>IF($B79="","",VLOOKUP($B79,'Catalog Items'!$L:$BB,27,FALSE))</f>
        <v/>
      </c>
      <c r="AD79" s="48" t="str">
        <f>IF($B79="","",VLOOKUP($B79,'Catalog Items'!$L:$BB,28,FALSE))</f>
        <v/>
      </c>
      <c r="AE79" s="48" t="str">
        <f>IF($B79="","",VLOOKUP($B79,'Catalog Items'!$L:$BB,29,FALSE))</f>
        <v/>
      </c>
      <c r="AF79" s="48" t="str">
        <f>IF($B79="","",VLOOKUP($B79,'Catalog Items'!$L:$BB,30,FALSE))</f>
        <v/>
      </c>
      <c r="AG79" s="48" t="str">
        <f>IF($B79="","",VLOOKUP($B79,'Catalog Items'!$L:$BB,31,FALSE))</f>
        <v/>
      </c>
      <c r="AH79" s="48" t="str">
        <f>IF($B79="","",VLOOKUP($B79,'Catalog Items'!$L:$BB,32,FALSE))</f>
        <v/>
      </c>
      <c r="AI79" s="48" t="str">
        <f>IF($B79="","",VLOOKUP($B79,'Catalog Items'!$L:$BB,33,FALSE))</f>
        <v/>
      </c>
      <c r="AJ79" s="48" t="str">
        <f>IF($B79="","",VLOOKUP($B79,'Catalog Items'!$L:$BB,34,FALSE))</f>
        <v/>
      </c>
      <c r="AK79" s="47" t="str">
        <f>IF($B79="","",VLOOKUP($B79,'Catalog Items'!$L:$BB,35,FALSE))</f>
        <v/>
      </c>
      <c r="AL79" s="47" t="str">
        <f>IF($B79="","",VLOOKUP($B79,'Catalog Items'!$L:$BB,36,FALSE))</f>
        <v/>
      </c>
      <c r="AM79" s="47" t="str">
        <f>IF($B79="","",VLOOKUP($B79,'Catalog Items'!$L:$BB,37,FALSE))</f>
        <v/>
      </c>
      <c r="AN79" s="47" t="str">
        <f>IF($B79="","",VLOOKUP($B79,'Catalog Items'!$L:$BB,38,FALSE))</f>
        <v/>
      </c>
      <c r="AO79" s="47" t="str">
        <f>IF($B79="","",VLOOKUP($B79,'Catalog Items'!$L:$BB,14,FALSE))</f>
        <v/>
      </c>
    </row>
    <row r="80" spans="1:41" ht="15.6" customHeight="1" x14ac:dyDescent="0.25">
      <c r="A80" s="39">
        <v>69</v>
      </c>
      <c r="B80" s="40"/>
      <c r="C80" s="41"/>
      <c r="D80" s="41"/>
      <c r="E80" s="42" t="str">
        <f>IF($B80="","",VLOOKUP($B80,'Catalog Items'!$L:$M,2,FALSE))</f>
        <v/>
      </c>
      <c r="F80" s="68" t="str">
        <f>IF($B80="","",IF(AND(D80&gt;0,C80&gt;0),"UOM Error",IF(D80&gt;0,VLOOKUP(B80,'Catalog Items'!$L:$X,13,FALSE),IF(C80&gt;0,VLOOKUP(B80,'Catalog Items'!$L:$W,12,FALSE),0))))</f>
        <v/>
      </c>
      <c r="G80" s="43" t="str">
        <f t="shared" si="5"/>
        <v/>
      </c>
      <c r="H80" s="44">
        <f t="shared" si="6"/>
        <v>0</v>
      </c>
      <c r="I80" s="45">
        <f t="shared" si="4"/>
        <v>0</v>
      </c>
      <c r="J80" s="46" t="str">
        <f>IF($B80="","",VLOOKUP($B80,'Catalog Items'!$L:$N,3,FALSE))</f>
        <v/>
      </c>
      <c r="K80" s="46" t="str">
        <f>IF($B80="","",VLOOKUP($B80,'Catalog Items'!$L:$O,4,FALSE))</f>
        <v/>
      </c>
      <c r="L80" s="47" t="str">
        <f>IF($B80="","",VLOOKUP($B80,'Catalog Items'!$L:$Q,6,FALSE))</f>
        <v/>
      </c>
      <c r="M80" s="47" t="str">
        <f>IF($B80="","",VLOOKUP($B80,'Catalog Items'!$L:$R,7,FALSE))</f>
        <v/>
      </c>
      <c r="N80" s="47" t="str">
        <f>IF($B80="","",VLOOKUP($B80,'Catalog Items'!$L:$S,8,FALSE))</f>
        <v/>
      </c>
      <c r="O80" s="47" t="str">
        <f>IF($B80="","",VLOOKUP($B80,'Catalog Items'!$L:$T,9,FALSE))</f>
        <v/>
      </c>
      <c r="P80" s="96" t="str">
        <f>IF($B80="","",VLOOKUP($B80,'Catalog Items'!$L:$AA,10,FALSE))</f>
        <v/>
      </c>
      <c r="Q80" s="96" t="str">
        <f>IF($B80="","",VLOOKUP($B80,'Catalog Items'!$L:$AA,11,FALSE))</f>
        <v/>
      </c>
      <c r="R80" s="96" t="str">
        <f>IF($B80="","",VLOOKUP($B80,'Catalog Items'!$L:$AA,12,FALSE))</f>
        <v/>
      </c>
      <c r="S80" s="96" t="str">
        <f>IF($B80="","",VLOOKUP($B80,'Catalog Items'!$L:$AA,13,FALSE))</f>
        <v/>
      </c>
      <c r="T80" s="47" t="str">
        <f>IF($B80="","",VLOOKUP($B80,'Catalog Items'!$L:$BB,17,FALSE))</f>
        <v/>
      </c>
      <c r="U80" s="47" t="str">
        <f>IF($B80="","",VLOOKUP($B80,'Catalog Items'!$L:$BB,19,FALSE))</f>
        <v/>
      </c>
      <c r="V80" s="47" t="str">
        <f>IF($B80="","",VLOOKUP($B80,'Catalog Items'!$L:$BB,20,FALSE))</f>
        <v/>
      </c>
      <c r="W80" s="47" t="str">
        <f>IF($B80="","",VLOOKUP($B80,'Catalog Items'!$L:$BB,21,FALSE))</f>
        <v/>
      </c>
      <c r="X80" s="48" t="str">
        <f>IF($B80="","",VLOOKUP($B80,'Catalog Items'!$L:$BB,22,FALSE))</f>
        <v/>
      </c>
      <c r="Y80" s="48" t="str">
        <f>IF($B80="","",VLOOKUP($B80,'Catalog Items'!$L:$BB,23,FALSE))</f>
        <v/>
      </c>
      <c r="Z80" s="48" t="str">
        <f>IF($B80="","",VLOOKUP($B80,'Catalog Items'!$L:$BB,24,FALSE))</f>
        <v/>
      </c>
      <c r="AA80" s="47" t="str">
        <f>IF($B80="","",VLOOKUP($B80,'Catalog Items'!$L:$BB,25,FALSE))</f>
        <v/>
      </c>
      <c r="AB80" s="47" t="str">
        <f>IF($B80="","",VLOOKUP($B80,'Catalog Items'!$L:$BB,26,FALSE))</f>
        <v/>
      </c>
      <c r="AC80" s="48" t="str">
        <f>IF($B80="","",VLOOKUP($B80,'Catalog Items'!$L:$BB,27,FALSE))</f>
        <v/>
      </c>
      <c r="AD80" s="48" t="str">
        <f>IF($B80="","",VLOOKUP($B80,'Catalog Items'!$L:$BB,28,FALSE))</f>
        <v/>
      </c>
      <c r="AE80" s="48" t="str">
        <f>IF($B80="","",VLOOKUP($B80,'Catalog Items'!$L:$BB,29,FALSE))</f>
        <v/>
      </c>
      <c r="AF80" s="48" t="str">
        <f>IF($B80="","",VLOOKUP($B80,'Catalog Items'!$L:$BB,30,FALSE))</f>
        <v/>
      </c>
      <c r="AG80" s="48" t="str">
        <f>IF($B80="","",VLOOKUP($B80,'Catalog Items'!$L:$BB,31,FALSE))</f>
        <v/>
      </c>
      <c r="AH80" s="48" t="str">
        <f>IF($B80="","",VLOOKUP($B80,'Catalog Items'!$L:$BB,32,FALSE))</f>
        <v/>
      </c>
      <c r="AI80" s="48" t="str">
        <f>IF($B80="","",VLOOKUP($B80,'Catalog Items'!$L:$BB,33,FALSE))</f>
        <v/>
      </c>
      <c r="AJ80" s="48" t="str">
        <f>IF($B80="","",VLOOKUP($B80,'Catalog Items'!$L:$BB,34,FALSE))</f>
        <v/>
      </c>
      <c r="AK80" s="47" t="str">
        <f>IF($B80="","",VLOOKUP($B80,'Catalog Items'!$L:$BB,35,FALSE))</f>
        <v/>
      </c>
      <c r="AL80" s="47" t="str">
        <f>IF($B80="","",VLOOKUP($B80,'Catalog Items'!$L:$BB,36,FALSE))</f>
        <v/>
      </c>
      <c r="AM80" s="47" t="str">
        <f>IF($B80="","",VLOOKUP($B80,'Catalog Items'!$L:$BB,37,FALSE))</f>
        <v/>
      </c>
      <c r="AN80" s="47" t="str">
        <f>IF($B80="","",VLOOKUP($B80,'Catalog Items'!$L:$BB,38,FALSE))</f>
        <v/>
      </c>
      <c r="AO80" s="47" t="str">
        <f>IF($B80="","",VLOOKUP($B80,'Catalog Items'!$L:$BB,14,FALSE))</f>
        <v/>
      </c>
    </row>
    <row r="81" spans="1:41" ht="15.6" customHeight="1" x14ac:dyDescent="0.25">
      <c r="A81" s="39">
        <v>70</v>
      </c>
      <c r="B81" s="40"/>
      <c r="C81" s="41"/>
      <c r="D81" s="41"/>
      <c r="E81" s="42" t="str">
        <f>IF($B81="","",VLOOKUP($B81,'Catalog Items'!$L:$M,2,FALSE))</f>
        <v/>
      </c>
      <c r="F81" s="68" t="str">
        <f>IF($B81="","",IF(AND(D81&gt;0,C81&gt;0),"UOM Error",IF(D81&gt;0,VLOOKUP(B81,'Catalog Items'!$L:$X,13,FALSE),IF(C81&gt;0,VLOOKUP(B81,'Catalog Items'!$L:$W,12,FALSE),0))))</f>
        <v/>
      </c>
      <c r="G81" s="43" t="str">
        <f t="shared" si="5"/>
        <v/>
      </c>
      <c r="H81" s="44">
        <f t="shared" si="6"/>
        <v>0</v>
      </c>
      <c r="I81" s="45">
        <f t="shared" si="4"/>
        <v>0</v>
      </c>
      <c r="J81" s="46" t="str">
        <f>IF($B81="","",VLOOKUP($B81,'Catalog Items'!$L:$N,3,FALSE))</f>
        <v/>
      </c>
      <c r="K81" s="46" t="str">
        <f>IF($B81="","",VLOOKUP($B81,'Catalog Items'!$L:$O,4,FALSE))</f>
        <v/>
      </c>
      <c r="L81" s="47" t="str">
        <f>IF($B81="","",VLOOKUP($B81,'Catalog Items'!$L:$Q,6,FALSE))</f>
        <v/>
      </c>
      <c r="M81" s="47" t="str">
        <f>IF($B81="","",VLOOKUP($B81,'Catalog Items'!$L:$R,7,FALSE))</f>
        <v/>
      </c>
      <c r="N81" s="47" t="str">
        <f>IF($B81="","",VLOOKUP($B81,'Catalog Items'!$L:$S,8,FALSE))</f>
        <v/>
      </c>
      <c r="O81" s="47" t="str">
        <f>IF($B81="","",VLOOKUP($B81,'Catalog Items'!$L:$T,9,FALSE))</f>
        <v/>
      </c>
      <c r="P81" s="96" t="str">
        <f>IF($B81="","",VLOOKUP($B81,'Catalog Items'!$L:$AA,10,FALSE))</f>
        <v/>
      </c>
      <c r="Q81" s="96" t="str">
        <f>IF($B81="","",VLOOKUP($B81,'Catalog Items'!$L:$AA,11,FALSE))</f>
        <v/>
      </c>
      <c r="R81" s="96" t="str">
        <f>IF($B81="","",VLOOKUP($B81,'Catalog Items'!$L:$AA,12,FALSE))</f>
        <v/>
      </c>
      <c r="S81" s="96" t="str">
        <f>IF($B81="","",VLOOKUP($B81,'Catalog Items'!$L:$AA,13,FALSE))</f>
        <v/>
      </c>
      <c r="T81" s="47" t="str">
        <f>IF($B81="","",VLOOKUP($B81,'Catalog Items'!$L:$BB,17,FALSE))</f>
        <v/>
      </c>
      <c r="U81" s="47" t="str">
        <f>IF($B81="","",VLOOKUP($B81,'Catalog Items'!$L:$BB,19,FALSE))</f>
        <v/>
      </c>
      <c r="V81" s="47" t="str">
        <f>IF($B81="","",VLOOKUP($B81,'Catalog Items'!$L:$BB,20,FALSE))</f>
        <v/>
      </c>
      <c r="W81" s="47" t="str">
        <f>IF($B81="","",VLOOKUP($B81,'Catalog Items'!$L:$BB,21,FALSE))</f>
        <v/>
      </c>
      <c r="X81" s="48" t="str">
        <f>IF($B81="","",VLOOKUP($B81,'Catalog Items'!$L:$BB,22,FALSE))</f>
        <v/>
      </c>
      <c r="Y81" s="48" t="str">
        <f>IF($B81="","",VLOOKUP($B81,'Catalog Items'!$L:$BB,23,FALSE))</f>
        <v/>
      </c>
      <c r="Z81" s="48" t="str">
        <f>IF($B81="","",VLOOKUP($B81,'Catalog Items'!$L:$BB,24,FALSE))</f>
        <v/>
      </c>
      <c r="AA81" s="47" t="str">
        <f>IF($B81="","",VLOOKUP($B81,'Catalog Items'!$L:$BB,25,FALSE))</f>
        <v/>
      </c>
      <c r="AB81" s="47" t="str">
        <f>IF($B81="","",VLOOKUP($B81,'Catalog Items'!$L:$BB,26,FALSE))</f>
        <v/>
      </c>
      <c r="AC81" s="48" t="str">
        <f>IF($B81="","",VLOOKUP($B81,'Catalog Items'!$L:$BB,27,FALSE))</f>
        <v/>
      </c>
      <c r="AD81" s="48" t="str">
        <f>IF($B81="","",VLOOKUP($B81,'Catalog Items'!$L:$BB,28,FALSE))</f>
        <v/>
      </c>
      <c r="AE81" s="48" t="str">
        <f>IF($B81="","",VLOOKUP($B81,'Catalog Items'!$L:$BB,29,FALSE))</f>
        <v/>
      </c>
      <c r="AF81" s="48" t="str">
        <f>IF($B81="","",VLOOKUP($B81,'Catalog Items'!$L:$BB,30,FALSE))</f>
        <v/>
      </c>
      <c r="AG81" s="48" t="str">
        <f>IF($B81="","",VLOOKUP($B81,'Catalog Items'!$L:$BB,31,FALSE))</f>
        <v/>
      </c>
      <c r="AH81" s="48" t="str">
        <f>IF($B81="","",VLOOKUP($B81,'Catalog Items'!$L:$BB,32,FALSE))</f>
        <v/>
      </c>
      <c r="AI81" s="48" t="str">
        <f>IF($B81="","",VLOOKUP($B81,'Catalog Items'!$L:$BB,33,FALSE))</f>
        <v/>
      </c>
      <c r="AJ81" s="48" t="str">
        <f>IF($B81="","",VLOOKUP($B81,'Catalog Items'!$L:$BB,34,FALSE))</f>
        <v/>
      </c>
      <c r="AK81" s="47" t="str">
        <f>IF($B81="","",VLOOKUP($B81,'Catalog Items'!$L:$BB,35,FALSE))</f>
        <v/>
      </c>
      <c r="AL81" s="47" t="str">
        <f>IF($B81="","",VLOOKUP($B81,'Catalog Items'!$L:$BB,36,FALSE))</f>
        <v/>
      </c>
      <c r="AM81" s="47" t="str">
        <f>IF($B81="","",VLOOKUP($B81,'Catalog Items'!$L:$BB,37,FALSE))</f>
        <v/>
      </c>
      <c r="AN81" s="47" t="str">
        <f>IF($B81="","",VLOOKUP($B81,'Catalog Items'!$L:$BB,38,FALSE))</f>
        <v/>
      </c>
      <c r="AO81" s="47" t="str">
        <f>IF($B81="","",VLOOKUP($B81,'Catalog Items'!$L:$BB,14,FALSE))</f>
        <v/>
      </c>
    </row>
    <row r="82" spans="1:41" ht="15.6" customHeight="1" x14ac:dyDescent="0.25">
      <c r="A82" s="39">
        <v>71</v>
      </c>
      <c r="B82" s="40"/>
      <c r="C82" s="41"/>
      <c r="D82" s="41"/>
      <c r="E82" s="42" t="str">
        <f>IF($B82="","",VLOOKUP($B82,'Catalog Items'!$L:$M,2,FALSE))</f>
        <v/>
      </c>
      <c r="F82" s="68" t="str">
        <f>IF($B82="","",IF(AND(D82&gt;0,C82&gt;0),"UOM Error",IF(D82&gt;0,VLOOKUP(B82,'Catalog Items'!$L:$X,13,FALSE),IF(C82&gt;0,VLOOKUP(B82,'Catalog Items'!$L:$W,12,FALSE),0))))</f>
        <v/>
      </c>
      <c r="G82" s="43" t="str">
        <f t="shared" si="5"/>
        <v/>
      </c>
      <c r="H82" s="44">
        <f t="shared" si="6"/>
        <v>0</v>
      </c>
      <c r="I82" s="45">
        <f t="shared" si="4"/>
        <v>0</v>
      </c>
      <c r="J82" s="46" t="str">
        <f>IF($B82="","",VLOOKUP($B82,'Catalog Items'!$L:$N,3,FALSE))</f>
        <v/>
      </c>
      <c r="K82" s="46" t="str">
        <f>IF($B82="","",VLOOKUP($B82,'Catalog Items'!$L:$O,4,FALSE))</f>
        <v/>
      </c>
      <c r="L82" s="47" t="str">
        <f>IF($B82="","",VLOOKUP($B82,'Catalog Items'!$L:$Q,6,FALSE))</f>
        <v/>
      </c>
      <c r="M82" s="47" t="str">
        <f>IF($B82="","",VLOOKUP($B82,'Catalog Items'!$L:$R,7,FALSE))</f>
        <v/>
      </c>
      <c r="N82" s="47" t="str">
        <f>IF($B82="","",VLOOKUP($B82,'Catalog Items'!$L:$S,8,FALSE))</f>
        <v/>
      </c>
      <c r="O82" s="47" t="str">
        <f>IF($B82="","",VLOOKUP($B82,'Catalog Items'!$L:$T,9,FALSE))</f>
        <v/>
      </c>
      <c r="P82" s="96" t="str">
        <f>IF($B82="","",VLOOKUP($B82,'Catalog Items'!$L:$AA,10,FALSE))</f>
        <v/>
      </c>
      <c r="Q82" s="96" t="str">
        <f>IF($B82="","",VLOOKUP($B82,'Catalog Items'!$L:$AA,11,FALSE))</f>
        <v/>
      </c>
      <c r="R82" s="96" t="str">
        <f>IF($B82="","",VLOOKUP($B82,'Catalog Items'!$L:$AA,12,FALSE))</f>
        <v/>
      </c>
      <c r="S82" s="96" t="str">
        <f>IF($B82="","",VLOOKUP($B82,'Catalog Items'!$L:$AA,13,FALSE))</f>
        <v/>
      </c>
      <c r="T82" s="47" t="str">
        <f>IF($B82="","",VLOOKUP($B82,'Catalog Items'!$L:$BB,17,FALSE))</f>
        <v/>
      </c>
      <c r="U82" s="47" t="str">
        <f>IF($B82="","",VLOOKUP($B82,'Catalog Items'!$L:$BB,19,FALSE))</f>
        <v/>
      </c>
      <c r="V82" s="47" t="str">
        <f>IF($B82="","",VLOOKUP($B82,'Catalog Items'!$L:$BB,20,FALSE))</f>
        <v/>
      </c>
      <c r="W82" s="47" t="str">
        <f>IF($B82="","",VLOOKUP($B82,'Catalog Items'!$L:$BB,21,FALSE))</f>
        <v/>
      </c>
      <c r="X82" s="48" t="str">
        <f>IF($B82="","",VLOOKUP($B82,'Catalog Items'!$L:$BB,22,FALSE))</f>
        <v/>
      </c>
      <c r="Y82" s="48" t="str">
        <f>IF($B82="","",VLOOKUP($B82,'Catalog Items'!$L:$BB,23,FALSE))</f>
        <v/>
      </c>
      <c r="Z82" s="48" t="str">
        <f>IF($B82="","",VLOOKUP($B82,'Catalog Items'!$L:$BB,24,FALSE))</f>
        <v/>
      </c>
      <c r="AA82" s="47" t="str">
        <f>IF($B82="","",VLOOKUP($B82,'Catalog Items'!$L:$BB,25,FALSE))</f>
        <v/>
      </c>
      <c r="AB82" s="47" t="str">
        <f>IF($B82="","",VLOOKUP($B82,'Catalog Items'!$L:$BB,26,FALSE))</f>
        <v/>
      </c>
      <c r="AC82" s="48" t="str">
        <f>IF($B82="","",VLOOKUP($B82,'Catalog Items'!$L:$BB,27,FALSE))</f>
        <v/>
      </c>
      <c r="AD82" s="48" t="str">
        <f>IF($B82="","",VLOOKUP($B82,'Catalog Items'!$L:$BB,28,FALSE))</f>
        <v/>
      </c>
      <c r="AE82" s="48" t="str">
        <f>IF($B82="","",VLOOKUP($B82,'Catalog Items'!$L:$BB,29,FALSE))</f>
        <v/>
      </c>
      <c r="AF82" s="48" t="str">
        <f>IF($B82="","",VLOOKUP($B82,'Catalog Items'!$L:$BB,30,FALSE))</f>
        <v/>
      </c>
      <c r="AG82" s="48" t="str">
        <f>IF($B82="","",VLOOKUP($B82,'Catalog Items'!$L:$BB,31,FALSE))</f>
        <v/>
      </c>
      <c r="AH82" s="48" t="str">
        <f>IF($B82="","",VLOOKUP($B82,'Catalog Items'!$L:$BB,32,FALSE))</f>
        <v/>
      </c>
      <c r="AI82" s="48" t="str">
        <f>IF($B82="","",VLOOKUP($B82,'Catalog Items'!$L:$BB,33,FALSE))</f>
        <v/>
      </c>
      <c r="AJ82" s="48" t="str">
        <f>IF($B82="","",VLOOKUP($B82,'Catalog Items'!$L:$BB,34,FALSE))</f>
        <v/>
      </c>
      <c r="AK82" s="47" t="str">
        <f>IF($B82="","",VLOOKUP($B82,'Catalog Items'!$L:$BB,35,FALSE))</f>
        <v/>
      </c>
      <c r="AL82" s="47" t="str">
        <f>IF($B82="","",VLOOKUP($B82,'Catalog Items'!$L:$BB,36,FALSE))</f>
        <v/>
      </c>
      <c r="AM82" s="47" t="str">
        <f>IF($B82="","",VLOOKUP($B82,'Catalog Items'!$L:$BB,37,FALSE))</f>
        <v/>
      </c>
      <c r="AN82" s="47" t="str">
        <f>IF($B82="","",VLOOKUP($B82,'Catalog Items'!$L:$BB,38,FALSE))</f>
        <v/>
      </c>
      <c r="AO82" s="47" t="str">
        <f>IF($B82="","",VLOOKUP($B82,'Catalog Items'!$L:$BB,14,FALSE))</f>
        <v/>
      </c>
    </row>
    <row r="83" spans="1:41" ht="15.6" customHeight="1" x14ac:dyDescent="0.25">
      <c r="A83" s="39">
        <v>72</v>
      </c>
      <c r="B83" s="40"/>
      <c r="C83" s="41"/>
      <c r="D83" s="41"/>
      <c r="E83" s="42" t="str">
        <f>IF($B83="","",VLOOKUP($B83,'Catalog Items'!$L:$M,2,FALSE))</f>
        <v/>
      </c>
      <c r="F83" s="68" t="str">
        <f>IF($B83="","",IF(AND(D83&gt;0,C83&gt;0),"UOM Error",IF(D83&gt;0,VLOOKUP(B83,'Catalog Items'!$L:$X,13,FALSE),IF(C83&gt;0,VLOOKUP(B83,'Catalog Items'!$L:$W,12,FALSE),0))))</f>
        <v/>
      </c>
      <c r="G83" s="43" t="str">
        <f t="shared" si="5"/>
        <v/>
      </c>
      <c r="H83" s="44">
        <f t="shared" si="6"/>
        <v>0</v>
      </c>
      <c r="I83" s="45">
        <f t="shared" si="4"/>
        <v>0</v>
      </c>
      <c r="J83" s="46" t="str">
        <f>IF($B83="","",VLOOKUP($B83,'Catalog Items'!$L:$N,3,FALSE))</f>
        <v/>
      </c>
      <c r="K83" s="46" t="str">
        <f>IF($B83="","",VLOOKUP($B83,'Catalog Items'!$L:$O,4,FALSE))</f>
        <v/>
      </c>
      <c r="L83" s="47" t="str">
        <f>IF($B83="","",VLOOKUP($B83,'Catalog Items'!$L:$Q,6,FALSE))</f>
        <v/>
      </c>
      <c r="M83" s="47" t="str">
        <f>IF($B83="","",VLOOKUP($B83,'Catalog Items'!$L:$R,7,FALSE))</f>
        <v/>
      </c>
      <c r="N83" s="47" t="str">
        <f>IF($B83="","",VLOOKUP($B83,'Catalog Items'!$L:$S,8,FALSE))</f>
        <v/>
      </c>
      <c r="O83" s="47" t="str">
        <f>IF($B83="","",VLOOKUP($B83,'Catalog Items'!$L:$T,9,FALSE))</f>
        <v/>
      </c>
      <c r="P83" s="96" t="str">
        <f>IF($B83="","",VLOOKUP($B83,'Catalog Items'!$L:$AA,10,FALSE))</f>
        <v/>
      </c>
      <c r="Q83" s="96" t="str">
        <f>IF($B83="","",VLOOKUP($B83,'Catalog Items'!$L:$AA,11,FALSE))</f>
        <v/>
      </c>
      <c r="R83" s="96" t="str">
        <f>IF($B83="","",VLOOKUP($B83,'Catalog Items'!$L:$AA,12,FALSE))</f>
        <v/>
      </c>
      <c r="S83" s="96" t="str">
        <f>IF($B83="","",VLOOKUP($B83,'Catalog Items'!$L:$AA,13,FALSE))</f>
        <v/>
      </c>
      <c r="T83" s="47" t="str">
        <f>IF($B83="","",VLOOKUP($B83,'Catalog Items'!$L:$BB,17,FALSE))</f>
        <v/>
      </c>
      <c r="U83" s="47" t="str">
        <f>IF($B83="","",VLOOKUP($B83,'Catalog Items'!$L:$BB,19,FALSE))</f>
        <v/>
      </c>
      <c r="V83" s="47" t="str">
        <f>IF($B83="","",VLOOKUP($B83,'Catalog Items'!$L:$BB,20,FALSE))</f>
        <v/>
      </c>
      <c r="W83" s="47" t="str">
        <f>IF($B83="","",VLOOKUP($B83,'Catalog Items'!$L:$BB,21,FALSE))</f>
        <v/>
      </c>
      <c r="X83" s="48" t="str">
        <f>IF($B83="","",VLOOKUP($B83,'Catalog Items'!$L:$BB,22,FALSE))</f>
        <v/>
      </c>
      <c r="Y83" s="48" t="str">
        <f>IF($B83="","",VLOOKUP($B83,'Catalog Items'!$L:$BB,23,FALSE))</f>
        <v/>
      </c>
      <c r="Z83" s="48" t="str">
        <f>IF($B83="","",VLOOKUP($B83,'Catalog Items'!$L:$BB,24,FALSE))</f>
        <v/>
      </c>
      <c r="AA83" s="47" t="str">
        <f>IF($B83="","",VLOOKUP($B83,'Catalog Items'!$L:$BB,25,FALSE))</f>
        <v/>
      </c>
      <c r="AB83" s="47" t="str">
        <f>IF($B83="","",VLOOKUP($B83,'Catalog Items'!$L:$BB,26,FALSE))</f>
        <v/>
      </c>
      <c r="AC83" s="48" t="str">
        <f>IF($B83="","",VLOOKUP($B83,'Catalog Items'!$L:$BB,27,FALSE))</f>
        <v/>
      </c>
      <c r="AD83" s="48" t="str">
        <f>IF($B83="","",VLOOKUP($B83,'Catalog Items'!$L:$BB,28,FALSE))</f>
        <v/>
      </c>
      <c r="AE83" s="48" t="str">
        <f>IF($B83="","",VLOOKUP($B83,'Catalog Items'!$L:$BB,29,FALSE))</f>
        <v/>
      </c>
      <c r="AF83" s="48" t="str">
        <f>IF($B83="","",VLOOKUP($B83,'Catalog Items'!$L:$BB,30,FALSE))</f>
        <v/>
      </c>
      <c r="AG83" s="48" t="str">
        <f>IF($B83="","",VLOOKUP($B83,'Catalog Items'!$L:$BB,31,FALSE))</f>
        <v/>
      </c>
      <c r="AH83" s="48" t="str">
        <f>IF($B83="","",VLOOKUP($B83,'Catalog Items'!$L:$BB,32,FALSE))</f>
        <v/>
      </c>
      <c r="AI83" s="48" t="str">
        <f>IF($B83="","",VLOOKUP($B83,'Catalog Items'!$L:$BB,33,FALSE))</f>
        <v/>
      </c>
      <c r="AJ83" s="48" t="str">
        <f>IF($B83="","",VLOOKUP($B83,'Catalog Items'!$L:$BB,34,FALSE))</f>
        <v/>
      </c>
      <c r="AK83" s="47" t="str">
        <f>IF($B83="","",VLOOKUP($B83,'Catalog Items'!$L:$BB,35,FALSE))</f>
        <v/>
      </c>
      <c r="AL83" s="47" t="str">
        <f>IF($B83="","",VLOOKUP($B83,'Catalog Items'!$L:$BB,36,FALSE))</f>
        <v/>
      </c>
      <c r="AM83" s="47" t="str">
        <f>IF($B83="","",VLOOKUP($B83,'Catalog Items'!$L:$BB,37,FALSE))</f>
        <v/>
      </c>
      <c r="AN83" s="47" t="str">
        <f>IF($B83="","",VLOOKUP($B83,'Catalog Items'!$L:$BB,38,FALSE))</f>
        <v/>
      </c>
      <c r="AO83" s="47" t="str">
        <f>IF($B83="","",VLOOKUP($B83,'Catalog Items'!$L:$BB,14,FALSE))</f>
        <v/>
      </c>
    </row>
    <row r="84" spans="1:41" ht="15.6" customHeight="1" x14ac:dyDescent="0.25">
      <c r="A84" s="39">
        <v>73</v>
      </c>
      <c r="B84" s="40"/>
      <c r="C84" s="41"/>
      <c r="D84" s="41"/>
      <c r="E84" s="42" t="str">
        <f>IF($B84="","",VLOOKUP($B84,'Catalog Items'!$L:$M,2,FALSE))</f>
        <v/>
      </c>
      <c r="F84" s="68" t="str">
        <f>IF($B84="","",IF(AND(D84&gt;0,C84&gt;0),"UOM Error",IF(D84&gt;0,VLOOKUP(B84,'Catalog Items'!$L:$X,13,FALSE),IF(C84&gt;0,VLOOKUP(B84,'Catalog Items'!$L:$W,12,FALSE),0))))</f>
        <v/>
      </c>
      <c r="G84" s="43" t="str">
        <f t="shared" si="5"/>
        <v/>
      </c>
      <c r="H84" s="44">
        <f t="shared" si="6"/>
        <v>0</v>
      </c>
      <c r="I84" s="45">
        <f t="shared" si="4"/>
        <v>0</v>
      </c>
      <c r="J84" s="46" t="str">
        <f>IF($B84="","",VLOOKUP($B84,'Catalog Items'!$L:$N,3,FALSE))</f>
        <v/>
      </c>
      <c r="K84" s="46" t="str">
        <f>IF($B84="","",VLOOKUP($B84,'Catalog Items'!$L:$O,4,FALSE))</f>
        <v/>
      </c>
      <c r="L84" s="47" t="str">
        <f>IF($B84="","",VLOOKUP($B84,'Catalog Items'!$L:$Q,6,FALSE))</f>
        <v/>
      </c>
      <c r="M84" s="47" t="str">
        <f>IF($B84="","",VLOOKUP($B84,'Catalog Items'!$L:$R,7,FALSE))</f>
        <v/>
      </c>
      <c r="N84" s="47" t="str">
        <f>IF($B84="","",VLOOKUP($B84,'Catalog Items'!$L:$S,8,FALSE))</f>
        <v/>
      </c>
      <c r="O84" s="47" t="str">
        <f>IF($B84="","",VLOOKUP($B84,'Catalog Items'!$L:$T,9,FALSE))</f>
        <v/>
      </c>
      <c r="P84" s="96" t="str">
        <f>IF($B84="","",VLOOKUP($B84,'Catalog Items'!$L:$AA,10,FALSE))</f>
        <v/>
      </c>
      <c r="Q84" s="96" t="str">
        <f>IF($B84="","",VLOOKUP($B84,'Catalog Items'!$L:$AA,11,FALSE))</f>
        <v/>
      </c>
      <c r="R84" s="96" t="str">
        <f>IF($B84="","",VLOOKUP($B84,'Catalog Items'!$L:$AA,12,FALSE))</f>
        <v/>
      </c>
      <c r="S84" s="96" t="str">
        <f>IF($B84="","",VLOOKUP($B84,'Catalog Items'!$L:$AA,13,FALSE))</f>
        <v/>
      </c>
      <c r="T84" s="47" t="str">
        <f>IF($B84="","",VLOOKUP($B84,'Catalog Items'!$L:$BB,17,FALSE))</f>
        <v/>
      </c>
      <c r="U84" s="47" t="str">
        <f>IF($B84="","",VLOOKUP($B84,'Catalog Items'!$L:$BB,19,FALSE))</f>
        <v/>
      </c>
      <c r="V84" s="47" t="str">
        <f>IF($B84="","",VLOOKUP($B84,'Catalog Items'!$L:$BB,20,FALSE))</f>
        <v/>
      </c>
      <c r="W84" s="47" t="str">
        <f>IF($B84="","",VLOOKUP($B84,'Catalog Items'!$L:$BB,21,FALSE))</f>
        <v/>
      </c>
      <c r="X84" s="48" t="str">
        <f>IF($B84="","",VLOOKUP($B84,'Catalog Items'!$L:$BB,22,FALSE))</f>
        <v/>
      </c>
      <c r="Y84" s="48" t="str">
        <f>IF($B84="","",VLOOKUP($B84,'Catalog Items'!$L:$BB,23,FALSE))</f>
        <v/>
      </c>
      <c r="Z84" s="48" t="str">
        <f>IF($B84="","",VLOOKUP($B84,'Catalog Items'!$L:$BB,24,FALSE))</f>
        <v/>
      </c>
      <c r="AA84" s="47" t="str">
        <f>IF($B84="","",VLOOKUP($B84,'Catalog Items'!$L:$BB,25,FALSE))</f>
        <v/>
      </c>
      <c r="AB84" s="47" t="str">
        <f>IF($B84="","",VLOOKUP($B84,'Catalog Items'!$L:$BB,26,FALSE))</f>
        <v/>
      </c>
      <c r="AC84" s="48" t="str">
        <f>IF($B84="","",VLOOKUP($B84,'Catalog Items'!$L:$BB,27,FALSE))</f>
        <v/>
      </c>
      <c r="AD84" s="48" t="str">
        <f>IF($B84="","",VLOOKUP($B84,'Catalog Items'!$L:$BB,28,FALSE))</f>
        <v/>
      </c>
      <c r="AE84" s="48" t="str">
        <f>IF($B84="","",VLOOKUP($B84,'Catalog Items'!$L:$BB,29,FALSE))</f>
        <v/>
      </c>
      <c r="AF84" s="48" t="str">
        <f>IF($B84="","",VLOOKUP($B84,'Catalog Items'!$L:$BB,30,FALSE))</f>
        <v/>
      </c>
      <c r="AG84" s="48" t="str">
        <f>IF($B84="","",VLOOKUP($B84,'Catalog Items'!$L:$BB,31,FALSE))</f>
        <v/>
      </c>
      <c r="AH84" s="48" t="str">
        <f>IF($B84="","",VLOOKUP($B84,'Catalog Items'!$L:$BB,32,FALSE))</f>
        <v/>
      </c>
      <c r="AI84" s="48" t="str">
        <f>IF($B84="","",VLOOKUP($B84,'Catalog Items'!$L:$BB,33,FALSE))</f>
        <v/>
      </c>
      <c r="AJ84" s="48" t="str">
        <f>IF($B84="","",VLOOKUP($B84,'Catalog Items'!$L:$BB,34,FALSE))</f>
        <v/>
      </c>
      <c r="AK84" s="47" t="str">
        <f>IF($B84="","",VLOOKUP($B84,'Catalog Items'!$L:$BB,35,FALSE))</f>
        <v/>
      </c>
      <c r="AL84" s="47" t="str">
        <f>IF($B84="","",VLOOKUP($B84,'Catalog Items'!$L:$BB,36,FALSE))</f>
        <v/>
      </c>
      <c r="AM84" s="47" t="str">
        <f>IF($B84="","",VLOOKUP($B84,'Catalog Items'!$L:$BB,37,FALSE))</f>
        <v/>
      </c>
      <c r="AN84" s="47" t="str">
        <f>IF($B84="","",VLOOKUP($B84,'Catalog Items'!$L:$BB,38,FALSE))</f>
        <v/>
      </c>
      <c r="AO84" s="47" t="str">
        <f>IF($B84="","",VLOOKUP($B84,'Catalog Items'!$L:$BB,14,FALSE))</f>
        <v/>
      </c>
    </row>
    <row r="85" spans="1:41" ht="15.6" customHeight="1" x14ac:dyDescent="0.25">
      <c r="A85" s="39">
        <v>74</v>
      </c>
      <c r="B85" s="40"/>
      <c r="C85" s="41"/>
      <c r="D85" s="41"/>
      <c r="E85" s="42" t="str">
        <f>IF($B85="","",VLOOKUP($B85,'Catalog Items'!$L:$M,2,FALSE))</f>
        <v/>
      </c>
      <c r="F85" s="68" t="str">
        <f>IF($B85="","",IF(AND(D85&gt;0,C85&gt;0),"UOM Error",IF(D85&gt;0,VLOOKUP(B85,'Catalog Items'!$L:$X,13,FALSE),IF(C85&gt;0,VLOOKUP(B85,'Catalog Items'!$L:$W,12,FALSE),0))))</f>
        <v/>
      </c>
      <c r="G85" s="43" t="str">
        <f t="shared" si="5"/>
        <v/>
      </c>
      <c r="H85" s="44">
        <f t="shared" si="6"/>
        <v>0</v>
      </c>
      <c r="I85" s="45">
        <f t="shared" si="4"/>
        <v>0</v>
      </c>
      <c r="J85" s="46" t="str">
        <f>IF($B85="","",VLOOKUP($B85,'Catalog Items'!$L:$N,3,FALSE))</f>
        <v/>
      </c>
      <c r="K85" s="46" t="str">
        <f>IF($B85="","",VLOOKUP($B85,'Catalog Items'!$L:$O,4,FALSE))</f>
        <v/>
      </c>
      <c r="L85" s="47" t="str">
        <f>IF($B85="","",VLOOKUP($B85,'Catalog Items'!$L:$Q,6,FALSE))</f>
        <v/>
      </c>
      <c r="M85" s="47" t="str">
        <f>IF($B85="","",VLOOKUP($B85,'Catalog Items'!$L:$R,7,FALSE))</f>
        <v/>
      </c>
      <c r="N85" s="47" t="str">
        <f>IF($B85="","",VLOOKUP($B85,'Catalog Items'!$L:$S,8,FALSE))</f>
        <v/>
      </c>
      <c r="O85" s="47" t="str">
        <f>IF($B85="","",VLOOKUP($B85,'Catalog Items'!$L:$T,9,FALSE))</f>
        <v/>
      </c>
      <c r="P85" s="96" t="str">
        <f>IF($B85="","",VLOOKUP($B85,'Catalog Items'!$L:$AA,10,FALSE))</f>
        <v/>
      </c>
      <c r="Q85" s="96" t="str">
        <f>IF($B85="","",VLOOKUP($B85,'Catalog Items'!$L:$AA,11,FALSE))</f>
        <v/>
      </c>
      <c r="R85" s="96" t="str">
        <f>IF($B85="","",VLOOKUP($B85,'Catalog Items'!$L:$AA,12,FALSE))</f>
        <v/>
      </c>
      <c r="S85" s="96" t="str">
        <f>IF($B85="","",VLOOKUP($B85,'Catalog Items'!$L:$AA,13,FALSE))</f>
        <v/>
      </c>
      <c r="T85" s="47" t="str">
        <f>IF($B85="","",VLOOKUP($B85,'Catalog Items'!$L:$BB,17,FALSE))</f>
        <v/>
      </c>
      <c r="U85" s="47" t="str">
        <f>IF($B85="","",VLOOKUP($B85,'Catalog Items'!$L:$BB,19,FALSE))</f>
        <v/>
      </c>
      <c r="V85" s="47" t="str">
        <f>IF($B85="","",VLOOKUP($B85,'Catalog Items'!$L:$BB,20,FALSE))</f>
        <v/>
      </c>
      <c r="W85" s="47" t="str">
        <f>IF($B85="","",VLOOKUP($B85,'Catalog Items'!$L:$BB,21,FALSE))</f>
        <v/>
      </c>
      <c r="X85" s="48" t="str">
        <f>IF($B85="","",VLOOKUP($B85,'Catalog Items'!$L:$BB,22,FALSE))</f>
        <v/>
      </c>
      <c r="Y85" s="48" t="str">
        <f>IF($B85="","",VLOOKUP($B85,'Catalog Items'!$L:$BB,23,FALSE))</f>
        <v/>
      </c>
      <c r="Z85" s="48" t="str">
        <f>IF($B85="","",VLOOKUP($B85,'Catalog Items'!$L:$BB,24,FALSE))</f>
        <v/>
      </c>
      <c r="AA85" s="47" t="str">
        <f>IF($B85="","",VLOOKUP($B85,'Catalog Items'!$L:$BB,25,FALSE))</f>
        <v/>
      </c>
      <c r="AB85" s="47" t="str">
        <f>IF($B85="","",VLOOKUP($B85,'Catalog Items'!$L:$BB,26,FALSE))</f>
        <v/>
      </c>
      <c r="AC85" s="48" t="str">
        <f>IF($B85="","",VLOOKUP($B85,'Catalog Items'!$L:$BB,27,FALSE))</f>
        <v/>
      </c>
      <c r="AD85" s="48" t="str">
        <f>IF($B85="","",VLOOKUP($B85,'Catalog Items'!$L:$BB,28,FALSE))</f>
        <v/>
      </c>
      <c r="AE85" s="48" t="str">
        <f>IF($B85="","",VLOOKUP($B85,'Catalog Items'!$L:$BB,29,FALSE))</f>
        <v/>
      </c>
      <c r="AF85" s="48" t="str">
        <f>IF($B85="","",VLOOKUP($B85,'Catalog Items'!$L:$BB,30,FALSE))</f>
        <v/>
      </c>
      <c r="AG85" s="48" t="str">
        <f>IF($B85="","",VLOOKUP($B85,'Catalog Items'!$L:$BB,31,FALSE))</f>
        <v/>
      </c>
      <c r="AH85" s="48" t="str">
        <f>IF($B85="","",VLOOKUP($B85,'Catalog Items'!$L:$BB,32,FALSE))</f>
        <v/>
      </c>
      <c r="AI85" s="48" t="str">
        <f>IF($B85="","",VLOOKUP($B85,'Catalog Items'!$L:$BB,33,FALSE))</f>
        <v/>
      </c>
      <c r="AJ85" s="48" t="str">
        <f>IF($B85="","",VLOOKUP($B85,'Catalog Items'!$L:$BB,34,FALSE))</f>
        <v/>
      </c>
      <c r="AK85" s="47" t="str">
        <f>IF($B85="","",VLOOKUP($B85,'Catalog Items'!$L:$BB,35,FALSE))</f>
        <v/>
      </c>
      <c r="AL85" s="47" t="str">
        <f>IF($B85="","",VLOOKUP($B85,'Catalog Items'!$L:$BB,36,FALSE))</f>
        <v/>
      </c>
      <c r="AM85" s="47" t="str">
        <f>IF($B85="","",VLOOKUP($B85,'Catalog Items'!$L:$BB,37,FALSE))</f>
        <v/>
      </c>
      <c r="AN85" s="47" t="str">
        <f>IF($B85="","",VLOOKUP($B85,'Catalog Items'!$L:$BB,38,FALSE))</f>
        <v/>
      </c>
      <c r="AO85" s="47" t="str">
        <f>IF($B85="","",VLOOKUP($B85,'Catalog Items'!$L:$BB,14,FALSE))</f>
        <v/>
      </c>
    </row>
    <row r="86" spans="1:41" ht="15.6" customHeight="1" x14ac:dyDescent="0.25">
      <c r="A86" s="39">
        <v>75</v>
      </c>
      <c r="B86" s="40"/>
      <c r="C86" s="41"/>
      <c r="D86" s="41"/>
      <c r="E86" s="42" t="str">
        <f>IF($B86="","",VLOOKUP($B86,'Catalog Items'!$L:$M,2,FALSE))</f>
        <v/>
      </c>
      <c r="F86" s="68" t="str">
        <f>IF($B86="","",IF(AND(D86&gt;0,C86&gt;0),"UOM Error",IF(D86&gt;0,VLOOKUP(B86,'Catalog Items'!$L:$X,13,FALSE),IF(C86&gt;0,VLOOKUP(B86,'Catalog Items'!$L:$W,12,FALSE),0))))</f>
        <v/>
      </c>
      <c r="G86" s="43" t="str">
        <f t="shared" si="5"/>
        <v/>
      </c>
      <c r="H86" s="44">
        <f t="shared" si="6"/>
        <v>0</v>
      </c>
      <c r="I86" s="45">
        <f t="shared" si="4"/>
        <v>0</v>
      </c>
      <c r="J86" s="46" t="str">
        <f>IF($B86="","",VLOOKUP($B86,'Catalog Items'!$L:$N,3,FALSE))</f>
        <v/>
      </c>
      <c r="K86" s="46" t="str">
        <f>IF($B86="","",VLOOKUP($B86,'Catalog Items'!$L:$O,4,FALSE))</f>
        <v/>
      </c>
      <c r="L86" s="47" t="str">
        <f>IF($B86="","",VLOOKUP($B86,'Catalog Items'!$L:$Q,6,FALSE))</f>
        <v/>
      </c>
      <c r="M86" s="47" t="str">
        <f>IF($B86="","",VLOOKUP($B86,'Catalog Items'!$L:$R,7,FALSE))</f>
        <v/>
      </c>
      <c r="N86" s="47" t="str">
        <f>IF($B86="","",VLOOKUP($B86,'Catalog Items'!$L:$S,8,FALSE))</f>
        <v/>
      </c>
      <c r="O86" s="47" t="str">
        <f>IF($B86="","",VLOOKUP($B86,'Catalog Items'!$L:$T,9,FALSE))</f>
        <v/>
      </c>
      <c r="P86" s="96" t="str">
        <f>IF($B86="","",VLOOKUP($B86,'Catalog Items'!$L:$AA,10,FALSE))</f>
        <v/>
      </c>
      <c r="Q86" s="96" t="str">
        <f>IF($B86="","",VLOOKUP($B86,'Catalog Items'!$L:$AA,11,FALSE))</f>
        <v/>
      </c>
      <c r="R86" s="96" t="str">
        <f>IF($B86="","",VLOOKUP($B86,'Catalog Items'!$L:$AA,12,FALSE))</f>
        <v/>
      </c>
      <c r="S86" s="96" t="str">
        <f>IF($B86="","",VLOOKUP($B86,'Catalog Items'!$L:$AA,13,FALSE))</f>
        <v/>
      </c>
      <c r="T86" s="47" t="str">
        <f>IF($B86="","",VLOOKUP($B86,'Catalog Items'!$L:$BB,17,FALSE))</f>
        <v/>
      </c>
      <c r="U86" s="47" t="str">
        <f>IF($B86="","",VLOOKUP($B86,'Catalog Items'!$L:$BB,19,FALSE))</f>
        <v/>
      </c>
      <c r="V86" s="47" t="str">
        <f>IF($B86="","",VLOOKUP($B86,'Catalog Items'!$L:$BB,20,FALSE))</f>
        <v/>
      </c>
      <c r="W86" s="47" t="str">
        <f>IF($B86="","",VLOOKUP($B86,'Catalog Items'!$L:$BB,21,FALSE))</f>
        <v/>
      </c>
      <c r="X86" s="48" t="str">
        <f>IF($B86="","",VLOOKUP($B86,'Catalog Items'!$L:$BB,22,FALSE))</f>
        <v/>
      </c>
      <c r="Y86" s="48" t="str">
        <f>IF($B86="","",VLOOKUP($B86,'Catalog Items'!$L:$BB,23,FALSE))</f>
        <v/>
      </c>
      <c r="Z86" s="48" t="str">
        <f>IF($B86="","",VLOOKUP($B86,'Catalog Items'!$L:$BB,24,FALSE))</f>
        <v/>
      </c>
      <c r="AA86" s="47" t="str">
        <f>IF($B86="","",VLOOKUP($B86,'Catalog Items'!$L:$BB,25,FALSE))</f>
        <v/>
      </c>
      <c r="AB86" s="47" t="str">
        <f>IF($B86="","",VLOOKUP($B86,'Catalog Items'!$L:$BB,26,FALSE))</f>
        <v/>
      </c>
      <c r="AC86" s="48" t="str">
        <f>IF($B86="","",VLOOKUP($B86,'Catalog Items'!$L:$BB,27,FALSE))</f>
        <v/>
      </c>
      <c r="AD86" s="48" t="str">
        <f>IF($B86="","",VLOOKUP($B86,'Catalog Items'!$L:$BB,28,FALSE))</f>
        <v/>
      </c>
      <c r="AE86" s="48" t="str">
        <f>IF($B86="","",VLOOKUP($B86,'Catalog Items'!$L:$BB,29,FALSE))</f>
        <v/>
      </c>
      <c r="AF86" s="48" t="str">
        <f>IF($B86="","",VLOOKUP($B86,'Catalog Items'!$L:$BB,30,FALSE))</f>
        <v/>
      </c>
      <c r="AG86" s="48" t="str">
        <f>IF($B86="","",VLOOKUP($B86,'Catalog Items'!$L:$BB,31,FALSE))</f>
        <v/>
      </c>
      <c r="AH86" s="48" t="str">
        <f>IF($B86="","",VLOOKUP($B86,'Catalog Items'!$L:$BB,32,FALSE))</f>
        <v/>
      </c>
      <c r="AI86" s="48" t="str">
        <f>IF($B86="","",VLOOKUP($B86,'Catalog Items'!$L:$BB,33,FALSE))</f>
        <v/>
      </c>
      <c r="AJ86" s="48" t="str">
        <f>IF($B86="","",VLOOKUP($B86,'Catalog Items'!$L:$BB,34,FALSE))</f>
        <v/>
      </c>
      <c r="AK86" s="47" t="str">
        <f>IF($B86="","",VLOOKUP($B86,'Catalog Items'!$L:$BB,35,FALSE))</f>
        <v/>
      </c>
      <c r="AL86" s="47" t="str">
        <f>IF($B86="","",VLOOKUP($B86,'Catalog Items'!$L:$BB,36,FALSE))</f>
        <v/>
      </c>
      <c r="AM86" s="47" t="str">
        <f>IF($B86="","",VLOOKUP($B86,'Catalog Items'!$L:$BB,37,FALSE))</f>
        <v/>
      </c>
      <c r="AN86" s="47" t="str">
        <f>IF($B86="","",VLOOKUP($B86,'Catalog Items'!$L:$BB,38,FALSE))</f>
        <v/>
      </c>
      <c r="AO86" s="47" t="str">
        <f>IF($B86="","",VLOOKUP($B86,'Catalog Items'!$L:$BB,14,FALSE))</f>
        <v/>
      </c>
    </row>
    <row r="87" spans="1:41" ht="15.6" customHeight="1" x14ac:dyDescent="0.25">
      <c r="A87" s="39">
        <v>76</v>
      </c>
      <c r="B87" s="40"/>
      <c r="C87" s="41"/>
      <c r="D87" s="41"/>
      <c r="E87" s="42" t="str">
        <f>IF($B87="","",VLOOKUP($B87,'Catalog Items'!$L:$M,2,FALSE))</f>
        <v/>
      </c>
      <c r="F87" s="68" t="str">
        <f>IF($B87="","",IF(AND(D87&gt;0,C87&gt;0),"UOM Error",IF(D87&gt;0,VLOOKUP(B87,'Catalog Items'!$L:$X,13,FALSE),IF(C87&gt;0,VLOOKUP(B87,'Catalog Items'!$L:$W,12,FALSE),0))))</f>
        <v/>
      </c>
      <c r="G87" s="43" t="str">
        <f t="shared" si="5"/>
        <v/>
      </c>
      <c r="H87" s="44">
        <f t="shared" si="6"/>
        <v>0</v>
      </c>
      <c r="I87" s="45">
        <f t="shared" si="4"/>
        <v>0</v>
      </c>
      <c r="J87" s="46" t="str">
        <f>IF($B87="","",VLOOKUP($B87,'Catalog Items'!$L:$N,3,FALSE))</f>
        <v/>
      </c>
      <c r="K87" s="46" t="str">
        <f>IF($B87="","",VLOOKUP($B87,'Catalog Items'!$L:$O,4,FALSE))</f>
        <v/>
      </c>
      <c r="L87" s="47" t="str">
        <f>IF($B87="","",VLOOKUP($B87,'Catalog Items'!$L:$Q,6,FALSE))</f>
        <v/>
      </c>
      <c r="M87" s="47" t="str">
        <f>IF($B87="","",VLOOKUP($B87,'Catalog Items'!$L:$R,7,FALSE))</f>
        <v/>
      </c>
      <c r="N87" s="47" t="str">
        <f>IF($B87="","",VLOOKUP($B87,'Catalog Items'!$L:$S,8,FALSE))</f>
        <v/>
      </c>
      <c r="O87" s="47" t="str">
        <f>IF($B87="","",VLOOKUP($B87,'Catalog Items'!$L:$T,9,FALSE))</f>
        <v/>
      </c>
      <c r="P87" s="96" t="str">
        <f>IF($B87="","",VLOOKUP($B87,'Catalog Items'!$L:$AA,10,FALSE))</f>
        <v/>
      </c>
      <c r="Q87" s="96" t="str">
        <f>IF($B87="","",VLOOKUP($B87,'Catalog Items'!$L:$AA,11,FALSE))</f>
        <v/>
      </c>
      <c r="R87" s="96" t="str">
        <f>IF($B87="","",VLOOKUP($B87,'Catalog Items'!$L:$AA,12,FALSE))</f>
        <v/>
      </c>
      <c r="S87" s="96" t="str">
        <f>IF($B87="","",VLOOKUP($B87,'Catalog Items'!$L:$AA,13,FALSE))</f>
        <v/>
      </c>
      <c r="T87" s="47" t="str">
        <f>IF($B87="","",VLOOKUP($B87,'Catalog Items'!$L:$BB,17,FALSE))</f>
        <v/>
      </c>
      <c r="U87" s="47" t="str">
        <f>IF($B87="","",VLOOKUP($B87,'Catalog Items'!$L:$BB,19,FALSE))</f>
        <v/>
      </c>
      <c r="V87" s="47" t="str">
        <f>IF($B87="","",VLOOKUP($B87,'Catalog Items'!$L:$BB,20,FALSE))</f>
        <v/>
      </c>
      <c r="W87" s="47" t="str">
        <f>IF($B87="","",VLOOKUP($B87,'Catalog Items'!$L:$BB,21,FALSE))</f>
        <v/>
      </c>
      <c r="X87" s="48" t="str">
        <f>IF($B87="","",VLOOKUP($B87,'Catalog Items'!$L:$BB,22,FALSE))</f>
        <v/>
      </c>
      <c r="Y87" s="48" t="str">
        <f>IF($B87="","",VLOOKUP($B87,'Catalog Items'!$L:$BB,23,FALSE))</f>
        <v/>
      </c>
      <c r="Z87" s="48" t="str">
        <f>IF($B87="","",VLOOKUP($B87,'Catalog Items'!$L:$BB,24,FALSE))</f>
        <v/>
      </c>
      <c r="AA87" s="47" t="str">
        <f>IF($B87="","",VLOOKUP($B87,'Catalog Items'!$L:$BB,25,FALSE))</f>
        <v/>
      </c>
      <c r="AB87" s="47" t="str">
        <f>IF($B87="","",VLOOKUP($B87,'Catalog Items'!$L:$BB,26,FALSE))</f>
        <v/>
      </c>
      <c r="AC87" s="48" t="str">
        <f>IF($B87="","",VLOOKUP($B87,'Catalog Items'!$L:$BB,27,FALSE))</f>
        <v/>
      </c>
      <c r="AD87" s="48" t="str">
        <f>IF($B87="","",VLOOKUP($B87,'Catalog Items'!$L:$BB,28,FALSE))</f>
        <v/>
      </c>
      <c r="AE87" s="48" t="str">
        <f>IF($B87="","",VLOOKUP($B87,'Catalog Items'!$L:$BB,29,FALSE))</f>
        <v/>
      </c>
      <c r="AF87" s="48" t="str">
        <f>IF($B87="","",VLOOKUP($B87,'Catalog Items'!$L:$BB,30,FALSE))</f>
        <v/>
      </c>
      <c r="AG87" s="48" t="str">
        <f>IF($B87="","",VLOOKUP($B87,'Catalog Items'!$L:$BB,31,FALSE))</f>
        <v/>
      </c>
      <c r="AH87" s="48" t="str">
        <f>IF($B87="","",VLOOKUP($B87,'Catalog Items'!$L:$BB,32,FALSE))</f>
        <v/>
      </c>
      <c r="AI87" s="48" t="str">
        <f>IF($B87="","",VLOOKUP($B87,'Catalog Items'!$L:$BB,33,FALSE))</f>
        <v/>
      </c>
      <c r="AJ87" s="48" t="str">
        <f>IF($B87="","",VLOOKUP($B87,'Catalog Items'!$L:$BB,34,FALSE))</f>
        <v/>
      </c>
      <c r="AK87" s="47" t="str">
        <f>IF($B87="","",VLOOKUP($B87,'Catalog Items'!$L:$BB,35,FALSE))</f>
        <v/>
      </c>
      <c r="AL87" s="47" t="str">
        <f>IF($B87="","",VLOOKUP($B87,'Catalog Items'!$L:$BB,36,FALSE))</f>
        <v/>
      </c>
      <c r="AM87" s="47" t="str">
        <f>IF($B87="","",VLOOKUP($B87,'Catalog Items'!$L:$BB,37,FALSE))</f>
        <v/>
      </c>
      <c r="AN87" s="47" t="str">
        <f>IF($B87="","",VLOOKUP($B87,'Catalog Items'!$L:$BB,38,FALSE))</f>
        <v/>
      </c>
      <c r="AO87" s="47" t="str">
        <f>IF($B87="","",VLOOKUP($B87,'Catalog Items'!$L:$BB,14,FALSE))</f>
        <v/>
      </c>
    </row>
    <row r="88" spans="1:41" ht="15.6" customHeight="1" x14ac:dyDescent="0.25">
      <c r="A88" s="39">
        <v>77</v>
      </c>
      <c r="B88" s="40"/>
      <c r="C88" s="41"/>
      <c r="D88" s="41"/>
      <c r="E88" s="42" t="str">
        <f>IF($B88="","",VLOOKUP($B88,'Catalog Items'!$L:$M,2,FALSE))</f>
        <v/>
      </c>
      <c r="F88" s="68" t="str">
        <f>IF($B88="","",IF(AND(D88&gt;0,C88&gt;0),"UOM Error",IF(D88&gt;0,VLOOKUP(B88,'Catalog Items'!$L:$X,13,FALSE),IF(C88&gt;0,VLOOKUP(B88,'Catalog Items'!$L:$W,12,FALSE),0))))</f>
        <v/>
      </c>
      <c r="G88" s="43" t="str">
        <f t="shared" si="5"/>
        <v/>
      </c>
      <c r="H88" s="44">
        <f t="shared" si="6"/>
        <v>0</v>
      </c>
      <c r="I88" s="45">
        <f t="shared" si="4"/>
        <v>0</v>
      </c>
      <c r="J88" s="46" t="str">
        <f>IF($B88="","",VLOOKUP($B88,'Catalog Items'!$L:$N,3,FALSE))</f>
        <v/>
      </c>
      <c r="K88" s="46" t="str">
        <f>IF($B88="","",VLOOKUP($B88,'Catalog Items'!$L:$O,4,FALSE))</f>
        <v/>
      </c>
      <c r="L88" s="47" t="str">
        <f>IF($B88="","",VLOOKUP($B88,'Catalog Items'!$L:$Q,6,FALSE))</f>
        <v/>
      </c>
      <c r="M88" s="47" t="str">
        <f>IF($B88="","",VLOOKUP($B88,'Catalog Items'!$L:$R,7,FALSE))</f>
        <v/>
      </c>
      <c r="N88" s="47" t="str">
        <f>IF($B88="","",VLOOKUP($B88,'Catalog Items'!$L:$S,8,FALSE))</f>
        <v/>
      </c>
      <c r="O88" s="47" t="str">
        <f>IF($B88="","",VLOOKUP($B88,'Catalog Items'!$L:$T,9,FALSE))</f>
        <v/>
      </c>
      <c r="P88" s="96" t="str">
        <f>IF($B88="","",VLOOKUP($B88,'Catalog Items'!$L:$AA,10,FALSE))</f>
        <v/>
      </c>
      <c r="Q88" s="96" t="str">
        <f>IF($B88="","",VLOOKUP($B88,'Catalog Items'!$L:$AA,11,FALSE))</f>
        <v/>
      </c>
      <c r="R88" s="96" t="str">
        <f>IF($B88="","",VLOOKUP($B88,'Catalog Items'!$L:$AA,12,FALSE))</f>
        <v/>
      </c>
      <c r="S88" s="96" t="str">
        <f>IF($B88="","",VLOOKUP($B88,'Catalog Items'!$L:$AA,13,FALSE))</f>
        <v/>
      </c>
      <c r="T88" s="47" t="str">
        <f>IF($B88="","",VLOOKUP($B88,'Catalog Items'!$L:$BB,17,FALSE))</f>
        <v/>
      </c>
      <c r="U88" s="47" t="str">
        <f>IF($B88="","",VLOOKUP($B88,'Catalog Items'!$L:$BB,19,FALSE))</f>
        <v/>
      </c>
      <c r="V88" s="47" t="str">
        <f>IF($B88="","",VLOOKUP($B88,'Catalog Items'!$L:$BB,20,FALSE))</f>
        <v/>
      </c>
      <c r="W88" s="47" t="str">
        <f>IF($B88="","",VLOOKUP($B88,'Catalog Items'!$L:$BB,21,FALSE))</f>
        <v/>
      </c>
      <c r="X88" s="48" t="str">
        <f>IF($B88="","",VLOOKUP($B88,'Catalog Items'!$L:$BB,22,FALSE))</f>
        <v/>
      </c>
      <c r="Y88" s="48" t="str">
        <f>IF($B88="","",VLOOKUP($B88,'Catalog Items'!$L:$BB,23,FALSE))</f>
        <v/>
      </c>
      <c r="Z88" s="48" t="str">
        <f>IF($B88="","",VLOOKUP($B88,'Catalog Items'!$L:$BB,24,FALSE))</f>
        <v/>
      </c>
      <c r="AA88" s="47" t="str">
        <f>IF($B88="","",VLOOKUP($B88,'Catalog Items'!$L:$BB,25,FALSE))</f>
        <v/>
      </c>
      <c r="AB88" s="47" t="str">
        <f>IF($B88="","",VLOOKUP($B88,'Catalog Items'!$L:$BB,26,FALSE))</f>
        <v/>
      </c>
      <c r="AC88" s="48" t="str">
        <f>IF($B88="","",VLOOKUP($B88,'Catalog Items'!$L:$BB,27,FALSE))</f>
        <v/>
      </c>
      <c r="AD88" s="48" t="str">
        <f>IF($B88="","",VLOOKUP($B88,'Catalog Items'!$L:$BB,28,FALSE))</f>
        <v/>
      </c>
      <c r="AE88" s="48" t="str">
        <f>IF($B88="","",VLOOKUP($B88,'Catalog Items'!$L:$BB,29,FALSE))</f>
        <v/>
      </c>
      <c r="AF88" s="48" t="str">
        <f>IF($B88="","",VLOOKUP($B88,'Catalog Items'!$L:$BB,30,FALSE))</f>
        <v/>
      </c>
      <c r="AG88" s="48" t="str">
        <f>IF($B88="","",VLOOKUP($B88,'Catalog Items'!$L:$BB,31,FALSE))</f>
        <v/>
      </c>
      <c r="AH88" s="48" t="str">
        <f>IF($B88="","",VLOOKUP($B88,'Catalog Items'!$L:$BB,32,FALSE))</f>
        <v/>
      </c>
      <c r="AI88" s="48" t="str">
        <f>IF($B88="","",VLOOKUP($B88,'Catalog Items'!$L:$BB,33,FALSE))</f>
        <v/>
      </c>
      <c r="AJ88" s="48" t="str">
        <f>IF($B88="","",VLOOKUP($B88,'Catalog Items'!$L:$BB,34,FALSE))</f>
        <v/>
      </c>
      <c r="AK88" s="47" t="str">
        <f>IF($B88="","",VLOOKUP($B88,'Catalog Items'!$L:$BB,35,FALSE))</f>
        <v/>
      </c>
      <c r="AL88" s="47" t="str">
        <f>IF($B88="","",VLOOKUP($B88,'Catalog Items'!$L:$BB,36,FALSE))</f>
        <v/>
      </c>
      <c r="AM88" s="47" t="str">
        <f>IF($B88="","",VLOOKUP($B88,'Catalog Items'!$L:$BB,37,FALSE))</f>
        <v/>
      </c>
      <c r="AN88" s="47" t="str">
        <f>IF($B88="","",VLOOKUP($B88,'Catalog Items'!$L:$BB,38,FALSE))</f>
        <v/>
      </c>
      <c r="AO88" s="47" t="str">
        <f>IF($B88="","",VLOOKUP($B88,'Catalog Items'!$L:$BB,14,FALSE))</f>
        <v/>
      </c>
    </row>
    <row r="89" spans="1:41" ht="15.6" customHeight="1" x14ac:dyDescent="0.25">
      <c r="A89" s="39">
        <v>78</v>
      </c>
      <c r="B89" s="40"/>
      <c r="C89" s="41"/>
      <c r="D89" s="41"/>
      <c r="E89" s="42" t="str">
        <f>IF($B89="","",VLOOKUP($B89,'Catalog Items'!$L:$M,2,FALSE))</f>
        <v/>
      </c>
      <c r="F89" s="68" t="str">
        <f>IF($B89="","",IF(AND(D89&gt;0,C89&gt;0),"UOM Error",IF(D89&gt;0,VLOOKUP(B89,'Catalog Items'!$L:$X,13,FALSE),IF(C89&gt;0,VLOOKUP(B89,'Catalog Items'!$L:$W,12,FALSE),0))))</f>
        <v/>
      </c>
      <c r="G89" s="43" t="str">
        <f t="shared" si="5"/>
        <v/>
      </c>
      <c r="H89" s="44">
        <f t="shared" si="6"/>
        <v>0</v>
      </c>
      <c r="I89" s="45">
        <f t="shared" si="4"/>
        <v>0</v>
      </c>
      <c r="J89" s="46" t="str">
        <f>IF($B89="","",VLOOKUP($B89,'Catalog Items'!$L:$N,3,FALSE))</f>
        <v/>
      </c>
      <c r="K89" s="46" t="str">
        <f>IF($B89="","",VLOOKUP($B89,'Catalog Items'!$L:$O,4,FALSE))</f>
        <v/>
      </c>
      <c r="L89" s="47" t="str">
        <f>IF($B89="","",VLOOKUP($B89,'Catalog Items'!$L:$Q,6,FALSE))</f>
        <v/>
      </c>
      <c r="M89" s="47" t="str">
        <f>IF($B89="","",VLOOKUP($B89,'Catalog Items'!$L:$R,7,FALSE))</f>
        <v/>
      </c>
      <c r="N89" s="47" t="str">
        <f>IF($B89="","",VLOOKUP($B89,'Catalog Items'!$L:$S,8,FALSE))</f>
        <v/>
      </c>
      <c r="O89" s="47" t="str">
        <f>IF($B89="","",VLOOKUP($B89,'Catalog Items'!$L:$T,9,FALSE))</f>
        <v/>
      </c>
      <c r="P89" s="96" t="str">
        <f>IF($B89="","",VLOOKUP($B89,'Catalog Items'!$L:$AA,10,FALSE))</f>
        <v/>
      </c>
      <c r="Q89" s="96" t="str">
        <f>IF($B89="","",VLOOKUP($B89,'Catalog Items'!$L:$AA,11,FALSE))</f>
        <v/>
      </c>
      <c r="R89" s="96" t="str">
        <f>IF($B89="","",VLOOKUP($B89,'Catalog Items'!$L:$AA,12,FALSE))</f>
        <v/>
      </c>
      <c r="S89" s="96" t="str">
        <f>IF($B89="","",VLOOKUP($B89,'Catalog Items'!$L:$AA,13,FALSE))</f>
        <v/>
      </c>
      <c r="T89" s="47" t="str">
        <f>IF($B89="","",VLOOKUP($B89,'Catalog Items'!$L:$BB,17,FALSE))</f>
        <v/>
      </c>
      <c r="U89" s="47" t="str">
        <f>IF($B89="","",VLOOKUP($B89,'Catalog Items'!$L:$BB,19,FALSE))</f>
        <v/>
      </c>
      <c r="V89" s="47" t="str">
        <f>IF($B89="","",VLOOKUP($B89,'Catalog Items'!$L:$BB,20,FALSE))</f>
        <v/>
      </c>
      <c r="W89" s="47" t="str">
        <f>IF($B89="","",VLOOKUP($B89,'Catalog Items'!$L:$BB,21,FALSE))</f>
        <v/>
      </c>
      <c r="X89" s="48" t="str">
        <f>IF($B89="","",VLOOKUP($B89,'Catalog Items'!$L:$BB,22,FALSE))</f>
        <v/>
      </c>
      <c r="Y89" s="48" t="str">
        <f>IF($B89="","",VLOOKUP($B89,'Catalog Items'!$L:$BB,23,FALSE))</f>
        <v/>
      </c>
      <c r="Z89" s="48" t="str">
        <f>IF($B89="","",VLOOKUP($B89,'Catalog Items'!$L:$BB,24,FALSE))</f>
        <v/>
      </c>
      <c r="AA89" s="47" t="str">
        <f>IF($B89="","",VLOOKUP($B89,'Catalog Items'!$L:$BB,25,FALSE))</f>
        <v/>
      </c>
      <c r="AB89" s="47" t="str">
        <f>IF($B89="","",VLOOKUP($B89,'Catalog Items'!$L:$BB,26,FALSE))</f>
        <v/>
      </c>
      <c r="AC89" s="48" t="str">
        <f>IF($B89="","",VLOOKUP($B89,'Catalog Items'!$L:$BB,27,FALSE))</f>
        <v/>
      </c>
      <c r="AD89" s="48" t="str">
        <f>IF($B89="","",VLOOKUP($B89,'Catalog Items'!$L:$BB,28,FALSE))</f>
        <v/>
      </c>
      <c r="AE89" s="48" t="str">
        <f>IF($B89="","",VLOOKUP($B89,'Catalog Items'!$L:$BB,29,FALSE))</f>
        <v/>
      </c>
      <c r="AF89" s="48" t="str">
        <f>IF($B89="","",VLOOKUP($B89,'Catalog Items'!$L:$BB,30,FALSE))</f>
        <v/>
      </c>
      <c r="AG89" s="48" t="str">
        <f>IF($B89="","",VLOOKUP($B89,'Catalog Items'!$L:$BB,31,FALSE))</f>
        <v/>
      </c>
      <c r="AH89" s="48" t="str">
        <f>IF($B89="","",VLOOKUP($B89,'Catalog Items'!$L:$BB,32,FALSE))</f>
        <v/>
      </c>
      <c r="AI89" s="48" t="str">
        <f>IF($B89="","",VLOOKUP($B89,'Catalog Items'!$L:$BB,33,FALSE))</f>
        <v/>
      </c>
      <c r="AJ89" s="48" t="str">
        <f>IF($B89="","",VLOOKUP($B89,'Catalog Items'!$L:$BB,34,FALSE))</f>
        <v/>
      </c>
      <c r="AK89" s="47" t="str">
        <f>IF($B89="","",VLOOKUP($B89,'Catalog Items'!$L:$BB,35,FALSE))</f>
        <v/>
      </c>
      <c r="AL89" s="47" t="str">
        <f>IF($B89="","",VLOOKUP($B89,'Catalog Items'!$L:$BB,36,FALSE))</f>
        <v/>
      </c>
      <c r="AM89" s="47" t="str">
        <f>IF($B89="","",VLOOKUP($B89,'Catalog Items'!$L:$BB,37,FALSE))</f>
        <v/>
      </c>
      <c r="AN89" s="47" t="str">
        <f>IF($B89="","",VLOOKUP($B89,'Catalog Items'!$L:$BB,38,FALSE))</f>
        <v/>
      </c>
      <c r="AO89" s="47" t="str">
        <f>IF($B89="","",VLOOKUP($B89,'Catalog Items'!$L:$BB,14,FALSE))</f>
        <v/>
      </c>
    </row>
    <row r="90" spans="1:41" ht="15.6" customHeight="1" x14ac:dyDescent="0.25">
      <c r="A90" s="39">
        <v>79</v>
      </c>
      <c r="B90" s="40"/>
      <c r="C90" s="41"/>
      <c r="D90" s="41"/>
      <c r="E90" s="42" t="str">
        <f>IF($B90="","",VLOOKUP($B90,'Catalog Items'!$L:$M,2,FALSE))</f>
        <v/>
      </c>
      <c r="F90" s="68" t="str">
        <f>IF($B90="","",IF(AND(D90&gt;0,C90&gt;0),"UOM Error",IF(D90&gt;0,VLOOKUP(B90,'Catalog Items'!$L:$X,13,FALSE),IF(C90&gt;0,VLOOKUP(B90,'Catalog Items'!$L:$W,12,FALSE),0))))</f>
        <v/>
      </c>
      <c r="G90" s="43" t="str">
        <f t="shared" si="5"/>
        <v/>
      </c>
      <c r="H90" s="44">
        <f t="shared" si="6"/>
        <v>0</v>
      </c>
      <c r="I90" s="45">
        <f t="shared" si="4"/>
        <v>0</v>
      </c>
      <c r="J90" s="46" t="str">
        <f>IF($B90="","",VLOOKUP($B90,'Catalog Items'!$L:$N,3,FALSE))</f>
        <v/>
      </c>
      <c r="K90" s="46" t="str">
        <f>IF($B90="","",VLOOKUP($B90,'Catalog Items'!$L:$O,4,FALSE))</f>
        <v/>
      </c>
      <c r="L90" s="47" t="str">
        <f>IF($B90="","",VLOOKUP($B90,'Catalog Items'!$L:$Q,6,FALSE))</f>
        <v/>
      </c>
      <c r="M90" s="47" t="str">
        <f>IF($B90="","",VLOOKUP($B90,'Catalog Items'!$L:$R,7,FALSE))</f>
        <v/>
      </c>
      <c r="N90" s="47" t="str">
        <f>IF($B90="","",VLOOKUP($B90,'Catalog Items'!$L:$S,8,FALSE))</f>
        <v/>
      </c>
      <c r="O90" s="47" t="str">
        <f>IF($B90="","",VLOOKUP($B90,'Catalog Items'!$L:$T,9,FALSE))</f>
        <v/>
      </c>
      <c r="P90" s="96" t="str">
        <f>IF($B90="","",VLOOKUP($B90,'Catalog Items'!$L:$AA,10,FALSE))</f>
        <v/>
      </c>
      <c r="Q90" s="96" t="str">
        <f>IF($B90="","",VLOOKUP($B90,'Catalog Items'!$L:$AA,11,FALSE))</f>
        <v/>
      </c>
      <c r="R90" s="96" t="str">
        <f>IF($B90="","",VLOOKUP($B90,'Catalog Items'!$L:$AA,12,FALSE))</f>
        <v/>
      </c>
      <c r="S90" s="96" t="str">
        <f>IF($B90="","",VLOOKUP($B90,'Catalog Items'!$L:$AA,13,FALSE))</f>
        <v/>
      </c>
      <c r="T90" s="47" t="str">
        <f>IF($B90="","",VLOOKUP($B90,'Catalog Items'!$L:$BB,17,FALSE))</f>
        <v/>
      </c>
      <c r="U90" s="47" t="str">
        <f>IF($B90="","",VLOOKUP($B90,'Catalog Items'!$L:$BB,19,FALSE))</f>
        <v/>
      </c>
      <c r="V90" s="47" t="str">
        <f>IF($B90="","",VLOOKUP($B90,'Catalog Items'!$L:$BB,20,FALSE))</f>
        <v/>
      </c>
      <c r="W90" s="47" t="str">
        <f>IF($B90="","",VLOOKUP($B90,'Catalog Items'!$L:$BB,21,FALSE))</f>
        <v/>
      </c>
      <c r="X90" s="48" t="str">
        <f>IF($B90="","",VLOOKUP($B90,'Catalog Items'!$L:$BB,22,FALSE))</f>
        <v/>
      </c>
      <c r="Y90" s="48" t="str">
        <f>IF($B90="","",VLOOKUP($B90,'Catalog Items'!$L:$BB,23,FALSE))</f>
        <v/>
      </c>
      <c r="Z90" s="48" t="str">
        <f>IF($B90="","",VLOOKUP($B90,'Catalog Items'!$L:$BB,24,FALSE))</f>
        <v/>
      </c>
      <c r="AA90" s="47" t="str">
        <f>IF($B90="","",VLOOKUP($B90,'Catalog Items'!$L:$BB,25,FALSE))</f>
        <v/>
      </c>
      <c r="AB90" s="47" t="str">
        <f>IF($B90="","",VLOOKUP($B90,'Catalog Items'!$L:$BB,26,FALSE))</f>
        <v/>
      </c>
      <c r="AC90" s="48" t="str">
        <f>IF($B90="","",VLOOKUP($B90,'Catalog Items'!$L:$BB,27,FALSE))</f>
        <v/>
      </c>
      <c r="AD90" s="48" t="str">
        <f>IF($B90="","",VLOOKUP($B90,'Catalog Items'!$L:$BB,28,FALSE))</f>
        <v/>
      </c>
      <c r="AE90" s="48" t="str">
        <f>IF($B90="","",VLOOKUP($B90,'Catalog Items'!$L:$BB,29,FALSE))</f>
        <v/>
      </c>
      <c r="AF90" s="48" t="str">
        <f>IF($B90="","",VLOOKUP($B90,'Catalog Items'!$L:$BB,30,FALSE))</f>
        <v/>
      </c>
      <c r="AG90" s="48" t="str">
        <f>IF($B90="","",VLOOKUP($B90,'Catalog Items'!$L:$BB,31,FALSE))</f>
        <v/>
      </c>
      <c r="AH90" s="48" t="str">
        <f>IF($B90="","",VLOOKUP($B90,'Catalog Items'!$L:$BB,32,FALSE))</f>
        <v/>
      </c>
      <c r="AI90" s="48" t="str">
        <f>IF($B90="","",VLOOKUP($B90,'Catalog Items'!$L:$BB,33,FALSE))</f>
        <v/>
      </c>
      <c r="AJ90" s="48" t="str">
        <f>IF($B90="","",VLOOKUP($B90,'Catalog Items'!$L:$BB,34,FALSE))</f>
        <v/>
      </c>
      <c r="AK90" s="47" t="str">
        <f>IF($B90="","",VLOOKUP($B90,'Catalog Items'!$L:$BB,35,FALSE))</f>
        <v/>
      </c>
      <c r="AL90" s="47" t="str">
        <f>IF($B90="","",VLOOKUP($B90,'Catalog Items'!$L:$BB,36,FALSE))</f>
        <v/>
      </c>
      <c r="AM90" s="47" t="str">
        <f>IF($B90="","",VLOOKUP($B90,'Catalog Items'!$L:$BB,37,FALSE))</f>
        <v/>
      </c>
      <c r="AN90" s="47" t="str">
        <f>IF($B90="","",VLOOKUP($B90,'Catalog Items'!$L:$BB,38,FALSE))</f>
        <v/>
      </c>
      <c r="AO90" s="47" t="str">
        <f>IF($B90="","",VLOOKUP($B90,'Catalog Items'!$L:$BB,14,FALSE))</f>
        <v/>
      </c>
    </row>
    <row r="91" spans="1:41" ht="15.6" customHeight="1" x14ac:dyDescent="0.25">
      <c r="A91" s="39">
        <v>80</v>
      </c>
      <c r="B91" s="40"/>
      <c r="C91" s="41"/>
      <c r="D91" s="41"/>
      <c r="E91" s="42" t="str">
        <f>IF($B91="","",VLOOKUP($B91,'Catalog Items'!$L:$M,2,FALSE))</f>
        <v/>
      </c>
      <c r="F91" s="68" t="str">
        <f>IF($B91="","",IF(AND(D91&gt;0,C91&gt;0),"UOM Error",IF(D91&gt;0,VLOOKUP(B91,'Catalog Items'!$L:$X,13,FALSE),IF(C91&gt;0,VLOOKUP(B91,'Catalog Items'!$L:$W,12,FALSE),0))))</f>
        <v/>
      </c>
      <c r="G91" s="43" t="str">
        <f t="shared" si="5"/>
        <v/>
      </c>
      <c r="H91" s="44">
        <f t="shared" si="6"/>
        <v>0</v>
      </c>
      <c r="I91" s="45">
        <f t="shared" si="4"/>
        <v>0</v>
      </c>
      <c r="J91" s="46" t="str">
        <f>IF($B91="","",VLOOKUP($B91,'Catalog Items'!$L:$N,3,FALSE))</f>
        <v/>
      </c>
      <c r="K91" s="46" t="str">
        <f>IF($B91="","",VLOOKUP($B91,'Catalog Items'!$L:$O,4,FALSE))</f>
        <v/>
      </c>
      <c r="L91" s="47" t="str">
        <f>IF($B91="","",VLOOKUP($B91,'Catalog Items'!$L:$Q,6,FALSE))</f>
        <v/>
      </c>
      <c r="M91" s="47" t="str">
        <f>IF($B91="","",VLOOKUP($B91,'Catalog Items'!$L:$R,7,FALSE))</f>
        <v/>
      </c>
      <c r="N91" s="47" t="str">
        <f>IF($B91="","",VLOOKUP($B91,'Catalog Items'!$L:$S,8,FALSE))</f>
        <v/>
      </c>
      <c r="O91" s="47" t="str">
        <f>IF($B91="","",VLOOKUP($B91,'Catalog Items'!$L:$T,9,FALSE))</f>
        <v/>
      </c>
      <c r="P91" s="96" t="str">
        <f>IF($B91="","",VLOOKUP($B91,'Catalog Items'!$L:$AA,10,FALSE))</f>
        <v/>
      </c>
      <c r="Q91" s="96" t="str">
        <f>IF($B91="","",VLOOKUP($B91,'Catalog Items'!$L:$AA,11,FALSE))</f>
        <v/>
      </c>
      <c r="R91" s="96" t="str">
        <f>IF($B91="","",VLOOKUP($B91,'Catalog Items'!$L:$AA,12,FALSE))</f>
        <v/>
      </c>
      <c r="S91" s="96" t="str">
        <f>IF($B91="","",VLOOKUP($B91,'Catalog Items'!$L:$AA,13,FALSE))</f>
        <v/>
      </c>
      <c r="T91" s="47" t="str">
        <f>IF($B91="","",VLOOKUP($B91,'Catalog Items'!$L:$BB,17,FALSE))</f>
        <v/>
      </c>
      <c r="U91" s="47" t="str">
        <f>IF($B91="","",VLOOKUP($B91,'Catalog Items'!$L:$BB,19,FALSE))</f>
        <v/>
      </c>
      <c r="V91" s="47" t="str">
        <f>IF($B91="","",VLOOKUP($B91,'Catalog Items'!$L:$BB,20,FALSE))</f>
        <v/>
      </c>
      <c r="W91" s="47" t="str">
        <f>IF($B91="","",VLOOKUP($B91,'Catalog Items'!$L:$BB,21,FALSE))</f>
        <v/>
      </c>
      <c r="X91" s="48" t="str">
        <f>IF($B91="","",VLOOKUP($B91,'Catalog Items'!$L:$BB,22,FALSE))</f>
        <v/>
      </c>
      <c r="Y91" s="48" t="str">
        <f>IF($B91="","",VLOOKUP($B91,'Catalog Items'!$L:$BB,23,FALSE))</f>
        <v/>
      </c>
      <c r="Z91" s="48" t="str">
        <f>IF($B91="","",VLOOKUP($B91,'Catalog Items'!$L:$BB,24,FALSE))</f>
        <v/>
      </c>
      <c r="AA91" s="47" t="str">
        <f>IF($B91="","",VLOOKUP($B91,'Catalog Items'!$L:$BB,25,FALSE))</f>
        <v/>
      </c>
      <c r="AB91" s="47" t="str">
        <f>IF($B91="","",VLOOKUP($B91,'Catalog Items'!$L:$BB,26,FALSE))</f>
        <v/>
      </c>
      <c r="AC91" s="48" t="str">
        <f>IF($B91="","",VLOOKUP($B91,'Catalog Items'!$L:$BB,27,FALSE))</f>
        <v/>
      </c>
      <c r="AD91" s="48" t="str">
        <f>IF($B91="","",VLOOKUP($B91,'Catalog Items'!$L:$BB,28,FALSE))</f>
        <v/>
      </c>
      <c r="AE91" s="48" t="str">
        <f>IF($B91="","",VLOOKUP($B91,'Catalog Items'!$L:$BB,29,FALSE))</f>
        <v/>
      </c>
      <c r="AF91" s="48" t="str">
        <f>IF($B91="","",VLOOKUP($B91,'Catalog Items'!$L:$BB,30,FALSE))</f>
        <v/>
      </c>
      <c r="AG91" s="48" t="str">
        <f>IF($B91="","",VLOOKUP($B91,'Catalog Items'!$L:$BB,31,FALSE))</f>
        <v/>
      </c>
      <c r="AH91" s="48" t="str">
        <f>IF($B91="","",VLOOKUP($B91,'Catalog Items'!$L:$BB,32,FALSE))</f>
        <v/>
      </c>
      <c r="AI91" s="48" t="str">
        <f>IF($B91="","",VLOOKUP($B91,'Catalog Items'!$L:$BB,33,FALSE))</f>
        <v/>
      </c>
      <c r="AJ91" s="48" t="str">
        <f>IF($B91="","",VLOOKUP($B91,'Catalog Items'!$L:$BB,34,FALSE))</f>
        <v/>
      </c>
      <c r="AK91" s="47" t="str">
        <f>IF($B91="","",VLOOKUP($B91,'Catalog Items'!$L:$BB,35,FALSE))</f>
        <v/>
      </c>
      <c r="AL91" s="47" t="str">
        <f>IF($B91="","",VLOOKUP($B91,'Catalog Items'!$L:$BB,36,FALSE))</f>
        <v/>
      </c>
      <c r="AM91" s="47" t="str">
        <f>IF($B91="","",VLOOKUP($B91,'Catalog Items'!$L:$BB,37,FALSE))</f>
        <v/>
      </c>
      <c r="AN91" s="47" t="str">
        <f>IF($B91="","",VLOOKUP($B91,'Catalog Items'!$L:$BB,38,FALSE))</f>
        <v/>
      </c>
      <c r="AO91" s="47" t="str">
        <f>IF($B91="","",VLOOKUP($B91,'Catalog Items'!$L:$BB,14,FALSE))</f>
        <v/>
      </c>
    </row>
    <row r="92" spans="1:41" ht="15.6" customHeight="1" x14ac:dyDescent="0.25">
      <c r="A92" s="39">
        <v>81</v>
      </c>
      <c r="B92" s="40"/>
      <c r="C92" s="41"/>
      <c r="D92" s="41"/>
      <c r="E92" s="42" t="str">
        <f>IF($B92="","",VLOOKUP($B92,'Catalog Items'!$L:$M,2,FALSE))</f>
        <v/>
      </c>
      <c r="F92" s="68" t="str">
        <f>IF($B92="","",IF(AND(D92&gt;0,C92&gt;0),"UOM Error",IF(D92&gt;0,VLOOKUP(B92,'Catalog Items'!$L:$X,13,FALSE),IF(C92&gt;0,VLOOKUP(B92,'Catalog Items'!$L:$W,12,FALSE),0))))</f>
        <v/>
      </c>
      <c r="G92" s="43" t="str">
        <f t="shared" si="5"/>
        <v/>
      </c>
      <c r="H92" s="44">
        <f t="shared" si="6"/>
        <v>0</v>
      </c>
      <c r="I92" s="45">
        <f t="shared" si="4"/>
        <v>0</v>
      </c>
      <c r="J92" s="46" t="str">
        <f>IF($B92="","",VLOOKUP($B92,'Catalog Items'!$L:$N,3,FALSE))</f>
        <v/>
      </c>
      <c r="K92" s="46" t="str">
        <f>IF($B92="","",VLOOKUP($B92,'Catalog Items'!$L:$O,4,FALSE))</f>
        <v/>
      </c>
      <c r="L92" s="47" t="str">
        <f>IF($B92="","",VLOOKUP($B92,'Catalog Items'!$L:$Q,6,FALSE))</f>
        <v/>
      </c>
      <c r="M92" s="47" t="str">
        <f>IF($B92="","",VLOOKUP($B92,'Catalog Items'!$L:$R,7,FALSE))</f>
        <v/>
      </c>
      <c r="N92" s="47" t="str">
        <f>IF($B92="","",VLOOKUP($B92,'Catalog Items'!$L:$S,8,FALSE))</f>
        <v/>
      </c>
      <c r="O92" s="47" t="str">
        <f>IF($B92="","",VLOOKUP($B92,'Catalog Items'!$L:$T,9,FALSE))</f>
        <v/>
      </c>
      <c r="P92" s="96" t="str">
        <f>IF($B92="","",VLOOKUP($B92,'Catalog Items'!$L:$AA,10,FALSE))</f>
        <v/>
      </c>
      <c r="Q92" s="96" t="str">
        <f>IF($B92="","",VLOOKUP($B92,'Catalog Items'!$L:$AA,11,FALSE))</f>
        <v/>
      </c>
      <c r="R92" s="96" t="str">
        <f>IF($B92="","",VLOOKUP($B92,'Catalog Items'!$L:$AA,12,FALSE))</f>
        <v/>
      </c>
      <c r="S92" s="96" t="str">
        <f>IF($B92="","",VLOOKUP($B92,'Catalog Items'!$L:$AA,13,FALSE))</f>
        <v/>
      </c>
      <c r="T92" s="47" t="str">
        <f>IF($B92="","",VLOOKUP($B92,'Catalog Items'!$L:$BB,17,FALSE))</f>
        <v/>
      </c>
      <c r="U92" s="47" t="str">
        <f>IF($B92="","",VLOOKUP($B92,'Catalog Items'!$L:$BB,19,FALSE))</f>
        <v/>
      </c>
      <c r="V92" s="47" t="str">
        <f>IF($B92="","",VLOOKUP($B92,'Catalog Items'!$L:$BB,20,FALSE))</f>
        <v/>
      </c>
      <c r="W92" s="47" t="str">
        <f>IF($B92="","",VLOOKUP($B92,'Catalog Items'!$L:$BB,21,FALSE))</f>
        <v/>
      </c>
      <c r="X92" s="48" t="str">
        <f>IF($B92="","",VLOOKUP($B92,'Catalog Items'!$L:$BB,22,FALSE))</f>
        <v/>
      </c>
      <c r="Y92" s="48" t="str">
        <f>IF($B92="","",VLOOKUP($B92,'Catalog Items'!$L:$BB,23,FALSE))</f>
        <v/>
      </c>
      <c r="Z92" s="48" t="str">
        <f>IF($B92="","",VLOOKUP($B92,'Catalog Items'!$L:$BB,24,FALSE))</f>
        <v/>
      </c>
      <c r="AA92" s="47" t="str">
        <f>IF($B92="","",VLOOKUP($B92,'Catalog Items'!$L:$BB,25,FALSE))</f>
        <v/>
      </c>
      <c r="AB92" s="47" t="str">
        <f>IF($B92="","",VLOOKUP($B92,'Catalog Items'!$L:$BB,26,FALSE))</f>
        <v/>
      </c>
      <c r="AC92" s="48" t="str">
        <f>IF($B92="","",VLOOKUP($B92,'Catalog Items'!$L:$BB,27,FALSE))</f>
        <v/>
      </c>
      <c r="AD92" s="48" t="str">
        <f>IF($B92="","",VLOOKUP($B92,'Catalog Items'!$L:$BB,28,FALSE))</f>
        <v/>
      </c>
      <c r="AE92" s="48" t="str">
        <f>IF($B92="","",VLOOKUP($B92,'Catalog Items'!$L:$BB,29,FALSE))</f>
        <v/>
      </c>
      <c r="AF92" s="48" t="str">
        <f>IF($B92="","",VLOOKUP($B92,'Catalog Items'!$L:$BB,30,FALSE))</f>
        <v/>
      </c>
      <c r="AG92" s="48" t="str">
        <f>IF($B92="","",VLOOKUP($B92,'Catalog Items'!$L:$BB,31,FALSE))</f>
        <v/>
      </c>
      <c r="AH92" s="48" t="str">
        <f>IF($B92="","",VLOOKUP($B92,'Catalog Items'!$L:$BB,32,FALSE))</f>
        <v/>
      </c>
      <c r="AI92" s="48" t="str">
        <f>IF($B92="","",VLOOKUP($B92,'Catalog Items'!$L:$BB,33,FALSE))</f>
        <v/>
      </c>
      <c r="AJ92" s="48" t="str">
        <f>IF($B92="","",VLOOKUP($B92,'Catalog Items'!$L:$BB,34,FALSE))</f>
        <v/>
      </c>
      <c r="AK92" s="47" t="str">
        <f>IF($B92="","",VLOOKUP($B92,'Catalog Items'!$L:$BB,35,FALSE))</f>
        <v/>
      </c>
      <c r="AL92" s="47" t="str">
        <f>IF($B92="","",VLOOKUP($B92,'Catalog Items'!$L:$BB,36,FALSE))</f>
        <v/>
      </c>
      <c r="AM92" s="47" t="str">
        <f>IF($B92="","",VLOOKUP($B92,'Catalog Items'!$L:$BB,37,FALSE))</f>
        <v/>
      </c>
      <c r="AN92" s="47" t="str">
        <f>IF($B92="","",VLOOKUP($B92,'Catalog Items'!$L:$BB,38,FALSE))</f>
        <v/>
      </c>
      <c r="AO92" s="47" t="str">
        <f>IF($B92="","",VLOOKUP($B92,'Catalog Items'!$L:$BB,14,FALSE))</f>
        <v/>
      </c>
    </row>
    <row r="93" spans="1:41" ht="15.6" customHeight="1" x14ac:dyDescent="0.25">
      <c r="A93" s="39">
        <v>82</v>
      </c>
      <c r="B93" s="40"/>
      <c r="C93" s="41"/>
      <c r="D93" s="41"/>
      <c r="E93" s="42" t="str">
        <f>IF($B93="","",VLOOKUP($B93,'Catalog Items'!$L:$M,2,FALSE))</f>
        <v/>
      </c>
      <c r="F93" s="68" t="str">
        <f>IF($B93="","",IF(AND(D93&gt;0,C93&gt;0),"UOM Error",IF(D93&gt;0,VLOOKUP(B93,'Catalog Items'!$L:$X,13,FALSE),IF(C93&gt;0,VLOOKUP(B93,'Catalog Items'!$L:$W,12,FALSE),0))))</f>
        <v/>
      </c>
      <c r="G93" s="43" t="str">
        <f t="shared" si="5"/>
        <v/>
      </c>
      <c r="H93" s="44">
        <f t="shared" si="6"/>
        <v>0</v>
      </c>
      <c r="I93" s="45">
        <f t="shared" si="4"/>
        <v>0</v>
      </c>
      <c r="J93" s="46" t="str">
        <f>IF($B93="","",VLOOKUP($B93,'Catalog Items'!$L:$N,3,FALSE))</f>
        <v/>
      </c>
      <c r="K93" s="46" t="str">
        <f>IF($B93="","",VLOOKUP($B93,'Catalog Items'!$L:$O,4,FALSE))</f>
        <v/>
      </c>
      <c r="L93" s="47" t="str">
        <f>IF($B93="","",VLOOKUP($B93,'Catalog Items'!$L:$Q,6,FALSE))</f>
        <v/>
      </c>
      <c r="M93" s="47" t="str">
        <f>IF($B93="","",VLOOKUP($B93,'Catalog Items'!$L:$R,7,FALSE))</f>
        <v/>
      </c>
      <c r="N93" s="47" t="str">
        <f>IF($B93="","",VLOOKUP($B93,'Catalog Items'!$L:$S,8,FALSE))</f>
        <v/>
      </c>
      <c r="O93" s="47" t="str">
        <f>IF($B93="","",VLOOKUP($B93,'Catalog Items'!$L:$T,9,FALSE))</f>
        <v/>
      </c>
      <c r="P93" s="96" t="str">
        <f>IF($B93="","",VLOOKUP($B93,'Catalog Items'!$L:$AA,10,FALSE))</f>
        <v/>
      </c>
      <c r="Q93" s="96" t="str">
        <f>IF($B93="","",VLOOKUP($B93,'Catalog Items'!$L:$AA,11,FALSE))</f>
        <v/>
      </c>
      <c r="R93" s="96" t="str">
        <f>IF($B93="","",VLOOKUP($B93,'Catalog Items'!$L:$AA,12,FALSE))</f>
        <v/>
      </c>
      <c r="S93" s="96" t="str">
        <f>IF($B93="","",VLOOKUP($B93,'Catalog Items'!$L:$AA,13,FALSE))</f>
        <v/>
      </c>
      <c r="T93" s="47" t="str">
        <f>IF($B93="","",VLOOKUP($B93,'Catalog Items'!$L:$BB,17,FALSE))</f>
        <v/>
      </c>
      <c r="U93" s="47" t="str">
        <f>IF($B93="","",VLOOKUP($B93,'Catalog Items'!$L:$BB,19,FALSE))</f>
        <v/>
      </c>
      <c r="V93" s="47" t="str">
        <f>IF($B93="","",VLOOKUP($B93,'Catalog Items'!$L:$BB,20,FALSE))</f>
        <v/>
      </c>
      <c r="W93" s="47" t="str">
        <f>IF($B93="","",VLOOKUP($B93,'Catalog Items'!$L:$BB,21,FALSE))</f>
        <v/>
      </c>
      <c r="X93" s="48" t="str">
        <f>IF($B93="","",VLOOKUP($B93,'Catalog Items'!$L:$BB,22,FALSE))</f>
        <v/>
      </c>
      <c r="Y93" s="48" t="str">
        <f>IF($B93="","",VLOOKUP($B93,'Catalog Items'!$L:$BB,23,FALSE))</f>
        <v/>
      </c>
      <c r="Z93" s="48" t="str">
        <f>IF($B93="","",VLOOKUP($B93,'Catalog Items'!$L:$BB,24,FALSE))</f>
        <v/>
      </c>
      <c r="AA93" s="47" t="str">
        <f>IF($B93="","",VLOOKUP($B93,'Catalog Items'!$L:$BB,25,FALSE))</f>
        <v/>
      </c>
      <c r="AB93" s="47" t="str">
        <f>IF($B93="","",VLOOKUP($B93,'Catalog Items'!$L:$BB,26,FALSE))</f>
        <v/>
      </c>
      <c r="AC93" s="48" t="str">
        <f>IF($B93="","",VLOOKUP($B93,'Catalog Items'!$L:$BB,27,FALSE))</f>
        <v/>
      </c>
      <c r="AD93" s="48" t="str">
        <f>IF($B93="","",VLOOKUP($B93,'Catalog Items'!$L:$BB,28,FALSE))</f>
        <v/>
      </c>
      <c r="AE93" s="48" t="str">
        <f>IF($B93="","",VLOOKUP($B93,'Catalog Items'!$L:$BB,29,FALSE))</f>
        <v/>
      </c>
      <c r="AF93" s="48" t="str">
        <f>IF($B93="","",VLOOKUP($B93,'Catalog Items'!$L:$BB,30,FALSE))</f>
        <v/>
      </c>
      <c r="AG93" s="48" t="str">
        <f>IF($B93="","",VLOOKUP($B93,'Catalog Items'!$L:$BB,31,FALSE))</f>
        <v/>
      </c>
      <c r="AH93" s="48" t="str">
        <f>IF($B93="","",VLOOKUP($B93,'Catalog Items'!$L:$BB,32,FALSE))</f>
        <v/>
      </c>
      <c r="AI93" s="48" t="str">
        <f>IF($B93="","",VLOOKUP($B93,'Catalog Items'!$L:$BB,33,FALSE))</f>
        <v/>
      </c>
      <c r="AJ93" s="48" t="str">
        <f>IF($B93="","",VLOOKUP($B93,'Catalog Items'!$L:$BB,34,FALSE))</f>
        <v/>
      </c>
      <c r="AK93" s="47" t="str">
        <f>IF($B93="","",VLOOKUP($B93,'Catalog Items'!$L:$BB,35,FALSE))</f>
        <v/>
      </c>
      <c r="AL93" s="47" t="str">
        <f>IF($B93="","",VLOOKUP($B93,'Catalog Items'!$L:$BB,36,FALSE))</f>
        <v/>
      </c>
      <c r="AM93" s="47" t="str">
        <f>IF($B93="","",VLOOKUP($B93,'Catalog Items'!$L:$BB,37,FALSE))</f>
        <v/>
      </c>
      <c r="AN93" s="47" t="str">
        <f>IF($B93="","",VLOOKUP($B93,'Catalog Items'!$L:$BB,38,FALSE))</f>
        <v/>
      </c>
      <c r="AO93" s="47" t="str">
        <f>IF($B93="","",VLOOKUP($B93,'Catalog Items'!$L:$BB,14,FALSE))</f>
        <v/>
      </c>
    </row>
    <row r="94" spans="1:41" ht="15.6" customHeight="1" x14ac:dyDescent="0.25">
      <c r="A94" s="39">
        <v>83</v>
      </c>
      <c r="B94" s="40"/>
      <c r="C94" s="41"/>
      <c r="D94" s="41"/>
      <c r="E94" s="42" t="str">
        <f>IF($B94="","",VLOOKUP($B94,'Catalog Items'!$L:$M,2,FALSE))</f>
        <v/>
      </c>
      <c r="F94" s="68" t="str">
        <f>IF($B94="","",IF(AND(D94&gt;0,C94&gt;0),"UOM Error",IF(D94&gt;0,VLOOKUP(B94,'Catalog Items'!$L:$X,13,FALSE),IF(C94&gt;0,VLOOKUP(B94,'Catalog Items'!$L:$W,12,FALSE),0))))</f>
        <v/>
      </c>
      <c r="G94" s="43" t="str">
        <f t="shared" si="5"/>
        <v/>
      </c>
      <c r="H94" s="44">
        <f t="shared" si="6"/>
        <v>0</v>
      </c>
      <c r="I94" s="45">
        <f t="shared" si="4"/>
        <v>0</v>
      </c>
      <c r="J94" s="46" t="str">
        <f>IF($B94="","",VLOOKUP($B94,'Catalog Items'!$L:$N,3,FALSE))</f>
        <v/>
      </c>
      <c r="K94" s="46" t="str">
        <f>IF($B94="","",VLOOKUP($B94,'Catalog Items'!$L:$O,4,FALSE))</f>
        <v/>
      </c>
      <c r="L94" s="47" t="str">
        <f>IF($B94="","",VLOOKUP($B94,'Catalog Items'!$L:$Q,6,FALSE))</f>
        <v/>
      </c>
      <c r="M94" s="47" t="str">
        <f>IF($B94="","",VLOOKUP($B94,'Catalog Items'!$L:$R,7,FALSE))</f>
        <v/>
      </c>
      <c r="N94" s="47" t="str">
        <f>IF($B94="","",VLOOKUP($B94,'Catalog Items'!$L:$S,8,FALSE))</f>
        <v/>
      </c>
      <c r="O94" s="47" t="str">
        <f>IF($B94="","",VLOOKUP($B94,'Catalog Items'!$L:$T,9,FALSE))</f>
        <v/>
      </c>
      <c r="P94" s="96" t="str">
        <f>IF($B94="","",VLOOKUP($B94,'Catalog Items'!$L:$AA,10,FALSE))</f>
        <v/>
      </c>
      <c r="Q94" s="96" t="str">
        <f>IF($B94="","",VLOOKUP($B94,'Catalog Items'!$L:$AA,11,FALSE))</f>
        <v/>
      </c>
      <c r="R94" s="96" t="str">
        <f>IF($B94="","",VLOOKUP($B94,'Catalog Items'!$L:$AA,12,FALSE))</f>
        <v/>
      </c>
      <c r="S94" s="96" t="str">
        <f>IF($B94="","",VLOOKUP($B94,'Catalog Items'!$L:$AA,13,FALSE))</f>
        <v/>
      </c>
      <c r="T94" s="47" t="str">
        <f>IF($B94="","",VLOOKUP($B94,'Catalog Items'!$L:$BB,17,FALSE))</f>
        <v/>
      </c>
      <c r="U94" s="47" t="str">
        <f>IF($B94="","",VLOOKUP($B94,'Catalog Items'!$L:$BB,19,FALSE))</f>
        <v/>
      </c>
      <c r="V94" s="47" t="str">
        <f>IF($B94="","",VLOOKUP($B94,'Catalog Items'!$L:$BB,20,FALSE))</f>
        <v/>
      </c>
      <c r="W94" s="47" t="str">
        <f>IF($B94="","",VLOOKUP($B94,'Catalog Items'!$L:$BB,21,FALSE))</f>
        <v/>
      </c>
      <c r="X94" s="48" t="str">
        <f>IF($B94="","",VLOOKUP($B94,'Catalog Items'!$L:$BB,22,FALSE))</f>
        <v/>
      </c>
      <c r="Y94" s="48" t="str">
        <f>IF($B94="","",VLOOKUP($B94,'Catalog Items'!$L:$BB,23,FALSE))</f>
        <v/>
      </c>
      <c r="Z94" s="48" t="str">
        <f>IF($B94="","",VLOOKUP($B94,'Catalog Items'!$L:$BB,24,FALSE))</f>
        <v/>
      </c>
      <c r="AA94" s="47" t="str">
        <f>IF($B94="","",VLOOKUP($B94,'Catalog Items'!$L:$BB,25,FALSE))</f>
        <v/>
      </c>
      <c r="AB94" s="47" t="str">
        <f>IF($B94="","",VLOOKUP($B94,'Catalog Items'!$L:$BB,26,FALSE))</f>
        <v/>
      </c>
      <c r="AC94" s="48" t="str">
        <f>IF($B94="","",VLOOKUP($B94,'Catalog Items'!$L:$BB,27,FALSE))</f>
        <v/>
      </c>
      <c r="AD94" s="48" t="str">
        <f>IF($B94="","",VLOOKUP($B94,'Catalog Items'!$L:$BB,28,FALSE))</f>
        <v/>
      </c>
      <c r="AE94" s="48" t="str">
        <f>IF($B94="","",VLOOKUP($B94,'Catalog Items'!$L:$BB,29,FALSE))</f>
        <v/>
      </c>
      <c r="AF94" s="48" t="str">
        <f>IF($B94="","",VLOOKUP($B94,'Catalog Items'!$L:$BB,30,FALSE))</f>
        <v/>
      </c>
      <c r="AG94" s="48" t="str">
        <f>IF($B94="","",VLOOKUP($B94,'Catalog Items'!$L:$BB,31,FALSE))</f>
        <v/>
      </c>
      <c r="AH94" s="48" t="str">
        <f>IF($B94="","",VLOOKUP($B94,'Catalog Items'!$L:$BB,32,FALSE))</f>
        <v/>
      </c>
      <c r="AI94" s="48" t="str">
        <f>IF($B94="","",VLOOKUP($B94,'Catalog Items'!$L:$BB,33,FALSE))</f>
        <v/>
      </c>
      <c r="AJ94" s="48" t="str">
        <f>IF($B94="","",VLOOKUP($B94,'Catalog Items'!$L:$BB,34,FALSE))</f>
        <v/>
      </c>
      <c r="AK94" s="47" t="str">
        <f>IF($B94="","",VLOOKUP($B94,'Catalog Items'!$L:$BB,35,FALSE))</f>
        <v/>
      </c>
      <c r="AL94" s="47" t="str">
        <f>IF($B94="","",VLOOKUP($B94,'Catalog Items'!$L:$BB,36,FALSE))</f>
        <v/>
      </c>
      <c r="AM94" s="47" t="str">
        <f>IF($B94="","",VLOOKUP($B94,'Catalog Items'!$L:$BB,37,FALSE))</f>
        <v/>
      </c>
      <c r="AN94" s="47" t="str">
        <f>IF($B94="","",VLOOKUP($B94,'Catalog Items'!$L:$BB,38,FALSE))</f>
        <v/>
      </c>
      <c r="AO94" s="47" t="str">
        <f>IF($B94="","",VLOOKUP($B94,'Catalog Items'!$L:$BB,14,FALSE))</f>
        <v/>
      </c>
    </row>
    <row r="95" spans="1:41" ht="15.6" customHeight="1" x14ac:dyDescent="0.25">
      <c r="A95" s="39">
        <v>84</v>
      </c>
      <c r="B95" s="40"/>
      <c r="C95" s="41"/>
      <c r="D95" s="41"/>
      <c r="E95" s="42" t="str">
        <f>IF($B95="","",VLOOKUP($B95,'Catalog Items'!$L:$M,2,FALSE))</f>
        <v/>
      </c>
      <c r="F95" s="68" t="str">
        <f>IF($B95="","",IF(AND(D95&gt;0,C95&gt;0),"UOM Error",IF(D95&gt;0,VLOOKUP(B95,'Catalog Items'!$L:$X,13,FALSE),IF(C95&gt;0,VLOOKUP(B95,'Catalog Items'!$L:$W,12,FALSE),0))))</f>
        <v/>
      </c>
      <c r="G95" s="43" t="str">
        <f t="shared" si="5"/>
        <v/>
      </c>
      <c r="H95" s="44">
        <f t="shared" si="6"/>
        <v>0</v>
      </c>
      <c r="I95" s="45">
        <f t="shared" si="4"/>
        <v>0</v>
      </c>
      <c r="J95" s="46" t="str">
        <f>IF($B95="","",VLOOKUP($B95,'Catalog Items'!$L:$N,3,FALSE))</f>
        <v/>
      </c>
      <c r="K95" s="46" t="str">
        <f>IF($B95="","",VLOOKUP($B95,'Catalog Items'!$L:$O,4,FALSE))</f>
        <v/>
      </c>
      <c r="L95" s="47" t="str">
        <f>IF($B95="","",VLOOKUP($B95,'Catalog Items'!$L:$Q,6,FALSE))</f>
        <v/>
      </c>
      <c r="M95" s="47" t="str">
        <f>IF($B95="","",VLOOKUP($B95,'Catalog Items'!$L:$R,7,FALSE))</f>
        <v/>
      </c>
      <c r="N95" s="47" t="str">
        <f>IF($B95="","",VLOOKUP($B95,'Catalog Items'!$L:$S,8,FALSE))</f>
        <v/>
      </c>
      <c r="O95" s="47" t="str">
        <f>IF($B95="","",VLOOKUP($B95,'Catalog Items'!$L:$T,9,FALSE))</f>
        <v/>
      </c>
      <c r="P95" s="96" t="str">
        <f>IF($B95="","",VLOOKUP($B95,'Catalog Items'!$L:$AA,10,FALSE))</f>
        <v/>
      </c>
      <c r="Q95" s="96" t="str">
        <f>IF($B95="","",VLOOKUP($B95,'Catalog Items'!$L:$AA,11,FALSE))</f>
        <v/>
      </c>
      <c r="R95" s="96" t="str">
        <f>IF($B95="","",VLOOKUP($B95,'Catalog Items'!$L:$AA,12,FALSE))</f>
        <v/>
      </c>
      <c r="S95" s="96" t="str">
        <f>IF($B95="","",VLOOKUP($B95,'Catalog Items'!$L:$AA,13,FALSE))</f>
        <v/>
      </c>
      <c r="T95" s="47" t="str">
        <f>IF($B95="","",VLOOKUP($B95,'Catalog Items'!$L:$BB,17,FALSE))</f>
        <v/>
      </c>
      <c r="U95" s="47" t="str">
        <f>IF($B95="","",VLOOKUP($B95,'Catalog Items'!$L:$BB,19,FALSE))</f>
        <v/>
      </c>
      <c r="V95" s="47" t="str">
        <f>IF($B95="","",VLOOKUP($B95,'Catalog Items'!$L:$BB,20,FALSE))</f>
        <v/>
      </c>
      <c r="W95" s="47" t="str">
        <f>IF($B95="","",VLOOKUP($B95,'Catalog Items'!$L:$BB,21,FALSE))</f>
        <v/>
      </c>
      <c r="X95" s="48" t="str">
        <f>IF($B95="","",VLOOKUP($B95,'Catalog Items'!$L:$BB,22,FALSE))</f>
        <v/>
      </c>
      <c r="Y95" s="48" t="str">
        <f>IF($B95="","",VLOOKUP($B95,'Catalog Items'!$L:$BB,23,FALSE))</f>
        <v/>
      </c>
      <c r="Z95" s="48" t="str">
        <f>IF($B95="","",VLOOKUP($B95,'Catalog Items'!$L:$BB,24,FALSE))</f>
        <v/>
      </c>
      <c r="AA95" s="47" t="str">
        <f>IF($B95="","",VLOOKUP($B95,'Catalog Items'!$L:$BB,25,FALSE))</f>
        <v/>
      </c>
      <c r="AB95" s="47" t="str">
        <f>IF($B95="","",VLOOKUP($B95,'Catalog Items'!$L:$BB,26,FALSE))</f>
        <v/>
      </c>
      <c r="AC95" s="48" t="str">
        <f>IF($B95="","",VLOOKUP($B95,'Catalog Items'!$L:$BB,27,FALSE))</f>
        <v/>
      </c>
      <c r="AD95" s="48" t="str">
        <f>IF($B95="","",VLOOKUP($B95,'Catalog Items'!$L:$BB,28,FALSE))</f>
        <v/>
      </c>
      <c r="AE95" s="48" t="str">
        <f>IF($B95="","",VLOOKUP($B95,'Catalog Items'!$L:$BB,29,FALSE))</f>
        <v/>
      </c>
      <c r="AF95" s="48" t="str">
        <f>IF($B95="","",VLOOKUP($B95,'Catalog Items'!$L:$BB,30,FALSE))</f>
        <v/>
      </c>
      <c r="AG95" s="48" t="str">
        <f>IF($B95="","",VLOOKUP($B95,'Catalog Items'!$L:$BB,31,FALSE))</f>
        <v/>
      </c>
      <c r="AH95" s="48" t="str">
        <f>IF($B95="","",VLOOKUP($B95,'Catalog Items'!$L:$BB,32,FALSE))</f>
        <v/>
      </c>
      <c r="AI95" s="48" t="str">
        <f>IF($B95="","",VLOOKUP($B95,'Catalog Items'!$L:$BB,33,FALSE))</f>
        <v/>
      </c>
      <c r="AJ95" s="48" t="str">
        <f>IF($B95="","",VLOOKUP($B95,'Catalog Items'!$L:$BB,34,FALSE))</f>
        <v/>
      </c>
      <c r="AK95" s="47" t="str">
        <f>IF($B95="","",VLOOKUP($B95,'Catalog Items'!$L:$BB,35,FALSE))</f>
        <v/>
      </c>
      <c r="AL95" s="47" t="str">
        <f>IF($B95="","",VLOOKUP($B95,'Catalog Items'!$L:$BB,36,FALSE))</f>
        <v/>
      </c>
      <c r="AM95" s="47" t="str">
        <f>IF($B95="","",VLOOKUP($B95,'Catalog Items'!$L:$BB,37,FALSE))</f>
        <v/>
      </c>
      <c r="AN95" s="47" t="str">
        <f>IF($B95="","",VLOOKUP($B95,'Catalog Items'!$L:$BB,38,FALSE))</f>
        <v/>
      </c>
      <c r="AO95" s="47" t="str">
        <f>IF($B95="","",VLOOKUP($B95,'Catalog Items'!$L:$BB,14,FALSE))</f>
        <v/>
      </c>
    </row>
    <row r="96" spans="1:41" ht="15.6" customHeight="1" x14ac:dyDescent="0.25">
      <c r="A96" s="39">
        <v>85</v>
      </c>
      <c r="B96" s="40"/>
      <c r="C96" s="41"/>
      <c r="D96" s="41"/>
      <c r="E96" s="42" t="str">
        <f>IF($B96="","",VLOOKUP($B96,'Catalog Items'!$L:$M,2,FALSE))</f>
        <v/>
      </c>
      <c r="F96" s="68" t="str">
        <f>IF($B96="","",IF(AND(D96&gt;0,C96&gt;0),"UOM Error",IF(D96&gt;0,VLOOKUP(B96,'Catalog Items'!$L:$X,13,FALSE),IF(C96&gt;0,VLOOKUP(B96,'Catalog Items'!$L:$W,12,FALSE),0))))</f>
        <v/>
      </c>
      <c r="G96" s="43" t="str">
        <f t="shared" si="5"/>
        <v/>
      </c>
      <c r="H96" s="44">
        <f t="shared" si="6"/>
        <v>0</v>
      </c>
      <c r="I96" s="45">
        <f t="shared" si="4"/>
        <v>0</v>
      </c>
      <c r="J96" s="46" t="str">
        <f>IF($B96="","",VLOOKUP($B96,'Catalog Items'!$L:$N,3,FALSE))</f>
        <v/>
      </c>
      <c r="K96" s="46" t="str">
        <f>IF($B96="","",VLOOKUP($B96,'Catalog Items'!$L:$O,4,FALSE))</f>
        <v/>
      </c>
      <c r="L96" s="47" t="str">
        <f>IF($B96="","",VLOOKUP($B96,'Catalog Items'!$L:$Q,6,FALSE))</f>
        <v/>
      </c>
      <c r="M96" s="47" t="str">
        <f>IF($B96="","",VLOOKUP($B96,'Catalog Items'!$L:$R,7,FALSE))</f>
        <v/>
      </c>
      <c r="N96" s="47" t="str">
        <f>IF($B96="","",VLOOKUP($B96,'Catalog Items'!$L:$S,8,FALSE))</f>
        <v/>
      </c>
      <c r="O96" s="47" t="str">
        <f>IF($B96="","",VLOOKUP($B96,'Catalog Items'!$L:$T,9,FALSE))</f>
        <v/>
      </c>
      <c r="P96" s="96" t="str">
        <f>IF($B96="","",VLOOKUP($B96,'Catalog Items'!$L:$AA,10,FALSE))</f>
        <v/>
      </c>
      <c r="Q96" s="96" t="str">
        <f>IF($B96="","",VLOOKUP($B96,'Catalog Items'!$L:$AA,11,FALSE))</f>
        <v/>
      </c>
      <c r="R96" s="96" t="str">
        <f>IF($B96="","",VLOOKUP($B96,'Catalog Items'!$L:$AA,12,FALSE))</f>
        <v/>
      </c>
      <c r="S96" s="96" t="str">
        <f>IF($B96="","",VLOOKUP($B96,'Catalog Items'!$L:$AA,13,FALSE))</f>
        <v/>
      </c>
      <c r="T96" s="47" t="str">
        <f>IF($B96="","",VLOOKUP($B96,'Catalog Items'!$L:$BB,17,FALSE))</f>
        <v/>
      </c>
      <c r="U96" s="47" t="str">
        <f>IF($B96="","",VLOOKUP($B96,'Catalog Items'!$L:$BB,19,FALSE))</f>
        <v/>
      </c>
      <c r="V96" s="47" t="str">
        <f>IF($B96="","",VLOOKUP($B96,'Catalog Items'!$L:$BB,20,FALSE))</f>
        <v/>
      </c>
      <c r="W96" s="47" t="str">
        <f>IF($B96="","",VLOOKUP($B96,'Catalog Items'!$L:$BB,21,FALSE))</f>
        <v/>
      </c>
      <c r="X96" s="48" t="str">
        <f>IF($B96="","",VLOOKUP($B96,'Catalog Items'!$L:$BB,22,FALSE))</f>
        <v/>
      </c>
      <c r="Y96" s="48" t="str">
        <f>IF($B96="","",VLOOKUP($B96,'Catalog Items'!$L:$BB,23,FALSE))</f>
        <v/>
      </c>
      <c r="Z96" s="48" t="str">
        <f>IF($B96="","",VLOOKUP($B96,'Catalog Items'!$L:$BB,24,FALSE))</f>
        <v/>
      </c>
      <c r="AA96" s="47" t="str">
        <f>IF($B96="","",VLOOKUP($B96,'Catalog Items'!$L:$BB,25,FALSE))</f>
        <v/>
      </c>
      <c r="AB96" s="47" t="str">
        <f>IF($B96="","",VLOOKUP($B96,'Catalog Items'!$L:$BB,26,FALSE))</f>
        <v/>
      </c>
      <c r="AC96" s="48" t="str">
        <f>IF($B96="","",VLOOKUP($B96,'Catalog Items'!$L:$BB,27,FALSE))</f>
        <v/>
      </c>
      <c r="AD96" s="48" t="str">
        <f>IF($B96="","",VLOOKUP($B96,'Catalog Items'!$L:$BB,28,FALSE))</f>
        <v/>
      </c>
      <c r="AE96" s="48" t="str">
        <f>IF($B96="","",VLOOKUP($B96,'Catalog Items'!$L:$BB,29,FALSE))</f>
        <v/>
      </c>
      <c r="AF96" s="48" t="str">
        <f>IF($B96="","",VLOOKUP($B96,'Catalog Items'!$L:$BB,30,FALSE))</f>
        <v/>
      </c>
      <c r="AG96" s="48" t="str">
        <f>IF($B96="","",VLOOKUP($B96,'Catalog Items'!$L:$BB,31,FALSE))</f>
        <v/>
      </c>
      <c r="AH96" s="48" t="str">
        <f>IF($B96="","",VLOOKUP($B96,'Catalog Items'!$L:$BB,32,FALSE))</f>
        <v/>
      </c>
      <c r="AI96" s="48" t="str">
        <f>IF($B96="","",VLOOKUP($B96,'Catalog Items'!$L:$BB,33,FALSE))</f>
        <v/>
      </c>
      <c r="AJ96" s="48" t="str">
        <f>IF($B96="","",VLOOKUP($B96,'Catalog Items'!$L:$BB,34,FALSE))</f>
        <v/>
      </c>
      <c r="AK96" s="47" t="str">
        <f>IF($B96="","",VLOOKUP($B96,'Catalog Items'!$L:$BB,35,FALSE))</f>
        <v/>
      </c>
      <c r="AL96" s="47" t="str">
        <f>IF($B96="","",VLOOKUP($B96,'Catalog Items'!$L:$BB,36,FALSE))</f>
        <v/>
      </c>
      <c r="AM96" s="47" t="str">
        <f>IF($B96="","",VLOOKUP($B96,'Catalog Items'!$L:$BB,37,FALSE))</f>
        <v/>
      </c>
      <c r="AN96" s="47" t="str">
        <f>IF($B96="","",VLOOKUP($B96,'Catalog Items'!$L:$BB,38,FALSE))</f>
        <v/>
      </c>
      <c r="AO96" s="47" t="str">
        <f>IF($B96="","",VLOOKUP($B96,'Catalog Items'!$L:$BB,14,FALSE))</f>
        <v/>
      </c>
    </row>
    <row r="97" spans="1:41" ht="15.6" customHeight="1" x14ac:dyDescent="0.25">
      <c r="A97" s="39">
        <v>86</v>
      </c>
      <c r="B97" s="40"/>
      <c r="C97" s="41"/>
      <c r="D97" s="41"/>
      <c r="E97" s="42" t="str">
        <f>IF($B97="","",VLOOKUP($B97,'Catalog Items'!$L:$M,2,FALSE))</f>
        <v/>
      </c>
      <c r="F97" s="68" t="str">
        <f>IF($B97="","",IF(AND(D97&gt;0,C97&gt;0),"UOM Error",IF(D97&gt;0,VLOOKUP(B97,'Catalog Items'!$L:$X,13,FALSE),IF(C97&gt;0,VLOOKUP(B97,'Catalog Items'!$L:$W,12,FALSE),0))))</f>
        <v/>
      </c>
      <c r="G97" s="43" t="str">
        <f t="shared" si="5"/>
        <v/>
      </c>
      <c r="H97" s="44">
        <f t="shared" si="6"/>
        <v>0</v>
      </c>
      <c r="I97" s="45">
        <f t="shared" si="4"/>
        <v>0</v>
      </c>
      <c r="J97" s="46" t="str">
        <f>IF($B97="","",VLOOKUP($B97,'Catalog Items'!$L:$N,3,FALSE))</f>
        <v/>
      </c>
      <c r="K97" s="46" t="str">
        <f>IF($B97="","",VLOOKUP($B97,'Catalog Items'!$L:$O,4,FALSE))</f>
        <v/>
      </c>
      <c r="L97" s="47" t="str">
        <f>IF($B97="","",VLOOKUP($B97,'Catalog Items'!$L:$Q,6,FALSE))</f>
        <v/>
      </c>
      <c r="M97" s="47" t="str">
        <f>IF($B97="","",VLOOKUP($B97,'Catalog Items'!$L:$R,7,FALSE))</f>
        <v/>
      </c>
      <c r="N97" s="47" t="str">
        <f>IF($B97="","",VLOOKUP($B97,'Catalog Items'!$L:$S,8,FALSE))</f>
        <v/>
      </c>
      <c r="O97" s="47" t="str">
        <f>IF($B97="","",VLOOKUP($B97,'Catalog Items'!$L:$T,9,FALSE))</f>
        <v/>
      </c>
      <c r="P97" s="96" t="str">
        <f>IF($B97="","",VLOOKUP($B97,'Catalog Items'!$L:$AA,10,FALSE))</f>
        <v/>
      </c>
      <c r="Q97" s="96" t="str">
        <f>IF($B97="","",VLOOKUP($B97,'Catalog Items'!$L:$AA,11,FALSE))</f>
        <v/>
      </c>
      <c r="R97" s="96" t="str">
        <f>IF($B97="","",VLOOKUP($B97,'Catalog Items'!$L:$AA,12,FALSE))</f>
        <v/>
      </c>
      <c r="S97" s="96" t="str">
        <f>IF($B97="","",VLOOKUP($B97,'Catalog Items'!$L:$AA,13,FALSE))</f>
        <v/>
      </c>
      <c r="T97" s="47" t="str">
        <f>IF($B97="","",VLOOKUP($B97,'Catalog Items'!$L:$BB,17,FALSE))</f>
        <v/>
      </c>
      <c r="U97" s="47" t="str">
        <f>IF($B97="","",VLOOKUP($B97,'Catalog Items'!$L:$BB,19,FALSE))</f>
        <v/>
      </c>
      <c r="V97" s="47" t="str">
        <f>IF($B97="","",VLOOKUP($B97,'Catalog Items'!$L:$BB,20,FALSE))</f>
        <v/>
      </c>
      <c r="W97" s="47" t="str">
        <f>IF($B97="","",VLOOKUP($B97,'Catalog Items'!$L:$BB,21,FALSE))</f>
        <v/>
      </c>
      <c r="X97" s="48" t="str">
        <f>IF($B97="","",VLOOKUP($B97,'Catalog Items'!$L:$BB,22,FALSE))</f>
        <v/>
      </c>
      <c r="Y97" s="48" t="str">
        <f>IF($B97="","",VLOOKUP($B97,'Catalog Items'!$L:$BB,23,FALSE))</f>
        <v/>
      </c>
      <c r="Z97" s="48" t="str">
        <f>IF($B97="","",VLOOKUP($B97,'Catalog Items'!$L:$BB,24,FALSE))</f>
        <v/>
      </c>
      <c r="AA97" s="47" t="str">
        <f>IF($B97="","",VLOOKUP($B97,'Catalog Items'!$L:$BB,25,FALSE))</f>
        <v/>
      </c>
      <c r="AB97" s="47" t="str">
        <f>IF($B97="","",VLOOKUP($B97,'Catalog Items'!$L:$BB,26,FALSE))</f>
        <v/>
      </c>
      <c r="AC97" s="48" t="str">
        <f>IF($B97="","",VLOOKUP($B97,'Catalog Items'!$L:$BB,27,FALSE))</f>
        <v/>
      </c>
      <c r="AD97" s="48" t="str">
        <f>IF($B97="","",VLOOKUP($B97,'Catalog Items'!$L:$BB,28,FALSE))</f>
        <v/>
      </c>
      <c r="AE97" s="48" t="str">
        <f>IF($B97="","",VLOOKUP($B97,'Catalog Items'!$L:$BB,29,FALSE))</f>
        <v/>
      </c>
      <c r="AF97" s="48" t="str">
        <f>IF($B97="","",VLOOKUP($B97,'Catalog Items'!$L:$BB,30,FALSE))</f>
        <v/>
      </c>
      <c r="AG97" s="48" t="str">
        <f>IF($B97="","",VLOOKUP($B97,'Catalog Items'!$L:$BB,31,FALSE))</f>
        <v/>
      </c>
      <c r="AH97" s="48" t="str">
        <f>IF($B97="","",VLOOKUP($B97,'Catalog Items'!$L:$BB,32,FALSE))</f>
        <v/>
      </c>
      <c r="AI97" s="48" t="str">
        <f>IF($B97="","",VLOOKUP($B97,'Catalog Items'!$L:$BB,33,FALSE))</f>
        <v/>
      </c>
      <c r="AJ97" s="48" t="str">
        <f>IF($B97="","",VLOOKUP($B97,'Catalog Items'!$L:$BB,34,FALSE))</f>
        <v/>
      </c>
      <c r="AK97" s="47" t="str">
        <f>IF($B97="","",VLOOKUP($B97,'Catalog Items'!$L:$BB,35,FALSE))</f>
        <v/>
      </c>
      <c r="AL97" s="47" t="str">
        <f>IF($B97="","",VLOOKUP($B97,'Catalog Items'!$L:$BB,36,FALSE))</f>
        <v/>
      </c>
      <c r="AM97" s="47" t="str">
        <f>IF($B97="","",VLOOKUP($B97,'Catalog Items'!$L:$BB,37,FALSE))</f>
        <v/>
      </c>
      <c r="AN97" s="47" t="str">
        <f>IF($B97="","",VLOOKUP($B97,'Catalog Items'!$L:$BB,38,FALSE))</f>
        <v/>
      </c>
      <c r="AO97" s="47" t="str">
        <f>IF($B97="","",VLOOKUP($B97,'Catalog Items'!$L:$BB,14,FALSE))</f>
        <v/>
      </c>
    </row>
    <row r="98" spans="1:41" ht="15.6" customHeight="1" x14ac:dyDescent="0.25">
      <c r="A98" s="39">
        <v>87</v>
      </c>
      <c r="B98" s="40"/>
      <c r="C98" s="41"/>
      <c r="D98" s="41"/>
      <c r="E98" s="42" t="str">
        <f>IF($B98="","",VLOOKUP($B98,'Catalog Items'!$L:$M,2,FALSE))</f>
        <v/>
      </c>
      <c r="F98" s="68" t="str">
        <f>IF($B98="","",IF(AND(D98&gt;0,C98&gt;0),"UOM Error",IF(D98&gt;0,VLOOKUP(B98,'Catalog Items'!$L:$X,13,FALSE),IF(C98&gt;0,VLOOKUP(B98,'Catalog Items'!$L:$W,12,FALSE),0))))</f>
        <v/>
      </c>
      <c r="G98" s="43" t="str">
        <f t="shared" si="5"/>
        <v/>
      </c>
      <c r="H98" s="44">
        <f t="shared" si="6"/>
        <v>0</v>
      </c>
      <c r="I98" s="45">
        <f t="shared" si="4"/>
        <v>0</v>
      </c>
      <c r="J98" s="46" t="str">
        <f>IF($B98="","",VLOOKUP($B98,'Catalog Items'!$L:$N,3,FALSE))</f>
        <v/>
      </c>
      <c r="K98" s="46" t="str">
        <f>IF($B98="","",VLOOKUP($B98,'Catalog Items'!$L:$O,4,FALSE))</f>
        <v/>
      </c>
      <c r="L98" s="47" t="str">
        <f>IF($B98="","",VLOOKUP($B98,'Catalog Items'!$L:$Q,6,FALSE))</f>
        <v/>
      </c>
      <c r="M98" s="47" t="str">
        <f>IF($B98="","",VLOOKUP($B98,'Catalog Items'!$L:$R,7,FALSE))</f>
        <v/>
      </c>
      <c r="N98" s="47" t="str">
        <f>IF($B98="","",VLOOKUP($B98,'Catalog Items'!$L:$S,8,FALSE))</f>
        <v/>
      </c>
      <c r="O98" s="47" t="str">
        <f>IF($B98="","",VLOOKUP($B98,'Catalog Items'!$L:$T,9,FALSE))</f>
        <v/>
      </c>
      <c r="P98" s="96" t="str">
        <f>IF($B98="","",VLOOKUP($B98,'Catalog Items'!$L:$AA,10,FALSE))</f>
        <v/>
      </c>
      <c r="Q98" s="96" t="str">
        <f>IF($B98="","",VLOOKUP($B98,'Catalog Items'!$L:$AA,11,FALSE))</f>
        <v/>
      </c>
      <c r="R98" s="96" t="str">
        <f>IF($B98="","",VLOOKUP($B98,'Catalog Items'!$L:$AA,12,FALSE))</f>
        <v/>
      </c>
      <c r="S98" s="96" t="str">
        <f>IF($B98="","",VLOOKUP($B98,'Catalog Items'!$L:$AA,13,FALSE))</f>
        <v/>
      </c>
      <c r="T98" s="47" t="str">
        <f>IF($B98="","",VLOOKUP($B98,'Catalog Items'!$L:$BB,17,FALSE))</f>
        <v/>
      </c>
      <c r="U98" s="47" t="str">
        <f>IF($B98="","",VLOOKUP($B98,'Catalog Items'!$L:$BB,19,FALSE))</f>
        <v/>
      </c>
      <c r="V98" s="47" t="str">
        <f>IF($B98="","",VLOOKUP($B98,'Catalog Items'!$L:$BB,20,FALSE))</f>
        <v/>
      </c>
      <c r="W98" s="47" t="str">
        <f>IF($B98="","",VLOOKUP($B98,'Catalog Items'!$L:$BB,21,FALSE))</f>
        <v/>
      </c>
      <c r="X98" s="48" t="str">
        <f>IF($B98="","",VLOOKUP($B98,'Catalog Items'!$L:$BB,22,FALSE))</f>
        <v/>
      </c>
      <c r="Y98" s="48" t="str">
        <f>IF($B98="","",VLOOKUP($B98,'Catalog Items'!$L:$BB,23,FALSE))</f>
        <v/>
      </c>
      <c r="Z98" s="48" t="str">
        <f>IF($B98="","",VLOOKUP($B98,'Catalog Items'!$L:$BB,24,FALSE))</f>
        <v/>
      </c>
      <c r="AA98" s="47" t="str">
        <f>IF($B98="","",VLOOKUP($B98,'Catalog Items'!$L:$BB,25,FALSE))</f>
        <v/>
      </c>
      <c r="AB98" s="47" t="str">
        <f>IF($B98="","",VLOOKUP($B98,'Catalog Items'!$L:$BB,26,FALSE))</f>
        <v/>
      </c>
      <c r="AC98" s="48" t="str">
        <f>IF($B98="","",VLOOKUP($B98,'Catalog Items'!$L:$BB,27,FALSE))</f>
        <v/>
      </c>
      <c r="AD98" s="48" t="str">
        <f>IF($B98="","",VLOOKUP($B98,'Catalog Items'!$L:$BB,28,FALSE))</f>
        <v/>
      </c>
      <c r="AE98" s="48" t="str">
        <f>IF($B98="","",VLOOKUP($B98,'Catalog Items'!$L:$BB,29,FALSE))</f>
        <v/>
      </c>
      <c r="AF98" s="48" t="str">
        <f>IF($B98="","",VLOOKUP($B98,'Catalog Items'!$L:$BB,30,FALSE))</f>
        <v/>
      </c>
      <c r="AG98" s="48" t="str">
        <f>IF($B98="","",VLOOKUP($B98,'Catalog Items'!$L:$BB,31,FALSE))</f>
        <v/>
      </c>
      <c r="AH98" s="48" t="str">
        <f>IF($B98="","",VLOOKUP($B98,'Catalog Items'!$L:$BB,32,FALSE))</f>
        <v/>
      </c>
      <c r="AI98" s="48" t="str">
        <f>IF($B98="","",VLOOKUP($B98,'Catalog Items'!$L:$BB,33,FALSE))</f>
        <v/>
      </c>
      <c r="AJ98" s="48" t="str">
        <f>IF($B98="","",VLOOKUP($B98,'Catalog Items'!$L:$BB,34,FALSE))</f>
        <v/>
      </c>
      <c r="AK98" s="47" t="str">
        <f>IF($B98="","",VLOOKUP($B98,'Catalog Items'!$L:$BB,35,FALSE))</f>
        <v/>
      </c>
      <c r="AL98" s="47" t="str">
        <f>IF($B98="","",VLOOKUP($B98,'Catalog Items'!$L:$BB,36,FALSE))</f>
        <v/>
      </c>
      <c r="AM98" s="47" t="str">
        <f>IF($B98="","",VLOOKUP($B98,'Catalog Items'!$L:$BB,37,FALSE))</f>
        <v/>
      </c>
      <c r="AN98" s="47" t="str">
        <f>IF($B98="","",VLOOKUP($B98,'Catalog Items'!$L:$BB,38,FALSE))</f>
        <v/>
      </c>
      <c r="AO98" s="47" t="str">
        <f>IF($B98="","",VLOOKUP($B98,'Catalog Items'!$L:$BB,14,FALSE))</f>
        <v/>
      </c>
    </row>
    <row r="99" spans="1:41" ht="15.6" customHeight="1" x14ac:dyDescent="0.25">
      <c r="A99" s="39">
        <v>88</v>
      </c>
      <c r="B99" s="40"/>
      <c r="C99" s="41"/>
      <c r="D99" s="41"/>
      <c r="E99" s="42" t="str">
        <f>IF($B99="","",VLOOKUP($B99,'Catalog Items'!$L:$M,2,FALSE))</f>
        <v/>
      </c>
      <c r="F99" s="68" t="str">
        <f>IF($B99="","",IF(AND(D99&gt;0,C99&gt;0),"UOM Error",IF(D99&gt;0,VLOOKUP(B99,'Catalog Items'!$L:$X,13,FALSE),IF(C99&gt;0,VLOOKUP(B99,'Catalog Items'!$L:$W,12,FALSE),0))))</f>
        <v/>
      </c>
      <c r="G99" s="43" t="str">
        <f t="shared" si="5"/>
        <v/>
      </c>
      <c r="H99" s="44">
        <f t="shared" si="6"/>
        <v>0</v>
      </c>
      <c r="I99" s="45">
        <f t="shared" si="4"/>
        <v>0</v>
      </c>
      <c r="J99" s="46" t="str">
        <f>IF($B99="","",VLOOKUP($B99,'Catalog Items'!$L:$N,3,FALSE))</f>
        <v/>
      </c>
      <c r="K99" s="46" t="str">
        <f>IF($B99="","",VLOOKUP($B99,'Catalog Items'!$L:$O,4,FALSE))</f>
        <v/>
      </c>
      <c r="L99" s="47" t="str">
        <f>IF($B99="","",VLOOKUP($B99,'Catalog Items'!$L:$Q,6,FALSE))</f>
        <v/>
      </c>
      <c r="M99" s="47" t="str">
        <f>IF($B99="","",VLOOKUP($B99,'Catalog Items'!$L:$R,7,FALSE))</f>
        <v/>
      </c>
      <c r="N99" s="47" t="str">
        <f>IF($B99="","",VLOOKUP($B99,'Catalog Items'!$L:$S,8,FALSE))</f>
        <v/>
      </c>
      <c r="O99" s="47" t="str">
        <f>IF($B99="","",VLOOKUP($B99,'Catalog Items'!$L:$T,9,FALSE))</f>
        <v/>
      </c>
      <c r="P99" s="96" t="str">
        <f>IF($B99="","",VLOOKUP($B99,'Catalog Items'!$L:$AA,10,FALSE))</f>
        <v/>
      </c>
      <c r="Q99" s="96" t="str">
        <f>IF($B99="","",VLOOKUP($B99,'Catalog Items'!$L:$AA,11,FALSE))</f>
        <v/>
      </c>
      <c r="R99" s="96" t="str">
        <f>IF($B99="","",VLOOKUP($B99,'Catalog Items'!$L:$AA,12,FALSE))</f>
        <v/>
      </c>
      <c r="S99" s="96" t="str">
        <f>IF($B99="","",VLOOKUP($B99,'Catalog Items'!$L:$AA,13,FALSE))</f>
        <v/>
      </c>
      <c r="T99" s="47" t="str">
        <f>IF($B99="","",VLOOKUP($B99,'Catalog Items'!$L:$BB,17,FALSE))</f>
        <v/>
      </c>
      <c r="U99" s="47" t="str">
        <f>IF($B99="","",VLOOKUP($B99,'Catalog Items'!$L:$BB,19,FALSE))</f>
        <v/>
      </c>
      <c r="V99" s="47" t="str">
        <f>IF($B99="","",VLOOKUP($B99,'Catalog Items'!$L:$BB,20,FALSE))</f>
        <v/>
      </c>
      <c r="W99" s="47" t="str">
        <f>IF($B99="","",VLOOKUP($B99,'Catalog Items'!$L:$BB,21,FALSE))</f>
        <v/>
      </c>
      <c r="X99" s="48" t="str">
        <f>IF($B99="","",VLOOKUP($B99,'Catalog Items'!$L:$BB,22,FALSE))</f>
        <v/>
      </c>
      <c r="Y99" s="48" t="str">
        <f>IF($B99="","",VLOOKUP($B99,'Catalog Items'!$L:$BB,23,FALSE))</f>
        <v/>
      </c>
      <c r="Z99" s="48" t="str">
        <f>IF($B99="","",VLOOKUP($B99,'Catalog Items'!$L:$BB,24,FALSE))</f>
        <v/>
      </c>
      <c r="AA99" s="47" t="str">
        <f>IF($B99="","",VLOOKUP($B99,'Catalog Items'!$L:$BB,25,FALSE))</f>
        <v/>
      </c>
      <c r="AB99" s="47" t="str">
        <f>IF($B99="","",VLOOKUP($B99,'Catalog Items'!$L:$BB,26,FALSE))</f>
        <v/>
      </c>
      <c r="AC99" s="48" t="str">
        <f>IF($B99="","",VLOOKUP($B99,'Catalog Items'!$L:$BB,27,FALSE))</f>
        <v/>
      </c>
      <c r="AD99" s="48" t="str">
        <f>IF($B99="","",VLOOKUP($B99,'Catalog Items'!$L:$BB,28,FALSE))</f>
        <v/>
      </c>
      <c r="AE99" s="48" t="str">
        <f>IF($B99="","",VLOOKUP($B99,'Catalog Items'!$L:$BB,29,FALSE))</f>
        <v/>
      </c>
      <c r="AF99" s="48" t="str">
        <f>IF($B99="","",VLOOKUP($B99,'Catalog Items'!$L:$BB,30,FALSE))</f>
        <v/>
      </c>
      <c r="AG99" s="48" t="str">
        <f>IF($B99="","",VLOOKUP($B99,'Catalog Items'!$L:$BB,31,FALSE))</f>
        <v/>
      </c>
      <c r="AH99" s="48" t="str">
        <f>IF($B99="","",VLOOKUP($B99,'Catalog Items'!$L:$BB,32,FALSE))</f>
        <v/>
      </c>
      <c r="AI99" s="48" t="str">
        <f>IF($B99="","",VLOOKUP($B99,'Catalog Items'!$L:$BB,33,FALSE))</f>
        <v/>
      </c>
      <c r="AJ99" s="48" t="str">
        <f>IF($B99="","",VLOOKUP($B99,'Catalog Items'!$L:$BB,34,FALSE))</f>
        <v/>
      </c>
      <c r="AK99" s="47" t="str">
        <f>IF($B99="","",VLOOKUP($B99,'Catalog Items'!$L:$BB,35,FALSE))</f>
        <v/>
      </c>
      <c r="AL99" s="47" t="str">
        <f>IF($B99="","",VLOOKUP($B99,'Catalog Items'!$L:$BB,36,FALSE))</f>
        <v/>
      </c>
      <c r="AM99" s="47" t="str">
        <f>IF($B99="","",VLOOKUP($B99,'Catalog Items'!$L:$BB,37,FALSE))</f>
        <v/>
      </c>
      <c r="AN99" s="47" t="str">
        <f>IF($B99="","",VLOOKUP($B99,'Catalog Items'!$L:$BB,38,FALSE))</f>
        <v/>
      </c>
      <c r="AO99" s="47" t="str">
        <f>IF($B99="","",VLOOKUP($B99,'Catalog Items'!$L:$BB,14,FALSE))</f>
        <v/>
      </c>
    </row>
    <row r="100" spans="1:41" ht="15.6" customHeight="1" x14ac:dyDescent="0.25">
      <c r="A100" s="39">
        <v>89</v>
      </c>
      <c r="B100" s="40"/>
      <c r="C100" s="41"/>
      <c r="D100" s="41"/>
      <c r="E100" s="42" t="str">
        <f>IF($B100="","",VLOOKUP($B100,'Catalog Items'!$L:$M,2,FALSE))</f>
        <v/>
      </c>
      <c r="F100" s="68" t="str">
        <f>IF($B100="","",IF(AND(D100&gt;0,C100&gt;0),"UOM Error",IF(D100&gt;0,VLOOKUP(B100,'Catalog Items'!$L:$X,13,FALSE),IF(C100&gt;0,VLOOKUP(B100,'Catalog Items'!$L:$W,12,FALSE),0))))</f>
        <v/>
      </c>
      <c r="G100" s="43" t="str">
        <f t="shared" si="5"/>
        <v/>
      </c>
      <c r="H100" s="44">
        <f t="shared" si="6"/>
        <v>0</v>
      </c>
      <c r="I100" s="45">
        <f t="shared" si="4"/>
        <v>0</v>
      </c>
      <c r="J100" s="46" t="str">
        <f>IF($B100="","",VLOOKUP($B100,'Catalog Items'!$L:$N,3,FALSE))</f>
        <v/>
      </c>
      <c r="K100" s="46" t="str">
        <f>IF($B100="","",VLOOKUP($B100,'Catalog Items'!$L:$O,4,FALSE))</f>
        <v/>
      </c>
      <c r="L100" s="47" t="str">
        <f>IF($B100="","",VLOOKUP($B100,'Catalog Items'!$L:$Q,6,FALSE))</f>
        <v/>
      </c>
      <c r="M100" s="47" t="str">
        <f>IF($B100="","",VLOOKUP($B100,'Catalog Items'!$L:$R,7,FALSE))</f>
        <v/>
      </c>
      <c r="N100" s="47" t="str">
        <f>IF($B100="","",VLOOKUP($B100,'Catalog Items'!$L:$S,8,FALSE))</f>
        <v/>
      </c>
      <c r="O100" s="47" t="str">
        <f>IF($B100="","",VLOOKUP($B100,'Catalog Items'!$L:$T,9,FALSE))</f>
        <v/>
      </c>
      <c r="P100" s="96" t="str">
        <f>IF($B100="","",VLOOKUP($B100,'Catalog Items'!$L:$AA,10,FALSE))</f>
        <v/>
      </c>
      <c r="Q100" s="96" t="str">
        <f>IF($B100="","",VLOOKUP($B100,'Catalog Items'!$L:$AA,11,FALSE))</f>
        <v/>
      </c>
      <c r="R100" s="96" t="str">
        <f>IF($B100="","",VLOOKUP($B100,'Catalog Items'!$L:$AA,12,FALSE))</f>
        <v/>
      </c>
      <c r="S100" s="96" t="str">
        <f>IF($B100="","",VLOOKUP($B100,'Catalog Items'!$L:$AA,13,FALSE))</f>
        <v/>
      </c>
      <c r="T100" s="47" t="str">
        <f>IF($B100="","",VLOOKUP($B100,'Catalog Items'!$L:$BB,17,FALSE))</f>
        <v/>
      </c>
      <c r="U100" s="47" t="str">
        <f>IF($B100="","",VLOOKUP($B100,'Catalog Items'!$L:$BB,19,FALSE))</f>
        <v/>
      </c>
      <c r="V100" s="47" t="str">
        <f>IF($B100="","",VLOOKUP($B100,'Catalog Items'!$L:$BB,20,FALSE))</f>
        <v/>
      </c>
      <c r="W100" s="47" t="str">
        <f>IF($B100="","",VLOOKUP($B100,'Catalog Items'!$L:$BB,21,FALSE))</f>
        <v/>
      </c>
      <c r="X100" s="48" t="str">
        <f>IF($B100="","",VLOOKUP($B100,'Catalog Items'!$L:$BB,22,FALSE))</f>
        <v/>
      </c>
      <c r="Y100" s="48" t="str">
        <f>IF($B100="","",VLOOKUP($B100,'Catalog Items'!$L:$BB,23,FALSE))</f>
        <v/>
      </c>
      <c r="Z100" s="48" t="str">
        <f>IF($B100="","",VLOOKUP($B100,'Catalog Items'!$L:$BB,24,FALSE))</f>
        <v/>
      </c>
      <c r="AA100" s="47" t="str">
        <f>IF($B100="","",VLOOKUP($B100,'Catalog Items'!$L:$BB,25,FALSE))</f>
        <v/>
      </c>
      <c r="AB100" s="47" t="str">
        <f>IF($B100="","",VLOOKUP($B100,'Catalog Items'!$L:$BB,26,FALSE))</f>
        <v/>
      </c>
      <c r="AC100" s="48" t="str">
        <f>IF($B100="","",VLOOKUP($B100,'Catalog Items'!$L:$BB,27,FALSE))</f>
        <v/>
      </c>
      <c r="AD100" s="48" t="str">
        <f>IF($B100="","",VLOOKUP($B100,'Catalog Items'!$L:$BB,28,FALSE))</f>
        <v/>
      </c>
      <c r="AE100" s="48" t="str">
        <f>IF($B100="","",VLOOKUP($B100,'Catalog Items'!$L:$BB,29,FALSE))</f>
        <v/>
      </c>
      <c r="AF100" s="48" t="str">
        <f>IF($B100="","",VLOOKUP($B100,'Catalog Items'!$L:$BB,30,FALSE))</f>
        <v/>
      </c>
      <c r="AG100" s="48" t="str">
        <f>IF($B100="","",VLOOKUP($B100,'Catalog Items'!$L:$BB,31,FALSE))</f>
        <v/>
      </c>
      <c r="AH100" s="48" t="str">
        <f>IF($B100="","",VLOOKUP($B100,'Catalog Items'!$L:$BB,32,FALSE))</f>
        <v/>
      </c>
      <c r="AI100" s="48" t="str">
        <f>IF($B100="","",VLOOKUP($B100,'Catalog Items'!$L:$BB,33,FALSE))</f>
        <v/>
      </c>
      <c r="AJ100" s="48" t="str">
        <f>IF($B100="","",VLOOKUP($B100,'Catalog Items'!$L:$BB,34,FALSE))</f>
        <v/>
      </c>
      <c r="AK100" s="47" t="str">
        <f>IF($B100="","",VLOOKUP($B100,'Catalog Items'!$L:$BB,35,FALSE))</f>
        <v/>
      </c>
      <c r="AL100" s="47" t="str">
        <f>IF($B100="","",VLOOKUP($B100,'Catalog Items'!$L:$BB,36,FALSE))</f>
        <v/>
      </c>
      <c r="AM100" s="47" t="str">
        <f>IF($B100="","",VLOOKUP($B100,'Catalog Items'!$L:$BB,37,FALSE))</f>
        <v/>
      </c>
      <c r="AN100" s="47" t="str">
        <f>IF($B100="","",VLOOKUP($B100,'Catalog Items'!$L:$BB,38,FALSE))</f>
        <v/>
      </c>
      <c r="AO100" s="47" t="str">
        <f>IF($B100="","",VLOOKUP($B100,'Catalog Items'!$L:$BB,14,FALSE))</f>
        <v/>
      </c>
    </row>
    <row r="101" spans="1:41" ht="15.6" customHeight="1" x14ac:dyDescent="0.25">
      <c r="A101" s="39">
        <v>90</v>
      </c>
      <c r="B101" s="40"/>
      <c r="C101" s="41"/>
      <c r="D101" s="41"/>
      <c r="E101" s="42" t="str">
        <f>IF($B101="","",VLOOKUP($B101,'Catalog Items'!$L:$M,2,FALSE))</f>
        <v/>
      </c>
      <c r="F101" s="68" t="str">
        <f>IF($B101="","",IF(AND(D101&gt;0,C101&gt;0),"UOM Error",IF(D101&gt;0,VLOOKUP(B101,'Catalog Items'!$L:$X,13,FALSE),IF(C101&gt;0,VLOOKUP(B101,'Catalog Items'!$L:$W,12,FALSE),0))))</f>
        <v/>
      </c>
      <c r="G101" s="43" t="str">
        <f t="shared" si="5"/>
        <v/>
      </c>
      <c r="H101" s="44">
        <f t="shared" si="6"/>
        <v>0</v>
      </c>
      <c r="I101" s="45">
        <f t="shared" si="4"/>
        <v>0</v>
      </c>
      <c r="J101" s="46" t="str">
        <f>IF($B101="","",VLOOKUP($B101,'Catalog Items'!$L:$N,3,FALSE))</f>
        <v/>
      </c>
      <c r="K101" s="46" t="str">
        <f>IF($B101="","",VLOOKUP($B101,'Catalog Items'!$L:$O,4,FALSE))</f>
        <v/>
      </c>
      <c r="L101" s="47" t="str">
        <f>IF($B101="","",VLOOKUP($B101,'Catalog Items'!$L:$Q,6,FALSE))</f>
        <v/>
      </c>
      <c r="M101" s="47" t="str">
        <f>IF($B101="","",VLOOKUP($B101,'Catalog Items'!$L:$R,7,FALSE))</f>
        <v/>
      </c>
      <c r="N101" s="47" t="str">
        <f>IF($B101="","",VLOOKUP($B101,'Catalog Items'!$L:$S,8,FALSE))</f>
        <v/>
      </c>
      <c r="O101" s="47" t="str">
        <f>IF($B101="","",VLOOKUP($B101,'Catalog Items'!$L:$T,9,FALSE))</f>
        <v/>
      </c>
      <c r="P101" s="96" t="str">
        <f>IF($B101="","",VLOOKUP($B101,'Catalog Items'!$L:$AA,10,FALSE))</f>
        <v/>
      </c>
      <c r="Q101" s="96" t="str">
        <f>IF($B101="","",VLOOKUP($B101,'Catalog Items'!$L:$AA,11,FALSE))</f>
        <v/>
      </c>
      <c r="R101" s="96" t="str">
        <f>IF($B101="","",VLOOKUP($B101,'Catalog Items'!$L:$AA,12,FALSE))</f>
        <v/>
      </c>
      <c r="S101" s="96" t="str">
        <f>IF($B101="","",VLOOKUP($B101,'Catalog Items'!$L:$AA,13,FALSE))</f>
        <v/>
      </c>
      <c r="T101" s="47" t="str">
        <f>IF($B101="","",VLOOKUP($B101,'Catalog Items'!$L:$BB,17,FALSE))</f>
        <v/>
      </c>
      <c r="U101" s="47" t="str">
        <f>IF($B101="","",VLOOKUP($B101,'Catalog Items'!$L:$BB,19,FALSE))</f>
        <v/>
      </c>
      <c r="V101" s="47" t="str">
        <f>IF($B101="","",VLOOKUP($B101,'Catalog Items'!$L:$BB,20,FALSE))</f>
        <v/>
      </c>
      <c r="W101" s="47" t="str">
        <f>IF($B101="","",VLOOKUP($B101,'Catalog Items'!$L:$BB,21,FALSE))</f>
        <v/>
      </c>
      <c r="X101" s="48" t="str">
        <f>IF($B101="","",VLOOKUP($B101,'Catalog Items'!$L:$BB,22,FALSE))</f>
        <v/>
      </c>
      <c r="Y101" s="48" t="str">
        <f>IF($B101="","",VLOOKUP($B101,'Catalog Items'!$L:$BB,23,FALSE))</f>
        <v/>
      </c>
      <c r="Z101" s="48" t="str">
        <f>IF($B101="","",VLOOKUP($B101,'Catalog Items'!$L:$BB,24,FALSE))</f>
        <v/>
      </c>
      <c r="AA101" s="47" t="str">
        <f>IF($B101="","",VLOOKUP($B101,'Catalog Items'!$L:$BB,25,FALSE))</f>
        <v/>
      </c>
      <c r="AB101" s="47" t="str">
        <f>IF($B101="","",VLOOKUP($B101,'Catalog Items'!$L:$BB,26,FALSE))</f>
        <v/>
      </c>
      <c r="AC101" s="48" t="str">
        <f>IF($B101="","",VLOOKUP($B101,'Catalog Items'!$L:$BB,27,FALSE))</f>
        <v/>
      </c>
      <c r="AD101" s="48" t="str">
        <f>IF($B101="","",VLOOKUP($B101,'Catalog Items'!$L:$BB,28,FALSE))</f>
        <v/>
      </c>
      <c r="AE101" s="48" t="str">
        <f>IF($B101="","",VLOOKUP($B101,'Catalog Items'!$L:$BB,29,FALSE))</f>
        <v/>
      </c>
      <c r="AF101" s="48" t="str">
        <f>IF($B101="","",VLOOKUP($B101,'Catalog Items'!$L:$BB,30,FALSE))</f>
        <v/>
      </c>
      <c r="AG101" s="48" t="str">
        <f>IF($B101="","",VLOOKUP($B101,'Catalog Items'!$L:$BB,31,FALSE))</f>
        <v/>
      </c>
      <c r="AH101" s="48" t="str">
        <f>IF($B101="","",VLOOKUP($B101,'Catalog Items'!$L:$BB,32,FALSE))</f>
        <v/>
      </c>
      <c r="AI101" s="48" t="str">
        <f>IF($B101="","",VLOOKUP($B101,'Catalog Items'!$L:$BB,33,FALSE))</f>
        <v/>
      </c>
      <c r="AJ101" s="48" t="str">
        <f>IF($B101="","",VLOOKUP($B101,'Catalog Items'!$L:$BB,34,FALSE))</f>
        <v/>
      </c>
      <c r="AK101" s="47" t="str">
        <f>IF($B101="","",VLOOKUP($B101,'Catalog Items'!$L:$BB,35,FALSE))</f>
        <v/>
      </c>
      <c r="AL101" s="47" t="str">
        <f>IF($B101="","",VLOOKUP($B101,'Catalog Items'!$L:$BB,36,FALSE))</f>
        <v/>
      </c>
      <c r="AM101" s="47" t="str">
        <f>IF($B101="","",VLOOKUP($B101,'Catalog Items'!$L:$BB,37,FALSE))</f>
        <v/>
      </c>
      <c r="AN101" s="47" t="str">
        <f>IF($B101="","",VLOOKUP($B101,'Catalog Items'!$L:$BB,38,FALSE))</f>
        <v/>
      </c>
      <c r="AO101" s="47" t="str">
        <f>IF($B101="","",VLOOKUP($B101,'Catalog Items'!$L:$BB,14,FALSE))</f>
        <v/>
      </c>
    </row>
    <row r="102" spans="1:41" ht="15.6" customHeight="1" x14ac:dyDescent="0.25">
      <c r="A102" s="39">
        <v>91</v>
      </c>
      <c r="B102" s="40"/>
      <c r="C102" s="41"/>
      <c r="D102" s="41"/>
      <c r="E102" s="42" t="str">
        <f>IF($B102="","",VLOOKUP($B102,'Catalog Items'!$L:$M,2,FALSE))</f>
        <v/>
      </c>
      <c r="F102" s="68" t="str">
        <f>IF($B102="","",IF(AND(D102&gt;0,C102&gt;0),"UOM Error",IF(D102&gt;0,VLOOKUP(B102,'Catalog Items'!$L:$X,13,FALSE),IF(C102&gt;0,VLOOKUP(B102,'Catalog Items'!$L:$W,12,FALSE),0))))</f>
        <v/>
      </c>
      <c r="G102" s="43" t="str">
        <f t="shared" si="5"/>
        <v/>
      </c>
      <c r="H102" s="44">
        <f t="shared" si="6"/>
        <v>0</v>
      </c>
      <c r="I102" s="45">
        <f t="shared" si="4"/>
        <v>0</v>
      </c>
      <c r="J102" s="46" t="str">
        <f>IF($B102="","",VLOOKUP($B102,'Catalog Items'!$L:$N,3,FALSE))</f>
        <v/>
      </c>
      <c r="K102" s="46" t="str">
        <f>IF($B102="","",VLOOKUP($B102,'Catalog Items'!$L:$O,4,FALSE))</f>
        <v/>
      </c>
      <c r="L102" s="47" t="str">
        <f>IF($B102="","",VLOOKUP($B102,'Catalog Items'!$L:$Q,6,FALSE))</f>
        <v/>
      </c>
      <c r="M102" s="47" t="str">
        <f>IF($B102="","",VLOOKUP($B102,'Catalog Items'!$L:$R,7,FALSE))</f>
        <v/>
      </c>
      <c r="N102" s="47" t="str">
        <f>IF($B102="","",VLOOKUP($B102,'Catalog Items'!$L:$S,8,FALSE))</f>
        <v/>
      </c>
      <c r="O102" s="47" t="str">
        <f>IF($B102="","",VLOOKUP($B102,'Catalog Items'!$L:$T,9,FALSE))</f>
        <v/>
      </c>
      <c r="P102" s="96" t="str">
        <f>IF($B102="","",VLOOKUP($B102,'Catalog Items'!$L:$AA,10,FALSE))</f>
        <v/>
      </c>
      <c r="Q102" s="96" t="str">
        <f>IF($B102="","",VLOOKUP($B102,'Catalog Items'!$L:$AA,11,FALSE))</f>
        <v/>
      </c>
      <c r="R102" s="96" t="str">
        <f>IF($B102="","",VLOOKUP($B102,'Catalog Items'!$L:$AA,12,FALSE))</f>
        <v/>
      </c>
      <c r="S102" s="96" t="str">
        <f>IF($B102="","",VLOOKUP($B102,'Catalog Items'!$L:$AA,13,FALSE))</f>
        <v/>
      </c>
      <c r="T102" s="47" t="str">
        <f>IF($B102="","",VLOOKUP($B102,'Catalog Items'!$L:$BB,17,FALSE))</f>
        <v/>
      </c>
      <c r="U102" s="47" t="str">
        <f>IF($B102="","",VLOOKUP($B102,'Catalog Items'!$L:$BB,19,FALSE))</f>
        <v/>
      </c>
      <c r="V102" s="47" t="str">
        <f>IF($B102="","",VLOOKUP($B102,'Catalog Items'!$L:$BB,20,FALSE))</f>
        <v/>
      </c>
      <c r="W102" s="47" t="str">
        <f>IF($B102="","",VLOOKUP($B102,'Catalog Items'!$L:$BB,21,FALSE))</f>
        <v/>
      </c>
      <c r="X102" s="48" t="str">
        <f>IF($B102="","",VLOOKUP($B102,'Catalog Items'!$L:$BB,22,FALSE))</f>
        <v/>
      </c>
      <c r="Y102" s="48" t="str">
        <f>IF($B102="","",VLOOKUP($B102,'Catalog Items'!$L:$BB,23,FALSE))</f>
        <v/>
      </c>
      <c r="Z102" s="48" t="str">
        <f>IF($B102="","",VLOOKUP($B102,'Catalog Items'!$L:$BB,24,FALSE))</f>
        <v/>
      </c>
      <c r="AA102" s="47" t="str">
        <f>IF($B102="","",VLOOKUP($B102,'Catalog Items'!$L:$BB,25,FALSE))</f>
        <v/>
      </c>
      <c r="AB102" s="47" t="str">
        <f>IF($B102="","",VLOOKUP($B102,'Catalog Items'!$L:$BB,26,FALSE))</f>
        <v/>
      </c>
      <c r="AC102" s="48" t="str">
        <f>IF($B102="","",VLOOKUP($B102,'Catalog Items'!$L:$BB,27,FALSE))</f>
        <v/>
      </c>
      <c r="AD102" s="48" t="str">
        <f>IF($B102="","",VLOOKUP($B102,'Catalog Items'!$L:$BB,28,FALSE))</f>
        <v/>
      </c>
      <c r="AE102" s="48" t="str">
        <f>IF($B102="","",VLOOKUP($B102,'Catalog Items'!$L:$BB,29,FALSE))</f>
        <v/>
      </c>
      <c r="AF102" s="48" t="str">
        <f>IF($B102="","",VLOOKUP($B102,'Catalog Items'!$L:$BB,30,FALSE))</f>
        <v/>
      </c>
      <c r="AG102" s="48" t="str">
        <f>IF($B102="","",VLOOKUP($B102,'Catalog Items'!$L:$BB,31,FALSE))</f>
        <v/>
      </c>
      <c r="AH102" s="48" t="str">
        <f>IF($B102="","",VLOOKUP($B102,'Catalog Items'!$L:$BB,32,FALSE))</f>
        <v/>
      </c>
      <c r="AI102" s="48" t="str">
        <f>IF($B102="","",VLOOKUP($B102,'Catalog Items'!$L:$BB,33,FALSE))</f>
        <v/>
      </c>
      <c r="AJ102" s="48" t="str">
        <f>IF($B102="","",VLOOKUP($B102,'Catalog Items'!$L:$BB,34,FALSE))</f>
        <v/>
      </c>
      <c r="AK102" s="47" t="str">
        <f>IF($B102="","",VLOOKUP($B102,'Catalog Items'!$L:$BB,35,FALSE))</f>
        <v/>
      </c>
      <c r="AL102" s="47" t="str">
        <f>IF($B102="","",VLOOKUP($B102,'Catalog Items'!$L:$BB,36,FALSE))</f>
        <v/>
      </c>
      <c r="AM102" s="47" t="str">
        <f>IF($B102="","",VLOOKUP($B102,'Catalog Items'!$L:$BB,37,FALSE))</f>
        <v/>
      </c>
      <c r="AN102" s="47" t="str">
        <f>IF($B102="","",VLOOKUP($B102,'Catalog Items'!$L:$BB,38,FALSE))</f>
        <v/>
      </c>
      <c r="AO102" s="47" t="str">
        <f>IF($B102="","",VLOOKUP($B102,'Catalog Items'!$L:$BB,14,FALSE))</f>
        <v/>
      </c>
    </row>
    <row r="103" spans="1:41" ht="15.6" customHeight="1" x14ac:dyDescent="0.25">
      <c r="A103" s="39">
        <v>92</v>
      </c>
      <c r="B103" s="40"/>
      <c r="C103" s="41"/>
      <c r="D103" s="41"/>
      <c r="E103" s="42" t="str">
        <f>IF($B103="","",VLOOKUP($B103,'Catalog Items'!$L:$M,2,FALSE))</f>
        <v/>
      </c>
      <c r="F103" s="68" t="str">
        <f>IF($B103="","",IF(AND(D103&gt;0,C103&gt;0),"UOM Error",IF(D103&gt;0,VLOOKUP(B103,'Catalog Items'!$L:$X,13,FALSE),IF(C103&gt;0,VLOOKUP(B103,'Catalog Items'!$L:$W,12,FALSE),0))))</f>
        <v/>
      </c>
      <c r="G103" s="43" t="str">
        <f t="shared" si="5"/>
        <v/>
      </c>
      <c r="H103" s="44">
        <f t="shared" si="6"/>
        <v>0</v>
      </c>
      <c r="I103" s="45">
        <f t="shared" si="4"/>
        <v>0</v>
      </c>
      <c r="J103" s="46" t="str">
        <f>IF($B103="","",VLOOKUP($B103,'Catalog Items'!$L:$N,3,FALSE))</f>
        <v/>
      </c>
      <c r="K103" s="46" t="str">
        <f>IF($B103="","",VLOOKUP($B103,'Catalog Items'!$L:$O,4,FALSE))</f>
        <v/>
      </c>
      <c r="L103" s="47" t="str">
        <f>IF($B103="","",VLOOKUP($B103,'Catalog Items'!$L:$Q,6,FALSE))</f>
        <v/>
      </c>
      <c r="M103" s="47" t="str">
        <f>IF($B103="","",VLOOKUP($B103,'Catalog Items'!$L:$R,7,FALSE))</f>
        <v/>
      </c>
      <c r="N103" s="47" t="str">
        <f>IF($B103="","",VLOOKUP($B103,'Catalog Items'!$L:$S,8,FALSE))</f>
        <v/>
      </c>
      <c r="O103" s="47" t="str">
        <f>IF($B103="","",VLOOKUP($B103,'Catalog Items'!$L:$T,9,FALSE))</f>
        <v/>
      </c>
      <c r="P103" s="96" t="str">
        <f>IF($B103="","",VLOOKUP($B103,'Catalog Items'!$L:$AA,10,FALSE))</f>
        <v/>
      </c>
      <c r="Q103" s="96" t="str">
        <f>IF($B103="","",VLOOKUP($B103,'Catalog Items'!$L:$AA,11,FALSE))</f>
        <v/>
      </c>
      <c r="R103" s="96" t="str">
        <f>IF($B103="","",VLOOKUP($B103,'Catalog Items'!$L:$AA,12,FALSE))</f>
        <v/>
      </c>
      <c r="S103" s="96" t="str">
        <f>IF($B103="","",VLOOKUP($B103,'Catalog Items'!$L:$AA,13,FALSE))</f>
        <v/>
      </c>
      <c r="T103" s="47" t="str">
        <f>IF($B103="","",VLOOKUP($B103,'Catalog Items'!$L:$BB,17,FALSE))</f>
        <v/>
      </c>
      <c r="U103" s="47" t="str">
        <f>IF($B103="","",VLOOKUP($B103,'Catalog Items'!$L:$BB,19,FALSE))</f>
        <v/>
      </c>
      <c r="V103" s="47" t="str">
        <f>IF($B103="","",VLOOKUP($B103,'Catalog Items'!$L:$BB,20,FALSE))</f>
        <v/>
      </c>
      <c r="W103" s="47" t="str">
        <f>IF($B103="","",VLOOKUP($B103,'Catalog Items'!$L:$BB,21,FALSE))</f>
        <v/>
      </c>
      <c r="X103" s="48" t="str">
        <f>IF($B103="","",VLOOKUP($B103,'Catalog Items'!$L:$BB,22,FALSE))</f>
        <v/>
      </c>
      <c r="Y103" s="48" t="str">
        <f>IF($B103="","",VLOOKUP($B103,'Catalog Items'!$L:$BB,23,FALSE))</f>
        <v/>
      </c>
      <c r="Z103" s="48" t="str">
        <f>IF($B103="","",VLOOKUP($B103,'Catalog Items'!$L:$BB,24,FALSE))</f>
        <v/>
      </c>
      <c r="AA103" s="47" t="str">
        <f>IF($B103="","",VLOOKUP($B103,'Catalog Items'!$L:$BB,25,FALSE))</f>
        <v/>
      </c>
      <c r="AB103" s="47" t="str">
        <f>IF($B103="","",VLOOKUP($B103,'Catalog Items'!$L:$BB,26,FALSE))</f>
        <v/>
      </c>
      <c r="AC103" s="48" t="str">
        <f>IF($B103="","",VLOOKUP($B103,'Catalog Items'!$L:$BB,27,FALSE))</f>
        <v/>
      </c>
      <c r="AD103" s="48" t="str">
        <f>IF($B103="","",VLOOKUP($B103,'Catalog Items'!$L:$BB,28,FALSE))</f>
        <v/>
      </c>
      <c r="AE103" s="48" t="str">
        <f>IF($B103="","",VLOOKUP($B103,'Catalog Items'!$L:$BB,29,FALSE))</f>
        <v/>
      </c>
      <c r="AF103" s="48" t="str">
        <f>IF($B103="","",VLOOKUP($B103,'Catalog Items'!$L:$BB,30,FALSE))</f>
        <v/>
      </c>
      <c r="AG103" s="48" t="str">
        <f>IF($B103="","",VLOOKUP($B103,'Catalog Items'!$L:$BB,31,FALSE))</f>
        <v/>
      </c>
      <c r="AH103" s="48" t="str">
        <f>IF($B103="","",VLOOKUP($B103,'Catalog Items'!$L:$BB,32,FALSE))</f>
        <v/>
      </c>
      <c r="AI103" s="48" t="str">
        <f>IF($B103="","",VLOOKUP($B103,'Catalog Items'!$L:$BB,33,FALSE))</f>
        <v/>
      </c>
      <c r="AJ103" s="48" t="str">
        <f>IF($B103="","",VLOOKUP($B103,'Catalog Items'!$L:$BB,34,FALSE))</f>
        <v/>
      </c>
      <c r="AK103" s="47" t="str">
        <f>IF($B103="","",VLOOKUP($B103,'Catalog Items'!$L:$BB,35,FALSE))</f>
        <v/>
      </c>
      <c r="AL103" s="47" t="str">
        <f>IF($B103="","",VLOOKUP($B103,'Catalog Items'!$L:$BB,36,FALSE))</f>
        <v/>
      </c>
      <c r="AM103" s="47" t="str">
        <f>IF($B103="","",VLOOKUP($B103,'Catalog Items'!$L:$BB,37,FALSE))</f>
        <v/>
      </c>
      <c r="AN103" s="47" t="str">
        <f>IF($B103="","",VLOOKUP($B103,'Catalog Items'!$L:$BB,38,FALSE))</f>
        <v/>
      </c>
      <c r="AO103" s="47" t="str">
        <f>IF($B103="","",VLOOKUP($B103,'Catalog Items'!$L:$BB,14,FALSE))</f>
        <v/>
      </c>
    </row>
    <row r="104" spans="1:41" ht="15.6" customHeight="1" x14ac:dyDescent="0.25">
      <c r="A104" s="39">
        <v>93</v>
      </c>
      <c r="B104" s="40"/>
      <c r="C104" s="41"/>
      <c r="D104" s="41"/>
      <c r="E104" s="42" t="str">
        <f>IF($B104="","",VLOOKUP($B104,'Catalog Items'!$L:$M,2,FALSE))</f>
        <v/>
      </c>
      <c r="F104" s="68" t="str">
        <f>IF($B104="","",IF(AND(D104&gt;0,C104&gt;0),"UOM Error",IF(D104&gt;0,VLOOKUP(B104,'Catalog Items'!$L:$X,13,FALSE),IF(C104&gt;0,VLOOKUP(B104,'Catalog Items'!$L:$W,12,FALSE),0))))</f>
        <v/>
      </c>
      <c r="G104" s="43" t="str">
        <f t="shared" si="5"/>
        <v/>
      </c>
      <c r="H104" s="44">
        <f t="shared" si="6"/>
        <v>0</v>
      </c>
      <c r="I104" s="45">
        <f t="shared" si="4"/>
        <v>0</v>
      </c>
      <c r="J104" s="46" t="str">
        <f>IF($B104="","",VLOOKUP($B104,'Catalog Items'!$L:$N,3,FALSE))</f>
        <v/>
      </c>
      <c r="K104" s="46" t="str">
        <f>IF($B104="","",VLOOKUP($B104,'Catalog Items'!$L:$O,4,FALSE))</f>
        <v/>
      </c>
      <c r="L104" s="47" t="str">
        <f>IF($B104="","",VLOOKUP($B104,'Catalog Items'!$L:$Q,6,FALSE))</f>
        <v/>
      </c>
      <c r="M104" s="47" t="str">
        <f>IF($B104="","",VLOOKUP($B104,'Catalog Items'!$L:$R,7,FALSE))</f>
        <v/>
      </c>
      <c r="N104" s="47" t="str">
        <f>IF($B104="","",VLOOKUP($B104,'Catalog Items'!$L:$S,8,FALSE))</f>
        <v/>
      </c>
      <c r="O104" s="47" t="str">
        <f>IF($B104="","",VLOOKUP($B104,'Catalog Items'!$L:$T,9,FALSE))</f>
        <v/>
      </c>
      <c r="P104" s="96" t="str">
        <f>IF($B104="","",VLOOKUP($B104,'Catalog Items'!$L:$AA,10,FALSE))</f>
        <v/>
      </c>
      <c r="Q104" s="96" t="str">
        <f>IF($B104="","",VLOOKUP($B104,'Catalog Items'!$L:$AA,11,FALSE))</f>
        <v/>
      </c>
      <c r="R104" s="96" t="str">
        <f>IF($B104="","",VLOOKUP($B104,'Catalog Items'!$L:$AA,12,FALSE))</f>
        <v/>
      </c>
      <c r="S104" s="96" t="str">
        <f>IF($B104="","",VLOOKUP($B104,'Catalog Items'!$L:$AA,13,FALSE))</f>
        <v/>
      </c>
      <c r="T104" s="47" t="str">
        <f>IF($B104="","",VLOOKUP($B104,'Catalog Items'!$L:$BB,17,FALSE))</f>
        <v/>
      </c>
      <c r="U104" s="47" t="str">
        <f>IF($B104="","",VLOOKUP($B104,'Catalog Items'!$L:$BB,19,FALSE))</f>
        <v/>
      </c>
      <c r="V104" s="47" t="str">
        <f>IF($B104="","",VLOOKUP($B104,'Catalog Items'!$L:$BB,20,FALSE))</f>
        <v/>
      </c>
      <c r="W104" s="47" t="str">
        <f>IF($B104="","",VLOOKUP($B104,'Catalog Items'!$L:$BB,21,FALSE))</f>
        <v/>
      </c>
      <c r="X104" s="48" t="str">
        <f>IF($B104="","",VLOOKUP($B104,'Catalog Items'!$L:$BB,22,FALSE))</f>
        <v/>
      </c>
      <c r="Y104" s="48" t="str">
        <f>IF($B104="","",VLOOKUP($B104,'Catalog Items'!$L:$BB,23,FALSE))</f>
        <v/>
      </c>
      <c r="Z104" s="48" t="str">
        <f>IF($B104="","",VLOOKUP($B104,'Catalog Items'!$L:$BB,24,FALSE))</f>
        <v/>
      </c>
      <c r="AA104" s="47" t="str">
        <f>IF($B104="","",VLOOKUP($B104,'Catalog Items'!$L:$BB,25,FALSE))</f>
        <v/>
      </c>
      <c r="AB104" s="47" t="str">
        <f>IF($B104="","",VLOOKUP($B104,'Catalog Items'!$L:$BB,26,FALSE))</f>
        <v/>
      </c>
      <c r="AC104" s="48" t="str">
        <f>IF($B104="","",VLOOKUP($B104,'Catalog Items'!$L:$BB,27,FALSE))</f>
        <v/>
      </c>
      <c r="AD104" s="48" t="str">
        <f>IF($B104="","",VLOOKUP($B104,'Catalog Items'!$L:$BB,28,FALSE))</f>
        <v/>
      </c>
      <c r="AE104" s="48" t="str">
        <f>IF($B104="","",VLOOKUP($B104,'Catalog Items'!$L:$BB,29,FALSE))</f>
        <v/>
      </c>
      <c r="AF104" s="48" t="str">
        <f>IF($B104="","",VLOOKUP($B104,'Catalog Items'!$L:$BB,30,FALSE))</f>
        <v/>
      </c>
      <c r="AG104" s="48" t="str">
        <f>IF($B104="","",VLOOKUP($B104,'Catalog Items'!$L:$BB,31,FALSE))</f>
        <v/>
      </c>
      <c r="AH104" s="48" t="str">
        <f>IF($B104="","",VLOOKUP($B104,'Catalog Items'!$L:$BB,32,FALSE))</f>
        <v/>
      </c>
      <c r="AI104" s="48" t="str">
        <f>IF($B104="","",VLOOKUP($B104,'Catalog Items'!$L:$BB,33,FALSE))</f>
        <v/>
      </c>
      <c r="AJ104" s="48" t="str">
        <f>IF($B104="","",VLOOKUP($B104,'Catalog Items'!$L:$BB,34,FALSE))</f>
        <v/>
      </c>
      <c r="AK104" s="47" t="str">
        <f>IF($B104="","",VLOOKUP($B104,'Catalog Items'!$L:$BB,35,FALSE))</f>
        <v/>
      </c>
      <c r="AL104" s="47" t="str">
        <f>IF($B104="","",VLOOKUP($B104,'Catalog Items'!$L:$BB,36,FALSE))</f>
        <v/>
      </c>
      <c r="AM104" s="47" t="str">
        <f>IF($B104="","",VLOOKUP($B104,'Catalog Items'!$L:$BB,37,FALSE))</f>
        <v/>
      </c>
      <c r="AN104" s="47" t="str">
        <f>IF($B104="","",VLOOKUP($B104,'Catalog Items'!$L:$BB,38,FALSE))</f>
        <v/>
      </c>
      <c r="AO104" s="47" t="str">
        <f>IF($B104="","",VLOOKUP($B104,'Catalog Items'!$L:$BB,14,FALSE))</f>
        <v/>
      </c>
    </row>
    <row r="105" spans="1:41" ht="15.6" customHeight="1" x14ac:dyDescent="0.25">
      <c r="A105" s="39">
        <v>94</v>
      </c>
      <c r="B105" s="40"/>
      <c r="C105" s="41"/>
      <c r="D105" s="41"/>
      <c r="E105" s="42" t="str">
        <f>IF($B105="","",VLOOKUP($B105,'Catalog Items'!$L:$M,2,FALSE))</f>
        <v/>
      </c>
      <c r="F105" s="68" t="str">
        <f>IF($B105="","",IF(AND(D105&gt;0,C105&gt;0),"UOM Error",IF(D105&gt;0,VLOOKUP(B105,'Catalog Items'!$L:$X,13,FALSE),IF(C105&gt;0,VLOOKUP(B105,'Catalog Items'!$L:$W,12,FALSE),0))))</f>
        <v/>
      </c>
      <c r="G105" s="43" t="str">
        <f t="shared" si="5"/>
        <v/>
      </c>
      <c r="H105" s="44">
        <f t="shared" si="6"/>
        <v>0</v>
      </c>
      <c r="I105" s="45">
        <f t="shared" si="4"/>
        <v>0</v>
      </c>
      <c r="J105" s="46" t="str">
        <f>IF($B105="","",VLOOKUP($B105,'Catalog Items'!$L:$N,3,FALSE))</f>
        <v/>
      </c>
      <c r="K105" s="46" t="str">
        <f>IF($B105="","",VLOOKUP($B105,'Catalog Items'!$L:$O,4,FALSE))</f>
        <v/>
      </c>
      <c r="L105" s="47" t="str">
        <f>IF($B105="","",VLOOKUP($B105,'Catalog Items'!$L:$Q,6,FALSE))</f>
        <v/>
      </c>
      <c r="M105" s="47" t="str">
        <f>IF($B105="","",VLOOKUP($B105,'Catalog Items'!$L:$R,7,FALSE))</f>
        <v/>
      </c>
      <c r="N105" s="47" t="str">
        <f>IF($B105="","",VLOOKUP($B105,'Catalog Items'!$L:$S,8,FALSE))</f>
        <v/>
      </c>
      <c r="O105" s="47" t="str">
        <f>IF($B105="","",VLOOKUP($B105,'Catalog Items'!$L:$T,9,FALSE))</f>
        <v/>
      </c>
      <c r="P105" s="96" t="str">
        <f>IF($B105="","",VLOOKUP($B105,'Catalog Items'!$L:$AA,10,FALSE))</f>
        <v/>
      </c>
      <c r="Q105" s="96" t="str">
        <f>IF($B105="","",VLOOKUP($B105,'Catalog Items'!$L:$AA,11,FALSE))</f>
        <v/>
      </c>
      <c r="R105" s="96" t="str">
        <f>IF($B105="","",VLOOKUP($B105,'Catalog Items'!$L:$AA,12,FALSE))</f>
        <v/>
      </c>
      <c r="S105" s="96" t="str">
        <f>IF($B105="","",VLOOKUP($B105,'Catalog Items'!$L:$AA,13,FALSE))</f>
        <v/>
      </c>
      <c r="T105" s="47" t="str">
        <f>IF($B105="","",VLOOKUP($B105,'Catalog Items'!$L:$BB,17,FALSE))</f>
        <v/>
      </c>
      <c r="U105" s="47" t="str">
        <f>IF($B105="","",VLOOKUP($B105,'Catalog Items'!$L:$BB,19,FALSE))</f>
        <v/>
      </c>
      <c r="V105" s="47" t="str">
        <f>IF($B105="","",VLOOKUP($B105,'Catalog Items'!$L:$BB,20,FALSE))</f>
        <v/>
      </c>
      <c r="W105" s="47" t="str">
        <f>IF($B105="","",VLOOKUP($B105,'Catalog Items'!$L:$BB,21,FALSE))</f>
        <v/>
      </c>
      <c r="X105" s="48" t="str">
        <f>IF($B105="","",VLOOKUP($B105,'Catalog Items'!$L:$BB,22,FALSE))</f>
        <v/>
      </c>
      <c r="Y105" s="48" t="str">
        <f>IF($B105="","",VLOOKUP($B105,'Catalog Items'!$L:$BB,23,FALSE))</f>
        <v/>
      </c>
      <c r="Z105" s="48" t="str">
        <f>IF($B105="","",VLOOKUP($B105,'Catalog Items'!$L:$BB,24,FALSE))</f>
        <v/>
      </c>
      <c r="AA105" s="47" t="str">
        <f>IF($B105="","",VLOOKUP($B105,'Catalog Items'!$L:$BB,25,FALSE))</f>
        <v/>
      </c>
      <c r="AB105" s="47" t="str">
        <f>IF($B105="","",VLOOKUP($B105,'Catalog Items'!$L:$BB,26,FALSE))</f>
        <v/>
      </c>
      <c r="AC105" s="48" t="str">
        <f>IF($B105="","",VLOOKUP($B105,'Catalog Items'!$L:$BB,27,FALSE))</f>
        <v/>
      </c>
      <c r="AD105" s="48" t="str">
        <f>IF($B105="","",VLOOKUP($B105,'Catalog Items'!$L:$BB,28,FALSE))</f>
        <v/>
      </c>
      <c r="AE105" s="48" t="str">
        <f>IF($B105="","",VLOOKUP($B105,'Catalog Items'!$L:$BB,29,FALSE))</f>
        <v/>
      </c>
      <c r="AF105" s="48" t="str">
        <f>IF($B105="","",VLOOKUP($B105,'Catalog Items'!$L:$BB,30,FALSE))</f>
        <v/>
      </c>
      <c r="AG105" s="48" t="str">
        <f>IF($B105="","",VLOOKUP($B105,'Catalog Items'!$L:$BB,31,FALSE))</f>
        <v/>
      </c>
      <c r="AH105" s="48" t="str">
        <f>IF($B105="","",VLOOKUP($B105,'Catalog Items'!$L:$BB,32,FALSE))</f>
        <v/>
      </c>
      <c r="AI105" s="48" t="str">
        <f>IF($B105="","",VLOOKUP($B105,'Catalog Items'!$L:$BB,33,FALSE))</f>
        <v/>
      </c>
      <c r="AJ105" s="48" t="str">
        <f>IF($B105="","",VLOOKUP($B105,'Catalog Items'!$L:$BB,34,FALSE))</f>
        <v/>
      </c>
      <c r="AK105" s="47" t="str">
        <f>IF($B105="","",VLOOKUP($B105,'Catalog Items'!$L:$BB,35,FALSE))</f>
        <v/>
      </c>
      <c r="AL105" s="47" t="str">
        <f>IF($B105="","",VLOOKUP($B105,'Catalog Items'!$L:$BB,36,FALSE))</f>
        <v/>
      </c>
      <c r="AM105" s="47" t="str">
        <f>IF($B105="","",VLOOKUP($B105,'Catalog Items'!$L:$BB,37,FALSE))</f>
        <v/>
      </c>
      <c r="AN105" s="47" t="str">
        <f>IF($B105="","",VLOOKUP($B105,'Catalog Items'!$L:$BB,38,FALSE))</f>
        <v/>
      </c>
      <c r="AO105" s="47" t="str">
        <f>IF($B105="","",VLOOKUP($B105,'Catalog Items'!$L:$BB,14,FALSE))</f>
        <v/>
      </c>
    </row>
    <row r="106" spans="1:41" ht="15.6" customHeight="1" x14ac:dyDescent="0.25">
      <c r="A106" s="39">
        <v>95</v>
      </c>
      <c r="B106" s="40"/>
      <c r="C106" s="41"/>
      <c r="D106" s="41"/>
      <c r="E106" s="42" t="str">
        <f>IF($B106="","",VLOOKUP($B106,'Catalog Items'!$L:$M,2,FALSE))</f>
        <v/>
      </c>
      <c r="F106" s="68" t="str">
        <f>IF($B106="","",IF(AND(D106&gt;0,C106&gt;0),"UOM Error",IF(D106&gt;0,VLOOKUP(B106,'Catalog Items'!$L:$X,13,FALSE),IF(C106&gt;0,VLOOKUP(B106,'Catalog Items'!$L:$W,12,FALSE),0))))</f>
        <v/>
      </c>
      <c r="G106" s="43" t="str">
        <f t="shared" si="5"/>
        <v/>
      </c>
      <c r="H106" s="44">
        <f t="shared" si="6"/>
        <v>0</v>
      </c>
      <c r="I106" s="45">
        <f t="shared" si="4"/>
        <v>0</v>
      </c>
      <c r="J106" s="46" t="str">
        <f>IF($B106="","",VLOOKUP($B106,'Catalog Items'!$L:$N,3,FALSE))</f>
        <v/>
      </c>
      <c r="K106" s="46" t="str">
        <f>IF($B106="","",VLOOKUP($B106,'Catalog Items'!$L:$O,4,FALSE))</f>
        <v/>
      </c>
      <c r="L106" s="47" t="str">
        <f>IF($B106="","",VLOOKUP($B106,'Catalog Items'!$L:$Q,6,FALSE))</f>
        <v/>
      </c>
      <c r="M106" s="47" t="str">
        <f>IF($B106="","",VLOOKUP($B106,'Catalog Items'!$L:$R,7,FALSE))</f>
        <v/>
      </c>
      <c r="N106" s="47" t="str">
        <f>IF($B106="","",VLOOKUP($B106,'Catalog Items'!$L:$S,8,FALSE))</f>
        <v/>
      </c>
      <c r="O106" s="47" t="str">
        <f>IF($B106="","",VLOOKUP($B106,'Catalog Items'!$L:$T,9,FALSE))</f>
        <v/>
      </c>
      <c r="P106" s="96" t="str">
        <f>IF($B106="","",VLOOKUP($B106,'Catalog Items'!$L:$AA,10,FALSE))</f>
        <v/>
      </c>
      <c r="Q106" s="96" t="str">
        <f>IF($B106="","",VLOOKUP($B106,'Catalog Items'!$L:$AA,11,FALSE))</f>
        <v/>
      </c>
      <c r="R106" s="96" t="str">
        <f>IF($B106="","",VLOOKUP($B106,'Catalog Items'!$L:$AA,12,FALSE))</f>
        <v/>
      </c>
      <c r="S106" s="96" t="str">
        <f>IF($B106="","",VLOOKUP($B106,'Catalog Items'!$L:$AA,13,FALSE))</f>
        <v/>
      </c>
      <c r="T106" s="47" t="str">
        <f>IF($B106="","",VLOOKUP($B106,'Catalog Items'!$L:$BB,17,FALSE))</f>
        <v/>
      </c>
      <c r="U106" s="47" t="str">
        <f>IF($B106="","",VLOOKUP($B106,'Catalog Items'!$L:$BB,19,FALSE))</f>
        <v/>
      </c>
      <c r="V106" s="47" t="str">
        <f>IF($B106="","",VLOOKUP($B106,'Catalog Items'!$L:$BB,20,FALSE))</f>
        <v/>
      </c>
      <c r="W106" s="47" t="str">
        <f>IF($B106="","",VLOOKUP($B106,'Catalog Items'!$L:$BB,21,FALSE))</f>
        <v/>
      </c>
      <c r="X106" s="48" t="str">
        <f>IF($B106="","",VLOOKUP($B106,'Catalog Items'!$L:$BB,22,FALSE))</f>
        <v/>
      </c>
      <c r="Y106" s="48" t="str">
        <f>IF($B106="","",VLOOKUP($B106,'Catalog Items'!$L:$BB,23,FALSE))</f>
        <v/>
      </c>
      <c r="Z106" s="48" t="str">
        <f>IF($B106="","",VLOOKUP($B106,'Catalog Items'!$L:$BB,24,FALSE))</f>
        <v/>
      </c>
      <c r="AA106" s="47" t="str">
        <f>IF($B106="","",VLOOKUP($B106,'Catalog Items'!$L:$BB,25,FALSE))</f>
        <v/>
      </c>
      <c r="AB106" s="47" t="str">
        <f>IF($B106="","",VLOOKUP($B106,'Catalog Items'!$L:$BB,26,FALSE))</f>
        <v/>
      </c>
      <c r="AC106" s="48" t="str">
        <f>IF($B106="","",VLOOKUP($B106,'Catalog Items'!$L:$BB,27,FALSE))</f>
        <v/>
      </c>
      <c r="AD106" s="48" t="str">
        <f>IF($B106="","",VLOOKUP($B106,'Catalog Items'!$L:$BB,28,FALSE))</f>
        <v/>
      </c>
      <c r="AE106" s="48" t="str">
        <f>IF($B106="","",VLOOKUP($B106,'Catalog Items'!$L:$BB,29,FALSE))</f>
        <v/>
      </c>
      <c r="AF106" s="48" t="str">
        <f>IF($B106="","",VLOOKUP($B106,'Catalog Items'!$L:$BB,30,FALSE))</f>
        <v/>
      </c>
      <c r="AG106" s="48" t="str">
        <f>IF($B106="","",VLOOKUP($B106,'Catalog Items'!$L:$BB,31,FALSE))</f>
        <v/>
      </c>
      <c r="AH106" s="48" t="str">
        <f>IF($B106="","",VLOOKUP($B106,'Catalog Items'!$L:$BB,32,FALSE))</f>
        <v/>
      </c>
      <c r="AI106" s="48" t="str">
        <f>IF($B106="","",VLOOKUP($B106,'Catalog Items'!$L:$BB,33,FALSE))</f>
        <v/>
      </c>
      <c r="AJ106" s="48" t="str">
        <f>IF($B106="","",VLOOKUP($B106,'Catalog Items'!$L:$BB,34,FALSE))</f>
        <v/>
      </c>
      <c r="AK106" s="47" t="str">
        <f>IF($B106="","",VLOOKUP($B106,'Catalog Items'!$L:$BB,35,FALSE))</f>
        <v/>
      </c>
      <c r="AL106" s="47" t="str">
        <f>IF($B106="","",VLOOKUP($B106,'Catalog Items'!$L:$BB,36,FALSE))</f>
        <v/>
      </c>
      <c r="AM106" s="47" t="str">
        <f>IF($B106="","",VLOOKUP($B106,'Catalog Items'!$L:$BB,37,FALSE))</f>
        <v/>
      </c>
      <c r="AN106" s="47" t="str">
        <f>IF($B106="","",VLOOKUP($B106,'Catalog Items'!$L:$BB,38,FALSE))</f>
        <v/>
      </c>
      <c r="AO106" s="47" t="str">
        <f>IF($B106="","",VLOOKUP($B106,'Catalog Items'!$L:$BB,14,FALSE))</f>
        <v/>
      </c>
    </row>
    <row r="107" spans="1:41" ht="15.6" customHeight="1" x14ac:dyDescent="0.25">
      <c r="A107" s="39">
        <v>96</v>
      </c>
      <c r="B107" s="40"/>
      <c r="C107" s="41"/>
      <c r="D107" s="41"/>
      <c r="E107" s="42" t="str">
        <f>IF($B107="","",VLOOKUP($B107,'Catalog Items'!$L:$M,2,FALSE))</f>
        <v/>
      </c>
      <c r="F107" s="68" t="str">
        <f>IF($B107="","",IF(AND(D107&gt;0,C107&gt;0),"UOM Error",IF(D107&gt;0,VLOOKUP(B107,'Catalog Items'!$L:$X,13,FALSE),IF(C107&gt;0,VLOOKUP(B107,'Catalog Items'!$L:$W,12,FALSE),0))))</f>
        <v/>
      </c>
      <c r="G107" s="43" t="str">
        <f t="shared" si="5"/>
        <v/>
      </c>
      <c r="H107" s="44">
        <f t="shared" si="6"/>
        <v>0</v>
      </c>
      <c r="I107" s="45">
        <f t="shared" si="4"/>
        <v>0</v>
      </c>
      <c r="J107" s="46" t="str">
        <f>IF($B107="","",VLOOKUP($B107,'Catalog Items'!$L:$N,3,FALSE))</f>
        <v/>
      </c>
      <c r="K107" s="46" t="str">
        <f>IF($B107="","",VLOOKUP($B107,'Catalog Items'!$L:$O,4,FALSE))</f>
        <v/>
      </c>
      <c r="L107" s="47" t="str">
        <f>IF($B107="","",VLOOKUP($B107,'Catalog Items'!$L:$Q,6,FALSE))</f>
        <v/>
      </c>
      <c r="M107" s="47" t="str">
        <f>IF($B107="","",VLOOKUP($B107,'Catalog Items'!$L:$R,7,FALSE))</f>
        <v/>
      </c>
      <c r="N107" s="47" t="str">
        <f>IF($B107="","",VLOOKUP($B107,'Catalog Items'!$L:$S,8,FALSE))</f>
        <v/>
      </c>
      <c r="O107" s="47" t="str">
        <f>IF($B107="","",VLOOKUP($B107,'Catalog Items'!$L:$T,9,FALSE))</f>
        <v/>
      </c>
      <c r="P107" s="96" t="str">
        <f>IF($B107="","",VLOOKUP($B107,'Catalog Items'!$L:$AA,10,FALSE))</f>
        <v/>
      </c>
      <c r="Q107" s="96" t="str">
        <f>IF($B107="","",VLOOKUP($B107,'Catalog Items'!$L:$AA,11,FALSE))</f>
        <v/>
      </c>
      <c r="R107" s="96" t="str">
        <f>IF($B107="","",VLOOKUP($B107,'Catalog Items'!$L:$AA,12,FALSE))</f>
        <v/>
      </c>
      <c r="S107" s="96" t="str">
        <f>IF($B107="","",VLOOKUP($B107,'Catalog Items'!$L:$AA,13,FALSE))</f>
        <v/>
      </c>
      <c r="T107" s="47" t="str">
        <f>IF($B107="","",VLOOKUP($B107,'Catalog Items'!$L:$BB,17,FALSE))</f>
        <v/>
      </c>
      <c r="U107" s="47" t="str">
        <f>IF($B107="","",VLOOKUP($B107,'Catalog Items'!$L:$BB,19,FALSE))</f>
        <v/>
      </c>
      <c r="V107" s="47" t="str">
        <f>IF($B107="","",VLOOKUP($B107,'Catalog Items'!$L:$BB,20,FALSE))</f>
        <v/>
      </c>
      <c r="W107" s="47" t="str">
        <f>IF($B107="","",VLOOKUP($B107,'Catalog Items'!$L:$BB,21,FALSE))</f>
        <v/>
      </c>
      <c r="X107" s="48" t="str">
        <f>IF($B107="","",VLOOKUP($B107,'Catalog Items'!$L:$BB,22,FALSE))</f>
        <v/>
      </c>
      <c r="Y107" s="48" t="str">
        <f>IF($B107="","",VLOOKUP($B107,'Catalog Items'!$L:$BB,23,FALSE))</f>
        <v/>
      </c>
      <c r="Z107" s="48" t="str">
        <f>IF($B107="","",VLOOKUP($B107,'Catalog Items'!$L:$BB,24,FALSE))</f>
        <v/>
      </c>
      <c r="AA107" s="47" t="str">
        <f>IF($B107="","",VLOOKUP($B107,'Catalog Items'!$L:$BB,25,FALSE))</f>
        <v/>
      </c>
      <c r="AB107" s="47" t="str">
        <f>IF($B107="","",VLOOKUP($B107,'Catalog Items'!$L:$BB,26,FALSE))</f>
        <v/>
      </c>
      <c r="AC107" s="48" t="str">
        <f>IF($B107="","",VLOOKUP($B107,'Catalog Items'!$L:$BB,27,FALSE))</f>
        <v/>
      </c>
      <c r="AD107" s="48" t="str">
        <f>IF($B107="","",VLOOKUP($B107,'Catalog Items'!$L:$BB,28,FALSE))</f>
        <v/>
      </c>
      <c r="AE107" s="48" t="str">
        <f>IF($B107="","",VLOOKUP($B107,'Catalog Items'!$L:$BB,29,FALSE))</f>
        <v/>
      </c>
      <c r="AF107" s="48" t="str">
        <f>IF($B107="","",VLOOKUP($B107,'Catalog Items'!$L:$BB,30,FALSE))</f>
        <v/>
      </c>
      <c r="AG107" s="48" t="str">
        <f>IF($B107="","",VLOOKUP($B107,'Catalog Items'!$L:$BB,31,FALSE))</f>
        <v/>
      </c>
      <c r="AH107" s="48" t="str">
        <f>IF($B107="","",VLOOKUP($B107,'Catalog Items'!$L:$BB,32,FALSE))</f>
        <v/>
      </c>
      <c r="AI107" s="48" t="str">
        <f>IF($B107="","",VLOOKUP($B107,'Catalog Items'!$L:$BB,33,FALSE))</f>
        <v/>
      </c>
      <c r="AJ107" s="48" t="str">
        <f>IF($B107="","",VLOOKUP($B107,'Catalog Items'!$L:$BB,34,FALSE))</f>
        <v/>
      </c>
      <c r="AK107" s="47" t="str">
        <f>IF($B107="","",VLOOKUP($B107,'Catalog Items'!$L:$BB,35,FALSE))</f>
        <v/>
      </c>
      <c r="AL107" s="47" t="str">
        <f>IF($B107="","",VLOOKUP($B107,'Catalog Items'!$L:$BB,36,FALSE))</f>
        <v/>
      </c>
      <c r="AM107" s="47" t="str">
        <f>IF($B107="","",VLOOKUP($B107,'Catalog Items'!$L:$BB,37,FALSE))</f>
        <v/>
      </c>
      <c r="AN107" s="47" t="str">
        <f>IF($B107="","",VLOOKUP($B107,'Catalog Items'!$L:$BB,38,FALSE))</f>
        <v/>
      </c>
      <c r="AO107" s="47" t="str">
        <f>IF($B107="","",VLOOKUP($B107,'Catalog Items'!$L:$BB,14,FALSE))</f>
        <v/>
      </c>
    </row>
    <row r="108" spans="1:41" ht="15.6" customHeight="1" x14ac:dyDescent="0.25">
      <c r="A108" s="39">
        <v>97</v>
      </c>
      <c r="B108" s="40"/>
      <c r="C108" s="41"/>
      <c r="D108" s="41"/>
      <c r="E108" s="42" t="str">
        <f>IF($B108="","",VLOOKUP($B108,'Catalog Items'!$L:$M,2,FALSE))</f>
        <v/>
      </c>
      <c r="F108" s="68" t="str">
        <f>IF($B108="","",IF(AND(D108&gt;0,C108&gt;0),"UOM Error",IF(D108&gt;0,VLOOKUP(B108,'Catalog Items'!$L:$X,13,FALSE),IF(C108&gt;0,VLOOKUP(B108,'Catalog Items'!$L:$W,12,FALSE),0))))</f>
        <v/>
      </c>
      <c r="G108" s="43" t="str">
        <f t="shared" si="5"/>
        <v/>
      </c>
      <c r="H108" s="44">
        <f t="shared" si="6"/>
        <v>0</v>
      </c>
      <c r="I108" s="45">
        <f t="shared" si="4"/>
        <v>0</v>
      </c>
      <c r="J108" s="46" t="str">
        <f>IF($B108="","",VLOOKUP($B108,'Catalog Items'!$L:$N,3,FALSE))</f>
        <v/>
      </c>
      <c r="K108" s="46" t="str">
        <f>IF($B108="","",VLOOKUP($B108,'Catalog Items'!$L:$O,4,FALSE))</f>
        <v/>
      </c>
      <c r="L108" s="47" t="str">
        <f>IF($B108="","",VLOOKUP($B108,'Catalog Items'!$L:$Q,6,FALSE))</f>
        <v/>
      </c>
      <c r="M108" s="47" t="str">
        <f>IF($B108="","",VLOOKUP($B108,'Catalog Items'!$L:$R,7,FALSE))</f>
        <v/>
      </c>
      <c r="N108" s="47" t="str">
        <f>IF($B108="","",VLOOKUP($B108,'Catalog Items'!$L:$S,8,FALSE))</f>
        <v/>
      </c>
      <c r="O108" s="47" t="str">
        <f>IF($B108="","",VLOOKUP($B108,'Catalog Items'!$L:$T,9,FALSE))</f>
        <v/>
      </c>
      <c r="P108" s="96" t="str">
        <f>IF($B108="","",VLOOKUP($B108,'Catalog Items'!$L:$AA,10,FALSE))</f>
        <v/>
      </c>
      <c r="Q108" s="96" t="str">
        <f>IF($B108="","",VLOOKUP($B108,'Catalog Items'!$L:$AA,11,FALSE))</f>
        <v/>
      </c>
      <c r="R108" s="96" t="str">
        <f>IF($B108="","",VLOOKUP($B108,'Catalog Items'!$L:$AA,12,FALSE))</f>
        <v/>
      </c>
      <c r="S108" s="96" t="str">
        <f>IF($B108="","",VLOOKUP($B108,'Catalog Items'!$L:$AA,13,FALSE))</f>
        <v/>
      </c>
      <c r="T108" s="47" t="str">
        <f>IF($B108="","",VLOOKUP($B108,'Catalog Items'!$L:$BB,17,FALSE))</f>
        <v/>
      </c>
      <c r="U108" s="47" t="str">
        <f>IF($B108="","",VLOOKUP($B108,'Catalog Items'!$L:$BB,19,FALSE))</f>
        <v/>
      </c>
      <c r="V108" s="47" t="str">
        <f>IF($B108="","",VLOOKUP($B108,'Catalog Items'!$L:$BB,20,FALSE))</f>
        <v/>
      </c>
      <c r="W108" s="47" t="str">
        <f>IF($B108="","",VLOOKUP($B108,'Catalog Items'!$L:$BB,21,FALSE))</f>
        <v/>
      </c>
      <c r="X108" s="48" t="str">
        <f>IF($B108="","",VLOOKUP($B108,'Catalog Items'!$L:$BB,22,FALSE))</f>
        <v/>
      </c>
      <c r="Y108" s="48" t="str">
        <f>IF($B108="","",VLOOKUP($B108,'Catalog Items'!$L:$BB,23,FALSE))</f>
        <v/>
      </c>
      <c r="Z108" s="48" t="str">
        <f>IF($B108="","",VLOOKUP($B108,'Catalog Items'!$L:$BB,24,FALSE))</f>
        <v/>
      </c>
      <c r="AA108" s="47" t="str">
        <f>IF($B108="","",VLOOKUP($B108,'Catalog Items'!$L:$BB,25,FALSE))</f>
        <v/>
      </c>
      <c r="AB108" s="47" t="str">
        <f>IF($B108="","",VLOOKUP($B108,'Catalog Items'!$L:$BB,26,FALSE))</f>
        <v/>
      </c>
      <c r="AC108" s="48" t="str">
        <f>IF($B108="","",VLOOKUP($B108,'Catalog Items'!$L:$BB,27,FALSE))</f>
        <v/>
      </c>
      <c r="AD108" s="48" t="str">
        <f>IF($B108="","",VLOOKUP($B108,'Catalog Items'!$L:$BB,28,FALSE))</f>
        <v/>
      </c>
      <c r="AE108" s="48" t="str">
        <f>IF($B108="","",VLOOKUP($B108,'Catalog Items'!$L:$BB,29,FALSE))</f>
        <v/>
      </c>
      <c r="AF108" s="48" t="str">
        <f>IF($B108="","",VLOOKUP($B108,'Catalog Items'!$L:$BB,30,FALSE))</f>
        <v/>
      </c>
      <c r="AG108" s="48" t="str">
        <f>IF($B108="","",VLOOKUP($B108,'Catalog Items'!$L:$BB,31,FALSE))</f>
        <v/>
      </c>
      <c r="AH108" s="48" t="str">
        <f>IF($B108="","",VLOOKUP($B108,'Catalog Items'!$L:$BB,32,FALSE))</f>
        <v/>
      </c>
      <c r="AI108" s="48" t="str">
        <f>IF($B108="","",VLOOKUP($B108,'Catalog Items'!$L:$BB,33,FALSE))</f>
        <v/>
      </c>
      <c r="AJ108" s="48" t="str">
        <f>IF($B108="","",VLOOKUP($B108,'Catalog Items'!$L:$BB,34,FALSE))</f>
        <v/>
      </c>
      <c r="AK108" s="47" t="str">
        <f>IF($B108="","",VLOOKUP($B108,'Catalog Items'!$L:$BB,35,FALSE))</f>
        <v/>
      </c>
      <c r="AL108" s="47" t="str">
        <f>IF($B108="","",VLOOKUP($B108,'Catalog Items'!$L:$BB,36,FALSE))</f>
        <v/>
      </c>
      <c r="AM108" s="47" t="str">
        <f>IF($B108="","",VLOOKUP($B108,'Catalog Items'!$L:$BB,37,FALSE))</f>
        <v/>
      </c>
      <c r="AN108" s="47" t="str">
        <f>IF($B108="","",VLOOKUP($B108,'Catalog Items'!$L:$BB,38,FALSE))</f>
        <v/>
      </c>
      <c r="AO108" s="47" t="str">
        <f>IF($B108="","",VLOOKUP($B108,'Catalog Items'!$L:$BB,14,FALSE))</f>
        <v/>
      </c>
    </row>
    <row r="109" spans="1:41" ht="15.6" customHeight="1" x14ac:dyDescent="0.25">
      <c r="A109" s="39">
        <v>98</v>
      </c>
      <c r="B109" s="40"/>
      <c r="C109" s="41"/>
      <c r="D109" s="41"/>
      <c r="E109" s="42" t="str">
        <f>IF($B109="","",VLOOKUP($B109,'Catalog Items'!$L:$M,2,FALSE))</f>
        <v/>
      </c>
      <c r="F109" s="68" t="str">
        <f>IF($B109="","",IF(AND(D109&gt;0,C109&gt;0),"UOM Error",IF(D109&gt;0,VLOOKUP(B109,'Catalog Items'!$L:$X,13,FALSE),IF(C109&gt;0,VLOOKUP(B109,'Catalog Items'!$L:$W,12,FALSE),0))))</f>
        <v/>
      </c>
      <c r="G109" s="43" t="str">
        <f t="shared" si="5"/>
        <v/>
      </c>
      <c r="H109" s="44">
        <f t="shared" si="6"/>
        <v>0</v>
      </c>
      <c r="I109" s="45">
        <f t="shared" si="4"/>
        <v>0</v>
      </c>
      <c r="J109" s="46" t="str">
        <f>IF($B109="","",VLOOKUP($B109,'Catalog Items'!$L:$N,3,FALSE))</f>
        <v/>
      </c>
      <c r="K109" s="46" t="str">
        <f>IF($B109="","",VLOOKUP($B109,'Catalog Items'!$L:$O,4,FALSE))</f>
        <v/>
      </c>
      <c r="L109" s="47" t="str">
        <f>IF($B109="","",VLOOKUP($B109,'Catalog Items'!$L:$Q,6,FALSE))</f>
        <v/>
      </c>
      <c r="M109" s="47" t="str">
        <f>IF($B109="","",VLOOKUP($B109,'Catalog Items'!$L:$R,7,FALSE))</f>
        <v/>
      </c>
      <c r="N109" s="47" t="str">
        <f>IF($B109="","",VLOOKUP($B109,'Catalog Items'!$L:$S,8,FALSE))</f>
        <v/>
      </c>
      <c r="O109" s="47" t="str">
        <f>IF($B109="","",VLOOKUP($B109,'Catalog Items'!$L:$T,9,FALSE))</f>
        <v/>
      </c>
      <c r="P109" s="96" t="str">
        <f>IF($B109="","",VLOOKUP($B109,'Catalog Items'!$L:$AA,10,FALSE))</f>
        <v/>
      </c>
      <c r="Q109" s="96" t="str">
        <f>IF($B109="","",VLOOKUP($B109,'Catalog Items'!$L:$AA,11,FALSE))</f>
        <v/>
      </c>
      <c r="R109" s="96" t="str">
        <f>IF($B109="","",VLOOKUP($B109,'Catalog Items'!$L:$AA,12,FALSE))</f>
        <v/>
      </c>
      <c r="S109" s="96" t="str">
        <f>IF($B109="","",VLOOKUP($B109,'Catalog Items'!$L:$AA,13,FALSE))</f>
        <v/>
      </c>
      <c r="T109" s="47" t="str">
        <f>IF($B109="","",VLOOKUP($B109,'Catalog Items'!$L:$BB,17,FALSE))</f>
        <v/>
      </c>
      <c r="U109" s="47" t="str">
        <f>IF($B109="","",VLOOKUP($B109,'Catalog Items'!$L:$BB,19,FALSE))</f>
        <v/>
      </c>
      <c r="V109" s="47" t="str">
        <f>IF($B109="","",VLOOKUP($B109,'Catalog Items'!$L:$BB,20,FALSE))</f>
        <v/>
      </c>
      <c r="W109" s="47" t="str">
        <f>IF($B109="","",VLOOKUP($B109,'Catalog Items'!$L:$BB,21,FALSE))</f>
        <v/>
      </c>
      <c r="X109" s="48" t="str">
        <f>IF($B109="","",VLOOKUP($B109,'Catalog Items'!$L:$BB,22,FALSE))</f>
        <v/>
      </c>
      <c r="Y109" s="48" t="str">
        <f>IF($B109="","",VLOOKUP($B109,'Catalog Items'!$L:$BB,23,FALSE))</f>
        <v/>
      </c>
      <c r="Z109" s="48" t="str">
        <f>IF($B109="","",VLOOKUP($B109,'Catalog Items'!$L:$BB,24,FALSE))</f>
        <v/>
      </c>
      <c r="AA109" s="47" t="str">
        <f>IF($B109="","",VLOOKUP($B109,'Catalog Items'!$L:$BB,25,FALSE))</f>
        <v/>
      </c>
      <c r="AB109" s="47" t="str">
        <f>IF($B109="","",VLOOKUP($B109,'Catalog Items'!$L:$BB,26,FALSE))</f>
        <v/>
      </c>
      <c r="AC109" s="48" t="str">
        <f>IF($B109="","",VLOOKUP($B109,'Catalog Items'!$L:$BB,27,FALSE))</f>
        <v/>
      </c>
      <c r="AD109" s="48" t="str">
        <f>IF($B109="","",VLOOKUP($B109,'Catalog Items'!$L:$BB,28,FALSE))</f>
        <v/>
      </c>
      <c r="AE109" s="48" t="str">
        <f>IF($B109="","",VLOOKUP($B109,'Catalog Items'!$L:$BB,29,FALSE))</f>
        <v/>
      </c>
      <c r="AF109" s="48" t="str">
        <f>IF($B109="","",VLOOKUP($B109,'Catalog Items'!$L:$BB,30,FALSE))</f>
        <v/>
      </c>
      <c r="AG109" s="48" t="str">
        <f>IF($B109="","",VLOOKUP($B109,'Catalog Items'!$L:$BB,31,FALSE))</f>
        <v/>
      </c>
      <c r="AH109" s="48" t="str">
        <f>IF($B109="","",VLOOKUP($B109,'Catalog Items'!$L:$BB,32,FALSE))</f>
        <v/>
      </c>
      <c r="AI109" s="48" t="str">
        <f>IF($B109="","",VLOOKUP($B109,'Catalog Items'!$L:$BB,33,FALSE))</f>
        <v/>
      </c>
      <c r="AJ109" s="48" t="str">
        <f>IF($B109="","",VLOOKUP($B109,'Catalog Items'!$L:$BB,34,FALSE))</f>
        <v/>
      </c>
      <c r="AK109" s="47" t="str">
        <f>IF($B109="","",VLOOKUP($B109,'Catalog Items'!$L:$BB,35,FALSE))</f>
        <v/>
      </c>
      <c r="AL109" s="47" t="str">
        <f>IF($B109="","",VLOOKUP($B109,'Catalog Items'!$L:$BB,36,FALSE))</f>
        <v/>
      </c>
      <c r="AM109" s="47" t="str">
        <f>IF($B109="","",VLOOKUP($B109,'Catalog Items'!$L:$BB,37,FALSE))</f>
        <v/>
      </c>
      <c r="AN109" s="47" t="str">
        <f>IF($B109="","",VLOOKUP($B109,'Catalog Items'!$L:$BB,38,FALSE))</f>
        <v/>
      </c>
      <c r="AO109" s="47" t="str">
        <f>IF($B109="","",VLOOKUP($B109,'Catalog Items'!$L:$BB,14,FALSE))</f>
        <v/>
      </c>
    </row>
    <row r="110" spans="1:41" ht="15.6" customHeight="1" x14ac:dyDescent="0.25">
      <c r="A110" s="39">
        <v>99</v>
      </c>
      <c r="B110" s="40"/>
      <c r="C110" s="41"/>
      <c r="D110" s="41"/>
      <c r="E110" s="42" t="str">
        <f>IF($B110="","",VLOOKUP($B110,'Catalog Items'!$L:$M,2,FALSE))</f>
        <v/>
      </c>
      <c r="F110" s="68" t="str">
        <f>IF($B110="","",IF(AND(D110&gt;0,C110&gt;0),"UOM Error",IF(D110&gt;0,VLOOKUP(B110,'Catalog Items'!$L:$X,13,FALSE),IF(C110&gt;0,VLOOKUP(B110,'Catalog Items'!$L:$W,12,FALSE),0))))</f>
        <v/>
      </c>
      <c r="G110" s="43" t="str">
        <f t="shared" si="5"/>
        <v/>
      </c>
      <c r="H110" s="44">
        <f t="shared" si="6"/>
        <v>0</v>
      </c>
      <c r="I110" s="45">
        <f t="shared" si="4"/>
        <v>0</v>
      </c>
      <c r="J110" s="46" t="str">
        <f>IF($B110="","",VLOOKUP($B110,'Catalog Items'!$L:$N,3,FALSE))</f>
        <v/>
      </c>
      <c r="K110" s="46" t="str">
        <f>IF($B110="","",VLOOKUP($B110,'Catalog Items'!$L:$O,4,FALSE))</f>
        <v/>
      </c>
      <c r="L110" s="47" t="str">
        <f>IF($B110="","",VLOOKUP($B110,'Catalog Items'!$L:$Q,6,FALSE))</f>
        <v/>
      </c>
      <c r="M110" s="47" t="str">
        <f>IF($B110="","",VLOOKUP($B110,'Catalog Items'!$L:$R,7,FALSE))</f>
        <v/>
      </c>
      <c r="N110" s="47" t="str">
        <f>IF($B110="","",VLOOKUP($B110,'Catalog Items'!$L:$S,8,FALSE))</f>
        <v/>
      </c>
      <c r="O110" s="47" t="str">
        <f>IF($B110="","",VLOOKUP($B110,'Catalog Items'!$L:$T,9,FALSE))</f>
        <v/>
      </c>
      <c r="P110" s="96" t="str">
        <f>IF($B110="","",VLOOKUP($B110,'Catalog Items'!$L:$AA,10,FALSE))</f>
        <v/>
      </c>
      <c r="Q110" s="96" t="str">
        <f>IF($B110="","",VLOOKUP($B110,'Catalog Items'!$L:$AA,11,FALSE))</f>
        <v/>
      </c>
      <c r="R110" s="96" t="str">
        <f>IF($B110="","",VLOOKUP($B110,'Catalog Items'!$L:$AA,12,FALSE))</f>
        <v/>
      </c>
      <c r="S110" s="96" t="str">
        <f>IF($B110="","",VLOOKUP($B110,'Catalog Items'!$L:$AA,13,FALSE))</f>
        <v/>
      </c>
      <c r="T110" s="47" t="str">
        <f>IF($B110="","",VLOOKUP($B110,'Catalog Items'!$L:$BB,17,FALSE))</f>
        <v/>
      </c>
      <c r="U110" s="47" t="str">
        <f>IF($B110="","",VLOOKUP($B110,'Catalog Items'!$L:$BB,19,FALSE))</f>
        <v/>
      </c>
      <c r="V110" s="47" t="str">
        <f>IF($B110="","",VLOOKUP($B110,'Catalog Items'!$L:$BB,20,FALSE))</f>
        <v/>
      </c>
      <c r="W110" s="47" t="str">
        <f>IF($B110="","",VLOOKUP($B110,'Catalog Items'!$L:$BB,21,FALSE))</f>
        <v/>
      </c>
      <c r="X110" s="48" t="str">
        <f>IF($B110="","",VLOOKUP($B110,'Catalog Items'!$L:$BB,22,FALSE))</f>
        <v/>
      </c>
      <c r="Y110" s="48" t="str">
        <f>IF($B110="","",VLOOKUP($B110,'Catalog Items'!$L:$BB,23,FALSE))</f>
        <v/>
      </c>
      <c r="Z110" s="48" t="str">
        <f>IF($B110="","",VLOOKUP($B110,'Catalog Items'!$L:$BB,24,FALSE))</f>
        <v/>
      </c>
      <c r="AA110" s="47" t="str">
        <f>IF($B110="","",VLOOKUP($B110,'Catalog Items'!$L:$BB,25,FALSE))</f>
        <v/>
      </c>
      <c r="AB110" s="47" t="str">
        <f>IF($B110="","",VLOOKUP($B110,'Catalog Items'!$L:$BB,26,FALSE))</f>
        <v/>
      </c>
      <c r="AC110" s="48" t="str">
        <f>IF($B110="","",VLOOKUP($B110,'Catalog Items'!$L:$BB,27,FALSE))</f>
        <v/>
      </c>
      <c r="AD110" s="48" t="str">
        <f>IF($B110="","",VLOOKUP($B110,'Catalog Items'!$L:$BB,28,FALSE))</f>
        <v/>
      </c>
      <c r="AE110" s="48" t="str">
        <f>IF($B110="","",VLOOKUP($B110,'Catalog Items'!$L:$BB,29,FALSE))</f>
        <v/>
      </c>
      <c r="AF110" s="48" t="str">
        <f>IF($B110="","",VLOOKUP($B110,'Catalog Items'!$L:$BB,30,FALSE))</f>
        <v/>
      </c>
      <c r="AG110" s="48" t="str">
        <f>IF($B110="","",VLOOKUP($B110,'Catalog Items'!$L:$BB,31,FALSE))</f>
        <v/>
      </c>
      <c r="AH110" s="48" t="str">
        <f>IF($B110="","",VLOOKUP($B110,'Catalog Items'!$L:$BB,32,FALSE))</f>
        <v/>
      </c>
      <c r="AI110" s="48" t="str">
        <f>IF($B110="","",VLOOKUP($B110,'Catalog Items'!$L:$BB,33,FALSE))</f>
        <v/>
      </c>
      <c r="AJ110" s="48" t="str">
        <f>IF($B110="","",VLOOKUP($B110,'Catalog Items'!$L:$BB,34,FALSE))</f>
        <v/>
      </c>
      <c r="AK110" s="47" t="str">
        <f>IF($B110="","",VLOOKUP($B110,'Catalog Items'!$L:$BB,35,FALSE))</f>
        <v/>
      </c>
      <c r="AL110" s="47" t="str">
        <f>IF($B110="","",VLOOKUP($B110,'Catalog Items'!$L:$BB,36,FALSE))</f>
        <v/>
      </c>
      <c r="AM110" s="47" t="str">
        <f>IF($B110="","",VLOOKUP($B110,'Catalog Items'!$L:$BB,37,FALSE))</f>
        <v/>
      </c>
      <c r="AN110" s="47" t="str">
        <f>IF($B110="","",VLOOKUP($B110,'Catalog Items'!$L:$BB,38,FALSE))</f>
        <v/>
      </c>
      <c r="AO110" s="47" t="str">
        <f>IF($B110="","",VLOOKUP($B110,'Catalog Items'!$L:$BB,14,FALSE))</f>
        <v/>
      </c>
    </row>
    <row r="111" spans="1:41" ht="15.6" customHeight="1" x14ac:dyDescent="0.25">
      <c r="A111" s="39">
        <v>100</v>
      </c>
      <c r="B111" s="40"/>
      <c r="C111" s="41"/>
      <c r="D111" s="41"/>
      <c r="E111" s="42" t="str">
        <f>IF($B111="","",VLOOKUP($B111,'Catalog Items'!$L:$M,2,FALSE))</f>
        <v/>
      </c>
      <c r="F111" s="68" t="str">
        <f>IF($B111="","",IF(AND(D111&gt;0,C111&gt;0),"UOM Error",IF(D111&gt;0,VLOOKUP(B111,'Catalog Items'!$L:$X,13,FALSE),IF(C111&gt;0,VLOOKUP(B111,'Catalog Items'!$L:$W,12,FALSE),0))))</f>
        <v/>
      </c>
      <c r="G111" s="43" t="str">
        <f t="shared" si="5"/>
        <v/>
      </c>
      <c r="H111" s="44">
        <f t="shared" si="6"/>
        <v>0</v>
      </c>
      <c r="I111" s="45">
        <f t="shared" si="4"/>
        <v>0</v>
      </c>
      <c r="J111" s="46" t="str">
        <f>IF($B111="","",VLOOKUP($B111,'Catalog Items'!$L:$N,3,FALSE))</f>
        <v/>
      </c>
      <c r="K111" s="46" t="str">
        <f>IF($B111="","",VLOOKUP($B111,'Catalog Items'!$L:$O,4,FALSE))</f>
        <v/>
      </c>
      <c r="L111" s="47" t="str">
        <f>IF($B111="","",VLOOKUP($B111,'Catalog Items'!$L:$Q,6,FALSE))</f>
        <v/>
      </c>
      <c r="M111" s="47" t="str">
        <f>IF($B111="","",VLOOKUP($B111,'Catalog Items'!$L:$R,7,FALSE))</f>
        <v/>
      </c>
      <c r="N111" s="47" t="str">
        <f>IF($B111="","",VLOOKUP($B111,'Catalog Items'!$L:$S,8,FALSE))</f>
        <v/>
      </c>
      <c r="O111" s="47" t="str">
        <f>IF($B111="","",VLOOKUP($B111,'Catalog Items'!$L:$T,9,FALSE))</f>
        <v/>
      </c>
      <c r="P111" s="96" t="str">
        <f>IF($B111="","",VLOOKUP($B111,'Catalog Items'!$L:$AA,10,FALSE))</f>
        <v/>
      </c>
      <c r="Q111" s="96" t="str">
        <f>IF($B111="","",VLOOKUP($B111,'Catalog Items'!$L:$AA,11,FALSE))</f>
        <v/>
      </c>
      <c r="R111" s="96" t="str">
        <f>IF($B111="","",VLOOKUP($B111,'Catalog Items'!$L:$AA,12,FALSE))</f>
        <v/>
      </c>
      <c r="S111" s="96" t="str">
        <f>IF($B111="","",VLOOKUP($B111,'Catalog Items'!$L:$AA,13,FALSE))</f>
        <v/>
      </c>
      <c r="T111" s="47" t="str">
        <f>IF($B111="","",VLOOKUP($B111,'Catalog Items'!$L:$BB,17,FALSE))</f>
        <v/>
      </c>
      <c r="U111" s="47" t="str">
        <f>IF($B111="","",VLOOKUP($B111,'Catalog Items'!$L:$BB,19,FALSE))</f>
        <v/>
      </c>
      <c r="V111" s="47" t="str">
        <f>IF($B111="","",VLOOKUP($B111,'Catalog Items'!$L:$BB,20,FALSE))</f>
        <v/>
      </c>
      <c r="W111" s="47" t="str">
        <f>IF($B111="","",VLOOKUP($B111,'Catalog Items'!$L:$BB,21,FALSE))</f>
        <v/>
      </c>
      <c r="X111" s="48" t="str">
        <f>IF($B111="","",VLOOKUP($B111,'Catalog Items'!$L:$BB,22,FALSE))</f>
        <v/>
      </c>
      <c r="Y111" s="48" t="str">
        <f>IF($B111="","",VLOOKUP($B111,'Catalog Items'!$L:$BB,23,FALSE))</f>
        <v/>
      </c>
      <c r="Z111" s="48" t="str">
        <f>IF($B111="","",VLOOKUP($B111,'Catalog Items'!$L:$BB,24,FALSE))</f>
        <v/>
      </c>
      <c r="AA111" s="47" t="str">
        <f>IF($B111="","",VLOOKUP($B111,'Catalog Items'!$L:$BB,25,FALSE))</f>
        <v/>
      </c>
      <c r="AB111" s="47" t="str">
        <f>IF($B111="","",VLOOKUP($B111,'Catalog Items'!$L:$BB,26,FALSE))</f>
        <v/>
      </c>
      <c r="AC111" s="48" t="str">
        <f>IF($B111="","",VLOOKUP($B111,'Catalog Items'!$L:$BB,27,FALSE))</f>
        <v/>
      </c>
      <c r="AD111" s="48" t="str">
        <f>IF($B111="","",VLOOKUP($B111,'Catalog Items'!$L:$BB,28,FALSE))</f>
        <v/>
      </c>
      <c r="AE111" s="48" t="str">
        <f>IF($B111="","",VLOOKUP($B111,'Catalog Items'!$L:$BB,29,FALSE))</f>
        <v/>
      </c>
      <c r="AF111" s="48" t="str">
        <f>IF($B111="","",VLOOKUP($B111,'Catalog Items'!$L:$BB,30,FALSE))</f>
        <v/>
      </c>
      <c r="AG111" s="48" t="str">
        <f>IF($B111="","",VLOOKUP($B111,'Catalog Items'!$L:$BB,31,FALSE))</f>
        <v/>
      </c>
      <c r="AH111" s="48" t="str">
        <f>IF($B111="","",VLOOKUP($B111,'Catalog Items'!$L:$BB,32,FALSE))</f>
        <v/>
      </c>
      <c r="AI111" s="48" t="str">
        <f>IF($B111="","",VLOOKUP($B111,'Catalog Items'!$L:$BB,33,FALSE))</f>
        <v/>
      </c>
      <c r="AJ111" s="48" t="str">
        <f>IF($B111="","",VLOOKUP($B111,'Catalog Items'!$L:$BB,34,FALSE))</f>
        <v/>
      </c>
      <c r="AK111" s="47" t="str">
        <f>IF($B111="","",VLOOKUP($B111,'Catalog Items'!$L:$BB,35,FALSE))</f>
        <v/>
      </c>
      <c r="AL111" s="47" t="str">
        <f>IF($B111="","",VLOOKUP($B111,'Catalog Items'!$L:$BB,36,FALSE))</f>
        <v/>
      </c>
      <c r="AM111" s="47" t="str">
        <f>IF($B111="","",VLOOKUP($B111,'Catalog Items'!$L:$BB,37,FALSE))</f>
        <v/>
      </c>
      <c r="AN111" s="47" t="str">
        <f>IF($B111="","",VLOOKUP($B111,'Catalog Items'!$L:$BB,38,FALSE))</f>
        <v/>
      </c>
      <c r="AO111" s="47" t="str">
        <f>IF($B111="","",VLOOKUP($B111,'Catalog Items'!$L:$BB,14,FALSE))</f>
        <v/>
      </c>
    </row>
    <row r="112" spans="1:41" ht="15.6" customHeight="1" x14ac:dyDescent="0.25">
      <c r="A112" s="39">
        <v>101</v>
      </c>
      <c r="B112" s="40"/>
      <c r="C112" s="41"/>
      <c r="D112" s="41"/>
      <c r="E112" s="42" t="str">
        <f>IF($B112="","",VLOOKUP($B112,'Catalog Items'!$L:$M,2,FALSE))</f>
        <v/>
      </c>
      <c r="F112" s="68" t="str">
        <f>IF($B112="","",IF(AND(D112&gt;0,C112&gt;0),"UOM Error",IF(D112&gt;0,VLOOKUP(B112,'Catalog Items'!$L:$X,13,FALSE),IF(C112&gt;0,VLOOKUP(B112,'Catalog Items'!$L:$W,12,FALSE),0))))</f>
        <v/>
      </c>
      <c r="G112" s="43" t="str">
        <f t="shared" si="5"/>
        <v/>
      </c>
      <c r="H112" s="44">
        <f t="shared" si="6"/>
        <v>0</v>
      </c>
      <c r="I112" s="45">
        <f t="shared" si="4"/>
        <v>0</v>
      </c>
      <c r="J112" s="46" t="str">
        <f>IF($B112="","",VLOOKUP($B112,'Catalog Items'!$L:$N,3,FALSE))</f>
        <v/>
      </c>
      <c r="K112" s="46" t="str">
        <f>IF($B112="","",VLOOKUP($B112,'Catalog Items'!$L:$O,4,FALSE))</f>
        <v/>
      </c>
      <c r="L112" s="47" t="str">
        <f>IF($B112="","",VLOOKUP($B112,'Catalog Items'!$L:$Q,6,FALSE))</f>
        <v/>
      </c>
      <c r="M112" s="47" t="str">
        <f>IF($B112="","",VLOOKUP($B112,'Catalog Items'!$L:$R,7,FALSE))</f>
        <v/>
      </c>
      <c r="N112" s="47" t="str">
        <f>IF($B112="","",VLOOKUP($B112,'Catalog Items'!$L:$S,8,FALSE))</f>
        <v/>
      </c>
      <c r="O112" s="47" t="str">
        <f>IF($B112="","",VLOOKUP($B112,'Catalog Items'!$L:$T,9,FALSE))</f>
        <v/>
      </c>
      <c r="P112" s="96" t="str">
        <f>IF($B112="","",VLOOKUP($B112,'Catalog Items'!$L:$AA,10,FALSE))</f>
        <v/>
      </c>
      <c r="Q112" s="96" t="str">
        <f>IF($B112="","",VLOOKUP($B112,'Catalog Items'!$L:$AA,11,FALSE))</f>
        <v/>
      </c>
      <c r="R112" s="96" t="str">
        <f>IF($B112="","",VLOOKUP($B112,'Catalog Items'!$L:$AA,12,FALSE))</f>
        <v/>
      </c>
      <c r="S112" s="96" t="str">
        <f>IF($B112="","",VLOOKUP($B112,'Catalog Items'!$L:$AA,13,FALSE))</f>
        <v/>
      </c>
      <c r="T112" s="47" t="str">
        <f>IF($B112="","",VLOOKUP($B112,'Catalog Items'!$L:$BB,17,FALSE))</f>
        <v/>
      </c>
      <c r="U112" s="47" t="str">
        <f>IF($B112="","",VLOOKUP($B112,'Catalog Items'!$L:$BB,19,FALSE))</f>
        <v/>
      </c>
      <c r="V112" s="47" t="str">
        <f>IF($B112="","",VLOOKUP($B112,'Catalog Items'!$L:$BB,20,FALSE))</f>
        <v/>
      </c>
      <c r="W112" s="47" t="str">
        <f>IF($B112="","",VLOOKUP($B112,'Catalog Items'!$L:$BB,21,FALSE))</f>
        <v/>
      </c>
      <c r="X112" s="48" t="str">
        <f>IF($B112="","",VLOOKUP($B112,'Catalog Items'!$L:$BB,22,FALSE))</f>
        <v/>
      </c>
      <c r="Y112" s="48" t="str">
        <f>IF($B112="","",VLOOKUP($B112,'Catalog Items'!$L:$BB,23,FALSE))</f>
        <v/>
      </c>
      <c r="Z112" s="48" t="str">
        <f>IF($B112="","",VLOOKUP($B112,'Catalog Items'!$L:$BB,24,FALSE))</f>
        <v/>
      </c>
      <c r="AA112" s="47" t="str">
        <f>IF($B112="","",VLOOKUP($B112,'Catalog Items'!$L:$BB,25,FALSE))</f>
        <v/>
      </c>
      <c r="AB112" s="47" t="str">
        <f>IF($B112="","",VLOOKUP($B112,'Catalog Items'!$L:$BB,26,FALSE))</f>
        <v/>
      </c>
      <c r="AC112" s="48" t="str">
        <f>IF($B112="","",VLOOKUP($B112,'Catalog Items'!$L:$BB,27,FALSE))</f>
        <v/>
      </c>
      <c r="AD112" s="48" t="str">
        <f>IF($B112="","",VLOOKUP($B112,'Catalog Items'!$L:$BB,28,FALSE))</f>
        <v/>
      </c>
      <c r="AE112" s="48" t="str">
        <f>IF($B112="","",VLOOKUP($B112,'Catalog Items'!$L:$BB,29,FALSE))</f>
        <v/>
      </c>
      <c r="AF112" s="48" t="str">
        <f>IF($B112="","",VLOOKUP($B112,'Catalog Items'!$L:$BB,30,FALSE))</f>
        <v/>
      </c>
      <c r="AG112" s="48" t="str">
        <f>IF($B112="","",VLOOKUP($B112,'Catalog Items'!$L:$BB,31,FALSE))</f>
        <v/>
      </c>
      <c r="AH112" s="48" t="str">
        <f>IF($B112="","",VLOOKUP($B112,'Catalog Items'!$L:$BB,32,FALSE))</f>
        <v/>
      </c>
      <c r="AI112" s="48" t="str">
        <f>IF($B112="","",VLOOKUP($B112,'Catalog Items'!$L:$BB,33,FALSE))</f>
        <v/>
      </c>
      <c r="AJ112" s="48" t="str">
        <f>IF($B112="","",VLOOKUP($B112,'Catalog Items'!$L:$BB,34,FALSE))</f>
        <v/>
      </c>
      <c r="AK112" s="47" t="str">
        <f>IF($B112="","",VLOOKUP($B112,'Catalog Items'!$L:$BB,35,FALSE))</f>
        <v/>
      </c>
      <c r="AL112" s="47" t="str">
        <f>IF($B112="","",VLOOKUP($B112,'Catalog Items'!$L:$BB,36,FALSE))</f>
        <v/>
      </c>
      <c r="AM112" s="47" t="str">
        <f>IF($B112="","",VLOOKUP($B112,'Catalog Items'!$L:$BB,37,FALSE))</f>
        <v/>
      </c>
      <c r="AN112" s="47" t="str">
        <f>IF($B112="","",VLOOKUP($B112,'Catalog Items'!$L:$BB,38,FALSE))</f>
        <v/>
      </c>
      <c r="AO112" s="47" t="str">
        <f>IF($B112="","",VLOOKUP($B112,'Catalog Items'!$L:$BB,14,FALSE))</f>
        <v/>
      </c>
    </row>
    <row r="113" spans="1:41" ht="15.6" customHeight="1" x14ac:dyDescent="0.25">
      <c r="A113" s="39">
        <v>102</v>
      </c>
      <c r="B113" s="40"/>
      <c r="C113" s="41"/>
      <c r="D113" s="41"/>
      <c r="E113" s="42" t="str">
        <f>IF($B113="","",VLOOKUP($B113,'Catalog Items'!$L:$M,2,FALSE))</f>
        <v/>
      </c>
      <c r="F113" s="68" t="str">
        <f>IF($B113="","",IF(AND(D113&gt;0,C113&gt;0),"UOM Error",IF(D113&gt;0,VLOOKUP(B113,'Catalog Items'!$L:$X,13,FALSE),IF(C113&gt;0,VLOOKUP(B113,'Catalog Items'!$L:$W,12,FALSE),0))))</f>
        <v/>
      </c>
      <c r="G113" s="43" t="str">
        <f t="shared" si="5"/>
        <v/>
      </c>
      <c r="H113" s="44">
        <f t="shared" si="6"/>
        <v>0</v>
      </c>
      <c r="I113" s="45">
        <f t="shared" si="4"/>
        <v>0</v>
      </c>
      <c r="J113" s="46" t="str">
        <f>IF($B113="","",VLOOKUP($B113,'Catalog Items'!$L:$N,3,FALSE))</f>
        <v/>
      </c>
      <c r="K113" s="46" t="str">
        <f>IF($B113="","",VLOOKUP($B113,'Catalog Items'!$L:$O,4,FALSE))</f>
        <v/>
      </c>
      <c r="L113" s="47" t="str">
        <f>IF($B113="","",VLOOKUP($B113,'Catalog Items'!$L:$Q,6,FALSE))</f>
        <v/>
      </c>
      <c r="M113" s="47" t="str">
        <f>IF($B113="","",VLOOKUP($B113,'Catalog Items'!$L:$R,7,FALSE))</f>
        <v/>
      </c>
      <c r="N113" s="47" t="str">
        <f>IF($B113="","",VLOOKUP($B113,'Catalog Items'!$L:$S,8,FALSE))</f>
        <v/>
      </c>
      <c r="O113" s="47" t="str">
        <f>IF($B113="","",VLOOKUP($B113,'Catalog Items'!$L:$T,9,FALSE))</f>
        <v/>
      </c>
      <c r="P113" s="96" t="str">
        <f>IF($B113="","",VLOOKUP($B113,'Catalog Items'!$L:$AA,10,FALSE))</f>
        <v/>
      </c>
      <c r="Q113" s="96" t="str">
        <f>IF($B113="","",VLOOKUP($B113,'Catalog Items'!$L:$AA,11,FALSE))</f>
        <v/>
      </c>
      <c r="R113" s="96" t="str">
        <f>IF($B113="","",VLOOKUP($B113,'Catalog Items'!$L:$AA,12,FALSE))</f>
        <v/>
      </c>
      <c r="S113" s="96" t="str">
        <f>IF($B113="","",VLOOKUP($B113,'Catalog Items'!$L:$AA,13,FALSE))</f>
        <v/>
      </c>
      <c r="T113" s="47" t="str">
        <f>IF($B113="","",VLOOKUP($B113,'Catalog Items'!$L:$BB,17,FALSE))</f>
        <v/>
      </c>
      <c r="U113" s="47" t="str">
        <f>IF($B113="","",VLOOKUP($B113,'Catalog Items'!$L:$BB,19,FALSE))</f>
        <v/>
      </c>
      <c r="V113" s="47" t="str">
        <f>IF($B113="","",VLOOKUP($B113,'Catalog Items'!$L:$BB,20,FALSE))</f>
        <v/>
      </c>
      <c r="W113" s="47" t="str">
        <f>IF($B113="","",VLOOKUP($B113,'Catalog Items'!$L:$BB,21,FALSE))</f>
        <v/>
      </c>
      <c r="X113" s="48" t="str">
        <f>IF($B113="","",VLOOKUP($B113,'Catalog Items'!$L:$BB,22,FALSE))</f>
        <v/>
      </c>
      <c r="Y113" s="48" t="str">
        <f>IF($B113="","",VLOOKUP($B113,'Catalog Items'!$L:$BB,23,FALSE))</f>
        <v/>
      </c>
      <c r="Z113" s="48" t="str">
        <f>IF($B113="","",VLOOKUP($B113,'Catalog Items'!$L:$BB,24,FALSE))</f>
        <v/>
      </c>
      <c r="AA113" s="47" t="str">
        <f>IF($B113="","",VLOOKUP($B113,'Catalog Items'!$L:$BB,25,FALSE))</f>
        <v/>
      </c>
      <c r="AB113" s="47" t="str">
        <f>IF($B113="","",VLOOKUP($B113,'Catalog Items'!$L:$BB,26,FALSE))</f>
        <v/>
      </c>
      <c r="AC113" s="48" t="str">
        <f>IF($B113="","",VLOOKUP($B113,'Catalog Items'!$L:$BB,27,FALSE))</f>
        <v/>
      </c>
      <c r="AD113" s="48" t="str">
        <f>IF($B113="","",VLOOKUP($B113,'Catalog Items'!$L:$BB,28,FALSE))</f>
        <v/>
      </c>
      <c r="AE113" s="48" t="str">
        <f>IF($B113="","",VLOOKUP($B113,'Catalog Items'!$L:$BB,29,FALSE))</f>
        <v/>
      </c>
      <c r="AF113" s="48" t="str">
        <f>IF($B113="","",VLOOKUP($B113,'Catalog Items'!$L:$BB,30,FALSE))</f>
        <v/>
      </c>
      <c r="AG113" s="48" t="str">
        <f>IF($B113="","",VLOOKUP($B113,'Catalog Items'!$L:$BB,31,FALSE))</f>
        <v/>
      </c>
      <c r="AH113" s="48" t="str">
        <f>IF($B113="","",VLOOKUP($B113,'Catalog Items'!$L:$BB,32,FALSE))</f>
        <v/>
      </c>
      <c r="AI113" s="48" t="str">
        <f>IF($B113="","",VLOOKUP($B113,'Catalog Items'!$L:$BB,33,FALSE))</f>
        <v/>
      </c>
      <c r="AJ113" s="48" t="str">
        <f>IF($B113="","",VLOOKUP($B113,'Catalog Items'!$L:$BB,34,FALSE))</f>
        <v/>
      </c>
      <c r="AK113" s="47" t="str">
        <f>IF($B113="","",VLOOKUP($B113,'Catalog Items'!$L:$BB,35,FALSE))</f>
        <v/>
      </c>
      <c r="AL113" s="47" t="str">
        <f>IF($B113="","",VLOOKUP($B113,'Catalog Items'!$L:$BB,36,FALSE))</f>
        <v/>
      </c>
      <c r="AM113" s="47" t="str">
        <f>IF($B113="","",VLOOKUP($B113,'Catalog Items'!$L:$BB,37,FALSE))</f>
        <v/>
      </c>
      <c r="AN113" s="47" t="str">
        <f>IF($B113="","",VLOOKUP($B113,'Catalog Items'!$L:$BB,38,FALSE))</f>
        <v/>
      </c>
      <c r="AO113" s="47" t="str">
        <f>IF($B113="","",VLOOKUP($B113,'Catalog Items'!$L:$BB,14,FALSE))</f>
        <v/>
      </c>
    </row>
    <row r="114" spans="1:41" ht="15.6" customHeight="1" x14ac:dyDescent="0.25">
      <c r="A114" s="39">
        <v>103</v>
      </c>
      <c r="B114" s="40"/>
      <c r="C114" s="41"/>
      <c r="D114" s="41"/>
      <c r="E114" s="42" t="str">
        <f>IF($B114="","",VLOOKUP($B114,'Catalog Items'!$L:$M,2,FALSE))</f>
        <v/>
      </c>
      <c r="F114" s="68" t="str">
        <f>IF($B114="","",IF(AND(D114&gt;0,C114&gt;0),"UOM Error",IF(D114&gt;0,VLOOKUP(B114,'Catalog Items'!$L:$X,13,FALSE),IF(C114&gt;0,VLOOKUP(B114,'Catalog Items'!$L:$W,12,FALSE),0))))</f>
        <v/>
      </c>
      <c r="G114" s="43" t="str">
        <f t="shared" si="5"/>
        <v/>
      </c>
      <c r="H114" s="44">
        <f t="shared" si="6"/>
        <v>0</v>
      </c>
      <c r="I114" s="45">
        <f t="shared" si="4"/>
        <v>0</v>
      </c>
      <c r="J114" s="46" t="str">
        <f>IF($B114="","",VLOOKUP($B114,'Catalog Items'!$L:$N,3,FALSE))</f>
        <v/>
      </c>
      <c r="K114" s="46" t="str">
        <f>IF($B114="","",VLOOKUP($B114,'Catalog Items'!$L:$O,4,FALSE))</f>
        <v/>
      </c>
      <c r="L114" s="47" t="str">
        <f>IF($B114="","",VLOOKUP($B114,'Catalog Items'!$L:$Q,6,FALSE))</f>
        <v/>
      </c>
      <c r="M114" s="47" t="str">
        <f>IF($B114="","",VLOOKUP($B114,'Catalog Items'!$L:$R,7,FALSE))</f>
        <v/>
      </c>
      <c r="N114" s="47" t="str">
        <f>IF($B114="","",VLOOKUP($B114,'Catalog Items'!$L:$S,8,FALSE))</f>
        <v/>
      </c>
      <c r="O114" s="47" t="str">
        <f>IF($B114="","",VLOOKUP($B114,'Catalog Items'!$L:$T,9,FALSE))</f>
        <v/>
      </c>
      <c r="P114" s="96" t="str">
        <f>IF($B114="","",VLOOKUP($B114,'Catalog Items'!$L:$AA,10,FALSE))</f>
        <v/>
      </c>
      <c r="Q114" s="96" t="str">
        <f>IF($B114="","",VLOOKUP($B114,'Catalog Items'!$L:$AA,11,FALSE))</f>
        <v/>
      </c>
      <c r="R114" s="96" t="str">
        <f>IF($B114="","",VLOOKUP($B114,'Catalog Items'!$L:$AA,12,FALSE))</f>
        <v/>
      </c>
      <c r="S114" s="96" t="str">
        <f>IF($B114="","",VLOOKUP($B114,'Catalog Items'!$L:$AA,13,FALSE))</f>
        <v/>
      </c>
      <c r="T114" s="47" t="str">
        <f>IF($B114="","",VLOOKUP($B114,'Catalog Items'!$L:$BB,17,FALSE))</f>
        <v/>
      </c>
      <c r="U114" s="47" t="str">
        <f>IF($B114="","",VLOOKUP($B114,'Catalog Items'!$L:$BB,19,FALSE))</f>
        <v/>
      </c>
      <c r="V114" s="47" t="str">
        <f>IF($B114="","",VLOOKUP($B114,'Catalog Items'!$L:$BB,20,FALSE))</f>
        <v/>
      </c>
      <c r="W114" s="47" t="str">
        <f>IF($B114="","",VLOOKUP($B114,'Catalog Items'!$L:$BB,21,FALSE))</f>
        <v/>
      </c>
      <c r="X114" s="48" t="str">
        <f>IF($B114="","",VLOOKUP($B114,'Catalog Items'!$L:$BB,22,FALSE))</f>
        <v/>
      </c>
      <c r="Y114" s="48" t="str">
        <f>IF($B114="","",VLOOKUP($B114,'Catalog Items'!$L:$BB,23,FALSE))</f>
        <v/>
      </c>
      <c r="Z114" s="48" t="str">
        <f>IF($B114="","",VLOOKUP($B114,'Catalog Items'!$L:$BB,24,FALSE))</f>
        <v/>
      </c>
      <c r="AA114" s="47" t="str">
        <f>IF($B114="","",VLOOKUP($B114,'Catalog Items'!$L:$BB,25,FALSE))</f>
        <v/>
      </c>
      <c r="AB114" s="47" t="str">
        <f>IF($B114="","",VLOOKUP($B114,'Catalog Items'!$L:$BB,26,FALSE))</f>
        <v/>
      </c>
      <c r="AC114" s="48" t="str">
        <f>IF($B114="","",VLOOKUP($B114,'Catalog Items'!$L:$BB,27,FALSE))</f>
        <v/>
      </c>
      <c r="AD114" s="48" t="str">
        <f>IF($B114="","",VLOOKUP($B114,'Catalog Items'!$L:$BB,28,FALSE))</f>
        <v/>
      </c>
      <c r="AE114" s="48" t="str">
        <f>IF($B114="","",VLOOKUP($B114,'Catalog Items'!$L:$BB,29,FALSE))</f>
        <v/>
      </c>
      <c r="AF114" s="48" t="str">
        <f>IF($B114="","",VLOOKUP($B114,'Catalog Items'!$L:$BB,30,FALSE))</f>
        <v/>
      </c>
      <c r="AG114" s="48" t="str">
        <f>IF($B114="","",VLOOKUP($B114,'Catalog Items'!$L:$BB,31,FALSE))</f>
        <v/>
      </c>
      <c r="AH114" s="48" t="str">
        <f>IF($B114="","",VLOOKUP($B114,'Catalog Items'!$L:$BB,32,FALSE))</f>
        <v/>
      </c>
      <c r="AI114" s="48" t="str">
        <f>IF($B114="","",VLOOKUP($B114,'Catalog Items'!$L:$BB,33,FALSE))</f>
        <v/>
      </c>
      <c r="AJ114" s="48" t="str">
        <f>IF($B114="","",VLOOKUP($B114,'Catalog Items'!$L:$BB,34,FALSE))</f>
        <v/>
      </c>
      <c r="AK114" s="47" t="str">
        <f>IF($B114="","",VLOOKUP($B114,'Catalog Items'!$L:$BB,35,FALSE))</f>
        <v/>
      </c>
      <c r="AL114" s="47" t="str">
        <f>IF($B114="","",VLOOKUP($B114,'Catalog Items'!$L:$BB,36,FALSE))</f>
        <v/>
      </c>
      <c r="AM114" s="47" t="str">
        <f>IF($B114="","",VLOOKUP($B114,'Catalog Items'!$L:$BB,37,FALSE))</f>
        <v/>
      </c>
      <c r="AN114" s="47" t="str">
        <f>IF($B114="","",VLOOKUP($B114,'Catalog Items'!$L:$BB,38,FALSE))</f>
        <v/>
      </c>
      <c r="AO114" s="47" t="str">
        <f>IF($B114="","",VLOOKUP($B114,'Catalog Items'!$L:$BB,14,FALSE))</f>
        <v/>
      </c>
    </row>
    <row r="115" spans="1:41" ht="15.6" customHeight="1" x14ac:dyDescent="0.25">
      <c r="A115" s="39">
        <v>104</v>
      </c>
      <c r="B115" s="40"/>
      <c r="C115" s="41"/>
      <c r="D115" s="41"/>
      <c r="E115" s="42" t="str">
        <f>IF($B115="","",VLOOKUP($B115,'Catalog Items'!$L:$M,2,FALSE))</f>
        <v/>
      </c>
      <c r="F115" s="68" t="str">
        <f>IF($B115="","",IF(AND(D115&gt;0,C115&gt;0),"UOM Error",IF(D115&gt;0,VLOOKUP(B115,'Catalog Items'!$L:$X,13,FALSE),IF(C115&gt;0,VLOOKUP(B115,'Catalog Items'!$L:$W,12,FALSE),0))))</f>
        <v/>
      </c>
      <c r="G115" s="43" t="str">
        <f t="shared" si="5"/>
        <v/>
      </c>
      <c r="H115" s="44">
        <f t="shared" si="6"/>
        <v>0</v>
      </c>
      <c r="I115" s="45">
        <f t="shared" si="4"/>
        <v>0</v>
      </c>
      <c r="J115" s="46" t="str">
        <f>IF($B115="","",VLOOKUP($B115,'Catalog Items'!$L:$N,3,FALSE))</f>
        <v/>
      </c>
      <c r="K115" s="46" t="str">
        <f>IF($B115="","",VLOOKUP($B115,'Catalog Items'!$L:$O,4,FALSE))</f>
        <v/>
      </c>
      <c r="L115" s="47" t="str">
        <f>IF($B115="","",VLOOKUP($B115,'Catalog Items'!$L:$Q,6,FALSE))</f>
        <v/>
      </c>
      <c r="M115" s="47" t="str">
        <f>IF($B115="","",VLOOKUP($B115,'Catalog Items'!$L:$R,7,FALSE))</f>
        <v/>
      </c>
      <c r="N115" s="47" t="str">
        <f>IF($B115="","",VLOOKUP($B115,'Catalog Items'!$L:$S,8,FALSE))</f>
        <v/>
      </c>
      <c r="O115" s="47" t="str">
        <f>IF($B115="","",VLOOKUP($B115,'Catalog Items'!$L:$T,9,FALSE))</f>
        <v/>
      </c>
      <c r="P115" s="96" t="str">
        <f>IF($B115="","",VLOOKUP($B115,'Catalog Items'!$L:$AA,10,FALSE))</f>
        <v/>
      </c>
      <c r="Q115" s="96" t="str">
        <f>IF($B115="","",VLOOKUP($B115,'Catalog Items'!$L:$AA,11,FALSE))</f>
        <v/>
      </c>
      <c r="R115" s="96" t="str">
        <f>IF($B115="","",VLOOKUP($B115,'Catalog Items'!$L:$AA,12,FALSE))</f>
        <v/>
      </c>
      <c r="S115" s="96" t="str">
        <f>IF($B115="","",VLOOKUP($B115,'Catalog Items'!$L:$AA,13,FALSE))</f>
        <v/>
      </c>
      <c r="T115" s="47" t="str">
        <f>IF($B115="","",VLOOKUP($B115,'Catalog Items'!$L:$BB,17,FALSE))</f>
        <v/>
      </c>
      <c r="U115" s="47" t="str">
        <f>IF($B115="","",VLOOKUP($B115,'Catalog Items'!$L:$BB,19,FALSE))</f>
        <v/>
      </c>
      <c r="V115" s="47" t="str">
        <f>IF($B115="","",VLOOKUP($B115,'Catalog Items'!$L:$BB,20,FALSE))</f>
        <v/>
      </c>
      <c r="W115" s="47" t="str">
        <f>IF($B115="","",VLOOKUP($B115,'Catalog Items'!$L:$BB,21,FALSE))</f>
        <v/>
      </c>
      <c r="X115" s="48" t="str">
        <f>IF($B115="","",VLOOKUP($B115,'Catalog Items'!$L:$BB,22,FALSE))</f>
        <v/>
      </c>
      <c r="Y115" s="48" t="str">
        <f>IF($B115="","",VLOOKUP($B115,'Catalog Items'!$L:$BB,23,FALSE))</f>
        <v/>
      </c>
      <c r="Z115" s="48" t="str">
        <f>IF($B115="","",VLOOKUP($B115,'Catalog Items'!$L:$BB,24,FALSE))</f>
        <v/>
      </c>
      <c r="AA115" s="47" t="str">
        <f>IF($B115="","",VLOOKUP($B115,'Catalog Items'!$L:$BB,25,FALSE))</f>
        <v/>
      </c>
      <c r="AB115" s="47" t="str">
        <f>IF($B115="","",VLOOKUP($B115,'Catalog Items'!$L:$BB,26,FALSE))</f>
        <v/>
      </c>
      <c r="AC115" s="48" t="str">
        <f>IF($B115="","",VLOOKUP($B115,'Catalog Items'!$L:$BB,27,FALSE))</f>
        <v/>
      </c>
      <c r="AD115" s="48" t="str">
        <f>IF($B115="","",VLOOKUP($B115,'Catalog Items'!$L:$BB,28,FALSE))</f>
        <v/>
      </c>
      <c r="AE115" s="48" t="str">
        <f>IF($B115="","",VLOOKUP($B115,'Catalog Items'!$L:$BB,29,FALSE))</f>
        <v/>
      </c>
      <c r="AF115" s="48" t="str">
        <f>IF($B115="","",VLOOKUP($B115,'Catalog Items'!$L:$BB,30,FALSE))</f>
        <v/>
      </c>
      <c r="AG115" s="48" t="str">
        <f>IF($B115="","",VLOOKUP($B115,'Catalog Items'!$L:$BB,31,FALSE))</f>
        <v/>
      </c>
      <c r="AH115" s="48" t="str">
        <f>IF($B115="","",VLOOKUP($B115,'Catalog Items'!$L:$BB,32,FALSE))</f>
        <v/>
      </c>
      <c r="AI115" s="48" t="str">
        <f>IF($B115="","",VLOOKUP($B115,'Catalog Items'!$L:$BB,33,FALSE))</f>
        <v/>
      </c>
      <c r="AJ115" s="48" t="str">
        <f>IF($B115="","",VLOOKUP($B115,'Catalog Items'!$L:$BB,34,FALSE))</f>
        <v/>
      </c>
      <c r="AK115" s="47" t="str">
        <f>IF($B115="","",VLOOKUP($B115,'Catalog Items'!$L:$BB,35,FALSE))</f>
        <v/>
      </c>
      <c r="AL115" s="47" t="str">
        <f>IF($B115="","",VLOOKUP($B115,'Catalog Items'!$L:$BB,36,FALSE))</f>
        <v/>
      </c>
      <c r="AM115" s="47" t="str">
        <f>IF($B115="","",VLOOKUP($B115,'Catalog Items'!$L:$BB,37,FALSE))</f>
        <v/>
      </c>
      <c r="AN115" s="47" t="str">
        <f>IF($B115="","",VLOOKUP($B115,'Catalog Items'!$L:$BB,38,FALSE))</f>
        <v/>
      </c>
      <c r="AO115" s="47" t="str">
        <f>IF($B115="","",VLOOKUP($B115,'Catalog Items'!$L:$BB,14,FALSE))</f>
        <v/>
      </c>
    </row>
    <row r="116" spans="1:41" ht="15.6" customHeight="1" x14ac:dyDescent="0.25">
      <c r="A116" s="39">
        <v>105</v>
      </c>
      <c r="B116" s="40"/>
      <c r="C116" s="41"/>
      <c r="D116" s="41"/>
      <c r="E116" s="42" t="str">
        <f>IF($B116="","",VLOOKUP($B116,'Catalog Items'!$L:$M,2,FALSE))</f>
        <v/>
      </c>
      <c r="F116" s="68" t="str">
        <f>IF($B116="","",IF(AND(D116&gt;0,C116&gt;0),"UOM Error",IF(D116&gt;0,VLOOKUP(B116,'Catalog Items'!$L:$X,13,FALSE),IF(C116&gt;0,VLOOKUP(B116,'Catalog Items'!$L:$W,12,FALSE),0))))</f>
        <v/>
      </c>
      <c r="G116" s="43" t="str">
        <f t="shared" si="5"/>
        <v/>
      </c>
      <c r="H116" s="44">
        <f t="shared" si="6"/>
        <v>0</v>
      </c>
      <c r="I116" s="45">
        <f t="shared" si="4"/>
        <v>0</v>
      </c>
      <c r="J116" s="46" t="str">
        <f>IF($B116="","",VLOOKUP($B116,'Catalog Items'!$L:$N,3,FALSE))</f>
        <v/>
      </c>
      <c r="K116" s="46" t="str">
        <f>IF($B116="","",VLOOKUP($B116,'Catalog Items'!$L:$O,4,FALSE))</f>
        <v/>
      </c>
      <c r="L116" s="47" t="str">
        <f>IF($B116="","",VLOOKUP($B116,'Catalog Items'!$L:$Q,6,FALSE))</f>
        <v/>
      </c>
      <c r="M116" s="47" t="str">
        <f>IF($B116="","",VLOOKUP($B116,'Catalog Items'!$L:$R,7,FALSE))</f>
        <v/>
      </c>
      <c r="N116" s="47" t="str">
        <f>IF($B116="","",VLOOKUP($B116,'Catalog Items'!$L:$S,8,FALSE))</f>
        <v/>
      </c>
      <c r="O116" s="47" t="str">
        <f>IF($B116="","",VLOOKUP($B116,'Catalog Items'!$L:$T,9,FALSE))</f>
        <v/>
      </c>
      <c r="P116" s="96" t="str">
        <f>IF($B116="","",VLOOKUP($B116,'Catalog Items'!$L:$AA,10,FALSE))</f>
        <v/>
      </c>
      <c r="Q116" s="96" t="str">
        <f>IF($B116="","",VLOOKUP($B116,'Catalog Items'!$L:$AA,11,FALSE))</f>
        <v/>
      </c>
      <c r="R116" s="96" t="str">
        <f>IF($B116="","",VLOOKUP($B116,'Catalog Items'!$L:$AA,12,FALSE))</f>
        <v/>
      </c>
      <c r="S116" s="96" t="str">
        <f>IF($B116="","",VLOOKUP($B116,'Catalog Items'!$L:$AA,13,FALSE))</f>
        <v/>
      </c>
      <c r="T116" s="47" t="str">
        <f>IF($B116="","",VLOOKUP($B116,'Catalog Items'!$L:$BB,17,FALSE))</f>
        <v/>
      </c>
      <c r="U116" s="47" t="str">
        <f>IF($B116="","",VLOOKUP($B116,'Catalog Items'!$L:$BB,19,FALSE))</f>
        <v/>
      </c>
      <c r="V116" s="47" t="str">
        <f>IF($B116="","",VLOOKUP($B116,'Catalog Items'!$L:$BB,20,FALSE))</f>
        <v/>
      </c>
      <c r="W116" s="47" t="str">
        <f>IF($B116="","",VLOOKUP($B116,'Catalog Items'!$L:$BB,21,FALSE))</f>
        <v/>
      </c>
      <c r="X116" s="48" t="str">
        <f>IF($B116="","",VLOOKUP($B116,'Catalog Items'!$L:$BB,22,FALSE))</f>
        <v/>
      </c>
      <c r="Y116" s="48" t="str">
        <f>IF($B116="","",VLOOKUP($B116,'Catalog Items'!$L:$BB,23,FALSE))</f>
        <v/>
      </c>
      <c r="Z116" s="48" t="str">
        <f>IF($B116="","",VLOOKUP($B116,'Catalog Items'!$L:$BB,24,FALSE))</f>
        <v/>
      </c>
      <c r="AA116" s="47" t="str">
        <f>IF($B116="","",VLOOKUP($B116,'Catalog Items'!$L:$BB,25,FALSE))</f>
        <v/>
      </c>
      <c r="AB116" s="47" t="str">
        <f>IF($B116="","",VLOOKUP($B116,'Catalog Items'!$L:$BB,26,FALSE))</f>
        <v/>
      </c>
      <c r="AC116" s="48" t="str">
        <f>IF($B116="","",VLOOKUP($B116,'Catalog Items'!$L:$BB,27,FALSE))</f>
        <v/>
      </c>
      <c r="AD116" s="48" t="str">
        <f>IF($B116="","",VLOOKUP($B116,'Catalog Items'!$L:$BB,28,FALSE))</f>
        <v/>
      </c>
      <c r="AE116" s="48" t="str">
        <f>IF($B116="","",VLOOKUP($B116,'Catalog Items'!$L:$BB,29,FALSE))</f>
        <v/>
      </c>
      <c r="AF116" s="48" t="str">
        <f>IF($B116="","",VLOOKUP($B116,'Catalog Items'!$L:$BB,30,FALSE))</f>
        <v/>
      </c>
      <c r="AG116" s="48" t="str">
        <f>IF($B116="","",VLOOKUP($B116,'Catalog Items'!$L:$BB,31,FALSE))</f>
        <v/>
      </c>
      <c r="AH116" s="48" t="str">
        <f>IF($B116="","",VLOOKUP($B116,'Catalog Items'!$L:$BB,32,FALSE))</f>
        <v/>
      </c>
      <c r="AI116" s="48" t="str">
        <f>IF($B116="","",VLOOKUP($B116,'Catalog Items'!$L:$BB,33,FALSE))</f>
        <v/>
      </c>
      <c r="AJ116" s="48" t="str">
        <f>IF($B116="","",VLOOKUP($B116,'Catalog Items'!$L:$BB,34,FALSE))</f>
        <v/>
      </c>
      <c r="AK116" s="47" t="str">
        <f>IF($B116="","",VLOOKUP($B116,'Catalog Items'!$L:$BB,35,FALSE))</f>
        <v/>
      </c>
      <c r="AL116" s="47" t="str">
        <f>IF($B116="","",VLOOKUP($B116,'Catalog Items'!$L:$BB,36,FALSE))</f>
        <v/>
      </c>
      <c r="AM116" s="47" t="str">
        <f>IF($B116="","",VLOOKUP($B116,'Catalog Items'!$L:$BB,37,FALSE))</f>
        <v/>
      </c>
      <c r="AN116" s="47" t="str">
        <f>IF($B116="","",VLOOKUP($B116,'Catalog Items'!$L:$BB,38,FALSE))</f>
        <v/>
      </c>
      <c r="AO116" s="47" t="str">
        <f>IF($B116="","",VLOOKUP($B116,'Catalog Items'!$L:$BB,14,FALSE))</f>
        <v/>
      </c>
    </row>
    <row r="117" spans="1:41" ht="15.6" customHeight="1" x14ac:dyDescent="0.25">
      <c r="A117" s="39">
        <v>106</v>
      </c>
      <c r="B117" s="40"/>
      <c r="C117" s="41"/>
      <c r="D117" s="41"/>
      <c r="E117" s="42" t="str">
        <f>IF($B117="","",VLOOKUP($B117,'Catalog Items'!$L:$M,2,FALSE))</f>
        <v/>
      </c>
      <c r="F117" s="68" t="str">
        <f>IF($B117="","",IF(AND(D117&gt;0,C117&gt;0),"UOM Error",IF(D117&gt;0,VLOOKUP(B117,'Catalog Items'!$L:$X,13,FALSE),IF(C117&gt;0,VLOOKUP(B117,'Catalog Items'!$L:$W,12,FALSE),0))))</f>
        <v/>
      </c>
      <c r="G117" s="43" t="str">
        <f t="shared" si="5"/>
        <v/>
      </c>
      <c r="H117" s="44">
        <f t="shared" si="6"/>
        <v>0</v>
      </c>
      <c r="I117" s="45">
        <f t="shared" si="4"/>
        <v>0</v>
      </c>
      <c r="J117" s="46" t="str">
        <f>IF($B117="","",VLOOKUP($B117,'Catalog Items'!$L:$N,3,FALSE))</f>
        <v/>
      </c>
      <c r="K117" s="46" t="str">
        <f>IF($B117="","",VLOOKUP($B117,'Catalog Items'!$L:$O,4,FALSE))</f>
        <v/>
      </c>
      <c r="L117" s="47" t="str">
        <f>IF($B117="","",VLOOKUP($B117,'Catalog Items'!$L:$Q,6,FALSE))</f>
        <v/>
      </c>
      <c r="M117" s="47" t="str">
        <f>IF($B117="","",VLOOKUP($B117,'Catalog Items'!$L:$R,7,FALSE))</f>
        <v/>
      </c>
      <c r="N117" s="47" t="str">
        <f>IF($B117="","",VLOOKUP($B117,'Catalog Items'!$L:$S,8,FALSE))</f>
        <v/>
      </c>
      <c r="O117" s="47" t="str">
        <f>IF($B117="","",VLOOKUP($B117,'Catalog Items'!$L:$T,9,FALSE))</f>
        <v/>
      </c>
      <c r="P117" s="96" t="str">
        <f>IF($B117="","",VLOOKUP($B117,'Catalog Items'!$L:$AA,10,FALSE))</f>
        <v/>
      </c>
      <c r="Q117" s="96" t="str">
        <f>IF($B117="","",VLOOKUP($B117,'Catalog Items'!$L:$AA,11,FALSE))</f>
        <v/>
      </c>
      <c r="R117" s="96" t="str">
        <f>IF($B117="","",VLOOKUP($B117,'Catalog Items'!$L:$AA,12,FALSE))</f>
        <v/>
      </c>
      <c r="S117" s="96" t="str">
        <f>IF($B117="","",VLOOKUP($B117,'Catalog Items'!$L:$AA,13,FALSE))</f>
        <v/>
      </c>
      <c r="T117" s="47" t="str">
        <f>IF($B117="","",VLOOKUP($B117,'Catalog Items'!$L:$BB,17,FALSE))</f>
        <v/>
      </c>
      <c r="U117" s="47" t="str">
        <f>IF($B117="","",VLOOKUP($B117,'Catalog Items'!$L:$BB,19,FALSE))</f>
        <v/>
      </c>
      <c r="V117" s="47" t="str">
        <f>IF($B117="","",VLOOKUP($B117,'Catalog Items'!$L:$BB,20,FALSE))</f>
        <v/>
      </c>
      <c r="W117" s="47" t="str">
        <f>IF($B117="","",VLOOKUP($B117,'Catalog Items'!$L:$BB,21,FALSE))</f>
        <v/>
      </c>
      <c r="X117" s="48" t="str">
        <f>IF($B117="","",VLOOKUP($B117,'Catalog Items'!$L:$BB,22,FALSE))</f>
        <v/>
      </c>
      <c r="Y117" s="48" t="str">
        <f>IF($B117="","",VLOOKUP($B117,'Catalog Items'!$L:$BB,23,FALSE))</f>
        <v/>
      </c>
      <c r="Z117" s="48" t="str">
        <f>IF($B117="","",VLOOKUP($B117,'Catalog Items'!$L:$BB,24,FALSE))</f>
        <v/>
      </c>
      <c r="AA117" s="47" t="str">
        <f>IF($B117="","",VLOOKUP($B117,'Catalog Items'!$L:$BB,25,FALSE))</f>
        <v/>
      </c>
      <c r="AB117" s="47" t="str">
        <f>IF($B117="","",VLOOKUP($B117,'Catalog Items'!$L:$BB,26,FALSE))</f>
        <v/>
      </c>
      <c r="AC117" s="48" t="str">
        <f>IF($B117="","",VLOOKUP($B117,'Catalog Items'!$L:$BB,27,FALSE))</f>
        <v/>
      </c>
      <c r="AD117" s="48" t="str">
        <f>IF($B117="","",VLOOKUP($B117,'Catalog Items'!$L:$BB,28,FALSE))</f>
        <v/>
      </c>
      <c r="AE117" s="48" t="str">
        <f>IF($B117="","",VLOOKUP($B117,'Catalog Items'!$L:$BB,29,FALSE))</f>
        <v/>
      </c>
      <c r="AF117" s="48" t="str">
        <f>IF($B117="","",VLOOKUP($B117,'Catalog Items'!$L:$BB,30,FALSE))</f>
        <v/>
      </c>
      <c r="AG117" s="48" t="str">
        <f>IF($B117="","",VLOOKUP($B117,'Catalog Items'!$L:$BB,31,FALSE))</f>
        <v/>
      </c>
      <c r="AH117" s="48" t="str">
        <f>IF($B117="","",VLOOKUP($B117,'Catalog Items'!$L:$BB,32,FALSE))</f>
        <v/>
      </c>
      <c r="AI117" s="48" t="str">
        <f>IF($B117="","",VLOOKUP($B117,'Catalog Items'!$L:$BB,33,FALSE))</f>
        <v/>
      </c>
      <c r="AJ117" s="48" t="str">
        <f>IF($B117="","",VLOOKUP($B117,'Catalog Items'!$L:$BB,34,FALSE))</f>
        <v/>
      </c>
      <c r="AK117" s="47" t="str">
        <f>IF($B117="","",VLOOKUP($B117,'Catalog Items'!$L:$BB,35,FALSE))</f>
        <v/>
      </c>
      <c r="AL117" s="47" t="str">
        <f>IF($B117="","",VLOOKUP($B117,'Catalog Items'!$L:$BB,36,FALSE))</f>
        <v/>
      </c>
      <c r="AM117" s="47" t="str">
        <f>IF($B117="","",VLOOKUP($B117,'Catalog Items'!$L:$BB,37,FALSE))</f>
        <v/>
      </c>
      <c r="AN117" s="47" t="str">
        <f>IF($B117="","",VLOOKUP($B117,'Catalog Items'!$L:$BB,38,FALSE))</f>
        <v/>
      </c>
      <c r="AO117" s="47" t="str">
        <f>IF($B117="","",VLOOKUP($B117,'Catalog Items'!$L:$BB,14,FALSE))</f>
        <v/>
      </c>
    </row>
    <row r="118" spans="1:41" ht="15.6" customHeight="1" x14ac:dyDescent="0.25">
      <c r="A118" s="39">
        <v>107</v>
      </c>
      <c r="B118" s="40"/>
      <c r="C118" s="41"/>
      <c r="D118" s="41"/>
      <c r="E118" s="42" t="str">
        <f>IF($B118="","",VLOOKUP($B118,'Catalog Items'!$L:$M,2,FALSE))</f>
        <v/>
      </c>
      <c r="F118" s="68" t="str">
        <f>IF($B118="","",IF(AND(D118&gt;0,C118&gt;0),"UOM Error",IF(D118&gt;0,VLOOKUP(B118,'Catalog Items'!$L:$X,13,FALSE),IF(C118&gt;0,VLOOKUP(B118,'Catalog Items'!$L:$W,12,FALSE),0))))</f>
        <v/>
      </c>
      <c r="G118" s="43" t="str">
        <f t="shared" si="5"/>
        <v/>
      </c>
      <c r="H118" s="44">
        <f t="shared" si="6"/>
        <v>0</v>
      </c>
      <c r="I118" s="45">
        <f t="shared" si="4"/>
        <v>0</v>
      </c>
      <c r="J118" s="46" t="str">
        <f>IF($B118="","",VLOOKUP($B118,'Catalog Items'!$L:$N,3,FALSE))</f>
        <v/>
      </c>
      <c r="K118" s="46" t="str">
        <f>IF($B118="","",VLOOKUP($B118,'Catalog Items'!$L:$O,4,FALSE))</f>
        <v/>
      </c>
      <c r="L118" s="47" t="str">
        <f>IF($B118="","",VLOOKUP($B118,'Catalog Items'!$L:$Q,6,FALSE))</f>
        <v/>
      </c>
      <c r="M118" s="47" t="str">
        <f>IF($B118="","",VLOOKUP($B118,'Catalog Items'!$L:$R,7,FALSE))</f>
        <v/>
      </c>
      <c r="N118" s="47" t="str">
        <f>IF($B118="","",VLOOKUP($B118,'Catalog Items'!$L:$S,8,FALSE))</f>
        <v/>
      </c>
      <c r="O118" s="47" t="str">
        <f>IF($B118="","",VLOOKUP($B118,'Catalog Items'!$L:$T,9,FALSE))</f>
        <v/>
      </c>
      <c r="P118" s="96" t="str">
        <f>IF($B118="","",VLOOKUP($B118,'Catalog Items'!$L:$AA,10,FALSE))</f>
        <v/>
      </c>
      <c r="Q118" s="96" t="str">
        <f>IF($B118="","",VLOOKUP($B118,'Catalog Items'!$L:$AA,11,FALSE))</f>
        <v/>
      </c>
      <c r="R118" s="96" t="str">
        <f>IF($B118="","",VLOOKUP($B118,'Catalog Items'!$L:$AA,12,FALSE))</f>
        <v/>
      </c>
      <c r="S118" s="96" t="str">
        <f>IF($B118="","",VLOOKUP($B118,'Catalog Items'!$L:$AA,13,FALSE))</f>
        <v/>
      </c>
      <c r="T118" s="47" t="str">
        <f>IF($B118="","",VLOOKUP($B118,'Catalog Items'!$L:$BB,17,FALSE))</f>
        <v/>
      </c>
      <c r="U118" s="47" t="str">
        <f>IF($B118="","",VLOOKUP($B118,'Catalog Items'!$L:$BB,19,FALSE))</f>
        <v/>
      </c>
      <c r="V118" s="47" t="str">
        <f>IF($B118="","",VLOOKUP($B118,'Catalog Items'!$L:$BB,20,FALSE))</f>
        <v/>
      </c>
      <c r="W118" s="47" t="str">
        <f>IF($B118="","",VLOOKUP($B118,'Catalog Items'!$L:$BB,21,FALSE))</f>
        <v/>
      </c>
      <c r="X118" s="48" t="str">
        <f>IF($B118="","",VLOOKUP($B118,'Catalog Items'!$L:$BB,22,FALSE))</f>
        <v/>
      </c>
      <c r="Y118" s="48" t="str">
        <f>IF($B118="","",VLOOKUP($B118,'Catalog Items'!$L:$BB,23,FALSE))</f>
        <v/>
      </c>
      <c r="Z118" s="48" t="str">
        <f>IF($B118="","",VLOOKUP($B118,'Catalog Items'!$L:$BB,24,FALSE))</f>
        <v/>
      </c>
      <c r="AA118" s="47" t="str">
        <f>IF($B118="","",VLOOKUP($B118,'Catalog Items'!$L:$BB,25,FALSE))</f>
        <v/>
      </c>
      <c r="AB118" s="47" t="str">
        <f>IF($B118="","",VLOOKUP($B118,'Catalog Items'!$L:$BB,26,FALSE))</f>
        <v/>
      </c>
      <c r="AC118" s="48" t="str">
        <f>IF($B118="","",VLOOKUP($B118,'Catalog Items'!$L:$BB,27,FALSE))</f>
        <v/>
      </c>
      <c r="AD118" s="48" t="str">
        <f>IF($B118="","",VLOOKUP($B118,'Catalog Items'!$L:$BB,28,FALSE))</f>
        <v/>
      </c>
      <c r="AE118" s="48" t="str">
        <f>IF($B118="","",VLOOKUP($B118,'Catalog Items'!$L:$BB,29,FALSE))</f>
        <v/>
      </c>
      <c r="AF118" s="48" t="str">
        <f>IF($B118="","",VLOOKUP($B118,'Catalog Items'!$L:$BB,30,FALSE))</f>
        <v/>
      </c>
      <c r="AG118" s="48" t="str">
        <f>IF($B118="","",VLOOKUP($B118,'Catalog Items'!$L:$BB,31,FALSE))</f>
        <v/>
      </c>
      <c r="AH118" s="48" t="str">
        <f>IF($B118="","",VLOOKUP($B118,'Catalog Items'!$L:$BB,32,FALSE))</f>
        <v/>
      </c>
      <c r="AI118" s="48" t="str">
        <f>IF($B118="","",VLOOKUP($B118,'Catalog Items'!$L:$BB,33,FALSE))</f>
        <v/>
      </c>
      <c r="AJ118" s="48" t="str">
        <f>IF($B118="","",VLOOKUP($B118,'Catalog Items'!$L:$BB,34,FALSE))</f>
        <v/>
      </c>
      <c r="AK118" s="47" t="str">
        <f>IF($B118="","",VLOOKUP($B118,'Catalog Items'!$L:$BB,35,FALSE))</f>
        <v/>
      </c>
      <c r="AL118" s="47" t="str">
        <f>IF($B118="","",VLOOKUP($B118,'Catalog Items'!$L:$BB,36,FALSE))</f>
        <v/>
      </c>
      <c r="AM118" s="47" t="str">
        <f>IF($B118="","",VLOOKUP($B118,'Catalog Items'!$L:$BB,37,FALSE))</f>
        <v/>
      </c>
      <c r="AN118" s="47" t="str">
        <f>IF($B118="","",VLOOKUP($B118,'Catalog Items'!$L:$BB,38,FALSE))</f>
        <v/>
      </c>
      <c r="AO118" s="47" t="str">
        <f>IF($B118="","",VLOOKUP($B118,'Catalog Items'!$L:$BB,14,FALSE))</f>
        <v/>
      </c>
    </row>
    <row r="119" spans="1:41" ht="15.6" customHeight="1" x14ac:dyDescent="0.25">
      <c r="A119" s="39">
        <v>108</v>
      </c>
      <c r="B119" s="40"/>
      <c r="C119" s="41"/>
      <c r="D119" s="41"/>
      <c r="E119" s="42" t="str">
        <f>IF($B119="","",VLOOKUP($B119,'Catalog Items'!$L:$M,2,FALSE))</f>
        <v/>
      </c>
      <c r="F119" s="68" t="str">
        <f>IF($B119="","",IF(AND(D119&gt;0,C119&gt;0),"UOM Error",IF(D119&gt;0,VLOOKUP(B119,'Catalog Items'!$L:$X,13,FALSE),IF(C119&gt;0,VLOOKUP(B119,'Catalog Items'!$L:$W,12,FALSE),0))))</f>
        <v/>
      </c>
      <c r="G119" s="43" t="str">
        <f t="shared" si="5"/>
        <v/>
      </c>
      <c r="H119" s="44">
        <f t="shared" si="6"/>
        <v>0</v>
      </c>
      <c r="I119" s="45">
        <f t="shared" si="4"/>
        <v>0</v>
      </c>
      <c r="J119" s="46" t="str">
        <f>IF($B119="","",VLOOKUP($B119,'Catalog Items'!$L:$N,3,FALSE))</f>
        <v/>
      </c>
      <c r="K119" s="46" t="str">
        <f>IF($B119="","",VLOOKUP($B119,'Catalog Items'!$L:$O,4,FALSE))</f>
        <v/>
      </c>
      <c r="L119" s="47" t="str">
        <f>IF($B119="","",VLOOKUP($B119,'Catalog Items'!$L:$Q,6,FALSE))</f>
        <v/>
      </c>
      <c r="M119" s="47" t="str">
        <f>IF($B119="","",VLOOKUP($B119,'Catalog Items'!$L:$R,7,FALSE))</f>
        <v/>
      </c>
      <c r="N119" s="47" t="str">
        <f>IF($B119="","",VLOOKUP($B119,'Catalog Items'!$L:$S,8,FALSE))</f>
        <v/>
      </c>
      <c r="O119" s="47" t="str">
        <f>IF($B119="","",VLOOKUP($B119,'Catalog Items'!$L:$T,9,FALSE))</f>
        <v/>
      </c>
      <c r="P119" s="96" t="str">
        <f>IF($B119="","",VLOOKUP($B119,'Catalog Items'!$L:$AA,10,FALSE))</f>
        <v/>
      </c>
      <c r="Q119" s="96" t="str">
        <f>IF($B119="","",VLOOKUP($B119,'Catalog Items'!$L:$AA,11,FALSE))</f>
        <v/>
      </c>
      <c r="R119" s="96" t="str">
        <f>IF($B119="","",VLOOKUP($B119,'Catalog Items'!$L:$AA,12,FALSE))</f>
        <v/>
      </c>
      <c r="S119" s="96" t="str">
        <f>IF($B119="","",VLOOKUP($B119,'Catalog Items'!$L:$AA,13,FALSE))</f>
        <v/>
      </c>
      <c r="T119" s="47" t="str">
        <f>IF($B119="","",VLOOKUP($B119,'Catalog Items'!$L:$BB,17,FALSE))</f>
        <v/>
      </c>
      <c r="U119" s="47" t="str">
        <f>IF($B119="","",VLOOKUP($B119,'Catalog Items'!$L:$BB,19,FALSE))</f>
        <v/>
      </c>
      <c r="V119" s="47" t="str">
        <f>IF($B119="","",VLOOKUP($B119,'Catalog Items'!$L:$BB,20,FALSE))</f>
        <v/>
      </c>
      <c r="W119" s="47" t="str">
        <f>IF($B119="","",VLOOKUP($B119,'Catalog Items'!$L:$BB,21,FALSE))</f>
        <v/>
      </c>
      <c r="X119" s="48" t="str">
        <f>IF($B119="","",VLOOKUP($B119,'Catalog Items'!$L:$BB,22,FALSE))</f>
        <v/>
      </c>
      <c r="Y119" s="48" t="str">
        <f>IF($B119="","",VLOOKUP($B119,'Catalog Items'!$L:$BB,23,FALSE))</f>
        <v/>
      </c>
      <c r="Z119" s="48" t="str">
        <f>IF($B119="","",VLOOKUP($B119,'Catalog Items'!$L:$BB,24,FALSE))</f>
        <v/>
      </c>
      <c r="AA119" s="47" t="str">
        <f>IF($B119="","",VLOOKUP($B119,'Catalog Items'!$L:$BB,25,FALSE))</f>
        <v/>
      </c>
      <c r="AB119" s="47" t="str">
        <f>IF($B119="","",VLOOKUP($B119,'Catalog Items'!$L:$BB,26,FALSE))</f>
        <v/>
      </c>
      <c r="AC119" s="48" t="str">
        <f>IF($B119="","",VLOOKUP($B119,'Catalog Items'!$L:$BB,27,FALSE))</f>
        <v/>
      </c>
      <c r="AD119" s="48" t="str">
        <f>IF($B119="","",VLOOKUP($B119,'Catalog Items'!$L:$BB,28,FALSE))</f>
        <v/>
      </c>
      <c r="AE119" s="48" t="str">
        <f>IF($B119="","",VLOOKUP($B119,'Catalog Items'!$L:$BB,29,FALSE))</f>
        <v/>
      </c>
      <c r="AF119" s="48" t="str">
        <f>IF($B119="","",VLOOKUP($B119,'Catalog Items'!$L:$BB,30,FALSE))</f>
        <v/>
      </c>
      <c r="AG119" s="48" t="str">
        <f>IF($B119="","",VLOOKUP($B119,'Catalog Items'!$L:$BB,31,FALSE))</f>
        <v/>
      </c>
      <c r="AH119" s="48" t="str">
        <f>IF($B119="","",VLOOKUP($B119,'Catalog Items'!$L:$BB,32,FALSE))</f>
        <v/>
      </c>
      <c r="AI119" s="48" t="str">
        <f>IF($B119="","",VLOOKUP($B119,'Catalog Items'!$L:$BB,33,FALSE))</f>
        <v/>
      </c>
      <c r="AJ119" s="48" t="str">
        <f>IF($B119="","",VLOOKUP($B119,'Catalog Items'!$L:$BB,34,FALSE))</f>
        <v/>
      </c>
      <c r="AK119" s="47" t="str">
        <f>IF($B119="","",VLOOKUP($B119,'Catalog Items'!$L:$BB,35,FALSE))</f>
        <v/>
      </c>
      <c r="AL119" s="47" t="str">
        <f>IF($B119="","",VLOOKUP($B119,'Catalog Items'!$L:$BB,36,FALSE))</f>
        <v/>
      </c>
      <c r="AM119" s="47" t="str">
        <f>IF($B119="","",VLOOKUP($B119,'Catalog Items'!$L:$BB,37,FALSE))</f>
        <v/>
      </c>
      <c r="AN119" s="47" t="str">
        <f>IF($B119="","",VLOOKUP($B119,'Catalog Items'!$L:$BB,38,FALSE))</f>
        <v/>
      </c>
      <c r="AO119" s="47" t="str">
        <f>IF($B119="","",VLOOKUP($B119,'Catalog Items'!$L:$BB,14,FALSE))</f>
        <v/>
      </c>
    </row>
    <row r="120" spans="1:41" ht="15.6" customHeight="1" x14ac:dyDescent="0.25">
      <c r="A120" s="39">
        <v>109</v>
      </c>
      <c r="B120" s="40"/>
      <c r="C120" s="41"/>
      <c r="D120" s="41"/>
      <c r="E120" s="42" t="str">
        <f>IF($B120="","",VLOOKUP($B120,'Catalog Items'!$L:$M,2,FALSE))</f>
        <v/>
      </c>
      <c r="F120" s="68" t="str">
        <f>IF($B120="","",IF(AND(D120&gt;0,C120&gt;0),"UOM Error",IF(D120&gt;0,VLOOKUP(B120,'Catalog Items'!$L:$X,13,FALSE),IF(C120&gt;0,VLOOKUP(B120,'Catalog Items'!$L:$W,12,FALSE),0))))</f>
        <v/>
      </c>
      <c r="G120" s="43" t="str">
        <f t="shared" si="5"/>
        <v/>
      </c>
      <c r="H120" s="44">
        <f t="shared" si="6"/>
        <v>0</v>
      </c>
      <c r="I120" s="45">
        <f t="shared" si="4"/>
        <v>0</v>
      </c>
      <c r="J120" s="46" t="str">
        <f>IF($B120="","",VLOOKUP($B120,'Catalog Items'!$L:$N,3,FALSE))</f>
        <v/>
      </c>
      <c r="K120" s="46" t="str">
        <f>IF($B120="","",VLOOKUP($B120,'Catalog Items'!$L:$O,4,FALSE))</f>
        <v/>
      </c>
      <c r="L120" s="47" t="str">
        <f>IF($B120="","",VLOOKUP($B120,'Catalog Items'!$L:$Q,6,FALSE))</f>
        <v/>
      </c>
      <c r="M120" s="47" t="str">
        <f>IF($B120="","",VLOOKUP($B120,'Catalog Items'!$L:$R,7,FALSE))</f>
        <v/>
      </c>
      <c r="N120" s="47" t="str">
        <f>IF($B120="","",VLOOKUP($B120,'Catalog Items'!$L:$S,8,FALSE))</f>
        <v/>
      </c>
      <c r="O120" s="47" t="str">
        <f>IF($B120="","",VLOOKUP($B120,'Catalog Items'!$L:$T,9,FALSE))</f>
        <v/>
      </c>
      <c r="P120" s="96" t="str">
        <f>IF($B120="","",VLOOKUP($B120,'Catalog Items'!$L:$AA,10,FALSE))</f>
        <v/>
      </c>
      <c r="Q120" s="96" t="str">
        <f>IF($B120="","",VLOOKUP($B120,'Catalog Items'!$L:$AA,11,FALSE))</f>
        <v/>
      </c>
      <c r="R120" s="96" t="str">
        <f>IF($B120="","",VLOOKUP($B120,'Catalog Items'!$L:$AA,12,FALSE))</f>
        <v/>
      </c>
      <c r="S120" s="96" t="str">
        <f>IF($B120="","",VLOOKUP($B120,'Catalog Items'!$L:$AA,13,FALSE))</f>
        <v/>
      </c>
      <c r="T120" s="47" t="str">
        <f>IF($B120="","",VLOOKUP($B120,'Catalog Items'!$L:$BB,17,FALSE))</f>
        <v/>
      </c>
      <c r="U120" s="47" t="str">
        <f>IF($B120="","",VLOOKUP($B120,'Catalog Items'!$L:$BB,19,FALSE))</f>
        <v/>
      </c>
      <c r="V120" s="47" t="str">
        <f>IF($B120="","",VLOOKUP($B120,'Catalog Items'!$L:$BB,20,FALSE))</f>
        <v/>
      </c>
      <c r="W120" s="47" t="str">
        <f>IF($B120="","",VLOOKUP($B120,'Catalog Items'!$L:$BB,21,FALSE))</f>
        <v/>
      </c>
      <c r="X120" s="48" t="str">
        <f>IF($B120="","",VLOOKUP($B120,'Catalog Items'!$L:$BB,22,FALSE))</f>
        <v/>
      </c>
      <c r="Y120" s="48" t="str">
        <f>IF($B120="","",VLOOKUP($B120,'Catalog Items'!$L:$BB,23,FALSE))</f>
        <v/>
      </c>
      <c r="Z120" s="48" t="str">
        <f>IF($B120="","",VLOOKUP($B120,'Catalog Items'!$L:$BB,24,FALSE))</f>
        <v/>
      </c>
      <c r="AA120" s="47" t="str">
        <f>IF($B120="","",VLOOKUP($B120,'Catalog Items'!$L:$BB,25,FALSE))</f>
        <v/>
      </c>
      <c r="AB120" s="47" t="str">
        <f>IF($B120="","",VLOOKUP($B120,'Catalog Items'!$L:$BB,26,FALSE))</f>
        <v/>
      </c>
      <c r="AC120" s="48" t="str">
        <f>IF($B120="","",VLOOKUP($B120,'Catalog Items'!$L:$BB,27,FALSE))</f>
        <v/>
      </c>
      <c r="AD120" s="48" t="str">
        <f>IF($B120="","",VLOOKUP($B120,'Catalog Items'!$L:$BB,28,FALSE))</f>
        <v/>
      </c>
      <c r="AE120" s="48" t="str">
        <f>IF($B120="","",VLOOKUP($B120,'Catalog Items'!$L:$BB,29,FALSE))</f>
        <v/>
      </c>
      <c r="AF120" s="48" t="str">
        <f>IF($B120="","",VLOOKUP($B120,'Catalog Items'!$L:$BB,30,FALSE))</f>
        <v/>
      </c>
      <c r="AG120" s="48" t="str">
        <f>IF($B120="","",VLOOKUP($B120,'Catalog Items'!$L:$BB,31,FALSE))</f>
        <v/>
      </c>
      <c r="AH120" s="48" t="str">
        <f>IF($B120="","",VLOOKUP($B120,'Catalog Items'!$L:$BB,32,FALSE))</f>
        <v/>
      </c>
      <c r="AI120" s="48" t="str">
        <f>IF($B120="","",VLOOKUP($B120,'Catalog Items'!$L:$BB,33,FALSE))</f>
        <v/>
      </c>
      <c r="AJ120" s="48" t="str">
        <f>IF($B120="","",VLOOKUP($B120,'Catalog Items'!$L:$BB,34,FALSE))</f>
        <v/>
      </c>
      <c r="AK120" s="47" t="str">
        <f>IF($B120="","",VLOOKUP($B120,'Catalog Items'!$L:$BB,35,FALSE))</f>
        <v/>
      </c>
      <c r="AL120" s="47" t="str">
        <f>IF($B120="","",VLOOKUP($B120,'Catalog Items'!$L:$BB,36,FALSE))</f>
        <v/>
      </c>
      <c r="AM120" s="47" t="str">
        <f>IF($B120="","",VLOOKUP($B120,'Catalog Items'!$L:$BB,37,FALSE))</f>
        <v/>
      </c>
      <c r="AN120" s="47" t="str">
        <f>IF($B120="","",VLOOKUP($B120,'Catalog Items'!$L:$BB,38,FALSE))</f>
        <v/>
      </c>
      <c r="AO120" s="47" t="str">
        <f>IF($B120="","",VLOOKUP($B120,'Catalog Items'!$L:$BB,14,FALSE))</f>
        <v/>
      </c>
    </row>
    <row r="121" spans="1:41" ht="15.6" customHeight="1" x14ac:dyDescent="0.25">
      <c r="A121" s="39">
        <v>110</v>
      </c>
      <c r="B121" s="40"/>
      <c r="C121" s="41"/>
      <c r="D121" s="41"/>
      <c r="E121" s="42" t="str">
        <f>IF($B121="","",VLOOKUP($B121,'Catalog Items'!$L:$M,2,FALSE))</f>
        <v/>
      </c>
      <c r="F121" s="68" t="str">
        <f>IF($B121="","",IF(AND(D121&gt;0,C121&gt;0),"UOM Error",IF(D121&gt;0,VLOOKUP(B121,'Catalog Items'!$L:$X,13,FALSE),IF(C121&gt;0,VLOOKUP(B121,'Catalog Items'!$L:$W,12,FALSE),0))))</f>
        <v/>
      </c>
      <c r="G121" s="43" t="str">
        <f t="shared" si="5"/>
        <v/>
      </c>
      <c r="H121" s="44">
        <f t="shared" si="6"/>
        <v>0</v>
      </c>
      <c r="I121" s="45">
        <f t="shared" si="4"/>
        <v>0</v>
      </c>
      <c r="J121" s="46" t="str">
        <f>IF($B121="","",VLOOKUP($B121,'Catalog Items'!$L:$N,3,FALSE))</f>
        <v/>
      </c>
      <c r="K121" s="46" t="str">
        <f>IF($B121="","",VLOOKUP($B121,'Catalog Items'!$L:$O,4,FALSE))</f>
        <v/>
      </c>
      <c r="L121" s="47" t="str">
        <f>IF($B121="","",VLOOKUP($B121,'Catalog Items'!$L:$Q,6,FALSE))</f>
        <v/>
      </c>
      <c r="M121" s="47" t="str">
        <f>IF($B121="","",VLOOKUP($B121,'Catalog Items'!$L:$R,7,FALSE))</f>
        <v/>
      </c>
      <c r="N121" s="47" t="str">
        <f>IF($B121="","",VLOOKUP($B121,'Catalog Items'!$L:$S,8,FALSE))</f>
        <v/>
      </c>
      <c r="O121" s="47" t="str">
        <f>IF($B121="","",VLOOKUP($B121,'Catalog Items'!$L:$T,9,FALSE))</f>
        <v/>
      </c>
      <c r="P121" s="96" t="str">
        <f>IF($B121="","",VLOOKUP($B121,'Catalog Items'!$L:$AA,10,FALSE))</f>
        <v/>
      </c>
      <c r="Q121" s="96" t="str">
        <f>IF($B121="","",VLOOKUP($B121,'Catalog Items'!$L:$AA,11,FALSE))</f>
        <v/>
      </c>
      <c r="R121" s="96" t="str">
        <f>IF($B121="","",VLOOKUP($B121,'Catalog Items'!$L:$AA,12,FALSE))</f>
        <v/>
      </c>
      <c r="S121" s="96" t="str">
        <f>IF($B121="","",VLOOKUP($B121,'Catalog Items'!$L:$AA,13,FALSE))</f>
        <v/>
      </c>
      <c r="T121" s="47" t="str">
        <f>IF($B121="","",VLOOKUP($B121,'Catalog Items'!$L:$BB,17,FALSE))</f>
        <v/>
      </c>
      <c r="U121" s="47" t="str">
        <f>IF($B121="","",VLOOKUP($B121,'Catalog Items'!$L:$BB,19,FALSE))</f>
        <v/>
      </c>
      <c r="V121" s="47" t="str">
        <f>IF($B121="","",VLOOKUP($B121,'Catalog Items'!$L:$BB,20,FALSE))</f>
        <v/>
      </c>
      <c r="W121" s="47" t="str">
        <f>IF($B121="","",VLOOKUP($B121,'Catalog Items'!$L:$BB,21,FALSE))</f>
        <v/>
      </c>
      <c r="X121" s="48" t="str">
        <f>IF($B121="","",VLOOKUP($B121,'Catalog Items'!$L:$BB,22,FALSE))</f>
        <v/>
      </c>
      <c r="Y121" s="48" t="str">
        <f>IF($B121="","",VLOOKUP($B121,'Catalog Items'!$L:$BB,23,FALSE))</f>
        <v/>
      </c>
      <c r="Z121" s="48" t="str">
        <f>IF($B121="","",VLOOKUP($B121,'Catalog Items'!$L:$BB,24,FALSE))</f>
        <v/>
      </c>
      <c r="AA121" s="47" t="str">
        <f>IF($B121="","",VLOOKUP($B121,'Catalog Items'!$L:$BB,25,FALSE))</f>
        <v/>
      </c>
      <c r="AB121" s="47" t="str">
        <f>IF($B121="","",VLOOKUP($B121,'Catalog Items'!$L:$BB,26,FALSE))</f>
        <v/>
      </c>
      <c r="AC121" s="48" t="str">
        <f>IF($B121="","",VLOOKUP($B121,'Catalog Items'!$L:$BB,27,FALSE))</f>
        <v/>
      </c>
      <c r="AD121" s="48" t="str">
        <f>IF($B121="","",VLOOKUP($B121,'Catalog Items'!$L:$BB,28,FALSE))</f>
        <v/>
      </c>
      <c r="AE121" s="48" t="str">
        <f>IF($B121="","",VLOOKUP($B121,'Catalog Items'!$L:$BB,29,FALSE))</f>
        <v/>
      </c>
      <c r="AF121" s="48" t="str">
        <f>IF($B121="","",VLOOKUP($B121,'Catalog Items'!$L:$BB,30,FALSE))</f>
        <v/>
      </c>
      <c r="AG121" s="48" t="str">
        <f>IF($B121="","",VLOOKUP($B121,'Catalog Items'!$L:$BB,31,FALSE))</f>
        <v/>
      </c>
      <c r="AH121" s="48" t="str">
        <f>IF($B121="","",VLOOKUP($B121,'Catalog Items'!$L:$BB,32,FALSE))</f>
        <v/>
      </c>
      <c r="AI121" s="48" t="str">
        <f>IF($B121="","",VLOOKUP($B121,'Catalog Items'!$L:$BB,33,FALSE))</f>
        <v/>
      </c>
      <c r="AJ121" s="48" t="str">
        <f>IF($B121="","",VLOOKUP($B121,'Catalog Items'!$L:$BB,34,FALSE))</f>
        <v/>
      </c>
      <c r="AK121" s="47" t="str">
        <f>IF($B121="","",VLOOKUP($B121,'Catalog Items'!$L:$BB,35,FALSE))</f>
        <v/>
      </c>
      <c r="AL121" s="47" t="str">
        <f>IF($B121="","",VLOOKUP($B121,'Catalog Items'!$L:$BB,36,FALSE))</f>
        <v/>
      </c>
      <c r="AM121" s="47" t="str">
        <f>IF($B121="","",VLOOKUP($B121,'Catalog Items'!$L:$BB,37,FALSE))</f>
        <v/>
      </c>
      <c r="AN121" s="47" t="str">
        <f>IF($B121="","",VLOOKUP($B121,'Catalog Items'!$L:$BB,38,FALSE))</f>
        <v/>
      </c>
      <c r="AO121" s="47" t="str">
        <f>IF($B121="","",VLOOKUP($B121,'Catalog Items'!$L:$BB,14,FALSE))</f>
        <v/>
      </c>
    </row>
    <row r="122" spans="1:41" ht="15.6" customHeight="1" x14ac:dyDescent="0.25">
      <c r="A122" s="39">
        <v>111</v>
      </c>
      <c r="B122" s="40"/>
      <c r="C122" s="41"/>
      <c r="D122" s="41"/>
      <c r="E122" s="42" t="str">
        <f>IF($B122="","",VLOOKUP($B122,'Catalog Items'!$L:$M,2,FALSE))</f>
        <v/>
      </c>
      <c r="F122" s="68" t="str">
        <f>IF($B122="","",IF(AND(D122&gt;0,C122&gt;0),"UOM Error",IF(D122&gt;0,VLOOKUP(B122,'Catalog Items'!$L:$X,13,FALSE),IF(C122&gt;0,VLOOKUP(B122,'Catalog Items'!$L:$W,12,FALSE),0))))</f>
        <v/>
      </c>
      <c r="G122" s="43" t="str">
        <f t="shared" si="5"/>
        <v/>
      </c>
      <c r="H122" s="44">
        <f t="shared" si="6"/>
        <v>0</v>
      </c>
      <c r="I122" s="45">
        <f t="shared" si="4"/>
        <v>0</v>
      </c>
      <c r="J122" s="46" t="str">
        <f>IF($B122="","",VLOOKUP($B122,'Catalog Items'!$L:$N,3,FALSE))</f>
        <v/>
      </c>
      <c r="K122" s="46" t="str">
        <f>IF($B122="","",VLOOKUP($B122,'Catalog Items'!$L:$O,4,FALSE))</f>
        <v/>
      </c>
      <c r="L122" s="47" t="str">
        <f>IF($B122="","",VLOOKUP($B122,'Catalog Items'!$L:$Q,6,FALSE))</f>
        <v/>
      </c>
      <c r="M122" s="47" t="str">
        <f>IF($B122="","",VLOOKUP($B122,'Catalog Items'!$L:$R,7,FALSE))</f>
        <v/>
      </c>
      <c r="N122" s="47" t="str">
        <f>IF($B122="","",VLOOKUP($B122,'Catalog Items'!$L:$S,8,FALSE))</f>
        <v/>
      </c>
      <c r="O122" s="47" t="str">
        <f>IF($B122="","",VLOOKUP($B122,'Catalog Items'!$L:$T,9,FALSE))</f>
        <v/>
      </c>
      <c r="P122" s="96" t="str">
        <f>IF($B122="","",VLOOKUP($B122,'Catalog Items'!$L:$AA,10,FALSE))</f>
        <v/>
      </c>
      <c r="Q122" s="96" t="str">
        <f>IF($B122="","",VLOOKUP($B122,'Catalog Items'!$L:$AA,11,FALSE))</f>
        <v/>
      </c>
      <c r="R122" s="96" t="str">
        <f>IF($B122="","",VLOOKUP($B122,'Catalog Items'!$L:$AA,12,FALSE))</f>
        <v/>
      </c>
      <c r="S122" s="96" t="str">
        <f>IF($B122="","",VLOOKUP($B122,'Catalog Items'!$L:$AA,13,FALSE))</f>
        <v/>
      </c>
      <c r="T122" s="47" t="str">
        <f>IF($B122="","",VLOOKUP($B122,'Catalog Items'!$L:$BB,17,FALSE))</f>
        <v/>
      </c>
      <c r="U122" s="47" t="str">
        <f>IF($B122="","",VLOOKUP($B122,'Catalog Items'!$L:$BB,19,FALSE))</f>
        <v/>
      </c>
      <c r="V122" s="47" t="str">
        <f>IF($B122="","",VLOOKUP($B122,'Catalog Items'!$L:$BB,20,FALSE))</f>
        <v/>
      </c>
      <c r="W122" s="47" t="str">
        <f>IF($B122="","",VLOOKUP($B122,'Catalog Items'!$L:$BB,21,FALSE))</f>
        <v/>
      </c>
      <c r="X122" s="48" t="str">
        <f>IF($B122="","",VLOOKUP($B122,'Catalog Items'!$L:$BB,22,FALSE))</f>
        <v/>
      </c>
      <c r="Y122" s="48" t="str">
        <f>IF($B122="","",VLOOKUP($B122,'Catalog Items'!$L:$BB,23,FALSE))</f>
        <v/>
      </c>
      <c r="Z122" s="48" t="str">
        <f>IF($B122="","",VLOOKUP($B122,'Catalog Items'!$L:$BB,24,FALSE))</f>
        <v/>
      </c>
      <c r="AA122" s="47" t="str">
        <f>IF($B122="","",VLOOKUP($B122,'Catalog Items'!$L:$BB,25,FALSE))</f>
        <v/>
      </c>
      <c r="AB122" s="47" t="str">
        <f>IF($B122="","",VLOOKUP($B122,'Catalog Items'!$L:$BB,26,FALSE))</f>
        <v/>
      </c>
      <c r="AC122" s="48" t="str">
        <f>IF($B122="","",VLOOKUP($B122,'Catalog Items'!$L:$BB,27,FALSE))</f>
        <v/>
      </c>
      <c r="AD122" s="48" t="str">
        <f>IF($B122="","",VLOOKUP($B122,'Catalog Items'!$L:$BB,28,FALSE))</f>
        <v/>
      </c>
      <c r="AE122" s="48" t="str">
        <f>IF($B122="","",VLOOKUP($B122,'Catalog Items'!$L:$BB,29,FALSE))</f>
        <v/>
      </c>
      <c r="AF122" s="48" t="str">
        <f>IF($B122="","",VLOOKUP($B122,'Catalog Items'!$L:$BB,30,FALSE))</f>
        <v/>
      </c>
      <c r="AG122" s="48" t="str">
        <f>IF($B122="","",VLOOKUP($B122,'Catalog Items'!$L:$BB,31,FALSE))</f>
        <v/>
      </c>
      <c r="AH122" s="48" t="str">
        <f>IF($B122="","",VLOOKUP($B122,'Catalog Items'!$L:$BB,32,FALSE))</f>
        <v/>
      </c>
      <c r="AI122" s="48" t="str">
        <f>IF($B122="","",VLOOKUP($B122,'Catalog Items'!$L:$BB,33,FALSE))</f>
        <v/>
      </c>
      <c r="AJ122" s="48" t="str">
        <f>IF($B122="","",VLOOKUP($B122,'Catalog Items'!$L:$BB,34,FALSE))</f>
        <v/>
      </c>
      <c r="AK122" s="47" t="str">
        <f>IF($B122="","",VLOOKUP($B122,'Catalog Items'!$L:$BB,35,FALSE))</f>
        <v/>
      </c>
      <c r="AL122" s="47" t="str">
        <f>IF($B122="","",VLOOKUP($B122,'Catalog Items'!$L:$BB,36,FALSE))</f>
        <v/>
      </c>
      <c r="AM122" s="47" t="str">
        <f>IF($B122="","",VLOOKUP($B122,'Catalog Items'!$L:$BB,37,FALSE))</f>
        <v/>
      </c>
      <c r="AN122" s="47" t="str">
        <f>IF($B122="","",VLOOKUP($B122,'Catalog Items'!$L:$BB,38,FALSE))</f>
        <v/>
      </c>
      <c r="AO122" s="47" t="str">
        <f>IF($B122="","",VLOOKUP($B122,'Catalog Items'!$L:$BB,14,FALSE))</f>
        <v/>
      </c>
    </row>
    <row r="123" spans="1:41" ht="15.6" customHeight="1" x14ac:dyDescent="0.25">
      <c r="A123" s="39">
        <v>112</v>
      </c>
      <c r="B123" s="40"/>
      <c r="C123" s="41"/>
      <c r="D123" s="41"/>
      <c r="E123" s="42" t="str">
        <f>IF($B123="","",VLOOKUP($B123,'Catalog Items'!$L:$M,2,FALSE))</f>
        <v/>
      </c>
      <c r="F123" s="68" t="str">
        <f>IF($B123="","",IF(AND(D123&gt;0,C123&gt;0),"UOM Error",IF(D123&gt;0,VLOOKUP(B123,'Catalog Items'!$L:$X,13,FALSE),IF(C123&gt;0,VLOOKUP(B123,'Catalog Items'!$L:$W,12,FALSE),0))))</f>
        <v/>
      </c>
      <c r="G123" s="43" t="str">
        <f t="shared" si="5"/>
        <v/>
      </c>
      <c r="H123" s="44">
        <f t="shared" si="6"/>
        <v>0</v>
      </c>
      <c r="I123" s="45">
        <f t="shared" si="4"/>
        <v>0</v>
      </c>
      <c r="J123" s="46" t="str">
        <f>IF($B123="","",VLOOKUP($B123,'Catalog Items'!$L:$N,3,FALSE))</f>
        <v/>
      </c>
      <c r="K123" s="46" t="str">
        <f>IF($B123="","",VLOOKUP($B123,'Catalog Items'!$L:$O,4,FALSE))</f>
        <v/>
      </c>
      <c r="L123" s="47" t="str">
        <f>IF($B123="","",VLOOKUP($B123,'Catalog Items'!$L:$Q,6,FALSE))</f>
        <v/>
      </c>
      <c r="M123" s="47" t="str">
        <f>IF($B123="","",VLOOKUP($B123,'Catalog Items'!$L:$R,7,FALSE))</f>
        <v/>
      </c>
      <c r="N123" s="47" t="str">
        <f>IF($B123="","",VLOOKUP($B123,'Catalog Items'!$L:$S,8,FALSE))</f>
        <v/>
      </c>
      <c r="O123" s="47" t="str">
        <f>IF($B123="","",VLOOKUP($B123,'Catalog Items'!$L:$T,9,FALSE))</f>
        <v/>
      </c>
      <c r="P123" s="96" t="str">
        <f>IF($B123="","",VLOOKUP($B123,'Catalog Items'!$L:$AA,10,FALSE))</f>
        <v/>
      </c>
      <c r="Q123" s="96" t="str">
        <f>IF($B123="","",VLOOKUP($B123,'Catalog Items'!$L:$AA,11,FALSE))</f>
        <v/>
      </c>
      <c r="R123" s="96" t="str">
        <f>IF($B123="","",VLOOKUP($B123,'Catalog Items'!$L:$AA,12,FALSE))</f>
        <v/>
      </c>
      <c r="S123" s="96" t="str">
        <f>IF($B123="","",VLOOKUP($B123,'Catalog Items'!$L:$AA,13,FALSE))</f>
        <v/>
      </c>
      <c r="T123" s="47" t="str">
        <f>IF($B123="","",VLOOKUP($B123,'Catalog Items'!$L:$BB,17,FALSE))</f>
        <v/>
      </c>
      <c r="U123" s="47" t="str">
        <f>IF($B123="","",VLOOKUP($B123,'Catalog Items'!$L:$BB,19,FALSE))</f>
        <v/>
      </c>
      <c r="V123" s="47" t="str">
        <f>IF($B123="","",VLOOKUP($B123,'Catalog Items'!$L:$BB,20,FALSE))</f>
        <v/>
      </c>
      <c r="W123" s="47" t="str">
        <f>IF($B123="","",VLOOKUP($B123,'Catalog Items'!$L:$BB,21,FALSE))</f>
        <v/>
      </c>
      <c r="X123" s="48" t="str">
        <f>IF($B123="","",VLOOKUP($B123,'Catalog Items'!$L:$BB,22,FALSE))</f>
        <v/>
      </c>
      <c r="Y123" s="48" t="str">
        <f>IF($B123="","",VLOOKUP($B123,'Catalog Items'!$L:$BB,23,FALSE))</f>
        <v/>
      </c>
      <c r="Z123" s="48" t="str">
        <f>IF($B123="","",VLOOKUP($B123,'Catalog Items'!$L:$BB,24,FALSE))</f>
        <v/>
      </c>
      <c r="AA123" s="47" t="str">
        <f>IF($B123="","",VLOOKUP($B123,'Catalog Items'!$L:$BB,25,FALSE))</f>
        <v/>
      </c>
      <c r="AB123" s="47" t="str">
        <f>IF($B123="","",VLOOKUP($B123,'Catalog Items'!$L:$BB,26,FALSE))</f>
        <v/>
      </c>
      <c r="AC123" s="48" t="str">
        <f>IF($B123="","",VLOOKUP($B123,'Catalog Items'!$L:$BB,27,FALSE))</f>
        <v/>
      </c>
      <c r="AD123" s="48" t="str">
        <f>IF($B123="","",VLOOKUP($B123,'Catalog Items'!$L:$BB,28,FALSE))</f>
        <v/>
      </c>
      <c r="AE123" s="48" t="str">
        <f>IF($B123="","",VLOOKUP($B123,'Catalog Items'!$L:$BB,29,FALSE))</f>
        <v/>
      </c>
      <c r="AF123" s="48" t="str">
        <f>IF($B123="","",VLOOKUP($B123,'Catalog Items'!$L:$BB,30,FALSE))</f>
        <v/>
      </c>
      <c r="AG123" s="48" t="str">
        <f>IF($B123="","",VLOOKUP($B123,'Catalog Items'!$L:$BB,31,FALSE))</f>
        <v/>
      </c>
      <c r="AH123" s="48" t="str">
        <f>IF($B123="","",VLOOKUP($B123,'Catalog Items'!$L:$BB,32,FALSE))</f>
        <v/>
      </c>
      <c r="AI123" s="48" t="str">
        <f>IF($B123="","",VLOOKUP($B123,'Catalog Items'!$L:$BB,33,FALSE))</f>
        <v/>
      </c>
      <c r="AJ123" s="48" t="str">
        <f>IF($B123="","",VLOOKUP($B123,'Catalog Items'!$L:$BB,34,FALSE))</f>
        <v/>
      </c>
      <c r="AK123" s="47" t="str">
        <f>IF($B123="","",VLOOKUP($B123,'Catalog Items'!$L:$BB,35,FALSE))</f>
        <v/>
      </c>
      <c r="AL123" s="47" t="str">
        <f>IF($B123="","",VLOOKUP($B123,'Catalog Items'!$L:$BB,36,FALSE))</f>
        <v/>
      </c>
      <c r="AM123" s="47" t="str">
        <f>IF($B123="","",VLOOKUP($B123,'Catalog Items'!$L:$BB,37,FALSE))</f>
        <v/>
      </c>
      <c r="AN123" s="47" t="str">
        <f>IF($B123="","",VLOOKUP($B123,'Catalog Items'!$L:$BB,38,FALSE))</f>
        <v/>
      </c>
      <c r="AO123" s="47" t="str">
        <f>IF($B123="","",VLOOKUP($B123,'Catalog Items'!$L:$BB,14,FALSE))</f>
        <v/>
      </c>
    </row>
    <row r="124" spans="1:41" ht="15.6" customHeight="1" x14ac:dyDescent="0.25">
      <c r="A124" s="39">
        <v>113</v>
      </c>
      <c r="B124" s="40"/>
      <c r="C124" s="41"/>
      <c r="D124" s="41"/>
      <c r="E124" s="42" t="str">
        <f>IF($B124="","",VLOOKUP($B124,'Catalog Items'!$L:$M,2,FALSE))</f>
        <v/>
      </c>
      <c r="F124" s="68" t="str">
        <f>IF($B124="","",IF(AND(D124&gt;0,C124&gt;0),"UOM Error",IF(D124&gt;0,VLOOKUP(B124,'Catalog Items'!$L:$X,13,FALSE),IF(C124&gt;0,VLOOKUP(B124,'Catalog Items'!$L:$W,12,FALSE),0))))</f>
        <v/>
      </c>
      <c r="G124" s="43" t="str">
        <f t="shared" si="5"/>
        <v/>
      </c>
      <c r="H124" s="44">
        <f t="shared" si="6"/>
        <v>0</v>
      </c>
      <c r="I124" s="45">
        <f t="shared" si="4"/>
        <v>0</v>
      </c>
      <c r="J124" s="46" t="str">
        <f>IF($B124="","",VLOOKUP($B124,'Catalog Items'!$L:$N,3,FALSE))</f>
        <v/>
      </c>
      <c r="K124" s="46" t="str">
        <f>IF($B124="","",VLOOKUP($B124,'Catalog Items'!$L:$O,4,FALSE))</f>
        <v/>
      </c>
      <c r="L124" s="47" t="str">
        <f>IF($B124="","",VLOOKUP($B124,'Catalog Items'!$L:$Q,6,FALSE))</f>
        <v/>
      </c>
      <c r="M124" s="47" t="str">
        <f>IF($B124="","",VLOOKUP($B124,'Catalog Items'!$L:$R,7,FALSE))</f>
        <v/>
      </c>
      <c r="N124" s="47" t="str">
        <f>IF($B124="","",VLOOKUP($B124,'Catalog Items'!$L:$S,8,FALSE))</f>
        <v/>
      </c>
      <c r="O124" s="47" t="str">
        <f>IF($B124="","",VLOOKUP($B124,'Catalog Items'!$L:$T,9,FALSE))</f>
        <v/>
      </c>
      <c r="P124" s="96" t="str">
        <f>IF($B124="","",VLOOKUP($B124,'Catalog Items'!$L:$AA,10,FALSE))</f>
        <v/>
      </c>
      <c r="Q124" s="96" t="str">
        <f>IF($B124="","",VLOOKUP($B124,'Catalog Items'!$L:$AA,11,FALSE))</f>
        <v/>
      </c>
      <c r="R124" s="96" t="str">
        <f>IF($B124="","",VLOOKUP($B124,'Catalog Items'!$L:$AA,12,FALSE))</f>
        <v/>
      </c>
      <c r="S124" s="96" t="str">
        <f>IF($B124="","",VLOOKUP($B124,'Catalog Items'!$L:$AA,13,FALSE))</f>
        <v/>
      </c>
      <c r="T124" s="47" t="str">
        <f>IF($B124="","",VLOOKUP($B124,'Catalog Items'!$L:$BB,17,FALSE))</f>
        <v/>
      </c>
      <c r="U124" s="47" t="str">
        <f>IF($B124="","",VLOOKUP($B124,'Catalog Items'!$L:$BB,19,FALSE))</f>
        <v/>
      </c>
      <c r="V124" s="47" t="str">
        <f>IF($B124="","",VLOOKUP($B124,'Catalog Items'!$L:$BB,20,FALSE))</f>
        <v/>
      </c>
      <c r="W124" s="47" t="str">
        <f>IF($B124="","",VLOOKUP($B124,'Catalog Items'!$L:$BB,21,FALSE))</f>
        <v/>
      </c>
      <c r="X124" s="48" t="str">
        <f>IF($B124="","",VLOOKUP($B124,'Catalog Items'!$L:$BB,22,FALSE))</f>
        <v/>
      </c>
      <c r="Y124" s="48" t="str">
        <f>IF($B124="","",VLOOKUP($B124,'Catalog Items'!$L:$BB,23,FALSE))</f>
        <v/>
      </c>
      <c r="Z124" s="48" t="str">
        <f>IF($B124="","",VLOOKUP($B124,'Catalog Items'!$L:$BB,24,FALSE))</f>
        <v/>
      </c>
      <c r="AA124" s="47" t="str">
        <f>IF($B124="","",VLOOKUP($B124,'Catalog Items'!$L:$BB,25,FALSE))</f>
        <v/>
      </c>
      <c r="AB124" s="47" t="str">
        <f>IF($B124="","",VLOOKUP($B124,'Catalog Items'!$L:$BB,26,FALSE))</f>
        <v/>
      </c>
      <c r="AC124" s="48" t="str">
        <f>IF($B124="","",VLOOKUP($B124,'Catalog Items'!$L:$BB,27,FALSE))</f>
        <v/>
      </c>
      <c r="AD124" s="48" t="str">
        <f>IF($B124="","",VLOOKUP($B124,'Catalog Items'!$L:$BB,28,FALSE))</f>
        <v/>
      </c>
      <c r="AE124" s="48" t="str">
        <f>IF($B124="","",VLOOKUP($B124,'Catalog Items'!$L:$BB,29,FALSE))</f>
        <v/>
      </c>
      <c r="AF124" s="48" t="str">
        <f>IF($B124="","",VLOOKUP($B124,'Catalog Items'!$L:$BB,30,FALSE))</f>
        <v/>
      </c>
      <c r="AG124" s="48" t="str">
        <f>IF($B124="","",VLOOKUP($B124,'Catalog Items'!$L:$BB,31,FALSE))</f>
        <v/>
      </c>
      <c r="AH124" s="48" t="str">
        <f>IF($B124="","",VLOOKUP($B124,'Catalog Items'!$L:$BB,32,FALSE))</f>
        <v/>
      </c>
      <c r="AI124" s="48" t="str">
        <f>IF($B124="","",VLOOKUP($B124,'Catalog Items'!$L:$BB,33,FALSE))</f>
        <v/>
      </c>
      <c r="AJ124" s="48" t="str">
        <f>IF($B124="","",VLOOKUP($B124,'Catalog Items'!$L:$BB,34,FALSE))</f>
        <v/>
      </c>
      <c r="AK124" s="47" t="str">
        <f>IF($B124="","",VLOOKUP($B124,'Catalog Items'!$L:$BB,35,FALSE))</f>
        <v/>
      </c>
      <c r="AL124" s="47" t="str">
        <f>IF($B124="","",VLOOKUP($B124,'Catalog Items'!$L:$BB,36,FALSE))</f>
        <v/>
      </c>
      <c r="AM124" s="47" t="str">
        <f>IF($B124="","",VLOOKUP($B124,'Catalog Items'!$L:$BB,37,FALSE))</f>
        <v/>
      </c>
      <c r="AN124" s="47" t="str">
        <f>IF($B124="","",VLOOKUP($B124,'Catalog Items'!$L:$BB,38,FALSE))</f>
        <v/>
      </c>
      <c r="AO124" s="47" t="str">
        <f>IF($B124="","",VLOOKUP($B124,'Catalog Items'!$L:$BB,14,FALSE))</f>
        <v/>
      </c>
    </row>
    <row r="125" spans="1:41" ht="15.6" customHeight="1" x14ac:dyDescent="0.25">
      <c r="A125" s="39">
        <v>114</v>
      </c>
      <c r="B125" s="40"/>
      <c r="C125" s="41"/>
      <c r="D125" s="41"/>
      <c r="E125" s="42" t="str">
        <f>IF($B125="","",VLOOKUP($B125,'Catalog Items'!$L:$M,2,FALSE))</f>
        <v/>
      </c>
      <c r="F125" s="68" t="str">
        <f>IF($B125="","",IF(AND(D125&gt;0,C125&gt;0),"UOM Error",IF(D125&gt;0,VLOOKUP(B125,'Catalog Items'!$L:$X,13,FALSE),IF(C125&gt;0,VLOOKUP(B125,'Catalog Items'!$L:$W,12,FALSE),0))))</f>
        <v/>
      </c>
      <c r="G125" s="43" t="str">
        <f t="shared" si="5"/>
        <v/>
      </c>
      <c r="H125" s="44">
        <f t="shared" si="6"/>
        <v>0</v>
      </c>
      <c r="I125" s="45">
        <f t="shared" si="4"/>
        <v>0</v>
      </c>
      <c r="J125" s="46" t="str">
        <f>IF($B125="","",VLOOKUP($B125,'Catalog Items'!$L:$N,3,FALSE))</f>
        <v/>
      </c>
      <c r="K125" s="46" t="str">
        <f>IF($B125="","",VLOOKUP($B125,'Catalog Items'!$L:$O,4,FALSE))</f>
        <v/>
      </c>
      <c r="L125" s="47" t="str">
        <f>IF($B125="","",VLOOKUP($B125,'Catalog Items'!$L:$Q,6,FALSE))</f>
        <v/>
      </c>
      <c r="M125" s="47" t="str">
        <f>IF($B125="","",VLOOKUP($B125,'Catalog Items'!$L:$R,7,FALSE))</f>
        <v/>
      </c>
      <c r="N125" s="47" t="str">
        <f>IF($B125="","",VLOOKUP($B125,'Catalog Items'!$L:$S,8,FALSE))</f>
        <v/>
      </c>
      <c r="O125" s="47" t="str">
        <f>IF($B125="","",VLOOKUP($B125,'Catalog Items'!$L:$T,9,FALSE))</f>
        <v/>
      </c>
      <c r="P125" s="96" t="str">
        <f>IF($B125="","",VLOOKUP($B125,'Catalog Items'!$L:$AA,10,FALSE))</f>
        <v/>
      </c>
      <c r="Q125" s="96" t="str">
        <f>IF($B125="","",VLOOKUP($B125,'Catalog Items'!$L:$AA,11,FALSE))</f>
        <v/>
      </c>
      <c r="R125" s="96" t="str">
        <f>IF($B125="","",VLOOKUP($B125,'Catalog Items'!$L:$AA,12,FALSE))</f>
        <v/>
      </c>
      <c r="S125" s="96" t="str">
        <f>IF($B125="","",VLOOKUP($B125,'Catalog Items'!$L:$AA,13,FALSE))</f>
        <v/>
      </c>
      <c r="T125" s="47" t="str">
        <f>IF($B125="","",VLOOKUP($B125,'Catalog Items'!$L:$BB,17,FALSE))</f>
        <v/>
      </c>
      <c r="U125" s="47" t="str">
        <f>IF($B125="","",VLOOKUP($B125,'Catalog Items'!$L:$BB,19,FALSE))</f>
        <v/>
      </c>
      <c r="V125" s="47" t="str">
        <f>IF($B125="","",VLOOKUP($B125,'Catalog Items'!$L:$BB,20,FALSE))</f>
        <v/>
      </c>
      <c r="W125" s="47" t="str">
        <f>IF($B125="","",VLOOKUP($B125,'Catalog Items'!$L:$BB,21,FALSE))</f>
        <v/>
      </c>
      <c r="X125" s="48" t="str">
        <f>IF($B125="","",VLOOKUP($B125,'Catalog Items'!$L:$BB,22,FALSE))</f>
        <v/>
      </c>
      <c r="Y125" s="48" t="str">
        <f>IF($B125="","",VLOOKUP($B125,'Catalog Items'!$L:$BB,23,FALSE))</f>
        <v/>
      </c>
      <c r="Z125" s="48" t="str">
        <f>IF($B125="","",VLOOKUP($B125,'Catalog Items'!$L:$BB,24,FALSE))</f>
        <v/>
      </c>
      <c r="AA125" s="47" t="str">
        <f>IF($B125="","",VLOOKUP($B125,'Catalog Items'!$L:$BB,25,FALSE))</f>
        <v/>
      </c>
      <c r="AB125" s="47" t="str">
        <f>IF($B125="","",VLOOKUP($B125,'Catalog Items'!$L:$BB,26,FALSE))</f>
        <v/>
      </c>
      <c r="AC125" s="48" t="str">
        <f>IF($B125="","",VLOOKUP($B125,'Catalog Items'!$L:$BB,27,FALSE))</f>
        <v/>
      </c>
      <c r="AD125" s="48" t="str">
        <f>IF($B125="","",VLOOKUP($B125,'Catalog Items'!$L:$BB,28,FALSE))</f>
        <v/>
      </c>
      <c r="AE125" s="48" t="str">
        <f>IF($B125="","",VLOOKUP($B125,'Catalog Items'!$L:$BB,29,FALSE))</f>
        <v/>
      </c>
      <c r="AF125" s="48" t="str">
        <f>IF($B125="","",VLOOKUP($B125,'Catalog Items'!$L:$BB,30,FALSE))</f>
        <v/>
      </c>
      <c r="AG125" s="48" t="str">
        <f>IF($B125="","",VLOOKUP($B125,'Catalog Items'!$L:$BB,31,FALSE))</f>
        <v/>
      </c>
      <c r="AH125" s="48" t="str">
        <f>IF($B125="","",VLOOKUP($B125,'Catalog Items'!$L:$BB,32,FALSE))</f>
        <v/>
      </c>
      <c r="AI125" s="48" t="str">
        <f>IF($B125="","",VLOOKUP($B125,'Catalog Items'!$L:$BB,33,FALSE))</f>
        <v/>
      </c>
      <c r="AJ125" s="48" t="str">
        <f>IF($B125="","",VLOOKUP($B125,'Catalog Items'!$L:$BB,34,FALSE))</f>
        <v/>
      </c>
      <c r="AK125" s="47" t="str">
        <f>IF($B125="","",VLOOKUP($B125,'Catalog Items'!$L:$BB,35,FALSE))</f>
        <v/>
      </c>
      <c r="AL125" s="47" t="str">
        <f>IF($B125="","",VLOOKUP($B125,'Catalog Items'!$L:$BB,36,FALSE))</f>
        <v/>
      </c>
      <c r="AM125" s="47" t="str">
        <f>IF($B125="","",VLOOKUP($B125,'Catalog Items'!$L:$BB,37,FALSE))</f>
        <v/>
      </c>
      <c r="AN125" s="47" t="str">
        <f>IF($B125="","",VLOOKUP($B125,'Catalog Items'!$L:$BB,38,FALSE))</f>
        <v/>
      </c>
      <c r="AO125" s="47" t="str">
        <f>IF($B125="","",VLOOKUP($B125,'Catalog Items'!$L:$BB,14,FALSE))</f>
        <v/>
      </c>
    </row>
    <row r="126" spans="1:41" ht="15.6" customHeight="1" x14ac:dyDescent="0.25">
      <c r="A126" s="39">
        <v>115</v>
      </c>
      <c r="B126" s="40"/>
      <c r="C126" s="41"/>
      <c r="D126" s="41"/>
      <c r="E126" s="42" t="str">
        <f>IF($B126="","",VLOOKUP($B126,'Catalog Items'!$L:$M,2,FALSE))</f>
        <v/>
      </c>
      <c r="F126" s="68" t="str">
        <f>IF($B126="","",IF(AND(D126&gt;0,C126&gt;0),"UOM Error",IF(D126&gt;0,VLOOKUP(B126,'Catalog Items'!$L:$X,13,FALSE),IF(C126&gt;0,VLOOKUP(B126,'Catalog Items'!$L:$W,12,FALSE),0))))</f>
        <v/>
      </c>
      <c r="G126" s="43" t="str">
        <f t="shared" si="5"/>
        <v/>
      </c>
      <c r="H126" s="44">
        <f t="shared" si="6"/>
        <v>0</v>
      </c>
      <c r="I126" s="45">
        <f t="shared" si="4"/>
        <v>0</v>
      </c>
      <c r="J126" s="46" t="str">
        <f>IF($B126="","",VLOOKUP($B126,'Catalog Items'!$L:$N,3,FALSE))</f>
        <v/>
      </c>
      <c r="K126" s="46" t="str">
        <f>IF($B126="","",VLOOKUP($B126,'Catalog Items'!$L:$O,4,FALSE))</f>
        <v/>
      </c>
      <c r="L126" s="47" t="str">
        <f>IF($B126="","",VLOOKUP($B126,'Catalog Items'!$L:$Q,6,FALSE))</f>
        <v/>
      </c>
      <c r="M126" s="47" t="str">
        <f>IF($B126="","",VLOOKUP($B126,'Catalog Items'!$L:$R,7,FALSE))</f>
        <v/>
      </c>
      <c r="N126" s="47" t="str">
        <f>IF($B126="","",VLOOKUP($B126,'Catalog Items'!$L:$S,8,FALSE))</f>
        <v/>
      </c>
      <c r="O126" s="47" t="str">
        <f>IF($B126="","",VLOOKUP($B126,'Catalog Items'!$L:$T,9,FALSE))</f>
        <v/>
      </c>
      <c r="P126" s="96" t="str">
        <f>IF($B126="","",VLOOKUP($B126,'Catalog Items'!$L:$AA,10,FALSE))</f>
        <v/>
      </c>
      <c r="Q126" s="96" t="str">
        <f>IF($B126="","",VLOOKUP($B126,'Catalog Items'!$L:$AA,11,FALSE))</f>
        <v/>
      </c>
      <c r="R126" s="96" t="str">
        <f>IF($B126="","",VLOOKUP($B126,'Catalog Items'!$L:$AA,12,FALSE))</f>
        <v/>
      </c>
      <c r="S126" s="96" t="str">
        <f>IF($B126="","",VLOOKUP($B126,'Catalog Items'!$L:$AA,13,FALSE))</f>
        <v/>
      </c>
      <c r="T126" s="47" t="str">
        <f>IF($B126="","",VLOOKUP($B126,'Catalog Items'!$L:$BB,17,FALSE))</f>
        <v/>
      </c>
      <c r="U126" s="47" t="str">
        <f>IF($B126="","",VLOOKUP($B126,'Catalog Items'!$L:$BB,19,FALSE))</f>
        <v/>
      </c>
      <c r="V126" s="47" t="str">
        <f>IF($B126="","",VLOOKUP($B126,'Catalog Items'!$L:$BB,20,FALSE))</f>
        <v/>
      </c>
      <c r="W126" s="47" t="str">
        <f>IF($B126="","",VLOOKUP($B126,'Catalog Items'!$L:$BB,21,FALSE))</f>
        <v/>
      </c>
      <c r="X126" s="48" t="str">
        <f>IF($B126="","",VLOOKUP($B126,'Catalog Items'!$L:$BB,22,FALSE))</f>
        <v/>
      </c>
      <c r="Y126" s="48" t="str">
        <f>IF($B126="","",VLOOKUP($B126,'Catalog Items'!$L:$BB,23,FALSE))</f>
        <v/>
      </c>
      <c r="Z126" s="48" t="str">
        <f>IF($B126="","",VLOOKUP($B126,'Catalog Items'!$L:$BB,24,FALSE))</f>
        <v/>
      </c>
      <c r="AA126" s="47" t="str">
        <f>IF($B126="","",VLOOKUP($B126,'Catalog Items'!$L:$BB,25,FALSE))</f>
        <v/>
      </c>
      <c r="AB126" s="47" t="str">
        <f>IF($B126="","",VLOOKUP($B126,'Catalog Items'!$L:$BB,26,FALSE))</f>
        <v/>
      </c>
      <c r="AC126" s="48" t="str">
        <f>IF($B126="","",VLOOKUP($B126,'Catalog Items'!$L:$BB,27,FALSE))</f>
        <v/>
      </c>
      <c r="AD126" s="48" t="str">
        <f>IF($B126="","",VLOOKUP($B126,'Catalog Items'!$L:$BB,28,FALSE))</f>
        <v/>
      </c>
      <c r="AE126" s="48" t="str">
        <f>IF($B126="","",VLOOKUP($B126,'Catalog Items'!$L:$BB,29,FALSE))</f>
        <v/>
      </c>
      <c r="AF126" s="48" t="str">
        <f>IF($B126="","",VLOOKUP($B126,'Catalog Items'!$L:$BB,30,FALSE))</f>
        <v/>
      </c>
      <c r="AG126" s="48" t="str">
        <f>IF($B126="","",VLOOKUP($B126,'Catalog Items'!$L:$BB,31,FALSE))</f>
        <v/>
      </c>
      <c r="AH126" s="48" t="str">
        <f>IF($B126="","",VLOOKUP($B126,'Catalog Items'!$L:$BB,32,FALSE))</f>
        <v/>
      </c>
      <c r="AI126" s="48" t="str">
        <f>IF($B126="","",VLOOKUP($B126,'Catalog Items'!$L:$BB,33,FALSE))</f>
        <v/>
      </c>
      <c r="AJ126" s="48" t="str">
        <f>IF($B126="","",VLOOKUP($B126,'Catalog Items'!$L:$BB,34,FALSE))</f>
        <v/>
      </c>
      <c r="AK126" s="47" t="str">
        <f>IF($B126="","",VLOOKUP($B126,'Catalog Items'!$L:$BB,35,FALSE))</f>
        <v/>
      </c>
      <c r="AL126" s="47" t="str">
        <f>IF($B126="","",VLOOKUP($B126,'Catalog Items'!$L:$BB,36,FALSE))</f>
        <v/>
      </c>
      <c r="AM126" s="47" t="str">
        <f>IF($B126="","",VLOOKUP($B126,'Catalog Items'!$L:$BB,37,FALSE))</f>
        <v/>
      </c>
      <c r="AN126" s="47" t="str">
        <f>IF($B126="","",VLOOKUP($B126,'Catalog Items'!$L:$BB,38,FALSE))</f>
        <v/>
      </c>
      <c r="AO126" s="47" t="str">
        <f>IF($B126="","",VLOOKUP($B126,'Catalog Items'!$L:$BB,14,FALSE))</f>
        <v/>
      </c>
    </row>
    <row r="127" spans="1:41" ht="15.6" customHeight="1" x14ac:dyDescent="0.25">
      <c r="A127" s="39">
        <v>116</v>
      </c>
      <c r="B127" s="40"/>
      <c r="C127" s="41"/>
      <c r="D127" s="41"/>
      <c r="E127" s="42" t="str">
        <f>IF($B127="","",VLOOKUP($B127,'Catalog Items'!$L:$M,2,FALSE))</f>
        <v/>
      </c>
      <c r="F127" s="68" t="str">
        <f>IF($B127="","",IF(AND(D127&gt;0,C127&gt;0),"UOM Error",IF(D127&gt;0,VLOOKUP(B127,'Catalog Items'!$L:$X,13,FALSE),IF(C127&gt;0,VLOOKUP(B127,'Catalog Items'!$L:$W,12,FALSE),0))))</f>
        <v/>
      </c>
      <c r="G127" s="43" t="str">
        <f t="shared" si="5"/>
        <v/>
      </c>
      <c r="H127" s="44">
        <f t="shared" si="6"/>
        <v>0</v>
      </c>
      <c r="I127" s="45">
        <f t="shared" si="4"/>
        <v>0</v>
      </c>
      <c r="J127" s="46" t="str">
        <f>IF($B127="","",VLOOKUP($B127,'Catalog Items'!$L:$N,3,FALSE))</f>
        <v/>
      </c>
      <c r="K127" s="46" t="str">
        <f>IF($B127="","",VLOOKUP($B127,'Catalog Items'!$L:$O,4,FALSE))</f>
        <v/>
      </c>
      <c r="L127" s="47" t="str">
        <f>IF($B127="","",VLOOKUP($B127,'Catalog Items'!$L:$Q,6,FALSE))</f>
        <v/>
      </c>
      <c r="M127" s="47" t="str">
        <f>IF($B127="","",VLOOKUP($B127,'Catalog Items'!$L:$R,7,FALSE))</f>
        <v/>
      </c>
      <c r="N127" s="47" t="str">
        <f>IF($B127="","",VLOOKUP($B127,'Catalog Items'!$L:$S,8,FALSE))</f>
        <v/>
      </c>
      <c r="O127" s="47" t="str">
        <f>IF($B127="","",VLOOKUP($B127,'Catalog Items'!$L:$T,9,FALSE))</f>
        <v/>
      </c>
      <c r="P127" s="96" t="str">
        <f>IF($B127="","",VLOOKUP($B127,'Catalog Items'!$L:$AA,10,FALSE))</f>
        <v/>
      </c>
      <c r="Q127" s="96" t="str">
        <f>IF($B127="","",VLOOKUP($B127,'Catalog Items'!$L:$AA,11,FALSE))</f>
        <v/>
      </c>
      <c r="R127" s="96" t="str">
        <f>IF($B127="","",VLOOKUP($B127,'Catalog Items'!$L:$AA,12,FALSE))</f>
        <v/>
      </c>
      <c r="S127" s="96" t="str">
        <f>IF($B127="","",VLOOKUP($B127,'Catalog Items'!$L:$AA,13,FALSE))</f>
        <v/>
      </c>
      <c r="T127" s="47" t="str">
        <f>IF($B127="","",VLOOKUP($B127,'Catalog Items'!$L:$BB,17,FALSE))</f>
        <v/>
      </c>
      <c r="U127" s="47" t="str">
        <f>IF($B127="","",VLOOKUP($B127,'Catalog Items'!$L:$BB,19,FALSE))</f>
        <v/>
      </c>
      <c r="V127" s="47" t="str">
        <f>IF($B127="","",VLOOKUP($B127,'Catalog Items'!$L:$BB,20,FALSE))</f>
        <v/>
      </c>
      <c r="W127" s="47" t="str">
        <f>IF($B127="","",VLOOKUP($B127,'Catalog Items'!$L:$BB,21,FALSE))</f>
        <v/>
      </c>
      <c r="X127" s="48" t="str">
        <f>IF($B127="","",VLOOKUP($B127,'Catalog Items'!$L:$BB,22,FALSE))</f>
        <v/>
      </c>
      <c r="Y127" s="48" t="str">
        <f>IF($B127="","",VLOOKUP($B127,'Catalog Items'!$L:$BB,23,FALSE))</f>
        <v/>
      </c>
      <c r="Z127" s="48" t="str">
        <f>IF($B127="","",VLOOKUP($B127,'Catalog Items'!$L:$BB,24,FALSE))</f>
        <v/>
      </c>
      <c r="AA127" s="47" t="str">
        <f>IF($B127="","",VLOOKUP($B127,'Catalog Items'!$L:$BB,25,FALSE))</f>
        <v/>
      </c>
      <c r="AB127" s="47" t="str">
        <f>IF($B127="","",VLOOKUP($B127,'Catalog Items'!$L:$BB,26,FALSE))</f>
        <v/>
      </c>
      <c r="AC127" s="48" t="str">
        <f>IF($B127="","",VLOOKUP($B127,'Catalog Items'!$L:$BB,27,FALSE))</f>
        <v/>
      </c>
      <c r="AD127" s="48" t="str">
        <f>IF($B127="","",VLOOKUP($B127,'Catalog Items'!$L:$BB,28,FALSE))</f>
        <v/>
      </c>
      <c r="AE127" s="48" t="str">
        <f>IF($B127="","",VLOOKUP($B127,'Catalog Items'!$L:$BB,29,FALSE))</f>
        <v/>
      </c>
      <c r="AF127" s="48" t="str">
        <f>IF($B127="","",VLOOKUP($B127,'Catalog Items'!$L:$BB,30,FALSE))</f>
        <v/>
      </c>
      <c r="AG127" s="48" t="str">
        <f>IF($B127="","",VLOOKUP($B127,'Catalog Items'!$L:$BB,31,FALSE))</f>
        <v/>
      </c>
      <c r="AH127" s="48" t="str">
        <f>IF($B127="","",VLOOKUP($B127,'Catalog Items'!$L:$BB,32,FALSE))</f>
        <v/>
      </c>
      <c r="AI127" s="48" t="str">
        <f>IF($B127="","",VLOOKUP($B127,'Catalog Items'!$L:$BB,33,FALSE))</f>
        <v/>
      </c>
      <c r="AJ127" s="48" t="str">
        <f>IF($B127="","",VLOOKUP($B127,'Catalog Items'!$L:$BB,34,FALSE))</f>
        <v/>
      </c>
      <c r="AK127" s="47" t="str">
        <f>IF($B127="","",VLOOKUP($B127,'Catalog Items'!$L:$BB,35,FALSE))</f>
        <v/>
      </c>
      <c r="AL127" s="47" t="str">
        <f>IF($B127="","",VLOOKUP($B127,'Catalog Items'!$L:$BB,36,FALSE))</f>
        <v/>
      </c>
      <c r="AM127" s="47" t="str">
        <f>IF($B127="","",VLOOKUP($B127,'Catalog Items'!$L:$BB,37,FALSE))</f>
        <v/>
      </c>
      <c r="AN127" s="47" t="str">
        <f>IF($B127="","",VLOOKUP($B127,'Catalog Items'!$L:$BB,38,FALSE))</f>
        <v/>
      </c>
      <c r="AO127" s="47" t="str">
        <f>IF($B127="","",VLOOKUP($B127,'Catalog Items'!$L:$BB,14,FALSE))</f>
        <v/>
      </c>
    </row>
    <row r="128" spans="1:41" ht="15.6" customHeight="1" x14ac:dyDescent="0.25">
      <c r="A128" s="39">
        <v>117</v>
      </c>
      <c r="B128" s="40"/>
      <c r="C128" s="41"/>
      <c r="D128" s="41"/>
      <c r="E128" s="42" t="str">
        <f>IF($B128="","",VLOOKUP($B128,'Catalog Items'!$L:$M,2,FALSE))</f>
        <v/>
      </c>
      <c r="F128" s="68" t="str">
        <f>IF($B128="","",IF(AND(D128&gt;0,C128&gt;0),"UOM Error",IF(D128&gt;0,VLOOKUP(B128,'Catalog Items'!$L:$X,13,FALSE),IF(C128&gt;0,VLOOKUP(B128,'Catalog Items'!$L:$W,12,FALSE),0))))</f>
        <v/>
      </c>
      <c r="G128" s="43" t="str">
        <f t="shared" si="5"/>
        <v/>
      </c>
      <c r="H128" s="44">
        <f t="shared" si="6"/>
        <v>0</v>
      </c>
      <c r="I128" s="45">
        <f t="shared" si="4"/>
        <v>0</v>
      </c>
      <c r="J128" s="46" t="str">
        <f>IF($B128="","",VLOOKUP($B128,'Catalog Items'!$L:$N,3,FALSE))</f>
        <v/>
      </c>
      <c r="K128" s="46" t="str">
        <f>IF($B128="","",VLOOKUP($B128,'Catalog Items'!$L:$O,4,FALSE))</f>
        <v/>
      </c>
      <c r="L128" s="47" t="str">
        <f>IF($B128="","",VLOOKUP($B128,'Catalog Items'!$L:$Q,6,FALSE))</f>
        <v/>
      </c>
      <c r="M128" s="47" t="str">
        <f>IF($B128="","",VLOOKUP($B128,'Catalog Items'!$L:$R,7,FALSE))</f>
        <v/>
      </c>
      <c r="N128" s="47" t="str">
        <f>IF($B128="","",VLOOKUP($B128,'Catalog Items'!$L:$S,8,FALSE))</f>
        <v/>
      </c>
      <c r="O128" s="47" t="str">
        <f>IF($B128="","",VLOOKUP($B128,'Catalog Items'!$L:$T,9,FALSE))</f>
        <v/>
      </c>
      <c r="P128" s="96" t="str">
        <f>IF($B128="","",VLOOKUP($B128,'Catalog Items'!$L:$AA,10,FALSE))</f>
        <v/>
      </c>
      <c r="Q128" s="96" t="str">
        <f>IF($B128="","",VLOOKUP($B128,'Catalog Items'!$L:$AA,11,FALSE))</f>
        <v/>
      </c>
      <c r="R128" s="96" t="str">
        <f>IF($B128="","",VLOOKUP($B128,'Catalog Items'!$L:$AA,12,FALSE))</f>
        <v/>
      </c>
      <c r="S128" s="96" t="str">
        <f>IF($B128="","",VLOOKUP($B128,'Catalog Items'!$L:$AA,13,FALSE))</f>
        <v/>
      </c>
      <c r="T128" s="47" t="str">
        <f>IF($B128="","",VLOOKUP($B128,'Catalog Items'!$L:$BB,17,FALSE))</f>
        <v/>
      </c>
      <c r="U128" s="47" t="str">
        <f>IF($B128="","",VLOOKUP($B128,'Catalog Items'!$L:$BB,19,FALSE))</f>
        <v/>
      </c>
      <c r="V128" s="47" t="str">
        <f>IF($B128="","",VLOOKUP($B128,'Catalog Items'!$L:$BB,20,FALSE))</f>
        <v/>
      </c>
      <c r="W128" s="47" t="str">
        <f>IF($B128="","",VLOOKUP($B128,'Catalog Items'!$L:$BB,21,FALSE))</f>
        <v/>
      </c>
      <c r="X128" s="48" t="str">
        <f>IF($B128="","",VLOOKUP($B128,'Catalog Items'!$L:$BB,22,FALSE))</f>
        <v/>
      </c>
      <c r="Y128" s="48" t="str">
        <f>IF($B128="","",VLOOKUP($B128,'Catalog Items'!$L:$BB,23,FALSE))</f>
        <v/>
      </c>
      <c r="Z128" s="48" t="str">
        <f>IF($B128="","",VLOOKUP($B128,'Catalog Items'!$L:$BB,24,FALSE))</f>
        <v/>
      </c>
      <c r="AA128" s="47" t="str">
        <f>IF($B128="","",VLOOKUP($B128,'Catalog Items'!$L:$BB,25,FALSE))</f>
        <v/>
      </c>
      <c r="AB128" s="47" t="str">
        <f>IF($B128="","",VLOOKUP($B128,'Catalog Items'!$L:$BB,26,FALSE))</f>
        <v/>
      </c>
      <c r="AC128" s="48" t="str">
        <f>IF($B128="","",VLOOKUP($B128,'Catalog Items'!$L:$BB,27,FALSE))</f>
        <v/>
      </c>
      <c r="AD128" s="48" t="str">
        <f>IF($B128="","",VLOOKUP($B128,'Catalog Items'!$L:$BB,28,FALSE))</f>
        <v/>
      </c>
      <c r="AE128" s="48" t="str">
        <f>IF($B128="","",VLOOKUP($B128,'Catalog Items'!$L:$BB,29,FALSE))</f>
        <v/>
      </c>
      <c r="AF128" s="48" t="str">
        <f>IF($B128="","",VLOOKUP($B128,'Catalog Items'!$L:$BB,30,FALSE))</f>
        <v/>
      </c>
      <c r="AG128" s="48" t="str">
        <f>IF($B128="","",VLOOKUP($B128,'Catalog Items'!$L:$BB,31,FALSE))</f>
        <v/>
      </c>
      <c r="AH128" s="48" t="str">
        <f>IF($B128="","",VLOOKUP($B128,'Catalog Items'!$L:$BB,32,FALSE))</f>
        <v/>
      </c>
      <c r="AI128" s="48" t="str">
        <f>IF($B128="","",VLOOKUP($B128,'Catalog Items'!$L:$BB,33,FALSE))</f>
        <v/>
      </c>
      <c r="AJ128" s="48" t="str">
        <f>IF($B128="","",VLOOKUP($B128,'Catalog Items'!$L:$BB,34,FALSE))</f>
        <v/>
      </c>
      <c r="AK128" s="47" t="str">
        <f>IF($B128="","",VLOOKUP($B128,'Catalog Items'!$L:$BB,35,FALSE))</f>
        <v/>
      </c>
      <c r="AL128" s="47" t="str">
        <f>IF($B128="","",VLOOKUP($B128,'Catalog Items'!$L:$BB,36,FALSE))</f>
        <v/>
      </c>
      <c r="AM128" s="47" t="str">
        <f>IF($B128="","",VLOOKUP($B128,'Catalog Items'!$L:$BB,37,FALSE))</f>
        <v/>
      </c>
      <c r="AN128" s="47" t="str">
        <f>IF($B128="","",VLOOKUP($B128,'Catalog Items'!$L:$BB,38,FALSE))</f>
        <v/>
      </c>
      <c r="AO128" s="47" t="str">
        <f>IF($B128="","",VLOOKUP($B128,'Catalog Items'!$L:$BB,14,FALSE))</f>
        <v/>
      </c>
    </row>
    <row r="129" spans="1:41" ht="15.6" customHeight="1" x14ac:dyDescent="0.25">
      <c r="A129" s="39">
        <v>118</v>
      </c>
      <c r="B129" s="40"/>
      <c r="C129" s="41"/>
      <c r="D129" s="41"/>
      <c r="E129" s="42" t="str">
        <f>IF($B129="","",VLOOKUP($B129,'Catalog Items'!$L:$M,2,FALSE))</f>
        <v/>
      </c>
      <c r="F129" s="68" t="str">
        <f>IF($B129="","",IF(AND(D129&gt;0,C129&gt;0),"UOM Error",IF(D129&gt;0,VLOOKUP(B129,'Catalog Items'!$L:$X,13,FALSE),IF(C129&gt;0,VLOOKUP(B129,'Catalog Items'!$L:$W,12,FALSE),0))))</f>
        <v/>
      </c>
      <c r="G129" s="43" t="str">
        <f t="shared" si="5"/>
        <v/>
      </c>
      <c r="H129" s="44">
        <f t="shared" si="6"/>
        <v>0</v>
      </c>
      <c r="I129" s="45">
        <f t="shared" si="4"/>
        <v>0</v>
      </c>
      <c r="J129" s="46" t="str">
        <f>IF($B129="","",VLOOKUP($B129,'Catalog Items'!$L:$N,3,FALSE))</f>
        <v/>
      </c>
      <c r="K129" s="46" t="str">
        <f>IF($B129="","",VLOOKUP($B129,'Catalog Items'!$L:$O,4,FALSE))</f>
        <v/>
      </c>
      <c r="L129" s="47" t="str">
        <f>IF($B129="","",VLOOKUP($B129,'Catalog Items'!$L:$Q,6,FALSE))</f>
        <v/>
      </c>
      <c r="M129" s="47" t="str">
        <f>IF($B129="","",VLOOKUP($B129,'Catalog Items'!$L:$R,7,FALSE))</f>
        <v/>
      </c>
      <c r="N129" s="47" t="str">
        <f>IF($B129="","",VLOOKUP($B129,'Catalog Items'!$L:$S,8,FALSE))</f>
        <v/>
      </c>
      <c r="O129" s="47" t="str">
        <f>IF($B129="","",VLOOKUP($B129,'Catalog Items'!$L:$T,9,FALSE))</f>
        <v/>
      </c>
      <c r="P129" s="96" t="str">
        <f>IF($B129="","",VLOOKUP($B129,'Catalog Items'!$L:$AA,10,FALSE))</f>
        <v/>
      </c>
      <c r="Q129" s="96" t="str">
        <f>IF($B129="","",VLOOKUP($B129,'Catalog Items'!$L:$AA,11,FALSE))</f>
        <v/>
      </c>
      <c r="R129" s="96" t="str">
        <f>IF($B129="","",VLOOKUP($B129,'Catalog Items'!$L:$AA,12,FALSE))</f>
        <v/>
      </c>
      <c r="S129" s="96" t="str">
        <f>IF($B129="","",VLOOKUP($B129,'Catalog Items'!$L:$AA,13,FALSE))</f>
        <v/>
      </c>
      <c r="T129" s="47" t="str">
        <f>IF($B129="","",VLOOKUP($B129,'Catalog Items'!$L:$BB,17,FALSE))</f>
        <v/>
      </c>
      <c r="U129" s="47" t="str">
        <f>IF($B129="","",VLOOKUP($B129,'Catalog Items'!$L:$BB,19,FALSE))</f>
        <v/>
      </c>
      <c r="V129" s="47" t="str">
        <f>IF($B129="","",VLOOKUP($B129,'Catalog Items'!$L:$BB,20,FALSE))</f>
        <v/>
      </c>
      <c r="W129" s="47" t="str">
        <f>IF($B129="","",VLOOKUP($B129,'Catalog Items'!$L:$BB,21,FALSE))</f>
        <v/>
      </c>
      <c r="X129" s="48" t="str">
        <f>IF($B129="","",VLOOKUP($B129,'Catalog Items'!$L:$BB,22,FALSE))</f>
        <v/>
      </c>
      <c r="Y129" s="48" t="str">
        <f>IF($B129="","",VLOOKUP($B129,'Catalog Items'!$L:$BB,23,FALSE))</f>
        <v/>
      </c>
      <c r="Z129" s="48" t="str">
        <f>IF($B129="","",VLOOKUP($B129,'Catalog Items'!$L:$BB,24,FALSE))</f>
        <v/>
      </c>
      <c r="AA129" s="47" t="str">
        <f>IF($B129="","",VLOOKUP($B129,'Catalog Items'!$L:$BB,25,FALSE))</f>
        <v/>
      </c>
      <c r="AB129" s="47" t="str">
        <f>IF($B129="","",VLOOKUP($B129,'Catalog Items'!$L:$BB,26,FALSE))</f>
        <v/>
      </c>
      <c r="AC129" s="48" t="str">
        <f>IF($B129="","",VLOOKUP($B129,'Catalog Items'!$L:$BB,27,FALSE))</f>
        <v/>
      </c>
      <c r="AD129" s="48" t="str">
        <f>IF($B129="","",VLOOKUP($B129,'Catalog Items'!$L:$BB,28,FALSE))</f>
        <v/>
      </c>
      <c r="AE129" s="48" t="str">
        <f>IF($B129="","",VLOOKUP($B129,'Catalog Items'!$L:$BB,29,FALSE))</f>
        <v/>
      </c>
      <c r="AF129" s="48" t="str">
        <f>IF($B129="","",VLOOKUP($B129,'Catalog Items'!$L:$BB,30,FALSE))</f>
        <v/>
      </c>
      <c r="AG129" s="48" t="str">
        <f>IF($B129="","",VLOOKUP($B129,'Catalog Items'!$L:$BB,31,FALSE))</f>
        <v/>
      </c>
      <c r="AH129" s="48" t="str">
        <f>IF($B129="","",VLOOKUP($B129,'Catalog Items'!$L:$BB,32,FALSE))</f>
        <v/>
      </c>
      <c r="AI129" s="48" t="str">
        <f>IF($B129="","",VLOOKUP($B129,'Catalog Items'!$L:$BB,33,FALSE))</f>
        <v/>
      </c>
      <c r="AJ129" s="48" t="str">
        <f>IF($B129="","",VLOOKUP($B129,'Catalog Items'!$L:$BB,34,FALSE))</f>
        <v/>
      </c>
      <c r="AK129" s="47" t="str">
        <f>IF($B129="","",VLOOKUP($B129,'Catalog Items'!$L:$BB,35,FALSE))</f>
        <v/>
      </c>
      <c r="AL129" s="47" t="str">
        <f>IF($B129="","",VLOOKUP($B129,'Catalog Items'!$L:$BB,36,FALSE))</f>
        <v/>
      </c>
      <c r="AM129" s="47" t="str">
        <f>IF($B129="","",VLOOKUP($B129,'Catalog Items'!$L:$BB,37,FALSE))</f>
        <v/>
      </c>
      <c r="AN129" s="47" t="str">
        <f>IF($B129="","",VLOOKUP($B129,'Catalog Items'!$L:$BB,38,FALSE))</f>
        <v/>
      </c>
      <c r="AO129" s="47" t="str">
        <f>IF($B129="","",VLOOKUP($B129,'Catalog Items'!$L:$BB,14,FALSE))</f>
        <v/>
      </c>
    </row>
    <row r="130" spans="1:41" ht="15.6" customHeight="1" x14ac:dyDescent="0.25">
      <c r="A130" s="39">
        <v>119</v>
      </c>
      <c r="B130" s="40"/>
      <c r="C130" s="41"/>
      <c r="D130" s="41"/>
      <c r="E130" s="42" t="str">
        <f>IF($B130="","",VLOOKUP($B130,'Catalog Items'!$L:$M,2,FALSE))</f>
        <v/>
      </c>
      <c r="F130" s="68" t="str">
        <f>IF($B130="","",IF(AND(D130&gt;0,C130&gt;0),"UOM Error",IF(D130&gt;0,VLOOKUP(B130,'Catalog Items'!$L:$X,13,FALSE),IF(C130&gt;0,VLOOKUP(B130,'Catalog Items'!$L:$W,12,FALSE),0))))</f>
        <v/>
      </c>
      <c r="G130" s="43" t="str">
        <f t="shared" si="5"/>
        <v/>
      </c>
      <c r="H130" s="44">
        <f t="shared" si="6"/>
        <v>0</v>
      </c>
      <c r="I130" s="45">
        <f t="shared" si="4"/>
        <v>0</v>
      </c>
      <c r="J130" s="46" t="str">
        <f>IF($B130="","",VLOOKUP($B130,'Catalog Items'!$L:$N,3,FALSE))</f>
        <v/>
      </c>
      <c r="K130" s="46" t="str">
        <f>IF($B130="","",VLOOKUP($B130,'Catalog Items'!$L:$O,4,FALSE))</f>
        <v/>
      </c>
      <c r="L130" s="47" t="str">
        <f>IF($B130="","",VLOOKUP($B130,'Catalog Items'!$L:$Q,6,FALSE))</f>
        <v/>
      </c>
      <c r="M130" s="47" t="str">
        <f>IF($B130="","",VLOOKUP($B130,'Catalog Items'!$L:$R,7,FALSE))</f>
        <v/>
      </c>
      <c r="N130" s="47" t="str">
        <f>IF($B130="","",VLOOKUP($B130,'Catalog Items'!$L:$S,8,FALSE))</f>
        <v/>
      </c>
      <c r="O130" s="47" t="str">
        <f>IF($B130="","",VLOOKUP($B130,'Catalog Items'!$L:$T,9,FALSE))</f>
        <v/>
      </c>
      <c r="P130" s="96" t="str">
        <f>IF($B130="","",VLOOKUP($B130,'Catalog Items'!$L:$AA,10,FALSE))</f>
        <v/>
      </c>
      <c r="Q130" s="96" t="str">
        <f>IF($B130="","",VLOOKUP($B130,'Catalog Items'!$L:$AA,11,FALSE))</f>
        <v/>
      </c>
      <c r="R130" s="96" t="str">
        <f>IF($B130="","",VLOOKUP($B130,'Catalog Items'!$L:$AA,12,FALSE))</f>
        <v/>
      </c>
      <c r="S130" s="96" t="str">
        <f>IF($B130="","",VLOOKUP($B130,'Catalog Items'!$L:$AA,13,FALSE))</f>
        <v/>
      </c>
      <c r="T130" s="47" t="str">
        <f>IF($B130="","",VLOOKUP($B130,'Catalog Items'!$L:$BB,17,FALSE))</f>
        <v/>
      </c>
      <c r="U130" s="47" t="str">
        <f>IF($B130="","",VLOOKUP($B130,'Catalog Items'!$L:$BB,19,FALSE))</f>
        <v/>
      </c>
      <c r="V130" s="47" t="str">
        <f>IF($B130="","",VLOOKUP($B130,'Catalog Items'!$L:$BB,20,FALSE))</f>
        <v/>
      </c>
      <c r="W130" s="47" t="str">
        <f>IF($B130="","",VLOOKUP($B130,'Catalog Items'!$L:$BB,21,FALSE))</f>
        <v/>
      </c>
      <c r="X130" s="48" t="str">
        <f>IF($B130="","",VLOOKUP($B130,'Catalog Items'!$L:$BB,22,FALSE))</f>
        <v/>
      </c>
      <c r="Y130" s="48" t="str">
        <f>IF($B130="","",VLOOKUP($B130,'Catalog Items'!$L:$BB,23,FALSE))</f>
        <v/>
      </c>
      <c r="Z130" s="48" t="str">
        <f>IF($B130="","",VLOOKUP($B130,'Catalog Items'!$L:$BB,24,FALSE))</f>
        <v/>
      </c>
      <c r="AA130" s="47" t="str">
        <f>IF($B130="","",VLOOKUP($B130,'Catalog Items'!$L:$BB,25,FALSE))</f>
        <v/>
      </c>
      <c r="AB130" s="47" t="str">
        <f>IF($B130="","",VLOOKUP($B130,'Catalog Items'!$L:$BB,26,FALSE))</f>
        <v/>
      </c>
      <c r="AC130" s="48" t="str">
        <f>IF($B130="","",VLOOKUP($B130,'Catalog Items'!$L:$BB,27,FALSE))</f>
        <v/>
      </c>
      <c r="AD130" s="48" t="str">
        <f>IF($B130="","",VLOOKUP($B130,'Catalog Items'!$L:$BB,28,FALSE))</f>
        <v/>
      </c>
      <c r="AE130" s="48" t="str">
        <f>IF($B130="","",VLOOKUP($B130,'Catalog Items'!$L:$BB,29,FALSE))</f>
        <v/>
      </c>
      <c r="AF130" s="48" t="str">
        <f>IF($B130="","",VLOOKUP($B130,'Catalog Items'!$L:$BB,30,FALSE))</f>
        <v/>
      </c>
      <c r="AG130" s="48" t="str">
        <f>IF($B130="","",VLOOKUP($B130,'Catalog Items'!$L:$BB,31,FALSE))</f>
        <v/>
      </c>
      <c r="AH130" s="48" t="str">
        <f>IF($B130="","",VLOOKUP($B130,'Catalog Items'!$L:$BB,32,FALSE))</f>
        <v/>
      </c>
      <c r="AI130" s="48" t="str">
        <f>IF($B130="","",VLOOKUP($B130,'Catalog Items'!$L:$BB,33,FALSE))</f>
        <v/>
      </c>
      <c r="AJ130" s="48" t="str">
        <f>IF($B130="","",VLOOKUP($B130,'Catalog Items'!$L:$BB,34,FALSE))</f>
        <v/>
      </c>
      <c r="AK130" s="47" t="str">
        <f>IF($B130="","",VLOOKUP($B130,'Catalog Items'!$L:$BB,35,FALSE))</f>
        <v/>
      </c>
      <c r="AL130" s="47" t="str">
        <f>IF($B130="","",VLOOKUP($B130,'Catalog Items'!$L:$BB,36,FALSE))</f>
        <v/>
      </c>
      <c r="AM130" s="47" t="str">
        <f>IF($B130="","",VLOOKUP($B130,'Catalog Items'!$L:$BB,37,FALSE))</f>
        <v/>
      </c>
      <c r="AN130" s="47" t="str">
        <f>IF($B130="","",VLOOKUP($B130,'Catalog Items'!$L:$BB,38,FALSE))</f>
        <v/>
      </c>
      <c r="AO130" s="47" t="str">
        <f>IF($B130="","",VLOOKUP($B130,'Catalog Items'!$L:$BB,14,FALSE))</f>
        <v/>
      </c>
    </row>
    <row r="131" spans="1:41" ht="15.6" customHeight="1" x14ac:dyDescent="0.25">
      <c r="A131" s="39">
        <v>120</v>
      </c>
      <c r="B131" s="40"/>
      <c r="C131" s="41"/>
      <c r="D131" s="41"/>
      <c r="E131" s="42" t="str">
        <f>IF($B131="","",VLOOKUP($B131,'Catalog Items'!$L:$M,2,FALSE))</f>
        <v/>
      </c>
      <c r="F131" s="68" t="str">
        <f>IF($B131="","",IF(AND(D131&gt;0,C131&gt;0),"UOM Error",IF(D131&gt;0,VLOOKUP(B131,'Catalog Items'!$L:$X,13,FALSE),IF(C131&gt;0,VLOOKUP(B131,'Catalog Items'!$L:$W,12,FALSE),0))))</f>
        <v/>
      </c>
      <c r="G131" s="43" t="str">
        <f t="shared" si="5"/>
        <v/>
      </c>
      <c r="H131" s="44">
        <f t="shared" si="6"/>
        <v>0</v>
      </c>
      <c r="I131" s="45">
        <f t="shared" si="4"/>
        <v>0</v>
      </c>
      <c r="J131" s="46" t="str">
        <f>IF($B131="","",VLOOKUP($B131,'Catalog Items'!$L:$N,3,FALSE))</f>
        <v/>
      </c>
      <c r="K131" s="46" t="str">
        <f>IF($B131="","",VLOOKUP($B131,'Catalog Items'!$L:$O,4,FALSE))</f>
        <v/>
      </c>
      <c r="L131" s="47" t="str">
        <f>IF($B131="","",VLOOKUP($B131,'Catalog Items'!$L:$Q,6,FALSE))</f>
        <v/>
      </c>
      <c r="M131" s="47" t="str">
        <f>IF($B131="","",VLOOKUP($B131,'Catalog Items'!$L:$R,7,FALSE))</f>
        <v/>
      </c>
      <c r="N131" s="47" t="str">
        <f>IF($B131="","",VLOOKUP($B131,'Catalog Items'!$L:$S,8,FALSE))</f>
        <v/>
      </c>
      <c r="O131" s="47" t="str">
        <f>IF($B131="","",VLOOKUP($B131,'Catalog Items'!$L:$T,9,FALSE))</f>
        <v/>
      </c>
      <c r="P131" s="96" t="str">
        <f>IF($B131="","",VLOOKUP($B131,'Catalog Items'!$L:$AA,10,FALSE))</f>
        <v/>
      </c>
      <c r="Q131" s="96" t="str">
        <f>IF($B131="","",VLOOKUP($B131,'Catalog Items'!$L:$AA,11,FALSE))</f>
        <v/>
      </c>
      <c r="R131" s="96" t="str">
        <f>IF($B131="","",VLOOKUP($B131,'Catalog Items'!$L:$AA,12,FALSE))</f>
        <v/>
      </c>
      <c r="S131" s="96" t="str">
        <f>IF($B131="","",VLOOKUP($B131,'Catalog Items'!$L:$AA,13,FALSE))</f>
        <v/>
      </c>
      <c r="T131" s="47" t="str">
        <f>IF($B131="","",VLOOKUP($B131,'Catalog Items'!$L:$BB,17,FALSE))</f>
        <v/>
      </c>
      <c r="U131" s="47" t="str">
        <f>IF($B131="","",VLOOKUP($B131,'Catalog Items'!$L:$BB,19,FALSE))</f>
        <v/>
      </c>
      <c r="V131" s="47" t="str">
        <f>IF($B131="","",VLOOKUP($B131,'Catalog Items'!$L:$BB,20,FALSE))</f>
        <v/>
      </c>
      <c r="W131" s="47" t="str">
        <f>IF($B131="","",VLOOKUP($B131,'Catalog Items'!$L:$BB,21,FALSE))</f>
        <v/>
      </c>
      <c r="X131" s="48" t="str">
        <f>IF($B131="","",VLOOKUP($B131,'Catalog Items'!$L:$BB,22,FALSE))</f>
        <v/>
      </c>
      <c r="Y131" s="48" t="str">
        <f>IF($B131="","",VLOOKUP($B131,'Catalog Items'!$L:$BB,23,FALSE))</f>
        <v/>
      </c>
      <c r="Z131" s="48" t="str">
        <f>IF($B131="","",VLOOKUP($B131,'Catalog Items'!$L:$BB,24,FALSE))</f>
        <v/>
      </c>
      <c r="AA131" s="47" t="str">
        <f>IF($B131="","",VLOOKUP($B131,'Catalog Items'!$L:$BB,25,FALSE))</f>
        <v/>
      </c>
      <c r="AB131" s="47" t="str">
        <f>IF($B131="","",VLOOKUP($B131,'Catalog Items'!$L:$BB,26,FALSE))</f>
        <v/>
      </c>
      <c r="AC131" s="48" t="str">
        <f>IF($B131="","",VLOOKUP($B131,'Catalog Items'!$L:$BB,27,FALSE))</f>
        <v/>
      </c>
      <c r="AD131" s="48" t="str">
        <f>IF($B131="","",VLOOKUP($B131,'Catalog Items'!$L:$BB,28,FALSE))</f>
        <v/>
      </c>
      <c r="AE131" s="48" t="str">
        <f>IF($B131="","",VLOOKUP($B131,'Catalog Items'!$L:$BB,29,FALSE))</f>
        <v/>
      </c>
      <c r="AF131" s="48" t="str">
        <f>IF($B131="","",VLOOKUP($B131,'Catalog Items'!$L:$BB,30,FALSE))</f>
        <v/>
      </c>
      <c r="AG131" s="48" t="str">
        <f>IF($B131="","",VLOOKUP($B131,'Catalog Items'!$L:$BB,31,FALSE))</f>
        <v/>
      </c>
      <c r="AH131" s="48" t="str">
        <f>IF($B131="","",VLOOKUP($B131,'Catalog Items'!$L:$BB,32,FALSE))</f>
        <v/>
      </c>
      <c r="AI131" s="48" t="str">
        <f>IF($B131="","",VLOOKUP($B131,'Catalog Items'!$L:$BB,33,FALSE))</f>
        <v/>
      </c>
      <c r="AJ131" s="48" t="str">
        <f>IF($B131="","",VLOOKUP($B131,'Catalog Items'!$L:$BB,34,FALSE))</f>
        <v/>
      </c>
      <c r="AK131" s="47" t="str">
        <f>IF($B131="","",VLOOKUP($B131,'Catalog Items'!$L:$BB,35,FALSE))</f>
        <v/>
      </c>
      <c r="AL131" s="47" t="str">
        <f>IF($B131="","",VLOOKUP($B131,'Catalog Items'!$L:$BB,36,FALSE))</f>
        <v/>
      </c>
      <c r="AM131" s="47" t="str">
        <f>IF($B131="","",VLOOKUP($B131,'Catalog Items'!$L:$BB,37,FALSE))</f>
        <v/>
      </c>
      <c r="AN131" s="47" t="str">
        <f>IF($B131="","",VLOOKUP($B131,'Catalog Items'!$L:$BB,38,FALSE))</f>
        <v/>
      </c>
      <c r="AO131" s="47" t="str">
        <f>IF($B131="","",VLOOKUP($B131,'Catalog Items'!$L:$BB,14,FALSE))</f>
        <v/>
      </c>
    </row>
    <row r="132" spans="1:41" ht="15.6" customHeight="1" x14ac:dyDescent="0.25">
      <c r="A132" s="39">
        <v>121</v>
      </c>
      <c r="B132" s="40"/>
      <c r="C132" s="41"/>
      <c r="D132" s="41"/>
      <c r="E132" s="42" t="str">
        <f>IF($B132="","",VLOOKUP($B132,'Catalog Items'!$L:$M,2,FALSE))</f>
        <v/>
      </c>
      <c r="F132" s="68" t="str">
        <f>IF($B132="","",IF(AND(D132&gt;0,C132&gt;0),"UOM Error",IF(D132&gt;0,VLOOKUP(B132,'Catalog Items'!$L:$X,13,FALSE),IF(C132&gt;0,VLOOKUP(B132,'Catalog Items'!$L:$W,12,FALSE),0))))</f>
        <v/>
      </c>
      <c r="G132" s="43" t="str">
        <f t="shared" si="5"/>
        <v/>
      </c>
      <c r="H132" s="44">
        <f t="shared" si="6"/>
        <v>0</v>
      </c>
      <c r="I132" s="45">
        <f t="shared" si="4"/>
        <v>0</v>
      </c>
      <c r="J132" s="46" t="str">
        <f>IF($B132="","",VLOOKUP($B132,'Catalog Items'!$L:$N,3,FALSE))</f>
        <v/>
      </c>
      <c r="K132" s="46" t="str">
        <f>IF($B132="","",VLOOKUP($B132,'Catalog Items'!$L:$O,4,FALSE))</f>
        <v/>
      </c>
      <c r="L132" s="47" t="str">
        <f>IF($B132="","",VLOOKUP($B132,'Catalog Items'!$L:$Q,6,FALSE))</f>
        <v/>
      </c>
      <c r="M132" s="47" t="str">
        <f>IF($B132="","",VLOOKUP($B132,'Catalog Items'!$L:$R,7,FALSE))</f>
        <v/>
      </c>
      <c r="N132" s="47" t="str">
        <f>IF($B132="","",VLOOKUP($B132,'Catalog Items'!$L:$S,8,FALSE))</f>
        <v/>
      </c>
      <c r="O132" s="47" t="str">
        <f>IF($B132="","",VLOOKUP($B132,'Catalog Items'!$L:$T,9,FALSE))</f>
        <v/>
      </c>
      <c r="P132" s="96" t="str">
        <f>IF($B132="","",VLOOKUP($B132,'Catalog Items'!$L:$AA,10,FALSE))</f>
        <v/>
      </c>
      <c r="Q132" s="96" t="str">
        <f>IF($B132="","",VLOOKUP($B132,'Catalog Items'!$L:$AA,11,FALSE))</f>
        <v/>
      </c>
      <c r="R132" s="96" t="str">
        <f>IF($B132="","",VLOOKUP($B132,'Catalog Items'!$L:$AA,12,FALSE))</f>
        <v/>
      </c>
      <c r="S132" s="96" t="str">
        <f>IF($B132="","",VLOOKUP($B132,'Catalog Items'!$L:$AA,13,FALSE))</f>
        <v/>
      </c>
      <c r="T132" s="47" t="str">
        <f>IF($B132="","",VLOOKUP($B132,'Catalog Items'!$L:$BB,17,FALSE))</f>
        <v/>
      </c>
      <c r="U132" s="47" t="str">
        <f>IF($B132="","",VLOOKUP($B132,'Catalog Items'!$L:$BB,19,FALSE))</f>
        <v/>
      </c>
      <c r="V132" s="47" t="str">
        <f>IF($B132="","",VLOOKUP($B132,'Catalog Items'!$L:$BB,20,FALSE))</f>
        <v/>
      </c>
      <c r="W132" s="47" t="str">
        <f>IF($B132="","",VLOOKUP($B132,'Catalog Items'!$L:$BB,21,FALSE))</f>
        <v/>
      </c>
      <c r="X132" s="48" t="str">
        <f>IF($B132="","",VLOOKUP($B132,'Catalog Items'!$L:$BB,22,FALSE))</f>
        <v/>
      </c>
      <c r="Y132" s="48" t="str">
        <f>IF($B132="","",VLOOKUP($B132,'Catalog Items'!$L:$BB,23,FALSE))</f>
        <v/>
      </c>
      <c r="Z132" s="48" t="str">
        <f>IF($B132="","",VLOOKUP($B132,'Catalog Items'!$L:$BB,24,FALSE))</f>
        <v/>
      </c>
      <c r="AA132" s="47" t="str">
        <f>IF($B132="","",VLOOKUP($B132,'Catalog Items'!$L:$BB,25,FALSE))</f>
        <v/>
      </c>
      <c r="AB132" s="47" t="str">
        <f>IF($B132="","",VLOOKUP($B132,'Catalog Items'!$L:$BB,26,FALSE))</f>
        <v/>
      </c>
      <c r="AC132" s="48" t="str">
        <f>IF($B132="","",VLOOKUP($B132,'Catalog Items'!$L:$BB,27,FALSE))</f>
        <v/>
      </c>
      <c r="AD132" s="48" t="str">
        <f>IF($B132="","",VLOOKUP($B132,'Catalog Items'!$L:$BB,28,FALSE))</f>
        <v/>
      </c>
      <c r="AE132" s="48" t="str">
        <f>IF($B132="","",VLOOKUP($B132,'Catalog Items'!$L:$BB,29,FALSE))</f>
        <v/>
      </c>
      <c r="AF132" s="48" t="str">
        <f>IF($B132="","",VLOOKUP($B132,'Catalog Items'!$L:$BB,30,FALSE))</f>
        <v/>
      </c>
      <c r="AG132" s="48" t="str">
        <f>IF($B132="","",VLOOKUP($B132,'Catalog Items'!$L:$BB,31,FALSE))</f>
        <v/>
      </c>
      <c r="AH132" s="48" t="str">
        <f>IF($B132="","",VLOOKUP($B132,'Catalog Items'!$L:$BB,32,FALSE))</f>
        <v/>
      </c>
      <c r="AI132" s="48" t="str">
        <f>IF($B132="","",VLOOKUP($B132,'Catalog Items'!$L:$BB,33,FALSE))</f>
        <v/>
      </c>
      <c r="AJ132" s="48" t="str">
        <f>IF($B132="","",VLOOKUP($B132,'Catalog Items'!$L:$BB,34,FALSE))</f>
        <v/>
      </c>
      <c r="AK132" s="47" t="str">
        <f>IF($B132="","",VLOOKUP($B132,'Catalog Items'!$L:$BB,35,FALSE))</f>
        <v/>
      </c>
      <c r="AL132" s="47" t="str">
        <f>IF($B132="","",VLOOKUP($B132,'Catalog Items'!$L:$BB,36,FALSE))</f>
        <v/>
      </c>
      <c r="AM132" s="47" t="str">
        <f>IF($B132="","",VLOOKUP($B132,'Catalog Items'!$L:$BB,37,FALSE))</f>
        <v/>
      </c>
      <c r="AN132" s="47" t="str">
        <f>IF($B132="","",VLOOKUP($B132,'Catalog Items'!$L:$BB,38,FALSE))</f>
        <v/>
      </c>
      <c r="AO132" s="47" t="str">
        <f>IF($B132="","",VLOOKUP($B132,'Catalog Items'!$L:$BB,14,FALSE))</f>
        <v/>
      </c>
    </row>
    <row r="133" spans="1:41" ht="15.6" customHeight="1" x14ac:dyDescent="0.25">
      <c r="A133" s="39">
        <v>122</v>
      </c>
      <c r="B133" s="40"/>
      <c r="C133" s="41"/>
      <c r="D133" s="41"/>
      <c r="E133" s="42" t="str">
        <f>IF($B133="","",VLOOKUP($B133,'Catalog Items'!$L:$M,2,FALSE))</f>
        <v/>
      </c>
      <c r="F133" s="68" t="str">
        <f>IF($B133="","",IF(AND(D133&gt;0,C133&gt;0),"UOM Error",IF(D133&gt;0,VLOOKUP(B133,'Catalog Items'!$L:$X,13,FALSE),IF(C133&gt;0,VLOOKUP(B133,'Catalog Items'!$L:$W,12,FALSE),0))))</f>
        <v/>
      </c>
      <c r="G133" s="43" t="str">
        <f t="shared" si="5"/>
        <v/>
      </c>
      <c r="H133" s="44">
        <f t="shared" si="6"/>
        <v>0</v>
      </c>
      <c r="I133" s="45">
        <f t="shared" si="4"/>
        <v>0</v>
      </c>
      <c r="J133" s="46" t="str">
        <f>IF($B133="","",VLOOKUP($B133,'Catalog Items'!$L:$N,3,FALSE))</f>
        <v/>
      </c>
      <c r="K133" s="46" t="str">
        <f>IF($B133="","",VLOOKUP($B133,'Catalog Items'!$L:$O,4,FALSE))</f>
        <v/>
      </c>
      <c r="L133" s="47" t="str">
        <f>IF($B133="","",VLOOKUP($B133,'Catalog Items'!$L:$Q,6,FALSE))</f>
        <v/>
      </c>
      <c r="M133" s="47" t="str">
        <f>IF($B133="","",VLOOKUP($B133,'Catalog Items'!$L:$R,7,FALSE))</f>
        <v/>
      </c>
      <c r="N133" s="47" t="str">
        <f>IF($B133="","",VLOOKUP($B133,'Catalog Items'!$L:$S,8,FALSE))</f>
        <v/>
      </c>
      <c r="O133" s="47" t="str">
        <f>IF($B133="","",VLOOKUP($B133,'Catalog Items'!$L:$T,9,FALSE))</f>
        <v/>
      </c>
      <c r="P133" s="96" t="str">
        <f>IF($B133="","",VLOOKUP($B133,'Catalog Items'!$L:$AA,10,FALSE))</f>
        <v/>
      </c>
      <c r="Q133" s="96" t="str">
        <f>IF($B133="","",VLOOKUP($B133,'Catalog Items'!$L:$AA,11,FALSE))</f>
        <v/>
      </c>
      <c r="R133" s="96" t="str">
        <f>IF($B133="","",VLOOKUP($B133,'Catalog Items'!$L:$AA,12,FALSE))</f>
        <v/>
      </c>
      <c r="S133" s="96" t="str">
        <f>IF($B133="","",VLOOKUP($B133,'Catalog Items'!$L:$AA,13,FALSE))</f>
        <v/>
      </c>
      <c r="T133" s="47" t="str">
        <f>IF($B133="","",VLOOKUP($B133,'Catalog Items'!$L:$BB,17,FALSE))</f>
        <v/>
      </c>
      <c r="U133" s="47" t="str">
        <f>IF($B133="","",VLOOKUP($B133,'Catalog Items'!$L:$BB,19,FALSE))</f>
        <v/>
      </c>
      <c r="V133" s="47" t="str">
        <f>IF($B133="","",VLOOKUP($B133,'Catalog Items'!$L:$BB,20,FALSE))</f>
        <v/>
      </c>
      <c r="W133" s="47" t="str">
        <f>IF($B133="","",VLOOKUP($B133,'Catalog Items'!$L:$BB,21,FALSE))</f>
        <v/>
      </c>
      <c r="X133" s="48" t="str">
        <f>IF($B133="","",VLOOKUP($B133,'Catalog Items'!$L:$BB,22,FALSE))</f>
        <v/>
      </c>
      <c r="Y133" s="48" t="str">
        <f>IF($B133="","",VLOOKUP($B133,'Catalog Items'!$L:$BB,23,FALSE))</f>
        <v/>
      </c>
      <c r="Z133" s="48" t="str">
        <f>IF($B133="","",VLOOKUP($B133,'Catalog Items'!$L:$BB,24,FALSE))</f>
        <v/>
      </c>
      <c r="AA133" s="47" t="str">
        <f>IF($B133="","",VLOOKUP($B133,'Catalog Items'!$L:$BB,25,FALSE))</f>
        <v/>
      </c>
      <c r="AB133" s="47" t="str">
        <f>IF($B133="","",VLOOKUP($B133,'Catalog Items'!$L:$BB,26,FALSE))</f>
        <v/>
      </c>
      <c r="AC133" s="48" t="str">
        <f>IF($B133="","",VLOOKUP($B133,'Catalog Items'!$L:$BB,27,FALSE))</f>
        <v/>
      </c>
      <c r="AD133" s="48" t="str">
        <f>IF($B133="","",VLOOKUP($B133,'Catalog Items'!$L:$BB,28,FALSE))</f>
        <v/>
      </c>
      <c r="AE133" s="48" t="str">
        <f>IF($B133="","",VLOOKUP($B133,'Catalog Items'!$L:$BB,29,FALSE))</f>
        <v/>
      </c>
      <c r="AF133" s="48" t="str">
        <f>IF($B133="","",VLOOKUP($B133,'Catalog Items'!$L:$BB,30,FALSE))</f>
        <v/>
      </c>
      <c r="AG133" s="48" t="str">
        <f>IF($B133="","",VLOOKUP($B133,'Catalog Items'!$L:$BB,31,FALSE))</f>
        <v/>
      </c>
      <c r="AH133" s="48" t="str">
        <f>IF($B133="","",VLOOKUP($B133,'Catalog Items'!$L:$BB,32,FALSE))</f>
        <v/>
      </c>
      <c r="AI133" s="48" t="str">
        <f>IF($B133="","",VLOOKUP($B133,'Catalog Items'!$L:$BB,33,FALSE))</f>
        <v/>
      </c>
      <c r="AJ133" s="48" t="str">
        <f>IF($B133="","",VLOOKUP($B133,'Catalog Items'!$L:$BB,34,FALSE))</f>
        <v/>
      </c>
      <c r="AK133" s="47" t="str">
        <f>IF($B133="","",VLOOKUP($B133,'Catalog Items'!$L:$BB,35,FALSE))</f>
        <v/>
      </c>
      <c r="AL133" s="47" t="str">
        <f>IF($B133="","",VLOOKUP($B133,'Catalog Items'!$L:$BB,36,FALSE))</f>
        <v/>
      </c>
      <c r="AM133" s="47" t="str">
        <f>IF($B133="","",VLOOKUP($B133,'Catalog Items'!$L:$BB,37,FALSE))</f>
        <v/>
      </c>
      <c r="AN133" s="47" t="str">
        <f>IF($B133="","",VLOOKUP($B133,'Catalog Items'!$L:$BB,38,FALSE))</f>
        <v/>
      </c>
      <c r="AO133" s="47" t="str">
        <f>IF($B133="","",VLOOKUP($B133,'Catalog Items'!$L:$BB,14,FALSE))</f>
        <v/>
      </c>
    </row>
    <row r="134" spans="1:41" ht="15.6" customHeight="1" x14ac:dyDescent="0.25">
      <c r="A134" s="39">
        <v>123</v>
      </c>
      <c r="B134" s="40"/>
      <c r="C134" s="41"/>
      <c r="D134" s="41"/>
      <c r="E134" s="42" t="str">
        <f>IF($B134="","",VLOOKUP($B134,'Catalog Items'!$L:$M,2,FALSE))</f>
        <v/>
      </c>
      <c r="F134" s="68" t="str">
        <f>IF($B134="","",IF(AND(D134&gt;0,C134&gt;0),"UOM Error",IF(D134&gt;0,VLOOKUP(B134,'Catalog Items'!$L:$X,13,FALSE),IF(C134&gt;0,VLOOKUP(B134,'Catalog Items'!$L:$W,12,FALSE),0))))</f>
        <v/>
      </c>
      <c r="G134" s="43" t="str">
        <f t="shared" si="5"/>
        <v/>
      </c>
      <c r="H134" s="44">
        <f t="shared" si="6"/>
        <v>0</v>
      </c>
      <c r="I134" s="45">
        <f t="shared" si="4"/>
        <v>0</v>
      </c>
      <c r="J134" s="46" t="str">
        <f>IF($B134="","",VLOOKUP($B134,'Catalog Items'!$L:$N,3,FALSE))</f>
        <v/>
      </c>
      <c r="K134" s="46" t="str">
        <f>IF($B134="","",VLOOKUP($B134,'Catalog Items'!$L:$O,4,FALSE))</f>
        <v/>
      </c>
      <c r="L134" s="47" t="str">
        <f>IF($B134="","",VLOOKUP($B134,'Catalog Items'!$L:$Q,6,FALSE))</f>
        <v/>
      </c>
      <c r="M134" s="47" t="str">
        <f>IF($B134="","",VLOOKUP($B134,'Catalog Items'!$L:$R,7,FALSE))</f>
        <v/>
      </c>
      <c r="N134" s="47" t="str">
        <f>IF($B134="","",VLOOKUP($B134,'Catalog Items'!$L:$S,8,FALSE))</f>
        <v/>
      </c>
      <c r="O134" s="47" t="str">
        <f>IF($B134="","",VLOOKUP($B134,'Catalog Items'!$L:$T,9,FALSE))</f>
        <v/>
      </c>
      <c r="P134" s="96" t="str">
        <f>IF($B134="","",VLOOKUP($B134,'Catalog Items'!$L:$AA,10,FALSE))</f>
        <v/>
      </c>
      <c r="Q134" s="96" t="str">
        <f>IF($B134="","",VLOOKUP($B134,'Catalog Items'!$L:$AA,11,FALSE))</f>
        <v/>
      </c>
      <c r="R134" s="96" t="str">
        <f>IF($B134="","",VLOOKUP($B134,'Catalog Items'!$L:$AA,12,FALSE))</f>
        <v/>
      </c>
      <c r="S134" s="96" t="str">
        <f>IF($B134="","",VLOOKUP($B134,'Catalog Items'!$L:$AA,13,FALSE))</f>
        <v/>
      </c>
      <c r="T134" s="47" t="str">
        <f>IF($B134="","",VLOOKUP($B134,'Catalog Items'!$L:$BB,17,FALSE))</f>
        <v/>
      </c>
      <c r="U134" s="47" t="str">
        <f>IF($B134="","",VLOOKUP($B134,'Catalog Items'!$L:$BB,19,FALSE))</f>
        <v/>
      </c>
      <c r="V134" s="47" t="str">
        <f>IF($B134="","",VLOOKUP($B134,'Catalog Items'!$L:$BB,20,FALSE))</f>
        <v/>
      </c>
      <c r="W134" s="47" t="str">
        <f>IF($B134="","",VLOOKUP($B134,'Catalog Items'!$L:$BB,21,FALSE))</f>
        <v/>
      </c>
      <c r="X134" s="48" t="str">
        <f>IF($B134="","",VLOOKUP($B134,'Catalog Items'!$L:$BB,22,FALSE))</f>
        <v/>
      </c>
      <c r="Y134" s="48" t="str">
        <f>IF($B134="","",VLOOKUP($B134,'Catalog Items'!$L:$BB,23,FALSE))</f>
        <v/>
      </c>
      <c r="Z134" s="48" t="str">
        <f>IF($B134="","",VLOOKUP($B134,'Catalog Items'!$L:$BB,24,FALSE))</f>
        <v/>
      </c>
      <c r="AA134" s="47" t="str">
        <f>IF($B134="","",VLOOKUP($B134,'Catalog Items'!$L:$BB,25,FALSE))</f>
        <v/>
      </c>
      <c r="AB134" s="47" t="str">
        <f>IF($B134="","",VLOOKUP($B134,'Catalog Items'!$L:$BB,26,FALSE))</f>
        <v/>
      </c>
      <c r="AC134" s="48" t="str">
        <f>IF($B134="","",VLOOKUP($B134,'Catalog Items'!$L:$BB,27,FALSE))</f>
        <v/>
      </c>
      <c r="AD134" s="48" t="str">
        <f>IF($B134="","",VLOOKUP($B134,'Catalog Items'!$L:$BB,28,FALSE))</f>
        <v/>
      </c>
      <c r="AE134" s="48" t="str">
        <f>IF($B134="","",VLOOKUP($B134,'Catalog Items'!$L:$BB,29,FALSE))</f>
        <v/>
      </c>
      <c r="AF134" s="48" t="str">
        <f>IF($B134="","",VLOOKUP($B134,'Catalog Items'!$L:$BB,30,FALSE))</f>
        <v/>
      </c>
      <c r="AG134" s="48" t="str">
        <f>IF($B134="","",VLOOKUP($B134,'Catalog Items'!$L:$BB,31,FALSE))</f>
        <v/>
      </c>
      <c r="AH134" s="48" t="str">
        <f>IF($B134="","",VLOOKUP($B134,'Catalog Items'!$L:$BB,32,FALSE))</f>
        <v/>
      </c>
      <c r="AI134" s="48" t="str">
        <f>IF($B134="","",VLOOKUP($B134,'Catalog Items'!$L:$BB,33,FALSE))</f>
        <v/>
      </c>
      <c r="AJ134" s="48" t="str">
        <f>IF($B134="","",VLOOKUP($B134,'Catalog Items'!$L:$BB,34,FALSE))</f>
        <v/>
      </c>
      <c r="AK134" s="47" t="str">
        <f>IF($B134="","",VLOOKUP($B134,'Catalog Items'!$L:$BB,35,FALSE))</f>
        <v/>
      </c>
      <c r="AL134" s="47" t="str">
        <f>IF($B134="","",VLOOKUP($B134,'Catalog Items'!$L:$BB,36,FALSE))</f>
        <v/>
      </c>
      <c r="AM134" s="47" t="str">
        <f>IF($B134="","",VLOOKUP($B134,'Catalog Items'!$L:$BB,37,FALSE))</f>
        <v/>
      </c>
      <c r="AN134" s="47" t="str">
        <f>IF($B134="","",VLOOKUP($B134,'Catalog Items'!$L:$BB,38,FALSE))</f>
        <v/>
      </c>
      <c r="AO134" s="47" t="str">
        <f>IF($B134="","",VLOOKUP($B134,'Catalog Items'!$L:$BB,14,FALSE))</f>
        <v/>
      </c>
    </row>
    <row r="135" spans="1:41" ht="15.6" customHeight="1" x14ac:dyDescent="0.25">
      <c r="A135" s="39">
        <v>124</v>
      </c>
      <c r="B135" s="40"/>
      <c r="C135" s="41"/>
      <c r="D135" s="41"/>
      <c r="E135" s="42" t="str">
        <f>IF($B135="","",VLOOKUP($B135,'Catalog Items'!$L:$M,2,FALSE))</f>
        <v/>
      </c>
      <c r="F135" s="68" t="str">
        <f>IF($B135="","",IF(AND(D135&gt;0,C135&gt;0),"UOM Error",IF(D135&gt;0,VLOOKUP(B135,'Catalog Items'!$L:$X,13,FALSE),IF(C135&gt;0,VLOOKUP(B135,'Catalog Items'!$L:$W,12,FALSE),0))))</f>
        <v/>
      </c>
      <c r="G135" s="43" t="str">
        <f t="shared" si="5"/>
        <v/>
      </c>
      <c r="H135" s="44">
        <f t="shared" si="6"/>
        <v>0</v>
      </c>
      <c r="I135" s="45">
        <f t="shared" si="4"/>
        <v>0</v>
      </c>
      <c r="J135" s="46" t="str">
        <f>IF($B135="","",VLOOKUP($B135,'Catalog Items'!$L:$N,3,FALSE))</f>
        <v/>
      </c>
      <c r="K135" s="46" t="str">
        <f>IF($B135="","",VLOOKUP($B135,'Catalog Items'!$L:$O,4,FALSE))</f>
        <v/>
      </c>
      <c r="L135" s="47" t="str">
        <f>IF($B135="","",VLOOKUP($B135,'Catalog Items'!$L:$Q,6,FALSE))</f>
        <v/>
      </c>
      <c r="M135" s="47" t="str">
        <f>IF($B135="","",VLOOKUP($B135,'Catalog Items'!$L:$R,7,FALSE))</f>
        <v/>
      </c>
      <c r="N135" s="47" t="str">
        <f>IF($B135="","",VLOOKUP($B135,'Catalog Items'!$L:$S,8,FALSE))</f>
        <v/>
      </c>
      <c r="O135" s="47" t="str">
        <f>IF($B135="","",VLOOKUP($B135,'Catalog Items'!$L:$T,9,FALSE))</f>
        <v/>
      </c>
      <c r="P135" s="96" t="str">
        <f>IF($B135="","",VLOOKUP($B135,'Catalog Items'!$L:$AA,10,FALSE))</f>
        <v/>
      </c>
      <c r="Q135" s="96" t="str">
        <f>IF($B135="","",VLOOKUP($B135,'Catalog Items'!$L:$AA,11,FALSE))</f>
        <v/>
      </c>
      <c r="R135" s="96" t="str">
        <f>IF($B135="","",VLOOKUP($B135,'Catalog Items'!$L:$AA,12,FALSE))</f>
        <v/>
      </c>
      <c r="S135" s="96" t="str">
        <f>IF($B135="","",VLOOKUP($B135,'Catalog Items'!$L:$AA,13,FALSE))</f>
        <v/>
      </c>
      <c r="T135" s="47" t="str">
        <f>IF($B135="","",VLOOKUP($B135,'Catalog Items'!$L:$BB,17,FALSE))</f>
        <v/>
      </c>
      <c r="U135" s="47" t="str">
        <f>IF($B135="","",VLOOKUP($B135,'Catalog Items'!$L:$BB,19,FALSE))</f>
        <v/>
      </c>
      <c r="V135" s="47" t="str">
        <f>IF($B135="","",VLOOKUP($B135,'Catalog Items'!$L:$BB,20,FALSE))</f>
        <v/>
      </c>
      <c r="W135" s="47" t="str">
        <f>IF($B135="","",VLOOKUP($B135,'Catalog Items'!$L:$BB,21,FALSE))</f>
        <v/>
      </c>
      <c r="X135" s="48" t="str">
        <f>IF($B135="","",VLOOKUP($B135,'Catalog Items'!$L:$BB,22,FALSE))</f>
        <v/>
      </c>
      <c r="Y135" s="48" t="str">
        <f>IF($B135="","",VLOOKUP($B135,'Catalog Items'!$L:$BB,23,FALSE))</f>
        <v/>
      </c>
      <c r="Z135" s="48" t="str">
        <f>IF($B135="","",VLOOKUP($B135,'Catalog Items'!$L:$BB,24,FALSE))</f>
        <v/>
      </c>
      <c r="AA135" s="47" t="str">
        <f>IF($B135="","",VLOOKUP($B135,'Catalog Items'!$L:$BB,25,FALSE))</f>
        <v/>
      </c>
      <c r="AB135" s="47" t="str">
        <f>IF($B135="","",VLOOKUP($B135,'Catalog Items'!$L:$BB,26,FALSE))</f>
        <v/>
      </c>
      <c r="AC135" s="48" t="str">
        <f>IF($B135="","",VLOOKUP($B135,'Catalog Items'!$L:$BB,27,FALSE))</f>
        <v/>
      </c>
      <c r="AD135" s="48" t="str">
        <f>IF($B135="","",VLOOKUP($B135,'Catalog Items'!$L:$BB,28,FALSE))</f>
        <v/>
      </c>
      <c r="AE135" s="48" t="str">
        <f>IF($B135="","",VLOOKUP($B135,'Catalog Items'!$L:$BB,29,FALSE))</f>
        <v/>
      </c>
      <c r="AF135" s="48" t="str">
        <f>IF($B135="","",VLOOKUP($B135,'Catalog Items'!$L:$BB,30,FALSE))</f>
        <v/>
      </c>
      <c r="AG135" s="48" t="str">
        <f>IF($B135="","",VLOOKUP($B135,'Catalog Items'!$L:$BB,31,FALSE))</f>
        <v/>
      </c>
      <c r="AH135" s="48" t="str">
        <f>IF($B135="","",VLOOKUP($B135,'Catalog Items'!$L:$BB,32,FALSE))</f>
        <v/>
      </c>
      <c r="AI135" s="48" t="str">
        <f>IF($B135="","",VLOOKUP($B135,'Catalog Items'!$L:$BB,33,FALSE))</f>
        <v/>
      </c>
      <c r="AJ135" s="48" t="str">
        <f>IF($B135="","",VLOOKUP($B135,'Catalog Items'!$L:$BB,34,FALSE))</f>
        <v/>
      </c>
      <c r="AK135" s="47" t="str">
        <f>IF($B135="","",VLOOKUP($B135,'Catalog Items'!$L:$BB,35,FALSE))</f>
        <v/>
      </c>
      <c r="AL135" s="47" t="str">
        <f>IF($B135="","",VLOOKUP($B135,'Catalog Items'!$L:$BB,36,FALSE))</f>
        <v/>
      </c>
      <c r="AM135" s="47" t="str">
        <f>IF($B135="","",VLOOKUP($B135,'Catalog Items'!$L:$BB,37,FALSE))</f>
        <v/>
      </c>
      <c r="AN135" s="47" t="str">
        <f>IF($B135="","",VLOOKUP($B135,'Catalog Items'!$L:$BB,38,FALSE))</f>
        <v/>
      </c>
      <c r="AO135" s="47" t="str">
        <f>IF($B135="","",VLOOKUP($B135,'Catalog Items'!$L:$BB,14,FALSE))</f>
        <v/>
      </c>
    </row>
    <row r="136" spans="1:41" ht="15.6" customHeight="1" x14ac:dyDescent="0.25">
      <c r="A136" s="39">
        <v>125</v>
      </c>
      <c r="B136" s="40"/>
      <c r="C136" s="41"/>
      <c r="D136" s="41"/>
      <c r="E136" s="42" t="str">
        <f>IF($B136="","",VLOOKUP($B136,'Catalog Items'!$L:$M,2,FALSE))</f>
        <v/>
      </c>
      <c r="F136" s="68" t="str">
        <f>IF($B136="","",IF(AND(D136&gt;0,C136&gt;0),"UOM Error",IF(D136&gt;0,VLOOKUP(B136,'Catalog Items'!$L:$X,13,FALSE),IF(C136&gt;0,VLOOKUP(B136,'Catalog Items'!$L:$W,12,FALSE),0))))</f>
        <v/>
      </c>
      <c r="G136" s="43" t="str">
        <f t="shared" si="5"/>
        <v/>
      </c>
      <c r="H136" s="44">
        <f t="shared" si="6"/>
        <v>0</v>
      </c>
      <c r="I136" s="45">
        <f t="shared" si="4"/>
        <v>0</v>
      </c>
      <c r="J136" s="46" t="str">
        <f>IF($B136="","",VLOOKUP($B136,'Catalog Items'!$L:$N,3,FALSE))</f>
        <v/>
      </c>
      <c r="K136" s="46" t="str">
        <f>IF($B136="","",VLOOKUP($B136,'Catalog Items'!$L:$O,4,FALSE))</f>
        <v/>
      </c>
      <c r="L136" s="47" t="str">
        <f>IF($B136="","",VLOOKUP($B136,'Catalog Items'!$L:$Q,6,FALSE))</f>
        <v/>
      </c>
      <c r="M136" s="47" t="str">
        <f>IF($B136="","",VLOOKUP($B136,'Catalog Items'!$L:$R,7,FALSE))</f>
        <v/>
      </c>
      <c r="N136" s="47" t="str">
        <f>IF($B136="","",VLOOKUP($B136,'Catalog Items'!$L:$S,8,FALSE))</f>
        <v/>
      </c>
      <c r="O136" s="47" t="str">
        <f>IF($B136="","",VLOOKUP($B136,'Catalog Items'!$L:$T,9,FALSE))</f>
        <v/>
      </c>
      <c r="P136" s="96" t="str">
        <f>IF($B136="","",VLOOKUP($B136,'Catalog Items'!$L:$AA,10,FALSE))</f>
        <v/>
      </c>
      <c r="Q136" s="96" t="str">
        <f>IF($B136="","",VLOOKUP($B136,'Catalog Items'!$L:$AA,11,FALSE))</f>
        <v/>
      </c>
      <c r="R136" s="96" t="str">
        <f>IF($B136="","",VLOOKUP($B136,'Catalog Items'!$L:$AA,12,FALSE))</f>
        <v/>
      </c>
      <c r="S136" s="96" t="str">
        <f>IF($B136="","",VLOOKUP($B136,'Catalog Items'!$L:$AA,13,FALSE))</f>
        <v/>
      </c>
      <c r="T136" s="47" t="str">
        <f>IF($B136="","",VLOOKUP($B136,'Catalog Items'!$L:$BB,17,FALSE))</f>
        <v/>
      </c>
      <c r="U136" s="47" t="str">
        <f>IF($B136="","",VLOOKUP($B136,'Catalog Items'!$L:$BB,19,FALSE))</f>
        <v/>
      </c>
      <c r="V136" s="47" t="str">
        <f>IF($B136="","",VLOOKUP($B136,'Catalog Items'!$L:$BB,20,FALSE))</f>
        <v/>
      </c>
      <c r="W136" s="47" t="str">
        <f>IF($B136="","",VLOOKUP($B136,'Catalog Items'!$L:$BB,21,FALSE))</f>
        <v/>
      </c>
      <c r="X136" s="48" t="str">
        <f>IF($B136="","",VLOOKUP($B136,'Catalog Items'!$L:$BB,22,FALSE))</f>
        <v/>
      </c>
      <c r="Y136" s="48" t="str">
        <f>IF($B136="","",VLOOKUP($B136,'Catalog Items'!$L:$BB,23,FALSE))</f>
        <v/>
      </c>
      <c r="Z136" s="48" t="str">
        <f>IF($B136="","",VLOOKUP($B136,'Catalog Items'!$L:$BB,24,FALSE))</f>
        <v/>
      </c>
      <c r="AA136" s="47" t="str">
        <f>IF($B136="","",VLOOKUP($B136,'Catalog Items'!$L:$BB,25,FALSE))</f>
        <v/>
      </c>
      <c r="AB136" s="47" t="str">
        <f>IF($B136="","",VLOOKUP($B136,'Catalog Items'!$L:$BB,26,FALSE))</f>
        <v/>
      </c>
      <c r="AC136" s="48" t="str">
        <f>IF($B136="","",VLOOKUP($B136,'Catalog Items'!$L:$BB,27,FALSE))</f>
        <v/>
      </c>
      <c r="AD136" s="48" t="str">
        <f>IF($B136="","",VLOOKUP($B136,'Catalog Items'!$L:$BB,28,FALSE))</f>
        <v/>
      </c>
      <c r="AE136" s="48" t="str">
        <f>IF($B136="","",VLOOKUP($B136,'Catalog Items'!$L:$BB,29,FALSE))</f>
        <v/>
      </c>
      <c r="AF136" s="48" t="str">
        <f>IF($B136="","",VLOOKUP($B136,'Catalog Items'!$L:$BB,30,FALSE))</f>
        <v/>
      </c>
      <c r="AG136" s="48" t="str">
        <f>IF($B136="","",VLOOKUP($B136,'Catalog Items'!$L:$BB,31,FALSE))</f>
        <v/>
      </c>
      <c r="AH136" s="48" t="str">
        <f>IF($B136="","",VLOOKUP($B136,'Catalog Items'!$L:$BB,32,FALSE))</f>
        <v/>
      </c>
      <c r="AI136" s="48" t="str">
        <f>IF($B136="","",VLOOKUP($B136,'Catalog Items'!$L:$BB,33,FALSE))</f>
        <v/>
      </c>
      <c r="AJ136" s="48" t="str">
        <f>IF($B136="","",VLOOKUP($B136,'Catalog Items'!$L:$BB,34,FALSE))</f>
        <v/>
      </c>
      <c r="AK136" s="47" t="str">
        <f>IF($B136="","",VLOOKUP($B136,'Catalog Items'!$L:$BB,35,FALSE))</f>
        <v/>
      </c>
      <c r="AL136" s="47" t="str">
        <f>IF($B136="","",VLOOKUP($B136,'Catalog Items'!$L:$BB,36,FALSE))</f>
        <v/>
      </c>
      <c r="AM136" s="47" t="str">
        <f>IF($B136="","",VLOOKUP($B136,'Catalog Items'!$L:$BB,37,FALSE))</f>
        <v/>
      </c>
      <c r="AN136" s="47" t="str">
        <f>IF($B136="","",VLOOKUP($B136,'Catalog Items'!$L:$BB,38,FALSE))</f>
        <v/>
      </c>
      <c r="AO136" s="47" t="str">
        <f>IF($B136="","",VLOOKUP($B136,'Catalog Items'!$L:$BB,14,FALSE))</f>
        <v/>
      </c>
    </row>
    <row r="137" spans="1:41" ht="15.6" customHeight="1" x14ac:dyDescent="0.25">
      <c r="A137" s="39">
        <v>126</v>
      </c>
      <c r="B137" s="40"/>
      <c r="C137" s="41"/>
      <c r="D137" s="41"/>
      <c r="E137" s="42" t="str">
        <f>IF($B137="","",VLOOKUP($B137,'Catalog Items'!$L:$M,2,FALSE))</f>
        <v/>
      </c>
      <c r="F137" s="68" t="str">
        <f>IF($B137="","",IF(AND(D137&gt;0,C137&gt;0),"UOM Error",IF(D137&gt;0,VLOOKUP(B137,'Catalog Items'!$L:$X,13,FALSE),IF(C137&gt;0,VLOOKUP(B137,'Catalog Items'!$L:$W,12,FALSE),0))))</f>
        <v/>
      </c>
      <c r="G137" s="43" t="str">
        <f t="shared" si="5"/>
        <v/>
      </c>
      <c r="H137" s="44">
        <f t="shared" si="6"/>
        <v>0</v>
      </c>
      <c r="I137" s="45">
        <f t="shared" si="4"/>
        <v>0</v>
      </c>
      <c r="J137" s="46" t="str">
        <f>IF($B137="","",VLOOKUP($B137,'Catalog Items'!$L:$N,3,FALSE))</f>
        <v/>
      </c>
      <c r="K137" s="46" t="str">
        <f>IF($B137="","",VLOOKUP($B137,'Catalog Items'!$L:$O,4,FALSE))</f>
        <v/>
      </c>
      <c r="L137" s="47" t="str">
        <f>IF($B137="","",VLOOKUP($B137,'Catalog Items'!$L:$Q,6,FALSE))</f>
        <v/>
      </c>
      <c r="M137" s="47" t="str">
        <f>IF($B137="","",VLOOKUP($B137,'Catalog Items'!$L:$R,7,FALSE))</f>
        <v/>
      </c>
      <c r="N137" s="47" t="str">
        <f>IF($B137="","",VLOOKUP($B137,'Catalog Items'!$L:$S,8,FALSE))</f>
        <v/>
      </c>
      <c r="O137" s="47" t="str">
        <f>IF($B137="","",VLOOKUP($B137,'Catalog Items'!$L:$T,9,FALSE))</f>
        <v/>
      </c>
      <c r="P137" s="96" t="str">
        <f>IF($B137="","",VLOOKUP($B137,'Catalog Items'!$L:$AA,10,FALSE))</f>
        <v/>
      </c>
      <c r="Q137" s="96" t="str">
        <f>IF($B137="","",VLOOKUP($B137,'Catalog Items'!$L:$AA,11,FALSE))</f>
        <v/>
      </c>
      <c r="R137" s="96" t="str">
        <f>IF($B137="","",VLOOKUP($B137,'Catalog Items'!$L:$AA,12,FALSE))</f>
        <v/>
      </c>
      <c r="S137" s="96" t="str">
        <f>IF($B137="","",VLOOKUP($B137,'Catalog Items'!$L:$AA,13,FALSE))</f>
        <v/>
      </c>
      <c r="T137" s="47" t="str">
        <f>IF($B137="","",VLOOKUP($B137,'Catalog Items'!$L:$BB,17,FALSE))</f>
        <v/>
      </c>
      <c r="U137" s="47" t="str">
        <f>IF($B137="","",VLOOKUP($B137,'Catalog Items'!$L:$BB,19,FALSE))</f>
        <v/>
      </c>
      <c r="V137" s="47" t="str">
        <f>IF($B137="","",VLOOKUP($B137,'Catalog Items'!$L:$BB,20,FALSE))</f>
        <v/>
      </c>
      <c r="W137" s="47" t="str">
        <f>IF($B137="","",VLOOKUP($B137,'Catalog Items'!$L:$BB,21,FALSE))</f>
        <v/>
      </c>
      <c r="X137" s="48" t="str">
        <f>IF($B137="","",VLOOKUP($B137,'Catalog Items'!$L:$BB,22,FALSE))</f>
        <v/>
      </c>
      <c r="Y137" s="48" t="str">
        <f>IF($B137="","",VLOOKUP($B137,'Catalog Items'!$L:$BB,23,FALSE))</f>
        <v/>
      </c>
      <c r="Z137" s="48" t="str">
        <f>IF($B137="","",VLOOKUP($B137,'Catalog Items'!$L:$BB,24,FALSE))</f>
        <v/>
      </c>
      <c r="AA137" s="47" t="str">
        <f>IF($B137="","",VLOOKUP($B137,'Catalog Items'!$L:$BB,25,FALSE))</f>
        <v/>
      </c>
      <c r="AB137" s="47" t="str">
        <f>IF($B137="","",VLOOKUP($B137,'Catalog Items'!$L:$BB,26,FALSE))</f>
        <v/>
      </c>
      <c r="AC137" s="48" t="str">
        <f>IF($B137="","",VLOOKUP($B137,'Catalog Items'!$L:$BB,27,FALSE))</f>
        <v/>
      </c>
      <c r="AD137" s="48" t="str">
        <f>IF($B137="","",VLOOKUP($B137,'Catalog Items'!$L:$BB,28,FALSE))</f>
        <v/>
      </c>
      <c r="AE137" s="48" t="str">
        <f>IF($B137="","",VLOOKUP($B137,'Catalog Items'!$L:$BB,29,FALSE))</f>
        <v/>
      </c>
      <c r="AF137" s="48" t="str">
        <f>IF($B137="","",VLOOKUP($B137,'Catalog Items'!$L:$BB,30,FALSE))</f>
        <v/>
      </c>
      <c r="AG137" s="48" t="str">
        <f>IF($B137="","",VLOOKUP($B137,'Catalog Items'!$L:$BB,31,FALSE))</f>
        <v/>
      </c>
      <c r="AH137" s="48" t="str">
        <f>IF($B137="","",VLOOKUP($B137,'Catalog Items'!$L:$BB,32,FALSE))</f>
        <v/>
      </c>
      <c r="AI137" s="48" t="str">
        <f>IF($B137="","",VLOOKUP($B137,'Catalog Items'!$L:$BB,33,FALSE))</f>
        <v/>
      </c>
      <c r="AJ137" s="48" t="str">
        <f>IF($B137="","",VLOOKUP($B137,'Catalog Items'!$L:$BB,34,FALSE))</f>
        <v/>
      </c>
      <c r="AK137" s="47" t="str">
        <f>IF($B137="","",VLOOKUP($B137,'Catalog Items'!$L:$BB,35,FALSE))</f>
        <v/>
      </c>
      <c r="AL137" s="47" t="str">
        <f>IF($B137="","",VLOOKUP($B137,'Catalog Items'!$L:$BB,36,FALSE))</f>
        <v/>
      </c>
      <c r="AM137" s="47" t="str">
        <f>IF($B137="","",VLOOKUP($B137,'Catalog Items'!$L:$BB,37,FALSE))</f>
        <v/>
      </c>
      <c r="AN137" s="47" t="str">
        <f>IF($B137="","",VLOOKUP($B137,'Catalog Items'!$L:$BB,38,FALSE))</f>
        <v/>
      </c>
      <c r="AO137" s="47" t="str">
        <f>IF($B137="","",VLOOKUP($B137,'Catalog Items'!$L:$BB,14,FALSE))</f>
        <v/>
      </c>
    </row>
    <row r="138" spans="1:41" ht="15.6" customHeight="1" x14ac:dyDescent="0.25">
      <c r="A138" s="39">
        <v>127</v>
      </c>
      <c r="B138" s="40"/>
      <c r="C138" s="41"/>
      <c r="D138" s="41"/>
      <c r="E138" s="42" t="str">
        <f>IF($B138="","",VLOOKUP($B138,'Catalog Items'!$L:$M,2,FALSE))</f>
        <v/>
      </c>
      <c r="F138" s="68" t="str">
        <f>IF($B138="","",IF(AND(D138&gt;0,C138&gt;0),"UOM Error",IF(D138&gt;0,VLOOKUP(B138,'Catalog Items'!$L:$X,13,FALSE),IF(C138&gt;0,VLOOKUP(B138,'Catalog Items'!$L:$W,12,FALSE),0))))</f>
        <v/>
      </c>
      <c r="G138" s="43" t="str">
        <f t="shared" si="5"/>
        <v/>
      </c>
      <c r="H138" s="44">
        <f t="shared" si="6"/>
        <v>0</v>
      </c>
      <c r="I138" s="45">
        <f t="shared" si="4"/>
        <v>0</v>
      </c>
      <c r="J138" s="46" t="str">
        <f>IF($B138="","",VLOOKUP($B138,'Catalog Items'!$L:$N,3,FALSE))</f>
        <v/>
      </c>
      <c r="K138" s="46" t="str">
        <f>IF($B138="","",VLOOKUP($B138,'Catalog Items'!$L:$O,4,FALSE))</f>
        <v/>
      </c>
      <c r="L138" s="47" t="str">
        <f>IF($B138="","",VLOOKUP($B138,'Catalog Items'!$L:$Q,6,FALSE))</f>
        <v/>
      </c>
      <c r="M138" s="47" t="str">
        <f>IF($B138="","",VLOOKUP($B138,'Catalog Items'!$L:$R,7,FALSE))</f>
        <v/>
      </c>
      <c r="N138" s="47" t="str">
        <f>IF($B138="","",VLOOKUP($B138,'Catalog Items'!$L:$S,8,FALSE))</f>
        <v/>
      </c>
      <c r="O138" s="47" t="str">
        <f>IF($B138="","",VLOOKUP($B138,'Catalog Items'!$L:$T,9,FALSE))</f>
        <v/>
      </c>
      <c r="P138" s="96" t="str">
        <f>IF($B138="","",VLOOKUP($B138,'Catalog Items'!$L:$AA,10,FALSE))</f>
        <v/>
      </c>
      <c r="Q138" s="96" t="str">
        <f>IF($B138="","",VLOOKUP($B138,'Catalog Items'!$L:$AA,11,FALSE))</f>
        <v/>
      </c>
      <c r="R138" s="96" t="str">
        <f>IF($B138="","",VLOOKUP($B138,'Catalog Items'!$L:$AA,12,FALSE))</f>
        <v/>
      </c>
      <c r="S138" s="96" t="str">
        <f>IF($B138="","",VLOOKUP($B138,'Catalog Items'!$L:$AA,13,FALSE))</f>
        <v/>
      </c>
      <c r="T138" s="47" t="str">
        <f>IF($B138="","",VLOOKUP($B138,'Catalog Items'!$L:$BB,17,FALSE))</f>
        <v/>
      </c>
      <c r="U138" s="47" t="str">
        <f>IF($B138="","",VLOOKUP($B138,'Catalog Items'!$L:$BB,19,FALSE))</f>
        <v/>
      </c>
      <c r="V138" s="47" t="str">
        <f>IF($B138="","",VLOOKUP($B138,'Catalog Items'!$L:$BB,20,FALSE))</f>
        <v/>
      </c>
      <c r="W138" s="47" t="str">
        <f>IF($B138="","",VLOOKUP($B138,'Catalog Items'!$L:$BB,21,FALSE))</f>
        <v/>
      </c>
      <c r="X138" s="48" t="str">
        <f>IF($B138="","",VLOOKUP($B138,'Catalog Items'!$L:$BB,22,FALSE))</f>
        <v/>
      </c>
      <c r="Y138" s="48" t="str">
        <f>IF($B138="","",VLOOKUP($B138,'Catalog Items'!$L:$BB,23,FALSE))</f>
        <v/>
      </c>
      <c r="Z138" s="48" t="str">
        <f>IF($B138="","",VLOOKUP($B138,'Catalog Items'!$L:$BB,24,FALSE))</f>
        <v/>
      </c>
      <c r="AA138" s="47" t="str">
        <f>IF($B138="","",VLOOKUP($B138,'Catalog Items'!$L:$BB,25,FALSE))</f>
        <v/>
      </c>
      <c r="AB138" s="47" t="str">
        <f>IF($B138="","",VLOOKUP($B138,'Catalog Items'!$L:$BB,26,FALSE))</f>
        <v/>
      </c>
      <c r="AC138" s="48" t="str">
        <f>IF($B138="","",VLOOKUP($B138,'Catalog Items'!$L:$BB,27,FALSE))</f>
        <v/>
      </c>
      <c r="AD138" s="48" t="str">
        <f>IF($B138="","",VLOOKUP($B138,'Catalog Items'!$L:$BB,28,FALSE))</f>
        <v/>
      </c>
      <c r="AE138" s="48" t="str">
        <f>IF($B138="","",VLOOKUP($B138,'Catalog Items'!$L:$BB,29,FALSE))</f>
        <v/>
      </c>
      <c r="AF138" s="48" t="str">
        <f>IF($B138="","",VLOOKUP($B138,'Catalog Items'!$L:$BB,30,FALSE))</f>
        <v/>
      </c>
      <c r="AG138" s="48" t="str">
        <f>IF($B138="","",VLOOKUP($B138,'Catalog Items'!$L:$BB,31,FALSE))</f>
        <v/>
      </c>
      <c r="AH138" s="48" t="str">
        <f>IF($B138="","",VLOOKUP($B138,'Catalog Items'!$L:$BB,32,FALSE))</f>
        <v/>
      </c>
      <c r="AI138" s="48" t="str">
        <f>IF($B138="","",VLOOKUP($B138,'Catalog Items'!$L:$BB,33,FALSE))</f>
        <v/>
      </c>
      <c r="AJ138" s="48" t="str">
        <f>IF($B138="","",VLOOKUP($B138,'Catalog Items'!$L:$BB,34,FALSE))</f>
        <v/>
      </c>
      <c r="AK138" s="47" t="str">
        <f>IF($B138="","",VLOOKUP($B138,'Catalog Items'!$L:$BB,35,FALSE))</f>
        <v/>
      </c>
      <c r="AL138" s="47" t="str">
        <f>IF($B138="","",VLOOKUP($B138,'Catalog Items'!$L:$BB,36,FALSE))</f>
        <v/>
      </c>
      <c r="AM138" s="47" t="str">
        <f>IF($B138="","",VLOOKUP($B138,'Catalog Items'!$L:$BB,37,FALSE))</f>
        <v/>
      </c>
      <c r="AN138" s="47" t="str">
        <f>IF($B138="","",VLOOKUP($B138,'Catalog Items'!$L:$BB,38,FALSE))</f>
        <v/>
      </c>
      <c r="AO138" s="47" t="str">
        <f>IF($B138="","",VLOOKUP($B138,'Catalog Items'!$L:$BB,14,FALSE))</f>
        <v/>
      </c>
    </row>
    <row r="139" spans="1:41" ht="15.6" customHeight="1" x14ac:dyDescent="0.25">
      <c r="A139" s="39">
        <v>128</v>
      </c>
      <c r="B139" s="40"/>
      <c r="C139" s="41"/>
      <c r="D139" s="41"/>
      <c r="E139" s="42" t="str">
        <f>IF($B139="","",VLOOKUP($B139,'Catalog Items'!$L:$M,2,FALSE))</f>
        <v/>
      </c>
      <c r="F139" s="68" t="str">
        <f>IF($B139="","",IF(AND(D139&gt;0,C139&gt;0),"UOM Error",IF(D139&gt;0,VLOOKUP(B139,'Catalog Items'!$L:$X,13,FALSE),IF(C139&gt;0,VLOOKUP(B139,'Catalog Items'!$L:$W,12,FALSE),0))))</f>
        <v/>
      </c>
      <c r="G139" s="43" t="str">
        <f t="shared" si="5"/>
        <v/>
      </c>
      <c r="H139" s="44">
        <f t="shared" si="6"/>
        <v>0</v>
      </c>
      <c r="I139" s="45">
        <f t="shared" si="4"/>
        <v>0</v>
      </c>
      <c r="J139" s="46" t="str">
        <f>IF($B139="","",VLOOKUP($B139,'Catalog Items'!$L:$N,3,FALSE))</f>
        <v/>
      </c>
      <c r="K139" s="46" t="str">
        <f>IF($B139="","",VLOOKUP($B139,'Catalog Items'!$L:$O,4,FALSE))</f>
        <v/>
      </c>
      <c r="L139" s="47" t="str">
        <f>IF($B139="","",VLOOKUP($B139,'Catalog Items'!$L:$Q,6,FALSE))</f>
        <v/>
      </c>
      <c r="M139" s="47" t="str">
        <f>IF($B139="","",VLOOKUP($B139,'Catalog Items'!$L:$R,7,FALSE))</f>
        <v/>
      </c>
      <c r="N139" s="47" t="str">
        <f>IF($B139="","",VLOOKUP($B139,'Catalog Items'!$L:$S,8,FALSE))</f>
        <v/>
      </c>
      <c r="O139" s="47" t="str">
        <f>IF($B139="","",VLOOKUP($B139,'Catalog Items'!$L:$T,9,FALSE))</f>
        <v/>
      </c>
      <c r="P139" s="96" t="str">
        <f>IF($B139="","",VLOOKUP($B139,'Catalog Items'!$L:$AA,10,FALSE))</f>
        <v/>
      </c>
      <c r="Q139" s="96" t="str">
        <f>IF($B139="","",VLOOKUP($B139,'Catalog Items'!$L:$AA,11,FALSE))</f>
        <v/>
      </c>
      <c r="R139" s="96" t="str">
        <f>IF($B139="","",VLOOKUP($B139,'Catalog Items'!$L:$AA,12,FALSE))</f>
        <v/>
      </c>
      <c r="S139" s="96" t="str">
        <f>IF($B139="","",VLOOKUP($B139,'Catalog Items'!$L:$AA,13,FALSE))</f>
        <v/>
      </c>
      <c r="T139" s="47" t="str">
        <f>IF($B139="","",VLOOKUP($B139,'Catalog Items'!$L:$BB,17,FALSE))</f>
        <v/>
      </c>
      <c r="U139" s="47" t="str">
        <f>IF($B139="","",VLOOKUP($B139,'Catalog Items'!$L:$BB,19,FALSE))</f>
        <v/>
      </c>
      <c r="V139" s="47" t="str">
        <f>IF($B139="","",VLOOKUP($B139,'Catalog Items'!$L:$BB,20,FALSE))</f>
        <v/>
      </c>
      <c r="W139" s="47" t="str">
        <f>IF($B139="","",VLOOKUP($B139,'Catalog Items'!$L:$BB,21,FALSE))</f>
        <v/>
      </c>
      <c r="X139" s="48" t="str">
        <f>IF($B139="","",VLOOKUP($B139,'Catalog Items'!$L:$BB,22,FALSE))</f>
        <v/>
      </c>
      <c r="Y139" s="48" t="str">
        <f>IF($B139="","",VLOOKUP($B139,'Catalog Items'!$L:$BB,23,FALSE))</f>
        <v/>
      </c>
      <c r="Z139" s="48" t="str">
        <f>IF($B139="","",VLOOKUP($B139,'Catalog Items'!$L:$BB,24,FALSE))</f>
        <v/>
      </c>
      <c r="AA139" s="47" t="str">
        <f>IF($B139="","",VLOOKUP($B139,'Catalog Items'!$L:$BB,25,FALSE))</f>
        <v/>
      </c>
      <c r="AB139" s="47" t="str">
        <f>IF($B139="","",VLOOKUP($B139,'Catalog Items'!$L:$BB,26,FALSE))</f>
        <v/>
      </c>
      <c r="AC139" s="48" t="str">
        <f>IF($B139="","",VLOOKUP($B139,'Catalog Items'!$L:$BB,27,FALSE))</f>
        <v/>
      </c>
      <c r="AD139" s="48" t="str">
        <f>IF($B139="","",VLOOKUP($B139,'Catalog Items'!$L:$BB,28,FALSE))</f>
        <v/>
      </c>
      <c r="AE139" s="48" t="str">
        <f>IF($B139="","",VLOOKUP($B139,'Catalog Items'!$L:$BB,29,FALSE))</f>
        <v/>
      </c>
      <c r="AF139" s="48" t="str">
        <f>IF($B139="","",VLOOKUP($B139,'Catalog Items'!$L:$BB,30,FALSE))</f>
        <v/>
      </c>
      <c r="AG139" s="48" t="str">
        <f>IF($B139="","",VLOOKUP($B139,'Catalog Items'!$L:$BB,31,FALSE))</f>
        <v/>
      </c>
      <c r="AH139" s="48" t="str">
        <f>IF($B139="","",VLOOKUP($B139,'Catalog Items'!$L:$BB,32,FALSE))</f>
        <v/>
      </c>
      <c r="AI139" s="48" t="str">
        <f>IF($B139="","",VLOOKUP($B139,'Catalog Items'!$L:$BB,33,FALSE))</f>
        <v/>
      </c>
      <c r="AJ139" s="48" t="str">
        <f>IF($B139="","",VLOOKUP($B139,'Catalog Items'!$L:$BB,34,FALSE))</f>
        <v/>
      </c>
      <c r="AK139" s="47" t="str">
        <f>IF($B139="","",VLOOKUP($B139,'Catalog Items'!$L:$BB,35,FALSE))</f>
        <v/>
      </c>
      <c r="AL139" s="47" t="str">
        <f>IF($B139="","",VLOOKUP($B139,'Catalog Items'!$L:$BB,36,FALSE))</f>
        <v/>
      </c>
      <c r="AM139" s="47" t="str">
        <f>IF($B139="","",VLOOKUP($B139,'Catalog Items'!$L:$BB,37,FALSE))</f>
        <v/>
      </c>
      <c r="AN139" s="47" t="str">
        <f>IF($B139="","",VLOOKUP($B139,'Catalog Items'!$L:$BB,38,FALSE))</f>
        <v/>
      </c>
      <c r="AO139" s="47" t="str">
        <f>IF($B139="","",VLOOKUP($B139,'Catalog Items'!$L:$BB,14,FALSE))</f>
        <v/>
      </c>
    </row>
    <row r="140" spans="1:41" ht="15.6" customHeight="1" x14ac:dyDescent="0.25">
      <c r="A140" s="39">
        <v>129</v>
      </c>
      <c r="B140" s="40"/>
      <c r="C140" s="41"/>
      <c r="D140" s="41"/>
      <c r="E140" s="42" t="str">
        <f>IF($B140="","",VLOOKUP($B140,'Catalog Items'!$L:$M,2,FALSE))</f>
        <v/>
      </c>
      <c r="F140" s="68" t="str">
        <f>IF($B140="","",IF(AND(D140&gt;0,C140&gt;0),"UOM Error",IF(D140&gt;0,VLOOKUP(B140,'Catalog Items'!$L:$X,13,FALSE),IF(C140&gt;0,VLOOKUP(B140,'Catalog Items'!$L:$W,12,FALSE),0))))</f>
        <v/>
      </c>
      <c r="G140" s="43" t="str">
        <f t="shared" si="5"/>
        <v/>
      </c>
      <c r="H140" s="44">
        <f t="shared" si="6"/>
        <v>0</v>
      </c>
      <c r="I140" s="45">
        <f t="shared" ref="I140:I203" si="7">IF($B140="",0,IFERROR($G140*$AE140,0))</f>
        <v>0</v>
      </c>
      <c r="J140" s="46" t="str">
        <f>IF($B140="","",VLOOKUP($B140,'Catalog Items'!$L:$N,3,FALSE))</f>
        <v/>
      </c>
      <c r="K140" s="46" t="str">
        <f>IF($B140="","",VLOOKUP($B140,'Catalog Items'!$L:$O,4,FALSE))</f>
        <v/>
      </c>
      <c r="L140" s="47" t="str">
        <f>IF($B140="","",VLOOKUP($B140,'Catalog Items'!$L:$Q,6,FALSE))</f>
        <v/>
      </c>
      <c r="M140" s="47" t="str">
        <f>IF($B140="","",VLOOKUP($B140,'Catalog Items'!$L:$R,7,FALSE))</f>
        <v/>
      </c>
      <c r="N140" s="47" t="str">
        <f>IF($B140="","",VLOOKUP($B140,'Catalog Items'!$L:$S,8,FALSE))</f>
        <v/>
      </c>
      <c r="O140" s="47" t="str">
        <f>IF($B140="","",VLOOKUP($B140,'Catalog Items'!$L:$T,9,FALSE))</f>
        <v/>
      </c>
      <c r="P140" s="96" t="str">
        <f>IF($B140="","",VLOOKUP($B140,'Catalog Items'!$L:$AA,10,FALSE))</f>
        <v/>
      </c>
      <c r="Q140" s="96" t="str">
        <f>IF($B140="","",VLOOKUP($B140,'Catalog Items'!$L:$AA,11,FALSE))</f>
        <v/>
      </c>
      <c r="R140" s="96" t="str">
        <f>IF($B140="","",VLOOKUP($B140,'Catalog Items'!$L:$AA,12,FALSE))</f>
        <v/>
      </c>
      <c r="S140" s="96" t="str">
        <f>IF($B140="","",VLOOKUP($B140,'Catalog Items'!$L:$AA,13,FALSE))</f>
        <v/>
      </c>
      <c r="T140" s="47" t="str">
        <f>IF($B140="","",VLOOKUP($B140,'Catalog Items'!$L:$BB,17,FALSE))</f>
        <v/>
      </c>
      <c r="U140" s="47" t="str">
        <f>IF($B140="","",VLOOKUP($B140,'Catalog Items'!$L:$BB,19,FALSE))</f>
        <v/>
      </c>
      <c r="V140" s="47" t="str">
        <f>IF($B140="","",VLOOKUP($B140,'Catalog Items'!$L:$BB,20,FALSE))</f>
        <v/>
      </c>
      <c r="W140" s="47" t="str">
        <f>IF($B140="","",VLOOKUP($B140,'Catalog Items'!$L:$BB,21,FALSE))</f>
        <v/>
      </c>
      <c r="X140" s="48" t="str">
        <f>IF($B140="","",VLOOKUP($B140,'Catalog Items'!$L:$BB,22,FALSE))</f>
        <v/>
      </c>
      <c r="Y140" s="48" t="str">
        <f>IF($B140="","",VLOOKUP($B140,'Catalog Items'!$L:$BB,23,FALSE))</f>
        <v/>
      </c>
      <c r="Z140" s="48" t="str">
        <f>IF($B140="","",VLOOKUP($B140,'Catalog Items'!$L:$BB,24,FALSE))</f>
        <v/>
      </c>
      <c r="AA140" s="47" t="str">
        <f>IF($B140="","",VLOOKUP($B140,'Catalog Items'!$L:$BB,25,FALSE))</f>
        <v/>
      </c>
      <c r="AB140" s="47" t="str">
        <f>IF($B140="","",VLOOKUP($B140,'Catalog Items'!$L:$BB,26,FALSE))</f>
        <v/>
      </c>
      <c r="AC140" s="48" t="str">
        <f>IF($B140="","",VLOOKUP($B140,'Catalog Items'!$L:$BB,27,FALSE))</f>
        <v/>
      </c>
      <c r="AD140" s="48" t="str">
        <f>IF($B140="","",VLOOKUP($B140,'Catalog Items'!$L:$BB,28,FALSE))</f>
        <v/>
      </c>
      <c r="AE140" s="48" t="str">
        <f>IF($B140="","",VLOOKUP($B140,'Catalog Items'!$L:$BB,29,FALSE))</f>
        <v/>
      </c>
      <c r="AF140" s="48" t="str">
        <f>IF($B140="","",VLOOKUP($B140,'Catalog Items'!$L:$BB,30,FALSE))</f>
        <v/>
      </c>
      <c r="AG140" s="48" t="str">
        <f>IF($B140="","",VLOOKUP($B140,'Catalog Items'!$L:$BB,31,FALSE))</f>
        <v/>
      </c>
      <c r="AH140" s="48" t="str">
        <f>IF($B140="","",VLOOKUP($B140,'Catalog Items'!$L:$BB,32,FALSE))</f>
        <v/>
      </c>
      <c r="AI140" s="48" t="str">
        <f>IF($B140="","",VLOOKUP($B140,'Catalog Items'!$L:$BB,33,FALSE))</f>
        <v/>
      </c>
      <c r="AJ140" s="48" t="str">
        <f>IF($B140="","",VLOOKUP($B140,'Catalog Items'!$L:$BB,34,FALSE))</f>
        <v/>
      </c>
      <c r="AK140" s="47" t="str">
        <f>IF($B140="","",VLOOKUP($B140,'Catalog Items'!$L:$BB,35,FALSE))</f>
        <v/>
      </c>
      <c r="AL140" s="47" t="str">
        <f>IF($B140="","",VLOOKUP($B140,'Catalog Items'!$L:$BB,36,FALSE))</f>
        <v/>
      </c>
      <c r="AM140" s="47" t="str">
        <f>IF($B140="","",VLOOKUP($B140,'Catalog Items'!$L:$BB,37,FALSE))</f>
        <v/>
      </c>
      <c r="AN140" s="47" t="str">
        <f>IF($B140="","",VLOOKUP($B140,'Catalog Items'!$L:$BB,38,FALSE))</f>
        <v/>
      </c>
      <c r="AO140" s="47" t="str">
        <f>IF($B140="","",VLOOKUP($B140,'Catalog Items'!$L:$BB,14,FALSE))</f>
        <v/>
      </c>
    </row>
    <row r="141" spans="1:41" ht="15.6" customHeight="1" x14ac:dyDescent="0.25">
      <c r="A141" s="39">
        <v>130</v>
      </c>
      <c r="B141" s="40"/>
      <c r="C141" s="41"/>
      <c r="D141" s="41"/>
      <c r="E141" s="42" t="str">
        <f>IF($B141="","",VLOOKUP($B141,'Catalog Items'!$L:$M,2,FALSE))</f>
        <v/>
      </c>
      <c r="F141" s="68" t="str">
        <f>IF($B141="","",IF(AND(D141&gt;0,C141&gt;0),"UOM Error",IF(D141&gt;0,VLOOKUP(B141,'Catalog Items'!$L:$X,13,FALSE),IF(C141&gt;0,VLOOKUP(B141,'Catalog Items'!$L:$W,12,FALSE),0))))</f>
        <v/>
      </c>
      <c r="G141" s="43" t="str">
        <f t="shared" ref="G141:G204" si="8">IF(B141="","",IF(AND(D141&gt;0,C141&gt;0),0,IF(D141&gt;0,IF(MOD(D141*O141,O141)&lt;&gt;0,"Case Error",D141),IF(MOD(C141,O141)=0,C141/O141,"Pkg Error"))))</f>
        <v/>
      </c>
      <c r="H141" s="44">
        <f t="shared" ref="H141:H204" si="9">IF($B141="",0,IFERROR(IF($F141="UOM Error",0,IF($D141&gt;0,$G141*$F141,IF($C141&gt;0,$G141*($F141*$O141),0))),0))</f>
        <v>0</v>
      </c>
      <c r="I141" s="45">
        <f t="shared" si="7"/>
        <v>0</v>
      </c>
      <c r="J141" s="46" t="str">
        <f>IF($B141="","",VLOOKUP($B141,'Catalog Items'!$L:$N,3,FALSE))</f>
        <v/>
      </c>
      <c r="K141" s="46" t="str">
        <f>IF($B141="","",VLOOKUP($B141,'Catalog Items'!$L:$O,4,FALSE))</f>
        <v/>
      </c>
      <c r="L141" s="47" t="str">
        <f>IF($B141="","",VLOOKUP($B141,'Catalog Items'!$L:$Q,6,FALSE))</f>
        <v/>
      </c>
      <c r="M141" s="47" t="str">
        <f>IF($B141="","",VLOOKUP($B141,'Catalog Items'!$L:$R,7,FALSE))</f>
        <v/>
      </c>
      <c r="N141" s="47" t="str">
        <f>IF($B141="","",VLOOKUP($B141,'Catalog Items'!$L:$S,8,FALSE))</f>
        <v/>
      </c>
      <c r="O141" s="47" t="str">
        <f>IF($B141="","",VLOOKUP($B141,'Catalog Items'!$L:$T,9,FALSE))</f>
        <v/>
      </c>
      <c r="P141" s="96" t="str">
        <f>IF($B141="","",VLOOKUP($B141,'Catalog Items'!$L:$AA,10,FALSE))</f>
        <v/>
      </c>
      <c r="Q141" s="96" t="str">
        <f>IF($B141="","",VLOOKUP($B141,'Catalog Items'!$L:$AA,11,FALSE))</f>
        <v/>
      </c>
      <c r="R141" s="96" t="str">
        <f>IF($B141="","",VLOOKUP($B141,'Catalog Items'!$L:$AA,12,FALSE))</f>
        <v/>
      </c>
      <c r="S141" s="96" t="str">
        <f>IF($B141="","",VLOOKUP($B141,'Catalog Items'!$L:$AA,13,FALSE))</f>
        <v/>
      </c>
      <c r="T141" s="47" t="str">
        <f>IF($B141="","",VLOOKUP($B141,'Catalog Items'!$L:$BB,17,FALSE))</f>
        <v/>
      </c>
      <c r="U141" s="47" t="str">
        <f>IF($B141="","",VLOOKUP($B141,'Catalog Items'!$L:$BB,19,FALSE))</f>
        <v/>
      </c>
      <c r="V141" s="47" t="str">
        <f>IF($B141="","",VLOOKUP($B141,'Catalog Items'!$L:$BB,20,FALSE))</f>
        <v/>
      </c>
      <c r="W141" s="47" t="str">
        <f>IF($B141="","",VLOOKUP($B141,'Catalog Items'!$L:$BB,21,FALSE))</f>
        <v/>
      </c>
      <c r="X141" s="48" t="str">
        <f>IF($B141="","",VLOOKUP($B141,'Catalog Items'!$L:$BB,22,FALSE))</f>
        <v/>
      </c>
      <c r="Y141" s="48" t="str">
        <f>IF($B141="","",VLOOKUP($B141,'Catalog Items'!$L:$BB,23,FALSE))</f>
        <v/>
      </c>
      <c r="Z141" s="48" t="str">
        <f>IF($B141="","",VLOOKUP($B141,'Catalog Items'!$L:$BB,24,FALSE))</f>
        <v/>
      </c>
      <c r="AA141" s="47" t="str">
        <f>IF($B141="","",VLOOKUP($B141,'Catalog Items'!$L:$BB,25,FALSE))</f>
        <v/>
      </c>
      <c r="AB141" s="47" t="str">
        <f>IF($B141="","",VLOOKUP($B141,'Catalog Items'!$L:$BB,26,FALSE))</f>
        <v/>
      </c>
      <c r="AC141" s="48" t="str">
        <f>IF($B141="","",VLOOKUP($B141,'Catalog Items'!$L:$BB,27,FALSE))</f>
        <v/>
      </c>
      <c r="AD141" s="48" t="str">
        <f>IF($B141="","",VLOOKUP($B141,'Catalog Items'!$L:$BB,28,FALSE))</f>
        <v/>
      </c>
      <c r="AE141" s="48" t="str">
        <f>IF($B141="","",VLOOKUP($B141,'Catalog Items'!$L:$BB,29,FALSE))</f>
        <v/>
      </c>
      <c r="AF141" s="48" t="str">
        <f>IF($B141="","",VLOOKUP($B141,'Catalog Items'!$L:$BB,30,FALSE))</f>
        <v/>
      </c>
      <c r="AG141" s="48" t="str">
        <f>IF($B141="","",VLOOKUP($B141,'Catalog Items'!$L:$BB,31,FALSE))</f>
        <v/>
      </c>
      <c r="AH141" s="48" t="str">
        <f>IF($B141="","",VLOOKUP($B141,'Catalog Items'!$L:$BB,32,FALSE))</f>
        <v/>
      </c>
      <c r="AI141" s="48" t="str">
        <f>IF($B141="","",VLOOKUP($B141,'Catalog Items'!$L:$BB,33,FALSE))</f>
        <v/>
      </c>
      <c r="AJ141" s="48" t="str">
        <f>IF($B141="","",VLOOKUP($B141,'Catalog Items'!$L:$BB,34,FALSE))</f>
        <v/>
      </c>
      <c r="AK141" s="47" t="str">
        <f>IF($B141="","",VLOOKUP($B141,'Catalog Items'!$L:$BB,35,FALSE))</f>
        <v/>
      </c>
      <c r="AL141" s="47" t="str">
        <f>IF($B141="","",VLOOKUP($B141,'Catalog Items'!$L:$BB,36,FALSE))</f>
        <v/>
      </c>
      <c r="AM141" s="47" t="str">
        <f>IF($B141="","",VLOOKUP($B141,'Catalog Items'!$L:$BB,37,FALSE))</f>
        <v/>
      </c>
      <c r="AN141" s="47" t="str">
        <f>IF($B141="","",VLOOKUP($B141,'Catalog Items'!$L:$BB,38,FALSE))</f>
        <v/>
      </c>
      <c r="AO141" s="47" t="str">
        <f>IF($B141="","",VLOOKUP($B141,'Catalog Items'!$L:$BB,14,FALSE))</f>
        <v/>
      </c>
    </row>
    <row r="142" spans="1:41" ht="15.6" customHeight="1" x14ac:dyDescent="0.25">
      <c r="A142" s="39">
        <v>131</v>
      </c>
      <c r="B142" s="40"/>
      <c r="C142" s="41"/>
      <c r="D142" s="41"/>
      <c r="E142" s="42" t="str">
        <f>IF($B142="","",VLOOKUP($B142,'Catalog Items'!$L:$M,2,FALSE))</f>
        <v/>
      </c>
      <c r="F142" s="68" t="str">
        <f>IF($B142="","",IF(AND(D142&gt;0,C142&gt;0),"UOM Error",IF(D142&gt;0,VLOOKUP(B142,'Catalog Items'!$L:$X,13,FALSE),IF(C142&gt;0,VLOOKUP(B142,'Catalog Items'!$L:$W,12,FALSE),0))))</f>
        <v/>
      </c>
      <c r="G142" s="43" t="str">
        <f t="shared" si="8"/>
        <v/>
      </c>
      <c r="H142" s="44">
        <f t="shared" si="9"/>
        <v>0</v>
      </c>
      <c r="I142" s="45">
        <f t="shared" si="7"/>
        <v>0</v>
      </c>
      <c r="J142" s="46" t="str">
        <f>IF($B142="","",VLOOKUP($B142,'Catalog Items'!$L:$N,3,FALSE))</f>
        <v/>
      </c>
      <c r="K142" s="46" t="str">
        <f>IF($B142="","",VLOOKUP($B142,'Catalog Items'!$L:$O,4,FALSE))</f>
        <v/>
      </c>
      <c r="L142" s="47" t="str">
        <f>IF($B142="","",VLOOKUP($B142,'Catalog Items'!$L:$Q,6,FALSE))</f>
        <v/>
      </c>
      <c r="M142" s="47" t="str">
        <f>IF($B142="","",VLOOKUP($B142,'Catalog Items'!$L:$R,7,FALSE))</f>
        <v/>
      </c>
      <c r="N142" s="47" t="str">
        <f>IF($B142="","",VLOOKUP($B142,'Catalog Items'!$L:$S,8,FALSE))</f>
        <v/>
      </c>
      <c r="O142" s="47" t="str">
        <f>IF($B142="","",VLOOKUP($B142,'Catalog Items'!$L:$T,9,FALSE))</f>
        <v/>
      </c>
      <c r="P142" s="96" t="str">
        <f>IF($B142="","",VLOOKUP($B142,'Catalog Items'!$L:$AA,10,FALSE))</f>
        <v/>
      </c>
      <c r="Q142" s="96" t="str">
        <f>IF($B142="","",VLOOKUP($B142,'Catalog Items'!$L:$AA,11,FALSE))</f>
        <v/>
      </c>
      <c r="R142" s="96" t="str">
        <f>IF($B142="","",VLOOKUP($B142,'Catalog Items'!$L:$AA,12,FALSE))</f>
        <v/>
      </c>
      <c r="S142" s="96" t="str">
        <f>IF($B142="","",VLOOKUP($B142,'Catalog Items'!$L:$AA,13,FALSE))</f>
        <v/>
      </c>
      <c r="T142" s="47" t="str">
        <f>IF($B142="","",VLOOKUP($B142,'Catalog Items'!$L:$BB,17,FALSE))</f>
        <v/>
      </c>
      <c r="U142" s="47" t="str">
        <f>IF($B142="","",VLOOKUP($B142,'Catalog Items'!$L:$BB,19,FALSE))</f>
        <v/>
      </c>
      <c r="V142" s="47" t="str">
        <f>IF($B142="","",VLOOKUP($B142,'Catalog Items'!$L:$BB,20,FALSE))</f>
        <v/>
      </c>
      <c r="W142" s="47" t="str">
        <f>IF($B142="","",VLOOKUP($B142,'Catalog Items'!$L:$BB,21,FALSE))</f>
        <v/>
      </c>
      <c r="X142" s="48" t="str">
        <f>IF($B142="","",VLOOKUP($B142,'Catalog Items'!$L:$BB,22,FALSE))</f>
        <v/>
      </c>
      <c r="Y142" s="48" t="str">
        <f>IF($B142="","",VLOOKUP($B142,'Catalog Items'!$L:$BB,23,FALSE))</f>
        <v/>
      </c>
      <c r="Z142" s="48" t="str">
        <f>IF($B142="","",VLOOKUP($B142,'Catalog Items'!$L:$BB,24,FALSE))</f>
        <v/>
      </c>
      <c r="AA142" s="47" t="str">
        <f>IF($B142="","",VLOOKUP($B142,'Catalog Items'!$L:$BB,25,FALSE))</f>
        <v/>
      </c>
      <c r="AB142" s="47" t="str">
        <f>IF($B142="","",VLOOKUP($B142,'Catalog Items'!$L:$BB,26,FALSE))</f>
        <v/>
      </c>
      <c r="AC142" s="48" t="str">
        <f>IF($B142="","",VLOOKUP($B142,'Catalog Items'!$L:$BB,27,FALSE))</f>
        <v/>
      </c>
      <c r="AD142" s="48" t="str">
        <f>IF($B142="","",VLOOKUP($B142,'Catalog Items'!$L:$BB,28,FALSE))</f>
        <v/>
      </c>
      <c r="AE142" s="48" t="str">
        <f>IF($B142="","",VLOOKUP($B142,'Catalog Items'!$L:$BB,29,FALSE))</f>
        <v/>
      </c>
      <c r="AF142" s="48" t="str">
        <f>IF($B142="","",VLOOKUP($B142,'Catalog Items'!$L:$BB,30,FALSE))</f>
        <v/>
      </c>
      <c r="AG142" s="48" t="str">
        <f>IF($B142="","",VLOOKUP($B142,'Catalog Items'!$L:$BB,31,FALSE))</f>
        <v/>
      </c>
      <c r="AH142" s="48" t="str">
        <f>IF($B142="","",VLOOKUP($B142,'Catalog Items'!$L:$BB,32,FALSE))</f>
        <v/>
      </c>
      <c r="AI142" s="48" t="str">
        <f>IF($B142="","",VLOOKUP($B142,'Catalog Items'!$L:$BB,33,FALSE))</f>
        <v/>
      </c>
      <c r="AJ142" s="48" t="str">
        <f>IF($B142="","",VLOOKUP($B142,'Catalog Items'!$L:$BB,34,FALSE))</f>
        <v/>
      </c>
      <c r="AK142" s="47" t="str">
        <f>IF($B142="","",VLOOKUP($B142,'Catalog Items'!$L:$BB,35,FALSE))</f>
        <v/>
      </c>
      <c r="AL142" s="47" t="str">
        <f>IF($B142="","",VLOOKUP($B142,'Catalog Items'!$L:$BB,36,FALSE))</f>
        <v/>
      </c>
      <c r="AM142" s="47" t="str">
        <f>IF($B142="","",VLOOKUP($B142,'Catalog Items'!$L:$BB,37,FALSE))</f>
        <v/>
      </c>
      <c r="AN142" s="47" t="str">
        <f>IF($B142="","",VLOOKUP($B142,'Catalog Items'!$L:$BB,38,FALSE))</f>
        <v/>
      </c>
      <c r="AO142" s="47" t="str">
        <f>IF($B142="","",VLOOKUP($B142,'Catalog Items'!$L:$BB,14,FALSE))</f>
        <v/>
      </c>
    </row>
    <row r="143" spans="1:41" ht="15.6" customHeight="1" x14ac:dyDescent="0.25">
      <c r="A143" s="39">
        <v>132</v>
      </c>
      <c r="B143" s="40"/>
      <c r="C143" s="41"/>
      <c r="D143" s="41"/>
      <c r="E143" s="42" t="str">
        <f>IF($B143="","",VLOOKUP($B143,'Catalog Items'!$L:$M,2,FALSE))</f>
        <v/>
      </c>
      <c r="F143" s="68" t="str">
        <f>IF($B143="","",IF(AND(D143&gt;0,C143&gt;0),"UOM Error",IF(D143&gt;0,VLOOKUP(B143,'Catalog Items'!$L:$X,13,FALSE),IF(C143&gt;0,VLOOKUP(B143,'Catalog Items'!$L:$W,12,FALSE),0))))</f>
        <v/>
      </c>
      <c r="G143" s="43" t="str">
        <f t="shared" si="8"/>
        <v/>
      </c>
      <c r="H143" s="44">
        <f t="shared" si="9"/>
        <v>0</v>
      </c>
      <c r="I143" s="45">
        <f t="shared" si="7"/>
        <v>0</v>
      </c>
      <c r="J143" s="46" t="str">
        <f>IF($B143="","",VLOOKUP($B143,'Catalog Items'!$L:$N,3,FALSE))</f>
        <v/>
      </c>
      <c r="K143" s="46" t="str">
        <f>IF($B143="","",VLOOKUP($B143,'Catalog Items'!$L:$O,4,FALSE))</f>
        <v/>
      </c>
      <c r="L143" s="47" t="str">
        <f>IF($B143="","",VLOOKUP($B143,'Catalog Items'!$L:$Q,6,FALSE))</f>
        <v/>
      </c>
      <c r="M143" s="47" t="str">
        <f>IF($B143="","",VLOOKUP($B143,'Catalog Items'!$L:$R,7,FALSE))</f>
        <v/>
      </c>
      <c r="N143" s="47" t="str">
        <f>IF($B143="","",VLOOKUP($B143,'Catalog Items'!$L:$S,8,FALSE))</f>
        <v/>
      </c>
      <c r="O143" s="47" t="str">
        <f>IF($B143="","",VLOOKUP($B143,'Catalog Items'!$L:$T,9,FALSE))</f>
        <v/>
      </c>
      <c r="P143" s="96" t="str">
        <f>IF($B143="","",VLOOKUP($B143,'Catalog Items'!$L:$AA,10,FALSE))</f>
        <v/>
      </c>
      <c r="Q143" s="96" t="str">
        <f>IF($B143="","",VLOOKUP($B143,'Catalog Items'!$L:$AA,11,FALSE))</f>
        <v/>
      </c>
      <c r="R143" s="96" t="str">
        <f>IF($B143="","",VLOOKUP($B143,'Catalog Items'!$L:$AA,12,FALSE))</f>
        <v/>
      </c>
      <c r="S143" s="96" t="str">
        <f>IF($B143="","",VLOOKUP($B143,'Catalog Items'!$L:$AA,13,FALSE))</f>
        <v/>
      </c>
      <c r="T143" s="47" t="str">
        <f>IF($B143="","",VLOOKUP($B143,'Catalog Items'!$L:$BB,17,FALSE))</f>
        <v/>
      </c>
      <c r="U143" s="47" t="str">
        <f>IF($B143="","",VLOOKUP($B143,'Catalog Items'!$L:$BB,19,FALSE))</f>
        <v/>
      </c>
      <c r="V143" s="47" t="str">
        <f>IF($B143="","",VLOOKUP($B143,'Catalog Items'!$L:$BB,20,FALSE))</f>
        <v/>
      </c>
      <c r="W143" s="47" t="str">
        <f>IF($B143="","",VLOOKUP($B143,'Catalog Items'!$L:$BB,21,FALSE))</f>
        <v/>
      </c>
      <c r="X143" s="48" t="str">
        <f>IF($B143="","",VLOOKUP($B143,'Catalog Items'!$L:$BB,22,FALSE))</f>
        <v/>
      </c>
      <c r="Y143" s="48" t="str">
        <f>IF($B143="","",VLOOKUP($B143,'Catalog Items'!$L:$BB,23,FALSE))</f>
        <v/>
      </c>
      <c r="Z143" s="48" t="str">
        <f>IF($B143="","",VLOOKUP($B143,'Catalog Items'!$L:$BB,24,FALSE))</f>
        <v/>
      </c>
      <c r="AA143" s="47" t="str">
        <f>IF($B143="","",VLOOKUP($B143,'Catalog Items'!$L:$BB,25,FALSE))</f>
        <v/>
      </c>
      <c r="AB143" s="47" t="str">
        <f>IF($B143="","",VLOOKUP($B143,'Catalog Items'!$L:$BB,26,FALSE))</f>
        <v/>
      </c>
      <c r="AC143" s="48" t="str">
        <f>IF($B143="","",VLOOKUP($B143,'Catalog Items'!$L:$BB,27,FALSE))</f>
        <v/>
      </c>
      <c r="AD143" s="48" t="str">
        <f>IF($B143="","",VLOOKUP($B143,'Catalog Items'!$L:$BB,28,FALSE))</f>
        <v/>
      </c>
      <c r="AE143" s="48" t="str">
        <f>IF($B143="","",VLOOKUP($B143,'Catalog Items'!$L:$BB,29,FALSE))</f>
        <v/>
      </c>
      <c r="AF143" s="48" t="str">
        <f>IF($B143="","",VLOOKUP($B143,'Catalog Items'!$L:$BB,30,FALSE))</f>
        <v/>
      </c>
      <c r="AG143" s="48" t="str">
        <f>IF($B143="","",VLOOKUP($B143,'Catalog Items'!$L:$BB,31,FALSE))</f>
        <v/>
      </c>
      <c r="AH143" s="48" t="str">
        <f>IF($B143="","",VLOOKUP($B143,'Catalog Items'!$L:$BB,32,FALSE))</f>
        <v/>
      </c>
      <c r="AI143" s="48" t="str">
        <f>IF($B143="","",VLOOKUP($B143,'Catalog Items'!$L:$BB,33,FALSE))</f>
        <v/>
      </c>
      <c r="AJ143" s="48" t="str">
        <f>IF($B143="","",VLOOKUP($B143,'Catalog Items'!$L:$BB,34,FALSE))</f>
        <v/>
      </c>
      <c r="AK143" s="47" t="str">
        <f>IF($B143="","",VLOOKUP($B143,'Catalog Items'!$L:$BB,35,FALSE))</f>
        <v/>
      </c>
      <c r="AL143" s="47" t="str">
        <f>IF($B143="","",VLOOKUP($B143,'Catalog Items'!$L:$BB,36,FALSE))</f>
        <v/>
      </c>
      <c r="AM143" s="47" t="str">
        <f>IF($B143="","",VLOOKUP($B143,'Catalog Items'!$L:$BB,37,FALSE))</f>
        <v/>
      </c>
      <c r="AN143" s="47" t="str">
        <f>IF($B143="","",VLOOKUP($B143,'Catalog Items'!$L:$BB,38,FALSE))</f>
        <v/>
      </c>
      <c r="AO143" s="47" t="str">
        <f>IF($B143="","",VLOOKUP($B143,'Catalog Items'!$L:$BB,14,FALSE))</f>
        <v/>
      </c>
    </row>
    <row r="144" spans="1:41" ht="15.6" customHeight="1" x14ac:dyDescent="0.25">
      <c r="A144" s="39">
        <v>133</v>
      </c>
      <c r="B144" s="40"/>
      <c r="C144" s="41"/>
      <c r="D144" s="41"/>
      <c r="E144" s="42" t="str">
        <f>IF($B144="","",VLOOKUP($B144,'Catalog Items'!$L:$M,2,FALSE))</f>
        <v/>
      </c>
      <c r="F144" s="68" t="str">
        <f>IF($B144="","",IF(AND(D144&gt;0,C144&gt;0),"UOM Error",IF(D144&gt;0,VLOOKUP(B144,'Catalog Items'!$L:$X,13,FALSE),IF(C144&gt;0,VLOOKUP(B144,'Catalog Items'!$L:$W,12,FALSE),0))))</f>
        <v/>
      </c>
      <c r="G144" s="43" t="str">
        <f t="shared" si="8"/>
        <v/>
      </c>
      <c r="H144" s="44">
        <f t="shared" si="9"/>
        <v>0</v>
      </c>
      <c r="I144" s="45">
        <f t="shared" si="7"/>
        <v>0</v>
      </c>
      <c r="J144" s="46" t="str">
        <f>IF($B144="","",VLOOKUP($B144,'Catalog Items'!$L:$N,3,FALSE))</f>
        <v/>
      </c>
      <c r="K144" s="46" t="str">
        <f>IF($B144="","",VLOOKUP($B144,'Catalog Items'!$L:$O,4,FALSE))</f>
        <v/>
      </c>
      <c r="L144" s="47" t="str">
        <f>IF($B144="","",VLOOKUP($B144,'Catalog Items'!$L:$Q,6,FALSE))</f>
        <v/>
      </c>
      <c r="M144" s="47" t="str">
        <f>IF($B144="","",VLOOKUP($B144,'Catalog Items'!$L:$R,7,FALSE))</f>
        <v/>
      </c>
      <c r="N144" s="47" t="str">
        <f>IF($B144="","",VLOOKUP($B144,'Catalog Items'!$L:$S,8,FALSE))</f>
        <v/>
      </c>
      <c r="O144" s="47" t="str">
        <f>IF($B144="","",VLOOKUP($B144,'Catalog Items'!$L:$T,9,FALSE))</f>
        <v/>
      </c>
      <c r="P144" s="96" t="str">
        <f>IF($B144="","",VLOOKUP($B144,'Catalog Items'!$L:$AA,10,FALSE))</f>
        <v/>
      </c>
      <c r="Q144" s="96" t="str">
        <f>IF($B144="","",VLOOKUP($B144,'Catalog Items'!$L:$AA,11,FALSE))</f>
        <v/>
      </c>
      <c r="R144" s="96" t="str">
        <f>IF($B144="","",VLOOKUP($B144,'Catalog Items'!$L:$AA,12,FALSE))</f>
        <v/>
      </c>
      <c r="S144" s="96" t="str">
        <f>IF($B144="","",VLOOKUP($B144,'Catalog Items'!$L:$AA,13,FALSE))</f>
        <v/>
      </c>
      <c r="T144" s="47" t="str">
        <f>IF($B144="","",VLOOKUP($B144,'Catalog Items'!$L:$BB,17,FALSE))</f>
        <v/>
      </c>
      <c r="U144" s="47" t="str">
        <f>IF($B144="","",VLOOKUP($B144,'Catalog Items'!$L:$BB,19,FALSE))</f>
        <v/>
      </c>
      <c r="V144" s="47" t="str">
        <f>IF($B144="","",VLOOKUP($B144,'Catalog Items'!$L:$BB,20,FALSE))</f>
        <v/>
      </c>
      <c r="W144" s="47" t="str">
        <f>IF($B144="","",VLOOKUP($B144,'Catalog Items'!$L:$BB,21,FALSE))</f>
        <v/>
      </c>
      <c r="X144" s="48" t="str">
        <f>IF($B144="","",VLOOKUP($B144,'Catalog Items'!$L:$BB,22,FALSE))</f>
        <v/>
      </c>
      <c r="Y144" s="48" t="str">
        <f>IF($B144="","",VLOOKUP($B144,'Catalog Items'!$L:$BB,23,FALSE))</f>
        <v/>
      </c>
      <c r="Z144" s="48" t="str">
        <f>IF($B144="","",VLOOKUP($B144,'Catalog Items'!$L:$BB,24,FALSE))</f>
        <v/>
      </c>
      <c r="AA144" s="47" t="str">
        <f>IF($B144="","",VLOOKUP($B144,'Catalog Items'!$L:$BB,25,FALSE))</f>
        <v/>
      </c>
      <c r="AB144" s="47" t="str">
        <f>IF($B144="","",VLOOKUP($B144,'Catalog Items'!$L:$BB,26,FALSE))</f>
        <v/>
      </c>
      <c r="AC144" s="48" t="str">
        <f>IF($B144="","",VLOOKUP($B144,'Catalog Items'!$L:$BB,27,FALSE))</f>
        <v/>
      </c>
      <c r="AD144" s="48" t="str">
        <f>IF($B144="","",VLOOKUP($B144,'Catalog Items'!$L:$BB,28,FALSE))</f>
        <v/>
      </c>
      <c r="AE144" s="48" t="str">
        <f>IF($B144="","",VLOOKUP($B144,'Catalog Items'!$L:$BB,29,FALSE))</f>
        <v/>
      </c>
      <c r="AF144" s="48" t="str">
        <f>IF($B144="","",VLOOKUP($B144,'Catalog Items'!$L:$BB,30,FALSE))</f>
        <v/>
      </c>
      <c r="AG144" s="48" t="str">
        <f>IF($B144="","",VLOOKUP($B144,'Catalog Items'!$L:$BB,31,FALSE))</f>
        <v/>
      </c>
      <c r="AH144" s="48" t="str">
        <f>IF($B144="","",VLOOKUP($B144,'Catalog Items'!$L:$BB,32,FALSE))</f>
        <v/>
      </c>
      <c r="AI144" s="48" t="str">
        <f>IF($B144="","",VLOOKUP($B144,'Catalog Items'!$L:$BB,33,FALSE))</f>
        <v/>
      </c>
      <c r="AJ144" s="48" t="str">
        <f>IF($B144="","",VLOOKUP($B144,'Catalog Items'!$L:$BB,34,FALSE))</f>
        <v/>
      </c>
      <c r="AK144" s="47" t="str">
        <f>IF($B144="","",VLOOKUP($B144,'Catalog Items'!$L:$BB,35,FALSE))</f>
        <v/>
      </c>
      <c r="AL144" s="47" t="str">
        <f>IF($B144="","",VLOOKUP($B144,'Catalog Items'!$L:$BB,36,FALSE))</f>
        <v/>
      </c>
      <c r="AM144" s="47" t="str">
        <f>IF($B144="","",VLOOKUP($B144,'Catalog Items'!$L:$BB,37,FALSE))</f>
        <v/>
      </c>
      <c r="AN144" s="47" t="str">
        <f>IF($B144="","",VLOOKUP($B144,'Catalog Items'!$L:$BB,38,FALSE))</f>
        <v/>
      </c>
      <c r="AO144" s="47" t="str">
        <f>IF($B144="","",VLOOKUP($B144,'Catalog Items'!$L:$BB,14,FALSE))</f>
        <v/>
      </c>
    </row>
    <row r="145" spans="1:41" ht="15.6" customHeight="1" x14ac:dyDescent="0.25">
      <c r="A145" s="39">
        <v>134</v>
      </c>
      <c r="B145" s="40"/>
      <c r="C145" s="41"/>
      <c r="D145" s="41"/>
      <c r="E145" s="42" t="str">
        <f>IF($B145="","",VLOOKUP($B145,'Catalog Items'!$L:$M,2,FALSE))</f>
        <v/>
      </c>
      <c r="F145" s="68" t="str">
        <f>IF($B145="","",IF(AND(D145&gt;0,C145&gt;0),"UOM Error",IF(D145&gt;0,VLOOKUP(B145,'Catalog Items'!$L:$X,13,FALSE),IF(C145&gt;0,VLOOKUP(B145,'Catalog Items'!$L:$W,12,FALSE),0))))</f>
        <v/>
      </c>
      <c r="G145" s="43" t="str">
        <f t="shared" si="8"/>
        <v/>
      </c>
      <c r="H145" s="44">
        <f t="shared" si="9"/>
        <v>0</v>
      </c>
      <c r="I145" s="45">
        <f t="shared" si="7"/>
        <v>0</v>
      </c>
      <c r="J145" s="46" t="str">
        <f>IF($B145="","",VLOOKUP($B145,'Catalog Items'!$L:$N,3,FALSE))</f>
        <v/>
      </c>
      <c r="K145" s="46" t="str">
        <f>IF($B145="","",VLOOKUP($B145,'Catalog Items'!$L:$O,4,FALSE))</f>
        <v/>
      </c>
      <c r="L145" s="47" t="str">
        <f>IF($B145="","",VLOOKUP($B145,'Catalog Items'!$L:$Q,6,FALSE))</f>
        <v/>
      </c>
      <c r="M145" s="47" t="str">
        <f>IF($B145="","",VLOOKUP($B145,'Catalog Items'!$L:$R,7,FALSE))</f>
        <v/>
      </c>
      <c r="N145" s="47" t="str">
        <f>IF($B145="","",VLOOKUP($B145,'Catalog Items'!$L:$S,8,FALSE))</f>
        <v/>
      </c>
      <c r="O145" s="47" t="str">
        <f>IF($B145="","",VLOOKUP($B145,'Catalog Items'!$L:$T,9,FALSE))</f>
        <v/>
      </c>
      <c r="P145" s="96" t="str">
        <f>IF($B145="","",VLOOKUP($B145,'Catalog Items'!$L:$AA,10,FALSE))</f>
        <v/>
      </c>
      <c r="Q145" s="96" t="str">
        <f>IF($B145="","",VLOOKUP($B145,'Catalog Items'!$L:$AA,11,FALSE))</f>
        <v/>
      </c>
      <c r="R145" s="96" t="str">
        <f>IF($B145="","",VLOOKUP($B145,'Catalog Items'!$L:$AA,12,FALSE))</f>
        <v/>
      </c>
      <c r="S145" s="96" t="str">
        <f>IF($B145="","",VLOOKUP($B145,'Catalog Items'!$L:$AA,13,FALSE))</f>
        <v/>
      </c>
      <c r="T145" s="47" t="str">
        <f>IF($B145="","",VLOOKUP($B145,'Catalog Items'!$L:$BB,17,FALSE))</f>
        <v/>
      </c>
      <c r="U145" s="47" t="str">
        <f>IF($B145="","",VLOOKUP($B145,'Catalog Items'!$L:$BB,19,FALSE))</f>
        <v/>
      </c>
      <c r="V145" s="47" t="str">
        <f>IF($B145="","",VLOOKUP($B145,'Catalog Items'!$L:$BB,20,FALSE))</f>
        <v/>
      </c>
      <c r="W145" s="47" t="str">
        <f>IF($B145="","",VLOOKUP($B145,'Catalog Items'!$L:$BB,21,FALSE))</f>
        <v/>
      </c>
      <c r="X145" s="48" t="str">
        <f>IF($B145="","",VLOOKUP($B145,'Catalog Items'!$L:$BB,22,FALSE))</f>
        <v/>
      </c>
      <c r="Y145" s="48" t="str">
        <f>IF($B145="","",VLOOKUP($B145,'Catalog Items'!$L:$BB,23,FALSE))</f>
        <v/>
      </c>
      <c r="Z145" s="48" t="str">
        <f>IF($B145="","",VLOOKUP($B145,'Catalog Items'!$L:$BB,24,FALSE))</f>
        <v/>
      </c>
      <c r="AA145" s="47" t="str">
        <f>IF($B145="","",VLOOKUP($B145,'Catalog Items'!$L:$BB,25,FALSE))</f>
        <v/>
      </c>
      <c r="AB145" s="47" t="str">
        <f>IF($B145="","",VLOOKUP($B145,'Catalog Items'!$L:$BB,26,FALSE))</f>
        <v/>
      </c>
      <c r="AC145" s="48" t="str">
        <f>IF($B145="","",VLOOKUP($B145,'Catalog Items'!$L:$BB,27,FALSE))</f>
        <v/>
      </c>
      <c r="AD145" s="48" t="str">
        <f>IF($B145="","",VLOOKUP($B145,'Catalog Items'!$L:$BB,28,FALSE))</f>
        <v/>
      </c>
      <c r="AE145" s="48" t="str">
        <f>IF($B145="","",VLOOKUP($B145,'Catalog Items'!$L:$BB,29,FALSE))</f>
        <v/>
      </c>
      <c r="AF145" s="48" t="str">
        <f>IF($B145="","",VLOOKUP($B145,'Catalog Items'!$L:$BB,30,FALSE))</f>
        <v/>
      </c>
      <c r="AG145" s="48" t="str">
        <f>IF($B145="","",VLOOKUP($B145,'Catalog Items'!$L:$BB,31,FALSE))</f>
        <v/>
      </c>
      <c r="AH145" s="48" t="str">
        <f>IF($B145="","",VLOOKUP($B145,'Catalog Items'!$L:$BB,32,FALSE))</f>
        <v/>
      </c>
      <c r="AI145" s="48" t="str">
        <f>IF($B145="","",VLOOKUP($B145,'Catalog Items'!$L:$BB,33,FALSE))</f>
        <v/>
      </c>
      <c r="AJ145" s="48" t="str">
        <f>IF($B145="","",VLOOKUP($B145,'Catalog Items'!$L:$BB,34,FALSE))</f>
        <v/>
      </c>
      <c r="AK145" s="47" t="str">
        <f>IF($B145="","",VLOOKUP($B145,'Catalog Items'!$L:$BB,35,FALSE))</f>
        <v/>
      </c>
      <c r="AL145" s="47" t="str">
        <f>IF($B145="","",VLOOKUP($B145,'Catalog Items'!$L:$BB,36,FALSE))</f>
        <v/>
      </c>
      <c r="AM145" s="47" t="str">
        <f>IF($B145="","",VLOOKUP($B145,'Catalog Items'!$L:$BB,37,FALSE))</f>
        <v/>
      </c>
      <c r="AN145" s="47" t="str">
        <f>IF($B145="","",VLOOKUP($B145,'Catalog Items'!$L:$BB,38,FALSE))</f>
        <v/>
      </c>
      <c r="AO145" s="47" t="str">
        <f>IF($B145="","",VLOOKUP($B145,'Catalog Items'!$L:$BB,14,FALSE))</f>
        <v/>
      </c>
    </row>
    <row r="146" spans="1:41" ht="15.6" customHeight="1" x14ac:dyDescent="0.25">
      <c r="A146" s="39">
        <v>135</v>
      </c>
      <c r="B146" s="40"/>
      <c r="C146" s="41"/>
      <c r="D146" s="41"/>
      <c r="E146" s="42" t="str">
        <f>IF($B146="","",VLOOKUP($B146,'Catalog Items'!$L:$M,2,FALSE))</f>
        <v/>
      </c>
      <c r="F146" s="68" t="str">
        <f>IF($B146="","",IF(AND(D146&gt;0,C146&gt;0),"UOM Error",IF(D146&gt;0,VLOOKUP(B146,'Catalog Items'!$L:$X,13,FALSE),IF(C146&gt;0,VLOOKUP(B146,'Catalog Items'!$L:$W,12,FALSE),0))))</f>
        <v/>
      </c>
      <c r="G146" s="43" t="str">
        <f t="shared" si="8"/>
        <v/>
      </c>
      <c r="H146" s="44">
        <f t="shared" si="9"/>
        <v>0</v>
      </c>
      <c r="I146" s="45">
        <f t="shared" si="7"/>
        <v>0</v>
      </c>
      <c r="J146" s="46" t="str">
        <f>IF($B146="","",VLOOKUP($B146,'Catalog Items'!$L:$N,3,FALSE))</f>
        <v/>
      </c>
      <c r="K146" s="46" t="str">
        <f>IF($B146="","",VLOOKUP($B146,'Catalog Items'!$L:$O,4,FALSE))</f>
        <v/>
      </c>
      <c r="L146" s="47" t="str">
        <f>IF($B146="","",VLOOKUP($B146,'Catalog Items'!$L:$Q,6,FALSE))</f>
        <v/>
      </c>
      <c r="M146" s="47" t="str">
        <f>IF($B146="","",VLOOKUP($B146,'Catalog Items'!$L:$R,7,FALSE))</f>
        <v/>
      </c>
      <c r="N146" s="47" t="str">
        <f>IF($B146="","",VLOOKUP($B146,'Catalog Items'!$L:$S,8,FALSE))</f>
        <v/>
      </c>
      <c r="O146" s="47" t="str">
        <f>IF($B146="","",VLOOKUP($B146,'Catalog Items'!$L:$T,9,FALSE))</f>
        <v/>
      </c>
      <c r="P146" s="96" t="str">
        <f>IF($B146="","",VLOOKUP($B146,'Catalog Items'!$L:$AA,10,FALSE))</f>
        <v/>
      </c>
      <c r="Q146" s="96" t="str">
        <f>IF($B146="","",VLOOKUP($B146,'Catalog Items'!$L:$AA,11,FALSE))</f>
        <v/>
      </c>
      <c r="R146" s="96" t="str">
        <f>IF($B146="","",VLOOKUP($B146,'Catalog Items'!$L:$AA,12,FALSE))</f>
        <v/>
      </c>
      <c r="S146" s="96" t="str">
        <f>IF($B146="","",VLOOKUP($B146,'Catalog Items'!$L:$AA,13,FALSE))</f>
        <v/>
      </c>
      <c r="T146" s="47" t="str">
        <f>IF($B146="","",VLOOKUP($B146,'Catalog Items'!$L:$BB,17,FALSE))</f>
        <v/>
      </c>
      <c r="U146" s="47" t="str">
        <f>IF($B146="","",VLOOKUP($B146,'Catalog Items'!$L:$BB,19,FALSE))</f>
        <v/>
      </c>
      <c r="V146" s="47" t="str">
        <f>IF($B146="","",VLOOKUP($B146,'Catalog Items'!$L:$BB,20,FALSE))</f>
        <v/>
      </c>
      <c r="W146" s="47" t="str">
        <f>IF($B146="","",VLOOKUP($B146,'Catalog Items'!$L:$BB,21,FALSE))</f>
        <v/>
      </c>
      <c r="X146" s="48" t="str">
        <f>IF($B146="","",VLOOKUP($B146,'Catalog Items'!$L:$BB,22,FALSE))</f>
        <v/>
      </c>
      <c r="Y146" s="48" t="str">
        <f>IF($B146="","",VLOOKUP($B146,'Catalog Items'!$L:$BB,23,FALSE))</f>
        <v/>
      </c>
      <c r="Z146" s="48" t="str">
        <f>IF($B146="","",VLOOKUP($B146,'Catalog Items'!$L:$BB,24,FALSE))</f>
        <v/>
      </c>
      <c r="AA146" s="47" t="str">
        <f>IF($B146="","",VLOOKUP($B146,'Catalog Items'!$L:$BB,25,FALSE))</f>
        <v/>
      </c>
      <c r="AB146" s="47" t="str">
        <f>IF($B146="","",VLOOKUP($B146,'Catalog Items'!$L:$BB,26,FALSE))</f>
        <v/>
      </c>
      <c r="AC146" s="48" t="str">
        <f>IF($B146="","",VLOOKUP($B146,'Catalog Items'!$L:$BB,27,FALSE))</f>
        <v/>
      </c>
      <c r="AD146" s="48" t="str">
        <f>IF($B146="","",VLOOKUP($B146,'Catalog Items'!$L:$BB,28,FALSE))</f>
        <v/>
      </c>
      <c r="AE146" s="48" t="str">
        <f>IF($B146="","",VLOOKUP($B146,'Catalog Items'!$L:$BB,29,FALSE))</f>
        <v/>
      </c>
      <c r="AF146" s="48" t="str">
        <f>IF($B146="","",VLOOKUP($B146,'Catalog Items'!$L:$BB,30,FALSE))</f>
        <v/>
      </c>
      <c r="AG146" s="48" t="str">
        <f>IF($B146="","",VLOOKUP($B146,'Catalog Items'!$L:$BB,31,FALSE))</f>
        <v/>
      </c>
      <c r="AH146" s="48" t="str">
        <f>IF($B146="","",VLOOKUP($B146,'Catalog Items'!$L:$BB,32,FALSE))</f>
        <v/>
      </c>
      <c r="AI146" s="48" t="str">
        <f>IF($B146="","",VLOOKUP($B146,'Catalog Items'!$L:$BB,33,FALSE))</f>
        <v/>
      </c>
      <c r="AJ146" s="48" t="str">
        <f>IF($B146="","",VLOOKUP($B146,'Catalog Items'!$L:$BB,34,FALSE))</f>
        <v/>
      </c>
      <c r="AK146" s="47" t="str">
        <f>IF($B146="","",VLOOKUP($B146,'Catalog Items'!$L:$BB,35,FALSE))</f>
        <v/>
      </c>
      <c r="AL146" s="47" t="str">
        <f>IF($B146="","",VLOOKUP($B146,'Catalog Items'!$L:$BB,36,FALSE))</f>
        <v/>
      </c>
      <c r="AM146" s="47" t="str">
        <f>IF($B146="","",VLOOKUP($B146,'Catalog Items'!$L:$BB,37,FALSE))</f>
        <v/>
      </c>
      <c r="AN146" s="47" t="str">
        <f>IF($B146="","",VLOOKUP($B146,'Catalog Items'!$L:$BB,38,FALSE))</f>
        <v/>
      </c>
      <c r="AO146" s="47" t="str">
        <f>IF($B146="","",VLOOKUP($B146,'Catalog Items'!$L:$BB,14,FALSE))</f>
        <v/>
      </c>
    </row>
    <row r="147" spans="1:41" ht="15.6" customHeight="1" x14ac:dyDescent="0.25">
      <c r="A147" s="39">
        <v>136</v>
      </c>
      <c r="B147" s="40"/>
      <c r="C147" s="41"/>
      <c r="D147" s="41"/>
      <c r="E147" s="42" t="str">
        <f>IF($B147="","",VLOOKUP($B147,'Catalog Items'!$L:$M,2,FALSE))</f>
        <v/>
      </c>
      <c r="F147" s="68" t="str">
        <f>IF($B147="","",IF(AND(D147&gt;0,C147&gt;0),"UOM Error",IF(D147&gt;0,VLOOKUP(B147,'Catalog Items'!$L:$X,13,FALSE),IF(C147&gt;0,VLOOKUP(B147,'Catalog Items'!$L:$W,12,FALSE),0))))</f>
        <v/>
      </c>
      <c r="G147" s="43" t="str">
        <f t="shared" si="8"/>
        <v/>
      </c>
      <c r="H147" s="44">
        <f t="shared" si="9"/>
        <v>0</v>
      </c>
      <c r="I147" s="45">
        <f t="shared" si="7"/>
        <v>0</v>
      </c>
      <c r="J147" s="46" t="str">
        <f>IF($B147="","",VLOOKUP($B147,'Catalog Items'!$L:$N,3,FALSE))</f>
        <v/>
      </c>
      <c r="K147" s="46" t="str">
        <f>IF($B147="","",VLOOKUP($B147,'Catalog Items'!$L:$O,4,FALSE))</f>
        <v/>
      </c>
      <c r="L147" s="47" t="str">
        <f>IF($B147="","",VLOOKUP($B147,'Catalog Items'!$L:$Q,6,FALSE))</f>
        <v/>
      </c>
      <c r="M147" s="47" t="str">
        <f>IF($B147="","",VLOOKUP($B147,'Catalog Items'!$L:$R,7,FALSE))</f>
        <v/>
      </c>
      <c r="N147" s="47" t="str">
        <f>IF($B147="","",VLOOKUP($B147,'Catalog Items'!$L:$S,8,FALSE))</f>
        <v/>
      </c>
      <c r="O147" s="47" t="str">
        <f>IF($B147="","",VLOOKUP($B147,'Catalog Items'!$L:$T,9,FALSE))</f>
        <v/>
      </c>
      <c r="P147" s="96" t="str">
        <f>IF($B147="","",VLOOKUP($B147,'Catalog Items'!$L:$AA,10,FALSE))</f>
        <v/>
      </c>
      <c r="Q147" s="96" t="str">
        <f>IF($B147="","",VLOOKUP($B147,'Catalog Items'!$L:$AA,11,FALSE))</f>
        <v/>
      </c>
      <c r="R147" s="96" t="str">
        <f>IF($B147="","",VLOOKUP($B147,'Catalog Items'!$L:$AA,12,FALSE))</f>
        <v/>
      </c>
      <c r="S147" s="96" t="str">
        <f>IF($B147="","",VLOOKUP($B147,'Catalog Items'!$L:$AA,13,FALSE))</f>
        <v/>
      </c>
      <c r="T147" s="47" t="str">
        <f>IF($B147="","",VLOOKUP($B147,'Catalog Items'!$L:$BB,17,FALSE))</f>
        <v/>
      </c>
      <c r="U147" s="47" t="str">
        <f>IF($B147="","",VLOOKUP($B147,'Catalog Items'!$L:$BB,19,FALSE))</f>
        <v/>
      </c>
      <c r="V147" s="47" t="str">
        <f>IF($B147="","",VLOOKUP($B147,'Catalog Items'!$L:$BB,20,FALSE))</f>
        <v/>
      </c>
      <c r="W147" s="47" t="str">
        <f>IF($B147="","",VLOOKUP($B147,'Catalog Items'!$L:$BB,21,FALSE))</f>
        <v/>
      </c>
      <c r="X147" s="48" t="str">
        <f>IF($B147="","",VLOOKUP($B147,'Catalog Items'!$L:$BB,22,FALSE))</f>
        <v/>
      </c>
      <c r="Y147" s="48" t="str">
        <f>IF($B147="","",VLOOKUP($B147,'Catalog Items'!$L:$BB,23,FALSE))</f>
        <v/>
      </c>
      <c r="Z147" s="48" t="str">
        <f>IF($B147="","",VLOOKUP($B147,'Catalog Items'!$L:$BB,24,FALSE))</f>
        <v/>
      </c>
      <c r="AA147" s="47" t="str">
        <f>IF($B147="","",VLOOKUP($B147,'Catalog Items'!$L:$BB,25,FALSE))</f>
        <v/>
      </c>
      <c r="AB147" s="47" t="str">
        <f>IF($B147="","",VLOOKUP($B147,'Catalog Items'!$L:$BB,26,FALSE))</f>
        <v/>
      </c>
      <c r="AC147" s="48" t="str">
        <f>IF($B147="","",VLOOKUP($B147,'Catalog Items'!$L:$BB,27,FALSE))</f>
        <v/>
      </c>
      <c r="AD147" s="48" t="str">
        <f>IF($B147="","",VLOOKUP($B147,'Catalog Items'!$L:$BB,28,FALSE))</f>
        <v/>
      </c>
      <c r="AE147" s="48" t="str">
        <f>IF($B147="","",VLOOKUP($B147,'Catalog Items'!$L:$BB,29,FALSE))</f>
        <v/>
      </c>
      <c r="AF147" s="48" t="str">
        <f>IF($B147="","",VLOOKUP($B147,'Catalog Items'!$L:$BB,30,FALSE))</f>
        <v/>
      </c>
      <c r="AG147" s="48" t="str">
        <f>IF($B147="","",VLOOKUP($B147,'Catalog Items'!$L:$BB,31,FALSE))</f>
        <v/>
      </c>
      <c r="AH147" s="48" t="str">
        <f>IF($B147="","",VLOOKUP($B147,'Catalog Items'!$L:$BB,32,FALSE))</f>
        <v/>
      </c>
      <c r="AI147" s="48" t="str">
        <f>IF($B147="","",VLOOKUP($B147,'Catalog Items'!$L:$BB,33,FALSE))</f>
        <v/>
      </c>
      <c r="AJ147" s="48" t="str">
        <f>IF($B147="","",VLOOKUP($B147,'Catalog Items'!$L:$BB,34,FALSE))</f>
        <v/>
      </c>
      <c r="AK147" s="47" t="str">
        <f>IF($B147="","",VLOOKUP($B147,'Catalog Items'!$L:$BB,35,FALSE))</f>
        <v/>
      </c>
      <c r="AL147" s="47" t="str">
        <f>IF($B147="","",VLOOKUP($B147,'Catalog Items'!$L:$BB,36,FALSE))</f>
        <v/>
      </c>
      <c r="AM147" s="47" t="str">
        <f>IF($B147="","",VLOOKUP($B147,'Catalog Items'!$L:$BB,37,FALSE))</f>
        <v/>
      </c>
      <c r="AN147" s="47" t="str">
        <f>IF($B147="","",VLOOKUP($B147,'Catalog Items'!$L:$BB,38,FALSE))</f>
        <v/>
      </c>
      <c r="AO147" s="47" t="str">
        <f>IF($B147="","",VLOOKUP($B147,'Catalog Items'!$L:$BB,14,FALSE))</f>
        <v/>
      </c>
    </row>
    <row r="148" spans="1:41" ht="15.6" customHeight="1" x14ac:dyDescent="0.25">
      <c r="A148" s="39">
        <v>137</v>
      </c>
      <c r="B148" s="40"/>
      <c r="C148" s="41"/>
      <c r="D148" s="41"/>
      <c r="E148" s="42" t="str">
        <f>IF($B148="","",VLOOKUP($B148,'Catalog Items'!$L:$M,2,FALSE))</f>
        <v/>
      </c>
      <c r="F148" s="68" t="str">
        <f>IF($B148="","",IF(AND(D148&gt;0,C148&gt;0),"UOM Error",IF(D148&gt;0,VLOOKUP(B148,'Catalog Items'!$L:$X,13,FALSE),IF(C148&gt;0,VLOOKUP(B148,'Catalog Items'!$L:$W,12,FALSE),0))))</f>
        <v/>
      </c>
      <c r="G148" s="43" t="str">
        <f t="shared" si="8"/>
        <v/>
      </c>
      <c r="H148" s="44">
        <f t="shared" si="9"/>
        <v>0</v>
      </c>
      <c r="I148" s="45">
        <f t="shared" si="7"/>
        <v>0</v>
      </c>
      <c r="J148" s="46" t="str">
        <f>IF($B148="","",VLOOKUP($B148,'Catalog Items'!$L:$N,3,FALSE))</f>
        <v/>
      </c>
      <c r="K148" s="46" t="str">
        <f>IF($B148="","",VLOOKUP($B148,'Catalog Items'!$L:$O,4,FALSE))</f>
        <v/>
      </c>
      <c r="L148" s="47" t="str">
        <f>IF($B148="","",VLOOKUP($B148,'Catalog Items'!$L:$Q,6,FALSE))</f>
        <v/>
      </c>
      <c r="M148" s="47" t="str">
        <f>IF($B148="","",VLOOKUP($B148,'Catalog Items'!$L:$R,7,FALSE))</f>
        <v/>
      </c>
      <c r="N148" s="47" t="str">
        <f>IF($B148="","",VLOOKUP($B148,'Catalog Items'!$L:$S,8,FALSE))</f>
        <v/>
      </c>
      <c r="O148" s="47" t="str">
        <f>IF($B148="","",VLOOKUP($B148,'Catalog Items'!$L:$T,9,FALSE))</f>
        <v/>
      </c>
      <c r="P148" s="96" t="str">
        <f>IF($B148="","",VLOOKUP($B148,'Catalog Items'!$L:$AA,10,FALSE))</f>
        <v/>
      </c>
      <c r="Q148" s="96" t="str">
        <f>IF($B148="","",VLOOKUP($B148,'Catalog Items'!$L:$AA,11,FALSE))</f>
        <v/>
      </c>
      <c r="R148" s="96" t="str">
        <f>IF($B148="","",VLOOKUP($B148,'Catalog Items'!$L:$AA,12,FALSE))</f>
        <v/>
      </c>
      <c r="S148" s="96" t="str">
        <f>IF($B148="","",VLOOKUP($B148,'Catalog Items'!$L:$AA,13,FALSE))</f>
        <v/>
      </c>
      <c r="T148" s="47" t="str">
        <f>IF($B148="","",VLOOKUP($B148,'Catalog Items'!$L:$BB,17,FALSE))</f>
        <v/>
      </c>
      <c r="U148" s="47" t="str">
        <f>IF($B148="","",VLOOKUP($B148,'Catalog Items'!$L:$BB,19,FALSE))</f>
        <v/>
      </c>
      <c r="V148" s="47" t="str">
        <f>IF($B148="","",VLOOKUP($B148,'Catalog Items'!$L:$BB,20,FALSE))</f>
        <v/>
      </c>
      <c r="W148" s="47" t="str">
        <f>IF($B148="","",VLOOKUP($B148,'Catalog Items'!$L:$BB,21,FALSE))</f>
        <v/>
      </c>
      <c r="X148" s="48" t="str">
        <f>IF($B148="","",VLOOKUP($B148,'Catalog Items'!$L:$BB,22,FALSE))</f>
        <v/>
      </c>
      <c r="Y148" s="48" t="str">
        <f>IF($B148="","",VLOOKUP($B148,'Catalog Items'!$L:$BB,23,FALSE))</f>
        <v/>
      </c>
      <c r="Z148" s="48" t="str">
        <f>IF($B148="","",VLOOKUP($B148,'Catalog Items'!$L:$BB,24,FALSE))</f>
        <v/>
      </c>
      <c r="AA148" s="47" t="str">
        <f>IF($B148="","",VLOOKUP($B148,'Catalog Items'!$L:$BB,25,FALSE))</f>
        <v/>
      </c>
      <c r="AB148" s="47" t="str">
        <f>IF($B148="","",VLOOKUP($B148,'Catalog Items'!$L:$BB,26,FALSE))</f>
        <v/>
      </c>
      <c r="AC148" s="48" t="str">
        <f>IF($B148="","",VLOOKUP($B148,'Catalog Items'!$L:$BB,27,FALSE))</f>
        <v/>
      </c>
      <c r="AD148" s="48" t="str">
        <f>IF($B148="","",VLOOKUP($B148,'Catalog Items'!$L:$BB,28,FALSE))</f>
        <v/>
      </c>
      <c r="AE148" s="48" t="str">
        <f>IF($B148="","",VLOOKUP($B148,'Catalog Items'!$L:$BB,29,FALSE))</f>
        <v/>
      </c>
      <c r="AF148" s="48" t="str">
        <f>IF($B148="","",VLOOKUP($B148,'Catalog Items'!$L:$BB,30,FALSE))</f>
        <v/>
      </c>
      <c r="AG148" s="48" t="str">
        <f>IF($B148="","",VLOOKUP($B148,'Catalog Items'!$L:$BB,31,FALSE))</f>
        <v/>
      </c>
      <c r="AH148" s="48" t="str">
        <f>IF($B148="","",VLOOKUP($B148,'Catalog Items'!$L:$BB,32,FALSE))</f>
        <v/>
      </c>
      <c r="AI148" s="48" t="str">
        <f>IF($B148="","",VLOOKUP($B148,'Catalog Items'!$L:$BB,33,FALSE))</f>
        <v/>
      </c>
      <c r="AJ148" s="48" t="str">
        <f>IF($B148="","",VLOOKUP($B148,'Catalog Items'!$L:$BB,34,FALSE))</f>
        <v/>
      </c>
      <c r="AK148" s="47" t="str">
        <f>IF($B148="","",VLOOKUP($B148,'Catalog Items'!$L:$BB,35,FALSE))</f>
        <v/>
      </c>
      <c r="AL148" s="47" t="str">
        <f>IF($B148="","",VLOOKUP($B148,'Catalog Items'!$L:$BB,36,FALSE))</f>
        <v/>
      </c>
      <c r="AM148" s="47" t="str">
        <f>IF($B148="","",VLOOKUP($B148,'Catalog Items'!$L:$BB,37,FALSE))</f>
        <v/>
      </c>
      <c r="AN148" s="47" t="str">
        <f>IF($B148="","",VLOOKUP($B148,'Catalog Items'!$L:$BB,38,FALSE))</f>
        <v/>
      </c>
      <c r="AO148" s="47" t="str">
        <f>IF($B148="","",VLOOKUP($B148,'Catalog Items'!$L:$BB,14,FALSE))</f>
        <v/>
      </c>
    </row>
    <row r="149" spans="1:41" ht="15.6" customHeight="1" x14ac:dyDescent="0.25">
      <c r="A149" s="39">
        <v>138</v>
      </c>
      <c r="B149" s="40"/>
      <c r="C149" s="41"/>
      <c r="D149" s="41"/>
      <c r="E149" s="42" t="str">
        <f>IF($B149="","",VLOOKUP($B149,'Catalog Items'!$L:$M,2,FALSE))</f>
        <v/>
      </c>
      <c r="F149" s="68" t="str">
        <f>IF($B149="","",IF(AND(D149&gt;0,C149&gt;0),"UOM Error",IF(D149&gt;0,VLOOKUP(B149,'Catalog Items'!$L:$X,13,FALSE),IF(C149&gt;0,VLOOKUP(B149,'Catalog Items'!$L:$W,12,FALSE),0))))</f>
        <v/>
      </c>
      <c r="G149" s="43" t="str">
        <f t="shared" si="8"/>
        <v/>
      </c>
      <c r="H149" s="44">
        <f t="shared" si="9"/>
        <v>0</v>
      </c>
      <c r="I149" s="45">
        <f t="shared" si="7"/>
        <v>0</v>
      </c>
      <c r="J149" s="46" t="str">
        <f>IF($B149="","",VLOOKUP($B149,'Catalog Items'!$L:$N,3,FALSE))</f>
        <v/>
      </c>
      <c r="K149" s="46" t="str">
        <f>IF($B149="","",VLOOKUP($B149,'Catalog Items'!$L:$O,4,FALSE))</f>
        <v/>
      </c>
      <c r="L149" s="47" t="str">
        <f>IF($B149="","",VLOOKUP($B149,'Catalog Items'!$L:$Q,6,FALSE))</f>
        <v/>
      </c>
      <c r="M149" s="47" t="str">
        <f>IF($B149="","",VLOOKUP($B149,'Catalog Items'!$L:$R,7,FALSE))</f>
        <v/>
      </c>
      <c r="N149" s="47" t="str">
        <f>IF($B149="","",VLOOKUP($B149,'Catalog Items'!$L:$S,8,FALSE))</f>
        <v/>
      </c>
      <c r="O149" s="47" t="str">
        <f>IF($B149="","",VLOOKUP($B149,'Catalog Items'!$L:$T,9,FALSE))</f>
        <v/>
      </c>
      <c r="P149" s="96" t="str">
        <f>IF($B149="","",VLOOKUP($B149,'Catalog Items'!$L:$AA,10,FALSE))</f>
        <v/>
      </c>
      <c r="Q149" s="96" t="str">
        <f>IF($B149="","",VLOOKUP($B149,'Catalog Items'!$L:$AA,11,FALSE))</f>
        <v/>
      </c>
      <c r="R149" s="96" t="str">
        <f>IF($B149="","",VLOOKUP($B149,'Catalog Items'!$L:$AA,12,FALSE))</f>
        <v/>
      </c>
      <c r="S149" s="96" t="str">
        <f>IF($B149="","",VLOOKUP($B149,'Catalog Items'!$L:$AA,13,FALSE))</f>
        <v/>
      </c>
      <c r="T149" s="47" t="str">
        <f>IF($B149="","",VLOOKUP($B149,'Catalog Items'!$L:$BB,17,FALSE))</f>
        <v/>
      </c>
      <c r="U149" s="47" t="str">
        <f>IF($B149="","",VLOOKUP($B149,'Catalog Items'!$L:$BB,19,FALSE))</f>
        <v/>
      </c>
      <c r="V149" s="47" t="str">
        <f>IF($B149="","",VLOOKUP($B149,'Catalog Items'!$L:$BB,20,FALSE))</f>
        <v/>
      </c>
      <c r="W149" s="47" t="str">
        <f>IF($B149="","",VLOOKUP($B149,'Catalog Items'!$L:$BB,21,FALSE))</f>
        <v/>
      </c>
      <c r="X149" s="48" t="str">
        <f>IF($B149="","",VLOOKUP($B149,'Catalog Items'!$L:$BB,22,FALSE))</f>
        <v/>
      </c>
      <c r="Y149" s="48" t="str">
        <f>IF($B149="","",VLOOKUP($B149,'Catalog Items'!$L:$BB,23,FALSE))</f>
        <v/>
      </c>
      <c r="Z149" s="48" t="str">
        <f>IF($B149="","",VLOOKUP($B149,'Catalog Items'!$L:$BB,24,FALSE))</f>
        <v/>
      </c>
      <c r="AA149" s="47" t="str">
        <f>IF($B149="","",VLOOKUP($B149,'Catalog Items'!$L:$BB,25,FALSE))</f>
        <v/>
      </c>
      <c r="AB149" s="47" t="str">
        <f>IF($B149="","",VLOOKUP($B149,'Catalog Items'!$L:$BB,26,FALSE))</f>
        <v/>
      </c>
      <c r="AC149" s="48" t="str">
        <f>IF($B149="","",VLOOKUP($B149,'Catalog Items'!$L:$BB,27,FALSE))</f>
        <v/>
      </c>
      <c r="AD149" s="48" t="str">
        <f>IF($B149="","",VLOOKUP($B149,'Catalog Items'!$L:$BB,28,FALSE))</f>
        <v/>
      </c>
      <c r="AE149" s="48" t="str">
        <f>IF($B149="","",VLOOKUP($B149,'Catalog Items'!$L:$BB,29,FALSE))</f>
        <v/>
      </c>
      <c r="AF149" s="48" t="str">
        <f>IF($B149="","",VLOOKUP($B149,'Catalog Items'!$L:$BB,30,FALSE))</f>
        <v/>
      </c>
      <c r="AG149" s="48" t="str">
        <f>IF($B149="","",VLOOKUP($B149,'Catalog Items'!$L:$BB,31,FALSE))</f>
        <v/>
      </c>
      <c r="AH149" s="48" t="str">
        <f>IF($B149="","",VLOOKUP($B149,'Catalog Items'!$L:$BB,32,FALSE))</f>
        <v/>
      </c>
      <c r="AI149" s="48" t="str">
        <f>IF($B149="","",VLOOKUP($B149,'Catalog Items'!$L:$BB,33,FALSE))</f>
        <v/>
      </c>
      <c r="AJ149" s="48" t="str">
        <f>IF($B149="","",VLOOKUP($B149,'Catalog Items'!$L:$BB,34,FALSE))</f>
        <v/>
      </c>
      <c r="AK149" s="47" t="str">
        <f>IF($B149="","",VLOOKUP($B149,'Catalog Items'!$L:$BB,35,FALSE))</f>
        <v/>
      </c>
      <c r="AL149" s="47" t="str">
        <f>IF($B149="","",VLOOKUP($B149,'Catalog Items'!$L:$BB,36,FALSE))</f>
        <v/>
      </c>
      <c r="AM149" s="47" t="str">
        <f>IF($B149="","",VLOOKUP($B149,'Catalog Items'!$L:$BB,37,FALSE))</f>
        <v/>
      </c>
      <c r="AN149" s="47" t="str">
        <f>IF($B149="","",VLOOKUP($B149,'Catalog Items'!$L:$BB,38,FALSE))</f>
        <v/>
      </c>
      <c r="AO149" s="47" t="str">
        <f>IF($B149="","",VLOOKUP($B149,'Catalog Items'!$L:$BB,14,FALSE))</f>
        <v/>
      </c>
    </row>
    <row r="150" spans="1:41" ht="15.6" customHeight="1" x14ac:dyDescent="0.25">
      <c r="A150" s="39">
        <v>139</v>
      </c>
      <c r="B150" s="40"/>
      <c r="C150" s="41"/>
      <c r="D150" s="41"/>
      <c r="E150" s="42" t="str">
        <f>IF($B150="","",VLOOKUP($B150,'Catalog Items'!$L:$M,2,FALSE))</f>
        <v/>
      </c>
      <c r="F150" s="68" t="str">
        <f>IF($B150="","",IF(AND(D150&gt;0,C150&gt;0),"UOM Error",IF(D150&gt;0,VLOOKUP(B150,'Catalog Items'!$L:$X,13,FALSE),IF(C150&gt;0,VLOOKUP(B150,'Catalog Items'!$L:$W,12,FALSE),0))))</f>
        <v/>
      </c>
      <c r="G150" s="43" t="str">
        <f t="shared" si="8"/>
        <v/>
      </c>
      <c r="H150" s="44">
        <f t="shared" si="9"/>
        <v>0</v>
      </c>
      <c r="I150" s="45">
        <f t="shared" si="7"/>
        <v>0</v>
      </c>
      <c r="J150" s="46" t="str">
        <f>IF($B150="","",VLOOKUP($B150,'Catalog Items'!$L:$N,3,FALSE))</f>
        <v/>
      </c>
      <c r="K150" s="46" t="str">
        <f>IF($B150="","",VLOOKUP($B150,'Catalog Items'!$L:$O,4,FALSE))</f>
        <v/>
      </c>
      <c r="L150" s="47" t="str">
        <f>IF($B150="","",VLOOKUP($B150,'Catalog Items'!$L:$Q,6,FALSE))</f>
        <v/>
      </c>
      <c r="M150" s="47" t="str">
        <f>IF($B150="","",VLOOKUP($B150,'Catalog Items'!$L:$R,7,FALSE))</f>
        <v/>
      </c>
      <c r="N150" s="47" t="str">
        <f>IF($B150="","",VLOOKUP($B150,'Catalog Items'!$L:$S,8,FALSE))</f>
        <v/>
      </c>
      <c r="O150" s="47" t="str">
        <f>IF($B150="","",VLOOKUP($B150,'Catalog Items'!$L:$T,9,FALSE))</f>
        <v/>
      </c>
      <c r="P150" s="96" t="str">
        <f>IF($B150="","",VLOOKUP($B150,'Catalog Items'!$L:$AA,10,FALSE))</f>
        <v/>
      </c>
      <c r="Q150" s="96" t="str">
        <f>IF($B150="","",VLOOKUP($B150,'Catalog Items'!$L:$AA,11,FALSE))</f>
        <v/>
      </c>
      <c r="R150" s="96" t="str">
        <f>IF($B150="","",VLOOKUP($B150,'Catalog Items'!$L:$AA,12,FALSE))</f>
        <v/>
      </c>
      <c r="S150" s="96" t="str">
        <f>IF($B150="","",VLOOKUP($B150,'Catalog Items'!$L:$AA,13,FALSE))</f>
        <v/>
      </c>
      <c r="T150" s="47" t="str">
        <f>IF($B150="","",VLOOKUP($B150,'Catalog Items'!$L:$BB,17,FALSE))</f>
        <v/>
      </c>
      <c r="U150" s="47" t="str">
        <f>IF($B150="","",VLOOKUP($B150,'Catalog Items'!$L:$BB,19,FALSE))</f>
        <v/>
      </c>
      <c r="V150" s="47" t="str">
        <f>IF($B150="","",VLOOKUP($B150,'Catalog Items'!$L:$BB,20,FALSE))</f>
        <v/>
      </c>
      <c r="W150" s="47" t="str">
        <f>IF($B150="","",VLOOKUP($B150,'Catalog Items'!$L:$BB,21,FALSE))</f>
        <v/>
      </c>
      <c r="X150" s="48" t="str">
        <f>IF($B150="","",VLOOKUP($B150,'Catalog Items'!$L:$BB,22,FALSE))</f>
        <v/>
      </c>
      <c r="Y150" s="48" t="str">
        <f>IF($B150="","",VLOOKUP($B150,'Catalog Items'!$L:$BB,23,FALSE))</f>
        <v/>
      </c>
      <c r="Z150" s="48" t="str">
        <f>IF($B150="","",VLOOKUP($B150,'Catalog Items'!$L:$BB,24,FALSE))</f>
        <v/>
      </c>
      <c r="AA150" s="47" t="str">
        <f>IF($B150="","",VLOOKUP($B150,'Catalog Items'!$L:$BB,25,FALSE))</f>
        <v/>
      </c>
      <c r="AB150" s="47" t="str">
        <f>IF($B150="","",VLOOKUP($B150,'Catalog Items'!$L:$BB,26,FALSE))</f>
        <v/>
      </c>
      <c r="AC150" s="48" t="str">
        <f>IF($B150="","",VLOOKUP($B150,'Catalog Items'!$L:$BB,27,FALSE))</f>
        <v/>
      </c>
      <c r="AD150" s="48" t="str">
        <f>IF($B150="","",VLOOKUP($B150,'Catalog Items'!$L:$BB,28,FALSE))</f>
        <v/>
      </c>
      <c r="AE150" s="48" t="str">
        <f>IF($B150="","",VLOOKUP($B150,'Catalog Items'!$L:$BB,29,FALSE))</f>
        <v/>
      </c>
      <c r="AF150" s="48" t="str">
        <f>IF($B150="","",VLOOKUP($B150,'Catalog Items'!$L:$BB,30,FALSE))</f>
        <v/>
      </c>
      <c r="AG150" s="48" t="str">
        <f>IF($B150="","",VLOOKUP($B150,'Catalog Items'!$L:$BB,31,FALSE))</f>
        <v/>
      </c>
      <c r="AH150" s="48" t="str">
        <f>IF($B150="","",VLOOKUP($B150,'Catalog Items'!$L:$BB,32,FALSE))</f>
        <v/>
      </c>
      <c r="AI150" s="48" t="str">
        <f>IF($B150="","",VLOOKUP($B150,'Catalog Items'!$L:$BB,33,FALSE))</f>
        <v/>
      </c>
      <c r="AJ150" s="48" t="str">
        <f>IF($B150="","",VLOOKUP($B150,'Catalog Items'!$L:$BB,34,FALSE))</f>
        <v/>
      </c>
      <c r="AK150" s="47" t="str">
        <f>IF($B150="","",VLOOKUP($B150,'Catalog Items'!$L:$BB,35,FALSE))</f>
        <v/>
      </c>
      <c r="AL150" s="47" t="str">
        <f>IF($B150="","",VLOOKUP($B150,'Catalog Items'!$L:$BB,36,FALSE))</f>
        <v/>
      </c>
      <c r="AM150" s="47" t="str">
        <f>IF($B150="","",VLOOKUP($B150,'Catalog Items'!$L:$BB,37,FALSE))</f>
        <v/>
      </c>
      <c r="AN150" s="47" t="str">
        <f>IF($B150="","",VLOOKUP($B150,'Catalog Items'!$L:$BB,38,FALSE))</f>
        <v/>
      </c>
      <c r="AO150" s="47" t="str">
        <f>IF($B150="","",VLOOKUP($B150,'Catalog Items'!$L:$BB,14,FALSE))</f>
        <v/>
      </c>
    </row>
    <row r="151" spans="1:41" ht="15.6" customHeight="1" x14ac:dyDescent="0.25">
      <c r="A151" s="39">
        <v>140</v>
      </c>
      <c r="B151" s="40"/>
      <c r="C151" s="41"/>
      <c r="D151" s="41"/>
      <c r="E151" s="42" t="str">
        <f>IF($B151="","",VLOOKUP($B151,'Catalog Items'!$L:$M,2,FALSE))</f>
        <v/>
      </c>
      <c r="F151" s="68" t="str">
        <f>IF($B151="","",IF(AND(D151&gt;0,C151&gt;0),"UOM Error",IF(D151&gt;0,VLOOKUP(B151,'Catalog Items'!$L:$X,13,FALSE),IF(C151&gt;0,VLOOKUP(B151,'Catalog Items'!$L:$W,12,FALSE),0))))</f>
        <v/>
      </c>
      <c r="G151" s="43" t="str">
        <f t="shared" si="8"/>
        <v/>
      </c>
      <c r="H151" s="44">
        <f t="shared" si="9"/>
        <v>0</v>
      </c>
      <c r="I151" s="45">
        <f t="shared" si="7"/>
        <v>0</v>
      </c>
      <c r="J151" s="46" t="str">
        <f>IF($B151="","",VLOOKUP($B151,'Catalog Items'!$L:$N,3,FALSE))</f>
        <v/>
      </c>
      <c r="K151" s="46" t="str">
        <f>IF($B151="","",VLOOKUP($B151,'Catalog Items'!$L:$O,4,FALSE))</f>
        <v/>
      </c>
      <c r="L151" s="47" t="str">
        <f>IF($B151="","",VLOOKUP($B151,'Catalog Items'!$L:$Q,6,FALSE))</f>
        <v/>
      </c>
      <c r="M151" s="47" t="str">
        <f>IF($B151="","",VLOOKUP($B151,'Catalog Items'!$L:$R,7,FALSE))</f>
        <v/>
      </c>
      <c r="N151" s="47" t="str">
        <f>IF($B151="","",VLOOKUP($B151,'Catalog Items'!$L:$S,8,FALSE))</f>
        <v/>
      </c>
      <c r="O151" s="47" t="str">
        <f>IF($B151="","",VLOOKUP($B151,'Catalog Items'!$L:$T,9,FALSE))</f>
        <v/>
      </c>
      <c r="P151" s="96" t="str">
        <f>IF($B151="","",VLOOKUP($B151,'Catalog Items'!$L:$AA,10,FALSE))</f>
        <v/>
      </c>
      <c r="Q151" s="96" t="str">
        <f>IF($B151="","",VLOOKUP($B151,'Catalog Items'!$L:$AA,11,FALSE))</f>
        <v/>
      </c>
      <c r="R151" s="96" t="str">
        <f>IF($B151="","",VLOOKUP($B151,'Catalog Items'!$L:$AA,12,FALSE))</f>
        <v/>
      </c>
      <c r="S151" s="96" t="str">
        <f>IF($B151="","",VLOOKUP($B151,'Catalog Items'!$L:$AA,13,FALSE))</f>
        <v/>
      </c>
      <c r="T151" s="47" t="str">
        <f>IF($B151="","",VLOOKUP($B151,'Catalog Items'!$L:$BB,17,FALSE))</f>
        <v/>
      </c>
      <c r="U151" s="47" t="str">
        <f>IF($B151="","",VLOOKUP($B151,'Catalog Items'!$L:$BB,19,FALSE))</f>
        <v/>
      </c>
      <c r="V151" s="47" t="str">
        <f>IF($B151="","",VLOOKUP($B151,'Catalog Items'!$L:$BB,20,FALSE))</f>
        <v/>
      </c>
      <c r="W151" s="47" t="str">
        <f>IF($B151="","",VLOOKUP($B151,'Catalog Items'!$L:$BB,21,FALSE))</f>
        <v/>
      </c>
      <c r="X151" s="48" t="str">
        <f>IF($B151="","",VLOOKUP($B151,'Catalog Items'!$L:$BB,22,FALSE))</f>
        <v/>
      </c>
      <c r="Y151" s="48" t="str">
        <f>IF($B151="","",VLOOKUP($B151,'Catalog Items'!$L:$BB,23,FALSE))</f>
        <v/>
      </c>
      <c r="Z151" s="48" t="str">
        <f>IF($B151="","",VLOOKUP($B151,'Catalog Items'!$L:$BB,24,FALSE))</f>
        <v/>
      </c>
      <c r="AA151" s="47" t="str">
        <f>IF($B151="","",VLOOKUP($B151,'Catalog Items'!$L:$BB,25,FALSE))</f>
        <v/>
      </c>
      <c r="AB151" s="47" t="str">
        <f>IF($B151="","",VLOOKUP($B151,'Catalog Items'!$L:$BB,26,FALSE))</f>
        <v/>
      </c>
      <c r="AC151" s="48" t="str">
        <f>IF($B151="","",VLOOKUP($B151,'Catalog Items'!$L:$BB,27,FALSE))</f>
        <v/>
      </c>
      <c r="AD151" s="48" t="str">
        <f>IF($B151="","",VLOOKUP($B151,'Catalog Items'!$L:$BB,28,FALSE))</f>
        <v/>
      </c>
      <c r="AE151" s="48" t="str">
        <f>IF($B151="","",VLOOKUP($B151,'Catalog Items'!$L:$BB,29,FALSE))</f>
        <v/>
      </c>
      <c r="AF151" s="48" t="str">
        <f>IF($B151="","",VLOOKUP($B151,'Catalog Items'!$L:$BB,30,FALSE))</f>
        <v/>
      </c>
      <c r="AG151" s="48" t="str">
        <f>IF($B151="","",VLOOKUP($B151,'Catalog Items'!$L:$BB,31,FALSE))</f>
        <v/>
      </c>
      <c r="AH151" s="48" t="str">
        <f>IF($B151="","",VLOOKUP($B151,'Catalog Items'!$L:$BB,32,FALSE))</f>
        <v/>
      </c>
      <c r="AI151" s="48" t="str">
        <f>IF($B151="","",VLOOKUP($B151,'Catalog Items'!$L:$BB,33,FALSE))</f>
        <v/>
      </c>
      <c r="AJ151" s="48" t="str">
        <f>IF($B151="","",VLOOKUP($B151,'Catalog Items'!$L:$BB,34,FALSE))</f>
        <v/>
      </c>
      <c r="AK151" s="47" t="str">
        <f>IF($B151="","",VLOOKUP($B151,'Catalog Items'!$L:$BB,35,FALSE))</f>
        <v/>
      </c>
      <c r="AL151" s="47" t="str">
        <f>IF($B151="","",VLOOKUP($B151,'Catalog Items'!$L:$BB,36,FALSE))</f>
        <v/>
      </c>
      <c r="AM151" s="47" t="str">
        <f>IF($B151="","",VLOOKUP($B151,'Catalog Items'!$L:$BB,37,FALSE))</f>
        <v/>
      </c>
      <c r="AN151" s="47" t="str">
        <f>IF($B151="","",VLOOKUP($B151,'Catalog Items'!$L:$BB,38,FALSE))</f>
        <v/>
      </c>
      <c r="AO151" s="47" t="str">
        <f>IF($B151="","",VLOOKUP($B151,'Catalog Items'!$L:$BB,14,FALSE))</f>
        <v/>
      </c>
    </row>
    <row r="152" spans="1:41" ht="15.6" customHeight="1" x14ac:dyDescent="0.25">
      <c r="A152" s="39">
        <v>141</v>
      </c>
      <c r="B152" s="40"/>
      <c r="C152" s="41"/>
      <c r="D152" s="41"/>
      <c r="E152" s="42" t="str">
        <f>IF($B152="","",VLOOKUP($B152,'Catalog Items'!$L:$M,2,FALSE))</f>
        <v/>
      </c>
      <c r="F152" s="68" t="str">
        <f>IF($B152="","",IF(AND(D152&gt;0,C152&gt;0),"UOM Error",IF(D152&gt;0,VLOOKUP(B152,'Catalog Items'!$L:$X,13,FALSE),IF(C152&gt;0,VLOOKUP(B152,'Catalog Items'!$L:$W,12,FALSE),0))))</f>
        <v/>
      </c>
      <c r="G152" s="43" t="str">
        <f t="shared" si="8"/>
        <v/>
      </c>
      <c r="H152" s="44">
        <f t="shared" si="9"/>
        <v>0</v>
      </c>
      <c r="I152" s="45">
        <f t="shared" si="7"/>
        <v>0</v>
      </c>
      <c r="J152" s="46" t="str">
        <f>IF($B152="","",VLOOKUP($B152,'Catalog Items'!$L:$N,3,FALSE))</f>
        <v/>
      </c>
      <c r="K152" s="46" t="str">
        <f>IF($B152="","",VLOOKUP($B152,'Catalog Items'!$L:$O,4,FALSE))</f>
        <v/>
      </c>
      <c r="L152" s="47" t="str">
        <f>IF($B152="","",VLOOKUP($B152,'Catalog Items'!$L:$Q,6,FALSE))</f>
        <v/>
      </c>
      <c r="M152" s="47" t="str">
        <f>IF($B152="","",VLOOKUP($B152,'Catalog Items'!$L:$R,7,FALSE))</f>
        <v/>
      </c>
      <c r="N152" s="47" t="str">
        <f>IF($B152="","",VLOOKUP($B152,'Catalog Items'!$L:$S,8,FALSE))</f>
        <v/>
      </c>
      <c r="O152" s="47" t="str">
        <f>IF($B152="","",VLOOKUP($B152,'Catalog Items'!$L:$T,9,FALSE))</f>
        <v/>
      </c>
      <c r="P152" s="96" t="str">
        <f>IF($B152="","",VLOOKUP($B152,'Catalog Items'!$L:$AA,10,FALSE))</f>
        <v/>
      </c>
      <c r="Q152" s="96" t="str">
        <f>IF($B152="","",VLOOKUP($B152,'Catalog Items'!$L:$AA,11,FALSE))</f>
        <v/>
      </c>
      <c r="R152" s="96" t="str">
        <f>IF($B152="","",VLOOKUP($B152,'Catalog Items'!$L:$AA,12,FALSE))</f>
        <v/>
      </c>
      <c r="S152" s="96" t="str">
        <f>IF($B152="","",VLOOKUP($B152,'Catalog Items'!$L:$AA,13,FALSE))</f>
        <v/>
      </c>
      <c r="T152" s="47" t="str">
        <f>IF($B152="","",VLOOKUP($B152,'Catalog Items'!$L:$BB,17,FALSE))</f>
        <v/>
      </c>
      <c r="U152" s="47" t="str">
        <f>IF($B152="","",VLOOKUP($B152,'Catalog Items'!$L:$BB,19,FALSE))</f>
        <v/>
      </c>
      <c r="V152" s="47" t="str">
        <f>IF($B152="","",VLOOKUP($B152,'Catalog Items'!$L:$BB,20,FALSE))</f>
        <v/>
      </c>
      <c r="W152" s="47" t="str">
        <f>IF($B152="","",VLOOKUP($B152,'Catalog Items'!$L:$BB,21,FALSE))</f>
        <v/>
      </c>
      <c r="X152" s="48" t="str">
        <f>IF($B152="","",VLOOKUP($B152,'Catalog Items'!$L:$BB,22,FALSE))</f>
        <v/>
      </c>
      <c r="Y152" s="48" t="str">
        <f>IF($B152="","",VLOOKUP($B152,'Catalog Items'!$L:$BB,23,FALSE))</f>
        <v/>
      </c>
      <c r="Z152" s="48" t="str">
        <f>IF($B152="","",VLOOKUP($B152,'Catalog Items'!$L:$BB,24,FALSE))</f>
        <v/>
      </c>
      <c r="AA152" s="47" t="str">
        <f>IF($B152="","",VLOOKUP($B152,'Catalog Items'!$L:$BB,25,FALSE))</f>
        <v/>
      </c>
      <c r="AB152" s="47" t="str">
        <f>IF($B152="","",VLOOKUP($B152,'Catalog Items'!$L:$BB,26,FALSE))</f>
        <v/>
      </c>
      <c r="AC152" s="48" t="str">
        <f>IF($B152="","",VLOOKUP($B152,'Catalog Items'!$L:$BB,27,FALSE))</f>
        <v/>
      </c>
      <c r="AD152" s="48" t="str">
        <f>IF($B152="","",VLOOKUP($B152,'Catalog Items'!$L:$BB,28,FALSE))</f>
        <v/>
      </c>
      <c r="AE152" s="48" t="str">
        <f>IF($B152="","",VLOOKUP($B152,'Catalog Items'!$L:$BB,29,FALSE))</f>
        <v/>
      </c>
      <c r="AF152" s="48" t="str">
        <f>IF($B152="","",VLOOKUP($B152,'Catalog Items'!$L:$BB,30,FALSE))</f>
        <v/>
      </c>
      <c r="AG152" s="48" t="str">
        <f>IF($B152="","",VLOOKUP($B152,'Catalog Items'!$L:$BB,31,FALSE))</f>
        <v/>
      </c>
      <c r="AH152" s="48" t="str">
        <f>IF($B152="","",VLOOKUP($B152,'Catalog Items'!$L:$BB,32,FALSE))</f>
        <v/>
      </c>
      <c r="AI152" s="48" t="str">
        <f>IF($B152="","",VLOOKUP($B152,'Catalog Items'!$L:$BB,33,FALSE))</f>
        <v/>
      </c>
      <c r="AJ152" s="48" t="str">
        <f>IF($B152="","",VLOOKUP($B152,'Catalog Items'!$L:$BB,34,FALSE))</f>
        <v/>
      </c>
      <c r="AK152" s="47" t="str">
        <f>IF($B152="","",VLOOKUP($B152,'Catalog Items'!$L:$BB,35,FALSE))</f>
        <v/>
      </c>
      <c r="AL152" s="47" t="str">
        <f>IF($B152="","",VLOOKUP($B152,'Catalog Items'!$L:$BB,36,FALSE))</f>
        <v/>
      </c>
      <c r="AM152" s="47" t="str">
        <f>IF($B152="","",VLOOKUP($B152,'Catalog Items'!$L:$BB,37,FALSE))</f>
        <v/>
      </c>
      <c r="AN152" s="47" t="str">
        <f>IF($B152="","",VLOOKUP($B152,'Catalog Items'!$L:$BB,38,FALSE))</f>
        <v/>
      </c>
      <c r="AO152" s="47" t="str">
        <f>IF($B152="","",VLOOKUP($B152,'Catalog Items'!$L:$BB,14,FALSE))</f>
        <v/>
      </c>
    </row>
    <row r="153" spans="1:41" ht="15.6" customHeight="1" x14ac:dyDescent="0.25">
      <c r="A153" s="39">
        <v>142</v>
      </c>
      <c r="B153" s="40"/>
      <c r="C153" s="41"/>
      <c r="D153" s="41"/>
      <c r="E153" s="42" t="str">
        <f>IF($B153="","",VLOOKUP($B153,'Catalog Items'!$L:$M,2,FALSE))</f>
        <v/>
      </c>
      <c r="F153" s="68" t="str">
        <f>IF($B153="","",IF(AND(D153&gt;0,C153&gt;0),"UOM Error",IF(D153&gt;0,VLOOKUP(B153,'Catalog Items'!$L:$X,13,FALSE),IF(C153&gt;0,VLOOKUP(B153,'Catalog Items'!$L:$W,12,FALSE),0))))</f>
        <v/>
      </c>
      <c r="G153" s="43" t="str">
        <f t="shared" si="8"/>
        <v/>
      </c>
      <c r="H153" s="44">
        <f t="shared" si="9"/>
        <v>0</v>
      </c>
      <c r="I153" s="45">
        <f t="shared" si="7"/>
        <v>0</v>
      </c>
      <c r="J153" s="46" t="str">
        <f>IF($B153="","",VLOOKUP($B153,'Catalog Items'!$L:$N,3,FALSE))</f>
        <v/>
      </c>
      <c r="K153" s="46" t="str">
        <f>IF($B153="","",VLOOKUP($B153,'Catalog Items'!$L:$O,4,FALSE))</f>
        <v/>
      </c>
      <c r="L153" s="47" t="str">
        <f>IF($B153="","",VLOOKUP($B153,'Catalog Items'!$L:$Q,6,FALSE))</f>
        <v/>
      </c>
      <c r="M153" s="47" t="str">
        <f>IF($B153="","",VLOOKUP($B153,'Catalog Items'!$L:$R,7,FALSE))</f>
        <v/>
      </c>
      <c r="N153" s="47" t="str">
        <f>IF($B153="","",VLOOKUP($B153,'Catalog Items'!$L:$S,8,FALSE))</f>
        <v/>
      </c>
      <c r="O153" s="47" t="str">
        <f>IF($B153="","",VLOOKUP($B153,'Catalog Items'!$L:$T,9,FALSE))</f>
        <v/>
      </c>
      <c r="P153" s="96" t="str">
        <f>IF($B153="","",VLOOKUP($B153,'Catalog Items'!$L:$AA,10,FALSE))</f>
        <v/>
      </c>
      <c r="Q153" s="96" t="str">
        <f>IF($B153="","",VLOOKUP($B153,'Catalog Items'!$L:$AA,11,FALSE))</f>
        <v/>
      </c>
      <c r="R153" s="96" t="str">
        <f>IF($B153="","",VLOOKUP($B153,'Catalog Items'!$L:$AA,12,FALSE))</f>
        <v/>
      </c>
      <c r="S153" s="96" t="str">
        <f>IF($B153="","",VLOOKUP($B153,'Catalog Items'!$L:$AA,13,FALSE))</f>
        <v/>
      </c>
      <c r="T153" s="47" t="str">
        <f>IF($B153="","",VLOOKUP($B153,'Catalog Items'!$L:$BB,17,FALSE))</f>
        <v/>
      </c>
      <c r="U153" s="47" t="str">
        <f>IF($B153="","",VLOOKUP($B153,'Catalog Items'!$L:$BB,19,FALSE))</f>
        <v/>
      </c>
      <c r="V153" s="47" t="str">
        <f>IF($B153="","",VLOOKUP($B153,'Catalog Items'!$L:$BB,20,FALSE))</f>
        <v/>
      </c>
      <c r="W153" s="47" t="str">
        <f>IF($B153="","",VLOOKUP($B153,'Catalog Items'!$L:$BB,21,FALSE))</f>
        <v/>
      </c>
      <c r="X153" s="48" t="str">
        <f>IF($B153="","",VLOOKUP($B153,'Catalog Items'!$L:$BB,22,FALSE))</f>
        <v/>
      </c>
      <c r="Y153" s="48" t="str">
        <f>IF($B153="","",VLOOKUP($B153,'Catalog Items'!$L:$BB,23,FALSE))</f>
        <v/>
      </c>
      <c r="Z153" s="48" t="str">
        <f>IF($B153="","",VLOOKUP($B153,'Catalog Items'!$L:$BB,24,FALSE))</f>
        <v/>
      </c>
      <c r="AA153" s="47" t="str">
        <f>IF($B153="","",VLOOKUP($B153,'Catalog Items'!$L:$BB,25,FALSE))</f>
        <v/>
      </c>
      <c r="AB153" s="47" t="str">
        <f>IF($B153="","",VLOOKUP($B153,'Catalog Items'!$L:$BB,26,FALSE))</f>
        <v/>
      </c>
      <c r="AC153" s="48" t="str">
        <f>IF($B153="","",VLOOKUP($B153,'Catalog Items'!$L:$BB,27,FALSE))</f>
        <v/>
      </c>
      <c r="AD153" s="48" t="str">
        <f>IF($B153="","",VLOOKUP($B153,'Catalog Items'!$L:$BB,28,FALSE))</f>
        <v/>
      </c>
      <c r="AE153" s="48" t="str">
        <f>IF($B153="","",VLOOKUP($B153,'Catalog Items'!$L:$BB,29,FALSE))</f>
        <v/>
      </c>
      <c r="AF153" s="48" t="str">
        <f>IF($B153="","",VLOOKUP($B153,'Catalog Items'!$L:$BB,30,FALSE))</f>
        <v/>
      </c>
      <c r="AG153" s="48" t="str">
        <f>IF($B153="","",VLOOKUP($B153,'Catalog Items'!$L:$BB,31,FALSE))</f>
        <v/>
      </c>
      <c r="AH153" s="48" t="str">
        <f>IF($B153="","",VLOOKUP($B153,'Catalog Items'!$L:$BB,32,FALSE))</f>
        <v/>
      </c>
      <c r="AI153" s="48" t="str">
        <f>IF($B153="","",VLOOKUP($B153,'Catalog Items'!$L:$BB,33,FALSE))</f>
        <v/>
      </c>
      <c r="AJ153" s="48" t="str">
        <f>IF($B153="","",VLOOKUP($B153,'Catalog Items'!$L:$BB,34,FALSE))</f>
        <v/>
      </c>
      <c r="AK153" s="47" t="str">
        <f>IF($B153="","",VLOOKUP($B153,'Catalog Items'!$L:$BB,35,FALSE))</f>
        <v/>
      </c>
      <c r="AL153" s="47" t="str">
        <f>IF($B153="","",VLOOKUP($B153,'Catalog Items'!$L:$BB,36,FALSE))</f>
        <v/>
      </c>
      <c r="AM153" s="47" t="str">
        <f>IF($B153="","",VLOOKUP($B153,'Catalog Items'!$L:$BB,37,FALSE))</f>
        <v/>
      </c>
      <c r="AN153" s="47" t="str">
        <f>IF($B153="","",VLOOKUP($B153,'Catalog Items'!$L:$BB,38,FALSE))</f>
        <v/>
      </c>
      <c r="AO153" s="47" t="str">
        <f>IF($B153="","",VLOOKUP($B153,'Catalog Items'!$L:$BB,14,FALSE))</f>
        <v/>
      </c>
    </row>
    <row r="154" spans="1:41" ht="15.6" customHeight="1" x14ac:dyDescent="0.25">
      <c r="A154" s="39">
        <v>143</v>
      </c>
      <c r="B154" s="40"/>
      <c r="C154" s="41"/>
      <c r="D154" s="41"/>
      <c r="E154" s="42" t="str">
        <f>IF($B154="","",VLOOKUP($B154,'Catalog Items'!$L:$M,2,FALSE))</f>
        <v/>
      </c>
      <c r="F154" s="68" t="str">
        <f>IF($B154="","",IF(AND(D154&gt;0,C154&gt;0),"UOM Error",IF(D154&gt;0,VLOOKUP(B154,'Catalog Items'!$L:$X,13,FALSE),IF(C154&gt;0,VLOOKUP(B154,'Catalog Items'!$L:$W,12,FALSE),0))))</f>
        <v/>
      </c>
      <c r="G154" s="43" t="str">
        <f t="shared" si="8"/>
        <v/>
      </c>
      <c r="H154" s="44">
        <f t="shared" si="9"/>
        <v>0</v>
      </c>
      <c r="I154" s="45">
        <f t="shared" si="7"/>
        <v>0</v>
      </c>
      <c r="J154" s="46" t="str">
        <f>IF($B154="","",VLOOKUP($B154,'Catalog Items'!$L:$N,3,FALSE))</f>
        <v/>
      </c>
      <c r="K154" s="46" t="str">
        <f>IF($B154="","",VLOOKUP($B154,'Catalog Items'!$L:$O,4,FALSE))</f>
        <v/>
      </c>
      <c r="L154" s="47" t="str">
        <f>IF($B154="","",VLOOKUP($B154,'Catalog Items'!$L:$Q,6,FALSE))</f>
        <v/>
      </c>
      <c r="M154" s="47" t="str">
        <f>IF($B154="","",VLOOKUP($B154,'Catalog Items'!$L:$R,7,FALSE))</f>
        <v/>
      </c>
      <c r="N154" s="47" t="str">
        <f>IF($B154="","",VLOOKUP($B154,'Catalog Items'!$L:$S,8,FALSE))</f>
        <v/>
      </c>
      <c r="O154" s="47" t="str">
        <f>IF($B154="","",VLOOKUP($B154,'Catalog Items'!$L:$T,9,FALSE))</f>
        <v/>
      </c>
      <c r="P154" s="96" t="str">
        <f>IF($B154="","",VLOOKUP($B154,'Catalog Items'!$L:$AA,10,FALSE))</f>
        <v/>
      </c>
      <c r="Q154" s="96" t="str">
        <f>IF($B154="","",VLOOKUP($B154,'Catalog Items'!$L:$AA,11,FALSE))</f>
        <v/>
      </c>
      <c r="R154" s="96" t="str">
        <f>IF($B154="","",VLOOKUP($B154,'Catalog Items'!$L:$AA,12,FALSE))</f>
        <v/>
      </c>
      <c r="S154" s="96" t="str">
        <f>IF($B154="","",VLOOKUP($B154,'Catalog Items'!$L:$AA,13,FALSE))</f>
        <v/>
      </c>
      <c r="T154" s="47" t="str">
        <f>IF($B154="","",VLOOKUP($B154,'Catalog Items'!$L:$BB,17,FALSE))</f>
        <v/>
      </c>
      <c r="U154" s="47" t="str">
        <f>IF($B154="","",VLOOKUP($B154,'Catalog Items'!$L:$BB,19,FALSE))</f>
        <v/>
      </c>
      <c r="V154" s="47" t="str">
        <f>IF($B154="","",VLOOKUP($B154,'Catalog Items'!$L:$BB,20,FALSE))</f>
        <v/>
      </c>
      <c r="W154" s="47" t="str">
        <f>IF($B154="","",VLOOKUP($B154,'Catalog Items'!$L:$BB,21,FALSE))</f>
        <v/>
      </c>
      <c r="X154" s="48" t="str">
        <f>IF($B154="","",VLOOKUP($B154,'Catalog Items'!$L:$BB,22,FALSE))</f>
        <v/>
      </c>
      <c r="Y154" s="48" t="str">
        <f>IF($B154="","",VLOOKUP($B154,'Catalog Items'!$L:$BB,23,FALSE))</f>
        <v/>
      </c>
      <c r="Z154" s="48" t="str">
        <f>IF($B154="","",VLOOKUP($B154,'Catalog Items'!$L:$BB,24,FALSE))</f>
        <v/>
      </c>
      <c r="AA154" s="47" t="str">
        <f>IF($B154="","",VLOOKUP($B154,'Catalog Items'!$L:$BB,25,FALSE))</f>
        <v/>
      </c>
      <c r="AB154" s="47" t="str">
        <f>IF($B154="","",VLOOKUP($B154,'Catalog Items'!$L:$BB,26,FALSE))</f>
        <v/>
      </c>
      <c r="AC154" s="48" t="str">
        <f>IF($B154="","",VLOOKUP($B154,'Catalog Items'!$L:$BB,27,FALSE))</f>
        <v/>
      </c>
      <c r="AD154" s="48" t="str">
        <f>IF($B154="","",VLOOKUP($B154,'Catalog Items'!$L:$BB,28,FALSE))</f>
        <v/>
      </c>
      <c r="AE154" s="48" t="str">
        <f>IF($B154="","",VLOOKUP($B154,'Catalog Items'!$L:$BB,29,FALSE))</f>
        <v/>
      </c>
      <c r="AF154" s="48" t="str">
        <f>IF($B154="","",VLOOKUP($B154,'Catalog Items'!$L:$BB,30,FALSE))</f>
        <v/>
      </c>
      <c r="AG154" s="48" t="str">
        <f>IF($B154="","",VLOOKUP($B154,'Catalog Items'!$L:$BB,31,FALSE))</f>
        <v/>
      </c>
      <c r="AH154" s="48" t="str">
        <f>IF($B154="","",VLOOKUP($B154,'Catalog Items'!$L:$BB,32,FALSE))</f>
        <v/>
      </c>
      <c r="AI154" s="48" t="str">
        <f>IF($B154="","",VLOOKUP($B154,'Catalog Items'!$L:$BB,33,FALSE))</f>
        <v/>
      </c>
      <c r="AJ154" s="48" t="str">
        <f>IF($B154="","",VLOOKUP($B154,'Catalog Items'!$L:$BB,34,FALSE))</f>
        <v/>
      </c>
      <c r="AK154" s="47" t="str">
        <f>IF($B154="","",VLOOKUP($B154,'Catalog Items'!$L:$BB,35,FALSE))</f>
        <v/>
      </c>
      <c r="AL154" s="47" t="str">
        <f>IF($B154="","",VLOOKUP($B154,'Catalog Items'!$L:$BB,36,FALSE))</f>
        <v/>
      </c>
      <c r="AM154" s="47" t="str">
        <f>IF($B154="","",VLOOKUP($B154,'Catalog Items'!$L:$BB,37,FALSE))</f>
        <v/>
      </c>
      <c r="AN154" s="47" t="str">
        <f>IF($B154="","",VLOOKUP($B154,'Catalog Items'!$L:$BB,38,FALSE))</f>
        <v/>
      </c>
      <c r="AO154" s="47" t="str">
        <f>IF($B154="","",VLOOKUP($B154,'Catalog Items'!$L:$BB,14,FALSE))</f>
        <v/>
      </c>
    </row>
    <row r="155" spans="1:41" ht="15.6" customHeight="1" x14ac:dyDescent="0.25">
      <c r="A155" s="39">
        <v>144</v>
      </c>
      <c r="B155" s="40"/>
      <c r="C155" s="41"/>
      <c r="D155" s="41"/>
      <c r="E155" s="42" t="str">
        <f>IF($B155="","",VLOOKUP($B155,'Catalog Items'!$L:$M,2,FALSE))</f>
        <v/>
      </c>
      <c r="F155" s="68" t="str">
        <f>IF($B155="","",IF(AND(D155&gt;0,C155&gt;0),"UOM Error",IF(D155&gt;0,VLOOKUP(B155,'Catalog Items'!$L:$X,13,FALSE),IF(C155&gt;0,VLOOKUP(B155,'Catalog Items'!$L:$W,12,FALSE),0))))</f>
        <v/>
      </c>
      <c r="G155" s="43" t="str">
        <f t="shared" si="8"/>
        <v/>
      </c>
      <c r="H155" s="44">
        <f t="shared" si="9"/>
        <v>0</v>
      </c>
      <c r="I155" s="45">
        <f t="shared" si="7"/>
        <v>0</v>
      </c>
      <c r="J155" s="46" t="str">
        <f>IF($B155="","",VLOOKUP($B155,'Catalog Items'!$L:$N,3,FALSE))</f>
        <v/>
      </c>
      <c r="K155" s="46" t="str">
        <f>IF($B155="","",VLOOKUP($B155,'Catalog Items'!$L:$O,4,FALSE))</f>
        <v/>
      </c>
      <c r="L155" s="47" t="str">
        <f>IF($B155="","",VLOOKUP($B155,'Catalog Items'!$L:$Q,6,FALSE))</f>
        <v/>
      </c>
      <c r="M155" s="47" t="str">
        <f>IF($B155="","",VLOOKUP($B155,'Catalog Items'!$L:$R,7,FALSE))</f>
        <v/>
      </c>
      <c r="N155" s="47" t="str">
        <f>IF($B155="","",VLOOKUP($B155,'Catalog Items'!$L:$S,8,FALSE))</f>
        <v/>
      </c>
      <c r="O155" s="47" t="str">
        <f>IF($B155="","",VLOOKUP($B155,'Catalog Items'!$L:$T,9,FALSE))</f>
        <v/>
      </c>
      <c r="P155" s="96" t="str">
        <f>IF($B155="","",VLOOKUP($B155,'Catalog Items'!$L:$AA,10,FALSE))</f>
        <v/>
      </c>
      <c r="Q155" s="96" t="str">
        <f>IF($B155="","",VLOOKUP($B155,'Catalog Items'!$L:$AA,11,FALSE))</f>
        <v/>
      </c>
      <c r="R155" s="96" t="str">
        <f>IF($B155="","",VLOOKUP($B155,'Catalog Items'!$L:$AA,12,FALSE))</f>
        <v/>
      </c>
      <c r="S155" s="96" t="str">
        <f>IF($B155="","",VLOOKUP($B155,'Catalog Items'!$L:$AA,13,FALSE))</f>
        <v/>
      </c>
      <c r="T155" s="47" t="str">
        <f>IF($B155="","",VLOOKUP($B155,'Catalog Items'!$L:$BB,17,FALSE))</f>
        <v/>
      </c>
      <c r="U155" s="47" t="str">
        <f>IF($B155="","",VLOOKUP($B155,'Catalog Items'!$L:$BB,19,FALSE))</f>
        <v/>
      </c>
      <c r="V155" s="47" t="str">
        <f>IF($B155="","",VLOOKUP($B155,'Catalog Items'!$L:$BB,20,FALSE))</f>
        <v/>
      </c>
      <c r="W155" s="47" t="str">
        <f>IF($B155="","",VLOOKUP($B155,'Catalog Items'!$L:$BB,21,FALSE))</f>
        <v/>
      </c>
      <c r="X155" s="48" t="str">
        <f>IF($B155="","",VLOOKUP($B155,'Catalog Items'!$L:$BB,22,FALSE))</f>
        <v/>
      </c>
      <c r="Y155" s="48" t="str">
        <f>IF($B155="","",VLOOKUP($B155,'Catalog Items'!$L:$BB,23,FALSE))</f>
        <v/>
      </c>
      <c r="Z155" s="48" t="str">
        <f>IF($B155="","",VLOOKUP($B155,'Catalog Items'!$L:$BB,24,FALSE))</f>
        <v/>
      </c>
      <c r="AA155" s="47" t="str">
        <f>IF($B155="","",VLOOKUP($B155,'Catalog Items'!$L:$BB,25,FALSE))</f>
        <v/>
      </c>
      <c r="AB155" s="47" t="str">
        <f>IF($B155="","",VLOOKUP($B155,'Catalog Items'!$L:$BB,26,FALSE))</f>
        <v/>
      </c>
      <c r="AC155" s="48" t="str">
        <f>IF($B155="","",VLOOKUP($B155,'Catalog Items'!$L:$BB,27,FALSE))</f>
        <v/>
      </c>
      <c r="AD155" s="48" t="str">
        <f>IF($B155="","",VLOOKUP($B155,'Catalog Items'!$L:$BB,28,FALSE))</f>
        <v/>
      </c>
      <c r="AE155" s="48" t="str">
        <f>IF($B155="","",VLOOKUP($B155,'Catalog Items'!$L:$BB,29,FALSE))</f>
        <v/>
      </c>
      <c r="AF155" s="48" t="str">
        <f>IF($B155="","",VLOOKUP($B155,'Catalog Items'!$L:$BB,30,FALSE))</f>
        <v/>
      </c>
      <c r="AG155" s="48" t="str">
        <f>IF($B155="","",VLOOKUP($B155,'Catalog Items'!$L:$BB,31,FALSE))</f>
        <v/>
      </c>
      <c r="AH155" s="48" t="str">
        <f>IF($B155="","",VLOOKUP($B155,'Catalog Items'!$L:$BB,32,FALSE))</f>
        <v/>
      </c>
      <c r="AI155" s="48" t="str">
        <f>IF($B155="","",VLOOKUP($B155,'Catalog Items'!$L:$BB,33,FALSE))</f>
        <v/>
      </c>
      <c r="AJ155" s="48" t="str">
        <f>IF($B155="","",VLOOKUP($B155,'Catalog Items'!$L:$BB,34,FALSE))</f>
        <v/>
      </c>
      <c r="AK155" s="47" t="str">
        <f>IF($B155="","",VLOOKUP($B155,'Catalog Items'!$L:$BB,35,FALSE))</f>
        <v/>
      </c>
      <c r="AL155" s="47" t="str">
        <f>IF($B155="","",VLOOKUP($B155,'Catalog Items'!$L:$BB,36,FALSE))</f>
        <v/>
      </c>
      <c r="AM155" s="47" t="str">
        <f>IF($B155="","",VLOOKUP($B155,'Catalog Items'!$L:$BB,37,FALSE))</f>
        <v/>
      </c>
      <c r="AN155" s="47" t="str">
        <f>IF($B155="","",VLOOKUP($B155,'Catalog Items'!$L:$BB,38,FALSE))</f>
        <v/>
      </c>
      <c r="AO155" s="47" t="str">
        <f>IF($B155="","",VLOOKUP($B155,'Catalog Items'!$L:$BB,14,FALSE))</f>
        <v/>
      </c>
    </row>
    <row r="156" spans="1:41" ht="15.6" customHeight="1" x14ac:dyDescent="0.25">
      <c r="A156" s="39">
        <v>145</v>
      </c>
      <c r="B156" s="40"/>
      <c r="C156" s="41"/>
      <c r="D156" s="41"/>
      <c r="E156" s="42" t="str">
        <f>IF($B156="","",VLOOKUP($B156,'Catalog Items'!$L:$M,2,FALSE))</f>
        <v/>
      </c>
      <c r="F156" s="68" t="str">
        <f>IF($B156="","",IF(AND(D156&gt;0,C156&gt;0),"UOM Error",IF(D156&gt;0,VLOOKUP(B156,'Catalog Items'!$L:$X,13,FALSE),IF(C156&gt;0,VLOOKUP(B156,'Catalog Items'!$L:$W,12,FALSE),0))))</f>
        <v/>
      </c>
      <c r="G156" s="43" t="str">
        <f t="shared" si="8"/>
        <v/>
      </c>
      <c r="H156" s="44">
        <f t="shared" si="9"/>
        <v>0</v>
      </c>
      <c r="I156" s="45">
        <f t="shared" si="7"/>
        <v>0</v>
      </c>
      <c r="J156" s="46" t="str">
        <f>IF($B156="","",VLOOKUP($B156,'Catalog Items'!$L:$N,3,FALSE))</f>
        <v/>
      </c>
      <c r="K156" s="46" t="str">
        <f>IF($B156="","",VLOOKUP($B156,'Catalog Items'!$L:$O,4,FALSE))</f>
        <v/>
      </c>
      <c r="L156" s="47" t="str">
        <f>IF($B156="","",VLOOKUP($B156,'Catalog Items'!$L:$Q,6,FALSE))</f>
        <v/>
      </c>
      <c r="M156" s="47" t="str">
        <f>IF($B156="","",VLOOKUP($B156,'Catalog Items'!$L:$R,7,FALSE))</f>
        <v/>
      </c>
      <c r="N156" s="47" t="str">
        <f>IF($B156="","",VLOOKUP($B156,'Catalog Items'!$L:$S,8,FALSE))</f>
        <v/>
      </c>
      <c r="O156" s="47" t="str">
        <f>IF($B156="","",VLOOKUP($B156,'Catalog Items'!$L:$T,9,FALSE))</f>
        <v/>
      </c>
      <c r="P156" s="96" t="str">
        <f>IF($B156="","",VLOOKUP($B156,'Catalog Items'!$L:$AA,10,FALSE))</f>
        <v/>
      </c>
      <c r="Q156" s="96" t="str">
        <f>IF($B156="","",VLOOKUP($B156,'Catalog Items'!$L:$AA,11,FALSE))</f>
        <v/>
      </c>
      <c r="R156" s="96" t="str">
        <f>IF($B156="","",VLOOKUP($B156,'Catalog Items'!$L:$AA,12,FALSE))</f>
        <v/>
      </c>
      <c r="S156" s="96" t="str">
        <f>IF($B156="","",VLOOKUP($B156,'Catalog Items'!$L:$AA,13,FALSE))</f>
        <v/>
      </c>
      <c r="T156" s="47" t="str">
        <f>IF($B156="","",VLOOKUP($B156,'Catalog Items'!$L:$BB,17,FALSE))</f>
        <v/>
      </c>
      <c r="U156" s="47" t="str">
        <f>IF($B156="","",VLOOKUP($B156,'Catalog Items'!$L:$BB,19,FALSE))</f>
        <v/>
      </c>
      <c r="V156" s="47" t="str">
        <f>IF($B156="","",VLOOKUP($B156,'Catalog Items'!$L:$BB,20,FALSE))</f>
        <v/>
      </c>
      <c r="W156" s="47" t="str">
        <f>IF($B156="","",VLOOKUP($B156,'Catalog Items'!$L:$BB,21,FALSE))</f>
        <v/>
      </c>
      <c r="X156" s="48" t="str">
        <f>IF($B156="","",VLOOKUP($B156,'Catalog Items'!$L:$BB,22,FALSE))</f>
        <v/>
      </c>
      <c r="Y156" s="48" t="str">
        <f>IF($B156="","",VLOOKUP($B156,'Catalog Items'!$L:$BB,23,FALSE))</f>
        <v/>
      </c>
      <c r="Z156" s="48" t="str">
        <f>IF($B156="","",VLOOKUP($B156,'Catalog Items'!$L:$BB,24,FALSE))</f>
        <v/>
      </c>
      <c r="AA156" s="47" t="str">
        <f>IF($B156="","",VLOOKUP($B156,'Catalog Items'!$L:$BB,25,FALSE))</f>
        <v/>
      </c>
      <c r="AB156" s="47" t="str">
        <f>IF($B156="","",VLOOKUP($B156,'Catalog Items'!$L:$BB,26,FALSE))</f>
        <v/>
      </c>
      <c r="AC156" s="48" t="str">
        <f>IF($B156="","",VLOOKUP($B156,'Catalog Items'!$L:$BB,27,FALSE))</f>
        <v/>
      </c>
      <c r="AD156" s="48" t="str">
        <f>IF($B156="","",VLOOKUP($B156,'Catalog Items'!$L:$BB,28,FALSE))</f>
        <v/>
      </c>
      <c r="AE156" s="48" t="str">
        <f>IF($B156="","",VLOOKUP($B156,'Catalog Items'!$L:$BB,29,FALSE))</f>
        <v/>
      </c>
      <c r="AF156" s="48" t="str">
        <f>IF($B156="","",VLOOKUP($B156,'Catalog Items'!$L:$BB,30,FALSE))</f>
        <v/>
      </c>
      <c r="AG156" s="48" t="str">
        <f>IF($B156="","",VLOOKUP($B156,'Catalog Items'!$L:$BB,31,FALSE))</f>
        <v/>
      </c>
      <c r="AH156" s="48" t="str">
        <f>IF($B156="","",VLOOKUP($B156,'Catalog Items'!$L:$BB,32,FALSE))</f>
        <v/>
      </c>
      <c r="AI156" s="48" t="str">
        <f>IF($B156="","",VLOOKUP($B156,'Catalog Items'!$L:$BB,33,FALSE))</f>
        <v/>
      </c>
      <c r="AJ156" s="48" t="str">
        <f>IF($B156="","",VLOOKUP($B156,'Catalog Items'!$L:$BB,34,FALSE))</f>
        <v/>
      </c>
      <c r="AK156" s="47" t="str">
        <f>IF($B156="","",VLOOKUP($B156,'Catalog Items'!$L:$BB,35,FALSE))</f>
        <v/>
      </c>
      <c r="AL156" s="47" t="str">
        <f>IF($B156="","",VLOOKUP($B156,'Catalog Items'!$L:$BB,36,FALSE))</f>
        <v/>
      </c>
      <c r="AM156" s="47" t="str">
        <f>IF($B156="","",VLOOKUP($B156,'Catalog Items'!$L:$BB,37,FALSE))</f>
        <v/>
      </c>
      <c r="AN156" s="47" t="str">
        <f>IF($B156="","",VLOOKUP($B156,'Catalog Items'!$L:$BB,38,FALSE))</f>
        <v/>
      </c>
      <c r="AO156" s="47" t="str">
        <f>IF($B156="","",VLOOKUP($B156,'Catalog Items'!$L:$BB,14,FALSE))</f>
        <v/>
      </c>
    </row>
    <row r="157" spans="1:41" ht="15.6" customHeight="1" x14ac:dyDescent="0.25">
      <c r="A157" s="39">
        <v>146</v>
      </c>
      <c r="B157" s="40"/>
      <c r="C157" s="41"/>
      <c r="D157" s="41"/>
      <c r="E157" s="42" t="str">
        <f>IF($B157="","",VLOOKUP($B157,'Catalog Items'!$L:$M,2,FALSE))</f>
        <v/>
      </c>
      <c r="F157" s="68" t="str">
        <f>IF($B157="","",IF(AND(D157&gt;0,C157&gt;0),"UOM Error",IF(D157&gt;0,VLOOKUP(B157,'Catalog Items'!$L:$X,13,FALSE),IF(C157&gt;0,VLOOKUP(B157,'Catalog Items'!$L:$W,12,FALSE),0))))</f>
        <v/>
      </c>
      <c r="G157" s="43" t="str">
        <f t="shared" si="8"/>
        <v/>
      </c>
      <c r="H157" s="44">
        <f t="shared" si="9"/>
        <v>0</v>
      </c>
      <c r="I157" s="45">
        <f t="shared" si="7"/>
        <v>0</v>
      </c>
      <c r="J157" s="46" t="str">
        <f>IF($B157="","",VLOOKUP($B157,'Catalog Items'!$L:$N,3,FALSE))</f>
        <v/>
      </c>
      <c r="K157" s="46" t="str">
        <f>IF($B157="","",VLOOKUP($B157,'Catalog Items'!$L:$O,4,FALSE))</f>
        <v/>
      </c>
      <c r="L157" s="47" t="str">
        <f>IF($B157="","",VLOOKUP($B157,'Catalog Items'!$L:$Q,6,FALSE))</f>
        <v/>
      </c>
      <c r="M157" s="47" t="str">
        <f>IF($B157="","",VLOOKUP($B157,'Catalog Items'!$L:$R,7,FALSE))</f>
        <v/>
      </c>
      <c r="N157" s="47" t="str">
        <f>IF($B157="","",VLOOKUP($B157,'Catalog Items'!$L:$S,8,FALSE))</f>
        <v/>
      </c>
      <c r="O157" s="47" t="str">
        <f>IF($B157="","",VLOOKUP($B157,'Catalog Items'!$L:$T,9,FALSE))</f>
        <v/>
      </c>
      <c r="P157" s="96" t="str">
        <f>IF($B157="","",VLOOKUP($B157,'Catalog Items'!$L:$AA,10,FALSE))</f>
        <v/>
      </c>
      <c r="Q157" s="96" t="str">
        <f>IF($B157="","",VLOOKUP($B157,'Catalog Items'!$L:$AA,11,FALSE))</f>
        <v/>
      </c>
      <c r="R157" s="96" t="str">
        <f>IF($B157="","",VLOOKUP($B157,'Catalog Items'!$L:$AA,12,FALSE))</f>
        <v/>
      </c>
      <c r="S157" s="96" t="str">
        <f>IF($B157="","",VLOOKUP($B157,'Catalog Items'!$L:$AA,13,FALSE))</f>
        <v/>
      </c>
      <c r="T157" s="47" t="str">
        <f>IF($B157="","",VLOOKUP($B157,'Catalog Items'!$L:$BB,17,FALSE))</f>
        <v/>
      </c>
      <c r="U157" s="47" t="str">
        <f>IF($B157="","",VLOOKUP($B157,'Catalog Items'!$L:$BB,19,FALSE))</f>
        <v/>
      </c>
      <c r="V157" s="47" t="str">
        <f>IF($B157="","",VLOOKUP($B157,'Catalog Items'!$L:$BB,20,FALSE))</f>
        <v/>
      </c>
      <c r="W157" s="47" t="str">
        <f>IF($B157="","",VLOOKUP($B157,'Catalog Items'!$L:$BB,21,FALSE))</f>
        <v/>
      </c>
      <c r="X157" s="48" t="str">
        <f>IF($B157="","",VLOOKUP($B157,'Catalog Items'!$L:$BB,22,FALSE))</f>
        <v/>
      </c>
      <c r="Y157" s="48" t="str">
        <f>IF($B157="","",VLOOKUP($B157,'Catalog Items'!$L:$BB,23,FALSE))</f>
        <v/>
      </c>
      <c r="Z157" s="48" t="str">
        <f>IF($B157="","",VLOOKUP($B157,'Catalog Items'!$L:$BB,24,FALSE))</f>
        <v/>
      </c>
      <c r="AA157" s="47" t="str">
        <f>IF($B157="","",VLOOKUP($B157,'Catalog Items'!$L:$BB,25,FALSE))</f>
        <v/>
      </c>
      <c r="AB157" s="47" t="str">
        <f>IF($B157="","",VLOOKUP($B157,'Catalog Items'!$L:$BB,26,FALSE))</f>
        <v/>
      </c>
      <c r="AC157" s="48" t="str">
        <f>IF($B157="","",VLOOKUP($B157,'Catalog Items'!$L:$BB,27,FALSE))</f>
        <v/>
      </c>
      <c r="AD157" s="48" t="str">
        <f>IF($B157="","",VLOOKUP($B157,'Catalog Items'!$L:$BB,28,FALSE))</f>
        <v/>
      </c>
      <c r="AE157" s="48" t="str">
        <f>IF($B157="","",VLOOKUP($B157,'Catalog Items'!$L:$BB,29,FALSE))</f>
        <v/>
      </c>
      <c r="AF157" s="48" t="str">
        <f>IF($B157="","",VLOOKUP($B157,'Catalog Items'!$L:$BB,30,FALSE))</f>
        <v/>
      </c>
      <c r="AG157" s="48" t="str">
        <f>IF($B157="","",VLOOKUP($B157,'Catalog Items'!$L:$BB,31,FALSE))</f>
        <v/>
      </c>
      <c r="AH157" s="48" t="str">
        <f>IF($B157="","",VLOOKUP($B157,'Catalog Items'!$L:$BB,32,FALSE))</f>
        <v/>
      </c>
      <c r="AI157" s="48" t="str">
        <f>IF($B157="","",VLOOKUP($B157,'Catalog Items'!$L:$BB,33,FALSE))</f>
        <v/>
      </c>
      <c r="AJ157" s="48" t="str">
        <f>IF($B157="","",VLOOKUP($B157,'Catalog Items'!$L:$BB,34,FALSE))</f>
        <v/>
      </c>
      <c r="AK157" s="47" t="str">
        <f>IF($B157="","",VLOOKUP($B157,'Catalog Items'!$L:$BB,35,FALSE))</f>
        <v/>
      </c>
      <c r="AL157" s="47" t="str">
        <f>IF($B157="","",VLOOKUP($B157,'Catalog Items'!$L:$BB,36,FALSE))</f>
        <v/>
      </c>
      <c r="AM157" s="47" t="str">
        <f>IF($B157="","",VLOOKUP($B157,'Catalog Items'!$L:$BB,37,FALSE))</f>
        <v/>
      </c>
      <c r="AN157" s="47" t="str">
        <f>IF($B157="","",VLOOKUP($B157,'Catalog Items'!$L:$BB,38,FALSE))</f>
        <v/>
      </c>
      <c r="AO157" s="47" t="str">
        <f>IF($B157="","",VLOOKUP($B157,'Catalog Items'!$L:$BB,14,FALSE))</f>
        <v/>
      </c>
    </row>
    <row r="158" spans="1:41" ht="15.6" customHeight="1" x14ac:dyDescent="0.25">
      <c r="A158" s="39">
        <v>147</v>
      </c>
      <c r="B158" s="40"/>
      <c r="C158" s="41"/>
      <c r="D158" s="41"/>
      <c r="E158" s="42" t="str">
        <f>IF($B158="","",VLOOKUP($B158,'Catalog Items'!$L:$M,2,FALSE))</f>
        <v/>
      </c>
      <c r="F158" s="68" t="str">
        <f>IF($B158="","",IF(AND(D158&gt;0,C158&gt;0),"UOM Error",IF(D158&gt;0,VLOOKUP(B158,'Catalog Items'!$L:$X,13,FALSE),IF(C158&gt;0,VLOOKUP(B158,'Catalog Items'!$L:$W,12,FALSE),0))))</f>
        <v/>
      </c>
      <c r="G158" s="43" t="str">
        <f t="shared" si="8"/>
        <v/>
      </c>
      <c r="H158" s="44">
        <f t="shared" si="9"/>
        <v>0</v>
      </c>
      <c r="I158" s="45">
        <f t="shared" si="7"/>
        <v>0</v>
      </c>
      <c r="J158" s="46" t="str">
        <f>IF($B158="","",VLOOKUP($B158,'Catalog Items'!$L:$N,3,FALSE))</f>
        <v/>
      </c>
      <c r="K158" s="46" t="str">
        <f>IF($B158="","",VLOOKUP($B158,'Catalog Items'!$L:$O,4,FALSE))</f>
        <v/>
      </c>
      <c r="L158" s="47" t="str">
        <f>IF($B158="","",VLOOKUP($B158,'Catalog Items'!$L:$Q,6,FALSE))</f>
        <v/>
      </c>
      <c r="M158" s="47" t="str">
        <f>IF($B158="","",VLOOKUP($B158,'Catalog Items'!$L:$R,7,FALSE))</f>
        <v/>
      </c>
      <c r="N158" s="47" t="str">
        <f>IF($B158="","",VLOOKUP($B158,'Catalog Items'!$L:$S,8,FALSE))</f>
        <v/>
      </c>
      <c r="O158" s="47" t="str">
        <f>IF($B158="","",VLOOKUP($B158,'Catalog Items'!$L:$T,9,FALSE))</f>
        <v/>
      </c>
      <c r="P158" s="96" t="str">
        <f>IF($B158="","",VLOOKUP($B158,'Catalog Items'!$L:$AA,10,FALSE))</f>
        <v/>
      </c>
      <c r="Q158" s="96" t="str">
        <f>IF($B158="","",VLOOKUP($B158,'Catalog Items'!$L:$AA,11,FALSE))</f>
        <v/>
      </c>
      <c r="R158" s="96" t="str">
        <f>IF($B158="","",VLOOKUP($B158,'Catalog Items'!$L:$AA,12,FALSE))</f>
        <v/>
      </c>
      <c r="S158" s="96" t="str">
        <f>IF($B158="","",VLOOKUP($B158,'Catalog Items'!$L:$AA,13,FALSE))</f>
        <v/>
      </c>
      <c r="T158" s="47" t="str">
        <f>IF($B158="","",VLOOKUP($B158,'Catalog Items'!$L:$BB,17,FALSE))</f>
        <v/>
      </c>
      <c r="U158" s="47" t="str">
        <f>IF($B158="","",VLOOKUP($B158,'Catalog Items'!$L:$BB,19,FALSE))</f>
        <v/>
      </c>
      <c r="V158" s="47" t="str">
        <f>IF($B158="","",VLOOKUP($B158,'Catalog Items'!$L:$BB,20,FALSE))</f>
        <v/>
      </c>
      <c r="W158" s="47" t="str">
        <f>IF($B158="","",VLOOKUP($B158,'Catalog Items'!$L:$BB,21,FALSE))</f>
        <v/>
      </c>
      <c r="X158" s="48" t="str">
        <f>IF($B158="","",VLOOKUP($B158,'Catalog Items'!$L:$BB,22,FALSE))</f>
        <v/>
      </c>
      <c r="Y158" s="48" t="str">
        <f>IF($B158="","",VLOOKUP($B158,'Catalog Items'!$L:$BB,23,FALSE))</f>
        <v/>
      </c>
      <c r="Z158" s="48" t="str">
        <f>IF($B158="","",VLOOKUP($B158,'Catalog Items'!$L:$BB,24,FALSE))</f>
        <v/>
      </c>
      <c r="AA158" s="47" t="str">
        <f>IF($B158="","",VLOOKUP($B158,'Catalog Items'!$L:$BB,25,FALSE))</f>
        <v/>
      </c>
      <c r="AB158" s="47" t="str">
        <f>IF($B158="","",VLOOKUP($B158,'Catalog Items'!$L:$BB,26,FALSE))</f>
        <v/>
      </c>
      <c r="AC158" s="48" t="str">
        <f>IF($B158="","",VLOOKUP($B158,'Catalog Items'!$L:$BB,27,FALSE))</f>
        <v/>
      </c>
      <c r="AD158" s="48" t="str">
        <f>IF($B158="","",VLOOKUP($B158,'Catalog Items'!$L:$BB,28,FALSE))</f>
        <v/>
      </c>
      <c r="AE158" s="48" t="str">
        <f>IF($B158="","",VLOOKUP($B158,'Catalog Items'!$L:$BB,29,FALSE))</f>
        <v/>
      </c>
      <c r="AF158" s="48" t="str">
        <f>IF($B158="","",VLOOKUP($B158,'Catalog Items'!$L:$BB,30,FALSE))</f>
        <v/>
      </c>
      <c r="AG158" s="48" t="str">
        <f>IF($B158="","",VLOOKUP($B158,'Catalog Items'!$L:$BB,31,FALSE))</f>
        <v/>
      </c>
      <c r="AH158" s="48" t="str">
        <f>IF($B158="","",VLOOKUP($B158,'Catalog Items'!$L:$BB,32,FALSE))</f>
        <v/>
      </c>
      <c r="AI158" s="48" t="str">
        <f>IF($B158="","",VLOOKUP($B158,'Catalog Items'!$L:$BB,33,FALSE))</f>
        <v/>
      </c>
      <c r="AJ158" s="48" t="str">
        <f>IF($B158="","",VLOOKUP($B158,'Catalog Items'!$L:$BB,34,FALSE))</f>
        <v/>
      </c>
      <c r="AK158" s="47" t="str">
        <f>IF($B158="","",VLOOKUP($B158,'Catalog Items'!$L:$BB,35,FALSE))</f>
        <v/>
      </c>
      <c r="AL158" s="47" t="str">
        <f>IF($B158="","",VLOOKUP($B158,'Catalog Items'!$L:$BB,36,FALSE))</f>
        <v/>
      </c>
      <c r="AM158" s="47" t="str">
        <f>IF($B158="","",VLOOKUP($B158,'Catalog Items'!$L:$BB,37,FALSE))</f>
        <v/>
      </c>
      <c r="AN158" s="47" t="str">
        <f>IF($B158="","",VLOOKUP($B158,'Catalog Items'!$L:$BB,38,FALSE))</f>
        <v/>
      </c>
      <c r="AO158" s="47" t="str">
        <f>IF($B158="","",VLOOKUP($B158,'Catalog Items'!$L:$BB,14,FALSE))</f>
        <v/>
      </c>
    </row>
    <row r="159" spans="1:41" ht="15.6" customHeight="1" x14ac:dyDescent="0.25">
      <c r="A159" s="39">
        <v>148</v>
      </c>
      <c r="B159" s="40"/>
      <c r="C159" s="41"/>
      <c r="D159" s="41"/>
      <c r="E159" s="42" t="str">
        <f>IF($B159="","",VLOOKUP($B159,'Catalog Items'!$L:$M,2,FALSE))</f>
        <v/>
      </c>
      <c r="F159" s="68" t="str">
        <f>IF($B159="","",IF(AND(D159&gt;0,C159&gt;0),"UOM Error",IF(D159&gt;0,VLOOKUP(B159,'Catalog Items'!$L:$X,13,FALSE),IF(C159&gt;0,VLOOKUP(B159,'Catalog Items'!$L:$W,12,FALSE),0))))</f>
        <v/>
      </c>
      <c r="G159" s="43" t="str">
        <f t="shared" si="8"/>
        <v/>
      </c>
      <c r="H159" s="44">
        <f t="shared" si="9"/>
        <v>0</v>
      </c>
      <c r="I159" s="45">
        <f t="shared" si="7"/>
        <v>0</v>
      </c>
      <c r="J159" s="46" t="str">
        <f>IF($B159="","",VLOOKUP($B159,'Catalog Items'!$L:$N,3,FALSE))</f>
        <v/>
      </c>
      <c r="K159" s="46" t="str">
        <f>IF($B159="","",VLOOKUP($B159,'Catalog Items'!$L:$O,4,FALSE))</f>
        <v/>
      </c>
      <c r="L159" s="47" t="str">
        <f>IF($B159="","",VLOOKUP($B159,'Catalog Items'!$L:$Q,6,FALSE))</f>
        <v/>
      </c>
      <c r="M159" s="47" t="str">
        <f>IF($B159="","",VLOOKUP($B159,'Catalog Items'!$L:$R,7,FALSE))</f>
        <v/>
      </c>
      <c r="N159" s="47" t="str">
        <f>IF($B159="","",VLOOKUP($B159,'Catalog Items'!$L:$S,8,FALSE))</f>
        <v/>
      </c>
      <c r="O159" s="47" t="str">
        <f>IF($B159="","",VLOOKUP($B159,'Catalog Items'!$L:$T,9,FALSE))</f>
        <v/>
      </c>
      <c r="P159" s="96" t="str">
        <f>IF($B159="","",VLOOKUP($B159,'Catalog Items'!$L:$AA,10,FALSE))</f>
        <v/>
      </c>
      <c r="Q159" s="96" t="str">
        <f>IF($B159="","",VLOOKUP($B159,'Catalog Items'!$L:$AA,11,FALSE))</f>
        <v/>
      </c>
      <c r="R159" s="96" t="str">
        <f>IF($B159="","",VLOOKUP($B159,'Catalog Items'!$L:$AA,12,FALSE))</f>
        <v/>
      </c>
      <c r="S159" s="96" t="str">
        <f>IF($B159="","",VLOOKUP($B159,'Catalog Items'!$L:$AA,13,FALSE))</f>
        <v/>
      </c>
      <c r="T159" s="47" t="str">
        <f>IF($B159="","",VLOOKUP($B159,'Catalog Items'!$L:$BB,17,FALSE))</f>
        <v/>
      </c>
      <c r="U159" s="47" t="str">
        <f>IF($B159="","",VLOOKUP($B159,'Catalog Items'!$L:$BB,19,FALSE))</f>
        <v/>
      </c>
      <c r="V159" s="47" t="str">
        <f>IF($B159="","",VLOOKUP($B159,'Catalog Items'!$L:$BB,20,FALSE))</f>
        <v/>
      </c>
      <c r="W159" s="47" t="str">
        <f>IF($B159="","",VLOOKUP($B159,'Catalog Items'!$L:$BB,21,FALSE))</f>
        <v/>
      </c>
      <c r="X159" s="48" t="str">
        <f>IF($B159="","",VLOOKUP($B159,'Catalog Items'!$L:$BB,22,FALSE))</f>
        <v/>
      </c>
      <c r="Y159" s="48" t="str">
        <f>IF($B159="","",VLOOKUP($B159,'Catalog Items'!$L:$BB,23,FALSE))</f>
        <v/>
      </c>
      <c r="Z159" s="48" t="str">
        <f>IF($B159="","",VLOOKUP($B159,'Catalog Items'!$L:$BB,24,FALSE))</f>
        <v/>
      </c>
      <c r="AA159" s="47" t="str">
        <f>IF($B159="","",VLOOKUP($B159,'Catalog Items'!$L:$BB,25,FALSE))</f>
        <v/>
      </c>
      <c r="AB159" s="47" t="str">
        <f>IF($B159="","",VLOOKUP($B159,'Catalog Items'!$L:$BB,26,FALSE))</f>
        <v/>
      </c>
      <c r="AC159" s="48" t="str">
        <f>IF($B159="","",VLOOKUP($B159,'Catalog Items'!$L:$BB,27,FALSE))</f>
        <v/>
      </c>
      <c r="AD159" s="48" t="str">
        <f>IF($B159="","",VLOOKUP($B159,'Catalog Items'!$L:$BB,28,FALSE))</f>
        <v/>
      </c>
      <c r="AE159" s="48" t="str">
        <f>IF($B159="","",VLOOKUP($B159,'Catalog Items'!$L:$BB,29,FALSE))</f>
        <v/>
      </c>
      <c r="AF159" s="48" t="str">
        <f>IF($B159="","",VLOOKUP($B159,'Catalog Items'!$L:$BB,30,FALSE))</f>
        <v/>
      </c>
      <c r="AG159" s="48" t="str">
        <f>IF($B159="","",VLOOKUP($B159,'Catalog Items'!$L:$BB,31,FALSE))</f>
        <v/>
      </c>
      <c r="AH159" s="48" t="str">
        <f>IF($B159="","",VLOOKUP($B159,'Catalog Items'!$L:$BB,32,FALSE))</f>
        <v/>
      </c>
      <c r="AI159" s="48" t="str">
        <f>IF($B159="","",VLOOKUP($B159,'Catalog Items'!$L:$BB,33,FALSE))</f>
        <v/>
      </c>
      <c r="AJ159" s="48" t="str">
        <f>IF($B159="","",VLOOKUP($B159,'Catalog Items'!$L:$BB,34,FALSE))</f>
        <v/>
      </c>
      <c r="AK159" s="47" t="str">
        <f>IF($B159="","",VLOOKUP($B159,'Catalog Items'!$L:$BB,35,FALSE))</f>
        <v/>
      </c>
      <c r="AL159" s="47" t="str">
        <f>IF($B159="","",VLOOKUP($B159,'Catalog Items'!$L:$BB,36,FALSE))</f>
        <v/>
      </c>
      <c r="AM159" s="47" t="str">
        <f>IF($B159="","",VLOOKUP($B159,'Catalog Items'!$L:$BB,37,FALSE))</f>
        <v/>
      </c>
      <c r="AN159" s="47" t="str">
        <f>IF($B159="","",VLOOKUP($B159,'Catalog Items'!$L:$BB,38,FALSE))</f>
        <v/>
      </c>
      <c r="AO159" s="47" t="str">
        <f>IF($B159="","",VLOOKUP($B159,'Catalog Items'!$L:$BB,14,FALSE))</f>
        <v/>
      </c>
    </row>
    <row r="160" spans="1:41" ht="15.6" customHeight="1" x14ac:dyDescent="0.25">
      <c r="A160" s="39">
        <v>149</v>
      </c>
      <c r="B160" s="40"/>
      <c r="C160" s="41"/>
      <c r="D160" s="41"/>
      <c r="E160" s="42" t="str">
        <f>IF($B160="","",VLOOKUP($B160,'Catalog Items'!$L:$M,2,FALSE))</f>
        <v/>
      </c>
      <c r="F160" s="68" t="str">
        <f>IF($B160="","",IF(AND(D160&gt;0,C160&gt;0),"UOM Error",IF(D160&gt;0,VLOOKUP(B160,'Catalog Items'!$L:$X,13,FALSE),IF(C160&gt;0,VLOOKUP(B160,'Catalog Items'!$L:$W,12,FALSE),0))))</f>
        <v/>
      </c>
      <c r="G160" s="43" t="str">
        <f t="shared" si="8"/>
        <v/>
      </c>
      <c r="H160" s="44">
        <f t="shared" si="9"/>
        <v>0</v>
      </c>
      <c r="I160" s="45">
        <f t="shared" si="7"/>
        <v>0</v>
      </c>
      <c r="J160" s="46" t="str">
        <f>IF($B160="","",VLOOKUP($B160,'Catalog Items'!$L:$N,3,FALSE))</f>
        <v/>
      </c>
      <c r="K160" s="46" t="str">
        <f>IF($B160="","",VLOOKUP($B160,'Catalog Items'!$L:$O,4,FALSE))</f>
        <v/>
      </c>
      <c r="L160" s="47" t="str">
        <f>IF($B160="","",VLOOKUP($B160,'Catalog Items'!$L:$Q,6,FALSE))</f>
        <v/>
      </c>
      <c r="M160" s="47" t="str">
        <f>IF($B160="","",VLOOKUP($B160,'Catalog Items'!$L:$R,7,FALSE))</f>
        <v/>
      </c>
      <c r="N160" s="47" t="str">
        <f>IF($B160="","",VLOOKUP($B160,'Catalog Items'!$L:$S,8,FALSE))</f>
        <v/>
      </c>
      <c r="O160" s="47" t="str">
        <f>IF($B160="","",VLOOKUP($B160,'Catalog Items'!$L:$T,9,FALSE))</f>
        <v/>
      </c>
      <c r="P160" s="96" t="str">
        <f>IF($B160="","",VLOOKUP($B160,'Catalog Items'!$L:$AA,10,FALSE))</f>
        <v/>
      </c>
      <c r="Q160" s="96" t="str">
        <f>IF($B160="","",VLOOKUP($B160,'Catalog Items'!$L:$AA,11,FALSE))</f>
        <v/>
      </c>
      <c r="R160" s="96" t="str">
        <f>IF($B160="","",VLOOKUP($B160,'Catalog Items'!$L:$AA,12,FALSE))</f>
        <v/>
      </c>
      <c r="S160" s="96" t="str">
        <f>IF($B160="","",VLOOKUP($B160,'Catalog Items'!$L:$AA,13,FALSE))</f>
        <v/>
      </c>
      <c r="T160" s="47" t="str">
        <f>IF($B160="","",VLOOKUP($B160,'Catalog Items'!$L:$BB,17,FALSE))</f>
        <v/>
      </c>
      <c r="U160" s="47" t="str">
        <f>IF($B160="","",VLOOKUP($B160,'Catalog Items'!$L:$BB,19,FALSE))</f>
        <v/>
      </c>
      <c r="V160" s="47" t="str">
        <f>IF($B160="","",VLOOKUP($B160,'Catalog Items'!$L:$BB,20,FALSE))</f>
        <v/>
      </c>
      <c r="W160" s="47" t="str">
        <f>IF($B160="","",VLOOKUP($B160,'Catalog Items'!$L:$BB,21,FALSE))</f>
        <v/>
      </c>
      <c r="X160" s="48" t="str">
        <f>IF($B160="","",VLOOKUP($B160,'Catalog Items'!$L:$BB,22,FALSE))</f>
        <v/>
      </c>
      <c r="Y160" s="48" t="str">
        <f>IF($B160="","",VLOOKUP($B160,'Catalog Items'!$L:$BB,23,FALSE))</f>
        <v/>
      </c>
      <c r="Z160" s="48" t="str">
        <f>IF($B160="","",VLOOKUP($B160,'Catalog Items'!$L:$BB,24,FALSE))</f>
        <v/>
      </c>
      <c r="AA160" s="47" t="str">
        <f>IF($B160="","",VLOOKUP($B160,'Catalog Items'!$L:$BB,25,FALSE))</f>
        <v/>
      </c>
      <c r="AB160" s="47" t="str">
        <f>IF($B160="","",VLOOKUP($B160,'Catalog Items'!$L:$BB,26,FALSE))</f>
        <v/>
      </c>
      <c r="AC160" s="48" t="str">
        <f>IF($B160="","",VLOOKUP($B160,'Catalog Items'!$L:$BB,27,FALSE))</f>
        <v/>
      </c>
      <c r="AD160" s="48" t="str">
        <f>IF($B160="","",VLOOKUP($B160,'Catalog Items'!$L:$BB,28,FALSE))</f>
        <v/>
      </c>
      <c r="AE160" s="48" t="str">
        <f>IF($B160="","",VLOOKUP($B160,'Catalog Items'!$L:$BB,29,FALSE))</f>
        <v/>
      </c>
      <c r="AF160" s="48" t="str">
        <f>IF($B160="","",VLOOKUP($B160,'Catalog Items'!$L:$BB,30,FALSE))</f>
        <v/>
      </c>
      <c r="AG160" s="48" t="str">
        <f>IF($B160="","",VLOOKUP($B160,'Catalog Items'!$L:$BB,31,FALSE))</f>
        <v/>
      </c>
      <c r="AH160" s="48" t="str">
        <f>IF($B160="","",VLOOKUP($B160,'Catalog Items'!$L:$BB,32,FALSE))</f>
        <v/>
      </c>
      <c r="AI160" s="48" t="str">
        <f>IF($B160="","",VLOOKUP($B160,'Catalog Items'!$L:$BB,33,FALSE))</f>
        <v/>
      </c>
      <c r="AJ160" s="48" t="str">
        <f>IF($B160="","",VLOOKUP($B160,'Catalog Items'!$L:$BB,34,FALSE))</f>
        <v/>
      </c>
      <c r="AK160" s="47" t="str">
        <f>IF($B160="","",VLOOKUP($B160,'Catalog Items'!$L:$BB,35,FALSE))</f>
        <v/>
      </c>
      <c r="AL160" s="47" t="str">
        <f>IF($B160="","",VLOOKUP($B160,'Catalog Items'!$L:$BB,36,FALSE))</f>
        <v/>
      </c>
      <c r="AM160" s="47" t="str">
        <f>IF($B160="","",VLOOKUP($B160,'Catalog Items'!$L:$BB,37,FALSE))</f>
        <v/>
      </c>
      <c r="AN160" s="47" t="str">
        <f>IF($B160="","",VLOOKUP($B160,'Catalog Items'!$L:$BB,38,FALSE))</f>
        <v/>
      </c>
      <c r="AO160" s="47" t="str">
        <f>IF($B160="","",VLOOKUP($B160,'Catalog Items'!$L:$BB,14,FALSE))</f>
        <v/>
      </c>
    </row>
    <row r="161" spans="1:41" ht="15.6" customHeight="1" x14ac:dyDescent="0.25">
      <c r="A161" s="39">
        <v>150</v>
      </c>
      <c r="B161" s="40"/>
      <c r="C161" s="41"/>
      <c r="D161" s="41"/>
      <c r="E161" s="42" t="str">
        <f>IF($B161="","",VLOOKUP($B161,'Catalog Items'!$L:$M,2,FALSE))</f>
        <v/>
      </c>
      <c r="F161" s="68" t="str">
        <f>IF($B161="","",IF(AND(D161&gt;0,C161&gt;0),"UOM Error",IF(D161&gt;0,VLOOKUP(B161,'Catalog Items'!$L:$X,13,FALSE),IF(C161&gt;0,VLOOKUP(B161,'Catalog Items'!$L:$W,12,FALSE),0))))</f>
        <v/>
      </c>
      <c r="G161" s="43" t="str">
        <f t="shared" si="8"/>
        <v/>
      </c>
      <c r="H161" s="44">
        <f t="shared" si="9"/>
        <v>0</v>
      </c>
      <c r="I161" s="45">
        <f t="shared" si="7"/>
        <v>0</v>
      </c>
      <c r="J161" s="46" t="str">
        <f>IF($B161="","",VLOOKUP($B161,'Catalog Items'!$L:$N,3,FALSE))</f>
        <v/>
      </c>
      <c r="K161" s="46" t="str">
        <f>IF($B161="","",VLOOKUP($B161,'Catalog Items'!$L:$O,4,FALSE))</f>
        <v/>
      </c>
      <c r="L161" s="47" t="str">
        <f>IF($B161="","",VLOOKUP($B161,'Catalog Items'!$L:$Q,6,FALSE))</f>
        <v/>
      </c>
      <c r="M161" s="47" t="str">
        <f>IF($B161="","",VLOOKUP($B161,'Catalog Items'!$L:$R,7,FALSE))</f>
        <v/>
      </c>
      <c r="N161" s="47" t="str">
        <f>IF($B161="","",VLOOKUP($B161,'Catalog Items'!$L:$S,8,FALSE))</f>
        <v/>
      </c>
      <c r="O161" s="47" t="str">
        <f>IF($B161="","",VLOOKUP($B161,'Catalog Items'!$L:$T,9,FALSE))</f>
        <v/>
      </c>
      <c r="P161" s="96" t="str">
        <f>IF($B161="","",VLOOKUP($B161,'Catalog Items'!$L:$AA,10,FALSE))</f>
        <v/>
      </c>
      <c r="Q161" s="96" t="str">
        <f>IF($B161="","",VLOOKUP($B161,'Catalog Items'!$L:$AA,11,FALSE))</f>
        <v/>
      </c>
      <c r="R161" s="96" t="str">
        <f>IF($B161="","",VLOOKUP($B161,'Catalog Items'!$L:$AA,12,FALSE))</f>
        <v/>
      </c>
      <c r="S161" s="96" t="str">
        <f>IF($B161="","",VLOOKUP($B161,'Catalog Items'!$L:$AA,13,FALSE))</f>
        <v/>
      </c>
      <c r="T161" s="47" t="str">
        <f>IF($B161="","",VLOOKUP($B161,'Catalog Items'!$L:$BB,17,FALSE))</f>
        <v/>
      </c>
      <c r="U161" s="47" t="str">
        <f>IF($B161="","",VLOOKUP($B161,'Catalog Items'!$L:$BB,19,FALSE))</f>
        <v/>
      </c>
      <c r="V161" s="47" t="str">
        <f>IF($B161="","",VLOOKUP($B161,'Catalog Items'!$L:$BB,20,FALSE))</f>
        <v/>
      </c>
      <c r="W161" s="47" t="str">
        <f>IF($B161="","",VLOOKUP($B161,'Catalog Items'!$L:$BB,21,FALSE))</f>
        <v/>
      </c>
      <c r="X161" s="48" t="str">
        <f>IF($B161="","",VLOOKUP($B161,'Catalog Items'!$L:$BB,22,FALSE))</f>
        <v/>
      </c>
      <c r="Y161" s="48" t="str">
        <f>IF($B161="","",VLOOKUP($B161,'Catalog Items'!$L:$BB,23,FALSE))</f>
        <v/>
      </c>
      <c r="Z161" s="48" t="str">
        <f>IF($B161="","",VLOOKUP($B161,'Catalog Items'!$L:$BB,24,FALSE))</f>
        <v/>
      </c>
      <c r="AA161" s="47" t="str">
        <f>IF($B161="","",VLOOKUP($B161,'Catalog Items'!$L:$BB,25,FALSE))</f>
        <v/>
      </c>
      <c r="AB161" s="47" t="str">
        <f>IF($B161="","",VLOOKUP($B161,'Catalog Items'!$L:$BB,26,FALSE))</f>
        <v/>
      </c>
      <c r="AC161" s="48" t="str">
        <f>IF($B161="","",VLOOKUP($B161,'Catalog Items'!$L:$BB,27,FALSE))</f>
        <v/>
      </c>
      <c r="AD161" s="48" t="str">
        <f>IF($B161="","",VLOOKUP($B161,'Catalog Items'!$L:$BB,28,FALSE))</f>
        <v/>
      </c>
      <c r="AE161" s="48" t="str">
        <f>IF($B161="","",VLOOKUP($B161,'Catalog Items'!$L:$BB,29,FALSE))</f>
        <v/>
      </c>
      <c r="AF161" s="48" t="str">
        <f>IF($B161="","",VLOOKUP($B161,'Catalog Items'!$L:$BB,30,FALSE))</f>
        <v/>
      </c>
      <c r="AG161" s="48" t="str">
        <f>IF($B161="","",VLOOKUP($B161,'Catalog Items'!$L:$BB,31,FALSE))</f>
        <v/>
      </c>
      <c r="AH161" s="48" t="str">
        <f>IF($B161="","",VLOOKUP($B161,'Catalog Items'!$L:$BB,32,FALSE))</f>
        <v/>
      </c>
      <c r="AI161" s="48" t="str">
        <f>IF($B161="","",VLOOKUP($B161,'Catalog Items'!$L:$BB,33,FALSE))</f>
        <v/>
      </c>
      <c r="AJ161" s="48" t="str">
        <f>IF($B161="","",VLOOKUP($B161,'Catalog Items'!$L:$BB,34,FALSE))</f>
        <v/>
      </c>
      <c r="AK161" s="47" t="str">
        <f>IF($B161="","",VLOOKUP($B161,'Catalog Items'!$L:$BB,35,FALSE))</f>
        <v/>
      </c>
      <c r="AL161" s="47" t="str">
        <f>IF($B161="","",VLOOKUP($B161,'Catalog Items'!$L:$BB,36,FALSE))</f>
        <v/>
      </c>
      <c r="AM161" s="47" t="str">
        <f>IF($B161="","",VLOOKUP($B161,'Catalog Items'!$L:$BB,37,FALSE))</f>
        <v/>
      </c>
      <c r="AN161" s="47" t="str">
        <f>IF($B161="","",VLOOKUP($B161,'Catalog Items'!$L:$BB,38,FALSE))</f>
        <v/>
      </c>
      <c r="AO161" s="47" t="str">
        <f>IF($B161="","",VLOOKUP($B161,'Catalog Items'!$L:$BB,14,FALSE))</f>
        <v/>
      </c>
    </row>
    <row r="162" spans="1:41" ht="15.6" customHeight="1" x14ac:dyDescent="0.25">
      <c r="A162" s="39">
        <v>151</v>
      </c>
      <c r="B162" s="40"/>
      <c r="C162" s="41"/>
      <c r="D162" s="41"/>
      <c r="E162" s="42" t="str">
        <f>IF($B162="","",VLOOKUP($B162,'Catalog Items'!$L:$M,2,FALSE))</f>
        <v/>
      </c>
      <c r="F162" s="68" t="str">
        <f>IF($B162="","",IF(AND(D162&gt;0,C162&gt;0),"UOM Error",IF(D162&gt;0,VLOOKUP(B162,'Catalog Items'!$L:$X,13,FALSE),IF(C162&gt;0,VLOOKUP(B162,'Catalog Items'!$L:$W,12,FALSE),0))))</f>
        <v/>
      </c>
      <c r="G162" s="43" t="str">
        <f t="shared" si="8"/>
        <v/>
      </c>
      <c r="H162" s="44">
        <f t="shared" si="9"/>
        <v>0</v>
      </c>
      <c r="I162" s="45">
        <f t="shared" si="7"/>
        <v>0</v>
      </c>
      <c r="J162" s="46" t="str">
        <f>IF($B162="","",VLOOKUP($B162,'Catalog Items'!$L:$N,3,FALSE))</f>
        <v/>
      </c>
      <c r="K162" s="46" t="str">
        <f>IF($B162="","",VLOOKUP($B162,'Catalog Items'!$L:$O,4,FALSE))</f>
        <v/>
      </c>
      <c r="L162" s="47" t="str">
        <f>IF($B162="","",VLOOKUP($B162,'Catalog Items'!$L:$Q,6,FALSE))</f>
        <v/>
      </c>
      <c r="M162" s="47" t="str">
        <f>IF($B162="","",VLOOKUP($B162,'Catalog Items'!$L:$R,7,FALSE))</f>
        <v/>
      </c>
      <c r="N162" s="47" t="str">
        <f>IF($B162="","",VLOOKUP($B162,'Catalog Items'!$L:$S,8,FALSE))</f>
        <v/>
      </c>
      <c r="O162" s="47" t="str">
        <f>IF($B162="","",VLOOKUP($B162,'Catalog Items'!$L:$T,9,FALSE))</f>
        <v/>
      </c>
      <c r="P162" s="96" t="str">
        <f>IF($B162="","",VLOOKUP($B162,'Catalog Items'!$L:$AA,10,FALSE))</f>
        <v/>
      </c>
      <c r="Q162" s="96" t="str">
        <f>IF($B162="","",VLOOKUP($B162,'Catalog Items'!$L:$AA,11,FALSE))</f>
        <v/>
      </c>
      <c r="R162" s="96" t="str">
        <f>IF($B162="","",VLOOKUP($B162,'Catalog Items'!$L:$AA,12,FALSE))</f>
        <v/>
      </c>
      <c r="S162" s="96" t="str">
        <f>IF($B162="","",VLOOKUP($B162,'Catalog Items'!$L:$AA,13,FALSE))</f>
        <v/>
      </c>
      <c r="T162" s="47" t="str">
        <f>IF($B162="","",VLOOKUP($B162,'Catalog Items'!$L:$BB,17,FALSE))</f>
        <v/>
      </c>
      <c r="U162" s="47" t="str">
        <f>IF($B162="","",VLOOKUP($B162,'Catalog Items'!$L:$BB,19,FALSE))</f>
        <v/>
      </c>
      <c r="V162" s="47" t="str">
        <f>IF($B162="","",VLOOKUP($B162,'Catalog Items'!$L:$BB,20,FALSE))</f>
        <v/>
      </c>
      <c r="W162" s="47" t="str">
        <f>IF($B162="","",VLOOKUP($B162,'Catalog Items'!$L:$BB,21,FALSE))</f>
        <v/>
      </c>
      <c r="X162" s="48" t="str">
        <f>IF($B162="","",VLOOKUP($B162,'Catalog Items'!$L:$BB,22,FALSE))</f>
        <v/>
      </c>
      <c r="Y162" s="48" t="str">
        <f>IF($B162="","",VLOOKUP($B162,'Catalog Items'!$L:$BB,23,FALSE))</f>
        <v/>
      </c>
      <c r="Z162" s="48" t="str">
        <f>IF($B162="","",VLOOKUP($B162,'Catalog Items'!$L:$BB,24,FALSE))</f>
        <v/>
      </c>
      <c r="AA162" s="47" t="str">
        <f>IF($B162="","",VLOOKUP($B162,'Catalog Items'!$L:$BB,25,FALSE))</f>
        <v/>
      </c>
      <c r="AB162" s="47" t="str">
        <f>IF($B162="","",VLOOKUP($B162,'Catalog Items'!$L:$BB,26,FALSE))</f>
        <v/>
      </c>
      <c r="AC162" s="48" t="str">
        <f>IF($B162="","",VLOOKUP($B162,'Catalog Items'!$L:$BB,27,FALSE))</f>
        <v/>
      </c>
      <c r="AD162" s="48" t="str">
        <f>IF($B162="","",VLOOKUP($B162,'Catalog Items'!$L:$BB,28,FALSE))</f>
        <v/>
      </c>
      <c r="AE162" s="48" t="str">
        <f>IF($B162="","",VLOOKUP($B162,'Catalog Items'!$L:$BB,29,FALSE))</f>
        <v/>
      </c>
      <c r="AF162" s="48" t="str">
        <f>IF($B162="","",VLOOKUP($B162,'Catalog Items'!$L:$BB,30,FALSE))</f>
        <v/>
      </c>
      <c r="AG162" s="48" t="str">
        <f>IF($B162="","",VLOOKUP($B162,'Catalog Items'!$L:$BB,31,FALSE))</f>
        <v/>
      </c>
      <c r="AH162" s="48" t="str">
        <f>IF($B162="","",VLOOKUP($B162,'Catalog Items'!$L:$BB,32,FALSE))</f>
        <v/>
      </c>
      <c r="AI162" s="48" t="str">
        <f>IF($B162="","",VLOOKUP($B162,'Catalog Items'!$L:$BB,33,FALSE))</f>
        <v/>
      </c>
      <c r="AJ162" s="48" t="str">
        <f>IF($B162="","",VLOOKUP($B162,'Catalog Items'!$L:$BB,34,FALSE))</f>
        <v/>
      </c>
      <c r="AK162" s="47" t="str">
        <f>IF($B162="","",VLOOKUP($B162,'Catalog Items'!$L:$BB,35,FALSE))</f>
        <v/>
      </c>
      <c r="AL162" s="47" t="str">
        <f>IF($B162="","",VLOOKUP($B162,'Catalog Items'!$L:$BB,36,FALSE))</f>
        <v/>
      </c>
      <c r="AM162" s="47" t="str">
        <f>IF($B162="","",VLOOKUP($B162,'Catalog Items'!$L:$BB,37,FALSE))</f>
        <v/>
      </c>
      <c r="AN162" s="47" t="str">
        <f>IF($B162="","",VLOOKUP($B162,'Catalog Items'!$L:$BB,38,FALSE))</f>
        <v/>
      </c>
      <c r="AO162" s="47" t="str">
        <f>IF($B162="","",VLOOKUP($B162,'Catalog Items'!$L:$BB,14,FALSE))</f>
        <v/>
      </c>
    </row>
    <row r="163" spans="1:41" ht="15.6" customHeight="1" x14ac:dyDescent="0.25">
      <c r="A163" s="39">
        <v>152</v>
      </c>
      <c r="B163" s="40"/>
      <c r="C163" s="41"/>
      <c r="D163" s="41"/>
      <c r="E163" s="42" t="str">
        <f>IF($B163="","",VLOOKUP($B163,'Catalog Items'!$L:$M,2,FALSE))</f>
        <v/>
      </c>
      <c r="F163" s="68" t="str">
        <f>IF($B163="","",IF(AND(D163&gt;0,C163&gt;0),"UOM Error",IF(D163&gt;0,VLOOKUP(B163,'Catalog Items'!$L:$X,13,FALSE),IF(C163&gt;0,VLOOKUP(B163,'Catalog Items'!$L:$W,12,FALSE),0))))</f>
        <v/>
      </c>
      <c r="G163" s="43" t="str">
        <f t="shared" si="8"/>
        <v/>
      </c>
      <c r="H163" s="44">
        <f t="shared" si="9"/>
        <v>0</v>
      </c>
      <c r="I163" s="45">
        <f t="shared" si="7"/>
        <v>0</v>
      </c>
      <c r="J163" s="46" t="str">
        <f>IF($B163="","",VLOOKUP($B163,'Catalog Items'!$L:$N,3,FALSE))</f>
        <v/>
      </c>
      <c r="K163" s="46" t="str">
        <f>IF($B163="","",VLOOKUP($B163,'Catalog Items'!$L:$O,4,FALSE))</f>
        <v/>
      </c>
      <c r="L163" s="47" t="str">
        <f>IF($B163="","",VLOOKUP($B163,'Catalog Items'!$L:$Q,6,FALSE))</f>
        <v/>
      </c>
      <c r="M163" s="47" t="str">
        <f>IF($B163="","",VLOOKUP($B163,'Catalog Items'!$L:$R,7,FALSE))</f>
        <v/>
      </c>
      <c r="N163" s="47" t="str">
        <f>IF($B163="","",VLOOKUP($B163,'Catalog Items'!$L:$S,8,FALSE))</f>
        <v/>
      </c>
      <c r="O163" s="47" t="str">
        <f>IF($B163="","",VLOOKUP($B163,'Catalog Items'!$L:$T,9,FALSE))</f>
        <v/>
      </c>
      <c r="P163" s="96" t="str">
        <f>IF($B163="","",VLOOKUP($B163,'Catalog Items'!$L:$AA,10,FALSE))</f>
        <v/>
      </c>
      <c r="Q163" s="96" t="str">
        <f>IF($B163="","",VLOOKUP($B163,'Catalog Items'!$L:$AA,11,FALSE))</f>
        <v/>
      </c>
      <c r="R163" s="96" t="str">
        <f>IF($B163="","",VLOOKUP($B163,'Catalog Items'!$L:$AA,12,FALSE))</f>
        <v/>
      </c>
      <c r="S163" s="96" t="str">
        <f>IF($B163="","",VLOOKUP($B163,'Catalog Items'!$L:$AA,13,FALSE))</f>
        <v/>
      </c>
      <c r="T163" s="47" t="str">
        <f>IF($B163="","",VLOOKUP($B163,'Catalog Items'!$L:$BB,17,FALSE))</f>
        <v/>
      </c>
      <c r="U163" s="47" t="str">
        <f>IF($B163="","",VLOOKUP($B163,'Catalog Items'!$L:$BB,19,FALSE))</f>
        <v/>
      </c>
      <c r="V163" s="47" t="str">
        <f>IF($B163="","",VLOOKUP($B163,'Catalog Items'!$L:$BB,20,FALSE))</f>
        <v/>
      </c>
      <c r="W163" s="47" t="str">
        <f>IF($B163="","",VLOOKUP($B163,'Catalog Items'!$L:$BB,21,FALSE))</f>
        <v/>
      </c>
      <c r="X163" s="48" t="str">
        <f>IF($B163="","",VLOOKUP($B163,'Catalog Items'!$L:$BB,22,FALSE))</f>
        <v/>
      </c>
      <c r="Y163" s="48" t="str">
        <f>IF($B163="","",VLOOKUP($B163,'Catalog Items'!$L:$BB,23,FALSE))</f>
        <v/>
      </c>
      <c r="Z163" s="48" t="str">
        <f>IF($B163="","",VLOOKUP($B163,'Catalog Items'!$L:$BB,24,FALSE))</f>
        <v/>
      </c>
      <c r="AA163" s="47" t="str">
        <f>IF($B163="","",VLOOKUP($B163,'Catalog Items'!$L:$BB,25,FALSE))</f>
        <v/>
      </c>
      <c r="AB163" s="47" t="str">
        <f>IF($B163="","",VLOOKUP($B163,'Catalog Items'!$L:$BB,26,FALSE))</f>
        <v/>
      </c>
      <c r="AC163" s="48" t="str">
        <f>IF($B163="","",VLOOKUP($B163,'Catalog Items'!$L:$BB,27,FALSE))</f>
        <v/>
      </c>
      <c r="AD163" s="48" t="str">
        <f>IF($B163="","",VLOOKUP($B163,'Catalog Items'!$L:$BB,28,FALSE))</f>
        <v/>
      </c>
      <c r="AE163" s="48" t="str">
        <f>IF($B163="","",VLOOKUP($B163,'Catalog Items'!$L:$BB,29,FALSE))</f>
        <v/>
      </c>
      <c r="AF163" s="48" t="str">
        <f>IF($B163="","",VLOOKUP($B163,'Catalog Items'!$L:$BB,30,FALSE))</f>
        <v/>
      </c>
      <c r="AG163" s="48" t="str">
        <f>IF($B163="","",VLOOKUP($B163,'Catalog Items'!$L:$BB,31,FALSE))</f>
        <v/>
      </c>
      <c r="AH163" s="48" t="str">
        <f>IF($B163="","",VLOOKUP($B163,'Catalog Items'!$L:$BB,32,FALSE))</f>
        <v/>
      </c>
      <c r="AI163" s="48" t="str">
        <f>IF($B163="","",VLOOKUP($B163,'Catalog Items'!$L:$BB,33,FALSE))</f>
        <v/>
      </c>
      <c r="AJ163" s="48" t="str">
        <f>IF($B163="","",VLOOKUP($B163,'Catalog Items'!$L:$BB,34,FALSE))</f>
        <v/>
      </c>
      <c r="AK163" s="47" t="str">
        <f>IF($B163="","",VLOOKUP($B163,'Catalog Items'!$L:$BB,35,FALSE))</f>
        <v/>
      </c>
      <c r="AL163" s="47" t="str">
        <f>IF($B163="","",VLOOKUP($B163,'Catalog Items'!$L:$BB,36,FALSE))</f>
        <v/>
      </c>
      <c r="AM163" s="47" t="str">
        <f>IF($B163="","",VLOOKUP($B163,'Catalog Items'!$L:$BB,37,FALSE))</f>
        <v/>
      </c>
      <c r="AN163" s="47" t="str">
        <f>IF($B163="","",VLOOKUP($B163,'Catalog Items'!$L:$BB,38,FALSE))</f>
        <v/>
      </c>
      <c r="AO163" s="47" t="str">
        <f>IF($B163="","",VLOOKUP($B163,'Catalog Items'!$L:$BB,14,FALSE))</f>
        <v/>
      </c>
    </row>
    <row r="164" spans="1:41" ht="15.6" customHeight="1" x14ac:dyDescent="0.25">
      <c r="A164" s="39">
        <v>153</v>
      </c>
      <c r="B164" s="40"/>
      <c r="C164" s="41"/>
      <c r="D164" s="41"/>
      <c r="E164" s="42" t="str">
        <f>IF($B164="","",VLOOKUP($B164,'Catalog Items'!$L:$M,2,FALSE))</f>
        <v/>
      </c>
      <c r="F164" s="68" t="str">
        <f>IF($B164="","",IF(AND(D164&gt;0,C164&gt;0),"UOM Error",IF(D164&gt;0,VLOOKUP(B164,'Catalog Items'!$L:$X,13,FALSE),IF(C164&gt;0,VLOOKUP(B164,'Catalog Items'!$L:$W,12,FALSE),0))))</f>
        <v/>
      </c>
      <c r="G164" s="43" t="str">
        <f t="shared" si="8"/>
        <v/>
      </c>
      <c r="H164" s="44">
        <f t="shared" si="9"/>
        <v>0</v>
      </c>
      <c r="I164" s="45">
        <f t="shared" si="7"/>
        <v>0</v>
      </c>
      <c r="J164" s="46" t="str">
        <f>IF($B164="","",VLOOKUP($B164,'Catalog Items'!$L:$N,3,FALSE))</f>
        <v/>
      </c>
      <c r="K164" s="46" t="str">
        <f>IF($B164="","",VLOOKUP($B164,'Catalog Items'!$L:$O,4,FALSE))</f>
        <v/>
      </c>
      <c r="L164" s="47" t="str">
        <f>IF($B164="","",VLOOKUP($B164,'Catalog Items'!$L:$Q,6,FALSE))</f>
        <v/>
      </c>
      <c r="M164" s="47" t="str">
        <f>IF($B164="","",VLOOKUP($B164,'Catalog Items'!$L:$R,7,FALSE))</f>
        <v/>
      </c>
      <c r="N164" s="47" t="str">
        <f>IF($B164="","",VLOOKUP($B164,'Catalog Items'!$L:$S,8,FALSE))</f>
        <v/>
      </c>
      <c r="O164" s="47" t="str">
        <f>IF($B164="","",VLOOKUP($B164,'Catalog Items'!$L:$T,9,FALSE))</f>
        <v/>
      </c>
      <c r="P164" s="96" t="str">
        <f>IF($B164="","",VLOOKUP($B164,'Catalog Items'!$L:$AA,10,FALSE))</f>
        <v/>
      </c>
      <c r="Q164" s="96" t="str">
        <f>IF($B164="","",VLOOKUP($B164,'Catalog Items'!$L:$AA,11,FALSE))</f>
        <v/>
      </c>
      <c r="R164" s="96" t="str">
        <f>IF($B164="","",VLOOKUP($B164,'Catalog Items'!$L:$AA,12,FALSE))</f>
        <v/>
      </c>
      <c r="S164" s="96" t="str">
        <f>IF($B164="","",VLOOKUP($B164,'Catalog Items'!$L:$AA,13,FALSE))</f>
        <v/>
      </c>
      <c r="T164" s="47" t="str">
        <f>IF($B164="","",VLOOKUP($B164,'Catalog Items'!$L:$BB,17,FALSE))</f>
        <v/>
      </c>
      <c r="U164" s="47" t="str">
        <f>IF($B164="","",VLOOKUP($B164,'Catalog Items'!$L:$BB,19,FALSE))</f>
        <v/>
      </c>
      <c r="V164" s="47" t="str">
        <f>IF($B164="","",VLOOKUP($B164,'Catalog Items'!$L:$BB,20,FALSE))</f>
        <v/>
      </c>
      <c r="W164" s="47" t="str">
        <f>IF($B164="","",VLOOKUP($B164,'Catalog Items'!$L:$BB,21,FALSE))</f>
        <v/>
      </c>
      <c r="X164" s="48" t="str">
        <f>IF($B164="","",VLOOKUP($B164,'Catalog Items'!$L:$BB,22,FALSE))</f>
        <v/>
      </c>
      <c r="Y164" s="48" t="str">
        <f>IF($B164="","",VLOOKUP($B164,'Catalog Items'!$L:$BB,23,FALSE))</f>
        <v/>
      </c>
      <c r="Z164" s="48" t="str">
        <f>IF($B164="","",VLOOKUP($B164,'Catalog Items'!$L:$BB,24,FALSE))</f>
        <v/>
      </c>
      <c r="AA164" s="47" t="str">
        <f>IF($B164="","",VLOOKUP($B164,'Catalog Items'!$L:$BB,25,FALSE))</f>
        <v/>
      </c>
      <c r="AB164" s="47" t="str">
        <f>IF($B164="","",VLOOKUP($B164,'Catalog Items'!$L:$BB,26,FALSE))</f>
        <v/>
      </c>
      <c r="AC164" s="48" t="str">
        <f>IF($B164="","",VLOOKUP($B164,'Catalog Items'!$L:$BB,27,FALSE))</f>
        <v/>
      </c>
      <c r="AD164" s="48" t="str">
        <f>IF($B164="","",VLOOKUP($B164,'Catalog Items'!$L:$BB,28,FALSE))</f>
        <v/>
      </c>
      <c r="AE164" s="48" t="str">
        <f>IF($B164="","",VLOOKUP($B164,'Catalog Items'!$L:$BB,29,FALSE))</f>
        <v/>
      </c>
      <c r="AF164" s="48" t="str">
        <f>IF($B164="","",VLOOKUP($B164,'Catalog Items'!$L:$BB,30,FALSE))</f>
        <v/>
      </c>
      <c r="AG164" s="48" t="str">
        <f>IF($B164="","",VLOOKUP($B164,'Catalog Items'!$L:$BB,31,FALSE))</f>
        <v/>
      </c>
      <c r="AH164" s="48" t="str">
        <f>IF($B164="","",VLOOKUP($B164,'Catalog Items'!$L:$BB,32,FALSE))</f>
        <v/>
      </c>
      <c r="AI164" s="48" t="str">
        <f>IF($B164="","",VLOOKUP($B164,'Catalog Items'!$L:$BB,33,FALSE))</f>
        <v/>
      </c>
      <c r="AJ164" s="48" t="str">
        <f>IF($B164="","",VLOOKUP($B164,'Catalog Items'!$L:$BB,34,FALSE))</f>
        <v/>
      </c>
      <c r="AK164" s="47" t="str">
        <f>IF($B164="","",VLOOKUP($B164,'Catalog Items'!$L:$BB,35,FALSE))</f>
        <v/>
      </c>
      <c r="AL164" s="47" t="str">
        <f>IF($B164="","",VLOOKUP($B164,'Catalog Items'!$L:$BB,36,FALSE))</f>
        <v/>
      </c>
      <c r="AM164" s="47" t="str">
        <f>IF($B164="","",VLOOKUP($B164,'Catalog Items'!$L:$BB,37,FALSE))</f>
        <v/>
      </c>
      <c r="AN164" s="47" t="str">
        <f>IF($B164="","",VLOOKUP($B164,'Catalog Items'!$L:$BB,38,FALSE))</f>
        <v/>
      </c>
      <c r="AO164" s="47" t="str">
        <f>IF($B164="","",VLOOKUP($B164,'Catalog Items'!$L:$BB,14,FALSE))</f>
        <v/>
      </c>
    </row>
    <row r="165" spans="1:41" ht="15.6" customHeight="1" x14ac:dyDescent="0.25">
      <c r="A165" s="39">
        <v>154</v>
      </c>
      <c r="B165" s="40"/>
      <c r="C165" s="41"/>
      <c r="D165" s="41"/>
      <c r="E165" s="42" t="str">
        <f>IF($B165="","",VLOOKUP($B165,'Catalog Items'!$L:$M,2,FALSE))</f>
        <v/>
      </c>
      <c r="F165" s="68" t="str">
        <f>IF($B165="","",IF(AND(D165&gt;0,C165&gt;0),"UOM Error",IF(D165&gt;0,VLOOKUP(B165,'Catalog Items'!$L:$X,13,FALSE),IF(C165&gt;0,VLOOKUP(B165,'Catalog Items'!$L:$W,12,FALSE),0))))</f>
        <v/>
      </c>
      <c r="G165" s="43" t="str">
        <f t="shared" si="8"/>
        <v/>
      </c>
      <c r="H165" s="44">
        <f t="shared" si="9"/>
        <v>0</v>
      </c>
      <c r="I165" s="45">
        <f t="shared" si="7"/>
        <v>0</v>
      </c>
      <c r="J165" s="46" t="str">
        <f>IF($B165="","",VLOOKUP($B165,'Catalog Items'!$L:$N,3,FALSE))</f>
        <v/>
      </c>
      <c r="K165" s="46" t="str">
        <f>IF($B165="","",VLOOKUP($B165,'Catalog Items'!$L:$O,4,FALSE))</f>
        <v/>
      </c>
      <c r="L165" s="47" t="str">
        <f>IF($B165="","",VLOOKUP($B165,'Catalog Items'!$L:$Q,6,FALSE))</f>
        <v/>
      </c>
      <c r="M165" s="47" t="str">
        <f>IF($B165="","",VLOOKUP($B165,'Catalog Items'!$L:$R,7,FALSE))</f>
        <v/>
      </c>
      <c r="N165" s="47" t="str">
        <f>IF($B165="","",VLOOKUP($B165,'Catalog Items'!$L:$S,8,FALSE))</f>
        <v/>
      </c>
      <c r="O165" s="47" t="str">
        <f>IF($B165="","",VLOOKUP($B165,'Catalog Items'!$L:$T,9,FALSE))</f>
        <v/>
      </c>
      <c r="P165" s="96" t="str">
        <f>IF($B165="","",VLOOKUP($B165,'Catalog Items'!$L:$AA,10,FALSE))</f>
        <v/>
      </c>
      <c r="Q165" s="96" t="str">
        <f>IF($B165="","",VLOOKUP($B165,'Catalog Items'!$L:$AA,11,FALSE))</f>
        <v/>
      </c>
      <c r="R165" s="96" t="str">
        <f>IF($B165="","",VLOOKUP($B165,'Catalog Items'!$L:$AA,12,FALSE))</f>
        <v/>
      </c>
      <c r="S165" s="96" t="str">
        <f>IF($B165="","",VLOOKUP($B165,'Catalog Items'!$L:$AA,13,FALSE))</f>
        <v/>
      </c>
      <c r="T165" s="47" t="str">
        <f>IF($B165="","",VLOOKUP($B165,'Catalog Items'!$L:$BB,17,FALSE))</f>
        <v/>
      </c>
      <c r="U165" s="47" t="str">
        <f>IF($B165="","",VLOOKUP($B165,'Catalog Items'!$L:$BB,19,FALSE))</f>
        <v/>
      </c>
      <c r="V165" s="47" t="str">
        <f>IF($B165="","",VLOOKUP($B165,'Catalog Items'!$L:$BB,20,FALSE))</f>
        <v/>
      </c>
      <c r="W165" s="47" t="str">
        <f>IF($B165="","",VLOOKUP($B165,'Catalog Items'!$L:$BB,21,FALSE))</f>
        <v/>
      </c>
      <c r="X165" s="48" t="str">
        <f>IF($B165="","",VLOOKUP($B165,'Catalog Items'!$L:$BB,22,FALSE))</f>
        <v/>
      </c>
      <c r="Y165" s="48" t="str">
        <f>IF($B165="","",VLOOKUP($B165,'Catalog Items'!$L:$BB,23,FALSE))</f>
        <v/>
      </c>
      <c r="Z165" s="48" t="str">
        <f>IF($B165="","",VLOOKUP($B165,'Catalog Items'!$L:$BB,24,FALSE))</f>
        <v/>
      </c>
      <c r="AA165" s="47" t="str">
        <f>IF($B165="","",VLOOKUP($B165,'Catalog Items'!$L:$BB,25,FALSE))</f>
        <v/>
      </c>
      <c r="AB165" s="47" t="str">
        <f>IF($B165="","",VLOOKUP($B165,'Catalog Items'!$L:$BB,26,FALSE))</f>
        <v/>
      </c>
      <c r="AC165" s="48" t="str">
        <f>IF($B165="","",VLOOKUP($B165,'Catalog Items'!$L:$BB,27,FALSE))</f>
        <v/>
      </c>
      <c r="AD165" s="48" t="str">
        <f>IF($B165="","",VLOOKUP($B165,'Catalog Items'!$L:$BB,28,FALSE))</f>
        <v/>
      </c>
      <c r="AE165" s="48" t="str">
        <f>IF($B165="","",VLOOKUP($B165,'Catalog Items'!$L:$BB,29,FALSE))</f>
        <v/>
      </c>
      <c r="AF165" s="48" t="str">
        <f>IF($B165="","",VLOOKUP($B165,'Catalog Items'!$L:$BB,30,FALSE))</f>
        <v/>
      </c>
      <c r="AG165" s="48" t="str">
        <f>IF($B165="","",VLOOKUP($B165,'Catalog Items'!$L:$BB,31,FALSE))</f>
        <v/>
      </c>
      <c r="AH165" s="48" t="str">
        <f>IF($B165="","",VLOOKUP($B165,'Catalog Items'!$L:$BB,32,FALSE))</f>
        <v/>
      </c>
      <c r="AI165" s="48" t="str">
        <f>IF($B165="","",VLOOKUP($B165,'Catalog Items'!$L:$BB,33,FALSE))</f>
        <v/>
      </c>
      <c r="AJ165" s="48" t="str">
        <f>IF($B165="","",VLOOKUP($B165,'Catalog Items'!$L:$BB,34,FALSE))</f>
        <v/>
      </c>
      <c r="AK165" s="47" t="str">
        <f>IF($B165="","",VLOOKUP($B165,'Catalog Items'!$L:$BB,35,FALSE))</f>
        <v/>
      </c>
      <c r="AL165" s="47" t="str">
        <f>IF($B165="","",VLOOKUP($B165,'Catalog Items'!$L:$BB,36,FALSE))</f>
        <v/>
      </c>
      <c r="AM165" s="47" t="str">
        <f>IF($B165="","",VLOOKUP($B165,'Catalog Items'!$L:$BB,37,FALSE))</f>
        <v/>
      </c>
      <c r="AN165" s="47" t="str">
        <f>IF($B165="","",VLOOKUP($B165,'Catalog Items'!$L:$BB,38,FALSE))</f>
        <v/>
      </c>
      <c r="AO165" s="47" t="str">
        <f>IF($B165="","",VLOOKUP($B165,'Catalog Items'!$L:$BB,14,FALSE))</f>
        <v/>
      </c>
    </row>
    <row r="166" spans="1:41" ht="15.6" customHeight="1" x14ac:dyDescent="0.25">
      <c r="A166" s="39">
        <v>155</v>
      </c>
      <c r="B166" s="40"/>
      <c r="C166" s="41"/>
      <c r="D166" s="41"/>
      <c r="E166" s="42" t="str">
        <f>IF($B166="","",VLOOKUP($B166,'Catalog Items'!$L:$M,2,FALSE))</f>
        <v/>
      </c>
      <c r="F166" s="68" t="str">
        <f>IF($B166="","",IF(AND(D166&gt;0,C166&gt;0),"UOM Error",IF(D166&gt;0,VLOOKUP(B166,'Catalog Items'!$L:$X,13,FALSE),IF(C166&gt;0,VLOOKUP(B166,'Catalog Items'!$L:$W,12,FALSE),0))))</f>
        <v/>
      </c>
      <c r="G166" s="43" t="str">
        <f t="shared" si="8"/>
        <v/>
      </c>
      <c r="H166" s="44">
        <f t="shared" si="9"/>
        <v>0</v>
      </c>
      <c r="I166" s="45">
        <f t="shared" si="7"/>
        <v>0</v>
      </c>
      <c r="J166" s="46" t="str">
        <f>IF($B166="","",VLOOKUP($B166,'Catalog Items'!$L:$N,3,FALSE))</f>
        <v/>
      </c>
      <c r="K166" s="46" t="str">
        <f>IF($B166="","",VLOOKUP($B166,'Catalog Items'!$L:$O,4,FALSE))</f>
        <v/>
      </c>
      <c r="L166" s="47" t="str">
        <f>IF($B166="","",VLOOKUP($B166,'Catalog Items'!$L:$Q,6,FALSE))</f>
        <v/>
      </c>
      <c r="M166" s="47" t="str">
        <f>IF($B166="","",VLOOKUP($B166,'Catalog Items'!$L:$R,7,FALSE))</f>
        <v/>
      </c>
      <c r="N166" s="47" t="str">
        <f>IF($B166="","",VLOOKUP($B166,'Catalog Items'!$L:$S,8,FALSE))</f>
        <v/>
      </c>
      <c r="O166" s="47" t="str">
        <f>IF($B166="","",VLOOKUP($B166,'Catalog Items'!$L:$T,9,FALSE))</f>
        <v/>
      </c>
      <c r="P166" s="96" t="str">
        <f>IF($B166="","",VLOOKUP($B166,'Catalog Items'!$L:$AA,10,FALSE))</f>
        <v/>
      </c>
      <c r="Q166" s="96" t="str">
        <f>IF($B166="","",VLOOKUP($B166,'Catalog Items'!$L:$AA,11,FALSE))</f>
        <v/>
      </c>
      <c r="R166" s="96" t="str">
        <f>IF($B166="","",VLOOKUP($B166,'Catalog Items'!$L:$AA,12,FALSE))</f>
        <v/>
      </c>
      <c r="S166" s="96" t="str">
        <f>IF($B166="","",VLOOKUP($B166,'Catalog Items'!$L:$AA,13,FALSE))</f>
        <v/>
      </c>
      <c r="T166" s="47" t="str">
        <f>IF($B166="","",VLOOKUP($B166,'Catalog Items'!$L:$BB,17,FALSE))</f>
        <v/>
      </c>
      <c r="U166" s="47" t="str">
        <f>IF($B166="","",VLOOKUP($B166,'Catalog Items'!$L:$BB,19,FALSE))</f>
        <v/>
      </c>
      <c r="V166" s="47" t="str">
        <f>IF($B166="","",VLOOKUP($B166,'Catalog Items'!$L:$BB,20,FALSE))</f>
        <v/>
      </c>
      <c r="W166" s="47" t="str">
        <f>IF($B166="","",VLOOKUP($B166,'Catalog Items'!$L:$BB,21,FALSE))</f>
        <v/>
      </c>
      <c r="X166" s="48" t="str">
        <f>IF($B166="","",VLOOKUP($B166,'Catalog Items'!$L:$BB,22,FALSE))</f>
        <v/>
      </c>
      <c r="Y166" s="48" t="str">
        <f>IF($B166="","",VLOOKUP($B166,'Catalog Items'!$L:$BB,23,FALSE))</f>
        <v/>
      </c>
      <c r="Z166" s="48" t="str">
        <f>IF($B166="","",VLOOKUP($B166,'Catalog Items'!$L:$BB,24,FALSE))</f>
        <v/>
      </c>
      <c r="AA166" s="47" t="str">
        <f>IF($B166="","",VLOOKUP($B166,'Catalog Items'!$L:$BB,25,FALSE))</f>
        <v/>
      </c>
      <c r="AB166" s="47" t="str">
        <f>IF($B166="","",VLOOKUP($B166,'Catalog Items'!$L:$BB,26,FALSE))</f>
        <v/>
      </c>
      <c r="AC166" s="48" t="str">
        <f>IF($B166="","",VLOOKUP($B166,'Catalog Items'!$L:$BB,27,FALSE))</f>
        <v/>
      </c>
      <c r="AD166" s="48" t="str">
        <f>IF($B166="","",VLOOKUP($B166,'Catalog Items'!$L:$BB,28,FALSE))</f>
        <v/>
      </c>
      <c r="AE166" s="48" t="str">
        <f>IF($B166="","",VLOOKUP($B166,'Catalog Items'!$L:$BB,29,FALSE))</f>
        <v/>
      </c>
      <c r="AF166" s="48" t="str">
        <f>IF($B166="","",VLOOKUP($B166,'Catalog Items'!$L:$BB,30,FALSE))</f>
        <v/>
      </c>
      <c r="AG166" s="48" t="str">
        <f>IF($B166="","",VLOOKUP($B166,'Catalog Items'!$L:$BB,31,FALSE))</f>
        <v/>
      </c>
      <c r="AH166" s="48" t="str">
        <f>IF($B166="","",VLOOKUP($B166,'Catalog Items'!$L:$BB,32,FALSE))</f>
        <v/>
      </c>
      <c r="AI166" s="48" t="str">
        <f>IF($B166="","",VLOOKUP($B166,'Catalog Items'!$L:$BB,33,FALSE))</f>
        <v/>
      </c>
      <c r="AJ166" s="48" t="str">
        <f>IF($B166="","",VLOOKUP($B166,'Catalog Items'!$L:$BB,34,FALSE))</f>
        <v/>
      </c>
      <c r="AK166" s="47" t="str">
        <f>IF($B166="","",VLOOKUP($B166,'Catalog Items'!$L:$BB,35,FALSE))</f>
        <v/>
      </c>
      <c r="AL166" s="47" t="str">
        <f>IF($B166="","",VLOOKUP($B166,'Catalog Items'!$L:$BB,36,FALSE))</f>
        <v/>
      </c>
      <c r="AM166" s="47" t="str">
        <f>IF($B166="","",VLOOKUP($B166,'Catalog Items'!$L:$BB,37,FALSE))</f>
        <v/>
      </c>
      <c r="AN166" s="47" t="str">
        <f>IF($B166="","",VLOOKUP($B166,'Catalog Items'!$L:$BB,38,FALSE))</f>
        <v/>
      </c>
      <c r="AO166" s="47" t="str">
        <f>IF($B166="","",VLOOKUP($B166,'Catalog Items'!$L:$BB,14,FALSE))</f>
        <v/>
      </c>
    </row>
    <row r="167" spans="1:41" ht="15.6" customHeight="1" x14ac:dyDescent="0.25">
      <c r="A167" s="39">
        <v>156</v>
      </c>
      <c r="B167" s="40"/>
      <c r="C167" s="41"/>
      <c r="D167" s="41"/>
      <c r="E167" s="42" t="str">
        <f>IF($B167="","",VLOOKUP($B167,'Catalog Items'!$L:$M,2,FALSE))</f>
        <v/>
      </c>
      <c r="F167" s="68" t="str">
        <f>IF($B167="","",IF(AND(D167&gt;0,C167&gt;0),"UOM Error",IF(D167&gt;0,VLOOKUP(B167,'Catalog Items'!$L:$X,13,FALSE),IF(C167&gt;0,VLOOKUP(B167,'Catalog Items'!$L:$W,12,FALSE),0))))</f>
        <v/>
      </c>
      <c r="G167" s="43" t="str">
        <f t="shared" si="8"/>
        <v/>
      </c>
      <c r="H167" s="44">
        <f t="shared" si="9"/>
        <v>0</v>
      </c>
      <c r="I167" s="45">
        <f t="shared" si="7"/>
        <v>0</v>
      </c>
      <c r="J167" s="46" t="str">
        <f>IF($B167="","",VLOOKUP($B167,'Catalog Items'!$L:$N,3,FALSE))</f>
        <v/>
      </c>
      <c r="K167" s="46" t="str">
        <f>IF($B167="","",VLOOKUP($B167,'Catalog Items'!$L:$O,4,FALSE))</f>
        <v/>
      </c>
      <c r="L167" s="47" t="str">
        <f>IF($B167="","",VLOOKUP($B167,'Catalog Items'!$L:$Q,6,FALSE))</f>
        <v/>
      </c>
      <c r="M167" s="47" t="str">
        <f>IF($B167="","",VLOOKUP($B167,'Catalog Items'!$L:$R,7,FALSE))</f>
        <v/>
      </c>
      <c r="N167" s="47" t="str">
        <f>IF($B167="","",VLOOKUP($B167,'Catalog Items'!$L:$S,8,FALSE))</f>
        <v/>
      </c>
      <c r="O167" s="47" t="str">
        <f>IF($B167="","",VLOOKUP($B167,'Catalog Items'!$L:$T,9,FALSE))</f>
        <v/>
      </c>
      <c r="P167" s="96" t="str">
        <f>IF($B167="","",VLOOKUP($B167,'Catalog Items'!$L:$AA,10,FALSE))</f>
        <v/>
      </c>
      <c r="Q167" s="96" t="str">
        <f>IF($B167="","",VLOOKUP($B167,'Catalog Items'!$L:$AA,11,FALSE))</f>
        <v/>
      </c>
      <c r="R167" s="96" t="str">
        <f>IF($B167="","",VLOOKUP($B167,'Catalog Items'!$L:$AA,12,FALSE))</f>
        <v/>
      </c>
      <c r="S167" s="96" t="str">
        <f>IF($B167="","",VLOOKUP($B167,'Catalog Items'!$L:$AA,13,FALSE))</f>
        <v/>
      </c>
      <c r="T167" s="47" t="str">
        <f>IF($B167="","",VLOOKUP($B167,'Catalog Items'!$L:$BB,17,FALSE))</f>
        <v/>
      </c>
      <c r="U167" s="47" t="str">
        <f>IF($B167="","",VLOOKUP($B167,'Catalog Items'!$L:$BB,19,FALSE))</f>
        <v/>
      </c>
      <c r="V167" s="47" t="str">
        <f>IF($B167="","",VLOOKUP($B167,'Catalog Items'!$L:$BB,20,FALSE))</f>
        <v/>
      </c>
      <c r="W167" s="47" t="str">
        <f>IF($B167="","",VLOOKUP($B167,'Catalog Items'!$L:$BB,21,FALSE))</f>
        <v/>
      </c>
      <c r="X167" s="48" t="str">
        <f>IF($B167="","",VLOOKUP($B167,'Catalog Items'!$L:$BB,22,FALSE))</f>
        <v/>
      </c>
      <c r="Y167" s="48" t="str">
        <f>IF($B167="","",VLOOKUP($B167,'Catalog Items'!$L:$BB,23,FALSE))</f>
        <v/>
      </c>
      <c r="Z167" s="48" t="str">
        <f>IF($B167="","",VLOOKUP($B167,'Catalog Items'!$L:$BB,24,FALSE))</f>
        <v/>
      </c>
      <c r="AA167" s="47" t="str">
        <f>IF($B167="","",VLOOKUP($B167,'Catalog Items'!$L:$BB,25,FALSE))</f>
        <v/>
      </c>
      <c r="AB167" s="47" t="str">
        <f>IF($B167="","",VLOOKUP($B167,'Catalog Items'!$L:$BB,26,FALSE))</f>
        <v/>
      </c>
      <c r="AC167" s="48" t="str">
        <f>IF($B167="","",VLOOKUP($B167,'Catalog Items'!$L:$BB,27,FALSE))</f>
        <v/>
      </c>
      <c r="AD167" s="48" t="str">
        <f>IF($B167="","",VLOOKUP($B167,'Catalog Items'!$L:$BB,28,FALSE))</f>
        <v/>
      </c>
      <c r="AE167" s="48" t="str">
        <f>IF($B167="","",VLOOKUP($B167,'Catalog Items'!$L:$BB,29,FALSE))</f>
        <v/>
      </c>
      <c r="AF167" s="48" t="str">
        <f>IF($B167="","",VLOOKUP($B167,'Catalog Items'!$L:$BB,30,FALSE))</f>
        <v/>
      </c>
      <c r="AG167" s="48" t="str">
        <f>IF($B167="","",VLOOKUP($B167,'Catalog Items'!$L:$BB,31,FALSE))</f>
        <v/>
      </c>
      <c r="AH167" s="48" t="str">
        <f>IF($B167="","",VLOOKUP($B167,'Catalog Items'!$L:$BB,32,FALSE))</f>
        <v/>
      </c>
      <c r="AI167" s="48" t="str">
        <f>IF($B167="","",VLOOKUP($B167,'Catalog Items'!$L:$BB,33,FALSE))</f>
        <v/>
      </c>
      <c r="AJ167" s="48" t="str">
        <f>IF($B167="","",VLOOKUP($B167,'Catalog Items'!$L:$BB,34,FALSE))</f>
        <v/>
      </c>
      <c r="AK167" s="47" t="str">
        <f>IF($B167="","",VLOOKUP($B167,'Catalog Items'!$L:$BB,35,FALSE))</f>
        <v/>
      </c>
      <c r="AL167" s="47" t="str">
        <f>IF($B167="","",VLOOKUP($B167,'Catalog Items'!$L:$BB,36,FALSE))</f>
        <v/>
      </c>
      <c r="AM167" s="47" t="str">
        <f>IF($B167="","",VLOOKUP($B167,'Catalog Items'!$L:$BB,37,FALSE))</f>
        <v/>
      </c>
      <c r="AN167" s="47" t="str">
        <f>IF($B167="","",VLOOKUP($B167,'Catalog Items'!$L:$BB,38,FALSE))</f>
        <v/>
      </c>
      <c r="AO167" s="47" t="str">
        <f>IF($B167="","",VLOOKUP($B167,'Catalog Items'!$L:$BB,14,FALSE))</f>
        <v/>
      </c>
    </row>
    <row r="168" spans="1:41" ht="15.6" customHeight="1" x14ac:dyDescent="0.25">
      <c r="A168" s="39">
        <v>157</v>
      </c>
      <c r="B168" s="40"/>
      <c r="C168" s="41"/>
      <c r="D168" s="41"/>
      <c r="E168" s="42" t="str">
        <f>IF($B168="","",VLOOKUP($B168,'Catalog Items'!$L:$M,2,FALSE))</f>
        <v/>
      </c>
      <c r="F168" s="68" t="str">
        <f>IF($B168="","",IF(AND(D168&gt;0,C168&gt;0),"UOM Error",IF(D168&gt;0,VLOOKUP(B168,'Catalog Items'!$L:$X,13,FALSE),IF(C168&gt;0,VLOOKUP(B168,'Catalog Items'!$L:$W,12,FALSE),0))))</f>
        <v/>
      </c>
      <c r="G168" s="43" t="str">
        <f t="shared" si="8"/>
        <v/>
      </c>
      <c r="H168" s="44">
        <f t="shared" si="9"/>
        <v>0</v>
      </c>
      <c r="I168" s="45">
        <f t="shared" si="7"/>
        <v>0</v>
      </c>
      <c r="J168" s="46" t="str">
        <f>IF($B168="","",VLOOKUP($B168,'Catalog Items'!$L:$N,3,FALSE))</f>
        <v/>
      </c>
      <c r="K168" s="46" t="str">
        <f>IF($B168="","",VLOOKUP($B168,'Catalog Items'!$L:$O,4,FALSE))</f>
        <v/>
      </c>
      <c r="L168" s="47" t="str">
        <f>IF($B168="","",VLOOKUP($B168,'Catalog Items'!$L:$Q,6,FALSE))</f>
        <v/>
      </c>
      <c r="M168" s="47" t="str">
        <f>IF($B168="","",VLOOKUP($B168,'Catalog Items'!$L:$R,7,FALSE))</f>
        <v/>
      </c>
      <c r="N168" s="47" t="str">
        <f>IF($B168="","",VLOOKUP($B168,'Catalog Items'!$L:$S,8,FALSE))</f>
        <v/>
      </c>
      <c r="O168" s="47" t="str">
        <f>IF($B168="","",VLOOKUP($B168,'Catalog Items'!$L:$T,9,FALSE))</f>
        <v/>
      </c>
      <c r="P168" s="96" t="str">
        <f>IF($B168="","",VLOOKUP($B168,'Catalog Items'!$L:$AA,10,FALSE))</f>
        <v/>
      </c>
      <c r="Q168" s="96" t="str">
        <f>IF($B168="","",VLOOKUP($B168,'Catalog Items'!$L:$AA,11,FALSE))</f>
        <v/>
      </c>
      <c r="R168" s="96" t="str">
        <f>IF($B168="","",VLOOKUP($B168,'Catalog Items'!$L:$AA,12,FALSE))</f>
        <v/>
      </c>
      <c r="S168" s="96" t="str">
        <f>IF($B168="","",VLOOKUP($B168,'Catalog Items'!$L:$AA,13,FALSE))</f>
        <v/>
      </c>
      <c r="T168" s="47" t="str">
        <f>IF($B168="","",VLOOKUP($B168,'Catalog Items'!$L:$BB,17,FALSE))</f>
        <v/>
      </c>
      <c r="U168" s="47" t="str">
        <f>IF($B168="","",VLOOKUP($B168,'Catalog Items'!$L:$BB,19,FALSE))</f>
        <v/>
      </c>
      <c r="V168" s="47" t="str">
        <f>IF($B168="","",VLOOKUP($B168,'Catalog Items'!$L:$BB,20,FALSE))</f>
        <v/>
      </c>
      <c r="W168" s="47" t="str">
        <f>IF($B168="","",VLOOKUP($B168,'Catalog Items'!$L:$BB,21,FALSE))</f>
        <v/>
      </c>
      <c r="X168" s="48" t="str">
        <f>IF($B168="","",VLOOKUP($B168,'Catalog Items'!$L:$BB,22,FALSE))</f>
        <v/>
      </c>
      <c r="Y168" s="48" t="str">
        <f>IF($B168="","",VLOOKUP($B168,'Catalog Items'!$L:$BB,23,FALSE))</f>
        <v/>
      </c>
      <c r="Z168" s="48" t="str">
        <f>IF($B168="","",VLOOKUP($B168,'Catalog Items'!$L:$BB,24,FALSE))</f>
        <v/>
      </c>
      <c r="AA168" s="47" t="str">
        <f>IF($B168="","",VLOOKUP($B168,'Catalog Items'!$L:$BB,25,FALSE))</f>
        <v/>
      </c>
      <c r="AB168" s="47" t="str">
        <f>IF($B168="","",VLOOKUP($B168,'Catalog Items'!$L:$BB,26,FALSE))</f>
        <v/>
      </c>
      <c r="AC168" s="48" t="str">
        <f>IF($B168="","",VLOOKUP($B168,'Catalog Items'!$L:$BB,27,FALSE))</f>
        <v/>
      </c>
      <c r="AD168" s="48" t="str">
        <f>IF($B168="","",VLOOKUP($B168,'Catalog Items'!$L:$BB,28,FALSE))</f>
        <v/>
      </c>
      <c r="AE168" s="48" t="str">
        <f>IF($B168="","",VLOOKUP($B168,'Catalog Items'!$L:$BB,29,FALSE))</f>
        <v/>
      </c>
      <c r="AF168" s="48" t="str">
        <f>IF($B168="","",VLOOKUP($B168,'Catalog Items'!$L:$BB,30,FALSE))</f>
        <v/>
      </c>
      <c r="AG168" s="48" t="str">
        <f>IF($B168="","",VLOOKUP($B168,'Catalog Items'!$L:$BB,31,FALSE))</f>
        <v/>
      </c>
      <c r="AH168" s="48" t="str">
        <f>IF($B168="","",VLOOKUP($B168,'Catalog Items'!$L:$BB,32,FALSE))</f>
        <v/>
      </c>
      <c r="AI168" s="48" t="str">
        <f>IF($B168="","",VLOOKUP($B168,'Catalog Items'!$L:$BB,33,FALSE))</f>
        <v/>
      </c>
      <c r="AJ168" s="48" t="str">
        <f>IF($B168="","",VLOOKUP($B168,'Catalog Items'!$L:$BB,34,FALSE))</f>
        <v/>
      </c>
      <c r="AK168" s="47" t="str">
        <f>IF($B168="","",VLOOKUP($B168,'Catalog Items'!$L:$BB,35,FALSE))</f>
        <v/>
      </c>
      <c r="AL168" s="47" t="str">
        <f>IF($B168="","",VLOOKUP($B168,'Catalog Items'!$L:$BB,36,FALSE))</f>
        <v/>
      </c>
      <c r="AM168" s="47" t="str">
        <f>IF($B168="","",VLOOKUP($B168,'Catalog Items'!$L:$BB,37,FALSE))</f>
        <v/>
      </c>
      <c r="AN168" s="47" t="str">
        <f>IF($B168="","",VLOOKUP($B168,'Catalog Items'!$L:$BB,38,FALSE))</f>
        <v/>
      </c>
      <c r="AO168" s="47" t="str">
        <f>IF($B168="","",VLOOKUP($B168,'Catalog Items'!$L:$BB,14,FALSE))</f>
        <v/>
      </c>
    </row>
    <row r="169" spans="1:41" ht="15.6" customHeight="1" x14ac:dyDescent="0.25">
      <c r="A169" s="39">
        <v>158</v>
      </c>
      <c r="B169" s="40"/>
      <c r="C169" s="41"/>
      <c r="D169" s="41"/>
      <c r="E169" s="42" t="str">
        <f>IF($B169="","",VLOOKUP($B169,'Catalog Items'!$L:$M,2,FALSE))</f>
        <v/>
      </c>
      <c r="F169" s="68" t="str">
        <f>IF($B169="","",IF(AND(D169&gt;0,C169&gt;0),"UOM Error",IF(D169&gt;0,VLOOKUP(B169,'Catalog Items'!$L:$X,13,FALSE),IF(C169&gt;0,VLOOKUP(B169,'Catalog Items'!$L:$W,12,FALSE),0))))</f>
        <v/>
      </c>
      <c r="G169" s="43" t="str">
        <f t="shared" si="8"/>
        <v/>
      </c>
      <c r="H169" s="44">
        <f t="shared" si="9"/>
        <v>0</v>
      </c>
      <c r="I169" s="45">
        <f t="shared" si="7"/>
        <v>0</v>
      </c>
      <c r="J169" s="46" t="str">
        <f>IF($B169="","",VLOOKUP($B169,'Catalog Items'!$L:$N,3,FALSE))</f>
        <v/>
      </c>
      <c r="K169" s="46" t="str">
        <f>IF($B169="","",VLOOKUP($B169,'Catalog Items'!$L:$O,4,FALSE))</f>
        <v/>
      </c>
      <c r="L169" s="47" t="str">
        <f>IF($B169="","",VLOOKUP($B169,'Catalog Items'!$L:$Q,6,FALSE))</f>
        <v/>
      </c>
      <c r="M169" s="47" t="str">
        <f>IF($B169="","",VLOOKUP($B169,'Catalog Items'!$L:$R,7,FALSE))</f>
        <v/>
      </c>
      <c r="N169" s="47" t="str">
        <f>IF($B169="","",VLOOKUP($B169,'Catalog Items'!$L:$S,8,FALSE))</f>
        <v/>
      </c>
      <c r="O169" s="47" t="str">
        <f>IF($B169="","",VLOOKUP($B169,'Catalog Items'!$L:$T,9,FALSE))</f>
        <v/>
      </c>
      <c r="P169" s="96" t="str">
        <f>IF($B169="","",VLOOKUP($B169,'Catalog Items'!$L:$AA,10,FALSE))</f>
        <v/>
      </c>
      <c r="Q169" s="96" t="str">
        <f>IF($B169="","",VLOOKUP($B169,'Catalog Items'!$L:$AA,11,FALSE))</f>
        <v/>
      </c>
      <c r="R169" s="96" t="str">
        <f>IF($B169="","",VLOOKUP($B169,'Catalog Items'!$L:$AA,12,FALSE))</f>
        <v/>
      </c>
      <c r="S169" s="96" t="str">
        <f>IF($B169="","",VLOOKUP($B169,'Catalog Items'!$L:$AA,13,FALSE))</f>
        <v/>
      </c>
      <c r="T169" s="47" t="str">
        <f>IF($B169="","",VLOOKUP($B169,'Catalog Items'!$L:$BB,17,FALSE))</f>
        <v/>
      </c>
      <c r="U169" s="47" t="str">
        <f>IF($B169="","",VLOOKUP($B169,'Catalog Items'!$L:$BB,19,FALSE))</f>
        <v/>
      </c>
      <c r="V169" s="47" t="str">
        <f>IF($B169="","",VLOOKUP($B169,'Catalog Items'!$L:$BB,20,FALSE))</f>
        <v/>
      </c>
      <c r="W169" s="47" t="str">
        <f>IF($B169="","",VLOOKUP($B169,'Catalog Items'!$L:$BB,21,FALSE))</f>
        <v/>
      </c>
      <c r="X169" s="48" t="str">
        <f>IF($B169="","",VLOOKUP($B169,'Catalog Items'!$L:$BB,22,FALSE))</f>
        <v/>
      </c>
      <c r="Y169" s="48" t="str">
        <f>IF($B169="","",VLOOKUP($B169,'Catalog Items'!$L:$BB,23,FALSE))</f>
        <v/>
      </c>
      <c r="Z169" s="48" t="str">
        <f>IF($B169="","",VLOOKUP($B169,'Catalog Items'!$L:$BB,24,FALSE))</f>
        <v/>
      </c>
      <c r="AA169" s="47" t="str">
        <f>IF($B169="","",VLOOKUP($B169,'Catalog Items'!$L:$BB,25,FALSE))</f>
        <v/>
      </c>
      <c r="AB169" s="47" t="str">
        <f>IF($B169="","",VLOOKUP($B169,'Catalog Items'!$L:$BB,26,FALSE))</f>
        <v/>
      </c>
      <c r="AC169" s="48" t="str">
        <f>IF($B169="","",VLOOKUP($B169,'Catalog Items'!$L:$BB,27,FALSE))</f>
        <v/>
      </c>
      <c r="AD169" s="48" t="str">
        <f>IF($B169="","",VLOOKUP($B169,'Catalog Items'!$L:$BB,28,FALSE))</f>
        <v/>
      </c>
      <c r="AE169" s="48" t="str">
        <f>IF($B169="","",VLOOKUP($B169,'Catalog Items'!$L:$BB,29,FALSE))</f>
        <v/>
      </c>
      <c r="AF169" s="48" t="str">
        <f>IF($B169="","",VLOOKUP($B169,'Catalog Items'!$L:$BB,30,FALSE))</f>
        <v/>
      </c>
      <c r="AG169" s="48" t="str">
        <f>IF($B169="","",VLOOKUP($B169,'Catalog Items'!$L:$BB,31,FALSE))</f>
        <v/>
      </c>
      <c r="AH169" s="48" t="str">
        <f>IF($B169="","",VLOOKUP($B169,'Catalog Items'!$L:$BB,32,FALSE))</f>
        <v/>
      </c>
      <c r="AI169" s="48" t="str">
        <f>IF($B169="","",VLOOKUP($B169,'Catalog Items'!$L:$BB,33,FALSE))</f>
        <v/>
      </c>
      <c r="AJ169" s="48" t="str">
        <f>IF($B169="","",VLOOKUP($B169,'Catalog Items'!$L:$BB,34,FALSE))</f>
        <v/>
      </c>
      <c r="AK169" s="47" t="str">
        <f>IF($B169="","",VLOOKUP($B169,'Catalog Items'!$L:$BB,35,FALSE))</f>
        <v/>
      </c>
      <c r="AL169" s="47" t="str">
        <f>IF($B169="","",VLOOKUP($B169,'Catalog Items'!$L:$BB,36,FALSE))</f>
        <v/>
      </c>
      <c r="AM169" s="47" t="str">
        <f>IF($B169="","",VLOOKUP($B169,'Catalog Items'!$L:$BB,37,FALSE))</f>
        <v/>
      </c>
      <c r="AN169" s="47" t="str">
        <f>IF($B169="","",VLOOKUP($B169,'Catalog Items'!$L:$BB,38,FALSE))</f>
        <v/>
      </c>
      <c r="AO169" s="47" t="str">
        <f>IF($B169="","",VLOOKUP($B169,'Catalog Items'!$L:$BB,14,FALSE))</f>
        <v/>
      </c>
    </row>
    <row r="170" spans="1:41" ht="15.6" customHeight="1" x14ac:dyDescent="0.25">
      <c r="A170" s="39">
        <v>159</v>
      </c>
      <c r="B170" s="40"/>
      <c r="C170" s="41"/>
      <c r="D170" s="41"/>
      <c r="E170" s="42" t="str">
        <f>IF($B170="","",VLOOKUP($B170,'Catalog Items'!$L:$M,2,FALSE))</f>
        <v/>
      </c>
      <c r="F170" s="68" t="str">
        <f>IF($B170="","",IF(AND(D170&gt;0,C170&gt;0),"UOM Error",IF(D170&gt;0,VLOOKUP(B170,'Catalog Items'!$L:$X,13,FALSE),IF(C170&gt;0,VLOOKUP(B170,'Catalog Items'!$L:$W,12,FALSE),0))))</f>
        <v/>
      </c>
      <c r="G170" s="43" t="str">
        <f t="shared" si="8"/>
        <v/>
      </c>
      <c r="H170" s="44">
        <f t="shared" si="9"/>
        <v>0</v>
      </c>
      <c r="I170" s="45">
        <f t="shared" si="7"/>
        <v>0</v>
      </c>
      <c r="J170" s="46" t="str">
        <f>IF($B170="","",VLOOKUP($B170,'Catalog Items'!$L:$N,3,FALSE))</f>
        <v/>
      </c>
      <c r="K170" s="46" t="str">
        <f>IF($B170="","",VLOOKUP($B170,'Catalog Items'!$L:$O,4,FALSE))</f>
        <v/>
      </c>
      <c r="L170" s="47" t="str">
        <f>IF($B170="","",VLOOKUP($B170,'Catalog Items'!$L:$Q,6,FALSE))</f>
        <v/>
      </c>
      <c r="M170" s="47" t="str">
        <f>IF($B170="","",VLOOKUP($B170,'Catalog Items'!$L:$R,7,FALSE))</f>
        <v/>
      </c>
      <c r="N170" s="47" t="str">
        <f>IF($B170="","",VLOOKUP($B170,'Catalog Items'!$L:$S,8,FALSE))</f>
        <v/>
      </c>
      <c r="O170" s="47" t="str">
        <f>IF($B170="","",VLOOKUP($B170,'Catalog Items'!$L:$T,9,FALSE))</f>
        <v/>
      </c>
      <c r="P170" s="96" t="str">
        <f>IF($B170="","",VLOOKUP($B170,'Catalog Items'!$L:$AA,10,FALSE))</f>
        <v/>
      </c>
      <c r="Q170" s="96" t="str">
        <f>IF($B170="","",VLOOKUP($B170,'Catalog Items'!$L:$AA,11,FALSE))</f>
        <v/>
      </c>
      <c r="R170" s="96" t="str">
        <f>IF($B170="","",VLOOKUP($B170,'Catalog Items'!$L:$AA,12,FALSE))</f>
        <v/>
      </c>
      <c r="S170" s="96" t="str">
        <f>IF($B170="","",VLOOKUP($B170,'Catalog Items'!$L:$AA,13,FALSE))</f>
        <v/>
      </c>
      <c r="T170" s="47" t="str">
        <f>IF($B170="","",VLOOKUP($B170,'Catalog Items'!$L:$BB,17,FALSE))</f>
        <v/>
      </c>
      <c r="U170" s="47" t="str">
        <f>IF($B170="","",VLOOKUP($B170,'Catalog Items'!$L:$BB,19,FALSE))</f>
        <v/>
      </c>
      <c r="V170" s="47" t="str">
        <f>IF($B170="","",VLOOKUP($B170,'Catalog Items'!$L:$BB,20,FALSE))</f>
        <v/>
      </c>
      <c r="W170" s="47" t="str">
        <f>IF($B170="","",VLOOKUP($B170,'Catalog Items'!$L:$BB,21,FALSE))</f>
        <v/>
      </c>
      <c r="X170" s="48" t="str">
        <f>IF($B170="","",VLOOKUP($B170,'Catalog Items'!$L:$BB,22,FALSE))</f>
        <v/>
      </c>
      <c r="Y170" s="48" t="str">
        <f>IF($B170="","",VLOOKUP($B170,'Catalog Items'!$L:$BB,23,FALSE))</f>
        <v/>
      </c>
      <c r="Z170" s="48" t="str">
        <f>IF($B170="","",VLOOKUP($B170,'Catalog Items'!$L:$BB,24,FALSE))</f>
        <v/>
      </c>
      <c r="AA170" s="47" t="str">
        <f>IF($B170="","",VLOOKUP($B170,'Catalog Items'!$L:$BB,25,FALSE))</f>
        <v/>
      </c>
      <c r="AB170" s="47" t="str">
        <f>IF($B170="","",VLOOKUP($B170,'Catalog Items'!$L:$BB,26,FALSE))</f>
        <v/>
      </c>
      <c r="AC170" s="48" t="str">
        <f>IF($B170="","",VLOOKUP($B170,'Catalog Items'!$L:$BB,27,FALSE))</f>
        <v/>
      </c>
      <c r="AD170" s="48" t="str">
        <f>IF($B170="","",VLOOKUP($B170,'Catalog Items'!$L:$BB,28,FALSE))</f>
        <v/>
      </c>
      <c r="AE170" s="48" t="str">
        <f>IF($B170="","",VLOOKUP($B170,'Catalog Items'!$L:$BB,29,FALSE))</f>
        <v/>
      </c>
      <c r="AF170" s="48" t="str">
        <f>IF($B170="","",VLOOKUP($B170,'Catalog Items'!$L:$BB,30,FALSE))</f>
        <v/>
      </c>
      <c r="AG170" s="48" t="str">
        <f>IF($B170="","",VLOOKUP($B170,'Catalog Items'!$L:$BB,31,FALSE))</f>
        <v/>
      </c>
      <c r="AH170" s="48" t="str">
        <f>IF($B170="","",VLOOKUP($B170,'Catalog Items'!$L:$BB,32,FALSE))</f>
        <v/>
      </c>
      <c r="AI170" s="48" t="str">
        <f>IF($B170="","",VLOOKUP($B170,'Catalog Items'!$L:$BB,33,FALSE))</f>
        <v/>
      </c>
      <c r="AJ170" s="48" t="str">
        <f>IF($B170="","",VLOOKUP($B170,'Catalog Items'!$L:$BB,34,FALSE))</f>
        <v/>
      </c>
      <c r="AK170" s="47" t="str">
        <f>IF($B170="","",VLOOKUP($B170,'Catalog Items'!$L:$BB,35,FALSE))</f>
        <v/>
      </c>
      <c r="AL170" s="47" t="str">
        <f>IF($B170="","",VLOOKUP($B170,'Catalog Items'!$L:$BB,36,FALSE))</f>
        <v/>
      </c>
      <c r="AM170" s="47" t="str">
        <f>IF($B170="","",VLOOKUP($B170,'Catalog Items'!$L:$BB,37,FALSE))</f>
        <v/>
      </c>
      <c r="AN170" s="47" t="str">
        <f>IF($B170="","",VLOOKUP($B170,'Catalog Items'!$L:$BB,38,FALSE))</f>
        <v/>
      </c>
      <c r="AO170" s="47" t="str">
        <f>IF($B170="","",VLOOKUP($B170,'Catalog Items'!$L:$BB,14,FALSE))</f>
        <v/>
      </c>
    </row>
    <row r="171" spans="1:41" ht="15.6" customHeight="1" x14ac:dyDescent="0.25">
      <c r="A171" s="39">
        <v>160</v>
      </c>
      <c r="B171" s="40"/>
      <c r="C171" s="41"/>
      <c r="D171" s="41"/>
      <c r="E171" s="42" t="str">
        <f>IF($B171="","",VLOOKUP($B171,'Catalog Items'!$L:$M,2,FALSE))</f>
        <v/>
      </c>
      <c r="F171" s="68" t="str">
        <f>IF($B171="","",IF(AND(D171&gt;0,C171&gt;0),"UOM Error",IF(D171&gt;0,VLOOKUP(B171,'Catalog Items'!$L:$X,13,FALSE),IF(C171&gt;0,VLOOKUP(B171,'Catalog Items'!$L:$W,12,FALSE),0))))</f>
        <v/>
      </c>
      <c r="G171" s="43" t="str">
        <f t="shared" si="8"/>
        <v/>
      </c>
      <c r="H171" s="44">
        <f t="shared" si="9"/>
        <v>0</v>
      </c>
      <c r="I171" s="45">
        <f t="shared" si="7"/>
        <v>0</v>
      </c>
      <c r="J171" s="46" t="str">
        <f>IF($B171="","",VLOOKUP($B171,'Catalog Items'!$L:$N,3,FALSE))</f>
        <v/>
      </c>
      <c r="K171" s="46" t="str">
        <f>IF($B171="","",VLOOKUP($B171,'Catalog Items'!$L:$O,4,FALSE))</f>
        <v/>
      </c>
      <c r="L171" s="47" t="str">
        <f>IF($B171="","",VLOOKUP($B171,'Catalog Items'!$L:$Q,6,FALSE))</f>
        <v/>
      </c>
      <c r="M171" s="47" t="str">
        <f>IF($B171="","",VLOOKUP($B171,'Catalog Items'!$L:$R,7,FALSE))</f>
        <v/>
      </c>
      <c r="N171" s="47" t="str">
        <f>IF($B171="","",VLOOKUP($B171,'Catalog Items'!$L:$S,8,FALSE))</f>
        <v/>
      </c>
      <c r="O171" s="47" t="str">
        <f>IF($B171="","",VLOOKUP($B171,'Catalog Items'!$L:$T,9,FALSE))</f>
        <v/>
      </c>
      <c r="P171" s="96" t="str">
        <f>IF($B171="","",VLOOKUP($B171,'Catalog Items'!$L:$AA,10,FALSE))</f>
        <v/>
      </c>
      <c r="Q171" s="96" t="str">
        <f>IF($B171="","",VLOOKUP($B171,'Catalog Items'!$L:$AA,11,FALSE))</f>
        <v/>
      </c>
      <c r="R171" s="96" t="str">
        <f>IF($B171="","",VLOOKUP($B171,'Catalog Items'!$L:$AA,12,FALSE))</f>
        <v/>
      </c>
      <c r="S171" s="96" t="str">
        <f>IF($B171="","",VLOOKUP($B171,'Catalog Items'!$L:$AA,13,FALSE))</f>
        <v/>
      </c>
      <c r="T171" s="47" t="str">
        <f>IF($B171="","",VLOOKUP($B171,'Catalog Items'!$L:$BB,17,FALSE))</f>
        <v/>
      </c>
      <c r="U171" s="47" t="str">
        <f>IF($B171="","",VLOOKUP($B171,'Catalog Items'!$L:$BB,19,FALSE))</f>
        <v/>
      </c>
      <c r="V171" s="47" t="str">
        <f>IF($B171="","",VLOOKUP($B171,'Catalog Items'!$L:$BB,20,FALSE))</f>
        <v/>
      </c>
      <c r="W171" s="47" t="str">
        <f>IF($B171="","",VLOOKUP($B171,'Catalog Items'!$L:$BB,21,FALSE))</f>
        <v/>
      </c>
      <c r="X171" s="48" t="str">
        <f>IF($B171="","",VLOOKUP($B171,'Catalog Items'!$L:$BB,22,FALSE))</f>
        <v/>
      </c>
      <c r="Y171" s="48" t="str">
        <f>IF($B171="","",VLOOKUP($B171,'Catalog Items'!$L:$BB,23,FALSE))</f>
        <v/>
      </c>
      <c r="Z171" s="48" t="str">
        <f>IF($B171="","",VLOOKUP($B171,'Catalog Items'!$L:$BB,24,FALSE))</f>
        <v/>
      </c>
      <c r="AA171" s="47" t="str">
        <f>IF($B171="","",VLOOKUP($B171,'Catalog Items'!$L:$BB,25,FALSE))</f>
        <v/>
      </c>
      <c r="AB171" s="47" t="str">
        <f>IF($B171="","",VLOOKUP($B171,'Catalog Items'!$L:$BB,26,FALSE))</f>
        <v/>
      </c>
      <c r="AC171" s="48" t="str">
        <f>IF($B171="","",VLOOKUP($B171,'Catalog Items'!$L:$BB,27,FALSE))</f>
        <v/>
      </c>
      <c r="AD171" s="48" t="str">
        <f>IF($B171="","",VLOOKUP($B171,'Catalog Items'!$L:$BB,28,FALSE))</f>
        <v/>
      </c>
      <c r="AE171" s="48" t="str">
        <f>IF($B171="","",VLOOKUP($B171,'Catalog Items'!$L:$BB,29,FALSE))</f>
        <v/>
      </c>
      <c r="AF171" s="48" t="str">
        <f>IF($B171="","",VLOOKUP($B171,'Catalog Items'!$L:$BB,30,FALSE))</f>
        <v/>
      </c>
      <c r="AG171" s="48" t="str">
        <f>IF($B171="","",VLOOKUP($B171,'Catalog Items'!$L:$BB,31,FALSE))</f>
        <v/>
      </c>
      <c r="AH171" s="48" t="str">
        <f>IF($B171="","",VLOOKUP($B171,'Catalog Items'!$L:$BB,32,FALSE))</f>
        <v/>
      </c>
      <c r="AI171" s="48" t="str">
        <f>IF($B171="","",VLOOKUP($B171,'Catalog Items'!$L:$BB,33,FALSE))</f>
        <v/>
      </c>
      <c r="AJ171" s="48" t="str">
        <f>IF($B171="","",VLOOKUP($B171,'Catalog Items'!$L:$BB,34,FALSE))</f>
        <v/>
      </c>
      <c r="AK171" s="47" t="str">
        <f>IF($B171="","",VLOOKUP($B171,'Catalog Items'!$L:$BB,35,FALSE))</f>
        <v/>
      </c>
      <c r="AL171" s="47" t="str">
        <f>IF($B171="","",VLOOKUP($B171,'Catalog Items'!$L:$BB,36,FALSE))</f>
        <v/>
      </c>
      <c r="AM171" s="47" t="str">
        <f>IF($B171="","",VLOOKUP($B171,'Catalog Items'!$L:$BB,37,FALSE))</f>
        <v/>
      </c>
      <c r="AN171" s="47" t="str">
        <f>IF($B171="","",VLOOKUP($B171,'Catalog Items'!$L:$BB,38,FALSE))</f>
        <v/>
      </c>
      <c r="AO171" s="47" t="str">
        <f>IF($B171="","",VLOOKUP($B171,'Catalog Items'!$L:$BB,14,FALSE))</f>
        <v/>
      </c>
    </row>
    <row r="172" spans="1:41" ht="15.6" customHeight="1" x14ac:dyDescent="0.25">
      <c r="A172" s="39">
        <v>161</v>
      </c>
      <c r="B172" s="40"/>
      <c r="C172" s="41"/>
      <c r="D172" s="41"/>
      <c r="E172" s="42" t="str">
        <f>IF($B172="","",VLOOKUP($B172,'Catalog Items'!$L:$M,2,FALSE))</f>
        <v/>
      </c>
      <c r="F172" s="68" t="str">
        <f>IF($B172="","",IF(AND(D172&gt;0,C172&gt;0),"UOM Error",IF(D172&gt;0,VLOOKUP(B172,'Catalog Items'!$L:$X,13,FALSE),IF(C172&gt;0,VLOOKUP(B172,'Catalog Items'!$L:$W,12,FALSE),0))))</f>
        <v/>
      </c>
      <c r="G172" s="43" t="str">
        <f t="shared" si="8"/>
        <v/>
      </c>
      <c r="H172" s="44">
        <f t="shared" si="9"/>
        <v>0</v>
      </c>
      <c r="I172" s="45">
        <f t="shared" si="7"/>
        <v>0</v>
      </c>
      <c r="J172" s="46" t="str">
        <f>IF($B172="","",VLOOKUP($B172,'Catalog Items'!$L:$N,3,FALSE))</f>
        <v/>
      </c>
      <c r="K172" s="46" t="str">
        <f>IF($B172="","",VLOOKUP($B172,'Catalog Items'!$L:$O,4,FALSE))</f>
        <v/>
      </c>
      <c r="L172" s="47" t="str">
        <f>IF($B172="","",VLOOKUP($B172,'Catalog Items'!$L:$Q,6,FALSE))</f>
        <v/>
      </c>
      <c r="M172" s="47" t="str">
        <f>IF($B172="","",VLOOKUP($B172,'Catalog Items'!$L:$R,7,FALSE))</f>
        <v/>
      </c>
      <c r="N172" s="47" t="str">
        <f>IF($B172="","",VLOOKUP($B172,'Catalog Items'!$L:$S,8,FALSE))</f>
        <v/>
      </c>
      <c r="O172" s="47" t="str">
        <f>IF($B172="","",VLOOKUP($B172,'Catalog Items'!$L:$T,9,FALSE))</f>
        <v/>
      </c>
      <c r="P172" s="96" t="str">
        <f>IF($B172="","",VLOOKUP($B172,'Catalog Items'!$L:$AA,10,FALSE))</f>
        <v/>
      </c>
      <c r="Q172" s="96" t="str">
        <f>IF($B172="","",VLOOKUP($B172,'Catalog Items'!$L:$AA,11,FALSE))</f>
        <v/>
      </c>
      <c r="R172" s="96" t="str">
        <f>IF($B172="","",VLOOKUP($B172,'Catalog Items'!$L:$AA,12,FALSE))</f>
        <v/>
      </c>
      <c r="S172" s="96" t="str">
        <f>IF($B172="","",VLOOKUP($B172,'Catalog Items'!$L:$AA,13,FALSE))</f>
        <v/>
      </c>
      <c r="T172" s="47" t="str">
        <f>IF($B172="","",VLOOKUP($B172,'Catalog Items'!$L:$BB,17,FALSE))</f>
        <v/>
      </c>
      <c r="U172" s="47" t="str">
        <f>IF($B172="","",VLOOKUP($B172,'Catalog Items'!$L:$BB,19,FALSE))</f>
        <v/>
      </c>
      <c r="V172" s="47" t="str">
        <f>IF($B172="","",VLOOKUP($B172,'Catalog Items'!$L:$BB,20,FALSE))</f>
        <v/>
      </c>
      <c r="W172" s="47" t="str">
        <f>IF($B172="","",VLOOKUP($B172,'Catalog Items'!$L:$BB,21,FALSE))</f>
        <v/>
      </c>
      <c r="X172" s="48" t="str">
        <f>IF($B172="","",VLOOKUP($B172,'Catalog Items'!$L:$BB,22,FALSE))</f>
        <v/>
      </c>
      <c r="Y172" s="48" t="str">
        <f>IF($B172="","",VLOOKUP($B172,'Catalog Items'!$L:$BB,23,FALSE))</f>
        <v/>
      </c>
      <c r="Z172" s="48" t="str">
        <f>IF($B172="","",VLOOKUP($B172,'Catalog Items'!$L:$BB,24,FALSE))</f>
        <v/>
      </c>
      <c r="AA172" s="47" t="str">
        <f>IF($B172="","",VLOOKUP($B172,'Catalog Items'!$L:$BB,25,FALSE))</f>
        <v/>
      </c>
      <c r="AB172" s="47" t="str">
        <f>IF($B172="","",VLOOKUP($B172,'Catalog Items'!$L:$BB,26,FALSE))</f>
        <v/>
      </c>
      <c r="AC172" s="48" t="str">
        <f>IF($B172="","",VLOOKUP($B172,'Catalog Items'!$L:$BB,27,FALSE))</f>
        <v/>
      </c>
      <c r="AD172" s="48" t="str">
        <f>IF($B172="","",VLOOKUP($B172,'Catalog Items'!$L:$BB,28,FALSE))</f>
        <v/>
      </c>
      <c r="AE172" s="48" t="str">
        <f>IF($B172="","",VLOOKUP($B172,'Catalog Items'!$L:$BB,29,FALSE))</f>
        <v/>
      </c>
      <c r="AF172" s="48" t="str">
        <f>IF($B172="","",VLOOKUP($B172,'Catalog Items'!$L:$BB,30,FALSE))</f>
        <v/>
      </c>
      <c r="AG172" s="48" t="str">
        <f>IF($B172="","",VLOOKUP($B172,'Catalog Items'!$L:$BB,31,FALSE))</f>
        <v/>
      </c>
      <c r="AH172" s="48" t="str">
        <f>IF($B172="","",VLOOKUP($B172,'Catalog Items'!$L:$BB,32,FALSE))</f>
        <v/>
      </c>
      <c r="AI172" s="48" t="str">
        <f>IF($B172="","",VLOOKUP($B172,'Catalog Items'!$L:$BB,33,FALSE))</f>
        <v/>
      </c>
      <c r="AJ172" s="48" t="str">
        <f>IF($B172="","",VLOOKUP($B172,'Catalog Items'!$L:$BB,34,FALSE))</f>
        <v/>
      </c>
      <c r="AK172" s="47" t="str">
        <f>IF($B172="","",VLOOKUP($B172,'Catalog Items'!$L:$BB,35,FALSE))</f>
        <v/>
      </c>
      <c r="AL172" s="47" t="str">
        <f>IF($B172="","",VLOOKUP($B172,'Catalog Items'!$L:$BB,36,FALSE))</f>
        <v/>
      </c>
      <c r="AM172" s="47" t="str">
        <f>IF($B172="","",VLOOKUP($B172,'Catalog Items'!$L:$BB,37,FALSE))</f>
        <v/>
      </c>
      <c r="AN172" s="47" t="str">
        <f>IF($B172="","",VLOOKUP($B172,'Catalog Items'!$L:$BB,38,FALSE))</f>
        <v/>
      </c>
      <c r="AO172" s="47" t="str">
        <f>IF($B172="","",VLOOKUP($B172,'Catalog Items'!$L:$BB,14,FALSE))</f>
        <v/>
      </c>
    </row>
    <row r="173" spans="1:41" ht="15.6" customHeight="1" x14ac:dyDescent="0.25">
      <c r="A173" s="39">
        <v>162</v>
      </c>
      <c r="B173" s="40"/>
      <c r="C173" s="41"/>
      <c r="D173" s="41"/>
      <c r="E173" s="42" t="str">
        <f>IF($B173="","",VLOOKUP($B173,'Catalog Items'!$L:$M,2,FALSE))</f>
        <v/>
      </c>
      <c r="F173" s="68" t="str">
        <f>IF($B173="","",IF(AND(D173&gt;0,C173&gt;0),"UOM Error",IF(D173&gt;0,VLOOKUP(B173,'Catalog Items'!$L:$X,13,FALSE),IF(C173&gt;0,VLOOKUP(B173,'Catalog Items'!$L:$W,12,FALSE),0))))</f>
        <v/>
      </c>
      <c r="G173" s="43" t="str">
        <f t="shared" si="8"/>
        <v/>
      </c>
      <c r="H173" s="44">
        <f t="shared" si="9"/>
        <v>0</v>
      </c>
      <c r="I173" s="45">
        <f t="shared" si="7"/>
        <v>0</v>
      </c>
      <c r="J173" s="46" t="str">
        <f>IF($B173="","",VLOOKUP($B173,'Catalog Items'!$L:$N,3,FALSE))</f>
        <v/>
      </c>
      <c r="K173" s="46" t="str">
        <f>IF($B173="","",VLOOKUP($B173,'Catalog Items'!$L:$O,4,FALSE))</f>
        <v/>
      </c>
      <c r="L173" s="47" t="str">
        <f>IF($B173="","",VLOOKUP($B173,'Catalog Items'!$L:$Q,6,FALSE))</f>
        <v/>
      </c>
      <c r="M173" s="47" t="str">
        <f>IF($B173="","",VLOOKUP($B173,'Catalog Items'!$L:$R,7,FALSE))</f>
        <v/>
      </c>
      <c r="N173" s="47" t="str">
        <f>IF($B173="","",VLOOKUP($B173,'Catalog Items'!$L:$S,8,FALSE))</f>
        <v/>
      </c>
      <c r="O173" s="47" t="str">
        <f>IF($B173="","",VLOOKUP($B173,'Catalog Items'!$L:$T,9,FALSE))</f>
        <v/>
      </c>
      <c r="P173" s="96" t="str">
        <f>IF($B173="","",VLOOKUP($B173,'Catalog Items'!$L:$AA,10,FALSE))</f>
        <v/>
      </c>
      <c r="Q173" s="96" t="str">
        <f>IF($B173="","",VLOOKUP($B173,'Catalog Items'!$L:$AA,11,FALSE))</f>
        <v/>
      </c>
      <c r="R173" s="96" t="str">
        <f>IF($B173="","",VLOOKUP($B173,'Catalog Items'!$L:$AA,12,FALSE))</f>
        <v/>
      </c>
      <c r="S173" s="96" t="str">
        <f>IF($B173="","",VLOOKUP($B173,'Catalog Items'!$L:$AA,13,FALSE))</f>
        <v/>
      </c>
      <c r="T173" s="47" t="str">
        <f>IF($B173="","",VLOOKUP($B173,'Catalog Items'!$L:$BB,17,FALSE))</f>
        <v/>
      </c>
      <c r="U173" s="47" t="str">
        <f>IF($B173="","",VLOOKUP($B173,'Catalog Items'!$L:$BB,19,FALSE))</f>
        <v/>
      </c>
      <c r="V173" s="47" t="str">
        <f>IF($B173="","",VLOOKUP($B173,'Catalog Items'!$L:$BB,20,FALSE))</f>
        <v/>
      </c>
      <c r="W173" s="47" t="str">
        <f>IF($B173="","",VLOOKUP($B173,'Catalog Items'!$L:$BB,21,FALSE))</f>
        <v/>
      </c>
      <c r="X173" s="48" t="str">
        <f>IF($B173="","",VLOOKUP($B173,'Catalog Items'!$L:$BB,22,FALSE))</f>
        <v/>
      </c>
      <c r="Y173" s="48" t="str">
        <f>IF($B173="","",VLOOKUP($B173,'Catalog Items'!$L:$BB,23,FALSE))</f>
        <v/>
      </c>
      <c r="Z173" s="48" t="str">
        <f>IF($B173="","",VLOOKUP($B173,'Catalog Items'!$L:$BB,24,FALSE))</f>
        <v/>
      </c>
      <c r="AA173" s="47" t="str">
        <f>IF($B173="","",VLOOKUP($B173,'Catalog Items'!$L:$BB,25,FALSE))</f>
        <v/>
      </c>
      <c r="AB173" s="47" t="str">
        <f>IF($B173="","",VLOOKUP($B173,'Catalog Items'!$L:$BB,26,FALSE))</f>
        <v/>
      </c>
      <c r="AC173" s="48" t="str">
        <f>IF($B173="","",VLOOKUP($B173,'Catalog Items'!$L:$BB,27,FALSE))</f>
        <v/>
      </c>
      <c r="AD173" s="48" t="str">
        <f>IF($B173="","",VLOOKUP($B173,'Catalog Items'!$L:$BB,28,FALSE))</f>
        <v/>
      </c>
      <c r="AE173" s="48" t="str">
        <f>IF($B173="","",VLOOKUP($B173,'Catalog Items'!$L:$BB,29,FALSE))</f>
        <v/>
      </c>
      <c r="AF173" s="48" t="str">
        <f>IF($B173="","",VLOOKUP($B173,'Catalog Items'!$L:$BB,30,FALSE))</f>
        <v/>
      </c>
      <c r="AG173" s="48" t="str">
        <f>IF($B173="","",VLOOKUP($B173,'Catalog Items'!$L:$BB,31,FALSE))</f>
        <v/>
      </c>
      <c r="AH173" s="48" t="str">
        <f>IF($B173="","",VLOOKUP($B173,'Catalog Items'!$L:$BB,32,FALSE))</f>
        <v/>
      </c>
      <c r="AI173" s="48" t="str">
        <f>IF($B173="","",VLOOKUP($B173,'Catalog Items'!$L:$BB,33,FALSE))</f>
        <v/>
      </c>
      <c r="AJ173" s="48" t="str">
        <f>IF($B173="","",VLOOKUP($B173,'Catalog Items'!$L:$BB,34,FALSE))</f>
        <v/>
      </c>
      <c r="AK173" s="47" t="str">
        <f>IF($B173="","",VLOOKUP($B173,'Catalog Items'!$L:$BB,35,FALSE))</f>
        <v/>
      </c>
      <c r="AL173" s="47" t="str">
        <f>IF($B173="","",VLOOKUP($B173,'Catalog Items'!$L:$BB,36,FALSE))</f>
        <v/>
      </c>
      <c r="AM173" s="47" t="str">
        <f>IF($B173="","",VLOOKUP($B173,'Catalog Items'!$L:$BB,37,FALSE))</f>
        <v/>
      </c>
      <c r="AN173" s="47" t="str">
        <f>IF($B173="","",VLOOKUP($B173,'Catalog Items'!$L:$BB,38,FALSE))</f>
        <v/>
      </c>
      <c r="AO173" s="47" t="str">
        <f>IF($B173="","",VLOOKUP($B173,'Catalog Items'!$L:$BB,14,FALSE))</f>
        <v/>
      </c>
    </row>
    <row r="174" spans="1:41" ht="15.6" customHeight="1" x14ac:dyDescent="0.25">
      <c r="A174" s="39">
        <v>163</v>
      </c>
      <c r="B174" s="40"/>
      <c r="C174" s="41"/>
      <c r="D174" s="41"/>
      <c r="E174" s="42" t="str">
        <f>IF($B174="","",VLOOKUP($B174,'Catalog Items'!$L:$M,2,FALSE))</f>
        <v/>
      </c>
      <c r="F174" s="68" t="str">
        <f>IF($B174="","",IF(AND(D174&gt;0,C174&gt;0),"UOM Error",IF(D174&gt;0,VLOOKUP(B174,'Catalog Items'!$L:$X,13,FALSE),IF(C174&gt;0,VLOOKUP(B174,'Catalog Items'!$L:$W,12,FALSE),0))))</f>
        <v/>
      </c>
      <c r="G174" s="43" t="str">
        <f t="shared" si="8"/>
        <v/>
      </c>
      <c r="H174" s="44">
        <f t="shared" si="9"/>
        <v>0</v>
      </c>
      <c r="I174" s="45">
        <f t="shared" si="7"/>
        <v>0</v>
      </c>
      <c r="J174" s="46" t="str">
        <f>IF($B174="","",VLOOKUP($B174,'Catalog Items'!$L:$N,3,FALSE))</f>
        <v/>
      </c>
      <c r="K174" s="46" t="str">
        <f>IF($B174="","",VLOOKUP($B174,'Catalog Items'!$L:$O,4,FALSE))</f>
        <v/>
      </c>
      <c r="L174" s="47" t="str">
        <f>IF($B174="","",VLOOKUP($B174,'Catalog Items'!$L:$Q,6,FALSE))</f>
        <v/>
      </c>
      <c r="M174" s="47" t="str">
        <f>IF($B174="","",VLOOKUP($B174,'Catalog Items'!$L:$R,7,FALSE))</f>
        <v/>
      </c>
      <c r="N174" s="47" t="str">
        <f>IF($B174="","",VLOOKUP($B174,'Catalog Items'!$L:$S,8,FALSE))</f>
        <v/>
      </c>
      <c r="O174" s="47" t="str">
        <f>IF($B174="","",VLOOKUP($B174,'Catalog Items'!$L:$T,9,FALSE))</f>
        <v/>
      </c>
      <c r="P174" s="96" t="str">
        <f>IF($B174="","",VLOOKUP($B174,'Catalog Items'!$L:$AA,10,FALSE))</f>
        <v/>
      </c>
      <c r="Q174" s="96" t="str">
        <f>IF($B174="","",VLOOKUP($B174,'Catalog Items'!$L:$AA,11,FALSE))</f>
        <v/>
      </c>
      <c r="R174" s="96" t="str">
        <f>IF($B174="","",VLOOKUP($B174,'Catalog Items'!$L:$AA,12,FALSE))</f>
        <v/>
      </c>
      <c r="S174" s="96" t="str">
        <f>IF($B174="","",VLOOKUP($B174,'Catalog Items'!$L:$AA,13,FALSE))</f>
        <v/>
      </c>
      <c r="T174" s="47" t="str">
        <f>IF($B174="","",VLOOKUP($B174,'Catalog Items'!$L:$BB,17,FALSE))</f>
        <v/>
      </c>
      <c r="U174" s="47" t="str">
        <f>IF($B174="","",VLOOKUP($B174,'Catalog Items'!$L:$BB,19,FALSE))</f>
        <v/>
      </c>
      <c r="V174" s="47" t="str">
        <f>IF($B174="","",VLOOKUP($B174,'Catalog Items'!$L:$BB,20,FALSE))</f>
        <v/>
      </c>
      <c r="W174" s="47" t="str">
        <f>IF($B174="","",VLOOKUP($B174,'Catalog Items'!$L:$BB,21,FALSE))</f>
        <v/>
      </c>
      <c r="X174" s="48" t="str">
        <f>IF($B174="","",VLOOKUP($B174,'Catalog Items'!$L:$BB,22,FALSE))</f>
        <v/>
      </c>
      <c r="Y174" s="48" t="str">
        <f>IF($B174="","",VLOOKUP($B174,'Catalog Items'!$L:$BB,23,FALSE))</f>
        <v/>
      </c>
      <c r="Z174" s="48" t="str">
        <f>IF($B174="","",VLOOKUP($B174,'Catalog Items'!$L:$BB,24,FALSE))</f>
        <v/>
      </c>
      <c r="AA174" s="47" t="str">
        <f>IF($B174="","",VLOOKUP($B174,'Catalog Items'!$L:$BB,25,FALSE))</f>
        <v/>
      </c>
      <c r="AB174" s="47" t="str">
        <f>IF($B174="","",VLOOKUP($B174,'Catalog Items'!$L:$BB,26,FALSE))</f>
        <v/>
      </c>
      <c r="AC174" s="48" t="str">
        <f>IF($B174="","",VLOOKUP($B174,'Catalog Items'!$L:$BB,27,FALSE))</f>
        <v/>
      </c>
      <c r="AD174" s="48" t="str">
        <f>IF($B174="","",VLOOKUP($B174,'Catalog Items'!$L:$BB,28,FALSE))</f>
        <v/>
      </c>
      <c r="AE174" s="48" t="str">
        <f>IF($B174="","",VLOOKUP($B174,'Catalog Items'!$L:$BB,29,FALSE))</f>
        <v/>
      </c>
      <c r="AF174" s="48" t="str">
        <f>IF($B174="","",VLOOKUP($B174,'Catalog Items'!$L:$BB,30,FALSE))</f>
        <v/>
      </c>
      <c r="AG174" s="48" t="str">
        <f>IF($B174="","",VLOOKUP($B174,'Catalog Items'!$L:$BB,31,FALSE))</f>
        <v/>
      </c>
      <c r="AH174" s="48" t="str">
        <f>IF($B174="","",VLOOKUP($B174,'Catalog Items'!$L:$BB,32,FALSE))</f>
        <v/>
      </c>
      <c r="AI174" s="48" t="str">
        <f>IF($B174="","",VLOOKUP($B174,'Catalog Items'!$L:$BB,33,FALSE))</f>
        <v/>
      </c>
      <c r="AJ174" s="48" t="str">
        <f>IF($B174="","",VLOOKUP($B174,'Catalog Items'!$L:$BB,34,FALSE))</f>
        <v/>
      </c>
      <c r="AK174" s="47" t="str">
        <f>IF($B174="","",VLOOKUP($B174,'Catalog Items'!$L:$BB,35,FALSE))</f>
        <v/>
      </c>
      <c r="AL174" s="47" t="str">
        <f>IF($B174="","",VLOOKUP($B174,'Catalog Items'!$L:$BB,36,FALSE))</f>
        <v/>
      </c>
      <c r="AM174" s="47" t="str">
        <f>IF($B174="","",VLOOKUP($B174,'Catalog Items'!$L:$BB,37,FALSE))</f>
        <v/>
      </c>
      <c r="AN174" s="47" t="str">
        <f>IF($B174="","",VLOOKUP($B174,'Catalog Items'!$L:$BB,38,FALSE))</f>
        <v/>
      </c>
      <c r="AO174" s="47" t="str">
        <f>IF($B174="","",VLOOKUP($B174,'Catalog Items'!$L:$BB,14,FALSE))</f>
        <v/>
      </c>
    </row>
    <row r="175" spans="1:41" ht="15.6" customHeight="1" x14ac:dyDescent="0.25">
      <c r="A175" s="39">
        <v>164</v>
      </c>
      <c r="B175" s="40"/>
      <c r="C175" s="41"/>
      <c r="D175" s="41"/>
      <c r="E175" s="42" t="str">
        <f>IF($B175="","",VLOOKUP($B175,'Catalog Items'!$L:$M,2,FALSE))</f>
        <v/>
      </c>
      <c r="F175" s="68" t="str">
        <f>IF($B175="","",IF(AND(D175&gt;0,C175&gt;0),"UOM Error",IF(D175&gt;0,VLOOKUP(B175,'Catalog Items'!$L:$X,13,FALSE),IF(C175&gt;0,VLOOKUP(B175,'Catalog Items'!$L:$W,12,FALSE),0))))</f>
        <v/>
      </c>
      <c r="G175" s="43" t="str">
        <f t="shared" si="8"/>
        <v/>
      </c>
      <c r="H175" s="44">
        <f t="shared" si="9"/>
        <v>0</v>
      </c>
      <c r="I175" s="45">
        <f t="shared" si="7"/>
        <v>0</v>
      </c>
      <c r="J175" s="46" t="str">
        <f>IF($B175="","",VLOOKUP($B175,'Catalog Items'!$L:$N,3,FALSE))</f>
        <v/>
      </c>
      <c r="K175" s="46" t="str">
        <f>IF($B175="","",VLOOKUP($B175,'Catalog Items'!$L:$O,4,FALSE))</f>
        <v/>
      </c>
      <c r="L175" s="47" t="str">
        <f>IF($B175="","",VLOOKUP($B175,'Catalog Items'!$L:$Q,6,FALSE))</f>
        <v/>
      </c>
      <c r="M175" s="47" t="str">
        <f>IF($B175="","",VLOOKUP($B175,'Catalog Items'!$L:$R,7,FALSE))</f>
        <v/>
      </c>
      <c r="N175" s="47" t="str">
        <f>IF($B175="","",VLOOKUP($B175,'Catalog Items'!$L:$S,8,FALSE))</f>
        <v/>
      </c>
      <c r="O175" s="47" t="str">
        <f>IF($B175="","",VLOOKUP($B175,'Catalog Items'!$L:$T,9,FALSE))</f>
        <v/>
      </c>
      <c r="P175" s="96" t="str">
        <f>IF($B175="","",VLOOKUP($B175,'Catalog Items'!$L:$AA,10,FALSE))</f>
        <v/>
      </c>
      <c r="Q175" s="96" t="str">
        <f>IF($B175="","",VLOOKUP($B175,'Catalog Items'!$L:$AA,11,FALSE))</f>
        <v/>
      </c>
      <c r="R175" s="96" t="str">
        <f>IF($B175="","",VLOOKUP($B175,'Catalog Items'!$L:$AA,12,FALSE))</f>
        <v/>
      </c>
      <c r="S175" s="96" t="str">
        <f>IF($B175="","",VLOOKUP($B175,'Catalog Items'!$L:$AA,13,FALSE))</f>
        <v/>
      </c>
      <c r="T175" s="47" t="str">
        <f>IF($B175="","",VLOOKUP($B175,'Catalog Items'!$L:$BB,17,FALSE))</f>
        <v/>
      </c>
      <c r="U175" s="47" t="str">
        <f>IF($B175="","",VLOOKUP($B175,'Catalog Items'!$L:$BB,19,FALSE))</f>
        <v/>
      </c>
      <c r="V175" s="47" t="str">
        <f>IF($B175="","",VLOOKUP($B175,'Catalog Items'!$L:$BB,20,FALSE))</f>
        <v/>
      </c>
      <c r="W175" s="47" t="str">
        <f>IF($B175="","",VLOOKUP($B175,'Catalog Items'!$L:$BB,21,FALSE))</f>
        <v/>
      </c>
      <c r="X175" s="48" t="str">
        <f>IF($B175="","",VLOOKUP($B175,'Catalog Items'!$L:$BB,22,FALSE))</f>
        <v/>
      </c>
      <c r="Y175" s="48" t="str">
        <f>IF($B175="","",VLOOKUP($B175,'Catalog Items'!$L:$BB,23,FALSE))</f>
        <v/>
      </c>
      <c r="Z175" s="48" t="str">
        <f>IF($B175="","",VLOOKUP($B175,'Catalog Items'!$L:$BB,24,FALSE))</f>
        <v/>
      </c>
      <c r="AA175" s="47" t="str">
        <f>IF($B175="","",VLOOKUP($B175,'Catalog Items'!$L:$BB,25,FALSE))</f>
        <v/>
      </c>
      <c r="AB175" s="47" t="str">
        <f>IF($B175="","",VLOOKUP($B175,'Catalog Items'!$L:$BB,26,FALSE))</f>
        <v/>
      </c>
      <c r="AC175" s="48" t="str">
        <f>IF($B175="","",VLOOKUP($B175,'Catalog Items'!$L:$BB,27,FALSE))</f>
        <v/>
      </c>
      <c r="AD175" s="48" t="str">
        <f>IF($B175="","",VLOOKUP($B175,'Catalog Items'!$L:$BB,28,FALSE))</f>
        <v/>
      </c>
      <c r="AE175" s="48" t="str">
        <f>IF($B175="","",VLOOKUP($B175,'Catalog Items'!$L:$BB,29,FALSE))</f>
        <v/>
      </c>
      <c r="AF175" s="48" t="str">
        <f>IF($B175="","",VLOOKUP($B175,'Catalog Items'!$L:$BB,30,FALSE))</f>
        <v/>
      </c>
      <c r="AG175" s="48" t="str">
        <f>IF($B175="","",VLOOKUP($B175,'Catalog Items'!$L:$BB,31,FALSE))</f>
        <v/>
      </c>
      <c r="AH175" s="48" t="str">
        <f>IF($B175="","",VLOOKUP($B175,'Catalog Items'!$L:$BB,32,FALSE))</f>
        <v/>
      </c>
      <c r="AI175" s="48" t="str">
        <f>IF($B175="","",VLOOKUP($B175,'Catalog Items'!$L:$BB,33,FALSE))</f>
        <v/>
      </c>
      <c r="AJ175" s="48" t="str">
        <f>IF($B175="","",VLOOKUP($B175,'Catalog Items'!$L:$BB,34,FALSE))</f>
        <v/>
      </c>
      <c r="AK175" s="47" t="str">
        <f>IF($B175="","",VLOOKUP($B175,'Catalog Items'!$L:$BB,35,FALSE))</f>
        <v/>
      </c>
      <c r="AL175" s="47" t="str">
        <f>IF($B175="","",VLOOKUP($B175,'Catalog Items'!$L:$BB,36,FALSE))</f>
        <v/>
      </c>
      <c r="AM175" s="47" t="str">
        <f>IF($B175="","",VLOOKUP($B175,'Catalog Items'!$L:$BB,37,FALSE))</f>
        <v/>
      </c>
      <c r="AN175" s="47" t="str">
        <f>IF($B175="","",VLOOKUP($B175,'Catalog Items'!$L:$BB,38,FALSE))</f>
        <v/>
      </c>
      <c r="AO175" s="47" t="str">
        <f>IF($B175="","",VLOOKUP($B175,'Catalog Items'!$L:$BB,14,FALSE))</f>
        <v/>
      </c>
    </row>
    <row r="176" spans="1:41" ht="15.6" customHeight="1" x14ac:dyDescent="0.25">
      <c r="A176" s="39">
        <v>165</v>
      </c>
      <c r="B176" s="40"/>
      <c r="C176" s="41"/>
      <c r="D176" s="41"/>
      <c r="E176" s="42" t="str">
        <f>IF($B176="","",VLOOKUP($B176,'Catalog Items'!$L:$M,2,FALSE))</f>
        <v/>
      </c>
      <c r="F176" s="68" t="str">
        <f>IF($B176="","",IF(AND(D176&gt;0,C176&gt;0),"UOM Error",IF(D176&gt;0,VLOOKUP(B176,'Catalog Items'!$L:$X,13,FALSE),IF(C176&gt;0,VLOOKUP(B176,'Catalog Items'!$L:$W,12,FALSE),0))))</f>
        <v/>
      </c>
      <c r="G176" s="43" t="str">
        <f t="shared" si="8"/>
        <v/>
      </c>
      <c r="H176" s="44">
        <f t="shared" si="9"/>
        <v>0</v>
      </c>
      <c r="I176" s="45">
        <f t="shared" si="7"/>
        <v>0</v>
      </c>
      <c r="J176" s="46" t="str">
        <f>IF($B176="","",VLOOKUP($B176,'Catalog Items'!$L:$N,3,FALSE))</f>
        <v/>
      </c>
      <c r="K176" s="46" t="str">
        <f>IF($B176="","",VLOOKUP($B176,'Catalog Items'!$L:$O,4,FALSE))</f>
        <v/>
      </c>
      <c r="L176" s="47" t="str">
        <f>IF($B176="","",VLOOKUP($B176,'Catalog Items'!$L:$Q,6,FALSE))</f>
        <v/>
      </c>
      <c r="M176" s="47" t="str">
        <f>IF($B176="","",VLOOKUP($B176,'Catalog Items'!$L:$R,7,FALSE))</f>
        <v/>
      </c>
      <c r="N176" s="47" t="str">
        <f>IF($B176="","",VLOOKUP($B176,'Catalog Items'!$L:$S,8,FALSE))</f>
        <v/>
      </c>
      <c r="O176" s="47" t="str">
        <f>IF($B176="","",VLOOKUP($B176,'Catalog Items'!$L:$T,9,FALSE))</f>
        <v/>
      </c>
      <c r="P176" s="96" t="str">
        <f>IF($B176="","",VLOOKUP($B176,'Catalog Items'!$L:$AA,10,FALSE))</f>
        <v/>
      </c>
      <c r="Q176" s="96" t="str">
        <f>IF($B176="","",VLOOKUP($B176,'Catalog Items'!$L:$AA,11,FALSE))</f>
        <v/>
      </c>
      <c r="R176" s="96" t="str">
        <f>IF($B176="","",VLOOKUP($B176,'Catalog Items'!$L:$AA,12,FALSE))</f>
        <v/>
      </c>
      <c r="S176" s="96" t="str">
        <f>IF($B176="","",VLOOKUP($B176,'Catalog Items'!$L:$AA,13,FALSE))</f>
        <v/>
      </c>
      <c r="T176" s="47" t="str">
        <f>IF($B176="","",VLOOKUP($B176,'Catalog Items'!$L:$BB,17,FALSE))</f>
        <v/>
      </c>
      <c r="U176" s="47" t="str">
        <f>IF($B176="","",VLOOKUP($B176,'Catalog Items'!$L:$BB,19,FALSE))</f>
        <v/>
      </c>
      <c r="V176" s="47" t="str">
        <f>IF($B176="","",VLOOKUP($B176,'Catalog Items'!$L:$BB,20,FALSE))</f>
        <v/>
      </c>
      <c r="W176" s="47" t="str">
        <f>IF($B176="","",VLOOKUP($B176,'Catalog Items'!$L:$BB,21,FALSE))</f>
        <v/>
      </c>
      <c r="X176" s="48" t="str">
        <f>IF($B176="","",VLOOKUP($B176,'Catalog Items'!$L:$BB,22,FALSE))</f>
        <v/>
      </c>
      <c r="Y176" s="48" t="str">
        <f>IF($B176="","",VLOOKUP($B176,'Catalog Items'!$L:$BB,23,FALSE))</f>
        <v/>
      </c>
      <c r="Z176" s="48" t="str">
        <f>IF($B176="","",VLOOKUP($B176,'Catalog Items'!$L:$BB,24,FALSE))</f>
        <v/>
      </c>
      <c r="AA176" s="47" t="str">
        <f>IF($B176="","",VLOOKUP($B176,'Catalog Items'!$L:$BB,25,FALSE))</f>
        <v/>
      </c>
      <c r="AB176" s="47" t="str">
        <f>IF($B176="","",VLOOKUP($B176,'Catalog Items'!$L:$BB,26,FALSE))</f>
        <v/>
      </c>
      <c r="AC176" s="48" t="str">
        <f>IF($B176="","",VLOOKUP($B176,'Catalog Items'!$L:$BB,27,FALSE))</f>
        <v/>
      </c>
      <c r="AD176" s="48" t="str">
        <f>IF($B176="","",VLOOKUP($B176,'Catalog Items'!$L:$BB,28,FALSE))</f>
        <v/>
      </c>
      <c r="AE176" s="48" t="str">
        <f>IF($B176="","",VLOOKUP($B176,'Catalog Items'!$L:$BB,29,FALSE))</f>
        <v/>
      </c>
      <c r="AF176" s="48" t="str">
        <f>IF($B176="","",VLOOKUP($B176,'Catalog Items'!$L:$BB,30,FALSE))</f>
        <v/>
      </c>
      <c r="AG176" s="48" t="str">
        <f>IF($B176="","",VLOOKUP($B176,'Catalog Items'!$L:$BB,31,FALSE))</f>
        <v/>
      </c>
      <c r="AH176" s="48" t="str">
        <f>IF($B176="","",VLOOKUP($B176,'Catalog Items'!$L:$BB,32,FALSE))</f>
        <v/>
      </c>
      <c r="AI176" s="48" t="str">
        <f>IF($B176="","",VLOOKUP($B176,'Catalog Items'!$L:$BB,33,FALSE))</f>
        <v/>
      </c>
      <c r="AJ176" s="48" t="str">
        <f>IF($B176="","",VLOOKUP($B176,'Catalog Items'!$L:$BB,34,FALSE))</f>
        <v/>
      </c>
      <c r="AK176" s="47" t="str">
        <f>IF($B176="","",VLOOKUP($B176,'Catalog Items'!$L:$BB,35,FALSE))</f>
        <v/>
      </c>
      <c r="AL176" s="47" t="str">
        <f>IF($B176="","",VLOOKUP($B176,'Catalog Items'!$L:$BB,36,FALSE))</f>
        <v/>
      </c>
      <c r="AM176" s="47" t="str">
        <f>IF($B176="","",VLOOKUP($B176,'Catalog Items'!$L:$BB,37,FALSE))</f>
        <v/>
      </c>
      <c r="AN176" s="47" t="str">
        <f>IF($B176="","",VLOOKUP($B176,'Catalog Items'!$L:$BB,38,FALSE))</f>
        <v/>
      </c>
      <c r="AO176" s="47" t="str">
        <f>IF($B176="","",VLOOKUP($B176,'Catalog Items'!$L:$BB,14,FALSE))</f>
        <v/>
      </c>
    </row>
    <row r="177" spans="1:41" ht="15.6" customHeight="1" x14ac:dyDescent="0.25">
      <c r="A177" s="39">
        <v>166</v>
      </c>
      <c r="B177" s="40"/>
      <c r="C177" s="41"/>
      <c r="D177" s="41"/>
      <c r="E177" s="42" t="str">
        <f>IF($B177="","",VLOOKUP($B177,'Catalog Items'!$L:$M,2,FALSE))</f>
        <v/>
      </c>
      <c r="F177" s="68" t="str">
        <f>IF($B177="","",IF(AND(D177&gt;0,C177&gt;0),"UOM Error",IF(D177&gt;0,VLOOKUP(B177,'Catalog Items'!$L:$X,13,FALSE),IF(C177&gt;0,VLOOKUP(B177,'Catalog Items'!$L:$W,12,FALSE),0))))</f>
        <v/>
      </c>
      <c r="G177" s="43" t="str">
        <f t="shared" si="8"/>
        <v/>
      </c>
      <c r="H177" s="44">
        <f t="shared" si="9"/>
        <v>0</v>
      </c>
      <c r="I177" s="45">
        <f t="shared" si="7"/>
        <v>0</v>
      </c>
      <c r="J177" s="46" t="str">
        <f>IF($B177="","",VLOOKUP($B177,'Catalog Items'!$L:$N,3,FALSE))</f>
        <v/>
      </c>
      <c r="K177" s="46" t="str">
        <f>IF($B177="","",VLOOKUP($B177,'Catalog Items'!$L:$O,4,FALSE))</f>
        <v/>
      </c>
      <c r="L177" s="47" t="str">
        <f>IF($B177="","",VLOOKUP($B177,'Catalog Items'!$L:$Q,6,FALSE))</f>
        <v/>
      </c>
      <c r="M177" s="47" t="str">
        <f>IF($B177="","",VLOOKUP($B177,'Catalog Items'!$L:$R,7,FALSE))</f>
        <v/>
      </c>
      <c r="N177" s="47" t="str">
        <f>IF($B177="","",VLOOKUP($B177,'Catalog Items'!$L:$S,8,FALSE))</f>
        <v/>
      </c>
      <c r="O177" s="47" t="str">
        <f>IF($B177="","",VLOOKUP($B177,'Catalog Items'!$L:$T,9,FALSE))</f>
        <v/>
      </c>
      <c r="P177" s="96" t="str">
        <f>IF($B177="","",VLOOKUP($B177,'Catalog Items'!$L:$AA,10,FALSE))</f>
        <v/>
      </c>
      <c r="Q177" s="96" t="str">
        <f>IF($B177="","",VLOOKUP($B177,'Catalog Items'!$L:$AA,11,FALSE))</f>
        <v/>
      </c>
      <c r="R177" s="96" t="str">
        <f>IF($B177="","",VLOOKUP($B177,'Catalog Items'!$L:$AA,12,FALSE))</f>
        <v/>
      </c>
      <c r="S177" s="96" t="str">
        <f>IF($B177="","",VLOOKUP($B177,'Catalog Items'!$L:$AA,13,FALSE))</f>
        <v/>
      </c>
      <c r="T177" s="47" t="str">
        <f>IF($B177="","",VLOOKUP($B177,'Catalog Items'!$L:$BB,17,FALSE))</f>
        <v/>
      </c>
      <c r="U177" s="47" t="str">
        <f>IF($B177="","",VLOOKUP($B177,'Catalog Items'!$L:$BB,19,FALSE))</f>
        <v/>
      </c>
      <c r="V177" s="47" t="str">
        <f>IF($B177="","",VLOOKUP($B177,'Catalog Items'!$L:$BB,20,FALSE))</f>
        <v/>
      </c>
      <c r="W177" s="47" t="str">
        <f>IF($B177="","",VLOOKUP($B177,'Catalog Items'!$L:$BB,21,FALSE))</f>
        <v/>
      </c>
      <c r="X177" s="48" t="str">
        <f>IF($B177="","",VLOOKUP($B177,'Catalog Items'!$L:$BB,22,FALSE))</f>
        <v/>
      </c>
      <c r="Y177" s="48" t="str">
        <f>IF($B177="","",VLOOKUP($B177,'Catalog Items'!$L:$BB,23,FALSE))</f>
        <v/>
      </c>
      <c r="Z177" s="48" t="str">
        <f>IF($B177="","",VLOOKUP($B177,'Catalog Items'!$L:$BB,24,FALSE))</f>
        <v/>
      </c>
      <c r="AA177" s="47" t="str">
        <f>IF($B177="","",VLOOKUP($B177,'Catalog Items'!$L:$BB,25,FALSE))</f>
        <v/>
      </c>
      <c r="AB177" s="47" t="str">
        <f>IF($B177="","",VLOOKUP($B177,'Catalog Items'!$L:$BB,26,FALSE))</f>
        <v/>
      </c>
      <c r="AC177" s="48" t="str">
        <f>IF($B177="","",VLOOKUP($B177,'Catalog Items'!$L:$BB,27,FALSE))</f>
        <v/>
      </c>
      <c r="AD177" s="48" t="str">
        <f>IF($B177="","",VLOOKUP($B177,'Catalog Items'!$L:$BB,28,FALSE))</f>
        <v/>
      </c>
      <c r="AE177" s="48" t="str">
        <f>IF($B177="","",VLOOKUP($B177,'Catalog Items'!$L:$BB,29,FALSE))</f>
        <v/>
      </c>
      <c r="AF177" s="48" t="str">
        <f>IF($B177="","",VLOOKUP($B177,'Catalog Items'!$L:$BB,30,FALSE))</f>
        <v/>
      </c>
      <c r="AG177" s="48" t="str">
        <f>IF($B177="","",VLOOKUP($B177,'Catalog Items'!$L:$BB,31,FALSE))</f>
        <v/>
      </c>
      <c r="AH177" s="48" t="str">
        <f>IF($B177="","",VLOOKUP($B177,'Catalog Items'!$L:$BB,32,FALSE))</f>
        <v/>
      </c>
      <c r="AI177" s="48" t="str">
        <f>IF($B177="","",VLOOKUP($B177,'Catalog Items'!$L:$BB,33,FALSE))</f>
        <v/>
      </c>
      <c r="AJ177" s="48" t="str">
        <f>IF($B177="","",VLOOKUP($B177,'Catalog Items'!$L:$BB,34,FALSE))</f>
        <v/>
      </c>
      <c r="AK177" s="47" t="str">
        <f>IF($B177="","",VLOOKUP($B177,'Catalog Items'!$L:$BB,35,FALSE))</f>
        <v/>
      </c>
      <c r="AL177" s="47" t="str">
        <f>IF($B177="","",VLOOKUP($B177,'Catalog Items'!$L:$BB,36,FALSE))</f>
        <v/>
      </c>
      <c r="AM177" s="47" t="str">
        <f>IF($B177="","",VLOOKUP($B177,'Catalog Items'!$L:$BB,37,FALSE))</f>
        <v/>
      </c>
      <c r="AN177" s="47" t="str">
        <f>IF($B177="","",VLOOKUP($B177,'Catalog Items'!$L:$BB,38,FALSE))</f>
        <v/>
      </c>
      <c r="AO177" s="47" t="str">
        <f>IF($B177="","",VLOOKUP($B177,'Catalog Items'!$L:$BB,14,FALSE))</f>
        <v/>
      </c>
    </row>
    <row r="178" spans="1:41" ht="15.6" customHeight="1" x14ac:dyDescent="0.25">
      <c r="A178" s="39">
        <v>167</v>
      </c>
      <c r="B178" s="40"/>
      <c r="C178" s="41"/>
      <c r="D178" s="41"/>
      <c r="E178" s="42" t="str">
        <f>IF($B178="","",VLOOKUP($B178,'Catalog Items'!$L:$M,2,FALSE))</f>
        <v/>
      </c>
      <c r="F178" s="68" t="str">
        <f>IF($B178="","",IF(AND(D178&gt;0,C178&gt;0),"UOM Error",IF(D178&gt;0,VLOOKUP(B178,'Catalog Items'!$L:$X,13,FALSE),IF(C178&gt;0,VLOOKUP(B178,'Catalog Items'!$L:$W,12,FALSE),0))))</f>
        <v/>
      </c>
      <c r="G178" s="43" t="str">
        <f t="shared" si="8"/>
        <v/>
      </c>
      <c r="H178" s="44">
        <f t="shared" si="9"/>
        <v>0</v>
      </c>
      <c r="I178" s="45">
        <f t="shared" si="7"/>
        <v>0</v>
      </c>
      <c r="J178" s="46" t="str">
        <f>IF($B178="","",VLOOKUP($B178,'Catalog Items'!$L:$N,3,FALSE))</f>
        <v/>
      </c>
      <c r="K178" s="46" t="str">
        <f>IF($B178="","",VLOOKUP($B178,'Catalog Items'!$L:$O,4,FALSE))</f>
        <v/>
      </c>
      <c r="L178" s="47" t="str">
        <f>IF($B178="","",VLOOKUP($B178,'Catalog Items'!$L:$Q,6,FALSE))</f>
        <v/>
      </c>
      <c r="M178" s="47" t="str">
        <f>IF($B178="","",VLOOKUP($B178,'Catalog Items'!$L:$R,7,FALSE))</f>
        <v/>
      </c>
      <c r="N178" s="47" t="str">
        <f>IF($B178="","",VLOOKUP($B178,'Catalog Items'!$L:$S,8,FALSE))</f>
        <v/>
      </c>
      <c r="O178" s="47" t="str">
        <f>IF($B178="","",VLOOKUP($B178,'Catalog Items'!$L:$T,9,FALSE))</f>
        <v/>
      </c>
      <c r="P178" s="96" t="str">
        <f>IF($B178="","",VLOOKUP($B178,'Catalog Items'!$L:$AA,10,FALSE))</f>
        <v/>
      </c>
      <c r="Q178" s="96" t="str">
        <f>IF($B178="","",VLOOKUP($B178,'Catalog Items'!$L:$AA,11,FALSE))</f>
        <v/>
      </c>
      <c r="R178" s="96" t="str">
        <f>IF($B178="","",VLOOKUP($B178,'Catalog Items'!$L:$AA,12,FALSE))</f>
        <v/>
      </c>
      <c r="S178" s="96" t="str">
        <f>IF($B178="","",VLOOKUP($B178,'Catalog Items'!$L:$AA,13,FALSE))</f>
        <v/>
      </c>
      <c r="T178" s="47" t="str">
        <f>IF($B178="","",VLOOKUP($B178,'Catalog Items'!$L:$BB,17,FALSE))</f>
        <v/>
      </c>
      <c r="U178" s="47" t="str">
        <f>IF($B178="","",VLOOKUP($B178,'Catalog Items'!$L:$BB,19,FALSE))</f>
        <v/>
      </c>
      <c r="V178" s="47" t="str">
        <f>IF($B178="","",VLOOKUP($B178,'Catalog Items'!$L:$BB,20,FALSE))</f>
        <v/>
      </c>
      <c r="W178" s="47" t="str">
        <f>IF($B178="","",VLOOKUP($B178,'Catalog Items'!$L:$BB,21,FALSE))</f>
        <v/>
      </c>
      <c r="X178" s="48" t="str">
        <f>IF($B178="","",VLOOKUP($B178,'Catalog Items'!$L:$BB,22,FALSE))</f>
        <v/>
      </c>
      <c r="Y178" s="48" t="str">
        <f>IF($B178="","",VLOOKUP($B178,'Catalog Items'!$L:$BB,23,FALSE))</f>
        <v/>
      </c>
      <c r="Z178" s="48" t="str">
        <f>IF($B178="","",VLOOKUP($B178,'Catalog Items'!$L:$BB,24,FALSE))</f>
        <v/>
      </c>
      <c r="AA178" s="47" t="str">
        <f>IF($B178="","",VLOOKUP($B178,'Catalog Items'!$L:$BB,25,FALSE))</f>
        <v/>
      </c>
      <c r="AB178" s="47" t="str">
        <f>IF($B178="","",VLOOKUP($B178,'Catalog Items'!$L:$BB,26,FALSE))</f>
        <v/>
      </c>
      <c r="AC178" s="48" t="str">
        <f>IF($B178="","",VLOOKUP($B178,'Catalog Items'!$L:$BB,27,FALSE))</f>
        <v/>
      </c>
      <c r="AD178" s="48" t="str">
        <f>IF($B178="","",VLOOKUP($B178,'Catalog Items'!$L:$BB,28,FALSE))</f>
        <v/>
      </c>
      <c r="AE178" s="48" t="str">
        <f>IF($B178="","",VLOOKUP($B178,'Catalog Items'!$L:$BB,29,FALSE))</f>
        <v/>
      </c>
      <c r="AF178" s="48" t="str">
        <f>IF($B178="","",VLOOKUP($B178,'Catalog Items'!$L:$BB,30,FALSE))</f>
        <v/>
      </c>
      <c r="AG178" s="48" t="str">
        <f>IF($B178="","",VLOOKUP($B178,'Catalog Items'!$L:$BB,31,FALSE))</f>
        <v/>
      </c>
      <c r="AH178" s="48" t="str">
        <f>IF($B178="","",VLOOKUP($B178,'Catalog Items'!$L:$BB,32,FALSE))</f>
        <v/>
      </c>
      <c r="AI178" s="48" t="str">
        <f>IF($B178="","",VLOOKUP($B178,'Catalog Items'!$L:$BB,33,FALSE))</f>
        <v/>
      </c>
      <c r="AJ178" s="48" t="str">
        <f>IF($B178="","",VLOOKUP($B178,'Catalog Items'!$L:$BB,34,FALSE))</f>
        <v/>
      </c>
      <c r="AK178" s="47" t="str">
        <f>IF($B178="","",VLOOKUP($B178,'Catalog Items'!$L:$BB,35,FALSE))</f>
        <v/>
      </c>
      <c r="AL178" s="47" t="str">
        <f>IF($B178="","",VLOOKUP($B178,'Catalog Items'!$L:$BB,36,FALSE))</f>
        <v/>
      </c>
      <c r="AM178" s="47" t="str">
        <f>IF($B178="","",VLOOKUP($B178,'Catalog Items'!$L:$BB,37,FALSE))</f>
        <v/>
      </c>
      <c r="AN178" s="47" t="str">
        <f>IF($B178="","",VLOOKUP($B178,'Catalog Items'!$L:$BB,38,FALSE))</f>
        <v/>
      </c>
      <c r="AO178" s="47" t="str">
        <f>IF($B178="","",VLOOKUP($B178,'Catalog Items'!$L:$BB,14,FALSE))</f>
        <v/>
      </c>
    </row>
    <row r="179" spans="1:41" ht="15.6" customHeight="1" x14ac:dyDescent="0.25">
      <c r="A179" s="39">
        <v>168</v>
      </c>
      <c r="B179" s="40"/>
      <c r="C179" s="41"/>
      <c r="D179" s="41"/>
      <c r="E179" s="42" t="str">
        <f>IF($B179="","",VLOOKUP($B179,'Catalog Items'!$L:$M,2,FALSE))</f>
        <v/>
      </c>
      <c r="F179" s="68" t="str">
        <f>IF($B179="","",IF(AND(D179&gt;0,C179&gt;0),"UOM Error",IF(D179&gt;0,VLOOKUP(B179,'Catalog Items'!$L:$X,13,FALSE),IF(C179&gt;0,VLOOKUP(B179,'Catalog Items'!$L:$W,12,FALSE),0))))</f>
        <v/>
      </c>
      <c r="G179" s="43" t="str">
        <f t="shared" si="8"/>
        <v/>
      </c>
      <c r="H179" s="44">
        <f t="shared" si="9"/>
        <v>0</v>
      </c>
      <c r="I179" s="45">
        <f t="shared" si="7"/>
        <v>0</v>
      </c>
      <c r="J179" s="46" t="str">
        <f>IF($B179="","",VLOOKUP($B179,'Catalog Items'!$L:$N,3,FALSE))</f>
        <v/>
      </c>
      <c r="K179" s="46" t="str">
        <f>IF($B179="","",VLOOKUP($B179,'Catalog Items'!$L:$O,4,FALSE))</f>
        <v/>
      </c>
      <c r="L179" s="47" t="str">
        <f>IF($B179="","",VLOOKUP($B179,'Catalog Items'!$L:$Q,6,FALSE))</f>
        <v/>
      </c>
      <c r="M179" s="47" t="str">
        <f>IF($B179="","",VLOOKUP($B179,'Catalog Items'!$L:$R,7,FALSE))</f>
        <v/>
      </c>
      <c r="N179" s="47" t="str">
        <f>IF($B179="","",VLOOKUP($B179,'Catalog Items'!$L:$S,8,FALSE))</f>
        <v/>
      </c>
      <c r="O179" s="47" t="str">
        <f>IF($B179="","",VLOOKUP($B179,'Catalog Items'!$L:$T,9,FALSE))</f>
        <v/>
      </c>
      <c r="P179" s="96" t="str">
        <f>IF($B179="","",VLOOKUP($B179,'Catalog Items'!$L:$AA,10,FALSE))</f>
        <v/>
      </c>
      <c r="Q179" s="96" t="str">
        <f>IF($B179="","",VLOOKUP($B179,'Catalog Items'!$L:$AA,11,FALSE))</f>
        <v/>
      </c>
      <c r="R179" s="96" t="str">
        <f>IF($B179="","",VLOOKUP($B179,'Catalog Items'!$L:$AA,12,FALSE))</f>
        <v/>
      </c>
      <c r="S179" s="96" t="str">
        <f>IF($B179="","",VLOOKUP($B179,'Catalog Items'!$L:$AA,13,FALSE))</f>
        <v/>
      </c>
      <c r="T179" s="47" t="str">
        <f>IF($B179="","",VLOOKUP($B179,'Catalog Items'!$L:$BB,17,FALSE))</f>
        <v/>
      </c>
      <c r="U179" s="47" t="str">
        <f>IF($B179="","",VLOOKUP($B179,'Catalog Items'!$L:$BB,19,FALSE))</f>
        <v/>
      </c>
      <c r="V179" s="47" t="str">
        <f>IF($B179="","",VLOOKUP($B179,'Catalog Items'!$L:$BB,20,FALSE))</f>
        <v/>
      </c>
      <c r="W179" s="47" t="str">
        <f>IF($B179="","",VLOOKUP($B179,'Catalog Items'!$L:$BB,21,FALSE))</f>
        <v/>
      </c>
      <c r="X179" s="48" t="str">
        <f>IF($B179="","",VLOOKUP($B179,'Catalog Items'!$L:$BB,22,FALSE))</f>
        <v/>
      </c>
      <c r="Y179" s="48" t="str">
        <f>IF($B179="","",VLOOKUP($B179,'Catalog Items'!$L:$BB,23,FALSE))</f>
        <v/>
      </c>
      <c r="Z179" s="48" t="str">
        <f>IF($B179="","",VLOOKUP($B179,'Catalog Items'!$L:$BB,24,FALSE))</f>
        <v/>
      </c>
      <c r="AA179" s="47" t="str">
        <f>IF($B179="","",VLOOKUP($B179,'Catalog Items'!$L:$BB,25,FALSE))</f>
        <v/>
      </c>
      <c r="AB179" s="47" t="str">
        <f>IF($B179="","",VLOOKUP($B179,'Catalog Items'!$L:$BB,26,FALSE))</f>
        <v/>
      </c>
      <c r="AC179" s="48" t="str">
        <f>IF($B179="","",VLOOKUP($B179,'Catalog Items'!$L:$BB,27,FALSE))</f>
        <v/>
      </c>
      <c r="AD179" s="48" t="str">
        <f>IF($B179="","",VLOOKUP($B179,'Catalog Items'!$L:$BB,28,FALSE))</f>
        <v/>
      </c>
      <c r="AE179" s="48" t="str">
        <f>IF($B179="","",VLOOKUP($B179,'Catalog Items'!$L:$BB,29,FALSE))</f>
        <v/>
      </c>
      <c r="AF179" s="48" t="str">
        <f>IF($B179="","",VLOOKUP($B179,'Catalog Items'!$L:$BB,30,FALSE))</f>
        <v/>
      </c>
      <c r="AG179" s="48" t="str">
        <f>IF($B179="","",VLOOKUP($B179,'Catalog Items'!$L:$BB,31,FALSE))</f>
        <v/>
      </c>
      <c r="AH179" s="48" t="str">
        <f>IF($B179="","",VLOOKUP($B179,'Catalog Items'!$L:$BB,32,FALSE))</f>
        <v/>
      </c>
      <c r="AI179" s="48" t="str">
        <f>IF($B179="","",VLOOKUP($B179,'Catalog Items'!$L:$BB,33,FALSE))</f>
        <v/>
      </c>
      <c r="AJ179" s="48" t="str">
        <f>IF($B179="","",VLOOKUP($B179,'Catalog Items'!$L:$BB,34,FALSE))</f>
        <v/>
      </c>
      <c r="AK179" s="47" t="str">
        <f>IF($B179="","",VLOOKUP($B179,'Catalog Items'!$L:$BB,35,FALSE))</f>
        <v/>
      </c>
      <c r="AL179" s="47" t="str">
        <f>IF($B179="","",VLOOKUP($B179,'Catalog Items'!$L:$BB,36,FALSE))</f>
        <v/>
      </c>
      <c r="AM179" s="47" t="str">
        <f>IF($B179="","",VLOOKUP($B179,'Catalog Items'!$L:$BB,37,FALSE))</f>
        <v/>
      </c>
      <c r="AN179" s="47" t="str">
        <f>IF($B179="","",VLOOKUP($B179,'Catalog Items'!$L:$BB,38,FALSE))</f>
        <v/>
      </c>
      <c r="AO179" s="47" t="str">
        <f>IF($B179="","",VLOOKUP($B179,'Catalog Items'!$L:$BB,14,FALSE))</f>
        <v/>
      </c>
    </row>
    <row r="180" spans="1:41" ht="15.6" customHeight="1" x14ac:dyDescent="0.25">
      <c r="A180" s="39">
        <v>169</v>
      </c>
      <c r="B180" s="40"/>
      <c r="C180" s="41"/>
      <c r="D180" s="41"/>
      <c r="E180" s="42" t="str">
        <f>IF($B180="","",VLOOKUP($B180,'Catalog Items'!$L:$M,2,FALSE))</f>
        <v/>
      </c>
      <c r="F180" s="68" t="str">
        <f>IF($B180="","",IF(AND(D180&gt;0,C180&gt;0),"UOM Error",IF(D180&gt;0,VLOOKUP(B180,'Catalog Items'!$L:$X,13,FALSE),IF(C180&gt;0,VLOOKUP(B180,'Catalog Items'!$L:$W,12,FALSE),0))))</f>
        <v/>
      </c>
      <c r="G180" s="43" t="str">
        <f t="shared" si="8"/>
        <v/>
      </c>
      <c r="H180" s="44">
        <f t="shared" si="9"/>
        <v>0</v>
      </c>
      <c r="I180" s="45">
        <f t="shared" si="7"/>
        <v>0</v>
      </c>
      <c r="J180" s="46" t="str">
        <f>IF($B180="","",VLOOKUP($B180,'Catalog Items'!$L:$N,3,FALSE))</f>
        <v/>
      </c>
      <c r="K180" s="46" t="str">
        <f>IF($B180="","",VLOOKUP($B180,'Catalog Items'!$L:$O,4,FALSE))</f>
        <v/>
      </c>
      <c r="L180" s="47" t="str">
        <f>IF($B180="","",VLOOKUP($B180,'Catalog Items'!$L:$Q,6,FALSE))</f>
        <v/>
      </c>
      <c r="M180" s="47" t="str">
        <f>IF($B180="","",VLOOKUP($B180,'Catalog Items'!$L:$R,7,FALSE))</f>
        <v/>
      </c>
      <c r="N180" s="47" t="str">
        <f>IF($B180="","",VLOOKUP($B180,'Catalog Items'!$L:$S,8,FALSE))</f>
        <v/>
      </c>
      <c r="O180" s="47" t="str">
        <f>IF($B180="","",VLOOKUP($B180,'Catalog Items'!$L:$T,9,FALSE))</f>
        <v/>
      </c>
      <c r="P180" s="96" t="str">
        <f>IF($B180="","",VLOOKUP($B180,'Catalog Items'!$L:$AA,10,FALSE))</f>
        <v/>
      </c>
      <c r="Q180" s="96" t="str">
        <f>IF($B180="","",VLOOKUP($B180,'Catalog Items'!$L:$AA,11,FALSE))</f>
        <v/>
      </c>
      <c r="R180" s="96" t="str">
        <f>IF($B180="","",VLOOKUP($B180,'Catalog Items'!$L:$AA,12,FALSE))</f>
        <v/>
      </c>
      <c r="S180" s="96" t="str">
        <f>IF($B180="","",VLOOKUP($B180,'Catalog Items'!$L:$AA,13,FALSE))</f>
        <v/>
      </c>
      <c r="T180" s="47" t="str">
        <f>IF($B180="","",VLOOKUP($B180,'Catalog Items'!$L:$BB,17,FALSE))</f>
        <v/>
      </c>
      <c r="U180" s="47" t="str">
        <f>IF($B180="","",VLOOKUP($B180,'Catalog Items'!$L:$BB,19,FALSE))</f>
        <v/>
      </c>
      <c r="V180" s="47" t="str">
        <f>IF($B180="","",VLOOKUP($B180,'Catalog Items'!$L:$BB,20,FALSE))</f>
        <v/>
      </c>
      <c r="W180" s="47" t="str">
        <f>IF($B180="","",VLOOKUP($B180,'Catalog Items'!$L:$BB,21,FALSE))</f>
        <v/>
      </c>
      <c r="X180" s="48" t="str">
        <f>IF($B180="","",VLOOKUP($B180,'Catalog Items'!$L:$BB,22,FALSE))</f>
        <v/>
      </c>
      <c r="Y180" s="48" t="str">
        <f>IF($B180="","",VLOOKUP($B180,'Catalog Items'!$L:$BB,23,FALSE))</f>
        <v/>
      </c>
      <c r="Z180" s="48" t="str">
        <f>IF($B180="","",VLOOKUP($B180,'Catalog Items'!$L:$BB,24,FALSE))</f>
        <v/>
      </c>
      <c r="AA180" s="47" t="str">
        <f>IF($B180="","",VLOOKUP($B180,'Catalog Items'!$L:$BB,25,FALSE))</f>
        <v/>
      </c>
      <c r="AB180" s="47" t="str">
        <f>IF($B180="","",VLOOKUP($B180,'Catalog Items'!$L:$BB,26,FALSE))</f>
        <v/>
      </c>
      <c r="AC180" s="48" t="str">
        <f>IF($B180="","",VLOOKUP($B180,'Catalog Items'!$L:$BB,27,FALSE))</f>
        <v/>
      </c>
      <c r="AD180" s="48" t="str">
        <f>IF($B180="","",VLOOKUP($B180,'Catalog Items'!$L:$BB,28,FALSE))</f>
        <v/>
      </c>
      <c r="AE180" s="48" t="str">
        <f>IF($B180="","",VLOOKUP($B180,'Catalog Items'!$L:$BB,29,FALSE))</f>
        <v/>
      </c>
      <c r="AF180" s="48" t="str">
        <f>IF($B180="","",VLOOKUP($B180,'Catalog Items'!$L:$BB,30,FALSE))</f>
        <v/>
      </c>
      <c r="AG180" s="48" t="str">
        <f>IF($B180="","",VLOOKUP($B180,'Catalog Items'!$L:$BB,31,FALSE))</f>
        <v/>
      </c>
      <c r="AH180" s="48" t="str">
        <f>IF($B180="","",VLOOKUP($B180,'Catalog Items'!$L:$BB,32,FALSE))</f>
        <v/>
      </c>
      <c r="AI180" s="48" t="str">
        <f>IF($B180="","",VLOOKUP($B180,'Catalog Items'!$L:$BB,33,FALSE))</f>
        <v/>
      </c>
      <c r="AJ180" s="48" t="str">
        <f>IF($B180="","",VLOOKUP($B180,'Catalog Items'!$L:$BB,34,FALSE))</f>
        <v/>
      </c>
      <c r="AK180" s="47" t="str">
        <f>IF($B180="","",VLOOKUP($B180,'Catalog Items'!$L:$BB,35,FALSE))</f>
        <v/>
      </c>
      <c r="AL180" s="47" t="str">
        <f>IF($B180="","",VLOOKUP($B180,'Catalog Items'!$L:$BB,36,FALSE))</f>
        <v/>
      </c>
      <c r="AM180" s="47" t="str">
        <f>IF($B180="","",VLOOKUP($B180,'Catalog Items'!$L:$BB,37,FALSE))</f>
        <v/>
      </c>
      <c r="AN180" s="47" t="str">
        <f>IF($B180="","",VLOOKUP($B180,'Catalog Items'!$L:$BB,38,FALSE))</f>
        <v/>
      </c>
      <c r="AO180" s="47" t="str">
        <f>IF($B180="","",VLOOKUP($B180,'Catalog Items'!$L:$BB,14,FALSE))</f>
        <v/>
      </c>
    </row>
    <row r="181" spans="1:41" ht="15.6" customHeight="1" x14ac:dyDescent="0.25">
      <c r="A181" s="39">
        <v>170</v>
      </c>
      <c r="B181" s="40"/>
      <c r="C181" s="41"/>
      <c r="D181" s="41"/>
      <c r="E181" s="42" t="str">
        <f>IF($B181="","",VLOOKUP($B181,'Catalog Items'!$L:$M,2,FALSE))</f>
        <v/>
      </c>
      <c r="F181" s="68" t="str">
        <f>IF($B181="","",IF(AND(D181&gt;0,C181&gt;0),"UOM Error",IF(D181&gt;0,VLOOKUP(B181,'Catalog Items'!$L:$X,13,FALSE),IF(C181&gt;0,VLOOKUP(B181,'Catalog Items'!$L:$W,12,FALSE),0))))</f>
        <v/>
      </c>
      <c r="G181" s="43" t="str">
        <f t="shared" si="8"/>
        <v/>
      </c>
      <c r="H181" s="44">
        <f t="shared" si="9"/>
        <v>0</v>
      </c>
      <c r="I181" s="45">
        <f t="shared" si="7"/>
        <v>0</v>
      </c>
      <c r="J181" s="46" t="str">
        <f>IF($B181="","",VLOOKUP($B181,'Catalog Items'!$L:$N,3,FALSE))</f>
        <v/>
      </c>
      <c r="K181" s="46" t="str">
        <f>IF($B181="","",VLOOKUP($B181,'Catalog Items'!$L:$O,4,FALSE))</f>
        <v/>
      </c>
      <c r="L181" s="47" t="str">
        <f>IF($B181="","",VLOOKUP($B181,'Catalog Items'!$L:$Q,6,FALSE))</f>
        <v/>
      </c>
      <c r="M181" s="47" t="str">
        <f>IF($B181="","",VLOOKUP($B181,'Catalog Items'!$L:$R,7,FALSE))</f>
        <v/>
      </c>
      <c r="N181" s="47" t="str">
        <f>IF($B181="","",VLOOKUP($B181,'Catalog Items'!$L:$S,8,FALSE))</f>
        <v/>
      </c>
      <c r="O181" s="47" t="str">
        <f>IF($B181="","",VLOOKUP($B181,'Catalog Items'!$L:$T,9,FALSE))</f>
        <v/>
      </c>
      <c r="P181" s="96" t="str">
        <f>IF($B181="","",VLOOKUP($B181,'Catalog Items'!$L:$AA,10,FALSE))</f>
        <v/>
      </c>
      <c r="Q181" s="96" t="str">
        <f>IF($B181="","",VLOOKUP($B181,'Catalog Items'!$L:$AA,11,FALSE))</f>
        <v/>
      </c>
      <c r="R181" s="96" t="str">
        <f>IF($B181="","",VLOOKUP($B181,'Catalog Items'!$L:$AA,12,FALSE))</f>
        <v/>
      </c>
      <c r="S181" s="96" t="str">
        <f>IF($B181="","",VLOOKUP($B181,'Catalog Items'!$L:$AA,13,FALSE))</f>
        <v/>
      </c>
      <c r="T181" s="47" t="str">
        <f>IF($B181="","",VLOOKUP($B181,'Catalog Items'!$L:$BB,17,FALSE))</f>
        <v/>
      </c>
      <c r="U181" s="47" t="str">
        <f>IF($B181="","",VLOOKUP($B181,'Catalog Items'!$L:$BB,19,FALSE))</f>
        <v/>
      </c>
      <c r="V181" s="47" t="str">
        <f>IF($B181="","",VLOOKUP($B181,'Catalog Items'!$L:$BB,20,FALSE))</f>
        <v/>
      </c>
      <c r="W181" s="47" t="str">
        <f>IF($B181="","",VLOOKUP($B181,'Catalog Items'!$L:$BB,21,FALSE))</f>
        <v/>
      </c>
      <c r="X181" s="48" t="str">
        <f>IF($B181="","",VLOOKUP($B181,'Catalog Items'!$L:$BB,22,FALSE))</f>
        <v/>
      </c>
      <c r="Y181" s="48" t="str">
        <f>IF($B181="","",VLOOKUP($B181,'Catalog Items'!$L:$BB,23,FALSE))</f>
        <v/>
      </c>
      <c r="Z181" s="48" t="str">
        <f>IF($B181="","",VLOOKUP($B181,'Catalog Items'!$L:$BB,24,FALSE))</f>
        <v/>
      </c>
      <c r="AA181" s="47" t="str">
        <f>IF($B181="","",VLOOKUP($B181,'Catalog Items'!$L:$BB,25,FALSE))</f>
        <v/>
      </c>
      <c r="AB181" s="47" t="str">
        <f>IF($B181="","",VLOOKUP($B181,'Catalog Items'!$L:$BB,26,FALSE))</f>
        <v/>
      </c>
      <c r="AC181" s="48" t="str">
        <f>IF($B181="","",VLOOKUP($B181,'Catalog Items'!$L:$BB,27,FALSE))</f>
        <v/>
      </c>
      <c r="AD181" s="48" t="str">
        <f>IF($B181="","",VLOOKUP($B181,'Catalog Items'!$L:$BB,28,FALSE))</f>
        <v/>
      </c>
      <c r="AE181" s="48" t="str">
        <f>IF($B181="","",VLOOKUP($B181,'Catalog Items'!$L:$BB,29,FALSE))</f>
        <v/>
      </c>
      <c r="AF181" s="48" t="str">
        <f>IF($B181="","",VLOOKUP($B181,'Catalog Items'!$L:$BB,30,FALSE))</f>
        <v/>
      </c>
      <c r="AG181" s="48" t="str">
        <f>IF($B181="","",VLOOKUP($B181,'Catalog Items'!$L:$BB,31,FALSE))</f>
        <v/>
      </c>
      <c r="AH181" s="48" t="str">
        <f>IF($B181="","",VLOOKUP($B181,'Catalog Items'!$L:$BB,32,FALSE))</f>
        <v/>
      </c>
      <c r="AI181" s="48" t="str">
        <f>IF($B181="","",VLOOKUP($B181,'Catalog Items'!$L:$BB,33,FALSE))</f>
        <v/>
      </c>
      <c r="AJ181" s="48" t="str">
        <f>IF($B181="","",VLOOKUP($B181,'Catalog Items'!$L:$BB,34,FALSE))</f>
        <v/>
      </c>
      <c r="AK181" s="47" t="str">
        <f>IF($B181="","",VLOOKUP($B181,'Catalog Items'!$L:$BB,35,FALSE))</f>
        <v/>
      </c>
      <c r="AL181" s="47" t="str">
        <f>IF($B181="","",VLOOKUP($B181,'Catalog Items'!$L:$BB,36,FALSE))</f>
        <v/>
      </c>
      <c r="AM181" s="47" t="str">
        <f>IF($B181="","",VLOOKUP($B181,'Catalog Items'!$L:$BB,37,FALSE))</f>
        <v/>
      </c>
      <c r="AN181" s="47" t="str">
        <f>IF($B181="","",VLOOKUP($B181,'Catalog Items'!$L:$BB,38,FALSE))</f>
        <v/>
      </c>
      <c r="AO181" s="47" t="str">
        <f>IF($B181="","",VLOOKUP($B181,'Catalog Items'!$L:$BB,14,FALSE))</f>
        <v/>
      </c>
    </row>
    <row r="182" spans="1:41" ht="15.6" customHeight="1" x14ac:dyDescent="0.25">
      <c r="A182" s="39">
        <v>171</v>
      </c>
      <c r="B182" s="40"/>
      <c r="C182" s="41"/>
      <c r="D182" s="41"/>
      <c r="E182" s="42" t="str">
        <f>IF($B182="","",VLOOKUP($B182,'Catalog Items'!$L:$M,2,FALSE))</f>
        <v/>
      </c>
      <c r="F182" s="68" t="str">
        <f>IF($B182="","",IF(AND(D182&gt;0,C182&gt;0),"UOM Error",IF(D182&gt;0,VLOOKUP(B182,'Catalog Items'!$L:$X,13,FALSE),IF(C182&gt;0,VLOOKUP(B182,'Catalog Items'!$L:$W,12,FALSE),0))))</f>
        <v/>
      </c>
      <c r="G182" s="43" t="str">
        <f t="shared" si="8"/>
        <v/>
      </c>
      <c r="H182" s="44">
        <f t="shared" si="9"/>
        <v>0</v>
      </c>
      <c r="I182" s="45">
        <f t="shared" si="7"/>
        <v>0</v>
      </c>
      <c r="J182" s="46" t="str">
        <f>IF($B182="","",VLOOKUP($B182,'Catalog Items'!$L:$N,3,FALSE))</f>
        <v/>
      </c>
      <c r="K182" s="46" t="str">
        <f>IF($B182="","",VLOOKUP($B182,'Catalog Items'!$L:$O,4,FALSE))</f>
        <v/>
      </c>
      <c r="L182" s="47" t="str">
        <f>IF($B182="","",VLOOKUP($B182,'Catalog Items'!$L:$Q,6,FALSE))</f>
        <v/>
      </c>
      <c r="M182" s="47" t="str">
        <f>IF($B182="","",VLOOKUP($B182,'Catalog Items'!$L:$R,7,FALSE))</f>
        <v/>
      </c>
      <c r="N182" s="47" t="str">
        <f>IF($B182="","",VLOOKUP($B182,'Catalog Items'!$L:$S,8,FALSE))</f>
        <v/>
      </c>
      <c r="O182" s="47" t="str">
        <f>IF($B182="","",VLOOKUP($B182,'Catalog Items'!$L:$T,9,FALSE))</f>
        <v/>
      </c>
      <c r="P182" s="96" t="str">
        <f>IF($B182="","",VLOOKUP($B182,'Catalog Items'!$L:$AA,10,FALSE))</f>
        <v/>
      </c>
      <c r="Q182" s="96" t="str">
        <f>IF($B182="","",VLOOKUP($B182,'Catalog Items'!$L:$AA,11,FALSE))</f>
        <v/>
      </c>
      <c r="R182" s="96" t="str">
        <f>IF($B182="","",VLOOKUP($B182,'Catalog Items'!$L:$AA,12,FALSE))</f>
        <v/>
      </c>
      <c r="S182" s="96" t="str">
        <f>IF($B182="","",VLOOKUP($B182,'Catalog Items'!$L:$AA,13,FALSE))</f>
        <v/>
      </c>
      <c r="T182" s="47" t="str">
        <f>IF($B182="","",VLOOKUP($B182,'Catalog Items'!$L:$BB,17,FALSE))</f>
        <v/>
      </c>
      <c r="U182" s="47" t="str">
        <f>IF($B182="","",VLOOKUP($B182,'Catalog Items'!$L:$BB,19,FALSE))</f>
        <v/>
      </c>
      <c r="V182" s="47" t="str">
        <f>IF($B182="","",VLOOKUP($B182,'Catalog Items'!$L:$BB,20,FALSE))</f>
        <v/>
      </c>
      <c r="W182" s="47" t="str">
        <f>IF($B182="","",VLOOKUP($B182,'Catalog Items'!$L:$BB,21,FALSE))</f>
        <v/>
      </c>
      <c r="X182" s="48" t="str">
        <f>IF($B182="","",VLOOKUP($B182,'Catalog Items'!$L:$BB,22,FALSE))</f>
        <v/>
      </c>
      <c r="Y182" s="48" t="str">
        <f>IF($B182="","",VLOOKUP($B182,'Catalog Items'!$L:$BB,23,FALSE))</f>
        <v/>
      </c>
      <c r="Z182" s="48" t="str">
        <f>IF($B182="","",VLOOKUP($B182,'Catalog Items'!$L:$BB,24,FALSE))</f>
        <v/>
      </c>
      <c r="AA182" s="47" t="str">
        <f>IF($B182="","",VLOOKUP($B182,'Catalog Items'!$L:$BB,25,FALSE))</f>
        <v/>
      </c>
      <c r="AB182" s="47" t="str">
        <f>IF($B182="","",VLOOKUP($B182,'Catalog Items'!$L:$BB,26,FALSE))</f>
        <v/>
      </c>
      <c r="AC182" s="48" t="str">
        <f>IF($B182="","",VLOOKUP($B182,'Catalog Items'!$L:$BB,27,FALSE))</f>
        <v/>
      </c>
      <c r="AD182" s="48" t="str">
        <f>IF($B182="","",VLOOKUP($B182,'Catalog Items'!$L:$BB,28,FALSE))</f>
        <v/>
      </c>
      <c r="AE182" s="48" t="str">
        <f>IF($B182="","",VLOOKUP($B182,'Catalog Items'!$L:$BB,29,FALSE))</f>
        <v/>
      </c>
      <c r="AF182" s="48" t="str">
        <f>IF($B182="","",VLOOKUP($B182,'Catalog Items'!$L:$BB,30,FALSE))</f>
        <v/>
      </c>
      <c r="AG182" s="48" t="str">
        <f>IF($B182="","",VLOOKUP($B182,'Catalog Items'!$L:$BB,31,FALSE))</f>
        <v/>
      </c>
      <c r="AH182" s="48" t="str">
        <f>IF($B182="","",VLOOKUP($B182,'Catalog Items'!$L:$BB,32,FALSE))</f>
        <v/>
      </c>
      <c r="AI182" s="48" t="str">
        <f>IF($B182="","",VLOOKUP($B182,'Catalog Items'!$L:$BB,33,FALSE))</f>
        <v/>
      </c>
      <c r="AJ182" s="48" t="str">
        <f>IF($B182="","",VLOOKUP($B182,'Catalog Items'!$L:$BB,34,FALSE))</f>
        <v/>
      </c>
      <c r="AK182" s="47" t="str">
        <f>IF($B182="","",VLOOKUP($B182,'Catalog Items'!$L:$BB,35,FALSE))</f>
        <v/>
      </c>
      <c r="AL182" s="47" t="str">
        <f>IF($B182="","",VLOOKUP($B182,'Catalog Items'!$L:$BB,36,FALSE))</f>
        <v/>
      </c>
      <c r="AM182" s="47" t="str">
        <f>IF($B182="","",VLOOKUP($B182,'Catalog Items'!$L:$BB,37,FALSE))</f>
        <v/>
      </c>
      <c r="AN182" s="47" t="str">
        <f>IF($B182="","",VLOOKUP($B182,'Catalog Items'!$L:$BB,38,FALSE))</f>
        <v/>
      </c>
      <c r="AO182" s="47" t="str">
        <f>IF($B182="","",VLOOKUP($B182,'Catalog Items'!$L:$BB,14,FALSE))</f>
        <v/>
      </c>
    </row>
    <row r="183" spans="1:41" ht="15.6" customHeight="1" x14ac:dyDescent="0.25">
      <c r="A183" s="39">
        <v>172</v>
      </c>
      <c r="B183" s="40"/>
      <c r="C183" s="41"/>
      <c r="D183" s="41"/>
      <c r="E183" s="42" t="str">
        <f>IF($B183="","",VLOOKUP($B183,'Catalog Items'!$L:$M,2,FALSE))</f>
        <v/>
      </c>
      <c r="F183" s="68" t="str">
        <f>IF($B183="","",IF(AND(D183&gt;0,C183&gt;0),"UOM Error",IF(D183&gt;0,VLOOKUP(B183,'Catalog Items'!$L:$X,13,FALSE),IF(C183&gt;0,VLOOKUP(B183,'Catalog Items'!$L:$W,12,FALSE),0))))</f>
        <v/>
      </c>
      <c r="G183" s="43" t="str">
        <f t="shared" si="8"/>
        <v/>
      </c>
      <c r="H183" s="44">
        <f t="shared" si="9"/>
        <v>0</v>
      </c>
      <c r="I183" s="45">
        <f t="shared" si="7"/>
        <v>0</v>
      </c>
      <c r="J183" s="46" t="str">
        <f>IF($B183="","",VLOOKUP($B183,'Catalog Items'!$L:$N,3,FALSE))</f>
        <v/>
      </c>
      <c r="K183" s="46" t="str">
        <f>IF($B183="","",VLOOKUP($B183,'Catalog Items'!$L:$O,4,FALSE))</f>
        <v/>
      </c>
      <c r="L183" s="47" t="str">
        <f>IF($B183="","",VLOOKUP($B183,'Catalog Items'!$L:$Q,6,FALSE))</f>
        <v/>
      </c>
      <c r="M183" s="47" t="str">
        <f>IF($B183="","",VLOOKUP($B183,'Catalog Items'!$L:$R,7,FALSE))</f>
        <v/>
      </c>
      <c r="N183" s="47" t="str">
        <f>IF($B183="","",VLOOKUP($B183,'Catalog Items'!$L:$S,8,FALSE))</f>
        <v/>
      </c>
      <c r="O183" s="47" t="str">
        <f>IF($B183="","",VLOOKUP($B183,'Catalog Items'!$L:$T,9,FALSE))</f>
        <v/>
      </c>
      <c r="P183" s="96" t="str">
        <f>IF($B183="","",VLOOKUP($B183,'Catalog Items'!$L:$AA,10,FALSE))</f>
        <v/>
      </c>
      <c r="Q183" s="96" t="str">
        <f>IF($B183="","",VLOOKUP($B183,'Catalog Items'!$L:$AA,11,FALSE))</f>
        <v/>
      </c>
      <c r="R183" s="96" t="str">
        <f>IF($B183="","",VLOOKUP($B183,'Catalog Items'!$L:$AA,12,FALSE))</f>
        <v/>
      </c>
      <c r="S183" s="96" t="str">
        <f>IF($B183="","",VLOOKUP($B183,'Catalog Items'!$L:$AA,13,FALSE))</f>
        <v/>
      </c>
      <c r="T183" s="47" t="str">
        <f>IF($B183="","",VLOOKUP($B183,'Catalog Items'!$L:$BB,17,FALSE))</f>
        <v/>
      </c>
      <c r="U183" s="47" t="str">
        <f>IF($B183="","",VLOOKUP($B183,'Catalog Items'!$L:$BB,19,FALSE))</f>
        <v/>
      </c>
      <c r="V183" s="47" t="str">
        <f>IF($B183="","",VLOOKUP($B183,'Catalog Items'!$L:$BB,20,FALSE))</f>
        <v/>
      </c>
      <c r="W183" s="47" t="str">
        <f>IF($B183="","",VLOOKUP($B183,'Catalog Items'!$L:$BB,21,FALSE))</f>
        <v/>
      </c>
      <c r="X183" s="48" t="str">
        <f>IF($B183="","",VLOOKUP($B183,'Catalog Items'!$L:$BB,22,FALSE))</f>
        <v/>
      </c>
      <c r="Y183" s="48" t="str">
        <f>IF($B183="","",VLOOKUP($B183,'Catalog Items'!$L:$BB,23,FALSE))</f>
        <v/>
      </c>
      <c r="Z183" s="48" t="str">
        <f>IF($B183="","",VLOOKUP($B183,'Catalog Items'!$L:$BB,24,FALSE))</f>
        <v/>
      </c>
      <c r="AA183" s="47" t="str">
        <f>IF($B183="","",VLOOKUP($B183,'Catalog Items'!$L:$BB,25,FALSE))</f>
        <v/>
      </c>
      <c r="AB183" s="47" t="str">
        <f>IF($B183="","",VLOOKUP($B183,'Catalog Items'!$L:$BB,26,FALSE))</f>
        <v/>
      </c>
      <c r="AC183" s="48" t="str">
        <f>IF($B183="","",VLOOKUP($B183,'Catalog Items'!$L:$BB,27,FALSE))</f>
        <v/>
      </c>
      <c r="AD183" s="48" t="str">
        <f>IF($B183="","",VLOOKUP($B183,'Catalog Items'!$L:$BB,28,FALSE))</f>
        <v/>
      </c>
      <c r="AE183" s="48" t="str">
        <f>IF($B183="","",VLOOKUP($B183,'Catalog Items'!$L:$BB,29,FALSE))</f>
        <v/>
      </c>
      <c r="AF183" s="48" t="str">
        <f>IF($B183="","",VLOOKUP($B183,'Catalog Items'!$L:$BB,30,FALSE))</f>
        <v/>
      </c>
      <c r="AG183" s="48" t="str">
        <f>IF($B183="","",VLOOKUP($B183,'Catalog Items'!$L:$BB,31,FALSE))</f>
        <v/>
      </c>
      <c r="AH183" s="48" t="str">
        <f>IF($B183="","",VLOOKUP($B183,'Catalog Items'!$L:$BB,32,FALSE))</f>
        <v/>
      </c>
      <c r="AI183" s="48" t="str">
        <f>IF($B183="","",VLOOKUP($B183,'Catalog Items'!$L:$BB,33,FALSE))</f>
        <v/>
      </c>
      <c r="AJ183" s="48" t="str">
        <f>IF($B183="","",VLOOKUP($B183,'Catalog Items'!$L:$BB,34,FALSE))</f>
        <v/>
      </c>
      <c r="AK183" s="47" t="str">
        <f>IF($B183="","",VLOOKUP($B183,'Catalog Items'!$L:$BB,35,FALSE))</f>
        <v/>
      </c>
      <c r="AL183" s="47" t="str">
        <f>IF($B183="","",VLOOKUP($B183,'Catalog Items'!$L:$BB,36,FALSE))</f>
        <v/>
      </c>
      <c r="AM183" s="47" t="str">
        <f>IF($B183="","",VLOOKUP($B183,'Catalog Items'!$L:$BB,37,FALSE))</f>
        <v/>
      </c>
      <c r="AN183" s="47" t="str">
        <f>IF($B183="","",VLOOKUP($B183,'Catalog Items'!$L:$BB,38,FALSE))</f>
        <v/>
      </c>
      <c r="AO183" s="47" t="str">
        <f>IF($B183="","",VLOOKUP($B183,'Catalog Items'!$L:$BB,14,FALSE))</f>
        <v/>
      </c>
    </row>
    <row r="184" spans="1:41" ht="15.6" customHeight="1" x14ac:dyDescent="0.25">
      <c r="A184" s="39">
        <v>173</v>
      </c>
      <c r="B184" s="40"/>
      <c r="C184" s="41"/>
      <c r="D184" s="41"/>
      <c r="E184" s="42" t="str">
        <f>IF($B184="","",VLOOKUP($B184,'Catalog Items'!$L:$M,2,FALSE))</f>
        <v/>
      </c>
      <c r="F184" s="68" t="str">
        <f>IF($B184="","",IF(AND(D184&gt;0,C184&gt;0),"UOM Error",IF(D184&gt;0,VLOOKUP(B184,'Catalog Items'!$L:$X,13,FALSE),IF(C184&gt;0,VLOOKUP(B184,'Catalog Items'!$L:$W,12,FALSE),0))))</f>
        <v/>
      </c>
      <c r="G184" s="43" t="str">
        <f t="shared" si="8"/>
        <v/>
      </c>
      <c r="H184" s="44">
        <f t="shared" si="9"/>
        <v>0</v>
      </c>
      <c r="I184" s="45">
        <f t="shared" si="7"/>
        <v>0</v>
      </c>
      <c r="J184" s="46" t="str">
        <f>IF($B184="","",VLOOKUP($B184,'Catalog Items'!$L:$N,3,FALSE))</f>
        <v/>
      </c>
      <c r="K184" s="46" t="str">
        <f>IF($B184="","",VLOOKUP($B184,'Catalog Items'!$L:$O,4,FALSE))</f>
        <v/>
      </c>
      <c r="L184" s="47" t="str">
        <f>IF($B184="","",VLOOKUP($B184,'Catalog Items'!$L:$Q,6,FALSE))</f>
        <v/>
      </c>
      <c r="M184" s="47" t="str">
        <f>IF($B184="","",VLOOKUP($B184,'Catalog Items'!$L:$R,7,FALSE))</f>
        <v/>
      </c>
      <c r="N184" s="47" t="str">
        <f>IF($B184="","",VLOOKUP($B184,'Catalog Items'!$L:$S,8,FALSE))</f>
        <v/>
      </c>
      <c r="O184" s="47" t="str">
        <f>IF($B184="","",VLOOKUP($B184,'Catalog Items'!$L:$T,9,FALSE))</f>
        <v/>
      </c>
      <c r="P184" s="96" t="str">
        <f>IF($B184="","",VLOOKUP($B184,'Catalog Items'!$L:$AA,10,FALSE))</f>
        <v/>
      </c>
      <c r="Q184" s="96" t="str">
        <f>IF($B184="","",VLOOKUP($B184,'Catalog Items'!$L:$AA,11,FALSE))</f>
        <v/>
      </c>
      <c r="R184" s="96" t="str">
        <f>IF($B184="","",VLOOKUP($B184,'Catalog Items'!$L:$AA,12,FALSE))</f>
        <v/>
      </c>
      <c r="S184" s="96" t="str">
        <f>IF($B184="","",VLOOKUP($B184,'Catalog Items'!$L:$AA,13,FALSE))</f>
        <v/>
      </c>
      <c r="T184" s="47" t="str">
        <f>IF($B184="","",VLOOKUP($B184,'Catalog Items'!$L:$BB,17,FALSE))</f>
        <v/>
      </c>
      <c r="U184" s="47" t="str">
        <f>IF($B184="","",VLOOKUP($B184,'Catalog Items'!$L:$BB,19,FALSE))</f>
        <v/>
      </c>
      <c r="V184" s="47" t="str">
        <f>IF($B184="","",VLOOKUP($B184,'Catalog Items'!$L:$BB,20,FALSE))</f>
        <v/>
      </c>
      <c r="W184" s="47" t="str">
        <f>IF($B184="","",VLOOKUP($B184,'Catalog Items'!$L:$BB,21,FALSE))</f>
        <v/>
      </c>
      <c r="X184" s="48" t="str">
        <f>IF($B184="","",VLOOKUP($B184,'Catalog Items'!$L:$BB,22,FALSE))</f>
        <v/>
      </c>
      <c r="Y184" s="48" t="str">
        <f>IF($B184="","",VLOOKUP($B184,'Catalog Items'!$L:$BB,23,FALSE))</f>
        <v/>
      </c>
      <c r="Z184" s="48" t="str">
        <f>IF($B184="","",VLOOKUP($B184,'Catalog Items'!$L:$BB,24,FALSE))</f>
        <v/>
      </c>
      <c r="AA184" s="47" t="str">
        <f>IF($B184="","",VLOOKUP($B184,'Catalog Items'!$L:$BB,25,FALSE))</f>
        <v/>
      </c>
      <c r="AB184" s="47" t="str">
        <f>IF($B184="","",VLOOKUP($B184,'Catalog Items'!$L:$BB,26,FALSE))</f>
        <v/>
      </c>
      <c r="AC184" s="48" t="str">
        <f>IF($B184="","",VLOOKUP($B184,'Catalog Items'!$L:$BB,27,FALSE))</f>
        <v/>
      </c>
      <c r="AD184" s="48" t="str">
        <f>IF($B184="","",VLOOKUP($B184,'Catalog Items'!$L:$BB,28,FALSE))</f>
        <v/>
      </c>
      <c r="AE184" s="48" t="str">
        <f>IF($B184="","",VLOOKUP($B184,'Catalog Items'!$L:$BB,29,FALSE))</f>
        <v/>
      </c>
      <c r="AF184" s="48" t="str">
        <f>IF($B184="","",VLOOKUP($B184,'Catalog Items'!$L:$BB,30,FALSE))</f>
        <v/>
      </c>
      <c r="AG184" s="48" t="str">
        <f>IF($B184="","",VLOOKUP($B184,'Catalog Items'!$L:$BB,31,FALSE))</f>
        <v/>
      </c>
      <c r="AH184" s="48" t="str">
        <f>IF($B184="","",VLOOKUP($B184,'Catalog Items'!$L:$BB,32,FALSE))</f>
        <v/>
      </c>
      <c r="AI184" s="48" t="str">
        <f>IF($B184="","",VLOOKUP($B184,'Catalog Items'!$L:$BB,33,FALSE))</f>
        <v/>
      </c>
      <c r="AJ184" s="48" t="str">
        <f>IF($B184="","",VLOOKUP($B184,'Catalog Items'!$L:$BB,34,FALSE))</f>
        <v/>
      </c>
      <c r="AK184" s="47" t="str">
        <f>IF($B184="","",VLOOKUP($B184,'Catalog Items'!$L:$BB,35,FALSE))</f>
        <v/>
      </c>
      <c r="AL184" s="47" t="str">
        <f>IF($B184="","",VLOOKUP($B184,'Catalog Items'!$L:$BB,36,FALSE))</f>
        <v/>
      </c>
      <c r="AM184" s="47" t="str">
        <f>IF($B184="","",VLOOKUP($B184,'Catalog Items'!$L:$BB,37,FALSE))</f>
        <v/>
      </c>
      <c r="AN184" s="47" t="str">
        <f>IF($B184="","",VLOOKUP($B184,'Catalog Items'!$L:$BB,38,FALSE))</f>
        <v/>
      </c>
      <c r="AO184" s="47" t="str">
        <f>IF($B184="","",VLOOKUP($B184,'Catalog Items'!$L:$BB,14,FALSE))</f>
        <v/>
      </c>
    </row>
    <row r="185" spans="1:41" ht="15.6" customHeight="1" x14ac:dyDescent="0.25">
      <c r="A185" s="39">
        <v>174</v>
      </c>
      <c r="B185" s="40"/>
      <c r="C185" s="41"/>
      <c r="D185" s="41"/>
      <c r="E185" s="42" t="str">
        <f>IF($B185="","",VLOOKUP($B185,'Catalog Items'!$L:$M,2,FALSE))</f>
        <v/>
      </c>
      <c r="F185" s="68" t="str">
        <f>IF($B185="","",IF(AND(D185&gt;0,C185&gt;0),"UOM Error",IF(D185&gt;0,VLOOKUP(B185,'Catalog Items'!$L:$X,13,FALSE),IF(C185&gt;0,VLOOKUP(B185,'Catalog Items'!$L:$W,12,FALSE),0))))</f>
        <v/>
      </c>
      <c r="G185" s="43" t="str">
        <f t="shared" si="8"/>
        <v/>
      </c>
      <c r="H185" s="44">
        <f t="shared" si="9"/>
        <v>0</v>
      </c>
      <c r="I185" s="45">
        <f t="shared" si="7"/>
        <v>0</v>
      </c>
      <c r="J185" s="46" t="str">
        <f>IF($B185="","",VLOOKUP($B185,'Catalog Items'!$L:$N,3,FALSE))</f>
        <v/>
      </c>
      <c r="K185" s="46" t="str">
        <f>IF($B185="","",VLOOKUP($B185,'Catalog Items'!$L:$O,4,FALSE))</f>
        <v/>
      </c>
      <c r="L185" s="47" t="str">
        <f>IF($B185="","",VLOOKUP($B185,'Catalog Items'!$L:$Q,6,FALSE))</f>
        <v/>
      </c>
      <c r="M185" s="47" t="str">
        <f>IF($B185="","",VLOOKUP($B185,'Catalog Items'!$L:$R,7,FALSE))</f>
        <v/>
      </c>
      <c r="N185" s="47" t="str">
        <f>IF($B185="","",VLOOKUP($B185,'Catalog Items'!$L:$S,8,FALSE))</f>
        <v/>
      </c>
      <c r="O185" s="47" t="str">
        <f>IF($B185="","",VLOOKUP($B185,'Catalog Items'!$L:$T,9,FALSE))</f>
        <v/>
      </c>
      <c r="P185" s="96" t="str">
        <f>IF($B185="","",VLOOKUP($B185,'Catalog Items'!$L:$AA,10,FALSE))</f>
        <v/>
      </c>
      <c r="Q185" s="96" t="str">
        <f>IF($B185="","",VLOOKUP($B185,'Catalog Items'!$L:$AA,11,FALSE))</f>
        <v/>
      </c>
      <c r="R185" s="96" t="str">
        <f>IF($B185="","",VLOOKUP($B185,'Catalog Items'!$L:$AA,12,FALSE))</f>
        <v/>
      </c>
      <c r="S185" s="96" t="str">
        <f>IF($B185="","",VLOOKUP($B185,'Catalog Items'!$L:$AA,13,FALSE))</f>
        <v/>
      </c>
      <c r="T185" s="47" t="str">
        <f>IF($B185="","",VLOOKUP($B185,'Catalog Items'!$L:$BB,17,FALSE))</f>
        <v/>
      </c>
      <c r="U185" s="47" t="str">
        <f>IF($B185="","",VLOOKUP($B185,'Catalog Items'!$L:$BB,19,FALSE))</f>
        <v/>
      </c>
      <c r="V185" s="47" t="str">
        <f>IF($B185="","",VLOOKUP($B185,'Catalog Items'!$L:$BB,20,FALSE))</f>
        <v/>
      </c>
      <c r="W185" s="47" t="str">
        <f>IF($B185="","",VLOOKUP($B185,'Catalog Items'!$L:$BB,21,FALSE))</f>
        <v/>
      </c>
      <c r="X185" s="48" t="str">
        <f>IF($B185="","",VLOOKUP($B185,'Catalog Items'!$L:$BB,22,FALSE))</f>
        <v/>
      </c>
      <c r="Y185" s="48" t="str">
        <f>IF($B185="","",VLOOKUP($B185,'Catalog Items'!$L:$BB,23,FALSE))</f>
        <v/>
      </c>
      <c r="Z185" s="48" t="str">
        <f>IF($B185="","",VLOOKUP($B185,'Catalog Items'!$L:$BB,24,FALSE))</f>
        <v/>
      </c>
      <c r="AA185" s="47" t="str">
        <f>IF($B185="","",VLOOKUP($B185,'Catalog Items'!$L:$BB,25,FALSE))</f>
        <v/>
      </c>
      <c r="AB185" s="47" t="str">
        <f>IF($B185="","",VLOOKUP($B185,'Catalog Items'!$L:$BB,26,FALSE))</f>
        <v/>
      </c>
      <c r="AC185" s="48" t="str">
        <f>IF($B185="","",VLOOKUP($B185,'Catalog Items'!$L:$BB,27,FALSE))</f>
        <v/>
      </c>
      <c r="AD185" s="48" t="str">
        <f>IF($B185="","",VLOOKUP($B185,'Catalog Items'!$L:$BB,28,FALSE))</f>
        <v/>
      </c>
      <c r="AE185" s="48" t="str">
        <f>IF($B185="","",VLOOKUP($B185,'Catalog Items'!$L:$BB,29,FALSE))</f>
        <v/>
      </c>
      <c r="AF185" s="48" t="str">
        <f>IF($B185="","",VLOOKUP($B185,'Catalog Items'!$L:$BB,30,FALSE))</f>
        <v/>
      </c>
      <c r="AG185" s="48" t="str">
        <f>IF($B185="","",VLOOKUP($B185,'Catalog Items'!$L:$BB,31,FALSE))</f>
        <v/>
      </c>
      <c r="AH185" s="48" t="str">
        <f>IF($B185="","",VLOOKUP($B185,'Catalog Items'!$L:$BB,32,FALSE))</f>
        <v/>
      </c>
      <c r="AI185" s="48" t="str">
        <f>IF($B185="","",VLOOKUP($B185,'Catalog Items'!$L:$BB,33,FALSE))</f>
        <v/>
      </c>
      <c r="AJ185" s="48" t="str">
        <f>IF($B185="","",VLOOKUP($B185,'Catalog Items'!$L:$BB,34,FALSE))</f>
        <v/>
      </c>
      <c r="AK185" s="47" t="str">
        <f>IF($B185="","",VLOOKUP($B185,'Catalog Items'!$L:$BB,35,FALSE))</f>
        <v/>
      </c>
      <c r="AL185" s="47" t="str">
        <f>IF($B185="","",VLOOKUP($B185,'Catalog Items'!$L:$BB,36,FALSE))</f>
        <v/>
      </c>
      <c r="AM185" s="47" t="str">
        <f>IF($B185="","",VLOOKUP($B185,'Catalog Items'!$L:$BB,37,FALSE))</f>
        <v/>
      </c>
      <c r="AN185" s="47" t="str">
        <f>IF($B185="","",VLOOKUP($B185,'Catalog Items'!$L:$BB,38,FALSE))</f>
        <v/>
      </c>
      <c r="AO185" s="47" t="str">
        <f>IF($B185="","",VLOOKUP($B185,'Catalog Items'!$L:$BB,14,FALSE))</f>
        <v/>
      </c>
    </row>
    <row r="186" spans="1:41" ht="15.6" customHeight="1" x14ac:dyDescent="0.25">
      <c r="A186" s="39">
        <v>175</v>
      </c>
      <c r="B186" s="40"/>
      <c r="C186" s="41"/>
      <c r="D186" s="41"/>
      <c r="E186" s="42" t="str">
        <f>IF($B186="","",VLOOKUP($B186,'Catalog Items'!$L:$M,2,FALSE))</f>
        <v/>
      </c>
      <c r="F186" s="68" t="str">
        <f>IF($B186="","",IF(AND(D186&gt;0,C186&gt;0),"UOM Error",IF(D186&gt;0,VLOOKUP(B186,'Catalog Items'!$L:$X,13,FALSE),IF(C186&gt;0,VLOOKUP(B186,'Catalog Items'!$L:$W,12,FALSE),0))))</f>
        <v/>
      </c>
      <c r="G186" s="43" t="str">
        <f t="shared" si="8"/>
        <v/>
      </c>
      <c r="H186" s="44">
        <f t="shared" si="9"/>
        <v>0</v>
      </c>
      <c r="I186" s="45">
        <f t="shared" si="7"/>
        <v>0</v>
      </c>
      <c r="J186" s="46" t="str">
        <f>IF($B186="","",VLOOKUP($B186,'Catalog Items'!$L:$N,3,FALSE))</f>
        <v/>
      </c>
      <c r="K186" s="46" t="str">
        <f>IF($B186="","",VLOOKUP($B186,'Catalog Items'!$L:$O,4,FALSE))</f>
        <v/>
      </c>
      <c r="L186" s="47" t="str">
        <f>IF($B186="","",VLOOKUP($B186,'Catalog Items'!$L:$Q,6,FALSE))</f>
        <v/>
      </c>
      <c r="M186" s="47" t="str">
        <f>IF($B186="","",VLOOKUP($B186,'Catalog Items'!$L:$R,7,FALSE))</f>
        <v/>
      </c>
      <c r="N186" s="47" t="str">
        <f>IF($B186="","",VLOOKUP($B186,'Catalog Items'!$L:$S,8,FALSE))</f>
        <v/>
      </c>
      <c r="O186" s="47" t="str">
        <f>IF($B186="","",VLOOKUP($B186,'Catalog Items'!$L:$T,9,FALSE))</f>
        <v/>
      </c>
      <c r="P186" s="96" t="str">
        <f>IF($B186="","",VLOOKUP($B186,'Catalog Items'!$L:$AA,10,FALSE))</f>
        <v/>
      </c>
      <c r="Q186" s="96" t="str">
        <f>IF($B186="","",VLOOKUP($B186,'Catalog Items'!$L:$AA,11,FALSE))</f>
        <v/>
      </c>
      <c r="R186" s="96" t="str">
        <f>IF($B186="","",VLOOKUP($B186,'Catalog Items'!$L:$AA,12,FALSE))</f>
        <v/>
      </c>
      <c r="S186" s="96" t="str">
        <f>IF($B186="","",VLOOKUP($B186,'Catalog Items'!$L:$AA,13,FALSE))</f>
        <v/>
      </c>
      <c r="T186" s="47" t="str">
        <f>IF($B186="","",VLOOKUP($B186,'Catalog Items'!$L:$BB,17,FALSE))</f>
        <v/>
      </c>
      <c r="U186" s="47" t="str">
        <f>IF($B186="","",VLOOKUP($B186,'Catalog Items'!$L:$BB,19,FALSE))</f>
        <v/>
      </c>
      <c r="V186" s="47" t="str">
        <f>IF($B186="","",VLOOKUP($B186,'Catalog Items'!$L:$BB,20,FALSE))</f>
        <v/>
      </c>
      <c r="W186" s="47" t="str">
        <f>IF($B186="","",VLOOKUP($B186,'Catalog Items'!$L:$BB,21,FALSE))</f>
        <v/>
      </c>
      <c r="X186" s="48" t="str">
        <f>IF($B186="","",VLOOKUP($B186,'Catalog Items'!$L:$BB,22,FALSE))</f>
        <v/>
      </c>
      <c r="Y186" s="48" t="str">
        <f>IF($B186="","",VLOOKUP($B186,'Catalog Items'!$L:$BB,23,FALSE))</f>
        <v/>
      </c>
      <c r="Z186" s="48" t="str">
        <f>IF($B186="","",VLOOKUP($B186,'Catalog Items'!$L:$BB,24,FALSE))</f>
        <v/>
      </c>
      <c r="AA186" s="47" t="str">
        <f>IF($B186="","",VLOOKUP($B186,'Catalog Items'!$L:$BB,25,FALSE))</f>
        <v/>
      </c>
      <c r="AB186" s="47" t="str">
        <f>IF($B186="","",VLOOKUP($B186,'Catalog Items'!$L:$BB,26,FALSE))</f>
        <v/>
      </c>
      <c r="AC186" s="48" t="str">
        <f>IF($B186="","",VLOOKUP($B186,'Catalog Items'!$L:$BB,27,FALSE))</f>
        <v/>
      </c>
      <c r="AD186" s="48" t="str">
        <f>IF($B186="","",VLOOKUP($B186,'Catalog Items'!$L:$BB,28,FALSE))</f>
        <v/>
      </c>
      <c r="AE186" s="48" t="str">
        <f>IF($B186="","",VLOOKUP($B186,'Catalog Items'!$L:$BB,29,FALSE))</f>
        <v/>
      </c>
      <c r="AF186" s="48" t="str">
        <f>IF($B186="","",VLOOKUP($B186,'Catalog Items'!$L:$BB,30,FALSE))</f>
        <v/>
      </c>
      <c r="AG186" s="48" t="str">
        <f>IF($B186="","",VLOOKUP($B186,'Catalog Items'!$L:$BB,31,FALSE))</f>
        <v/>
      </c>
      <c r="AH186" s="48" t="str">
        <f>IF($B186="","",VLOOKUP($B186,'Catalog Items'!$L:$BB,32,FALSE))</f>
        <v/>
      </c>
      <c r="AI186" s="48" t="str">
        <f>IF($B186="","",VLOOKUP($B186,'Catalog Items'!$L:$BB,33,FALSE))</f>
        <v/>
      </c>
      <c r="AJ186" s="48" t="str">
        <f>IF($B186="","",VLOOKUP($B186,'Catalog Items'!$L:$BB,34,FALSE))</f>
        <v/>
      </c>
      <c r="AK186" s="47" t="str">
        <f>IF($B186="","",VLOOKUP($B186,'Catalog Items'!$L:$BB,35,FALSE))</f>
        <v/>
      </c>
      <c r="AL186" s="47" t="str">
        <f>IF($B186="","",VLOOKUP($B186,'Catalog Items'!$L:$BB,36,FALSE))</f>
        <v/>
      </c>
      <c r="AM186" s="47" t="str">
        <f>IF($B186="","",VLOOKUP($B186,'Catalog Items'!$L:$BB,37,FALSE))</f>
        <v/>
      </c>
      <c r="AN186" s="47" t="str">
        <f>IF($B186="","",VLOOKUP($B186,'Catalog Items'!$L:$BB,38,FALSE))</f>
        <v/>
      </c>
      <c r="AO186" s="47" t="str">
        <f>IF($B186="","",VLOOKUP($B186,'Catalog Items'!$L:$BB,14,FALSE))</f>
        <v/>
      </c>
    </row>
    <row r="187" spans="1:41" ht="15.6" customHeight="1" x14ac:dyDescent="0.25">
      <c r="A187" s="39">
        <v>176</v>
      </c>
      <c r="B187" s="40"/>
      <c r="C187" s="41"/>
      <c r="D187" s="41"/>
      <c r="E187" s="42" t="str">
        <f>IF($B187="","",VLOOKUP($B187,'Catalog Items'!$L:$M,2,FALSE))</f>
        <v/>
      </c>
      <c r="F187" s="68" t="str">
        <f>IF($B187="","",IF(AND(D187&gt;0,C187&gt;0),"UOM Error",IF(D187&gt;0,VLOOKUP(B187,'Catalog Items'!$L:$X,13,FALSE),IF(C187&gt;0,VLOOKUP(B187,'Catalog Items'!$L:$W,12,FALSE),0))))</f>
        <v/>
      </c>
      <c r="G187" s="43" t="str">
        <f t="shared" si="8"/>
        <v/>
      </c>
      <c r="H187" s="44">
        <f t="shared" si="9"/>
        <v>0</v>
      </c>
      <c r="I187" s="45">
        <f t="shared" si="7"/>
        <v>0</v>
      </c>
      <c r="J187" s="46" t="str">
        <f>IF($B187="","",VLOOKUP($B187,'Catalog Items'!$L:$N,3,FALSE))</f>
        <v/>
      </c>
      <c r="K187" s="46" t="str">
        <f>IF($B187="","",VLOOKUP($B187,'Catalog Items'!$L:$O,4,FALSE))</f>
        <v/>
      </c>
      <c r="L187" s="47" t="str">
        <f>IF($B187="","",VLOOKUP($B187,'Catalog Items'!$L:$Q,6,FALSE))</f>
        <v/>
      </c>
      <c r="M187" s="47" t="str">
        <f>IF($B187="","",VLOOKUP($B187,'Catalog Items'!$L:$R,7,FALSE))</f>
        <v/>
      </c>
      <c r="N187" s="47" t="str">
        <f>IF($B187="","",VLOOKUP($B187,'Catalog Items'!$L:$S,8,FALSE))</f>
        <v/>
      </c>
      <c r="O187" s="47" t="str">
        <f>IF($B187="","",VLOOKUP($B187,'Catalog Items'!$L:$T,9,FALSE))</f>
        <v/>
      </c>
      <c r="P187" s="96" t="str">
        <f>IF($B187="","",VLOOKUP($B187,'Catalog Items'!$L:$AA,10,FALSE))</f>
        <v/>
      </c>
      <c r="Q187" s="96" t="str">
        <f>IF($B187="","",VLOOKUP($B187,'Catalog Items'!$L:$AA,11,FALSE))</f>
        <v/>
      </c>
      <c r="R187" s="96" t="str">
        <f>IF($B187="","",VLOOKUP($B187,'Catalog Items'!$L:$AA,12,FALSE))</f>
        <v/>
      </c>
      <c r="S187" s="96" t="str">
        <f>IF($B187="","",VLOOKUP($B187,'Catalog Items'!$L:$AA,13,FALSE))</f>
        <v/>
      </c>
      <c r="T187" s="47" t="str">
        <f>IF($B187="","",VLOOKUP($B187,'Catalog Items'!$L:$BB,17,FALSE))</f>
        <v/>
      </c>
      <c r="U187" s="47" t="str">
        <f>IF($B187="","",VLOOKUP($B187,'Catalog Items'!$L:$BB,19,FALSE))</f>
        <v/>
      </c>
      <c r="V187" s="47" t="str">
        <f>IF($B187="","",VLOOKUP($B187,'Catalog Items'!$L:$BB,20,FALSE))</f>
        <v/>
      </c>
      <c r="W187" s="47" t="str">
        <f>IF($B187="","",VLOOKUP($B187,'Catalog Items'!$L:$BB,21,FALSE))</f>
        <v/>
      </c>
      <c r="X187" s="48" t="str">
        <f>IF($B187="","",VLOOKUP($B187,'Catalog Items'!$L:$BB,22,FALSE))</f>
        <v/>
      </c>
      <c r="Y187" s="48" t="str">
        <f>IF($B187="","",VLOOKUP($B187,'Catalog Items'!$L:$BB,23,FALSE))</f>
        <v/>
      </c>
      <c r="Z187" s="48" t="str">
        <f>IF($B187="","",VLOOKUP($B187,'Catalog Items'!$L:$BB,24,FALSE))</f>
        <v/>
      </c>
      <c r="AA187" s="47" t="str">
        <f>IF($B187="","",VLOOKUP($B187,'Catalog Items'!$L:$BB,25,FALSE))</f>
        <v/>
      </c>
      <c r="AB187" s="47" t="str">
        <f>IF($B187="","",VLOOKUP($B187,'Catalog Items'!$L:$BB,26,FALSE))</f>
        <v/>
      </c>
      <c r="AC187" s="48" t="str">
        <f>IF($B187="","",VLOOKUP($B187,'Catalog Items'!$L:$BB,27,FALSE))</f>
        <v/>
      </c>
      <c r="AD187" s="48" t="str">
        <f>IF($B187="","",VLOOKUP($B187,'Catalog Items'!$L:$BB,28,FALSE))</f>
        <v/>
      </c>
      <c r="AE187" s="48" t="str">
        <f>IF($B187="","",VLOOKUP($B187,'Catalog Items'!$L:$BB,29,FALSE))</f>
        <v/>
      </c>
      <c r="AF187" s="48" t="str">
        <f>IF($B187="","",VLOOKUP($B187,'Catalog Items'!$L:$BB,30,FALSE))</f>
        <v/>
      </c>
      <c r="AG187" s="48" t="str">
        <f>IF($B187="","",VLOOKUP($B187,'Catalog Items'!$L:$BB,31,FALSE))</f>
        <v/>
      </c>
      <c r="AH187" s="48" t="str">
        <f>IF($B187="","",VLOOKUP($B187,'Catalog Items'!$L:$BB,32,FALSE))</f>
        <v/>
      </c>
      <c r="AI187" s="48" t="str">
        <f>IF($B187="","",VLOOKUP($B187,'Catalog Items'!$L:$BB,33,FALSE))</f>
        <v/>
      </c>
      <c r="AJ187" s="48" t="str">
        <f>IF($B187="","",VLOOKUP($B187,'Catalog Items'!$L:$BB,34,FALSE))</f>
        <v/>
      </c>
      <c r="AK187" s="47" t="str">
        <f>IF($B187="","",VLOOKUP($B187,'Catalog Items'!$L:$BB,35,FALSE))</f>
        <v/>
      </c>
      <c r="AL187" s="47" t="str">
        <f>IF($B187="","",VLOOKUP($B187,'Catalog Items'!$L:$BB,36,FALSE))</f>
        <v/>
      </c>
      <c r="AM187" s="47" t="str">
        <f>IF($B187="","",VLOOKUP($B187,'Catalog Items'!$L:$BB,37,FALSE))</f>
        <v/>
      </c>
      <c r="AN187" s="47" t="str">
        <f>IF($B187="","",VLOOKUP($B187,'Catalog Items'!$L:$BB,38,FALSE))</f>
        <v/>
      </c>
      <c r="AO187" s="47" t="str">
        <f>IF($B187="","",VLOOKUP($B187,'Catalog Items'!$L:$BB,14,FALSE))</f>
        <v/>
      </c>
    </row>
    <row r="188" spans="1:41" ht="15.6" customHeight="1" x14ac:dyDescent="0.25">
      <c r="A188" s="39">
        <v>177</v>
      </c>
      <c r="B188" s="40"/>
      <c r="C188" s="41"/>
      <c r="D188" s="41"/>
      <c r="E188" s="42" t="str">
        <f>IF($B188="","",VLOOKUP($B188,'Catalog Items'!$L:$M,2,FALSE))</f>
        <v/>
      </c>
      <c r="F188" s="68" t="str">
        <f>IF($B188="","",IF(AND(D188&gt;0,C188&gt;0),"UOM Error",IF(D188&gt;0,VLOOKUP(B188,'Catalog Items'!$L:$X,13,FALSE),IF(C188&gt;0,VLOOKUP(B188,'Catalog Items'!$L:$W,12,FALSE),0))))</f>
        <v/>
      </c>
      <c r="G188" s="43" t="str">
        <f t="shared" si="8"/>
        <v/>
      </c>
      <c r="H188" s="44">
        <f t="shared" si="9"/>
        <v>0</v>
      </c>
      <c r="I188" s="45">
        <f t="shared" si="7"/>
        <v>0</v>
      </c>
      <c r="J188" s="46" t="str">
        <f>IF($B188="","",VLOOKUP($B188,'Catalog Items'!$L:$N,3,FALSE))</f>
        <v/>
      </c>
      <c r="K188" s="46" t="str">
        <f>IF($B188="","",VLOOKUP($B188,'Catalog Items'!$L:$O,4,FALSE))</f>
        <v/>
      </c>
      <c r="L188" s="47" t="str">
        <f>IF($B188="","",VLOOKUP($B188,'Catalog Items'!$L:$Q,6,FALSE))</f>
        <v/>
      </c>
      <c r="M188" s="47" t="str">
        <f>IF($B188="","",VLOOKUP($B188,'Catalog Items'!$L:$R,7,FALSE))</f>
        <v/>
      </c>
      <c r="N188" s="47" t="str">
        <f>IF($B188="","",VLOOKUP($B188,'Catalog Items'!$L:$S,8,FALSE))</f>
        <v/>
      </c>
      <c r="O188" s="47" t="str">
        <f>IF($B188="","",VLOOKUP($B188,'Catalog Items'!$L:$T,9,FALSE))</f>
        <v/>
      </c>
      <c r="P188" s="96" t="str">
        <f>IF($B188="","",VLOOKUP($B188,'Catalog Items'!$L:$AA,10,FALSE))</f>
        <v/>
      </c>
      <c r="Q188" s="96" t="str">
        <f>IF($B188="","",VLOOKUP($B188,'Catalog Items'!$L:$AA,11,FALSE))</f>
        <v/>
      </c>
      <c r="R188" s="96" t="str">
        <f>IF($B188="","",VLOOKUP($B188,'Catalog Items'!$L:$AA,12,FALSE))</f>
        <v/>
      </c>
      <c r="S188" s="96" t="str">
        <f>IF($B188="","",VLOOKUP($B188,'Catalog Items'!$L:$AA,13,FALSE))</f>
        <v/>
      </c>
      <c r="T188" s="47" t="str">
        <f>IF($B188="","",VLOOKUP($B188,'Catalog Items'!$L:$BB,17,FALSE))</f>
        <v/>
      </c>
      <c r="U188" s="47" t="str">
        <f>IF($B188="","",VLOOKUP($B188,'Catalog Items'!$L:$BB,19,FALSE))</f>
        <v/>
      </c>
      <c r="V188" s="47" t="str">
        <f>IF($B188="","",VLOOKUP($B188,'Catalog Items'!$L:$BB,20,FALSE))</f>
        <v/>
      </c>
      <c r="W188" s="47" t="str">
        <f>IF($B188="","",VLOOKUP($B188,'Catalog Items'!$L:$BB,21,FALSE))</f>
        <v/>
      </c>
      <c r="X188" s="48" t="str">
        <f>IF($B188="","",VLOOKUP($B188,'Catalog Items'!$L:$BB,22,FALSE))</f>
        <v/>
      </c>
      <c r="Y188" s="48" t="str">
        <f>IF($B188="","",VLOOKUP($B188,'Catalog Items'!$L:$BB,23,FALSE))</f>
        <v/>
      </c>
      <c r="Z188" s="48" t="str">
        <f>IF($B188="","",VLOOKUP($B188,'Catalog Items'!$L:$BB,24,FALSE))</f>
        <v/>
      </c>
      <c r="AA188" s="47" t="str">
        <f>IF($B188="","",VLOOKUP($B188,'Catalog Items'!$L:$BB,25,FALSE))</f>
        <v/>
      </c>
      <c r="AB188" s="47" t="str">
        <f>IF($B188="","",VLOOKUP($B188,'Catalog Items'!$L:$BB,26,FALSE))</f>
        <v/>
      </c>
      <c r="AC188" s="48" t="str">
        <f>IF($B188="","",VLOOKUP($B188,'Catalog Items'!$L:$BB,27,FALSE))</f>
        <v/>
      </c>
      <c r="AD188" s="48" t="str">
        <f>IF($B188="","",VLOOKUP($B188,'Catalog Items'!$L:$BB,28,FALSE))</f>
        <v/>
      </c>
      <c r="AE188" s="48" t="str">
        <f>IF($B188="","",VLOOKUP($B188,'Catalog Items'!$L:$BB,29,FALSE))</f>
        <v/>
      </c>
      <c r="AF188" s="48" t="str">
        <f>IF($B188="","",VLOOKUP($B188,'Catalog Items'!$L:$BB,30,FALSE))</f>
        <v/>
      </c>
      <c r="AG188" s="48" t="str">
        <f>IF($B188="","",VLOOKUP($B188,'Catalog Items'!$L:$BB,31,FALSE))</f>
        <v/>
      </c>
      <c r="AH188" s="48" t="str">
        <f>IF($B188="","",VLOOKUP($B188,'Catalog Items'!$L:$BB,32,FALSE))</f>
        <v/>
      </c>
      <c r="AI188" s="48" t="str">
        <f>IF($B188="","",VLOOKUP($B188,'Catalog Items'!$L:$BB,33,FALSE))</f>
        <v/>
      </c>
      <c r="AJ188" s="48" t="str">
        <f>IF($B188="","",VLOOKUP($B188,'Catalog Items'!$L:$BB,34,FALSE))</f>
        <v/>
      </c>
      <c r="AK188" s="47" t="str">
        <f>IF($B188="","",VLOOKUP($B188,'Catalog Items'!$L:$BB,35,FALSE))</f>
        <v/>
      </c>
      <c r="AL188" s="47" t="str">
        <f>IF($B188="","",VLOOKUP($B188,'Catalog Items'!$L:$BB,36,FALSE))</f>
        <v/>
      </c>
      <c r="AM188" s="47" t="str">
        <f>IF($B188="","",VLOOKUP($B188,'Catalog Items'!$L:$BB,37,FALSE))</f>
        <v/>
      </c>
      <c r="AN188" s="47" t="str">
        <f>IF($B188="","",VLOOKUP($B188,'Catalog Items'!$L:$BB,38,FALSE))</f>
        <v/>
      </c>
      <c r="AO188" s="47" t="str">
        <f>IF($B188="","",VLOOKUP($B188,'Catalog Items'!$L:$BB,14,FALSE))</f>
        <v/>
      </c>
    </row>
    <row r="189" spans="1:41" ht="15.6" customHeight="1" x14ac:dyDescent="0.25">
      <c r="A189" s="39">
        <v>178</v>
      </c>
      <c r="B189" s="40"/>
      <c r="C189" s="41"/>
      <c r="D189" s="41"/>
      <c r="E189" s="42" t="str">
        <f>IF($B189="","",VLOOKUP($B189,'Catalog Items'!$L:$M,2,FALSE))</f>
        <v/>
      </c>
      <c r="F189" s="68" t="str">
        <f>IF($B189="","",IF(AND(D189&gt;0,C189&gt;0),"UOM Error",IF(D189&gt;0,VLOOKUP(B189,'Catalog Items'!$L:$X,13,FALSE),IF(C189&gt;0,VLOOKUP(B189,'Catalog Items'!$L:$W,12,FALSE),0))))</f>
        <v/>
      </c>
      <c r="G189" s="43" t="str">
        <f t="shared" si="8"/>
        <v/>
      </c>
      <c r="H189" s="44">
        <f t="shared" si="9"/>
        <v>0</v>
      </c>
      <c r="I189" s="45">
        <f t="shared" si="7"/>
        <v>0</v>
      </c>
      <c r="J189" s="46" t="str">
        <f>IF($B189="","",VLOOKUP($B189,'Catalog Items'!$L:$N,3,FALSE))</f>
        <v/>
      </c>
      <c r="K189" s="46" t="str">
        <f>IF($B189="","",VLOOKUP($B189,'Catalog Items'!$L:$O,4,FALSE))</f>
        <v/>
      </c>
      <c r="L189" s="47" t="str">
        <f>IF($B189="","",VLOOKUP($B189,'Catalog Items'!$L:$Q,6,FALSE))</f>
        <v/>
      </c>
      <c r="M189" s="47" t="str">
        <f>IF($B189="","",VLOOKUP($B189,'Catalog Items'!$L:$R,7,FALSE))</f>
        <v/>
      </c>
      <c r="N189" s="47" t="str">
        <f>IF($B189="","",VLOOKUP($B189,'Catalog Items'!$L:$S,8,FALSE))</f>
        <v/>
      </c>
      <c r="O189" s="47" t="str">
        <f>IF($B189="","",VLOOKUP($B189,'Catalog Items'!$L:$T,9,FALSE))</f>
        <v/>
      </c>
      <c r="P189" s="96" t="str">
        <f>IF($B189="","",VLOOKUP($B189,'Catalog Items'!$L:$AA,10,FALSE))</f>
        <v/>
      </c>
      <c r="Q189" s="96" t="str">
        <f>IF($B189="","",VLOOKUP($B189,'Catalog Items'!$L:$AA,11,FALSE))</f>
        <v/>
      </c>
      <c r="R189" s="96" t="str">
        <f>IF($B189="","",VLOOKUP($B189,'Catalog Items'!$L:$AA,12,FALSE))</f>
        <v/>
      </c>
      <c r="S189" s="96" t="str">
        <f>IF($B189="","",VLOOKUP($B189,'Catalog Items'!$L:$AA,13,FALSE))</f>
        <v/>
      </c>
      <c r="T189" s="47" t="str">
        <f>IF($B189="","",VLOOKUP($B189,'Catalog Items'!$L:$BB,17,FALSE))</f>
        <v/>
      </c>
      <c r="U189" s="47" t="str">
        <f>IF($B189="","",VLOOKUP($B189,'Catalog Items'!$L:$BB,19,FALSE))</f>
        <v/>
      </c>
      <c r="V189" s="47" t="str">
        <f>IF($B189="","",VLOOKUP($B189,'Catalog Items'!$L:$BB,20,FALSE))</f>
        <v/>
      </c>
      <c r="W189" s="47" t="str">
        <f>IF($B189="","",VLOOKUP($B189,'Catalog Items'!$L:$BB,21,FALSE))</f>
        <v/>
      </c>
      <c r="X189" s="48" t="str">
        <f>IF($B189="","",VLOOKUP($B189,'Catalog Items'!$L:$BB,22,FALSE))</f>
        <v/>
      </c>
      <c r="Y189" s="48" t="str">
        <f>IF($B189="","",VLOOKUP($B189,'Catalog Items'!$L:$BB,23,FALSE))</f>
        <v/>
      </c>
      <c r="Z189" s="48" t="str">
        <f>IF($B189="","",VLOOKUP($B189,'Catalog Items'!$L:$BB,24,FALSE))</f>
        <v/>
      </c>
      <c r="AA189" s="47" t="str">
        <f>IF($B189="","",VLOOKUP($B189,'Catalog Items'!$L:$BB,25,FALSE))</f>
        <v/>
      </c>
      <c r="AB189" s="47" t="str">
        <f>IF($B189="","",VLOOKUP($B189,'Catalog Items'!$L:$BB,26,FALSE))</f>
        <v/>
      </c>
      <c r="AC189" s="48" t="str">
        <f>IF($B189="","",VLOOKUP($B189,'Catalog Items'!$L:$BB,27,FALSE))</f>
        <v/>
      </c>
      <c r="AD189" s="48" t="str">
        <f>IF($B189="","",VLOOKUP($B189,'Catalog Items'!$L:$BB,28,FALSE))</f>
        <v/>
      </c>
      <c r="AE189" s="48" t="str">
        <f>IF($B189="","",VLOOKUP($B189,'Catalog Items'!$L:$BB,29,FALSE))</f>
        <v/>
      </c>
      <c r="AF189" s="48" t="str">
        <f>IF($B189="","",VLOOKUP($B189,'Catalog Items'!$L:$BB,30,FALSE))</f>
        <v/>
      </c>
      <c r="AG189" s="48" t="str">
        <f>IF($B189="","",VLOOKUP($B189,'Catalog Items'!$L:$BB,31,FALSE))</f>
        <v/>
      </c>
      <c r="AH189" s="48" t="str">
        <f>IF($B189="","",VLOOKUP($B189,'Catalog Items'!$L:$BB,32,FALSE))</f>
        <v/>
      </c>
      <c r="AI189" s="48" t="str">
        <f>IF($B189="","",VLOOKUP($B189,'Catalog Items'!$L:$BB,33,FALSE))</f>
        <v/>
      </c>
      <c r="AJ189" s="48" t="str">
        <f>IF($B189="","",VLOOKUP($B189,'Catalog Items'!$L:$BB,34,FALSE))</f>
        <v/>
      </c>
      <c r="AK189" s="47" t="str">
        <f>IF($B189="","",VLOOKUP($B189,'Catalog Items'!$L:$BB,35,FALSE))</f>
        <v/>
      </c>
      <c r="AL189" s="47" t="str">
        <f>IF($B189="","",VLOOKUP($B189,'Catalog Items'!$L:$BB,36,FALSE))</f>
        <v/>
      </c>
      <c r="AM189" s="47" t="str">
        <f>IF($B189="","",VLOOKUP($B189,'Catalog Items'!$L:$BB,37,FALSE))</f>
        <v/>
      </c>
      <c r="AN189" s="47" t="str">
        <f>IF($B189="","",VLOOKUP($B189,'Catalog Items'!$L:$BB,38,FALSE))</f>
        <v/>
      </c>
      <c r="AO189" s="47" t="str">
        <f>IF($B189="","",VLOOKUP($B189,'Catalog Items'!$L:$BB,14,FALSE))</f>
        <v/>
      </c>
    </row>
    <row r="190" spans="1:41" ht="15.6" customHeight="1" x14ac:dyDescent="0.25">
      <c r="A190" s="39">
        <v>179</v>
      </c>
      <c r="B190" s="40"/>
      <c r="C190" s="41"/>
      <c r="D190" s="41"/>
      <c r="E190" s="42" t="str">
        <f>IF($B190="","",VLOOKUP($B190,'Catalog Items'!$L:$M,2,FALSE))</f>
        <v/>
      </c>
      <c r="F190" s="68" t="str">
        <f>IF($B190="","",IF(AND(D190&gt;0,C190&gt;0),"UOM Error",IF(D190&gt;0,VLOOKUP(B190,'Catalog Items'!$L:$X,13,FALSE),IF(C190&gt;0,VLOOKUP(B190,'Catalog Items'!$L:$W,12,FALSE),0))))</f>
        <v/>
      </c>
      <c r="G190" s="43" t="str">
        <f t="shared" si="8"/>
        <v/>
      </c>
      <c r="H190" s="44">
        <f t="shared" si="9"/>
        <v>0</v>
      </c>
      <c r="I190" s="45">
        <f t="shared" si="7"/>
        <v>0</v>
      </c>
      <c r="J190" s="46" t="str">
        <f>IF($B190="","",VLOOKUP($B190,'Catalog Items'!$L:$N,3,FALSE))</f>
        <v/>
      </c>
      <c r="K190" s="46" t="str">
        <f>IF($B190="","",VLOOKUP($B190,'Catalog Items'!$L:$O,4,FALSE))</f>
        <v/>
      </c>
      <c r="L190" s="47" t="str">
        <f>IF($B190="","",VLOOKUP($B190,'Catalog Items'!$L:$Q,6,FALSE))</f>
        <v/>
      </c>
      <c r="M190" s="47" t="str">
        <f>IF($B190="","",VLOOKUP($B190,'Catalog Items'!$L:$R,7,FALSE))</f>
        <v/>
      </c>
      <c r="N190" s="47" t="str">
        <f>IF($B190="","",VLOOKUP($B190,'Catalog Items'!$L:$S,8,FALSE))</f>
        <v/>
      </c>
      <c r="O190" s="47" t="str">
        <f>IF($B190="","",VLOOKUP($B190,'Catalog Items'!$L:$T,9,FALSE))</f>
        <v/>
      </c>
      <c r="P190" s="96" t="str">
        <f>IF($B190="","",VLOOKUP($B190,'Catalog Items'!$L:$AA,10,FALSE))</f>
        <v/>
      </c>
      <c r="Q190" s="96" t="str">
        <f>IF($B190="","",VLOOKUP($B190,'Catalog Items'!$L:$AA,11,FALSE))</f>
        <v/>
      </c>
      <c r="R190" s="96" t="str">
        <f>IF($B190="","",VLOOKUP($B190,'Catalog Items'!$L:$AA,12,FALSE))</f>
        <v/>
      </c>
      <c r="S190" s="96" t="str">
        <f>IF($B190="","",VLOOKUP($B190,'Catalog Items'!$L:$AA,13,FALSE))</f>
        <v/>
      </c>
      <c r="T190" s="47" t="str">
        <f>IF($B190="","",VLOOKUP($B190,'Catalog Items'!$L:$BB,17,FALSE))</f>
        <v/>
      </c>
      <c r="U190" s="47" t="str">
        <f>IF($B190="","",VLOOKUP($B190,'Catalog Items'!$L:$BB,19,FALSE))</f>
        <v/>
      </c>
      <c r="V190" s="47" t="str">
        <f>IF($B190="","",VLOOKUP($B190,'Catalog Items'!$L:$BB,20,FALSE))</f>
        <v/>
      </c>
      <c r="W190" s="47" t="str">
        <f>IF($B190="","",VLOOKUP($B190,'Catalog Items'!$L:$BB,21,FALSE))</f>
        <v/>
      </c>
      <c r="X190" s="48" t="str">
        <f>IF($B190="","",VLOOKUP($B190,'Catalog Items'!$L:$BB,22,FALSE))</f>
        <v/>
      </c>
      <c r="Y190" s="48" t="str">
        <f>IF($B190="","",VLOOKUP($B190,'Catalog Items'!$L:$BB,23,FALSE))</f>
        <v/>
      </c>
      <c r="Z190" s="48" t="str">
        <f>IF($B190="","",VLOOKUP($B190,'Catalog Items'!$L:$BB,24,FALSE))</f>
        <v/>
      </c>
      <c r="AA190" s="47" t="str">
        <f>IF($B190="","",VLOOKUP($B190,'Catalog Items'!$L:$BB,25,FALSE))</f>
        <v/>
      </c>
      <c r="AB190" s="47" t="str">
        <f>IF($B190="","",VLOOKUP($B190,'Catalog Items'!$L:$BB,26,FALSE))</f>
        <v/>
      </c>
      <c r="AC190" s="48" t="str">
        <f>IF($B190="","",VLOOKUP($B190,'Catalog Items'!$L:$BB,27,FALSE))</f>
        <v/>
      </c>
      <c r="AD190" s="48" t="str">
        <f>IF($B190="","",VLOOKUP($B190,'Catalog Items'!$L:$BB,28,FALSE))</f>
        <v/>
      </c>
      <c r="AE190" s="48" t="str">
        <f>IF($B190="","",VLOOKUP($B190,'Catalog Items'!$L:$BB,29,FALSE))</f>
        <v/>
      </c>
      <c r="AF190" s="48" t="str">
        <f>IF($B190="","",VLOOKUP($B190,'Catalog Items'!$L:$BB,30,FALSE))</f>
        <v/>
      </c>
      <c r="AG190" s="48" t="str">
        <f>IF($B190="","",VLOOKUP($B190,'Catalog Items'!$L:$BB,31,FALSE))</f>
        <v/>
      </c>
      <c r="AH190" s="48" t="str">
        <f>IF($B190="","",VLOOKUP($B190,'Catalog Items'!$L:$BB,32,FALSE))</f>
        <v/>
      </c>
      <c r="AI190" s="48" t="str">
        <f>IF($B190="","",VLOOKUP($B190,'Catalog Items'!$L:$BB,33,FALSE))</f>
        <v/>
      </c>
      <c r="AJ190" s="48" t="str">
        <f>IF($B190="","",VLOOKUP($B190,'Catalog Items'!$L:$BB,34,FALSE))</f>
        <v/>
      </c>
      <c r="AK190" s="47" t="str">
        <f>IF($B190="","",VLOOKUP($B190,'Catalog Items'!$L:$BB,35,FALSE))</f>
        <v/>
      </c>
      <c r="AL190" s="47" t="str">
        <f>IF($B190="","",VLOOKUP($B190,'Catalog Items'!$L:$BB,36,FALSE))</f>
        <v/>
      </c>
      <c r="AM190" s="47" t="str">
        <f>IF($B190="","",VLOOKUP($B190,'Catalog Items'!$L:$BB,37,FALSE))</f>
        <v/>
      </c>
      <c r="AN190" s="47" t="str">
        <f>IF($B190="","",VLOOKUP($B190,'Catalog Items'!$L:$BB,38,FALSE))</f>
        <v/>
      </c>
      <c r="AO190" s="47" t="str">
        <f>IF($B190="","",VLOOKUP($B190,'Catalog Items'!$L:$BB,14,FALSE))</f>
        <v/>
      </c>
    </row>
    <row r="191" spans="1:41" ht="15.6" customHeight="1" x14ac:dyDescent="0.25">
      <c r="A191" s="39">
        <v>180</v>
      </c>
      <c r="B191" s="40"/>
      <c r="C191" s="41"/>
      <c r="D191" s="41"/>
      <c r="E191" s="42" t="str">
        <f>IF($B191="","",VLOOKUP($B191,'Catalog Items'!$L:$M,2,FALSE))</f>
        <v/>
      </c>
      <c r="F191" s="68" t="str">
        <f>IF($B191="","",IF(AND(D191&gt;0,C191&gt;0),"UOM Error",IF(D191&gt;0,VLOOKUP(B191,'Catalog Items'!$L:$X,13,FALSE),IF(C191&gt;0,VLOOKUP(B191,'Catalog Items'!$L:$W,12,FALSE),0))))</f>
        <v/>
      </c>
      <c r="G191" s="43" t="str">
        <f t="shared" si="8"/>
        <v/>
      </c>
      <c r="H191" s="44">
        <f t="shared" si="9"/>
        <v>0</v>
      </c>
      <c r="I191" s="45">
        <f t="shared" si="7"/>
        <v>0</v>
      </c>
      <c r="J191" s="46" t="str">
        <f>IF($B191="","",VLOOKUP($B191,'Catalog Items'!$L:$N,3,FALSE))</f>
        <v/>
      </c>
      <c r="K191" s="46" t="str">
        <f>IF($B191="","",VLOOKUP($B191,'Catalog Items'!$L:$O,4,FALSE))</f>
        <v/>
      </c>
      <c r="L191" s="47" t="str">
        <f>IF($B191="","",VLOOKUP($B191,'Catalog Items'!$L:$Q,6,FALSE))</f>
        <v/>
      </c>
      <c r="M191" s="47" t="str">
        <f>IF($B191="","",VLOOKUP($B191,'Catalog Items'!$L:$R,7,FALSE))</f>
        <v/>
      </c>
      <c r="N191" s="47" t="str">
        <f>IF($B191="","",VLOOKUP($B191,'Catalog Items'!$L:$S,8,FALSE))</f>
        <v/>
      </c>
      <c r="O191" s="47" t="str">
        <f>IF($B191="","",VLOOKUP($B191,'Catalog Items'!$L:$T,9,FALSE))</f>
        <v/>
      </c>
      <c r="P191" s="96" t="str">
        <f>IF($B191="","",VLOOKUP($B191,'Catalog Items'!$L:$AA,10,FALSE))</f>
        <v/>
      </c>
      <c r="Q191" s="96" t="str">
        <f>IF($B191="","",VLOOKUP($B191,'Catalog Items'!$L:$AA,11,FALSE))</f>
        <v/>
      </c>
      <c r="R191" s="96" t="str">
        <f>IF($B191="","",VLOOKUP($B191,'Catalog Items'!$L:$AA,12,FALSE))</f>
        <v/>
      </c>
      <c r="S191" s="96" t="str">
        <f>IF($B191="","",VLOOKUP($B191,'Catalog Items'!$L:$AA,13,FALSE))</f>
        <v/>
      </c>
      <c r="T191" s="47" t="str">
        <f>IF($B191="","",VLOOKUP($B191,'Catalog Items'!$L:$BB,17,FALSE))</f>
        <v/>
      </c>
      <c r="U191" s="47" t="str">
        <f>IF($B191="","",VLOOKUP($B191,'Catalog Items'!$L:$BB,19,FALSE))</f>
        <v/>
      </c>
      <c r="V191" s="47" t="str">
        <f>IF($B191="","",VLOOKUP($B191,'Catalog Items'!$L:$BB,20,FALSE))</f>
        <v/>
      </c>
      <c r="W191" s="47" t="str">
        <f>IF($B191="","",VLOOKUP($B191,'Catalog Items'!$L:$BB,21,FALSE))</f>
        <v/>
      </c>
      <c r="X191" s="48" t="str">
        <f>IF($B191="","",VLOOKUP($B191,'Catalog Items'!$L:$BB,22,FALSE))</f>
        <v/>
      </c>
      <c r="Y191" s="48" t="str">
        <f>IF($B191="","",VLOOKUP($B191,'Catalog Items'!$L:$BB,23,FALSE))</f>
        <v/>
      </c>
      <c r="Z191" s="48" t="str">
        <f>IF($B191="","",VLOOKUP($B191,'Catalog Items'!$L:$BB,24,FALSE))</f>
        <v/>
      </c>
      <c r="AA191" s="47" t="str">
        <f>IF($B191="","",VLOOKUP($B191,'Catalog Items'!$L:$BB,25,FALSE))</f>
        <v/>
      </c>
      <c r="AB191" s="47" t="str">
        <f>IF($B191="","",VLOOKUP($B191,'Catalog Items'!$L:$BB,26,FALSE))</f>
        <v/>
      </c>
      <c r="AC191" s="48" t="str">
        <f>IF($B191="","",VLOOKUP($B191,'Catalog Items'!$L:$BB,27,FALSE))</f>
        <v/>
      </c>
      <c r="AD191" s="48" t="str">
        <f>IF($B191="","",VLOOKUP($B191,'Catalog Items'!$L:$BB,28,FALSE))</f>
        <v/>
      </c>
      <c r="AE191" s="48" t="str">
        <f>IF($B191="","",VLOOKUP($B191,'Catalog Items'!$L:$BB,29,FALSE))</f>
        <v/>
      </c>
      <c r="AF191" s="48" t="str">
        <f>IF($B191="","",VLOOKUP($B191,'Catalog Items'!$L:$BB,30,FALSE))</f>
        <v/>
      </c>
      <c r="AG191" s="48" t="str">
        <f>IF($B191="","",VLOOKUP($B191,'Catalog Items'!$L:$BB,31,FALSE))</f>
        <v/>
      </c>
      <c r="AH191" s="48" t="str">
        <f>IF($B191="","",VLOOKUP($B191,'Catalog Items'!$L:$BB,32,FALSE))</f>
        <v/>
      </c>
      <c r="AI191" s="48" t="str">
        <f>IF($B191="","",VLOOKUP($B191,'Catalog Items'!$L:$BB,33,FALSE))</f>
        <v/>
      </c>
      <c r="AJ191" s="48" t="str">
        <f>IF($B191="","",VLOOKUP($B191,'Catalog Items'!$L:$BB,34,FALSE))</f>
        <v/>
      </c>
      <c r="AK191" s="47" t="str">
        <f>IF($B191="","",VLOOKUP($B191,'Catalog Items'!$L:$BB,35,FALSE))</f>
        <v/>
      </c>
      <c r="AL191" s="47" t="str">
        <f>IF($B191="","",VLOOKUP($B191,'Catalog Items'!$L:$BB,36,FALSE))</f>
        <v/>
      </c>
      <c r="AM191" s="47" t="str">
        <f>IF($B191="","",VLOOKUP($B191,'Catalog Items'!$L:$BB,37,FALSE))</f>
        <v/>
      </c>
      <c r="AN191" s="47" t="str">
        <f>IF($B191="","",VLOOKUP($B191,'Catalog Items'!$L:$BB,38,FALSE))</f>
        <v/>
      </c>
      <c r="AO191" s="47" t="str">
        <f>IF($B191="","",VLOOKUP($B191,'Catalog Items'!$L:$BB,14,FALSE))</f>
        <v/>
      </c>
    </row>
    <row r="192" spans="1:41" ht="15.6" customHeight="1" x14ac:dyDescent="0.25">
      <c r="A192" s="39">
        <v>181</v>
      </c>
      <c r="B192" s="40"/>
      <c r="C192" s="41"/>
      <c r="D192" s="41"/>
      <c r="E192" s="42" t="str">
        <f>IF($B192="","",VLOOKUP($B192,'Catalog Items'!$L:$M,2,FALSE))</f>
        <v/>
      </c>
      <c r="F192" s="68" t="str">
        <f>IF($B192="","",IF(AND(D192&gt;0,C192&gt;0),"UOM Error",IF(D192&gt;0,VLOOKUP(B192,'Catalog Items'!$L:$X,13,FALSE),IF(C192&gt;0,VLOOKUP(B192,'Catalog Items'!$L:$W,12,FALSE),0))))</f>
        <v/>
      </c>
      <c r="G192" s="43" t="str">
        <f t="shared" si="8"/>
        <v/>
      </c>
      <c r="H192" s="44">
        <f t="shared" si="9"/>
        <v>0</v>
      </c>
      <c r="I192" s="45">
        <f t="shared" si="7"/>
        <v>0</v>
      </c>
      <c r="J192" s="46" t="str">
        <f>IF($B192="","",VLOOKUP($B192,'Catalog Items'!$L:$N,3,FALSE))</f>
        <v/>
      </c>
      <c r="K192" s="46" t="str">
        <f>IF($B192="","",VLOOKUP($B192,'Catalog Items'!$L:$O,4,FALSE))</f>
        <v/>
      </c>
      <c r="L192" s="47" t="str">
        <f>IF($B192="","",VLOOKUP($B192,'Catalog Items'!$L:$Q,6,FALSE))</f>
        <v/>
      </c>
      <c r="M192" s="47" t="str">
        <f>IF($B192="","",VLOOKUP($B192,'Catalog Items'!$L:$R,7,FALSE))</f>
        <v/>
      </c>
      <c r="N192" s="47" t="str">
        <f>IF($B192="","",VLOOKUP($B192,'Catalog Items'!$L:$S,8,FALSE))</f>
        <v/>
      </c>
      <c r="O192" s="47" t="str">
        <f>IF($B192="","",VLOOKUP($B192,'Catalog Items'!$L:$T,9,FALSE))</f>
        <v/>
      </c>
      <c r="P192" s="96" t="str">
        <f>IF($B192="","",VLOOKUP($B192,'Catalog Items'!$L:$AA,10,FALSE))</f>
        <v/>
      </c>
      <c r="Q192" s="96" t="str">
        <f>IF($B192="","",VLOOKUP($B192,'Catalog Items'!$L:$AA,11,FALSE))</f>
        <v/>
      </c>
      <c r="R192" s="96" t="str">
        <f>IF($B192="","",VLOOKUP($B192,'Catalog Items'!$L:$AA,12,FALSE))</f>
        <v/>
      </c>
      <c r="S192" s="96" t="str">
        <f>IF($B192="","",VLOOKUP($B192,'Catalog Items'!$L:$AA,13,FALSE))</f>
        <v/>
      </c>
      <c r="T192" s="47" t="str">
        <f>IF($B192="","",VLOOKUP($B192,'Catalog Items'!$L:$BB,17,FALSE))</f>
        <v/>
      </c>
      <c r="U192" s="47" t="str">
        <f>IF($B192="","",VLOOKUP($B192,'Catalog Items'!$L:$BB,19,FALSE))</f>
        <v/>
      </c>
      <c r="V192" s="47" t="str">
        <f>IF($B192="","",VLOOKUP($B192,'Catalog Items'!$L:$BB,20,FALSE))</f>
        <v/>
      </c>
      <c r="W192" s="47" t="str">
        <f>IF($B192="","",VLOOKUP($B192,'Catalog Items'!$L:$BB,21,FALSE))</f>
        <v/>
      </c>
      <c r="X192" s="48" t="str">
        <f>IF($B192="","",VLOOKUP($B192,'Catalog Items'!$L:$BB,22,FALSE))</f>
        <v/>
      </c>
      <c r="Y192" s="48" t="str">
        <f>IF($B192="","",VLOOKUP($B192,'Catalog Items'!$L:$BB,23,FALSE))</f>
        <v/>
      </c>
      <c r="Z192" s="48" t="str">
        <f>IF($B192="","",VLOOKUP($B192,'Catalog Items'!$L:$BB,24,FALSE))</f>
        <v/>
      </c>
      <c r="AA192" s="47" t="str">
        <f>IF($B192="","",VLOOKUP($B192,'Catalog Items'!$L:$BB,25,FALSE))</f>
        <v/>
      </c>
      <c r="AB192" s="47" t="str">
        <f>IF($B192="","",VLOOKUP($B192,'Catalog Items'!$L:$BB,26,FALSE))</f>
        <v/>
      </c>
      <c r="AC192" s="48" t="str">
        <f>IF($B192="","",VLOOKUP($B192,'Catalog Items'!$L:$BB,27,FALSE))</f>
        <v/>
      </c>
      <c r="AD192" s="48" t="str">
        <f>IF($B192="","",VLOOKUP($B192,'Catalog Items'!$L:$BB,28,FALSE))</f>
        <v/>
      </c>
      <c r="AE192" s="48" t="str">
        <f>IF($B192="","",VLOOKUP($B192,'Catalog Items'!$L:$BB,29,FALSE))</f>
        <v/>
      </c>
      <c r="AF192" s="48" t="str">
        <f>IF($B192="","",VLOOKUP($B192,'Catalog Items'!$L:$BB,30,FALSE))</f>
        <v/>
      </c>
      <c r="AG192" s="48" t="str">
        <f>IF($B192="","",VLOOKUP($B192,'Catalog Items'!$L:$BB,31,FALSE))</f>
        <v/>
      </c>
      <c r="AH192" s="48" t="str">
        <f>IF($B192="","",VLOOKUP($B192,'Catalog Items'!$L:$BB,32,FALSE))</f>
        <v/>
      </c>
      <c r="AI192" s="48" t="str">
        <f>IF($B192="","",VLOOKUP($B192,'Catalog Items'!$L:$BB,33,FALSE))</f>
        <v/>
      </c>
      <c r="AJ192" s="48" t="str">
        <f>IF($B192="","",VLOOKUP($B192,'Catalog Items'!$L:$BB,34,FALSE))</f>
        <v/>
      </c>
      <c r="AK192" s="47" t="str">
        <f>IF($B192="","",VLOOKUP($B192,'Catalog Items'!$L:$BB,35,FALSE))</f>
        <v/>
      </c>
      <c r="AL192" s="47" t="str">
        <f>IF($B192="","",VLOOKUP($B192,'Catalog Items'!$L:$BB,36,FALSE))</f>
        <v/>
      </c>
      <c r="AM192" s="47" t="str">
        <f>IF($B192="","",VLOOKUP($B192,'Catalog Items'!$L:$BB,37,FALSE))</f>
        <v/>
      </c>
      <c r="AN192" s="47" t="str">
        <f>IF($B192="","",VLOOKUP($B192,'Catalog Items'!$L:$BB,38,FALSE))</f>
        <v/>
      </c>
      <c r="AO192" s="47" t="str">
        <f>IF($B192="","",VLOOKUP($B192,'Catalog Items'!$L:$BB,14,FALSE))</f>
        <v/>
      </c>
    </row>
    <row r="193" spans="1:41" ht="15.6" customHeight="1" x14ac:dyDescent="0.25">
      <c r="A193" s="39">
        <v>182</v>
      </c>
      <c r="B193" s="40"/>
      <c r="C193" s="41"/>
      <c r="D193" s="41"/>
      <c r="E193" s="42" t="str">
        <f>IF($B193="","",VLOOKUP($B193,'Catalog Items'!$L:$M,2,FALSE))</f>
        <v/>
      </c>
      <c r="F193" s="68" t="str">
        <f>IF($B193="","",IF(AND(D193&gt;0,C193&gt;0),"UOM Error",IF(D193&gt;0,VLOOKUP(B193,'Catalog Items'!$L:$X,13,FALSE),IF(C193&gt;0,VLOOKUP(B193,'Catalog Items'!$L:$W,12,FALSE),0))))</f>
        <v/>
      </c>
      <c r="G193" s="43" t="str">
        <f t="shared" si="8"/>
        <v/>
      </c>
      <c r="H193" s="44">
        <f t="shared" si="9"/>
        <v>0</v>
      </c>
      <c r="I193" s="45">
        <f t="shared" si="7"/>
        <v>0</v>
      </c>
      <c r="J193" s="46" t="str">
        <f>IF($B193="","",VLOOKUP($B193,'Catalog Items'!$L:$N,3,FALSE))</f>
        <v/>
      </c>
      <c r="K193" s="46" t="str">
        <f>IF($B193="","",VLOOKUP($B193,'Catalog Items'!$L:$O,4,FALSE))</f>
        <v/>
      </c>
      <c r="L193" s="47" t="str">
        <f>IF($B193="","",VLOOKUP($B193,'Catalog Items'!$L:$Q,6,FALSE))</f>
        <v/>
      </c>
      <c r="M193" s="47" t="str">
        <f>IF($B193="","",VLOOKUP($B193,'Catalog Items'!$L:$R,7,FALSE))</f>
        <v/>
      </c>
      <c r="N193" s="47" t="str">
        <f>IF($B193="","",VLOOKUP($B193,'Catalog Items'!$L:$S,8,FALSE))</f>
        <v/>
      </c>
      <c r="O193" s="47" t="str">
        <f>IF($B193="","",VLOOKUP($B193,'Catalog Items'!$L:$T,9,FALSE))</f>
        <v/>
      </c>
      <c r="P193" s="96" t="str">
        <f>IF($B193="","",VLOOKUP($B193,'Catalog Items'!$L:$AA,10,FALSE))</f>
        <v/>
      </c>
      <c r="Q193" s="96" t="str">
        <f>IF($B193="","",VLOOKUP($B193,'Catalog Items'!$L:$AA,11,FALSE))</f>
        <v/>
      </c>
      <c r="R193" s="96" t="str">
        <f>IF($B193="","",VLOOKUP($B193,'Catalog Items'!$L:$AA,12,FALSE))</f>
        <v/>
      </c>
      <c r="S193" s="96" t="str">
        <f>IF($B193="","",VLOOKUP($B193,'Catalog Items'!$L:$AA,13,FALSE))</f>
        <v/>
      </c>
      <c r="T193" s="47" t="str">
        <f>IF($B193="","",VLOOKUP($B193,'Catalog Items'!$L:$BB,17,FALSE))</f>
        <v/>
      </c>
      <c r="U193" s="47" t="str">
        <f>IF($B193="","",VLOOKUP($B193,'Catalog Items'!$L:$BB,19,FALSE))</f>
        <v/>
      </c>
      <c r="V193" s="47" t="str">
        <f>IF($B193="","",VLOOKUP($B193,'Catalog Items'!$L:$BB,20,FALSE))</f>
        <v/>
      </c>
      <c r="W193" s="47" t="str">
        <f>IF($B193="","",VLOOKUP($B193,'Catalog Items'!$L:$BB,21,FALSE))</f>
        <v/>
      </c>
      <c r="X193" s="48" t="str">
        <f>IF($B193="","",VLOOKUP($B193,'Catalog Items'!$L:$BB,22,FALSE))</f>
        <v/>
      </c>
      <c r="Y193" s="48" t="str">
        <f>IF($B193="","",VLOOKUP($B193,'Catalog Items'!$L:$BB,23,FALSE))</f>
        <v/>
      </c>
      <c r="Z193" s="48" t="str">
        <f>IF($B193="","",VLOOKUP($B193,'Catalog Items'!$L:$BB,24,FALSE))</f>
        <v/>
      </c>
      <c r="AA193" s="47" t="str">
        <f>IF($B193="","",VLOOKUP($B193,'Catalog Items'!$L:$BB,25,FALSE))</f>
        <v/>
      </c>
      <c r="AB193" s="47" t="str">
        <f>IF($B193="","",VLOOKUP($B193,'Catalog Items'!$L:$BB,26,FALSE))</f>
        <v/>
      </c>
      <c r="AC193" s="48" t="str">
        <f>IF($B193="","",VLOOKUP($B193,'Catalog Items'!$L:$BB,27,FALSE))</f>
        <v/>
      </c>
      <c r="AD193" s="48" t="str">
        <f>IF($B193="","",VLOOKUP($B193,'Catalog Items'!$L:$BB,28,FALSE))</f>
        <v/>
      </c>
      <c r="AE193" s="48" t="str">
        <f>IF($B193="","",VLOOKUP($B193,'Catalog Items'!$L:$BB,29,FALSE))</f>
        <v/>
      </c>
      <c r="AF193" s="48" t="str">
        <f>IF($B193="","",VLOOKUP($B193,'Catalog Items'!$L:$BB,30,FALSE))</f>
        <v/>
      </c>
      <c r="AG193" s="48" t="str">
        <f>IF($B193="","",VLOOKUP($B193,'Catalog Items'!$L:$BB,31,FALSE))</f>
        <v/>
      </c>
      <c r="AH193" s="48" t="str">
        <f>IF($B193="","",VLOOKUP($B193,'Catalog Items'!$L:$BB,32,FALSE))</f>
        <v/>
      </c>
      <c r="AI193" s="48" t="str">
        <f>IF($B193="","",VLOOKUP($B193,'Catalog Items'!$L:$BB,33,FALSE))</f>
        <v/>
      </c>
      <c r="AJ193" s="48" t="str">
        <f>IF($B193="","",VLOOKUP($B193,'Catalog Items'!$L:$BB,34,FALSE))</f>
        <v/>
      </c>
      <c r="AK193" s="47" t="str">
        <f>IF($B193="","",VLOOKUP($B193,'Catalog Items'!$L:$BB,35,FALSE))</f>
        <v/>
      </c>
      <c r="AL193" s="47" t="str">
        <f>IF($B193="","",VLOOKUP($B193,'Catalog Items'!$L:$BB,36,FALSE))</f>
        <v/>
      </c>
      <c r="AM193" s="47" t="str">
        <f>IF($B193="","",VLOOKUP($B193,'Catalog Items'!$L:$BB,37,FALSE))</f>
        <v/>
      </c>
      <c r="AN193" s="47" t="str">
        <f>IF($B193="","",VLOOKUP($B193,'Catalog Items'!$L:$BB,38,FALSE))</f>
        <v/>
      </c>
      <c r="AO193" s="47" t="str">
        <f>IF($B193="","",VLOOKUP($B193,'Catalog Items'!$L:$BB,14,FALSE))</f>
        <v/>
      </c>
    </row>
    <row r="194" spans="1:41" ht="15.6" customHeight="1" x14ac:dyDescent="0.25">
      <c r="A194" s="39">
        <v>183</v>
      </c>
      <c r="B194" s="40"/>
      <c r="C194" s="41"/>
      <c r="D194" s="41"/>
      <c r="E194" s="42" t="str">
        <f>IF($B194="","",VLOOKUP($B194,'Catalog Items'!$L:$M,2,FALSE))</f>
        <v/>
      </c>
      <c r="F194" s="68" t="str">
        <f>IF($B194="","",IF(AND(D194&gt;0,C194&gt;0),"UOM Error",IF(D194&gt;0,VLOOKUP(B194,'Catalog Items'!$L:$X,13,FALSE),IF(C194&gt;0,VLOOKUP(B194,'Catalog Items'!$L:$W,12,FALSE),0))))</f>
        <v/>
      </c>
      <c r="G194" s="43" t="str">
        <f t="shared" si="8"/>
        <v/>
      </c>
      <c r="H194" s="44">
        <f t="shared" si="9"/>
        <v>0</v>
      </c>
      <c r="I194" s="45">
        <f t="shared" si="7"/>
        <v>0</v>
      </c>
      <c r="J194" s="46" t="str">
        <f>IF($B194="","",VLOOKUP($B194,'Catalog Items'!$L:$N,3,FALSE))</f>
        <v/>
      </c>
      <c r="K194" s="46" t="str">
        <f>IF($B194="","",VLOOKUP($B194,'Catalog Items'!$L:$O,4,FALSE))</f>
        <v/>
      </c>
      <c r="L194" s="47" t="str">
        <f>IF($B194="","",VLOOKUP($B194,'Catalog Items'!$L:$Q,6,FALSE))</f>
        <v/>
      </c>
      <c r="M194" s="47" t="str">
        <f>IF($B194="","",VLOOKUP($B194,'Catalog Items'!$L:$R,7,FALSE))</f>
        <v/>
      </c>
      <c r="N194" s="47" t="str">
        <f>IF($B194="","",VLOOKUP($B194,'Catalog Items'!$L:$S,8,FALSE))</f>
        <v/>
      </c>
      <c r="O194" s="47" t="str">
        <f>IF($B194="","",VLOOKUP($B194,'Catalog Items'!$L:$T,9,FALSE))</f>
        <v/>
      </c>
      <c r="P194" s="96" t="str">
        <f>IF($B194="","",VLOOKUP($B194,'Catalog Items'!$L:$AA,10,FALSE))</f>
        <v/>
      </c>
      <c r="Q194" s="96" t="str">
        <f>IF($B194="","",VLOOKUP($B194,'Catalog Items'!$L:$AA,11,FALSE))</f>
        <v/>
      </c>
      <c r="R194" s="96" t="str">
        <f>IF($B194="","",VLOOKUP($B194,'Catalog Items'!$L:$AA,12,FALSE))</f>
        <v/>
      </c>
      <c r="S194" s="96" t="str">
        <f>IF($B194="","",VLOOKUP($B194,'Catalog Items'!$L:$AA,13,FALSE))</f>
        <v/>
      </c>
      <c r="T194" s="47" t="str">
        <f>IF($B194="","",VLOOKUP($B194,'Catalog Items'!$L:$BB,17,FALSE))</f>
        <v/>
      </c>
      <c r="U194" s="47" t="str">
        <f>IF($B194="","",VLOOKUP($B194,'Catalog Items'!$L:$BB,19,FALSE))</f>
        <v/>
      </c>
      <c r="V194" s="47" t="str">
        <f>IF($B194="","",VLOOKUP($B194,'Catalog Items'!$L:$BB,20,FALSE))</f>
        <v/>
      </c>
      <c r="W194" s="47" t="str">
        <f>IF($B194="","",VLOOKUP($B194,'Catalog Items'!$L:$BB,21,FALSE))</f>
        <v/>
      </c>
      <c r="X194" s="48" t="str">
        <f>IF($B194="","",VLOOKUP($B194,'Catalog Items'!$L:$BB,22,FALSE))</f>
        <v/>
      </c>
      <c r="Y194" s="48" t="str">
        <f>IF($B194="","",VLOOKUP($B194,'Catalog Items'!$L:$BB,23,FALSE))</f>
        <v/>
      </c>
      <c r="Z194" s="48" t="str">
        <f>IF($B194="","",VLOOKUP($B194,'Catalog Items'!$L:$BB,24,FALSE))</f>
        <v/>
      </c>
      <c r="AA194" s="47" t="str">
        <f>IF($B194="","",VLOOKUP($B194,'Catalog Items'!$L:$BB,25,FALSE))</f>
        <v/>
      </c>
      <c r="AB194" s="47" t="str">
        <f>IF($B194="","",VLOOKUP($B194,'Catalog Items'!$L:$BB,26,FALSE))</f>
        <v/>
      </c>
      <c r="AC194" s="48" t="str">
        <f>IF($B194="","",VLOOKUP($B194,'Catalog Items'!$L:$BB,27,FALSE))</f>
        <v/>
      </c>
      <c r="AD194" s="48" t="str">
        <f>IF($B194="","",VLOOKUP($B194,'Catalog Items'!$L:$BB,28,FALSE))</f>
        <v/>
      </c>
      <c r="AE194" s="48" t="str">
        <f>IF($B194="","",VLOOKUP($B194,'Catalog Items'!$L:$BB,29,FALSE))</f>
        <v/>
      </c>
      <c r="AF194" s="48" t="str">
        <f>IF($B194="","",VLOOKUP($B194,'Catalog Items'!$L:$BB,30,FALSE))</f>
        <v/>
      </c>
      <c r="AG194" s="48" t="str">
        <f>IF($B194="","",VLOOKUP($B194,'Catalog Items'!$L:$BB,31,FALSE))</f>
        <v/>
      </c>
      <c r="AH194" s="48" t="str">
        <f>IF($B194="","",VLOOKUP($B194,'Catalog Items'!$L:$BB,32,FALSE))</f>
        <v/>
      </c>
      <c r="AI194" s="48" t="str">
        <f>IF($B194="","",VLOOKUP($B194,'Catalog Items'!$L:$BB,33,FALSE))</f>
        <v/>
      </c>
      <c r="AJ194" s="48" t="str">
        <f>IF($B194="","",VLOOKUP($B194,'Catalog Items'!$L:$BB,34,FALSE))</f>
        <v/>
      </c>
      <c r="AK194" s="47" t="str">
        <f>IF($B194="","",VLOOKUP($B194,'Catalog Items'!$L:$BB,35,FALSE))</f>
        <v/>
      </c>
      <c r="AL194" s="47" t="str">
        <f>IF($B194="","",VLOOKUP($B194,'Catalog Items'!$L:$BB,36,FALSE))</f>
        <v/>
      </c>
      <c r="AM194" s="47" t="str">
        <f>IF($B194="","",VLOOKUP($B194,'Catalog Items'!$L:$BB,37,FALSE))</f>
        <v/>
      </c>
      <c r="AN194" s="47" t="str">
        <f>IF($B194="","",VLOOKUP($B194,'Catalog Items'!$L:$BB,38,FALSE))</f>
        <v/>
      </c>
      <c r="AO194" s="47" t="str">
        <f>IF($B194="","",VLOOKUP($B194,'Catalog Items'!$L:$BB,14,FALSE))</f>
        <v/>
      </c>
    </row>
    <row r="195" spans="1:41" ht="15.6" customHeight="1" x14ac:dyDescent="0.25">
      <c r="A195" s="39">
        <v>184</v>
      </c>
      <c r="B195" s="40"/>
      <c r="C195" s="41"/>
      <c r="D195" s="41"/>
      <c r="E195" s="42" t="str">
        <f>IF($B195="","",VLOOKUP($B195,'Catalog Items'!$L:$M,2,FALSE))</f>
        <v/>
      </c>
      <c r="F195" s="68" t="str">
        <f>IF($B195="","",IF(AND(D195&gt;0,C195&gt;0),"UOM Error",IF(D195&gt;0,VLOOKUP(B195,'Catalog Items'!$L:$X,13,FALSE),IF(C195&gt;0,VLOOKUP(B195,'Catalog Items'!$L:$W,12,FALSE),0))))</f>
        <v/>
      </c>
      <c r="G195" s="43" t="str">
        <f t="shared" si="8"/>
        <v/>
      </c>
      <c r="H195" s="44">
        <f t="shared" si="9"/>
        <v>0</v>
      </c>
      <c r="I195" s="45">
        <f t="shared" si="7"/>
        <v>0</v>
      </c>
      <c r="J195" s="46" t="str">
        <f>IF($B195="","",VLOOKUP($B195,'Catalog Items'!$L:$N,3,FALSE))</f>
        <v/>
      </c>
      <c r="K195" s="46" t="str">
        <f>IF($B195="","",VLOOKUP($B195,'Catalog Items'!$L:$O,4,FALSE))</f>
        <v/>
      </c>
      <c r="L195" s="47" t="str">
        <f>IF($B195="","",VLOOKUP($B195,'Catalog Items'!$L:$Q,6,FALSE))</f>
        <v/>
      </c>
      <c r="M195" s="47" t="str">
        <f>IF($B195="","",VLOOKUP($B195,'Catalog Items'!$L:$R,7,FALSE))</f>
        <v/>
      </c>
      <c r="N195" s="47" t="str">
        <f>IF($B195="","",VLOOKUP($B195,'Catalog Items'!$L:$S,8,FALSE))</f>
        <v/>
      </c>
      <c r="O195" s="47" t="str">
        <f>IF($B195="","",VLOOKUP($B195,'Catalog Items'!$L:$T,9,FALSE))</f>
        <v/>
      </c>
      <c r="P195" s="96" t="str">
        <f>IF($B195="","",VLOOKUP($B195,'Catalog Items'!$L:$AA,10,FALSE))</f>
        <v/>
      </c>
      <c r="Q195" s="96" t="str">
        <f>IF($B195="","",VLOOKUP($B195,'Catalog Items'!$L:$AA,11,FALSE))</f>
        <v/>
      </c>
      <c r="R195" s="96" t="str">
        <f>IF($B195="","",VLOOKUP($B195,'Catalog Items'!$L:$AA,12,FALSE))</f>
        <v/>
      </c>
      <c r="S195" s="96" t="str">
        <f>IF($B195="","",VLOOKUP($B195,'Catalog Items'!$L:$AA,13,FALSE))</f>
        <v/>
      </c>
      <c r="T195" s="47" t="str">
        <f>IF($B195="","",VLOOKUP($B195,'Catalog Items'!$L:$BB,17,FALSE))</f>
        <v/>
      </c>
      <c r="U195" s="47" t="str">
        <f>IF($B195="","",VLOOKUP($B195,'Catalog Items'!$L:$BB,19,FALSE))</f>
        <v/>
      </c>
      <c r="V195" s="47" t="str">
        <f>IF($B195="","",VLOOKUP($B195,'Catalog Items'!$L:$BB,20,FALSE))</f>
        <v/>
      </c>
      <c r="W195" s="47" t="str">
        <f>IF($B195="","",VLOOKUP($B195,'Catalog Items'!$L:$BB,21,FALSE))</f>
        <v/>
      </c>
      <c r="X195" s="48" t="str">
        <f>IF($B195="","",VLOOKUP($B195,'Catalog Items'!$L:$BB,22,FALSE))</f>
        <v/>
      </c>
      <c r="Y195" s="48" t="str">
        <f>IF($B195="","",VLOOKUP($B195,'Catalog Items'!$L:$BB,23,FALSE))</f>
        <v/>
      </c>
      <c r="Z195" s="48" t="str">
        <f>IF($B195="","",VLOOKUP($B195,'Catalog Items'!$L:$BB,24,FALSE))</f>
        <v/>
      </c>
      <c r="AA195" s="47" t="str">
        <f>IF($B195="","",VLOOKUP($B195,'Catalog Items'!$L:$BB,25,FALSE))</f>
        <v/>
      </c>
      <c r="AB195" s="47" t="str">
        <f>IF($B195="","",VLOOKUP($B195,'Catalog Items'!$L:$BB,26,FALSE))</f>
        <v/>
      </c>
      <c r="AC195" s="48" t="str">
        <f>IF($B195="","",VLOOKUP($B195,'Catalog Items'!$L:$BB,27,FALSE))</f>
        <v/>
      </c>
      <c r="AD195" s="48" t="str">
        <f>IF($B195="","",VLOOKUP($B195,'Catalog Items'!$L:$BB,28,FALSE))</f>
        <v/>
      </c>
      <c r="AE195" s="48" t="str">
        <f>IF($B195="","",VLOOKUP($B195,'Catalog Items'!$L:$BB,29,FALSE))</f>
        <v/>
      </c>
      <c r="AF195" s="48" t="str">
        <f>IF($B195="","",VLOOKUP($B195,'Catalog Items'!$L:$BB,30,FALSE))</f>
        <v/>
      </c>
      <c r="AG195" s="48" t="str">
        <f>IF($B195="","",VLOOKUP($B195,'Catalog Items'!$L:$BB,31,FALSE))</f>
        <v/>
      </c>
      <c r="AH195" s="48" t="str">
        <f>IF($B195="","",VLOOKUP($B195,'Catalog Items'!$L:$BB,32,FALSE))</f>
        <v/>
      </c>
      <c r="AI195" s="48" t="str">
        <f>IF($B195="","",VLOOKUP($B195,'Catalog Items'!$L:$BB,33,FALSE))</f>
        <v/>
      </c>
      <c r="AJ195" s="48" t="str">
        <f>IF($B195="","",VLOOKUP($B195,'Catalog Items'!$L:$BB,34,FALSE))</f>
        <v/>
      </c>
      <c r="AK195" s="47" t="str">
        <f>IF($B195="","",VLOOKUP($B195,'Catalog Items'!$L:$BB,35,FALSE))</f>
        <v/>
      </c>
      <c r="AL195" s="47" t="str">
        <f>IF($B195="","",VLOOKUP($B195,'Catalog Items'!$L:$BB,36,FALSE))</f>
        <v/>
      </c>
      <c r="AM195" s="47" t="str">
        <f>IF($B195="","",VLOOKUP($B195,'Catalog Items'!$L:$BB,37,FALSE))</f>
        <v/>
      </c>
      <c r="AN195" s="47" t="str">
        <f>IF($B195="","",VLOOKUP($B195,'Catalog Items'!$L:$BB,38,FALSE))</f>
        <v/>
      </c>
      <c r="AO195" s="47" t="str">
        <f>IF($B195="","",VLOOKUP($B195,'Catalog Items'!$L:$BB,14,FALSE))</f>
        <v/>
      </c>
    </row>
    <row r="196" spans="1:41" ht="15.6" customHeight="1" x14ac:dyDescent="0.25">
      <c r="A196" s="39">
        <v>185</v>
      </c>
      <c r="B196" s="40"/>
      <c r="C196" s="41"/>
      <c r="D196" s="41"/>
      <c r="E196" s="42" t="str">
        <f>IF($B196="","",VLOOKUP($B196,'Catalog Items'!$L:$M,2,FALSE))</f>
        <v/>
      </c>
      <c r="F196" s="68" t="str">
        <f>IF($B196="","",IF(AND(D196&gt;0,C196&gt;0),"UOM Error",IF(D196&gt;0,VLOOKUP(B196,'Catalog Items'!$L:$X,13,FALSE),IF(C196&gt;0,VLOOKUP(B196,'Catalog Items'!$L:$W,12,FALSE),0))))</f>
        <v/>
      </c>
      <c r="G196" s="43" t="str">
        <f t="shared" si="8"/>
        <v/>
      </c>
      <c r="H196" s="44">
        <f t="shared" si="9"/>
        <v>0</v>
      </c>
      <c r="I196" s="45">
        <f t="shared" si="7"/>
        <v>0</v>
      </c>
      <c r="J196" s="46" t="str">
        <f>IF($B196="","",VLOOKUP($B196,'Catalog Items'!$L:$N,3,FALSE))</f>
        <v/>
      </c>
      <c r="K196" s="46" t="str">
        <f>IF($B196="","",VLOOKUP($B196,'Catalog Items'!$L:$O,4,FALSE))</f>
        <v/>
      </c>
      <c r="L196" s="47" t="str">
        <f>IF($B196="","",VLOOKUP($B196,'Catalog Items'!$L:$Q,6,FALSE))</f>
        <v/>
      </c>
      <c r="M196" s="47" t="str">
        <f>IF($B196="","",VLOOKUP($B196,'Catalog Items'!$L:$R,7,FALSE))</f>
        <v/>
      </c>
      <c r="N196" s="47" t="str">
        <f>IF($B196="","",VLOOKUP($B196,'Catalog Items'!$L:$S,8,FALSE))</f>
        <v/>
      </c>
      <c r="O196" s="47" t="str">
        <f>IF($B196="","",VLOOKUP($B196,'Catalog Items'!$L:$T,9,FALSE))</f>
        <v/>
      </c>
      <c r="P196" s="96" t="str">
        <f>IF($B196="","",VLOOKUP($B196,'Catalog Items'!$L:$AA,10,FALSE))</f>
        <v/>
      </c>
      <c r="Q196" s="96" t="str">
        <f>IF($B196="","",VLOOKUP($B196,'Catalog Items'!$L:$AA,11,FALSE))</f>
        <v/>
      </c>
      <c r="R196" s="96" t="str">
        <f>IF($B196="","",VLOOKUP($B196,'Catalog Items'!$L:$AA,12,FALSE))</f>
        <v/>
      </c>
      <c r="S196" s="96" t="str">
        <f>IF($B196="","",VLOOKUP($B196,'Catalog Items'!$L:$AA,13,FALSE))</f>
        <v/>
      </c>
      <c r="T196" s="47" t="str">
        <f>IF($B196="","",VLOOKUP($B196,'Catalog Items'!$L:$BB,17,FALSE))</f>
        <v/>
      </c>
      <c r="U196" s="47" t="str">
        <f>IF($B196="","",VLOOKUP($B196,'Catalog Items'!$L:$BB,19,FALSE))</f>
        <v/>
      </c>
      <c r="V196" s="47" t="str">
        <f>IF($B196="","",VLOOKUP($B196,'Catalog Items'!$L:$BB,20,FALSE))</f>
        <v/>
      </c>
      <c r="W196" s="47" t="str">
        <f>IF($B196="","",VLOOKUP($B196,'Catalog Items'!$L:$BB,21,FALSE))</f>
        <v/>
      </c>
      <c r="X196" s="48" t="str">
        <f>IF($B196="","",VLOOKUP($B196,'Catalog Items'!$L:$BB,22,FALSE))</f>
        <v/>
      </c>
      <c r="Y196" s="48" t="str">
        <f>IF($B196="","",VLOOKUP($B196,'Catalog Items'!$L:$BB,23,FALSE))</f>
        <v/>
      </c>
      <c r="Z196" s="48" t="str">
        <f>IF($B196="","",VLOOKUP($B196,'Catalog Items'!$L:$BB,24,FALSE))</f>
        <v/>
      </c>
      <c r="AA196" s="47" t="str">
        <f>IF($B196="","",VLOOKUP($B196,'Catalog Items'!$L:$BB,25,FALSE))</f>
        <v/>
      </c>
      <c r="AB196" s="47" t="str">
        <f>IF($B196="","",VLOOKUP($B196,'Catalog Items'!$L:$BB,26,FALSE))</f>
        <v/>
      </c>
      <c r="AC196" s="48" t="str">
        <f>IF($B196="","",VLOOKUP($B196,'Catalog Items'!$L:$BB,27,FALSE))</f>
        <v/>
      </c>
      <c r="AD196" s="48" t="str">
        <f>IF($B196="","",VLOOKUP($B196,'Catalog Items'!$L:$BB,28,FALSE))</f>
        <v/>
      </c>
      <c r="AE196" s="48" t="str">
        <f>IF($B196="","",VLOOKUP($B196,'Catalog Items'!$L:$BB,29,FALSE))</f>
        <v/>
      </c>
      <c r="AF196" s="48" t="str">
        <f>IF($B196="","",VLOOKUP($B196,'Catalog Items'!$L:$BB,30,FALSE))</f>
        <v/>
      </c>
      <c r="AG196" s="48" t="str">
        <f>IF($B196="","",VLOOKUP($B196,'Catalog Items'!$L:$BB,31,FALSE))</f>
        <v/>
      </c>
      <c r="AH196" s="48" t="str">
        <f>IF($B196="","",VLOOKUP($B196,'Catalog Items'!$L:$BB,32,FALSE))</f>
        <v/>
      </c>
      <c r="AI196" s="48" t="str">
        <f>IF($B196="","",VLOOKUP($B196,'Catalog Items'!$L:$BB,33,FALSE))</f>
        <v/>
      </c>
      <c r="AJ196" s="48" t="str">
        <f>IF($B196="","",VLOOKUP($B196,'Catalog Items'!$L:$BB,34,FALSE))</f>
        <v/>
      </c>
      <c r="AK196" s="47" t="str">
        <f>IF($B196="","",VLOOKUP($B196,'Catalog Items'!$L:$BB,35,FALSE))</f>
        <v/>
      </c>
      <c r="AL196" s="47" t="str">
        <f>IF($B196="","",VLOOKUP($B196,'Catalog Items'!$L:$BB,36,FALSE))</f>
        <v/>
      </c>
      <c r="AM196" s="47" t="str">
        <f>IF($B196="","",VLOOKUP($B196,'Catalog Items'!$L:$BB,37,FALSE))</f>
        <v/>
      </c>
      <c r="AN196" s="47" t="str">
        <f>IF($B196="","",VLOOKUP($B196,'Catalog Items'!$L:$BB,38,FALSE))</f>
        <v/>
      </c>
      <c r="AO196" s="47" t="str">
        <f>IF($B196="","",VLOOKUP($B196,'Catalog Items'!$L:$BB,14,FALSE))</f>
        <v/>
      </c>
    </row>
    <row r="197" spans="1:41" ht="15.6" customHeight="1" x14ac:dyDescent="0.25">
      <c r="A197" s="39">
        <v>186</v>
      </c>
      <c r="B197" s="40"/>
      <c r="C197" s="41"/>
      <c r="D197" s="41"/>
      <c r="E197" s="42" t="str">
        <f>IF($B197="","",VLOOKUP($B197,'Catalog Items'!$L:$M,2,FALSE))</f>
        <v/>
      </c>
      <c r="F197" s="68" t="str">
        <f>IF($B197="","",IF(AND(D197&gt;0,C197&gt;0),"UOM Error",IF(D197&gt;0,VLOOKUP(B197,'Catalog Items'!$L:$X,13,FALSE),IF(C197&gt;0,VLOOKUP(B197,'Catalog Items'!$L:$W,12,FALSE),0))))</f>
        <v/>
      </c>
      <c r="G197" s="43" t="str">
        <f t="shared" si="8"/>
        <v/>
      </c>
      <c r="H197" s="44">
        <f t="shared" si="9"/>
        <v>0</v>
      </c>
      <c r="I197" s="45">
        <f t="shared" si="7"/>
        <v>0</v>
      </c>
      <c r="J197" s="46" t="str">
        <f>IF($B197="","",VLOOKUP($B197,'Catalog Items'!$L:$N,3,FALSE))</f>
        <v/>
      </c>
      <c r="K197" s="46" t="str">
        <f>IF($B197="","",VLOOKUP($B197,'Catalog Items'!$L:$O,4,FALSE))</f>
        <v/>
      </c>
      <c r="L197" s="47" t="str">
        <f>IF($B197="","",VLOOKUP($B197,'Catalog Items'!$L:$Q,6,FALSE))</f>
        <v/>
      </c>
      <c r="M197" s="47" t="str">
        <f>IF($B197="","",VLOOKUP($B197,'Catalog Items'!$L:$R,7,FALSE))</f>
        <v/>
      </c>
      <c r="N197" s="47" t="str">
        <f>IF($B197="","",VLOOKUP($B197,'Catalog Items'!$L:$S,8,FALSE))</f>
        <v/>
      </c>
      <c r="O197" s="47" t="str">
        <f>IF($B197="","",VLOOKUP($B197,'Catalog Items'!$L:$T,9,FALSE))</f>
        <v/>
      </c>
      <c r="P197" s="96" t="str">
        <f>IF($B197="","",VLOOKUP($B197,'Catalog Items'!$L:$AA,10,FALSE))</f>
        <v/>
      </c>
      <c r="Q197" s="96" t="str">
        <f>IF($B197="","",VLOOKUP($B197,'Catalog Items'!$L:$AA,11,FALSE))</f>
        <v/>
      </c>
      <c r="R197" s="96" t="str">
        <f>IF($B197="","",VLOOKUP($B197,'Catalog Items'!$L:$AA,12,FALSE))</f>
        <v/>
      </c>
      <c r="S197" s="96" t="str">
        <f>IF($B197="","",VLOOKUP($B197,'Catalog Items'!$L:$AA,13,FALSE))</f>
        <v/>
      </c>
      <c r="T197" s="47" t="str">
        <f>IF($B197="","",VLOOKUP($B197,'Catalog Items'!$L:$BB,17,FALSE))</f>
        <v/>
      </c>
      <c r="U197" s="47" t="str">
        <f>IF($B197="","",VLOOKUP($B197,'Catalog Items'!$L:$BB,19,FALSE))</f>
        <v/>
      </c>
      <c r="V197" s="47" t="str">
        <f>IF($B197="","",VLOOKUP($B197,'Catalog Items'!$L:$BB,20,FALSE))</f>
        <v/>
      </c>
      <c r="W197" s="47" t="str">
        <f>IF($B197="","",VLOOKUP($B197,'Catalog Items'!$L:$BB,21,FALSE))</f>
        <v/>
      </c>
      <c r="X197" s="48" t="str">
        <f>IF($B197="","",VLOOKUP($B197,'Catalog Items'!$L:$BB,22,FALSE))</f>
        <v/>
      </c>
      <c r="Y197" s="48" t="str">
        <f>IF($B197="","",VLOOKUP($B197,'Catalog Items'!$L:$BB,23,FALSE))</f>
        <v/>
      </c>
      <c r="Z197" s="48" t="str">
        <f>IF($B197="","",VLOOKUP($B197,'Catalog Items'!$L:$BB,24,FALSE))</f>
        <v/>
      </c>
      <c r="AA197" s="47" t="str">
        <f>IF($B197="","",VLOOKUP($B197,'Catalog Items'!$L:$BB,25,FALSE))</f>
        <v/>
      </c>
      <c r="AB197" s="47" t="str">
        <f>IF($B197="","",VLOOKUP($B197,'Catalog Items'!$L:$BB,26,FALSE))</f>
        <v/>
      </c>
      <c r="AC197" s="48" t="str">
        <f>IF($B197="","",VLOOKUP($B197,'Catalog Items'!$L:$BB,27,FALSE))</f>
        <v/>
      </c>
      <c r="AD197" s="48" t="str">
        <f>IF($B197="","",VLOOKUP($B197,'Catalog Items'!$L:$BB,28,FALSE))</f>
        <v/>
      </c>
      <c r="AE197" s="48" t="str">
        <f>IF($B197="","",VLOOKUP($B197,'Catalog Items'!$L:$BB,29,FALSE))</f>
        <v/>
      </c>
      <c r="AF197" s="48" t="str">
        <f>IF($B197="","",VLOOKUP($B197,'Catalog Items'!$L:$BB,30,FALSE))</f>
        <v/>
      </c>
      <c r="AG197" s="48" t="str">
        <f>IF($B197="","",VLOOKUP($B197,'Catalog Items'!$L:$BB,31,FALSE))</f>
        <v/>
      </c>
      <c r="AH197" s="48" t="str">
        <f>IF($B197="","",VLOOKUP($B197,'Catalog Items'!$L:$BB,32,FALSE))</f>
        <v/>
      </c>
      <c r="AI197" s="48" t="str">
        <f>IF($B197="","",VLOOKUP($B197,'Catalog Items'!$L:$BB,33,FALSE))</f>
        <v/>
      </c>
      <c r="AJ197" s="48" t="str">
        <f>IF($B197="","",VLOOKUP($B197,'Catalog Items'!$L:$BB,34,FALSE))</f>
        <v/>
      </c>
      <c r="AK197" s="47" t="str">
        <f>IF($B197="","",VLOOKUP($B197,'Catalog Items'!$L:$BB,35,FALSE))</f>
        <v/>
      </c>
      <c r="AL197" s="47" t="str">
        <f>IF($B197="","",VLOOKUP($B197,'Catalog Items'!$L:$BB,36,FALSE))</f>
        <v/>
      </c>
      <c r="AM197" s="47" t="str">
        <f>IF($B197="","",VLOOKUP($B197,'Catalog Items'!$L:$BB,37,FALSE))</f>
        <v/>
      </c>
      <c r="AN197" s="47" t="str">
        <f>IF($B197="","",VLOOKUP($B197,'Catalog Items'!$L:$BB,38,FALSE))</f>
        <v/>
      </c>
      <c r="AO197" s="47" t="str">
        <f>IF($B197="","",VLOOKUP($B197,'Catalog Items'!$L:$BB,14,FALSE))</f>
        <v/>
      </c>
    </row>
    <row r="198" spans="1:41" ht="15.6" customHeight="1" x14ac:dyDescent="0.25">
      <c r="A198" s="39">
        <v>187</v>
      </c>
      <c r="B198" s="40"/>
      <c r="C198" s="41"/>
      <c r="D198" s="41"/>
      <c r="E198" s="42" t="str">
        <f>IF($B198="","",VLOOKUP($B198,'Catalog Items'!$L:$M,2,FALSE))</f>
        <v/>
      </c>
      <c r="F198" s="68" t="str">
        <f>IF($B198="","",IF(AND(D198&gt;0,C198&gt;0),"UOM Error",IF(D198&gt;0,VLOOKUP(B198,'Catalog Items'!$L:$X,13,FALSE),IF(C198&gt;0,VLOOKUP(B198,'Catalog Items'!$L:$W,12,FALSE),0))))</f>
        <v/>
      </c>
      <c r="G198" s="43" t="str">
        <f t="shared" si="8"/>
        <v/>
      </c>
      <c r="H198" s="44">
        <f t="shared" si="9"/>
        <v>0</v>
      </c>
      <c r="I198" s="45">
        <f t="shared" si="7"/>
        <v>0</v>
      </c>
      <c r="J198" s="46" t="str">
        <f>IF($B198="","",VLOOKUP($B198,'Catalog Items'!$L:$N,3,FALSE))</f>
        <v/>
      </c>
      <c r="K198" s="46" t="str">
        <f>IF($B198="","",VLOOKUP($B198,'Catalog Items'!$L:$O,4,FALSE))</f>
        <v/>
      </c>
      <c r="L198" s="47" t="str">
        <f>IF($B198="","",VLOOKUP($B198,'Catalog Items'!$L:$Q,6,FALSE))</f>
        <v/>
      </c>
      <c r="M198" s="47" t="str">
        <f>IF($B198="","",VLOOKUP($B198,'Catalog Items'!$L:$R,7,FALSE))</f>
        <v/>
      </c>
      <c r="N198" s="47" t="str">
        <f>IF($B198="","",VLOOKUP($B198,'Catalog Items'!$L:$S,8,FALSE))</f>
        <v/>
      </c>
      <c r="O198" s="47" t="str">
        <f>IF($B198="","",VLOOKUP($B198,'Catalog Items'!$L:$T,9,FALSE))</f>
        <v/>
      </c>
      <c r="P198" s="96" t="str">
        <f>IF($B198="","",VLOOKUP($B198,'Catalog Items'!$L:$AA,10,FALSE))</f>
        <v/>
      </c>
      <c r="Q198" s="96" t="str">
        <f>IF($B198="","",VLOOKUP($B198,'Catalog Items'!$L:$AA,11,FALSE))</f>
        <v/>
      </c>
      <c r="R198" s="96" t="str">
        <f>IF($B198="","",VLOOKUP($B198,'Catalog Items'!$L:$AA,12,FALSE))</f>
        <v/>
      </c>
      <c r="S198" s="96" t="str">
        <f>IF($B198="","",VLOOKUP($B198,'Catalog Items'!$L:$AA,13,FALSE))</f>
        <v/>
      </c>
      <c r="T198" s="47" t="str">
        <f>IF($B198="","",VLOOKUP($B198,'Catalog Items'!$L:$BB,17,FALSE))</f>
        <v/>
      </c>
      <c r="U198" s="47" t="str">
        <f>IF($B198="","",VLOOKUP($B198,'Catalog Items'!$L:$BB,19,FALSE))</f>
        <v/>
      </c>
      <c r="V198" s="47" t="str">
        <f>IF($B198="","",VLOOKUP($B198,'Catalog Items'!$L:$BB,20,FALSE))</f>
        <v/>
      </c>
      <c r="W198" s="47" t="str">
        <f>IF($B198="","",VLOOKUP($B198,'Catalog Items'!$L:$BB,21,FALSE))</f>
        <v/>
      </c>
      <c r="X198" s="48" t="str">
        <f>IF($B198="","",VLOOKUP($B198,'Catalog Items'!$L:$BB,22,FALSE))</f>
        <v/>
      </c>
      <c r="Y198" s="48" t="str">
        <f>IF($B198="","",VLOOKUP($B198,'Catalog Items'!$L:$BB,23,FALSE))</f>
        <v/>
      </c>
      <c r="Z198" s="48" t="str">
        <f>IF($B198="","",VLOOKUP($B198,'Catalog Items'!$L:$BB,24,FALSE))</f>
        <v/>
      </c>
      <c r="AA198" s="47" t="str">
        <f>IF($B198="","",VLOOKUP($B198,'Catalog Items'!$L:$BB,25,FALSE))</f>
        <v/>
      </c>
      <c r="AB198" s="47" t="str">
        <f>IF($B198="","",VLOOKUP($B198,'Catalog Items'!$L:$BB,26,FALSE))</f>
        <v/>
      </c>
      <c r="AC198" s="48" t="str">
        <f>IF($B198="","",VLOOKUP($B198,'Catalog Items'!$L:$BB,27,FALSE))</f>
        <v/>
      </c>
      <c r="AD198" s="48" t="str">
        <f>IF($B198="","",VLOOKUP($B198,'Catalog Items'!$L:$BB,28,FALSE))</f>
        <v/>
      </c>
      <c r="AE198" s="48" t="str">
        <f>IF($B198="","",VLOOKUP($B198,'Catalog Items'!$L:$BB,29,FALSE))</f>
        <v/>
      </c>
      <c r="AF198" s="48" t="str">
        <f>IF($B198="","",VLOOKUP($B198,'Catalog Items'!$L:$BB,30,FALSE))</f>
        <v/>
      </c>
      <c r="AG198" s="48" t="str">
        <f>IF($B198="","",VLOOKUP($B198,'Catalog Items'!$L:$BB,31,FALSE))</f>
        <v/>
      </c>
      <c r="AH198" s="48" t="str">
        <f>IF($B198="","",VLOOKUP($B198,'Catalog Items'!$L:$BB,32,FALSE))</f>
        <v/>
      </c>
      <c r="AI198" s="48" t="str">
        <f>IF($B198="","",VLOOKUP($B198,'Catalog Items'!$L:$BB,33,FALSE))</f>
        <v/>
      </c>
      <c r="AJ198" s="48" t="str">
        <f>IF($B198="","",VLOOKUP($B198,'Catalog Items'!$L:$BB,34,FALSE))</f>
        <v/>
      </c>
      <c r="AK198" s="47" t="str">
        <f>IF($B198="","",VLOOKUP($B198,'Catalog Items'!$L:$BB,35,FALSE))</f>
        <v/>
      </c>
      <c r="AL198" s="47" t="str">
        <f>IF($B198="","",VLOOKUP($B198,'Catalog Items'!$L:$BB,36,FALSE))</f>
        <v/>
      </c>
      <c r="AM198" s="47" t="str">
        <f>IF($B198="","",VLOOKUP($B198,'Catalog Items'!$L:$BB,37,FALSE))</f>
        <v/>
      </c>
      <c r="AN198" s="47" t="str">
        <f>IF($B198="","",VLOOKUP($B198,'Catalog Items'!$L:$BB,38,FALSE))</f>
        <v/>
      </c>
      <c r="AO198" s="47" t="str">
        <f>IF($B198="","",VLOOKUP($B198,'Catalog Items'!$L:$BB,14,FALSE))</f>
        <v/>
      </c>
    </row>
    <row r="199" spans="1:41" ht="15.6" customHeight="1" x14ac:dyDescent="0.25">
      <c r="A199" s="39">
        <v>188</v>
      </c>
      <c r="B199" s="40"/>
      <c r="C199" s="41"/>
      <c r="D199" s="41"/>
      <c r="E199" s="42" t="str">
        <f>IF($B199="","",VLOOKUP($B199,'Catalog Items'!$L:$M,2,FALSE))</f>
        <v/>
      </c>
      <c r="F199" s="68" t="str">
        <f>IF($B199="","",IF(AND(D199&gt;0,C199&gt;0),"UOM Error",IF(D199&gt;0,VLOOKUP(B199,'Catalog Items'!$L:$X,13,FALSE),IF(C199&gt;0,VLOOKUP(B199,'Catalog Items'!$L:$W,12,FALSE),0))))</f>
        <v/>
      </c>
      <c r="G199" s="43" t="str">
        <f t="shared" si="8"/>
        <v/>
      </c>
      <c r="H199" s="44">
        <f t="shared" si="9"/>
        <v>0</v>
      </c>
      <c r="I199" s="45">
        <f t="shared" si="7"/>
        <v>0</v>
      </c>
      <c r="J199" s="46" t="str">
        <f>IF($B199="","",VLOOKUP($B199,'Catalog Items'!$L:$N,3,FALSE))</f>
        <v/>
      </c>
      <c r="K199" s="46" t="str">
        <f>IF($B199="","",VLOOKUP($B199,'Catalog Items'!$L:$O,4,FALSE))</f>
        <v/>
      </c>
      <c r="L199" s="47" t="str">
        <f>IF($B199="","",VLOOKUP($B199,'Catalog Items'!$L:$Q,6,FALSE))</f>
        <v/>
      </c>
      <c r="M199" s="47" t="str">
        <f>IF($B199="","",VLOOKUP($B199,'Catalog Items'!$L:$R,7,FALSE))</f>
        <v/>
      </c>
      <c r="N199" s="47" t="str">
        <f>IF($B199="","",VLOOKUP($B199,'Catalog Items'!$L:$S,8,FALSE))</f>
        <v/>
      </c>
      <c r="O199" s="47" t="str">
        <f>IF($B199="","",VLOOKUP($B199,'Catalog Items'!$L:$T,9,FALSE))</f>
        <v/>
      </c>
      <c r="P199" s="96" t="str">
        <f>IF($B199="","",VLOOKUP($B199,'Catalog Items'!$L:$AA,10,FALSE))</f>
        <v/>
      </c>
      <c r="Q199" s="96" t="str">
        <f>IF($B199="","",VLOOKUP($B199,'Catalog Items'!$L:$AA,11,FALSE))</f>
        <v/>
      </c>
      <c r="R199" s="96" t="str">
        <f>IF($B199="","",VLOOKUP($B199,'Catalog Items'!$L:$AA,12,FALSE))</f>
        <v/>
      </c>
      <c r="S199" s="96" t="str">
        <f>IF($B199="","",VLOOKUP($B199,'Catalog Items'!$L:$AA,13,FALSE))</f>
        <v/>
      </c>
      <c r="T199" s="47" t="str">
        <f>IF($B199="","",VLOOKUP($B199,'Catalog Items'!$L:$BB,17,FALSE))</f>
        <v/>
      </c>
      <c r="U199" s="47" t="str">
        <f>IF($B199="","",VLOOKUP($B199,'Catalog Items'!$L:$BB,19,FALSE))</f>
        <v/>
      </c>
      <c r="V199" s="47" t="str">
        <f>IF($B199="","",VLOOKUP($B199,'Catalog Items'!$L:$BB,20,FALSE))</f>
        <v/>
      </c>
      <c r="W199" s="47" t="str">
        <f>IF($B199="","",VLOOKUP($B199,'Catalog Items'!$L:$BB,21,FALSE))</f>
        <v/>
      </c>
      <c r="X199" s="48" t="str">
        <f>IF($B199="","",VLOOKUP($B199,'Catalog Items'!$L:$BB,22,FALSE))</f>
        <v/>
      </c>
      <c r="Y199" s="48" t="str">
        <f>IF($B199="","",VLOOKUP($B199,'Catalog Items'!$L:$BB,23,FALSE))</f>
        <v/>
      </c>
      <c r="Z199" s="48" t="str">
        <f>IF($B199="","",VLOOKUP($B199,'Catalog Items'!$L:$BB,24,FALSE))</f>
        <v/>
      </c>
      <c r="AA199" s="47" t="str">
        <f>IF($B199="","",VLOOKUP($B199,'Catalog Items'!$L:$BB,25,FALSE))</f>
        <v/>
      </c>
      <c r="AB199" s="47" t="str">
        <f>IF($B199="","",VLOOKUP($B199,'Catalog Items'!$L:$BB,26,FALSE))</f>
        <v/>
      </c>
      <c r="AC199" s="48" t="str">
        <f>IF($B199="","",VLOOKUP($B199,'Catalog Items'!$L:$BB,27,FALSE))</f>
        <v/>
      </c>
      <c r="AD199" s="48" t="str">
        <f>IF($B199="","",VLOOKUP($B199,'Catalog Items'!$L:$BB,28,FALSE))</f>
        <v/>
      </c>
      <c r="AE199" s="48" t="str">
        <f>IF($B199="","",VLOOKUP($B199,'Catalog Items'!$L:$BB,29,FALSE))</f>
        <v/>
      </c>
      <c r="AF199" s="48" t="str">
        <f>IF($B199="","",VLOOKUP($B199,'Catalog Items'!$L:$BB,30,FALSE))</f>
        <v/>
      </c>
      <c r="AG199" s="48" t="str">
        <f>IF($B199="","",VLOOKUP($B199,'Catalog Items'!$L:$BB,31,FALSE))</f>
        <v/>
      </c>
      <c r="AH199" s="48" t="str">
        <f>IF($B199="","",VLOOKUP($B199,'Catalog Items'!$L:$BB,32,FALSE))</f>
        <v/>
      </c>
      <c r="AI199" s="48" t="str">
        <f>IF($B199="","",VLOOKUP($B199,'Catalog Items'!$L:$BB,33,FALSE))</f>
        <v/>
      </c>
      <c r="AJ199" s="48" t="str">
        <f>IF($B199="","",VLOOKUP($B199,'Catalog Items'!$L:$BB,34,FALSE))</f>
        <v/>
      </c>
      <c r="AK199" s="47" t="str">
        <f>IF($B199="","",VLOOKUP($B199,'Catalog Items'!$L:$BB,35,FALSE))</f>
        <v/>
      </c>
      <c r="AL199" s="47" t="str">
        <f>IF($B199="","",VLOOKUP($B199,'Catalog Items'!$L:$BB,36,FALSE))</f>
        <v/>
      </c>
      <c r="AM199" s="47" t="str">
        <f>IF($B199="","",VLOOKUP($B199,'Catalog Items'!$L:$BB,37,FALSE))</f>
        <v/>
      </c>
      <c r="AN199" s="47" t="str">
        <f>IF($B199="","",VLOOKUP($B199,'Catalog Items'!$L:$BB,38,FALSE))</f>
        <v/>
      </c>
      <c r="AO199" s="47" t="str">
        <f>IF($B199="","",VLOOKUP($B199,'Catalog Items'!$L:$BB,14,FALSE))</f>
        <v/>
      </c>
    </row>
    <row r="200" spans="1:41" ht="15.6" customHeight="1" x14ac:dyDescent="0.25">
      <c r="A200" s="39">
        <v>189</v>
      </c>
      <c r="B200" s="40"/>
      <c r="C200" s="41"/>
      <c r="D200" s="41"/>
      <c r="E200" s="42" t="str">
        <f>IF($B200="","",VLOOKUP($B200,'Catalog Items'!$L:$M,2,FALSE))</f>
        <v/>
      </c>
      <c r="F200" s="68" t="str">
        <f>IF($B200="","",IF(AND(D200&gt;0,C200&gt;0),"UOM Error",IF(D200&gt;0,VLOOKUP(B200,'Catalog Items'!$L:$X,13,FALSE),IF(C200&gt;0,VLOOKUP(B200,'Catalog Items'!$L:$W,12,FALSE),0))))</f>
        <v/>
      </c>
      <c r="G200" s="43" t="str">
        <f t="shared" si="8"/>
        <v/>
      </c>
      <c r="H200" s="44">
        <f t="shared" si="9"/>
        <v>0</v>
      </c>
      <c r="I200" s="45">
        <f t="shared" si="7"/>
        <v>0</v>
      </c>
      <c r="J200" s="46" t="str">
        <f>IF($B200="","",VLOOKUP($B200,'Catalog Items'!$L:$N,3,FALSE))</f>
        <v/>
      </c>
      <c r="K200" s="46" t="str">
        <f>IF($B200="","",VLOOKUP($B200,'Catalog Items'!$L:$O,4,FALSE))</f>
        <v/>
      </c>
      <c r="L200" s="47" t="str">
        <f>IF($B200="","",VLOOKUP($B200,'Catalog Items'!$L:$Q,6,FALSE))</f>
        <v/>
      </c>
      <c r="M200" s="47" t="str">
        <f>IF($B200="","",VLOOKUP($B200,'Catalog Items'!$L:$R,7,FALSE))</f>
        <v/>
      </c>
      <c r="N200" s="47" t="str">
        <f>IF($B200="","",VLOOKUP($B200,'Catalog Items'!$L:$S,8,FALSE))</f>
        <v/>
      </c>
      <c r="O200" s="47" t="str">
        <f>IF($B200="","",VLOOKUP($B200,'Catalog Items'!$L:$T,9,FALSE))</f>
        <v/>
      </c>
      <c r="P200" s="96" t="str">
        <f>IF($B200="","",VLOOKUP($B200,'Catalog Items'!$L:$AA,10,FALSE))</f>
        <v/>
      </c>
      <c r="Q200" s="96" t="str">
        <f>IF($B200="","",VLOOKUP($B200,'Catalog Items'!$L:$AA,11,FALSE))</f>
        <v/>
      </c>
      <c r="R200" s="96" t="str">
        <f>IF($B200="","",VLOOKUP($B200,'Catalog Items'!$L:$AA,12,FALSE))</f>
        <v/>
      </c>
      <c r="S200" s="96" t="str">
        <f>IF($B200="","",VLOOKUP($B200,'Catalog Items'!$L:$AA,13,FALSE))</f>
        <v/>
      </c>
      <c r="T200" s="47" t="str">
        <f>IF($B200="","",VLOOKUP($B200,'Catalog Items'!$L:$BB,17,FALSE))</f>
        <v/>
      </c>
      <c r="U200" s="47" t="str">
        <f>IF($B200="","",VLOOKUP($B200,'Catalog Items'!$L:$BB,19,FALSE))</f>
        <v/>
      </c>
      <c r="V200" s="47" t="str">
        <f>IF($B200="","",VLOOKUP($B200,'Catalog Items'!$L:$BB,20,FALSE))</f>
        <v/>
      </c>
      <c r="W200" s="47" t="str">
        <f>IF($B200="","",VLOOKUP($B200,'Catalog Items'!$L:$BB,21,FALSE))</f>
        <v/>
      </c>
      <c r="X200" s="48" t="str">
        <f>IF($B200="","",VLOOKUP($B200,'Catalog Items'!$L:$BB,22,FALSE))</f>
        <v/>
      </c>
      <c r="Y200" s="48" t="str">
        <f>IF($B200="","",VLOOKUP($B200,'Catalog Items'!$L:$BB,23,FALSE))</f>
        <v/>
      </c>
      <c r="Z200" s="48" t="str">
        <f>IF($B200="","",VLOOKUP($B200,'Catalog Items'!$L:$BB,24,FALSE))</f>
        <v/>
      </c>
      <c r="AA200" s="47" t="str">
        <f>IF($B200="","",VLOOKUP($B200,'Catalog Items'!$L:$BB,25,FALSE))</f>
        <v/>
      </c>
      <c r="AB200" s="47" t="str">
        <f>IF($B200="","",VLOOKUP($B200,'Catalog Items'!$L:$BB,26,FALSE))</f>
        <v/>
      </c>
      <c r="AC200" s="48" t="str">
        <f>IF($B200="","",VLOOKUP($B200,'Catalog Items'!$L:$BB,27,FALSE))</f>
        <v/>
      </c>
      <c r="AD200" s="48" t="str">
        <f>IF($B200="","",VLOOKUP($B200,'Catalog Items'!$L:$BB,28,FALSE))</f>
        <v/>
      </c>
      <c r="AE200" s="48" t="str">
        <f>IF($B200="","",VLOOKUP($B200,'Catalog Items'!$L:$BB,29,FALSE))</f>
        <v/>
      </c>
      <c r="AF200" s="48" t="str">
        <f>IF($B200="","",VLOOKUP($B200,'Catalog Items'!$L:$BB,30,FALSE))</f>
        <v/>
      </c>
      <c r="AG200" s="48" t="str">
        <f>IF($B200="","",VLOOKUP($B200,'Catalog Items'!$L:$BB,31,FALSE))</f>
        <v/>
      </c>
      <c r="AH200" s="48" t="str">
        <f>IF($B200="","",VLOOKUP($B200,'Catalog Items'!$L:$BB,32,FALSE))</f>
        <v/>
      </c>
      <c r="AI200" s="48" t="str">
        <f>IF($B200="","",VLOOKUP($B200,'Catalog Items'!$L:$BB,33,FALSE))</f>
        <v/>
      </c>
      <c r="AJ200" s="48" t="str">
        <f>IF($B200="","",VLOOKUP($B200,'Catalog Items'!$L:$BB,34,FALSE))</f>
        <v/>
      </c>
      <c r="AK200" s="47" t="str">
        <f>IF($B200="","",VLOOKUP($B200,'Catalog Items'!$L:$BB,35,FALSE))</f>
        <v/>
      </c>
      <c r="AL200" s="47" t="str">
        <f>IF($B200="","",VLOOKUP($B200,'Catalog Items'!$L:$BB,36,FALSE))</f>
        <v/>
      </c>
      <c r="AM200" s="47" t="str">
        <f>IF($B200="","",VLOOKUP($B200,'Catalog Items'!$L:$BB,37,FALSE))</f>
        <v/>
      </c>
      <c r="AN200" s="47" t="str">
        <f>IF($B200="","",VLOOKUP($B200,'Catalog Items'!$L:$BB,38,FALSE))</f>
        <v/>
      </c>
      <c r="AO200" s="47" t="str">
        <f>IF($B200="","",VLOOKUP($B200,'Catalog Items'!$L:$BB,14,FALSE))</f>
        <v/>
      </c>
    </row>
    <row r="201" spans="1:41" ht="15.6" customHeight="1" x14ac:dyDescent="0.25">
      <c r="A201" s="39">
        <v>190</v>
      </c>
      <c r="B201" s="40"/>
      <c r="C201" s="41"/>
      <c r="D201" s="41"/>
      <c r="E201" s="42" t="str">
        <f>IF($B201="","",VLOOKUP($B201,'Catalog Items'!$L:$M,2,FALSE))</f>
        <v/>
      </c>
      <c r="F201" s="68" t="str">
        <f>IF($B201="","",IF(AND(D201&gt;0,C201&gt;0),"UOM Error",IF(D201&gt;0,VLOOKUP(B201,'Catalog Items'!$L:$X,13,FALSE),IF(C201&gt;0,VLOOKUP(B201,'Catalog Items'!$L:$W,12,FALSE),0))))</f>
        <v/>
      </c>
      <c r="G201" s="43" t="str">
        <f t="shared" si="8"/>
        <v/>
      </c>
      <c r="H201" s="44">
        <f t="shared" si="9"/>
        <v>0</v>
      </c>
      <c r="I201" s="45">
        <f t="shared" si="7"/>
        <v>0</v>
      </c>
      <c r="J201" s="46" t="str">
        <f>IF($B201="","",VLOOKUP($B201,'Catalog Items'!$L:$N,3,FALSE))</f>
        <v/>
      </c>
      <c r="K201" s="46" t="str">
        <f>IF($B201="","",VLOOKUP($B201,'Catalog Items'!$L:$O,4,FALSE))</f>
        <v/>
      </c>
      <c r="L201" s="47" t="str">
        <f>IF($B201="","",VLOOKUP($B201,'Catalog Items'!$L:$Q,6,FALSE))</f>
        <v/>
      </c>
      <c r="M201" s="47" t="str">
        <f>IF($B201="","",VLOOKUP($B201,'Catalog Items'!$L:$R,7,FALSE))</f>
        <v/>
      </c>
      <c r="N201" s="47" t="str">
        <f>IF($B201="","",VLOOKUP($B201,'Catalog Items'!$L:$S,8,FALSE))</f>
        <v/>
      </c>
      <c r="O201" s="47" t="str">
        <f>IF($B201="","",VLOOKUP($B201,'Catalog Items'!$L:$T,9,FALSE))</f>
        <v/>
      </c>
      <c r="P201" s="96" t="str">
        <f>IF($B201="","",VLOOKUP($B201,'Catalog Items'!$L:$AA,10,FALSE))</f>
        <v/>
      </c>
      <c r="Q201" s="96" t="str">
        <f>IF($B201="","",VLOOKUP($B201,'Catalog Items'!$L:$AA,11,FALSE))</f>
        <v/>
      </c>
      <c r="R201" s="96" t="str">
        <f>IF($B201="","",VLOOKUP($B201,'Catalog Items'!$L:$AA,12,FALSE))</f>
        <v/>
      </c>
      <c r="S201" s="96" t="str">
        <f>IF($B201="","",VLOOKUP($B201,'Catalog Items'!$L:$AA,13,FALSE))</f>
        <v/>
      </c>
      <c r="T201" s="47" t="str">
        <f>IF($B201="","",VLOOKUP($B201,'Catalog Items'!$L:$BB,17,FALSE))</f>
        <v/>
      </c>
      <c r="U201" s="47" t="str">
        <f>IF($B201="","",VLOOKUP($B201,'Catalog Items'!$L:$BB,19,FALSE))</f>
        <v/>
      </c>
      <c r="V201" s="47" t="str">
        <f>IF($B201="","",VLOOKUP($B201,'Catalog Items'!$L:$BB,20,FALSE))</f>
        <v/>
      </c>
      <c r="W201" s="47" t="str">
        <f>IF($B201="","",VLOOKUP($B201,'Catalog Items'!$L:$BB,21,FALSE))</f>
        <v/>
      </c>
      <c r="X201" s="48" t="str">
        <f>IF($B201="","",VLOOKUP($B201,'Catalog Items'!$L:$BB,22,FALSE))</f>
        <v/>
      </c>
      <c r="Y201" s="48" t="str">
        <f>IF($B201="","",VLOOKUP($B201,'Catalog Items'!$L:$BB,23,FALSE))</f>
        <v/>
      </c>
      <c r="Z201" s="48" t="str">
        <f>IF($B201="","",VLOOKUP($B201,'Catalog Items'!$L:$BB,24,FALSE))</f>
        <v/>
      </c>
      <c r="AA201" s="47" t="str">
        <f>IF($B201="","",VLOOKUP($B201,'Catalog Items'!$L:$BB,25,FALSE))</f>
        <v/>
      </c>
      <c r="AB201" s="47" t="str">
        <f>IF($B201="","",VLOOKUP($B201,'Catalog Items'!$L:$BB,26,FALSE))</f>
        <v/>
      </c>
      <c r="AC201" s="48" t="str">
        <f>IF($B201="","",VLOOKUP($B201,'Catalog Items'!$L:$BB,27,FALSE))</f>
        <v/>
      </c>
      <c r="AD201" s="48" t="str">
        <f>IF($B201="","",VLOOKUP($B201,'Catalog Items'!$L:$BB,28,FALSE))</f>
        <v/>
      </c>
      <c r="AE201" s="48" t="str">
        <f>IF($B201="","",VLOOKUP($B201,'Catalog Items'!$L:$BB,29,FALSE))</f>
        <v/>
      </c>
      <c r="AF201" s="48" t="str">
        <f>IF($B201="","",VLOOKUP($B201,'Catalog Items'!$L:$BB,30,FALSE))</f>
        <v/>
      </c>
      <c r="AG201" s="48" t="str">
        <f>IF($B201="","",VLOOKUP($B201,'Catalog Items'!$L:$BB,31,FALSE))</f>
        <v/>
      </c>
      <c r="AH201" s="48" t="str">
        <f>IF($B201="","",VLOOKUP($B201,'Catalog Items'!$L:$BB,32,FALSE))</f>
        <v/>
      </c>
      <c r="AI201" s="48" t="str">
        <f>IF($B201="","",VLOOKUP($B201,'Catalog Items'!$L:$BB,33,FALSE))</f>
        <v/>
      </c>
      <c r="AJ201" s="48" t="str">
        <f>IF($B201="","",VLOOKUP($B201,'Catalog Items'!$L:$BB,34,FALSE))</f>
        <v/>
      </c>
      <c r="AK201" s="47" t="str">
        <f>IF($B201="","",VLOOKUP($B201,'Catalog Items'!$L:$BB,35,FALSE))</f>
        <v/>
      </c>
      <c r="AL201" s="47" t="str">
        <f>IF($B201="","",VLOOKUP($B201,'Catalog Items'!$L:$BB,36,FALSE))</f>
        <v/>
      </c>
      <c r="AM201" s="47" t="str">
        <f>IF($B201="","",VLOOKUP($B201,'Catalog Items'!$L:$BB,37,FALSE))</f>
        <v/>
      </c>
      <c r="AN201" s="47" t="str">
        <f>IF($B201="","",VLOOKUP($B201,'Catalog Items'!$L:$BB,38,FALSE))</f>
        <v/>
      </c>
      <c r="AO201" s="47" t="str">
        <f>IF($B201="","",VLOOKUP($B201,'Catalog Items'!$L:$BB,14,FALSE))</f>
        <v/>
      </c>
    </row>
    <row r="202" spans="1:41" ht="15.6" customHeight="1" x14ac:dyDescent="0.25">
      <c r="A202" s="39">
        <v>191</v>
      </c>
      <c r="B202" s="40"/>
      <c r="C202" s="41"/>
      <c r="D202" s="41"/>
      <c r="E202" s="42" t="str">
        <f>IF($B202="","",VLOOKUP($B202,'Catalog Items'!$L:$M,2,FALSE))</f>
        <v/>
      </c>
      <c r="F202" s="68" t="str">
        <f>IF($B202="","",IF(AND(D202&gt;0,C202&gt;0),"UOM Error",IF(D202&gt;0,VLOOKUP(B202,'Catalog Items'!$L:$X,13,FALSE),IF(C202&gt;0,VLOOKUP(B202,'Catalog Items'!$L:$W,12,FALSE),0))))</f>
        <v/>
      </c>
      <c r="G202" s="43" t="str">
        <f t="shared" si="8"/>
        <v/>
      </c>
      <c r="H202" s="44">
        <f t="shared" si="9"/>
        <v>0</v>
      </c>
      <c r="I202" s="45">
        <f t="shared" si="7"/>
        <v>0</v>
      </c>
      <c r="J202" s="46" t="str">
        <f>IF($B202="","",VLOOKUP($B202,'Catalog Items'!$L:$N,3,FALSE))</f>
        <v/>
      </c>
      <c r="K202" s="46" t="str">
        <f>IF($B202="","",VLOOKUP($B202,'Catalog Items'!$L:$O,4,FALSE))</f>
        <v/>
      </c>
      <c r="L202" s="47" t="str">
        <f>IF($B202="","",VLOOKUP($B202,'Catalog Items'!$L:$Q,6,FALSE))</f>
        <v/>
      </c>
      <c r="M202" s="47" t="str">
        <f>IF($B202="","",VLOOKUP($B202,'Catalog Items'!$L:$R,7,FALSE))</f>
        <v/>
      </c>
      <c r="N202" s="47" t="str">
        <f>IF($B202="","",VLOOKUP($B202,'Catalog Items'!$L:$S,8,FALSE))</f>
        <v/>
      </c>
      <c r="O202" s="47" t="str">
        <f>IF($B202="","",VLOOKUP($B202,'Catalog Items'!$L:$T,9,FALSE))</f>
        <v/>
      </c>
      <c r="P202" s="96" t="str">
        <f>IF($B202="","",VLOOKUP($B202,'Catalog Items'!$L:$AA,10,FALSE))</f>
        <v/>
      </c>
      <c r="Q202" s="96" t="str">
        <f>IF($B202="","",VLOOKUP($B202,'Catalog Items'!$L:$AA,11,FALSE))</f>
        <v/>
      </c>
      <c r="R202" s="96" t="str">
        <f>IF($B202="","",VLOOKUP($B202,'Catalog Items'!$L:$AA,12,FALSE))</f>
        <v/>
      </c>
      <c r="S202" s="96" t="str">
        <f>IF($B202="","",VLOOKUP($B202,'Catalog Items'!$L:$AA,13,FALSE))</f>
        <v/>
      </c>
      <c r="T202" s="47" t="str">
        <f>IF($B202="","",VLOOKUP($B202,'Catalog Items'!$L:$BB,17,FALSE))</f>
        <v/>
      </c>
      <c r="U202" s="47" t="str">
        <f>IF($B202="","",VLOOKUP($B202,'Catalog Items'!$L:$BB,19,FALSE))</f>
        <v/>
      </c>
      <c r="V202" s="47" t="str">
        <f>IF($B202="","",VLOOKUP($B202,'Catalog Items'!$L:$BB,20,FALSE))</f>
        <v/>
      </c>
      <c r="W202" s="47" t="str">
        <f>IF($B202="","",VLOOKUP($B202,'Catalog Items'!$L:$BB,21,FALSE))</f>
        <v/>
      </c>
      <c r="X202" s="48" t="str">
        <f>IF($B202="","",VLOOKUP($B202,'Catalog Items'!$L:$BB,22,FALSE))</f>
        <v/>
      </c>
      <c r="Y202" s="48" t="str">
        <f>IF($B202="","",VLOOKUP($B202,'Catalog Items'!$L:$BB,23,FALSE))</f>
        <v/>
      </c>
      <c r="Z202" s="48" t="str">
        <f>IF($B202="","",VLOOKUP($B202,'Catalog Items'!$L:$BB,24,FALSE))</f>
        <v/>
      </c>
      <c r="AA202" s="47" t="str">
        <f>IF($B202="","",VLOOKUP($B202,'Catalog Items'!$L:$BB,25,FALSE))</f>
        <v/>
      </c>
      <c r="AB202" s="47" t="str">
        <f>IF($B202="","",VLOOKUP($B202,'Catalog Items'!$L:$BB,26,FALSE))</f>
        <v/>
      </c>
      <c r="AC202" s="48" t="str">
        <f>IF($B202="","",VLOOKUP($B202,'Catalog Items'!$L:$BB,27,FALSE))</f>
        <v/>
      </c>
      <c r="AD202" s="48" t="str">
        <f>IF($B202="","",VLOOKUP($B202,'Catalog Items'!$L:$BB,28,FALSE))</f>
        <v/>
      </c>
      <c r="AE202" s="48" t="str">
        <f>IF($B202="","",VLOOKUP($B202,'Catalog Items'!$L:$BB,29,FALSE))</f>
        <v/>
      </c>
      <c r="AF202" s="48" t="str">
        <f>IF($B202="","",VLOOKUP($B202,'Catalog Items'!$L:$BB,30,FALSE))</f>
        <v/>
      </c>
      <c r="AG202" s="48" t="str">
        <f>IF($B202="","",VLOOKUP($B202,'Catalog Items'!$L:$BB,31,FALSE))</f>
        <v/>
      </c>
      <c r="AH202" s="48" t="str">
        <f>IF($B202="","",VLOOKUP($B202,'Catalog Items'!$L:$BB,32,FALSE))</f>
        <v/>
      </c>
      <c r="AI202" s="48" t="str">
        <f>IF($B202="","",VLOOKUP($B202,'Catalog Items'!$L:$BB,33,FALSE))</f>
        <v/>
      </c>
      <c r="AJ202" s="48" t="str">
        <f>IF($B202="","",VLOOKUP($B202,'Catalog Items'!$L:$BB,34,FALSE))</f>
        <v/>
      </c>
      <c r="AK202" s="47" t="str">
        <f>IF($B202="","",VLOOKUP($B202,'Catalog Items'!$L:$BB,35,FALSE))</f>
        <v/>
      </c>
      <c r="AL202" s="47" t="str">
        <f>IF($B202="","",VLOOKUP($B202,'Catalog Items'!$L:$BB,36,FALSE))</f>
        <v/>
      </c>
      <c r="AM202" s="47" t="str">
        <f>IF($B202="","",VLOOKUP($B202,'Catalog Items'!$L:$BB,37,FALSE))</f>
        <v/>
      </c>
      <c r="AN202" s="47" t="str">
        <f>IF($B202="","",VLOOKUP($B202,'Catalog Items'!$L:$BB,38,FALSE))</f>
        <v/>
      </c>
      <c r="AO202" s="47" t="str">
        <f>IF($B202="","",VLOOKUP($B202,'Catalog Items'!$L:$BB,14,FALSE))</f>
        <v/>
      </c>
    </row>
    <row r="203" spans="1:41" ht="15.6" customHeight="1" x14ac:dyDescent="0.25">
      <c r="A203" s="39">
        <v>192</v>
      </c>
      <c r="B203" s="40"/>
      <c r="C203" s="41"/>
      <c r="D203" s="41"/>
      <c r="E203" s="42" t="str">
        <f>IF($B203="","",VLOOKUP($B203,'Catalog Items'!$L:$M,2,FALSE))</f>
        <v/>
      </c>
      <c r="F203" s="68" t="str">
        <f>IF($B203="","",IF(AND(D203&gt;0,C203&gt;0),"UOM Error",IF(D203&gt;0,VLOOKUP(B203,'Catalog Items'!$L:$X,13,FALSE),IF(C203&gt;0,VLOOKUP(B203,'Catalog Items'!$L:$W,12,FALSE),0))))</f>
        <v/>
      </c>
      <c r="G203" s="43" t="str">
        <f t="shared" si="8"/>
        <v/>
      </c>
      <c r="H203" s="44">
        <f t="shared" si="9"/>
        <v>0</v>
      </c>
      <c r="I203" s="45">
        <f t="shared" si="7"/>
        <v>0</v>
      </c>
      <c r="J203" s="46" t="str">
        <f>IF($B203="","",VLOOKUP($B203,'Catalog Items'!$L:$N,3,FALSE))</f>
        <v/>
      </c>
      <c r="K203" s="46" t="str">
        <f>IF($B203="","",VLOOKUP($B203,'Catalog Items'!$L:$O,4,FALSE))</f>
        <v/>
      </c>
      <c r="L203" s="47" t="str">
        <f>IF($B203="","",VLOOKUP($B203,'Catalog Items'!$L:$Q,6,FALSE))</f>
        <v/>
      </c>
      <c r="M203" s="47" t="str">
        <f>IF($B203="","",VLOOKUP($B203,'Catalog Items'!$L:$R,7,FALSE))</f>
        <v/>
      </c>
      <c r="N203" s="47" t="str">
        <f>IF($B203="","",VLOOKUP($B203,'Catalog Items'!$L:$S,8,FALSE))</f>
        <v/>
      </c>
      <c r="O203" s="47" t="str">
        <f>IF($B203="","",VLOOKUP($B203,'Catalog Items'!$L:$T,9,FALSE))</f>
        <v/>
      </c>
      <c r="P203" s="96" t="str">
        <f>IF($B203="","",VLOOKUP($B203,'Catalog Items'!$L:$AA,10,FALSE))</f>
        <v/>
      </c>
      <c r="Q203" s="96" t="str">
        <f>IF($B203="","",VLOOKUP($B203,'Catalog Items'!$L:$AA,11,FALSE))</f>
        <v/>
      </c>
      <c r="R203" s="96" t="str">
        <f>IF($B203="","",VLOOKUP($B203,'Catalog Items'!$L:$AA,12,FALSE))</f>
        <v/>
      </c>
      <c r="S203" s="96" t="str">
        <f>IF($B203="","",VLOOKUP($B203,'Catalog Items'!$L:$AA,13,FALSE))</f>
        <v/>
      </c>
      <c r="T203" s="47" t="str">
        <f>IF($B203="","",VLOOKUP($B203,'Catalog Items'!$L:$BB,17,FALSE))</f>
        <v/>
      </c>
      <c r="U203" s="47" t="str">
        <f>IF($B203="","",VLOOKUP($B203,'Catalog Items'!$L:$BB,19,FALSE))</f>
        <v/>
      </c>
      <c r="V203" s="47" t="str">
        <f>IF($B203="","",VLOOKUP($B203,'Catalog Items'!$L:$BB,20,FALSE))</f>
        <v/>
      </c>
      <c r="W203" s="47" t="str">
        <f>IF($B203="","",VLOOKUP($B203,'Catalog Items'!$L:$BB,21,FALSE))</f>
        <v/>
      </c>
      <c r="X203" s="48" t="str">
        <f>IF($B203="","",VLOOKUP($B203,'Catalog Items'!$L:$BB,22,FALSE))</f>
        <v/>
      </c>
      <c r="Y203" s="48" t="str">
        <f>IF($B203="","",VLOOKUP($B203,'Catalog Items'!$L:$BB,23,FALSE))</f>
        <v/>
      </c>
      <c r="Z203" s="48" t="str">
        <f>IF($B203="","",VLOOKUP($B203,'Catalog Items'!$L:$BB,24,FALSE))</f>
        <v/>
      </c>
      <c r="AA203" s="47" t="str">
        <f>IF($B203="","",VLOOKUP($B203,'Catalog Items'!$L:$BB,25,FALSE))</f>
        <v/>
      </c>
      <c r="AB203" s="47" t="str">
        <f>IF($B203="","",VLOOKUP($B203,'Catalog Items'!$L:$BB,26,FALSE))</f>
        <v/>
      </c>
      <c r="AC203" s="48" t="str">
        <f>IF($B203="","",VLOOKUP($B203,'Catalog Items'!$L:$BB,27,FALSE))</f>
        <v/>
      </c>
      <c r="AD203" s="48" t="str">
        <f>IF($B203="","",VLOOKUP($B203,'Catalog Items'!$L:$BB,28,FALSE))</f>
        <v/>
      </c>
      <c r="AE203" s="48" t="str">
        <f>IF($B203="","",VLOOKUP($B203,'Catalog Items'!$L:$BB,29,FALSE))</f>
        <v/>
      </c>
      <c r="AF203" s="48" t="str">
        <f>IF($B203="","",VLOOKUP($B203,'Catalog Items'!$L:$BB,30,FALSE))</f>
        <v/>
      </c>
      <c r="AG203" s="48" t="str">
        <f>IF($B203="","",VLOOKUP($B203,'Catalog Items'!$L:$BB,31,FALSE))</f>
        <v/>
      </c>
      <c r="AH203" s="48" t="str">
        <f>IF($B203="","",VLOOKUP($B203,'Catalog Items'!$L:$BB,32,FALSE))</f>
        <v/>
      </c>
      <c r="AI203" s="48" t="str">
        <f>IF($B203="","",VLOOKUP($B203,'Catalog Items'!$L:$BB,33,FALSE))</f>
        <v/>
      </c>
      <c r="AJ203" s="48" t="str">
        <f>IF($B203="","",VLOOKUP($B203,'Catalog Items'!$L:$BB,34,FALSE))</f>
        <v/>
      </c>
      <c r="AK203" s="47" t="str">
        <f>IF($B203="","",VLOOKUP($B203,'Catalog Items'!$L:$BB,35,FALSE))</f>
        <v/>
      </c>
      <c r="AL203" s="47" t="str">
        <f>IF($B203="","",VLOOKUP($B203,'Catalog Items'!$L:$BB,36,FALSE))</f>
        <v/>
      </c>
      <c r="AM203" s="47" t="str">
        <f>IF($B203="","",VLOOKUP($B203,'Catalog Items'!$L:$BB,37,FALSE))</f>
        <v/>
      </c>
      <c r="AN203" s="47" t="str">
        <f>IF($B203="","",VLOOKUP($B203,'Catalog Items'!$L:$BB,38,FALSE))</f>
        <v/>
      </c>
      <c r="AO203" s="47" t="str">
        <f>IF($B203="","",VLOOKUP($B203,'Catalog Items'!$L:$BB,14,FALSE))</f>
        <v/>
      </c>
    </row>
    <row r="204" spans="1:41" ht="15.6" customHeight="1" x14ac:dyDescent="0.25">
      <c r="A204" s="39">
        <v>193</v>
      </c>
      <c r="B204" s="40"/>
      <c r="C204" s="41"/>
      <c r="D204" s="41"/>
      <c r="E204" s="42" t="str">
        <f>IF($B204="","",VLOOKUP($B204,'Catalog Items'!$L:$M,2,FALSE))</f>
        <v/>
      </c>
      <c r="F204" s="68" t="str">
        <f>IF($B204="","",IF(AND(D204&gt;0,C204&gt;0),"UOM Error",IF(D204&gt;0,VLOOKUP(B204,'Catalog Items'!$L:$X,13,FALSE),IF(C204&gt;0,VLOOKUP(B204,'Catalog Items'!$L:$W,12,FALSE),0))))</f>
        <v/>
      </c>
      <c r="G204" s="43" t="str">
        <f t="shared" si="8"/>
        <v/>
      </c>
      <c r="H204" s="44">
        <f t="shared" si="9"/>
        <v>0</v>
      </c>
      <c r="I204" s="45">
        <f t="shared" ref="I204:I267" si="10">IF($B204="",0,IFERROR($G204*$AE204,0))</f>
        <v>0</v>
      </c>
      <c r="J204" s="46" t="str">
        <f>IF($B204="","",VLOOKUP($B204,'Catalog Items'!$L:$N,3,FALSE))</f>
        <v/>
      </c>
      <c r="K204" s="46" t="str">
        <f>IF($B204="","",VLOOKUP($B204,'Catalog Items'!$L:$O,4,FALSE))</f>
        <v/>
      </c>
      <c r="L204" s="47" t="str">
        <f>IF($B204="","",VLOOKUP($B204,'Catalog Items'!$L:$Q,6,FALSE))</f>
        <v/>
      </c>
      <c r="M204" s="47" t="str">
        <f>IF($B204="","",VLOOKUP($B204,'Catalog Items'!$L:$R,7,FALSE))</f>
        <v/>
      </c>
      <c r="N204" s="47" t="str">
        <f>IF($B204="","",VLOOKUP($B204,'Catalog Items'!$L:$S,8,FALSE))</f>
        <v/>
      </c>
      <c r="O204" s="47" t="str">
        <f>IF($B204="","",VLOOKUP($B204,'Catalog Items'!$L:$T,9,FALSE))</f>
        <v/>
      </c>
      <c r="P204" s="96" t="str">
        <f>IF($B204="","",VLOOKUP($B204,'Catalog Items'!$L:$AA,10,FALSE))</f>
        <v/>
      </c>
      <c r="Q204" s="96" t="str">
        <f>IF($B204="","",VLOOKUP($B204,'Catalog Items'!$L:$AA,11,FALSE))</f>
        <v/>
      </c>
      <c r="R204" s="96" t="str">
        <f>IF($B204="","",VLOOKUP($B204,'Catalog Items'!$L:$AA,12,FALSE))</f>
        <v/>
      </c>
      <c r="S204" s="96" t="str">
        <f>IF($B204="","",VLOOKUP($B204,'Catalog Items'!$L:$AA,13,FALSE))</f>
        <v/>
      </c>
      <c r="T204" s="47" t="str">
        <f>IF($B204="","",VLOOKUP($B204,'Catalog Items'!$L:$BB,17,FALSE))</f>
        <v/>
      </c>
      <c r="U204" s="47" t="str">
        <f>IF($B204="","",VLOOKUP($B204,'Catalog Items'!$L:$BB,19,FALSE))</f>
        <v/>
      </c>
      <c r="V204" s="47" t="str">
        <f>IF($B204="","",VLOOKUP($B204,'Catalog Items'!$L:$BB,20,FALSE))</f>
        <v/>
      </c>
      <c r="W204" s="47" t="str">
        <f>IF($B204="","",VLOOKUP($B204,'Catalog Items'!$L:$BB,21,FALSE))</f>
        <v/>
      </c>
      <c r="X204" s="48" t="str">
        <f>IF($B204="","",VLOOKUP($B204,'Catalog Items'!$L:$BB,22,FALSE))</f>
        <v/>
      </c>
      <c r="Y204" s="48" t="str">
        <f>IF($B204="","",VLOOKUP($B204,'Catalog Items'!$L:$BB,23,FALSE))</f>
        <v/>
      </c>
      <c r="Z204" s="48" t="str">
        <f>IF($B204="","",VLOOKUP($B204,'Catalog Items'!$L:$BB,24,FALSE))</f>
        <v/>
      </c>
      <c r="AA204" s="47" t="str">
        <f>IF($B204="","",VLOOKUP($B204,'Catalog Items'!$L:$BB,25,FALSE))</f>
        <v/>
      </c>
      <c r="AB204" s="47" t="str">
        <f>IF($B204="","",VLOOKUP($B204,'Catalog Items'!$L:$BB,26,FALSE))</f>
        <v/>
      </c>
      <c r="AC204" s="48" t="str">
        <f>IF($B204="","",VLOOKUP($B204,'Catalog Items'!$L:$BB,27,FALSE))</f>
        <v/>
      </c>
      <c r="AD204" s="48" t="str">
        <f>IF($B204="","",VLOOKUP($B204,'Catalog Items'!$L:$BB,28,FALSE))</f>
        <v/>
      </c>
      <c r="AE204" s="48" t="str">
        <f>IF($B204="","",VLOOKUP($B204,'Catalog Items'!$L:$BB,29,FALSE))</f>
        <v/>
      </c>
      <c r="AF204" s="48" t="str">
        <f>IF($B204="","",VLOOKUP($B204,'Catalog Items'!$L:$BB,30,FALSE))</f>
        <v/>
      </c>
      <c r="AG204" s="48" t="str">
        <f>IF($B204="","",VLOOKUP($B204,'Catalog Items'!$L:$BB,31,FALSE))</f>
        <v/>
      </c>
      <c r="AH204" s="48" t="str">
        <f>IF($B204="","",VLOOKUP($B204,'Catalog Items'!$L:$BB,32,FALSE))</f>
        <v/>
      </c>
      <c r="AI204" s="48" t="str">
        <f>IF($B204="","",VLOOKUP($B204,'Catalog Items'!$L:$BB,33,FALSE))</f>
        <v/>
      </c>
      <c r="AJ204" s="48" t="str">
        <f>IF($B204="","",VLOOKUP($B204,'Catalog Items'!$L:$BB,34,FALSE))</f>
        <v/>
      </c>
      <c r="AK204" s="47" t="str">
        <f>IF($B204="","",VLOOKUP($B204,'Catalog Items'!$L:$BB,35,FALSE))</f>
        <v/>
      </c>
      <c r="AL204" s="47" t="str">
        <f>IF($B204="","",VLOOKUP($B204,'Catalog Items'!$L:$BB,36,FALSE))</f>
        <v/>
      </c>
      <c r="AM204" s="47" t="str">
        <f>IF($B204="","",VLOOKUP($B204,'Catalog Items'!$L:$BB,37,FALSE))</f>
        <v/>
      </c>
      <c r="AN204" s="47" t="str">
        <f>IF($B204="","",VLOOKUP($B204,'Catalog Items'!$L:$BB,38,FALSE))</f>
        <v/>
      </c>
      <c r="AO204" s="47" t="str">
        <f>IF($B204="","",VLOOKUP($B204,'Catalog Items'!$L:$BB,14,FALSE))</f>
        <v/>
      </c>
    </row>
    <row r="205" spans="1:41" ht="15.6" customHeight="1" x14ac:dyDescent="0.25">
      <c r="A205" s="39">
        <v>194</v>
      </c>
      <c r="B205" s="40"/>
      <c r="C205" s="41"/>
      <c r="D205" s="41"/>
      <c r="E205" s="42" t="str">
        <f>IF($B205="","",VLOOKUP($B205,'Catalog Items'!$L:$M,2,FALSE))</f>
        <v/>
      </c>
      <c r="F205" s="68" t="str">
        <f>IF($B205="","",IF(AND(D205&gt;0,C205&gt;0),"UOM Error",IF(D205&gt;0,VLOOKUP(B205,'Catalog Items'!$L:$X,13,FALSE),IF(C205&gt;0,VLOOKUP(B205,'Catalog Items'!$L:$W,12,FALSE),0))))</f>
        <v/>
      </c>
      <c r="G205" s="43" t="str">
        <f t="shared" ref="G205:G268" si="11">IF(B205="","",IF(AND(D205&gt;0,C205&gt;0),0,IF(D205&gt;0,IF(MOD(D205*O205,O205)&lt;&gt;0,"Case Error",D205),IF(MOD(C205,O205)=0,C205/O205,"Pkg Error"))))</f>
        <v/>
      </c>
      <c r="H205" s="44">
        <f t="shared" ref="H205:H268" si="12">IF($B205="",0,IFERROR(IF($F205="UOM Error",0,IF($D205&gt;0,$G205*$F205,IF($C205&gt;0,$G205*($F205*$O205),0))),0))</f>
        <v>0</v>
      </c>
      <c r="I205" s="45">
        <f t="shared" si="10"/>
        <v>0</v>
      </c>
      <c r="J205" s="46" t="str">
        <f>IF($B205="","",VLOOKUP($B205,'Catalog Items'!$L:$N,3,FALSE))</f>
        <v/>
      </c>
      <c r="K205" s="46" t="str">
        <f>IF($B205="","",VLOOKUP($B205,'Catalog Items'!$L:$O,4,FALSE))</f>
        <v/>
      </c>
      <c r="L205" s="47" t="str">
        <f>IF($B205="","",VLOOKUP($B205,'Catalog Items'!$L:$Q,6,FALSE))</f>
        <v/>
      </c>
      <c r="M205" s="47" t="str">
        <f>IF($B205="","",VLOOKUP($B205,'Catalog Items'!$L:$R,7,FALSE))</f>
        <v/>
      </c>
      <c r="N205" s="47" t="str">
        <f>IF($B205="","",VLOOKUP($B205,'Catalog Items'!$L:$S,8,FALSE))</f>
        <v/>
      </c>
      <c r="O205" s="47" t="str">
        <f>IF($B205="","",VLOOKUP($B205,'Catalog Items'!$L:$T,9,FALSE))</f>
        <v/>
      </c>
      <c r="P205" s="96" t="str">
        <f>IF($B205="","",VLOOKUP($B205,'Catalog Items'!$L:$AA,10,FALSE))</f>
        <v/>
      </c>
      <c r="Q205" s="96" t="str">
        <f>IF($B205="","",VLOOKUP($B205,'Catalog Items'!$L:$AA,11,FALSE))</f>
        <v/>
      </c>
      <c r="R205" s="96" t="str">
        <f>IF($B205="","",VLOOKUP($B205,'Catalog Items'!$L:$AA,12,FALSE))</f>
        <v/>
      </c>
      <c r="S205" s="96" t="str">
        <f>IF($B205="","",VLOOKUP($B205,'Catalog Items'!$L:$AA,13,FALSE))</f>
        <v/>
      </c>
      <c r="T205" s="47" t="str">
        <f>IF($B205="","",VLOOKUP($B205,'Catalog Items'!$L:$BB,17,FALSE))</f>
        <v/>
      </c>
      <c r="U205" s="47" t="str">
        <f>IF($B205="","",VLOOKUP($B205,'Catalog Items'!$L:$BB,19,FALSE))</f>
        <v/>
      </c>
      <c r="V205" s="47" t="str">
        <f>IF($B205="","",VLOOKUP($B205,'Catalog Items'!$L:$BB,20,FALSE))</f>
        <v/>
      </c>
      <c r="W205" s="47" t="str">
        <f>IF($B205="","",VLOOKUP($B205,'Catalog Items'!$L:$BB,21,FALSE))</f>
        <v/>
      </c>
      <c r="X205" s="48" t="str">
        <f>IF($B205="","",VLOOKUP($B205,'Catalog Items'!$L:$BB,22,FALSE))</f>
        <v/>
      </c>
      <c r="Y205" s="48" t="str">
        <f>IF($B205="","",VLOOKUP($B205,'Catalog Items'!$L:$BB,23,FALSE))</f>
        <v/>
      </c>
      <c r="Z205" s="48" t="str">
        <f>IF($B205="","",VLOOKUP($B205,'Catalog Items'!$L:$BB,24,FALSE))</f>
        <v/>
      </c>
      <c r="AA205" s="47" t="str">
        <f>IF($B205="","",VLOOKUP($B205,'Catalog Items'!$L:$BB,25,FALSE))</f>
        <v/>
      </c>
      <c r="AB205" s="47" t="str">
        <f>IF($B205="","",VLOOKUP($B205,'Catalog Items'!$L:$BB,26,FALSE))</f>
        <v/>
      </c>
      <c r="AC205" s="48" t="str">
        <f>IF($B205="","",VLOOKUP($B205,'Catalog Items'!$L:$BB,27,FALSE))</f>
        <v/>
      </c>
      <c r="AD205" s="48" t="str">
        <f>IF($B205="","",VLOOKUP($B205,'Catalog Items'!$L:$BB,28,FALSE))</f>
        <v/>
      </c>
      <c r="AE205" s="48" t="str">
        <f>IF($B205="","",VLOOKUP($B205,'Catalog Items'!$L:$BB,29,FALSE))</f>
        <v/>
      </c>
      <c r="AF205" s="48" t="str">
        <f>IF($B205="","",VLOOKUP($B205,'Catalog Items'!$L:$BB,30,FALSE))</f>
        <v/>
      </c>
      <c r="AG205" s="48" t="str">
        <f>IF($B205="","",VLOOKUP($B205,'Catalog Items'!$L:$BB,31,FALSE))</f>
        <v/>
      </c>
      <c r="AH205" s="48" t="str">
        <f>IF($B205="","",VLOOKUP($B205,'Catalog Items'!$L:$BB,32,FALSE))</f>
        <v/>
      </c>
      <c r="AI205" s="48" t="str">
        <f>IF($B205="","",VLOOKUP($B205,'Catalog Items'!$L:$BB,33,FALSE))</f>
        <v/>
      </c>
      <c r="AJ205" s="48" t="str">
        <f>IF($B205="","",VLOOKUP($B205,'Catalog Items'!$L:$BB,34,FALSE))</f>
        <v/>
      </c>
      <c r="AK205" s="47" t="str">
        <f>IF($B205="","",VLOOKUP($B205,'Catalog Items'!$L:$BB,35,FALSE))</f>
        <v/>
      </c>
      <c r="AL205" s="47" t="str">
        <f>IF($B205="","",VLOOKUP($B205,'Catalog Items'!$L:$BB,36,FALSE))</f>
        <v/>
      </c>
      <c r="AM205" s="47" t="str">
        <f>IF($B205="","",VLOOKUP($B205,'Catalog Items'!$L:$BB,37,FALSE))</f>
        <v/>
      </c>
      <c r="AN205" s="47" t="str">
        <f>IF($B205="","",VLOOKUP($B205,'Catalog Items'!$L:$BB,38,FALSE))</f>
        <v/>
      </c>
      <c r="AO205" s="47" t="str">
        <f>IF($B205="","",VLOOKUP($B205,'Catalog Items'!$L:$BB,14,FALSE))</f>
        <v/>
      </c>
    </row>
    <row r="206" spans="1:41" ht="15.6" customHeight="1" x14ac:dyDescent="0.25">
      <c r="A206" s="39">
        <v>195</v>
      </c>
      <c r="B206" s="40"/>
      <c r="C206" s="41"/>
      <c r="D206" s="41"/>
      <c r="E206" s="42" t="str">
        <f>IF($B206="","",VLOOKUP($B206,'Catalog Items'!$L:$M,2,FALSE))</f>
        <v/>
      </c>
      <c r="F206" s="68" t="str">
        <f>IF($B206="","",IF(AND(D206&gt;0,C206&gt;0),"UOM Error",IF(D206&gt;0,VLOOKUP(B206,'Catalog Items'!$L:$X,13,FALSE),IF(C206&gt;0,VLOOKUP(B206,'Catalog Items'!$L:$W,12,FALSE),0))))</f>
        <v/>
      </c>
      <c r="G206" s="43" t="str">
        <f t="shared" si="11"/>
        <v/>
      </c>
      <c r="H206" s="44">
        <f t="shared" si="12"/>
        <v>0</v>
      </c>
      <c r="I206" s="45">
        <f t="shared" si="10"/>
        <v>0</v>
      </c>
      <c r="J206" s="46" t="str">
        <f>IF($B206="","",VLOOKUP($B206,'Catalog Items'!$L:$N,3,FALSE))</f>
        <v/>
      </c>
      <c r="K206" s="46" t="str">
        <f>IF($B206="","",VLOOKUP($B206,'Catalog Items'!$L:$O,4,FALSE))</f>
        <v/>
      </c>
      <c r="L206" s="47" t="str">
        <f>IF($B206="","",VLOOKUP($B206,'Catalog Items'!$L:$Q,6,FALSE))</f>
        <v/>
      </c>
      <c r="M206" s="47" t="str">
        <f>IF($B206="","",VLOOKUP($B206,'Catalog Items'!$L:$R,7,FALSE))</f>
        <v/>
      </c>
      <c r="N206" s="47" t="str">
        <f>IF($B206="","",VLOOKUP($B206,'Catalog Items'!$L:$S,8,FALSE))</f>
        <v/>
      </c>
      <c r="O206" s="47" t="str">
        <f>IF($B206="","",VLOOKUP($B206,'Catalog Items'!$L:$T,9,FALSE))</f>
        <v/>
      </c>
      <c r="P206" s="96" t="str">
        <f>IF($B206="","",VLOOKUP($B206,'Catalog Items'!$L:$AA,10,FALSE))</f>
        <v/>
      </c>
      <c r="Q206" s="96" t="str">
        <f>IF($B206="","",VLOOKUP($B206,'Catalog Items'!$L:$AA,11,FALSE))</f>
        <v/>
      </c>
      <c r="R206" s="96" t="str">
        <f>IF($B206="","",VLOOKUP($B206,'Catalog Items'!$L:$AA,12,FALSE))</f>
        <v/>
      </c>
      <c r="S206" s="96" t="str">
        <f>IF($B206="","",VLOOKUP($B206,'Catalog Items'!$L:$AA,13,FALSE))</f>
        <v/>
      </c>
      <c r="T206" s="47" t="str">
        <f>IF($B206="","",VLOOKUP($B206,'Catalog Items'!$L:$BB,17,FALSE))</f>
        <v/>
      </c>
      <c r="U206" s="47" t="str">
        <f>IF($B206="","",VLOOKUP($B206,'Catalog Items'!$L:$BB,19,FALSE))</f>
        <v/>
      </c>
      <c r="V206" s="47" t="str">
        <f>IF($B206="","",VLOOKUP($B206,'Catalog Items'!$L:$BB,20,FALSE))</f>
        <v/>
      </c>
      <c r="W206" s="47" t="str">
        <f>IF($B206="","",VLOOKUP($B206,'Catalog Items'!$L:$BB,21,FALSE))</f>
        <v/>
      </c>
      <c r="X206" s="48" t="str">
        <f>IF($B206="","",VLOOKUP($B206,'Catalog Items'!$L:$BB,22,FALSE))</f>
        <v/>
      </c>
      <c r="Y206" s="48" t="str">
        <f>IF($B206="","",VLOOKUP($B206,'Catalog Items'!$L:$BB,23,FALSE))</f>
        <v/>
      </c>
      <c r="Z206" s="48" t="str">
        <f>IF($B206="","",VLOOKUP($B206,'Catalog Items'!$L:$BB,24,FALSE))</f>
        <v/>
      </c>
      <c r="AA206" s="47" t="str">
        <f>IF($B206="","",VLOOKUP($B206,'Catalog Items'!$L:$BB,25,FALSE))</f>
        <v/>
      </c>
      <c r="AB206" s="47" t="str">
        <f>IF($B206="","",VLOOKUP($B206,'Catalog Items'!$L:$BB,26,FALSE))</f>
        <v/>
      </c>
      <c r="AC206" s="48" t="str">
        <f>IF($B206="","",VLOOKUP($B206,'Catalog Items'!$L:$BB,27,FALSE))</f>
        <v/>
      </c>
      <c r="AD206" s="48" t="str">
        <f>IF($B206="","",VLOOKUP($B206,'Catalog Items'!$L:$BB,28,FALSE))</f>
        <v/>
      </c>
      <c r="AE206" s="48" t="str">
        <f>IF($B206="","",VLOOKUP($B206,'Catalog Items'!$L:$BB,29,FALSE))</f>
        <v/>
      </c>
      <c r="AF206" s="48" t="str">
        <f>IF($B206="","",VLOOKUP($B206,'Catalog Items'!$L:$BB,30,FALSE))</f>
        <v/>
      </c>
      <c r="AG206" s="48" t="str">
        <f>IF($B206="","",VLOOKUP($B206,'Catalog Items'!$L:$BB,31,FALSE))</f>
        <v/>
      </c>
      <c r="AH206" s="48" t="str">
        <f>IF($B206="","",VLOOKUP($B206,'Catalog Items'!$L:$BB,32,FALSE))</f>
        <v/>
      </c>
      <c r="AI206" s="48" t="str">
        <f>IF($B206="","",VLOOKUP($B206,'Catalog Items'!$L:$BB,33,FALSE))</f>
        <v/>
      </c>
      <c r="AJ206" s="48" t="str">
        <f>IF($B206="","",VLOOKUP($B206,'Catalog Items'!$L:$BB,34,FALSE))</f>
        <v/>
      </c>
      <c r="AK206" s="47" t="str">
        <f>IF($B206="","",VLOOKUP($B206,'Catalog Items'!$L:$BB,35,FALSE))</f>
        <v/>
      </c>
      <c r="AL206" s="47" t="str">
        <f>IF($B206="","",VLOOKUP($B206,'Catalog Items'!$L:$BB,36,FALSE))</f>
        <v/>
      </c>
      <c r="AM206" s="47" t="str">
        <f>IF($B206="","",VLOOKUP($B206,'Catalog Items'!$L:$BB,37,FALSE))</f>
        <v/>
      </c>
      <c r="AN206" s="47" t="str">
        <f>IF($B206="","",VLOOKUP($B206,'Catalog Items'!$L:$BB,38,FALSE))</f>
        <v/>
      </c>
      <c r="AO206" s="47" t="str">
        <f>IF($B206="","",VLOOKUP($B206,'Catalog Items'!$L:$BB,14,FALSE))</f>
        <v/>
      </c>
    </row>
    <row r="207" spans="1:41" ht="15.6" customHeight="1" x14ac:dyDescent="0.25">
      <c r="A207" s="39">
        <v>196</v>
      </c>
      <c r="B207" s="40"/>
      <c r="C207" s="41"/>
      <c r="D207" s="41"/>
      <c r="E207" s="42" t="str">
        <f>IF($B207="","",VLOOKUP($B207,'Catalog Items'!$L:$M,2,FALSE))</f>
        <v/>
      </c>
      <c r="F207" s="68" t="str">
        <f>IF($B207="","",IF(AND(D207&gt;0,C207&gt;0),"UOM Error",IF(D207&gt;0,VLOOKUP(B207,'Catalog Items'!$L:$X,13,FALSE),IF(C207&gt;0,VLOOKUP(B207,'Catalog Items'!$L:$W,12,FALSE),0))))</f>
        <v/>
      </c>
      <c r="G207" s="43" t="str">
        <f t="shared" si="11"/>
        <v/>
      </c>
      <c r="H207" s="44">
        <f t="shared" si="12"/>
        <v>0</v>
      </c>
      <c r="I207" s="45">
        <f t="shared" si="10"/>
        <v>0</v>
      </c>
      <c r="J207" s="46" t="str">
        <f>IF($B207="","",VLOOKUP($B207,'Catalog Items'!$L:$N,3,FALSE))</f>
        <v/>
      </c>
      <c r="K207" s="46" t="str">
        <f>IF($B207="","",VLOOKUP($B207,'Catalog Items'!$L:$O,4,FALSE))</f>
        <v/>
      </c>
      <c r="L207" s="47" t="str">
        <f>IF($B207="","",VLOOKUP($B207,'Catalog Items'!$L:$Q,6,FALSE))</f>
        <v/>
      </c>
      <c r="M207" s="47" t="str">
        <f>IF($B207="","",VLOOKUP($B207,'Catalog Items'!$L:$R,7,FALSE))</f>
        <v/>
      </c>
      <c r="N207" s="47" t="str">
        <f>IF($B207="","",VLOOKUP($B207,'Catalog Items'!$L:$S,8,FALSE))</f>
        <v/>
      </c>
      <c r="O207" s="47" t="str">
        <f>IF($B207="","",VLOOKUP($B207,'Catalog Items'!$L:$T,9,FALSE))</f>
        <v/>
      </c>
      <c r="P207" s="96" t="str">
        <f>IF($B207="","",VLOOKUP($B207,'Catalog Items'!$L:$AA,10,FALSE))</f>
        <v/>
      </c>
      <c r="Q207" s="96" t="str">
        <f>IF($B207="","",VLOOKUP($B207,'Catalog Items'!$L:$AA,11,FALSE))</f>
        <v/>
      </c>
      <c r="R207" s="96" t="str">
        <f>IF($B207="","",VLOOKUP($B207,'Catalog Items'!$L:$AA,12,FALSE))</f>
        <v/>
      </c>
      <c r="S207" s="96" t="str">
        <f>IF($B207="","",VLOOKUP($B207,'Catalog Items'!$L:$AA,13,FALSE))</f>
        <v/>
      </c>
      <c r="T207" s="47" t="str">
        <f>IF($B207="","",VLOOKUP($B207,'Catalog Items'!$L:$BB,17,FALSE))</f>
        <v/>
      </c>
      <c r="U207" s="47" t="str">
        <f>IF($B207="","",VLOOKUP($B207,'Catalog Items'!$L:$BB,19,FALSE))</f>
        <v/>
      </c>
      <c r="V207" s="47" t="str">
        <f>IF($B207="","",VLOOKUP($B207,'Catalog Items'!$L:$BB,20,FALSE))</f>
        <v/>
      </c>
      <c r="W207" s="47" t="str">
        <f>IF($B207="","",VLOOKUP($B207,'Catalog Items'!$L:$BB,21,FALSE))</f>
        <v/>
      </c>
      <c r="X207" s="48" t="str">
        <f>IF($B207="","",VLOOKUP($B207,'Catalog Items'!$L:$BB,22,FALSE))</f>
        <v/>
      </c>
      <c r="Y207" s="48" t="str">
        <f>IF($B207="","",VLOOKUP($B207,'Catalog Items'!$L:$BB,23,FALSE))</f>
        <v/>
      </c>
      <c r="Z207" s="48" t="str">
        <f>IF($B207="","",VLOOKUP($B207,'Catalog Items'!$L:$BB,24,FALSE))</f>
        <v/>
      </c>
      <c r="AA207" s="47" t="str">
        <f>IF($B207="","",VLOOKUP($B207,'Catalog Items'!$L:$BB,25,FALSE))</f>
        <v/>
      </c>
      <c r="AB207" s="47" t="str">
        <f>IF($B207="","",VLOOKUP($B207,'Catalog Items'!$L:$BB,26,FALSE))</f>
        <v/>
      </c>
      <c r="AC207" s="48" t="str">
        <f>IF($B207="","",VLOOKUP($B207,'Catalog Items'!$L:$BB,27,FALSE))</f>
        <v/>
      </c>
      <c r="AD207" s="48" t="str">
        <f>IF($B207="","",VLOOKUP($B207,'Catalog Items'!$L:$BB,28,FALSE))</f>
        <v/>
      </c>
      <c r="AE207" s="48" t="str">
        <f>IF($B207="","",VLOOKUP($B207,'Catalog Items'!$L:$BB,29,FALSE))</f>
        <v/>
      </c>
      <c r="AF207" s="48" t="str">
        <f>IF($B207="","",VLOOKUP($B207,'Catalog Items'!$L:$BB,30,FALSE))</f>
        <v/>
      </c>
      <c r="AG207" s="48" t="str">
        <f>IF($B207="","",VLOOKUP($B207,'Catalog Items'!$L:$BB,31,FALSE))</f>
        <v/>
      </c>
      <c r="AH207" s="48" t="str">
        <f>IF($B207="","",VLOOKUP($B207,'Catalog Items'!$L:$BB,32,FALSE))</f>
        <v/>
      </c>
      <c r="AI207" s="48" t="str">
        <f>IF($B207="","",VLOOKUP($B207,'Catalog Items'!$L:$BB,33,FALSE))</f>
        <v/>
      </c>
      <c r="AJ207" s="48" t="str">
        <f>IF($B207="","",VLOOKUP($B207,'Catalog Items'!$L:$BB,34,FALSE))</f>
        <v/>
      </c>
      <c r="AK207" s="47" t="str">
        <f>IF($B207="","",VLOOKUP($B207,'Catalog Items'!$L:$BB,35,FALSE))</f>
        <v/>
      </c>
      <c r="AL207" s="47" t="str">
        <f>IF($B207="","",VLOOKUP($B207,'Catalog Items'!$L:$BB,36,FALSE))</f>
        <v/>
      </c>
      <c r="AM207" s="47" t="str">
        <f>IF($B207="","",VLOOKUP($B207,'Catalog Items'!$L:$BB,37,FALSE))</f>
        <v/>
      </c>
      <c r="AN207" s="47" t="str">
        <f>IF($B207="","",VLOOKUP($B207,'Catalog Items'!$L:$BB,38,FALSE))</f>
        <v/>
      </c>
      <c r="AO207" s="47" t="str">
        <f>IF($B207="","",VLOOKUP($B207,'Catalog Items'!$L:$BB,14,FALSE))</f>
        <v/>
      </c>
    </row>
    <row r="208" spans="1:41" ht="15.6" customHeight="1" x14ac:dyDescent="0.25">
      <c r="A208" s="39">
        <v>197</v>
      </c>
      <c r="B208" s="40"/>
      <c r="C208" s="41"/>
      <c r="D208" s="41"/>
      <c r="E208" s="42" t="str">
        <f>IF($B208="","",VLOOKUP($B208,'Catalog Items'!$L:$M,2,FALSE))</f>
        <v/>
      </c>
      <c r="F208" s="68" t="str">
        <f>IF($B208="","",IF(AND(D208&gt;0,C208&gt;0),"UOM Error",IF(D208&gt;0,VLOOKUP(B208,'Catalog Items'!$L:$X,13,FALSE),IF(C208&gt;0,VLOOKUP(B208,'Catalog Items'!$L:$W,12,FALSE),0))))</f>
        <v/>
      </c>
      <c r="G208" s="43" t="str">
        <f t="shared" si="11"/>
        <v/>
      </c>
      <c r="H208" s="44">
        <f t="shared" si="12"/>
        <v>0</v>
      </c>
      <c r="I208" s="45">
        <f t="shared" si="10"/>
        <v>0</v>
      </c>
      <c r="J208" s="46" t="str">
        <f>IF($B208="","",VLOOKUP($B208,'Catalog Items'!$L:$N,3,FALSE))</f>
        <v/>
      </c>
      <c r="K208" s="46" t="str">
        <f>IF($B208="","",VLOOKUP($B208,'Catalog Items'!$L:$O,4,FALSE))</f>
        <v/>
      </c>
      <c r="L208" s="47" t="str">
        <f>IF($B208="","",VLOOKUP($B208,'Catalog Items'!$L:$Q,6,FALSE))</f>
        <v/>
      </c>
      <c r="M208" s="47" t="str">
        <f>IF($B208="","",VLOOKUP($B208,'Catalog Items'!$L:$R,7,FALSE))</f>
        <v/>
      </c>
      <c r="N208" s="47" t="str">
        <f>IF($B208="","",VLOOKUP($B208,'Catalog Items'!$L:$S,8,FALSE))</f>
        <v/>
      </c>
      <c r="O208" s="47" t="str">
        <f>IF($B208="","",VLOOKUP($B208,'Catalog Items'!$L:$T,9,FALSE))</f>
        <v/>
      </c>
      <c r="P208" s="96" t="str">
        <f>IF($B208="","",VLOOKUP($B208,'Catalog Items'!$L:$AA,10,FALSE))</f>
        <v/>
      </c>
      <c r="Q208" s="96" t="str">
        <f>IF($B208="","",VLOOKUP($B208,'Catalog Items'!$L:$AA,11,FALSE))</f>
        <v/>
      </c>
      <c r="R208" s="96" t="str">
        <f>IF($B208="","",VLOOKUP($B208,'Catalog Items'!$L:$AA,12,FALSE))</f>
        <v/>
      </c>
      <c r="S208" s="96" t="str">
        <f>IF($B208="","",VLOOKUP($B208,'Catalog Items'!$L:$AA,13,FALSE))</f>
        <v/>
      </c>
      <c r="T208" s="47" t="str">
        <f>IF($B208="","",VLOOKUP($B208,'Catalog Items'!$L:$BB,17,FALSE))</f>
        <v/>
      </c>
      <c r="U208" s="47" t="str">
        <f>IF($B208="","",VLOOKUP($B208,'Catalog Items'!$L:$BB,19,FALSE))</f>
        <v/>
      </c>
      <c r="V208" s="47" t="str">
        <f>IF($B208="","",VLOOKUP($B208,'Catalog Items'!$L:$BB,20,FALSE))</f>
        <v/>
      </c>
      <c r="W208" s="47" t="str">
        <f>IF($B208="","",VLOOKUP($B208,'Catalog Items'!$L:$BB,21,FALSE))</f>
        <v/>
      </c>
      <c r="X208" s="48" t="str">
        <f>IF($B208="","",VLOOKUP($B208,'Catalog Items'!$L:$BB,22,FALSE))</f>
        <v/>
      </c>
      <c r="Y208" s="48" t="str">
        <f>IF($B208="","",VLOOKUP($B208,'Catalog Items'!$L:$BB,23,FALSE))</f>
        <v/>
      </c>
      <c r="Z208" s="48" t="str">
        <f>IF($B208="","",VLOOKUP($B208,'Catalog Items'!$L:$BB,24,FALSE))</f>
        <v/>
      </c>
      <c r="AA208" s="47" t="str">
        <f>IF($B208="","",VLOOKUP($B208,'Catalog Items'!$L:$BB,25,FALSE))</f>
        <v/>
      </c>
      <c r="AB208" s="47" t="str">
        <f>IF($B208="","",VLOOKUP($B208,'Catalog Items'!$L:$BB,26,FALSE))</f>
        <v/>
      </c>
      <c r="AC208" s="48" t="str">
        <f>IF($B208="","",VLOOKUP($B208,'Catalog Items'!$L:$BB,27,FALSE))</f>
        <v/>
      </c>
      <c r="AD208" s="48" t="str">
        <f>IF($B208="","",VLOOKUP($B208,'Catalog Items'!$L:$BB,28,FALSE))</f>
        <v/>
      </c>
      <c r="AE208" s="48" t="str">
        <f>IF($B208="","",VLOOKUP($B208,'Catalog Items'!$L:$BB,29,FALSE))</f>
        <v/>
      </c>
      <c r="AF208" s="48" t="str">
        <f>IF($B208="","",VLOOKUP($B208,'Catalog Items'!$L:$BB,30,FALSE))</f>
        <v/>
      </c>
      <c r="AG208" s="48" t="str">
        <f>IF($B208="","",VLOOKUP($B208,'Catalog Items'!$L:$BB,31,FALSE))</f>
        <v/>
      </c>
      <c r="AH208" s="48" t="str">
        <f>IF($B208="","",VLOOKUP($B208,'Catalog Items'!$L:$BB,32,FALSE))</f>
        <v/>
      </c>
      <c r="AI208" s="48" t="str">
        <f>IF($B208="","",VLOOKUP($B208,'Catalog Items'!$L:$BB,33,FALSE))</f>
        <v/>
      </c>
      <c r="AJ208" s="48" t="str">
        <f>IF($B208="","",VLOOKUP($B208,'Catalog Items'!$L:$BB,34,FALSE))</f>
        <v/>
      </c>
      <c r="AK208" s="47" t="str">
        <f>IF($B208="","",VLOOKUP($B208,'Catalog Items'!$L:$BB,35,FALSE))</f>
        <v/>
      </c>
      <c r="AL208" s="47" t="str">
        <f>IF($B208="","",VLOOKUP($B208,'Catalog Items'!$L:$BB,36,FALSE))</f>
        <v/>
      </c>
      <c r="AM208" s="47" t="str">
        <f>IF($B208="","",VLOOKUP($B208,'Catalog Items'!$L:$BB,37,FALSE))</f>
        <v/>
      </c>
      <c r="AN208" s="47" t="str">
        <f>IF($B208="","",VLOOKUP($B208,'Catalog Items'!$L:$BB,38,FALSE))</f>
        <v/>
      </c>
      <c r="AO208" s="47" t="str">
        <f>IF($B208="","",VLOOKUP($B208,'Catalog Items'!$L:$BB,14,FALSE))</f>
        <v/>
      </c>
    </row>
    <row r="209" spans="1:41" ht="15.6" customHeight="1" x14ac:dyDescent="0.25">
      <c r="A209" s="39">
        <v>198</v>
      </c>
      <c r="B209" s="40"/>
      <c r="C209" s="41"/>
      <c r="D209" s="41"/>
      <c r="E209" s="42" t="str">
        <f>IF($B209="","",VLOOKUP($B209,'Catalog Items'!$L:$M,2,FALSE))</f>
        <v/>
      </c>
      <c r="F209" s="68" t="str">
        <f>IF($B209="","",IF(AND(D209&gt;0,C209&gt;0),"UOM Error",IF(D209&gt;0,VLOOKUP(B209,'Catalog Items'!$L:$X,13,FALSE),IF(C209&gt;0,VLOOKUP(B209,'Catalog Items'!$L:$W,12,FALSE),0))))</f>
        <v/>
      </c>
      <c r="G209" s="43" t="str">
        <f t="shared" si="11"/>
        <v/>
      </c>
      <c r="H209" s="44">
        <f t="shared" si="12"/>
        <v>0</v>
      </c>
      <c r="I209" s="45">
        <f t="shared" si="10"/>
        <v>0</v>
      </c>
      <c r="J209" s="46" t="str">
        <f>IF($B209="","",VLOOKUP($B209,'Catalog Items'!$L:$N,3,FALSE))</f>
        <v/>
      </c>
      <c r="K209" s="46" t="str">
        <f>IF($B209="","",VLOOKUP($B209,'Catalog Items'!$L:$O,4,FALSE))</f>
        <v/>
      </c>
      <c r="L209" s="47" t="str">
        <f>IF($B209="","",VLOOKUP($B209,'Catalog Items'!$L:$Q,6,FALSE))</f>
        <v/>
      </c>
      <c r="M209" s="47" t="str">
        <f>IF($B209="","",VLOOKUP($B209,'Catalog Items'!$L:$R,7,FALSE))</f>
        <v/>
      </c>
      <c r="N209" s="47" t="str">
        <f>IF($B209="","",VLOOKUP($B209,'Catalog Items'!$L:$S,8,FALSE))</f>
        <v/>
      </c>
      <c r="O209" s="47" t="str">
        <f>IF($B209="","",VLOOKUP($B209,'Catalog Items'!$L:$T,9,FALSE))</f>
        <v/>
      </c>
      <c r="P209" s="96" t="str">
        <f>IF($B209="","",VLOOKUP($B209,'Catalog Items'!$L:$AA,10,FALSE))</f>
        <v/>
      </c>
      <c r="Q209" s="96" t="str">
        <f>IF($B209="","",VLOOKUP($B209,'Catalog Items'!$L:$AA,11,FALSE))</f>
        <v/>
      </c>
      <c r="R209" s="96" t="str">
        <f>IF($B209="","",VLOOKUP($B209,'Catalog Items'!$L:$AA,12,FALSE))</f>
        <v/>
      </c>
      <c r="S209" s="96" t="str">
        <f>IF($B209="","",VLOOKUP($B209,'Catalog Items'!$L:$AA,13,FALSE))</f>
        <v/>
      </c>
      <c r="T209" s="47" t="str">
        <f>IF($B209="","",VLOOKUP($B209,'Catalog Items'!$L:$BB,17,FALSE))</f>
        <v/>
      </c>
      <c r="U209" s="47" t="str">
        <f>IF($B209="","",VLOOKUP($B209,'Catalog Items'!$L:$BB,19,FALSE))</f>
        <v/>
      </c>
      <c r="V209" s="47" t="str">
        <f>IF($B209="","",VLOOKUP($B209,'Catalog Items'!$L:$BB,20,FALSE))</f>
        <v/>
      </c>
      <c r="W209" s="47" t="str">
        <f>IF($B209="","",VLOOKUP($B209,'Catalog Items'!$L:$BB,21,FALSE))</f>
        <v/>
      </c>
      <c r="X209" s="48" t="str">
        <f>IF($B209="","",VLOOKUP($B209,'Catalog Items'!$L:$BB,22,FALSE))</f>
        <v/>
      </c>
      <c r="Y209" s="48" t="str">
        <f>IF($B209="","",VLOOKUP($B209,'Catalog Items'!$L:$BB,23,FALSE))</f>
        <v/>
      </c>
      <c r="Z209" s="48" t="str">
        <f>IF($B209="","",VLOOKUP($B209,'Catalog Items'!$L:$BB,24,FALSE))</f>
        <v/>
      </c>
      <c r="AA209" s="47" t="str">
        <f>IF($B209="","",VLOOKUP($B209,'Catalog Items'!$L:$BB,25,FALSE))</f>
        <v/>
      </c>
      <c r="AB209" s="47" t="str">
        <f>IF($B209="","",VLOOKUP($B209,'Catalog Items'!$L:$BB,26,FALSE))</f>
        <v/>
      </c>
      <c r="AC209" s="48" t="str">
        <f>IF($B209="","",VLOOKUP($B209,'Catalog Items'!$L:$BB,27,FALSE))</f>
        <v/>
      </c>
      <c r="AD209" s="48" t="str">
        <f>IF($B209="","",VLOOKUP($B209,'Catalog Items'!$L:$BB,28,FALSE))</f>
        <v/>
      </c>
      <c r="AE209" s="48" t="str">
        <f>IF($B209="","",VLOOKUP($B209,'Catalog Items'!$L:$BB,29,FALSE))</f>
        <v/>
      </c>
      <c r="AF209" s="48" t="str">
        <f>IF($B209="","",VLOOKUP($B209,'Catalog Items'!$L:$BB,30,FALSE))</f>
        <v/>
      </c>
      <c r="AG209" s="48" t="str">
        <f>IF($B209="","",VLOOKUP($B209,'Catalog Items'!$L:$BB,31,FALSE))</f>
        <v/>
      </c>
      <c r="AH209" s="48" t="str">
        <f>IF($B209="","",VLOOKUP($B209,'Catalog Items'!$L:$BB,32,FALSE))</f>
        <v/>
      </c>
      <c r="AI209" s="48" t="str">
        <f>IF($B209="","",VLOOKUP($B209,'Catalog Items'!$L:$BB,33,FALSE))</f>
        <v/>
      </c>
      <c r="AJ209" s="48" t="str">
        <f>IF($B209="","",VLOOKUP($B209,'Catalog Items'!$L:$BB,34,FALSE))</f>
        <v/>
      </c>
      <c r="AK209" s="47" t="str">
        <f>IF($B209="","",VLOOKUP($B209,'Catalog Items'!$L:$BB,35,FALSE))</f>
        <v/>
      </c>
      <c r="AL209" s="47" t="str">
        <f>IF($B209="","",VLOOKUP($B209,'Catalog Items'!$L:$BB,36,FALSE))</f>
        <v/>
      </c>
      <c r="AM209" s="47" t="str">
        <f>IF($B209="","",VLOOKUP($B209,'Catalog Items'!$L:$BB,37,FALSE))</f>
        <v/>
      </c>
      <c r="AN209" s="47" t="str">
        <f>IF($B209="","",VLOOKUP($B209,'Catalog Items'!$L:$BB,38,FALSE))</f>
        <v/>
      </c>
      <c r="AO209" s="47" t="str">
        <f>IF($B209="","",VLOOKUP($B209,'Catalog Items'!$L:$BB,14,FALSE))</f>
        <v/>
      </c>
    </row>
    <row r="210" spans="1:41" ht="15.6" customHeight="1" x14ac:dyDescent="0.25">
      <c r="A210" s="39">
        <v>199</v>
      </c>
      <c r="B210" s="40"/>
      <c r="C210" s="41"/>
      <c r="D210" s="41"/>
      <c r="E210" s="42" t="str">
        <f>IF($B210="","",VLOOKUP($B210,'Catalog Items'!$L:$M,2,FALSE))</f>
        <v/>
      </c>
      <c r="F210" s="68" t="str">
        <f>IF($B210="","",IF(AND(D210&gt;0,C210&gt;0),"UOM Error",IF(D210&gt;0,VLOOKUP(B210,'Catalog Items'!$L:$X,13,FALSE),IF(C210&gt;0,VLOOKUP(B210,'Catalog Items'!$L:$W,12,FALSE),0))))</f>
        <v/>
      </c>
      <c r="G210" s="43" t="str">
        <f t="shared" si="11"/>
        <v/>
      </c>
      <c r="H210" s="44">
        <f t="shared" si="12"/>
        <v>0</v>
      </c>
      <c r="I210" s="45">
        <f t="shared" si="10"/>
        <v>0</v>
      </c>
      <c r="J210" s="46" t="str">
        <f>IF($B210="","",VLOOKUP($B210,'Catalog Items'!$L:$N,3,FALSE))</f>
        <v/>
      </c>
      <c r="K210" s="46" t="str">
        <f>IF($B210="","",VLOOKUP($B210,'Catalog Items'!$L:$O,4,FALSE))</f>
        <v/>
      </c>
      <c r="L210" s="47" t="str">
        <f>IF($B210="","",VLOOKUP($B210,'Catalog Items'!$L:$Q,6,FALSE))</f>
        <v/>
      </c>
      <c r="M210" s="47" t="str">
        <f>IF($B210="","",VLOOKUP($B210,'Catalog Items'!$L:$R,7,FALSE))</f>
        <v/>
      </c>
      <c r="N210" s="47" t="str">
        <f>IF($B210="","",VLOOKUP($B210,'Catalog Items'!$L:$S,8,FALSE))</f>
        <v/>
      </c>
      <c r="O210" s="47" t="str">
        <f>IF($B210="","",VLOOKUP($B210,'Catalog Items'!$L:$T,9,FALSE))</f>
        <v/>
      </c>
      <c r="P210" s="96" t="str">
        <f>IF($B210="","",VLOOKUP($B210,'Catalog Items'!$L:$AA,10,FALSE))</f>
        <v/>
      </c>
      <c r="Q210" s="96" t="str">
        <f>IF($B210="","",VLOOKUP($B210,'Catalog Items'!$L:$AA,11,FALSE))</f>
        <v/>
      </c>
      <c r="R210" s="96" t="str">
        <f>IF($B210="","",VLOOKUP($B210,'Catalog Items'!$L:$AA,12,FALSE))</f>
        <v/>
      </c>
      <c r="S210" s="96" t="str">
        <f>IF($B210="","",VLOOKUP($B210,'Catalog Items'!$L:$AA,13,FALSE))</f>
        <v/>
      </c>
      <c r="T210" s="47" t="str">
        <f>IF($B210="","",VLOOKUP($B210,'Catalog Items'!$L:$BB,17,FALSE))</f>
        <v/>
      </c>
      <c r="U210" s="47" t="str">
        <f>IF($B210="","",VLOOKUP($B210,'Catalog Items'!$L:$BB,19,FALSE))</f>
        <v/>
      </c>
      <c r="V210" s="47" t="str">
        <f>IF($B210="","",VLOOKUP($B210,'Catalog Items'!$L:$BB,20,FALSE))</f>
        <v/>
      </c>
      <c r="W210" s="47" t="str">
        <f>IF($B210="","",VLOOKUP($B210,'Catalog Items'!$L:$BB,21,FALSE))</f>
        <v/>
      </c>
      <c r="X210" s="48" t="str">
        <f>IF($B210="","",VLOOKUP($B210,'Catalog Items'!$L:$BB,22,FALSE))</f>
        <v/>
      </c>
      <c r="Y210" s="48" t="str">
        <f>IF($B210="","",VLOOKUP($B210,'Catalog Items'!$L:$BB,23,FALSE))</f>
        <v/>
      </c>
      <c r="Z210" s="48" t="str">
        <f>IF($B210="","",VLOOKUP($B210,'Catalog Items'!$L:$BB,24,FALSE))</f>
        <v/>
      </c>
      <c r="AA210" s="47" t="str">
        <f>IF($B210="","",VLOOKUP($B210,'Catalog Items'!$L:$BB,25,FALSE))</f>
        <v/>
      </c>
      <c r="AB210" s="47" t="str">
        <f>IF($B210="","",VLOOKUP($B210,'Catalog Items'!$L:$BB,26,FALSE))</f>
        <v/>
      </c>
      <c r="AC210" s="48" t="str">
        <f>IF($B210="","",VLOOKUP($B210,'Catalog Items'!$L:$BB,27,FALSE))</f>
        <v/>
      </c>
      <c r="AD210" s="48" t="str">
        <f>IF($B210="","",VLOOKUP($B210,'Catalog Items'!$L:$BB,28,FALSE))</f>
        <v/>
      </c>
      <c r="AE210" s="48" t="str">
        <f>IF($B210="","",VLOOKUP($B210,'Catalog Items'!$L:$BB,29,FALSE))</f>
        <v/>
      </c>
      <c r="AF210" s="48" t="str">
        <f>IF($B210="","",VLOOKUP($B210,'Catalog Items'!$L:$BB,30,FALSE))</f>
        <v/>
      </c>
      <c r="AG210" s="48" t="str">
        <f>IF($B210="","",VLOOKUP($B210,'Catalog Items'!$L:$BB,31,FALSE))</f>
        <v/>
      </c>
      <c r="AH210" s="48" t="str">
        <f>IF($B210="","",VLOOKUP($B210,'Catalog Items'!$L:$BB,32,FALSE))</f>
        <v/>
      </c>
      <c r="AI210" s="48" t="str">
        <f>IF($B210="","",VLOOKUP($B210,'Catalog Items'!$L:$BB,33,FALSE))</f>
        <v/>
      </c>
      <c r="AJ210" s="48" t="str">
        <f>IF($B210="","",VLOOKUP($B210,'Catalog Items'!$L:$BB,34,FALSE))</f>
        <v/>
      </c>
      <c r="AK210" s="47" t="str">
        <f>IF($B210="","",VLOOKUP($B210,'Catalog Items'!$L:$BB,35,FALSE))</f>
        <v/>
      </c>
      <c r="AL210" s="47" t="str">
        <f>IF($B210="","",VLOOKUP($B210,'Catalog Items'!$L:$BB,36,FALSE))</f>
        <v/>
      </c>
      <c r="AM210" s="47" t="str">
        <f>IF($B210="","",VLOOKUP($B210,'Catalog Items'!$L:$BB,37,FALSE))</f>
        <v/>
      </c>
      <c r="AN210" s="47" t="str">
        <f>IF($B210="","",VLOOKUP($B210,'Catalog Items'!$L:$BB,38,FALSE))</f>
        <v/>
      </c>
      <c r="AO210" s="47" t="str">
        <f>IF($B210="","",VLOOKUP($B210,'Catalog Items'!$L:$BB,14,FALSE))</f>
        <v/>
      </c>
    </row>
    <row r="211" spans="1:41" ht="15.6" customHeight="1" x14ac:dyDescent="0.25">
      <c r="A211" s="39">
        <v>200</v>
      </c>
      <c r="B211" s="40"/>
      <c r="C211" s="41"/>
      <c r="D211" s="41"/>
      <c r="E211" s="42" t="str">
        <f>IF($B211="","",VLOOKUP($B211,'Catalog Items'!$L:$M,2,FALSE))</f>
        <v/>
      </c>
      <c r="F211" s="68" t="str">
        <f>IF($B211="","",IF(AND(D211&gt;0,C211&gt;0),"UOM Error",IF(D211&gt;0,VLOOKUP(B211,'Catalog Items'!$L:$X,13,FALSE),IF(C211&gt;0,VLOOKUP(B211,'Catalog Items'!$L:$W,12,FALSE),0))))</f>
        <v/>
      </c>
      <c r="G211" s="43" t="str">
        <f t="shared" si="11"/>
        <v/>
      </c>
      <c r="H211" s="44">
        <f t="shared" si="12"/>
        <v>0</v>
      </c>
      <c r="I211" s="45">
        <f t="shared" si="10"/>
        <v>0</v>
      </c>
      <c r="J211" s="46" t="str">
        <f>IF($B211="","",VLOOKUP($B211,'Catalog Items'!$L:$N,3,FALSE))</f>
        <v/>
      </c>
      <c r="K211" s="46" t="str">
        <f>IF($B211="","",VLOOKUP($B211,'Catalog Items'!$L:$O,4,FALSE))</f>
        <v/>
      </c>
      <c r="L211" s="47" t="str">
        <f>IF($B211="","",VLOOKUP($B211,'Catalog Items'!$L:$Q,6,FALSE))</f>
        <v/>
      </c>
      <c r="M211" s="47" t="str">
        <f>IF($B211="","",VLOOKUP($B211,'Catalog Items'!$L:$R,7,FALSE))</f>
        <v/>
      </c>
      <c r="N211" s="47" t="str">
        <f>IF($B211="","",VLOOKUP($B211,'Catalog Items'!$L:$S,8,FALSE))</f>
        <v/>
      </c>
      <c r="O211" s="47" t="str">
        <f>IF($B211="","",VLOOKUP($B211,'Catalog Items'!$L:$T,9,FALSE))</f>
        <v/>
      </c>
      <c r="P211" s="96" t="str">
        <f>IF($B211="","",VLOOKUP($B211,'Catalog Items'!$L:$AA,10,FALSE))</f>
        <v/>
      </c>
      <c r="Q211" s="96" t="str">
        <f>IF($B211="","",VLOOKUP($B211,'Catalog Items'!$L:$AA,11,FALSE))</f>
        <v/>
      </c>
      <c r="R211" s="96" t="str">
        <f>IF($B211="","",VLOOKUP($B211,'Catalog Items'!$L:$AA,12,FALSE))</f>
        <v/>
      </c>
      <c r="S211" s="96" t="str">
        <f>IF($B211="","",VLOOKUP($B211,'Catalog Items'!$L:$AA,13,FALSE))</f>
        <v/>
      </c>
      <c r="T211" s="47" t="str">
        <f>IF($B211="","",VLOOKUP($B211,'Catalog Items'!$L:$BB,17,FALSE))</f>
        <v/>
      </c>
      <c r="U211" s="47" t="str">
        <f>IF($B211="","",VLOOKUP($B211,'Catalog Items'!$L:$BB,19,FALSE))</f>
        <v/>
      </c>
      <c r="V211" s="47" t="str">
        <f>IF($B211="","",VLOOKUP($B211,'Catalog Items'!$L:$BB,20,FALSE))</f>
        <v/>
      </c>
      <c r="W211" s="47" t="str">
        <f>IF($B211="","",VLOOKUP($B211,'Catalog Items'!$L:$BB,21,FALSE))</f>
        <v/>
      </c>
      <c r="X211" s="48" t="str">
        <f>IF($B211="","",VLOOKUP($B211,'Catalog Items'!$L:$BB,22,FALSE))</f>
        <v/>
      </c>
      <c r="Y211" s="48" t="str">
        <f>IF($B211="","",VLOOKUP($B211,'Catalog Items'!$L:$BB,23,FALSE))</f>
        <v/>
      </c>
      <c r="Z211" s="48" t="str">
        <f>IF($B211="","",VLOOKUP($B211,'Catalog Items'!$L:$BB,24,FALSE))</f>
        <v/>
      </c>
      <c r="AA211" s="47" t="str">
        <f>IF($B211="","",VLOOKUP($B211,'Catalog Items'!$L:$BB,25,FALSE))</f>
        <v/>
      </c>
      <c r="AB211" s="47" t="str">
        <f>IF($B211="","",VLOOKUP($B211,'Catalog Items'!$L:$BB,26,FALSE))</f>
        <v/>
      </c>
      <c r="AC211" s="48" t="str">
        <f>IF($B211="","",VLOOKUP($B211,'Catalog Items'!$L:$BB,27,FALSE))</f>
        <v/>
      </c>
      <c r="AD211" s="48" t="str">
        <f>IF($B211="","",VLOOKUP($B211,'Catalog Items'!$L:$BB,28,FALSE))</f>
        <v/>
      </c>
      <c r="AE211" s="48" t="str">
        <f>IF($B211="","",VLOOKUP($B211,'Catalog Items'!$L:$BB,29,FALSE))</f>
        <v/>
      </c>
      <c r="AF211" s="48" t="str">
        <f>IF($B211="","",VLOOKUP($B211,'Catalog Items'!$L:$BB,30,FALSE))</f>
        <v/>
      </c>
      <c r="AG211" s="48" t="str">
        <f>IF($B211="","",VLOOKUP($B211,'Catalog Items'!$L:$BB,31,FALSE))</f>
        <v/>
      </c>
      <c r="AH211" s="48" t="str">
        <f>IF($B211="","",VLOOKUP($B211,'Catalog Items'!$L:$BB,32,FALSE))</f>
        <v/>
      </c>
      <c r="AI211" s="48" t="str">
        <f>IF($B211="","",VLOOKUP($B211,'Catalog Items'!$L:$BB,33,FALSE))</f>
        <v/>
      </c>
      <c r="AJ211" s="48" t="str">
        <f>IF($B211="","",VLOOKUP($B211,'Catalog Items'!$L:$BB,34,FALSE))</f>
        <v/>
      </c>
      <c r="AK211" s="47" t="str">
        <f>IF($B211="","",VLOOKUP($B211,'Catalog Items'!$L:$BB,35,FALSE))</f>
        <v/>
      </c>
      <c r="AL211" s="47" t="str">
        <f>IF($B211="","",VLOOKUP($B211,'Catalog Items'!$L:$BB,36,FALSE))</f>
        <v/>
      </c>
      <c r="AM211" s="47" t="str">
        <f>IF($B211="","",VLOOKUP($B211,'Catalog Items'!$L:$BB,37,FALSE))</f>
        <v/>
      </c>
      <c r="AN211" s="47" t="str">
        <f>IF($B211="","",VLOOKUP($B211,'Catalog Items'!$L:$BB,38,FALSE))</f>
        <v/>
      </c>
      <c r="AO211" s="47" t="str">
        <f>IF($B211="","",VLOOKUP($B211,'Catalog Items'!$L:$BB,14,FALSE))</f>
        <v/>
      </c>
    </row>
    <row r="212" spans="1:41" ht="15.6" customHeight="1" x14ac:dyDescent="0.25">
      <c r="A212" s="39">
        <v>201</v>
      </c>
      <c r="B212" s="40"/>
      <c r="C212" s="41"/>
      <c r="D212" s="41"/>
      <c r="E212" s="42" t="str">
        <f>IF($B212="","",VLOOKUP($B212,'Catalog Items'!$L:$M,2,FALSE))</f>
        <v/>
      </c>
      <c r="F212" s="68" t="str">
        <f>IF($B212="","",IF(AND(D212&gt;0,C212&gt;0),"UOM Error",IF(D212&gt;0,VLOOKUP(B212,'Catalog Items'!$L:$X,13,FALSE),IF(C212&gt;0,VLOOKUP(B212,'Catalog Items'!$L:$W,12,FALSE),0))))</f>
        <v/>
      </c>
      <c r="G212" s="43" t="str">
        <f t="shared" si="11"/>
        <v/>
      </c>
      <c r="H212" s="44">
        <f t="shared" si="12"/>
        <v>0</v>
      </c>
      <c r="I212" s="45">
        <f t="shared" si="10"/>
        <v>0</v>
      </c>
      <c r="J212" s="46" t="str">
        <f>IF($B212="","",VLOOKUP($B212,'Catalog Items'!$L:$N,3,FALSE))</f>
        <v/>
      </c>
      <c r="K212" s="46" t="str">
        <f>IF($B212="","",VLOOKUP($B212,'Catalog Items'!$L:$O,4,FALSE))</f>
        <v/>
      </c>
      <c r="L212" s="47" t="str">
        <f>IF($B212="","",VLOOKUP($B212,'Catalog Items'!$L:$Q,6,FALSE))</f>
        <v/>
      </c>
      <c r="M212" s="47" t="str">
        <f>IF($B212="","",VLOOKUP($B212,'Catalog Items'!$L:$R,7,FALSE))</f>
        <v/>
      </c>
      <c r="N212" s="47" t="str">
        <f>IF($B212="","",VLOOKUP($B212,'Catalog Items'!$L:$S,8,FALSE))</f>
        <v/>
      </c>
      <c r="O212" s="47" t="str">
        <f>IF($B212="","",VLOOKUP($B212,'Catalog Items'!$L:$T,9,FALSE))</f>
        <v/>
      </c>
      <c r="P212" s="96" t="str">
        <f>IF($B212="","",VLOOKUP($B212,'Catalog Items'!$L:$AA,10,FALSE))</f>
        <v/>
      </c>
      <c r="Q212" s="96" t="str">
        <f>IF($B212="","",VLOOKUP($B212,'Catalog Items'!$L:$AA,11,FALSE))</f>
        <v/>
      </c>
      <c r="R212" s="96" t="str">
        <f>IF($B212="","",VLOOKUP($B212,'Catalog Items'!$L:$AA,12,FALSE))</f>
        <v/>
      </c>
      <c r="S212" s="96" t="str">
        <f>IF($B212="","",VLOOKUP($B212,'Catalog Items'!$L:$AA,13,FALSE))</f>
        <v/>
      </c>
      <c r="T212" s="47" t="str">
        <f>IF($B212="","",VLOOKUP($B212,'Catalog Items'!$L:$BB,17,FALSE))</f>
        <v/>
      </c>
      <c r="U212" s="47" t="str">
        <f>IF($B212="","",VLOOKUP($B212,'Catalog Items'!$L:$BB,19,FALSE))</f>
        <v/>
      </c>
      <c r="V212" s="47" t="str">
        <f>IF($B212="","",VLOOKUP($B212,'Catalog Items'!$L:$BB,20,FALSE))</f>
        <v/>
      </c>
      <c r="W212" s="47" t="str">
        <f>IF($B212="","",VLOOKUP($B212,'Catalog Items'!$L:$BB,21,FALSE))</f>
        <v/>
      </c>
      <c r="X212" s="48" t="str">
        <f>IF($B212="","",VLOOKUP($B212,'Catalog Items'!$L:$BB,22,FALSE))</f>
        <v/>
      </c>
      <c r="Y212" s="48" t="str">
        <f>IF($B212="","",VLOOKUP($B212,'Catalog Items'!$L:$BB,23,FALSE))</f>
        <v/>
      </c>
      <c r="Z212" s="48" t="str">
        <f>IF($B212="","",VLOOKUP($B212,'Catalog Items'!$L:$BB,24,FALSE))</f>
        <v/>
      </c>
      <c r="AA212" s="47" t="str">
        <f>IF($B212="","",VLOOKUP($B212,'Catalog Items'!$L:$BB,25,FALSE))</f>
        <v/>
      </c>
      <c r="AB212" s="47" t="str">
        <f>IF($B212="","",VLOOKUP($B212,'Catalog Items'!$L:$BB,26,FALSE))</f>
        <v/>
      </c>
      <c r="AC212" s="48" t="str">
        <f>IF($B212="","",VLOOKUP($B212,'Catalog Items'!$L:$BB,27,FALSE))</f>
        <v/>
      </c>
      <c r="AD212" s="48" t="str">
        <f>IF($B212="","",VLOOKUP($B212,'Catalog Items'!$L:$BB,28,FALSE))</f>
        <v/>
      </c>
      <c r="AE212" s="48" t="str">
        <f>IF($B212="","",VLOOKUP($B212,'Catalog Items'!$L:$BB,29,FALSE))</f>
        <v/>
      </c>
      <c r="AF212" s="48" t="str">
        <f>IF($B212="","",VLOOKUP($B212,'Catalog Items'!$L:$BB,30,FALSE))</f>
        <v/>
      </c>
      <c r="AG212" s="48" t="str">
        <f>IF($B212="","",VLOOKUP($B212,'Catalog Items'!$L:$BB,31,FALSE))</f>
        <v/>
      </c>
      <c r="AH212" s="48" t="str">
        <f>IF($B212="","",VLOOKUP($B212,'Catalog Items'!$L:$BB,32,FALSE))</f>
        <v/>
      </c>
      <c r="AI212" s="48" t="str">
        <f>IF($B212="","",VLOOKUP($B212,'Catalog Items'!$L:$BB,33,FALSE))</f>
        <v/>
      </c>
      <c r="AJ212" s="48" t="str">
        <f>IF($B212="","",VLOOKUP($B212,'Catalog Items'!$L:$BB,34,FALSE))</f>
        <v/>
      </c>
      <c r="AK212" s="47" t="str">
        <f>IF($B212="","",VLOOKUP($B212,'Catalog Items'!$L:$BB,35,FALSE))</f>
        <v/>
      </c>
      <c r="AL212" s="47" t="str">
        <f>IF($B212="","",VLOOKUP($B212,'Catalog Items'!$L:$BB,36,FALSE))</f>
        <v/>
      </c>
      <c r="AM212" s="47" t="str">
        <f>IF($B212="","",VLOOKUP($B212,'Catalog Items'!$L:$BB,37,FALSE))</f>
        <v/>
      </c>
      <c r="AN212" s="47" t="str">
        <f>IF($B212="","",VLOOKUP($B212,'Catalog Items'!$L:$BB,38,FALSE))</f>
        <v/>
      </c>
      <c r="AO212" s="47" t="str">
        <f>IF($B212="","",VLOOKUP($B212,'Catalog Items'!$L:$BB,14,FALSE))</f>
        <v/>
      </c>
    </row>
    <row r="213" spans="1:41" ht="15.6" customHeight="1" x14ac:dyDescent="0.25">
      <c r="A213" s="39">
        <v>202</v>
      </c>
      <c r="B213" s="40"/>
      <c r="C213" s="41"/>
      <c r="D213" s="41"/>
      <c r="E213" s="42" t="str">
        <f>IF($B213="","",VLOOKUP($B213,'Catalog Items'!$L:$M,2,FALSE))</f>
        <v/>
      </c>
      <c r="F213" s="68" t="str">
        <f>IF($B213="","",IF(AND(D213&gt;0,C213&gt;0),"UOM Error",IF(D213&gt;0,VLOOKUP(B213,'Catalog Items'!$L:$X,13,FALSE),IF(C213&gt;0,VLOOKUP(B213,'Catalog Items'!$L:$W,12,FALSE),0))))</f>
        <v/>
      </c>
      <c r="G213" s="43" t="str">
        <f t="shared" si="11"/>
        <v/>
      </c>
      <c r="H213" s="44">
        <f t="shared" si="12"/>
        <v>0</v>
      </c>
      <c r="I213" s="45">
        <f t="shared" si="10"/>
        <v>0</v>
      </c>
      <c r="J213" s="46" t="str">
        <f>IF($B213="","",VLOOKUP($B213,'Catalog Items'!$L:$N,3,FALSE))</f>
        <v/>
      </c>
      <c r="K213" s="46" t="str">
        <f>IF($B213="","",VLOOKUP($B213,'Catalog Items'!$L:$O,4,FALSE))</f>
        <v/>
      </c>
      <c r="L213" s="47" t="str">
        <f>IF($B213="","",VLOOKUP($B213,'Catalog Items'!$L:$Q,6,FALSE))</f>
        <v/>
      </c>
      <c r="M213" s="47" t="str">
        <f>IF($B213="","",VLOOKUP($B213,'Catalog Items'!$L:$R,7,FALSE))</f>
        <v/>
      </c>
      <c r="N213" s="47" t="str">
        <f>IF($B213="","",VLOOKUP($B213,'Catalog Items'!$L:$S,8,FALSE))</f>
        <v/>
      </c>
      <c r="O213" s="47" t="str">
        <f>IF($B213="","",VLOOKUP($B213,'Catalog Items'!$L:$T,9,FALSE))</f>
        <v/>
      </c>
      <c r="P213" s="96" t="str">
        <f>IF($B213="","",VLOOKUP($B213,'Catalog Items'!$L:$AA,10,FALSE))</f>
        <v/>
      </c>
      <c r="Q213" s="96" t="str">
        <f>IF($B213="","",VLOOKUP($B213,'Catalog Items'!$L:$AA,11,FALSE))</f>
        <v/>
      </c>
      <c r="R213" s="96" t="str">
        <f>IF($B213="","",VLOOKUP($B213,'Catalog Items'!$L:$AA,12,FALSE))</f>
        <v/>
      </c>
      <c r="S213" s="96" t="str">
        <f>IF($B213="","",VLOOKUP($B213,'Catalog Items'!$L:$AA,13,FALSE))</f>
        <v/>
      </c>
      <c r="T213" s="47" t="str">
        <f>IF($B213="","",VLOOKUP($B213,'Catalog Items'!$L:$BB,17,FALSE))</f>
        <v/>
      </c>
      <c r="U213" s="47" t="str">
        <f>IF($B213="","",VLOOKUP($B213,'Catalog Items'!$L:$BB,19,FALSE))</f>
        <v/>
      </c>
      <c r="V213" s="47" t="str">
        <f>IF($B213="","",VLOOKUP($B213,'Catalog Items'!$L:$BB,20,FALSE))</f>
        <v/>
      </c>
      <c r="W213" s="47" t="str">
        <f>IF($B213="","",VLOOKUP($B213,'Catalog Items'!$L:$BB,21,FALSE))</f>
        <v/>
      </c>
      <c r="X213" s="48" t="str">
        <f>IF($B213="","",VLOOKUP($B213,'Catalog Items'!$L:$BB,22,FALSE))</f>
        <v/>
      </c>
      <c r="Y213" s="48" t="str">
        <f>IF($B213="","",VLOOKUP($B213,'Catalog Items'!$L:$BB,23,FALSE))</f>
        <v/>
      </c>
      <c r="Z213" s="48" t="str">
        <f>IF($B213="","",VLOOKUP($B213,'Catalog Items'!$L:$BB,24,FALSE))</f>
        <v/>
      </c>
      <c r="AA213" s="47" t="str">
        <f>IF($B213="","",VLOOKUP($B213,'Catalog Items'!$L:$BB,25,FALSE))</f>
        <v/>
      </c>
      <c r="AB213" s="47" t="str">
        <f>IF($B213="","",VLOOKUP($B213,'Catalog Items'!$L:$BB,26,FALSE))</f>
        <v/>
      </c>
      <c r="AC213" s="48" t="str">
        <f>IF($B213="","",VLOOKUP($B213,'Catalog Items'!$L:$BB,27,FALSE))</f>
        <v/>
      </c>
      <c r="AD213" s="48" t="str">
        <f>IF($B213="","",VLOOKUP($B213,'Catalog Items'!$L:$BB,28,FALSE))</f>
        <v/>
      </c>
      <c r="AE213" s="48" t="str">
        <f>IF($B213="","",VLOOKUP($B213,'Catalog Items'!$L:$BB,29,FALSE))</f>
        <v/>
      </c>
      <c r="AF213" s="48" t="str">
        <f>IF($B213="","",VLOOKUP($B213,'Catalog Items'!$L:$BB,30,FALSE))</f>
        <v/>
      </c>
      <c r="AG213" s="48" t="str">
        <f>IF($B213="","",VLOOKUP($B213,'Catalog Items'!$L:$BB,31,FALSE))</f>
        <v/>
      </c>
      <c r="AH213" s="48" t="str">
        <f>IF($B213="","",VLOOKUP($B213,'Catalog Items'!$L:$BB,32,FALSE))</f>
        <v/>
      </c>
      <c r="AI213" s="48" t="str">
        <f>IF($B213="","",VLOOKUP($B213,'Catalog Items'!$L:$BB,33,FALSE))</f>
        <v/>
      </c>
      <c r="AJ213" s="48" t="str">
        <f>IF($B213="","",VLOOKUP($B213,'Catalog Items'!$L:$BB,34,FALSE))</f>
        <v/>
      </c>
      <c r="AK213" s="47" t="str">
        <f>IF($B213="","",VLOOKUP($B213,'Catalog Items'!$L:$BB,35,FALSE))</f>
        <v/>
      </c>
      <c r="AL213" s="47" t="str">
        <f>IF($B213="","",VLOOKUP($B213,'Catalog Items'!$L:$BB,36,FALSE))</f>
        <v/>
      </c>
      <c r="AM213" s="47" t="str">
        <f>IF($B213="","",VLOOKUP($B213,'Catalog Items'!$L:$BB,37,FALSE))</f>
        <v/>
      </c>
      <c r="AN213" s="47" t="str">
        <f>IF($B213="","",VLOOKUP($B213,'Catalog Items'!$L:$BB,38,FALSE))</f>
        <v/>
      </c>
      <c r="AO213" s="47" t="str">
        <f>IF($B213="","",VLOOKUP($B213,'Catalog Items'!$L:$BB,14,FALSE))</f>
        <v/>
      </c>
    </row>
    <row r="214" spans="1:41" ht="15.6" customHeight="1" x14ac:dyDescent="0.25">
      <c r="A214" s="39">
        <v>203</v>
      </c>
      <c r="B214" s="40"/>
      <c r="C214" s="41"/>
      <c r="D214" s="41"/>
      <c r="E214" s="42" t="str">
        <f>IF($B214="","",VLOOKUP($B214,'Catalog Items'!$L:$M,2,FALSE))</f>
        <v/>
      </c>
      <c r="F214" s="68" t="str">
        <f>IF($B214="","",IF(AND(D214&gt;0,C214&gt;0),"UOM Error",IF(D214&gt;0,VLOOKUP(B214,'Catalog Items'!$L:$X,13,FALSE),IF(C214&gt;0,VLOOKUP(B214,'Catalog Items'!$L:$W,12,FALSE),0))))</f>
        <v/>
      </c>
      <c r="G214" s="43" t="str">
        <f t="shared" si="11"/>
        <v/>
      </c>
      <c r="H214" s="44">
        <f t="shared" si="12"/>
        <v>0</v>
      </c>
      <c r="I214" s="45">
        <f t="shared" si="10"/>
        <v>0</v>
      </c>
      <c r="J214" s="46" t="str">
        <f>IF($B214="","",VLOOKUP($B214,'Catalog Items'!$L:$N,3,FALSE))</f>
        <v/>
      </c>
      <c r="K214" s="46" t="str">
        <f>IF($B214="","",VLOOKUP($B214,'Catalog Items'!$L:$O,4,FALSE))</f>
        <v/>
      </c>
      <c r="L214" s="47" t="str">
        <f>IF($B214="","",VLOOKUP($B214,'Catalog Items'!$L:$Q,6,FALSE))</f>
        <v/>
      </c>
      <c r="M214" s="47" t="str">
        <f>IF($B214="","",VLOOKUP($B214,'Catalog Items'!$L:$R,7,FALSE))</f>
        <v/>
      </c>
      <c r="N214" s="47" t="str">
        <f>IF($B214="","",VLOOKUP($B214,'Catalog Items'!$L:$S,8,FALSE))</f>
        <v/>
      </c>
      <c r="O214" s="47" t="str">
        <f>IF($B214="","",VLOOKUP($B214,'Catalog Items'!$L:$T,9,FALSE))</f>
        <v/>
      </c>
      <c r="P214" s="96" t="str">
        <f>IF($B214="","",VLOOKUP($B214,'Catalog Items'!$L:$AA,10,FALSE))</f>
        <v/>
      </c>
      <c r="Q214" s="96" t="str">
        <f>IF($B214="","",VLOOKUP($B214,'Catalog Items'!$L:$AA,11,FALSE))</f>
        <v/>
      </c>
      <c r="R214" s="96" t="str">
        <f>IF($B214="","",VLOOKUP($B214,'Catalog Items'!$L:$AA,12,FALSE))</f>
        <v/>
      </c>
      <c r="S214" s="96" t="str">
        <f>IF($B214="","",VLOOKUP($B214,'Catalog Items'!$L:$AA,13,FALSE))</f>
        <v/>
      </c>
      <c r="T214" s="47" t="str">
        <f>IF($B214="","",VLOOKUP($B214,'Catalog Items'!$L:$BB,17,FALSE))</f>
        <v/>
      </c>
      <c r="U214" s="47" t="str">
        <f>IF($B214="","",VLOOKUP($B214,'Catalog Items'!$L:$BB,19,FALSE))</f>
        <v/>
      </c>
      <c r="V214" s="47" t="str">
        <f>IF($B214="","",VLOOKUP($B214,'Catalog Items'!$L:$BB,20,FALSE))</f>
        <v/>
      </c>
      <c r="W214" s="47" t="str">
        <f>IF($B214="","",VLOOKUP($B214,'Catalog Items'!$L:$BB,21,FALSE))</f>
        <v/>
      </c>
      <c r="X214" s="48" t="str">
        <f>IF($B214="","",VLOOKUP($B214,'Catalog Items'!$L:$BB,22,FALSE))</f>
        <v/>
      </c>
      <c r="Y214" s="48" t="str">
        <f>IF($B214="","",VLOOKUP($B214,'Catalog Items'!$L:$BB,23,FALSE))</f>
        <v/>
      </c>
      <c r="Z214" s="48" t="str">
        <f>IF($B214="","",VLOOKUP($B214,'Catalog Items'!$L:$BB,24,FALSE))</f>
        <v/>
      </c>
      <c r="AA214" s="47" t="str">
        <f>IF($B214="","",VLOOKUP($B214,'Catalog Items'!$L:$BB,25,FALSE))</f>
        <v/>
      </c>
      <c r="AB214" s="47" t="str">
        <f>IF($B214="","",VLOOKUP($B214,'Catalog Items'!$L:$BB,26,FALSE))</f>
        <v/>
      </c>
      <c r="AC214" s="48" t="str">
        <f>IF($B214="","",VLOOKUP($B214,'Catalog Items'!$L:$BB,27,FALSE))</f>
        <v/>
      </c>
      <c r="AD214" s="48" t="str">
        <f>IF($B214="","",VLOOKUP($B214,'Catalog Items'!$L:$BB,28,FALSE))</f>
        <v/>
      </c>
      <c r="AE214" s="48" t="str">
        <f>IF($B214="","",VLOOKUP($B214,'Catalog Items'!$L:$BB,29,FALSE))</f>
        <v/>
      </c>
      <c r="AF214" s="48" t="str">
        <f>IF($B214="","",VLOOKUP($B214,'Catalog Items'!$L:$BB,30,FALSE))</f>
        <v/>
      </c>
      <c r="AG214" s="48" t="str">
        <f>IF($B214="","",VLOOKUP($B214,'Catalog Items'!$L:$BB,31,FALSE))</f>
        <v/>
      </c>
      <c r="AH214" s="48" t="str">
        <f>IF($B214="","",VLOOKUP($B214,'Catalog Items'!$L:$BB,32,FALSE))</f>
        <v/>
      </c>
      <c r="AI214" s="48" t="str">
        <f>IF($B214="","",VLOOKUP($B214,'Catalog Items'!$L:$BB,33,FALSE))</f>
        <v/>
      </c>
      <c r="AJ214" s="48" t="str">
        <f>IF($B214="","",VLOOKUP($B214,'Catalog Items'!$L:$BB,34,FALSE))</f>
        <v/>
      </c>
      <c r="AK214" s="47" t="str">
        <f>IF($B214="","",VLOOKUP($B214,'Catalog Items'!$L:$BB,35,FALSE))</f>
        <v/>
      </c>
      <c r="AL214" s="47" t="str">
        <f>IF($B214="","",VLOOKUP($B214,'Catalog Items'!$L:$BB,36,FALSE))</f>
        <v/>
      </c>
      <c r="AM214" s="47" t="str">
        <f>IF($B214="","",VLOOKUP($B214,'Catalog Items'!$L:$BB,37,FALSE))</f>
        <v/>
      </c>
      <c r="AN214" s="47" t="str">
        <f>IF($B214="","",VLOOKUP($B214,'Catalog Items'!$L:$BB,38,FALSE))</f>
        <v/>
      </c>
      <c r="AO214" s="47" t="str">
        <f>IF($B214="","",VLOOKUP($B214,'Catalog Items'!$L:$BB,14,FALSE))</f>
        <v/>
      </c>
    </row>
    <row r="215" spans="1:41" ht="15.6" customHeight="1" x14ac:dyDescent="0.25">
      <c r="A215" s="39">
        <v>204</v>
      </c>
      <c r="B215" s="40"/>
      <c r="C215" s="41"/>
      <c r="D215" s="41"/>
      <c r="E215" s="42" t="str">
        <f>IF($B215="","",VLOOKUP($B215,'Catalog Items'!$L:$M,2,FALSE))</f>
        <v/>
      </c>
      <c r="F215" s="68" t="str">
        <f>IF($B215="","",IF(AND(D215&gt;0,C215&gt;0),"UOM Error",IF(D215&gt;0,VLOOKUP(B215,'Catalog Items'!$L:$X,13,FALSE),IF(C215&gt;0,VLOOKUP(B215,'Catalog Items'!$L:$W,12,FALSE),0))))</f>
        <v/>
      </c>
      <c r="G215" s="43" t="str">
        <f t="shared" si="11"/>
        <v/>
      </c>
      <c r="H215" s="44">
        <f t="shared" si="12"/>
        <v>0</v>
      </c>
      <c r="I215" s="45">
        <f t="shared" si="10"/>
        <v>0</v>
      </c>
      <c r="J215" s="46" t="str">
        <f>IF($B215="","",VLOOKUP($B215,'Catalog Items'!$L:$N,3,FALSE))</f>
        <v/>
      </c>
      <c r="K215" s="46" t="str">
        <f>IF($B215="","",VLOOKUP($B215,'Catalog Items'!$L:$O,4,FALSE))</f>
        <v/>
      </c>
      <c r="L215" s="47" t="str">
        <f>IF($B215="","",VLOOKUP($B215,'Catalog Items'!$L:$Q,6,FALSE))</f>
        <v/>
      </c>
      <c r="M215" s="47" t="str">
        <f>IF($B215="","",VLOOKUP($B215,'Catalog Items'!$L:$R,7,FALSE))</f>
        <v/>
      </c>
      <c r="N215" s="47" t="str">
        <f>IF($B215="","",VLOOKUP($B215,'Catalog Items'!$L:$S,8,FALSE))</f>
        <v/>
      </c>
      <c r="O215" s="47" t="str">
        <f>IF($B215="","",VLOOKUP($B215,'Catalog Items'!$L:$T,9,FALSE))</f>
        <v/>
      </c>
      <c r="P215" s="96" t="str">
        <f>IF($B215="","",VLOOKUP($B215,'Catalog Items'!$L:$AA,10,FALSE))</f>
        <v/>
      </c>
      <c r="Q215" s="96" t="str">
        <f>IF($B215="","",VLOOKUP($B215,'Catalog Items'!$L:$AA,11,FALSE))</f>
        <v/>
      </c>
      <c r="R215" s="96" t="str">
        <f>IF($B215="","",VLOOKUP($B215,'Catalog Items'!$L:$AA,12,FALSE))</f>
        <v/>
      </c>
      <c r="S215" s="96" t="str">
        <f>IF($B215="","",VLOOKUP($B215,'Catalog Items'!$L:$AA,13,FALSE))</f>
        <v/>
      </c>
      <c r="T215" s="47" t="str">
        <f>IF($B215="","",VLOOKUP($B215,'Catalog Items'!$L:$BB,17,FALSE))</f>
        <v/>
      </c>
      <c r="U215" s="47" t="str">
        <f>IF($B215="","",VLOOKUP($B215,'Catalog Items'!$L:$BB,19,FALSE))</f>
        <v/>
      </c>
      <c r="V215" s="47" t="str">
        <f>IF($B215="","",VLOOKUP($B215,'Catalog Items'!$L:$BB,20,FALSE))</f>
        <v/>
      </c>
      <c r="W215" s="47" t="str">
        <f>IF($B215="","",VLOOKUP($B215,'Catalog Items'!$L:$BB,21,FALSE))</f>
        <v/>
      </c>
      <c r="X215" s="48" t="str">
        <f>IF($B215="","",VLOOKUP($B215,'Catalog Items'!$L:$BB,22,FALSE))</f>
        <v/>
      </c>
      <c r="Y215" s="48" t="str">
        <f>IF($B215="","",VLOOKUP($B215,'Catalog Items'!$L:$BB,23,FALSE))</f>
        <v/>
      </c>
      <c r="Z215" s="48" t="str">
        <f>IF($B215="","",VLOOKUP($B215,'Catalog Items'!$L:$BB,24,FALSE))</f>
        <v/>
      </c>
      <c r="AA215" s="47" t="str">
        <f>IF($B215="","",VLOOKUP($B215,'Catalog Items'!$L:$BB,25,FALSE))</f>
        <v/>
      </c>
      <c r="AB215" s="47" t="str">
        <f>IF($B215="","",VLOOKUP($B215,'Catalog Items'!$L:$BB,26,FALSE))</f>
        <v/>
      </c>
      <c r="AC215" s="48" t="str">
        <f>IF($B215="","",VLOOKUP($B215,'Catalog Items'!$L:$BB,27,FALSE))</f>
        <v/>
      </c>
      <c r="AD215" s="48" t="str">
        <f>IF($B215="","",VLOOKUP($B215,'Catalog Items'!$L:$BB,28,FALSE))</f>
        <v/>
      </c>
      <c r="AE215" s="48" t="str">
        <f>IF($B215="","",VLOOKUP($B215,'Catalog Items'!$L:$BB,29,FALSE))</f>
        <v/>
      </c>
      <c r="AF215" s="48" t="str">
        <f>IF($B215="","",VLOOKUP($B215,'Catalog Items'!$L:$BB,30,FALSE))</f>
        <v/>
      </c>
      <c r="AG215" s="48" t="str">
        <f>IF($B215="","",VLOOKUP($B215,'Catalog Items'!$L:$BB,31,FALSE))</f>
        <v/>
      </c>
      <c r="AH215" s="48" t="str">
        <f>IF($B215="","",VLOOKUP($B215,'Catalog Items'!$L:$BB,32,FALSE))</f>
        <v/>
      </c>
      <c r="AI215" s="48" t="str">
        <f>IF($B215="","",VLOOKUP($B215,'Catalog Items'!$L:$BB,33,FALSE))</f>
        <v/>
      </c>
      <c r="AJ215" s="48" t="str">
        <f>IF($B215="","",VLOOKUP($B215,'Catalog Items'!$L:$BB,34,FALSE))</f>
        <v/>
      </c>
      <c r="AK215" s="47" t="str">
        <f>IF($B215="","",VLOOKUP($B215,'Catalog Items'!$L:$BB,35,FALSE))</f>
        <v/>
      </c>
      <c r="AL215" s="47" t="str">
        <f>IF($B215="","",VLOOKUP($B215,'Catalog Items'!$L:$BB,36,FALSE))</f>
        <v/>
      </c>
      <c r="AM215" s="47" t="str">
        <f>IF($B215="","",VLOOKUP($B215,'Catalog Items'!$L:$BB,37,FALSE))</f>
        <v/>
      </c>
      <c r="AN215" s="47" t="str">
        <f>IF($B215="","",VLOOKUP($B215,'Catalog Items'!$L:$BB,38,FALSE))</f>
        <v/>
      </c>
      <c r="AO215" s="47" t="str">
        <f>IF($B215="","",VLOOKUP($B215,'Catalog Items'!$L:$BB,14,FALSE))</f>
        <v/>
      </c>
    </row>
    <row r="216" spans="1:41" ht="15.6" customHeight="1" x14ac:dyDescent="0.25">
      <c r="A216" s="39">
        <v>205</v>
      </c>
      <c r="B216" s="40"/>
      <c r="C216" s="41"/>
      <c r="D216" s="41"/>
      <c r="E216" s="42" t="str">
        <f>IF($B216="","",VLOOKUP($B216,'Catalog Items'!$L:$M,2,FALSE))</f>
        <v/>
      </c>
      <c r="F216" s="68" t="str">
        <f>IF($B216="","",IF(AND(D216&gt;0,C216&gt;0),"UOM Error",IF(D216&gt;0,VLOOKUP(B216,'Catalog Items'!$L:$X,13,FALSE),IF(C216&gt;0,VLOOKUP(B216,'Catalog Items'!$L:$W,12,FALSE),0))))</f>
        <v/>
      </c>
      <c r="G216" s="43" t="str">
        <f t="shared" si="11"/>
        <v/>
      </c>
      <c r="H216" s="44">
        <f t="shared" si="12"/>
        <v>0</v>
      </c>
      <c r="I216" s="45">
        <f t="shared" si="10"/>
        <v>0</v>
      </c>
      <c r="J216" s="46" t="str">
        <f>IF($B216="","",VLOOKUP($B216,'Catalog Items'!$L:$N,3,FALSE))</f>
        <v/>
      </c>
      <c r="K216" s="46" t="str">
        <f>IF($B216="","",VLOOKUP($B216,'Catalog Items'!$L:$O,4,FALSE))</f>
        <v/>
      </c>
      <c r="L216" s="47" t="str">
        <f>IF($B216="","",VLOOKUP($B216,'Catalog Items'!$L:$Q,6,FALSE))</f>
        <v/>
      </c>
      <c r="M216" s="47" t="str">
        <f>IF($B216="","",VLOOKUP($B216,'Catalog Items'!$L:$R,7,FALSE))</f>
        <v/>
      </c>
      <c r="N216" s="47" t="str">
        <f>IF($B216="","",VLOOKUP($B216,'Catalog Items'!$L:$S,8,FALSE))</f>
        <v/>
      </c>
      <c r="O216" s="47" t="str">
        <f>IF($B216="","",VLOOKUP($B216,'Catalog Items'!$L:$T,9,FALSE))</f>
        <v/>
      </c>
      <c r="P216" s="96" t="str">
        <f>IF($B216="","",VLOOKUP($B216,'Catalog Items'!$L:$AA,10,FALSE))</f>
        <v/>
      </c>
      <c r="Q216" s="96" t="str">
        <f>IF($B216="","",VLOOKUP($B216,'Catalog Items'!$L:$AA,11,FALSE))</f>
        <v/>
      </c>
      <c r="R216" s="96" t="str">
        <f>IF($B216="","",VLOOKUP($B216,'Catalog Items'!$L:$AA,12,FALSE))</f>
        <v/>
      </c>
      <c r="S216" s="96" t="str">
        <f>IF($B216="","",VLOOKUP($B216,'Catalog Items'!$L:$AA,13,FALSE))</f>
        <v/>
      </c>
      <c r="T216" s="47" t="str">
        <f>IF($B216="","",VLOOKUP($B216,'Catalog Items'!$L:$BB,17,FALSE))</f>
        <v/>
      </c>
      <c r="U216" s="47" t="str">
        <f>IF($B216="","",VLOOKUP($B216,'Catalog Items'!$L:$BB,19,FALSE))</f>
        <v/>
      </c>
      <c r="V216" s="47" t="str">
        <f>IF($B216="","",VLOOKUP($B216,'Catalog Items'!$L:$BB,20,FALSE))</f>
        <v/>
      </c>
      <c r="W216" s="47" t="str">
        <f>IF($B216="","",VLOOKUP($B216,'Catalog Items'!$L:$BB,21,FALSE))</f>
        <v/>
      </c>
      <c r="X216" s="48" t="str">
        <f>IF($B216="","",VLOOKUP($B216,'Catalog Items'!$L:$BB,22,FALSE))</f>
        <v/>
      </c>
      <c r="Y216" s="48" t="str">
        <f>IF($B216="","",VLOOKUP($B216,'Catalog Items'!$L:$BB,23,FALSE))</f>
        <v/>
      </c>
      <c r="Z216" s="48" t="str">
        <f>IF($B216="","",VLOOKUP($B216,'Catalog Items'!$L:$BB,24,FALSE))</f>
        <v/>
      </c>
      <c r="AA216" s="47" t="str">
        <f>IF($B216="","",VLOOKUP($B216,'Catalog Items'!$L:$BB,25,FALSE))</f>
        <v/>
      </c>
      <c r="AB216" s="47" t="str">
        <f>IF($B216="","",VLOOKUP($B216,'Catalog Items'!$L:$BB,26,FALSE))</f>
        <v/>
      </c>
      <c r="AC216" s="48" t="str">
        <f>IF($B216="","",VLOOKUP($B216,'Catalog Items'!$L:$BB,27,FALSE))</f>
        <v/>
      </c>
      <c r="AD216" s="48" t="str">
        <f>IF($B216="","",VLOOKUP($B216,'Catalog Items'!$L:$BB,28,FALSE))</f>
        <v/>
      </c>
      <c r="AE216" s="48" t="str">
        <f>IF($B216="","",VLOOKUP($B216,'Catalog Items'!$L:$BB,29,FALSE))</f>
        <v/>
      </c>
      <c r="AF216" s="48" t="str">
        <f>IF($B216="","",VLOOKUP($B216,'Catalog Items'!$L:$BB,30,FALSE))</f>
        <v/>
      </c>
      <c r="AG216" s="48" t="str">
        <f>IF($B216="","",VLOOKUP($B216,'Catalog Items'!$L:$BB,31,FALSE))</f>
        <v/>
      </c>
      <c r="AH216" s="48" t="str">
        <f>IF($B216="","",VLOOKUP($B216,'Catalog Items'!$L:$BB,32,FALSE))</f>
        <v/>
      </c>
      <c r="AI216" s="48" t="str">
        <f>IF($B216="","",VLOOKUP($B216,'Catalog Items'!$L:$BB,33,FALSE))</f>
        <v/>
      </c>
      <c r="AJ216" s="48" t="str">
        <f>IF($B216="","",VLOOKUP($B216,'Catalog Items'!$L:$BB,34,FALSE))</f>
        <v/>
      </c>
      <c r="AK216" s="47" t="str">
        <f>IF($B216="","",VLOOKUP($B216,'Catalog Items'!$L:$BB,35,FALSE))</f>
        <v/>
      </c>
      <c r="AL216" s="47" t="str">
        <f>IF($B216="","",VLOOKUP($B216,'Catalog Items'!$L:$BB,36,FALSE))</f>
        <v/>
      </c>
      <c r="AM216" s="47" t="str">
        <f>IF($B216="","",VLOOKUP($B216,'Catalog Items'!$L:$BB,37,FALSE))</f>
        <v/>
      </c>
      <c r="AN216" s="47" t="str">
        <f>IF($B216="","",VLOOKUP($B216,'Catalog Items'!$L:$BB,38,FALSE))</f>
        <v/>
      </c>
      <c r="AO216" s="47" t="str">
        <f>IF($B216="","",VLOOKUP($B216,'Catalog Items'!$L:$BB,14,FALSE))</f>
        <v/>
      </c>
    </row>
    <row r="217" spans="1:41" ht="15.6" customHeight="1" x14ac:dyDescent="0.25">
      <c r="A217" s="39">
        <v>206</v>
      </c>
      <c r="B217" s="40"/>
      <c r="C217" s="41"/>
      <c r="D217" s="41"/>
      <c r="E217" s="42" t="str">
        <f>IF($B217="","",VLOOKUP($B217,'Catalog Items'!$L:$M,2,FALSE))</f>
        <v/>
      </c>
      <c r="F217" s="68" t="str">
        <f>IF($B217="","",IF(AND(D217&gt;0,C217&gt;0),"UOM Error",IF(D217&gt;0,VLOOKUP(B217,'Catalog Items'!$L:$X,13,FALSE),IF(C217&gt;0,VLOOKUP(B217,'Catalog Items'!$L:$W,12,FALSE),0))))</f>
        <v/>
      </c>
      <c r="G217" s="43" t="str">
        <f t="shared" si="11"/>
        <v/>
      </c>
      <c r="H217" s="44">
        <f t="shared" si="12"/>
        <v>0</v>
      </c>
      <c r="I217" s="45">
        <f t="shared" si="10"/>
        <v>0</v>
      </c>
      <c r="J217" s="46" t="str">
        <f>IF($B217="","",VLOOKUP($B217,'Catalog Items'!$L:$N,3,FALSE))</f>
        <v/>
      </c>
      <c r="K217" s="46" t="str">
        <f>IF($B217="","",VLOOKUP($B217,'Catalog Items'!$L:$O,4,FALSE))</f>
        <v/>
      </c>
      <c r="L217" s="47" t="str">
        <f>IF($B217="","",VLOOKUP($B217,'Catalog Items'!$L:$Q,6,FALSE))</f>
        <v/>
      </c>
      <c r="M217" s="47" t="str">
        <f>IF($B217="","",VLOOKUP($B217,'Catalog Items'!$L:$R,7,FALSE))</f>
        <v/>
      </c>
      <c r="N217" s="47" t="str">
        <f>IF($B217="","",VLOOKUP($B217,'Catalog Items'!$L:$S,8,FALSE))</f>
        <v/>
      </c>
      <c r="O217" s="47" t="str">
        <f>IF($B217="","",VLOOKUP($B217,'Catalog Items'!$L:$T,9,FALSE))</f>
        <v/>
      </c>
      <c r="P217" s="96" t="str">
        <f>IF($B217="","",VLOOKUP($B217,'Catalog Items'!$L:$AA,10,FALSE))</f>
        <v/>
      </c>
      <c r="Q217" s="96" t="str">
        <f>IF($B217="","",VLOOKUP($B217,'Catalog Items'!$L:$AA,11,FALSE))</f>
        <v/>
      </c>
      <c r="R217" s="96" t="str">
        <f>IF($B217="","",VLOOKUP($B217,'Catalog Items'!$L:$AA,12,FALSE))</f>
        <v/>
      </c>
      <c r="S217" s="96" t="str">
        <f>IF($B217="","",VLOOKUP($B217,'Catalog Items'!$L:$AA,13,FALSE))</f>
        <v/>
      </c>
      <c r="T217" s="47" t="str">
        <f>IF($B217="","",VLOOKUP($B217,'Catalog Items'!$L:$BB,17,FALSE))</f>
        <v/>
      </c>
      <c r="U217" s="47" t="str">
        <f>IF($B217="","",VLOOKUP($B217,'Catalog Items'!$L:$BB,19,FALSE))</f>
        <v/>
      </c>
      <c r="V217" s="47" t="str">
        <f>IF($B217="","",VLOOKUP($B217,'Catalog Items'!$L:$BB,20,FALSE))</f>
        <v/>
      </c>
      <c r="W217" s="47" t="str">
        <f>IF($B217="","",VLOOKUP($B217,'Catalog Items'!$L:$BB,21,FALSE))</f>
        <v/>
      </c>
      <c r="X217" s="48" t="str">
        <f>IF($B217="","",VLOOKUP($B217,'Catalog Items'!$L:$BB,22,FALSE))</f>
        <v/>
      </c>
      <c r="Y217" s="48" t="str">
        <f>IF($B217="","",VLOOKUP($B217,'Catalog Items'!$L:$BB,23,FALSE))</f>
        <v/>
      </c>
      <c r="Z217" s="48" t="str">
        <f>IF($B217="","",VLOOKUP($B217,'Catalog Items'!$L:$BB,24,FALSE))</f>
        <v/>
      </c>
      <c r="AA217" s="47" t="str">
        <f>IF($B217="","",VLOOKUP($B217,'Catalog Items'!$L:$BB,25,FALSE))</f>
        <v/>
      </c>
      <c r="AB217" s="47" t="str">
        <f>IF($B217="","",VLOOKUP($B217,'Catalog Items'!$L:$BB,26,FALSE))</f>
        <v/>
      </c>
      <c r="AC217" s="48" t="str">
        <f>IF($B217="","",VLOOKUP($B217,'Catalog Items'!$L:$BB,27,FALSE))</f>
        <v/>
      </c>
      <c r="AD217" s="48" t="str">
        <f>IF($B217="","",VLOOKUP($B217,'Catalog Items'!$L:$BB,28,FALSE))</f>
        <v/>
      </c>
      <c r="AE217" s="48" t="str">
        <f>IF($B217="","",VLOOKUP($B217,'Catalog Items'!$L:$BB,29,FALSE))</f>
        <v/>
      </c>
      <c r="AF217" s="48" t="str">
        <f>IF($B217="","",VLOOKUP($B217,'Catalog Items'!$L:$BB,30,FALSE))</f>
        <v/>
      </c>
      <c r="AG217" s="48" t="str">
        <f>IF($B217="","",VLOOKUP($B217,'Catalog Items'!$L:$BB,31,FALSE))</f>
        <v/>
      </c>
      <c r="AH217" s="48" t="str">
        <f>IF($B217="","",VLOOKUP($B217,'Catalog Items'!$L:$BB,32,FALSE))</f>
        <v/>
      </c>
      <c r="AI217" s="48" t="str">
        <f>IF($B217="","",VLOOKUP($B217,'Catalog Items'!$L:$BB,33,FALSE))</f>
        <v/>
      </c>
      <c r="AJ217" s="48" t="str">
        <f>IF($B217="","",VLOOKUP($B217,'Catalog Items'!$L:$BB,34,FALSE))</f>
        <v/>
      </c>
      <c r="AK217" s="47" t="str">
        <f>IF($B217="","",VLOOKUP($B217,'Catalog Items'!$L:$BB,35,FALSE))</f>
        <v/>
      </c>
      <c r="AL217" s="47" t="str">
        <f>IF($B217="","",VLOOKUP($B217,'Catalog Items'!$L:$BB,36,FALSE))</f>
        <v/>
      </c>
      <c r="AM217" s="47" t="str">
        <f>IF($B217="","",VLOOKUP($B217,'Catalog Items'!$L:$BB,37,FALSE))</f>
        <v/>
      </c>
      <c r="AN217" s="47" t="str">
        <f>IF($B217="","",VLOOKUP($B217,'Catalog Items'!$L:$BB,38,FALSE))</f>
        <v/>
      </c>
      <c r="AO217" s="47" t="str">
        <f>IF($B217="","",VLOOKUP($B217,'Catalog Items'!$L:$BB,14,FALSE))</f>
        <v/>
      </c>
    </row>
    <row r="218" spans="1:41" ht="15.6" customHeight="1" x14ac:dyDescent="0.25">
      <c r="A218" s="39">
        <v>207</v>
      </c>
      <c r="B218" s="40"/>
      <c r="C218" s="41"/>
      <c r="D218" s="41"/>
      <c r="E218" s="42" t="str">
        <f>IF($B218="","",VLOOKUP($B218,'Catalog Items'!$L:$M,2,FALSE))</f>
        <v/>
      </c>
      <c r="F218" s="68" t="str">
        <f>IF($B218="","",IF(AND(D218&gt;0,C218&gt;0),"UOM Error",IF(D218&gt;0,VLOOKUP(B218,'Catalog Items'!$L:$X,13,FALSE),IF(C218&gt;0,VLOOKUP(B218,'Catalog Items'!$L:$W,12,FALSE),0))))</f>
        <v/>
      </c>
      <c r="G218" s="43" t="str">
        <f t="shared" si="11"/>
        <v/>
      </c>
      <c r="H218" s="44">
        <f t="shared" si="12"/>
        <v>0</v>
      </c>
      <c r="I218" s="45">
        <f t="shared" si="10"/>
        <v>0</v>
      </c>
      <c r="J218" s="46" t="str">
        <f>IF($B218="","",VLOOKUP($B218,'Catalog Items'!$L:$N,3,FALSE))</f>
        <v/>
      </c>
      <c r="K218" s="46" t="str">
        <f>IF($B218="","",VLOOKUP($B218,'Catalog Items'!$L:$O,4,FALSE))</f>
        <v/>
      </c>
      <c r="L218" s="47" t="str">
        <f>IF($B218="","",VLOOKUP($B218,'Catalog Items'!$L:$Q,6,FALSE))</f>
        <v/>
      </c>
      <c r="M218" s="47" t="str">
        <f>IF($B218="","",VLOOKUP($B218,'Catalog Items'!$L:$R,7,FALSE))</f>
        <v/>
      </c>
      <c r="N218" s="47" t="str">
        <f>IF($B218="","",VLOOKUP($B218,'Catalog Items'!$L:$S,8,FALSE))</f>
        <v/>
      </c>
      <c r="O218" s="47" t="str">
        <f>IF($B218="","",VLOOKUP($B218,'Catalog Items'!$L:$T,9,FALSE))</f>
        <v/>
      </c>
      <c r="P218" s="96" t="str">
        <f>IF($B218="","",VLOOKUP($B218,'Catalog Items'!$L:$AA,10,FALSE))</f>
        <v/>
      </c>
      <c r="Q218" s="96" t="str">
        <f>IF($B218="","",VLOOKUP($B218,'Catalog Items'!$L:$AA,11,FALSE))</f>
        <v/>
      </c>
      <c r="R218" s="96" t="str">
        <f>IF($B218="","",VLOOKUP($B218,'Catalog Items'!$L:$AA,12,FALSE))</f>
        <v/>
      </c>
      <c r="S218" s="96" t="str">
        <f>IF($B218="","",VLOOKUP($B218,'Catalog Items'!$L:$AA,13,FALSE))</f>
        <v/>
      </c>
      <c r="T218" s="47" t="str">
        <f>IF($B218="","",VLOOKUP($B218,'Catalog Items'!$L:$BB,17,FALSE))</f>
        <v/>
      </c>
      <c r="U218" s="47" t="str">
        <f>IF($B218="","",VLOOKUP($B218,'Catalog Items'!$L:$BB,19,FALSE))</f>
        <v/>
      </c>
      <c r="V218" s="47" t="str">
        <f>IF($B218="","",VLOOKUP($B218,'Catalog Items'!$L:$BB,20,FALSE))</f>
        <v/>
      </c>
      <c r="W218" s="47" t="str">
        <f>IF($B218="","",VLOOKUP($B218,'Catalog Items'!$L:$BB,21,FALSE))</f>
        <v/>
      </c>
      <c r="X218" s="48" t="str">
        <f>IF($B218="","",VLOOKUP($B218,'Catalog Items'!$L:$BB,22,FALSE))</f>
        <v/>
      </c>
      <c r="Y218" s="48" t="str">
        <f>IF($B218="","",VLOOKUP($B218,'Catalog Items'!$L:$BB,23,FALSE))</f>
        <v/>
      </c>
      <c r="Z218" s="48" t="str">
        <f>IF($B218="","",VLOOKUP($B218,'Catalog Items'!$L:$BB,24,FALSE))</f>
        <v/>
      </c>
      <c r="AA218" s="47" t="str">
        <f>IF($B218="","",VLOOKUP($B218,'Catalog Items'!$L:$BB,25,FALSE))</f>
        <v/>
      </c>
      <c r="AB218" s="47" t="str">
        <f>IF($B218="","",VLOOKUP($B218,'Catalog Items'!$L:$BB,26,FALSE))</f>
        <v/>
      </c>
      <c r="AC218" s="48" t="str">
        <f>IF($B218="","",VLOOKUP($B218,'Catalog Items'!$L:$BB,27,FALSE))</f>
        <v/>
      </c>
      <c r="AD218" s="48" t="str">
        <f>IF($B218="","",VLOOKUP($B218,'Catalog Items'!$L:$BB,28,FALSE))</f>
        <v/>
      </c>
      <c r="AE218" s="48" t="str">
        <f>IF($B218="","",VLOOKUP($B218,'Catalog Items'!$L:$BB,29,FALSE))</f>
        <v/>
      </c>
      <c r="AF218" s="48" t="str">
        <f>IF($B218="","",VLOOKUP($B218,'Catalog Items'!$L:$BB,30,FALSE))</f>
        <v/>
      </c>
      <c r="AG218" s="48" t="str">
        <f>IF($B218="","",VLOOKUP($B218,'Catalog Items'!$L:$BB,31,FALSE))</f>
        <v/>
      </c>
      <c r="AH218" s="48" t="str">
        <f>IF($B218="","",VLOOKUP($B218,'Catalog Items'!$L:$BB,32,FALSE))</f>
        <v/>
      </c>
      <c r="AI218" s="48" t="str">
        <f>IF($B218="","",VLOOKUP($B218,'Catalog Items'!$L:$BB,33,FALSE))</f>
        <v/>
      </c>
      <c r="AJ218" s="48" t="str">
        <f>IF($B218="","",VLOOKUP($B218,'Catalog Items'!$L:$BB,34,FALSE))</f>
        <v/>
      </c>
      <c r="AK218" s="47" t="str">
        <f>IF($B218="","",VLOOKUP($B218,'Catalog Items'!$L:$BB,35,FALSE))</f>
        <v/>
      </c>
      <c r="AL218" s="47" t="str">
        <f>IF($B218="","",VLOOKUP($B218,'Catalog Items'!$L:$BB,36,FALSE))</f>
        <v/>
      </c>
      <c r="AM218" s="47" t="str">
        <f>IF($B218="","",VLOOKUP($B218,'Catalog Items'!$L:$BB,37,FALSE))</f>
        <v/>
      </c>
      <c r="AN218" s="47" t="str">
        <f>IF($B218="","",VLOOKUP($B218,'Catalog Items'!$L:$BB,38,FALSE))</f>
        <v/>
      </c>
      <c r="AO218" s="47" t="str">
        <f>IF($B218="","",VLOOKUP($B218,'Catalog Items'!$L:$BB,14,FALSE))</f>
        <v/>
      </c>
    </row>
    <row r="219" spans="1:41" ht="15.6" customHeight="1" x14ac:dyDescent="0.25">
      <c r="A219" s="39">
        <v>208</v>
      </c>
      <c r="B219" s="40"/>
      <c r="C219" s="41"/>
      <c r="D219" s="41"/>
      <c r="E219" s="42" t="str">
        <f>IF($B219="","",VLOOKUP($B219,'Catalog Items'!$L:$M,2,FALSE))</f>
        <v/>
      </c>
      <c r="F219" s="68" t="str">
        <f>IF($B219="","",IF(AND(D219&gt;0,C219&gt;0),"UOM Error",IF(D219&gt;0,VLOOKUP(B219,'Catalog Items'!$L:$X,13,FALSE),IF(C219&gt;0,VLOOKUP(B219,'Catalog Items'!$L:$W,12,FALSE),0))))</f>
        <v/>
      </c>
      <c r="G219" s="43" t="str">
        <f t="shared" si="11"/>
        <v/>
      </c>
      <c r="H219" s="44">
        <f t="shared" si="12"/>
        <v>0</v>
      </c>
      <c r="I219" s="45">
        <f t="shared" si="10"/>
        <v>0</v>
      </c>
      <c r="J219" s="46" t="str">
        <f>IF($B219="","",VLOOKUP($B219,'Catalog Items'!$L:$N,3,FALSE))</f>
        <v/>
      </c>
      <c r="K219" s="46" t="str">
        <f>IF($B219="","",VLOOKUP($B219,'Catalog Items'!$L:$O,4,FALSE))</f>
        <v/>
      </c>
      <c r="L219" s="47" t="str">
        <f>IF($B219="","",VLOOKUP($B219,'Catalog Items'!$L:$Q,6,FALSE))</f>
        <v/>
      </c>
      <c r="M219" s="47" t="str">
        <f>IF($B219="","",VLOOKUP($B219,'Catalog Items'!$L:$R,7,FALSE))</f>
        <v/>
      </c>
      <c r="N219" s="47" t="str">
        <f>IF($B219="","",VLOOKUP($B219,'Catalog Items'!$L:$S,8,FALSE))</f>
        <v/>
      </c>
      <c r="O219" s="47" t="str">
        <f>IF($B219="","",VLOOKUP($B219,'Catalog Items'!$L:$T,9,FALSE))</f>
        <v/>
      </c>
      <c r="P219" s="96" t="str">
        <f>IF($B219="","",VLOOKUP($B219,'Catalog Items'!$L:$AA,10,FALSE))</f>
        <v/>
      </c>
      <c r="Q219" s="96" t="str">
        <f>IF($B219="","",VLOOKUP($B219,'Catalog Items'!$L:$AA,11,FALSE))</f>
        <v/>
      </c>
      <c r="R219" s="96" t="str">
        <f>IF($B219="","",VLOOKUP($B219,'Catalog Items'!$L:$AA,12,FALSE))</f>
        <v/>
      </c>
      <c r="S219" s="96" t="str">
        <f>IF($B219="","",VLOOKUP($B219,'Catalog Items'!$L:$AA,13,FALSE))</f>
        <v/>
      </c>
      <c r="T219" s="47" t="str">
        <f>IF($B219="","",VLOOKUP($B219,'Catalog Items'!$L:$BB,17,FALSE))</f>
        <v/>
      </c>
      <c r="U219" s="47" t="str">
        <f>IF($B219="","",VLOOKUP($B219,'Catalog Items'!$L:$BB,19,FALSE))</f>
        <v/>
      </c>
      <c r="V219" s="47" t="str">
        <f>IF($B219="","",VLOOKUP($B219,'Catalog Items'!$L:$BB,20,FALSE))</f>
        <v/>
      </c>
      <c r="W219" s="47" t="str">
        <f>IF($B219="","",VLOOKUP($B219,'Catalog Items'!$L:$BB,21,FALSE))</f>
        <v/>
      </c>
      <c r="X219" s="48" t="str">
        <f>IF($B219="","",VLOOKUP($B219,'Catalog Items'!$L:$BB,22,FALSE))</f>
        <v/>
      </c>
      <c r="Y219" s="48" t="str">
        <f>IF($B219="","",VLOOKUP($B219,'Catalog Items'!$L:$BB,23,FALSE))</f>
        <v/>
      </c>
      <c r="Z219" s="48" t="str">
        <f>IF($B219="","",VLOOKUP($B219,'Catalog Items'!$L:$BB,24,FALSE))</f>
        <v/>
      </c>
      <c r="AA219" s="47" t="str">
        <f>IF($B219="","",VLOOKUP($B219,'Catalog Items'!$L:$BB,25,FALSE))</f>
        <v/>
      </c>
      <c r="AB219" s="47" t="str">
        <f>IF($B219="","",VLOOKUP($B219,'Catalog Items'!$L:$BB,26,FALSE))</f>
        <v/>
      </c>
      <c r="AC219" s="48" t="str">
        <f>IF($B219="","",VLOOKUP($B219,'Catalog Items'!$L:$BB,27,FALSE))</f>
        <v/>
      </c>
      <c r="AD219" s="48" t="str">
        <f>IF($B219="","",VLOOKUP($B219,'Catalog Items'!$L:$BB,28,FALSE))</f>
        <v/>
      </c>
      <c r="AE219" s="48" t="str">
        <f>IF($B219="","",VLOOKUP($B219,'Catalog Items'!$L:$BB,29,FALSE))</f>
        <v/>
      </c>
      <c r="AF219" s="48" t="str">
        <f>IF($B219="","",VLOOKUP($B219,'Catalog Items'!$L:$BB,30,FALSE))</f>
        <v/>
      </c>
      <c r="AG219" s="48" t="str">
        <f>IF($B219="","",VLOOKUP($B219,'Catalog Items'!$L:$BB,31,FALSE))</f>
        <v/>
      </c>
      <c r="AH219" s="48" t="str">
        <f>IF($B219="","",VLOOKUP($B219,'Catalog Items'!$L:$BB,32,FALSE))</f>
        <v/>
      </c>
      <c r="AI219" s="48" t="str">
        <f>IF($B219="","",VLOOKUP($B219,'Catalog Items'!$L:$BB,33,FALSE))</f>
        <v/>
      </c>
      <c r="AJ219" s="48" t="str">
        <f>IF($B219="","",VLOOKUP($B219,'Catalog Items'!$L:$BB,34,FALSE))</f>
        <v/>
      </c>
      <c r="AK219" s="47" t="str">
        <f>IF($B219="","",VLOOKUP($B219,'Catalog Items'!$L:$BB,35,FALSE))</f>
        <v/>
      </c>
      <c r="AL219" s="47" t="str">
        <f>IF($B219="","",VLOOKUP($B219,'Catalog Items'!$L:$BB,36,FALSE))</f>
        <v/>
      </c>
      <c r="AM219" s="47" t="str">
        <f>IF($B219="","",VLOOKUP($B219,'Catalog Items'!$L:$BB,37,FALSE))</f>
        <v/>
      </c>
      <c r="AN219" s="47" t="str">
        <f>IF($B219="","",VLOOKUP($B219,'Catalog Items'!$L:$BB,38,FALSE))</f>
        <v/>
      </c>
      <c r="AO219" s="47" t="str">
        <f>IF($B219="","",VLOOKUP($B219,'Catalog Items'!$L:$BB,14,FALSE))</f>
        <v/>
      </c>
    </row>
    <row r="220" spans="1:41" ht="15.6" customHeight="1" x14ac:dyDescent="0.25">
      <c r="A220" s="39">
        <v>209</v>
      </c>
      <c r="B220" s="40"/>
      <c r="C220" s="41"/>
      <c r="D220" s="41"/>
      <c r="E220" s="42" t="str">
        <f>IF($B220="","",VLOOKUP($B220,'Catalog Items'!$L:$M,2,FALSE))</f>
        <v/>
      </c>
      <c r="F220" s="68" t="str">
        <f>IF($B220="","",IF(AND(D220&gt;0,C220&gt;0),"UOM Error",IF(D220&gt;0,VLOOKUP(B220,'Catalog Items'!$L:$X,13,FALSE),IF(C220&gt;0,VLOOKUP(B220,'Catalog Items'!$L:$W,12,FALSE),0))))</f>
        <v/>
      </c>
      <c r="G220" s="43" t="str">
        <f t="shared" si="11"/>
        <v/>
      </c>
      <c r="H220" s="44">
        <f t="shared" si="12"/>
        <v>0</v>
      </c>
      <c r="I220" s="45">
        <f t="shared" si="10"/>
        <v>0</v>
      </c>
      <c r="J220" s="46" t="str">
        <f>IF($B220="","",VLOOKUP($B220,'Catalog Items'!$L:$N,3,FALSE))</f>
        <v/>
      </c>
      <c r="K220" s="46" t="str">
        <f>IF($B220="","",VLOOKUP($B220,'Catalog Items'!$L:$O,4,FALSE))</f>
        <v/>
      </c>
      <c r="L220" s="47" t="str">
        <f>IF($B220="","",VLOOKUP($B220,'Catalog Items'!$L:$Q,6,FALSE))</f>
        <v/>
      </c>
      <c r="M220" s="47" t="str">
        <f>IF($B220="","",VLOOKUP($B220,'Catalog Items'!$L:$R,7,FALSE))</f>
        <v/>
      </c>
      <c r="N220" s="47" t="str">
        <f>IF($B220="","",VLOOKUP($B220,'Catalog Items'!$L:$S,8,FALSE))</f>
        <v/>
      </c>
      <c r="O220" s="47" t="str">
        <f>IF($B220="","",VLOOKUP($B220,'Catalog Items'!$L:$T,9,FALSE))</f>
        <v/>
      </c>
      <c r="P220" s="96" t="str">
        <f>IF($B220="","",VLOOKUP($B220,'Catalog Items'!$L:$AA,10,FALSE))</f>
        <v/>
      </c>
      <c r="Q220" s="96" t="str">
        <f>IF($B220="","",VLOOKUP($B220,'Catalog Items'!$L:$AA,11,FALSE))</f>
        <v/>
      </c>
      <c r="R220" s="96" t="str">
        <f>IF($B220="","",VLOOKUP($B220,'Catalog Items'!$L:$AA,12,FALSE))</f>
        <v/>
      </c>
      <c r="S220" s="96" t="str">
        <f>IF($B220="","",VLOOKUP($B220,'Catalog Items'!$L:$AA,13,FALSE))</f>
        <v/>
      </c>
      <c r="T220" s="47" t="str">
        <f>IF($B220="","",VLOOKUP($B220,'Catalog Items'!$L:$BB,17,FALSE))</f>
        <v/>
      </c>
      <c r="U220" s="47" t="str">
        <f>IF($B220="","",VLOOKUP($B220,'Catalog Items'!$L:$BB,19,FALSE))</f>
        <v/>
      </c>
      <c r="V220" s="47" t="str">
        <f>IF($B220="","",VLOOKUP($B220,'Catalog Items'!$L:$BB,20,FALSE))</f>
        <v/>
      </c>
      <c r="W220" s="47" t="str">
        <f>IF($B220="","",VLOOKUP($B220,'Catalog Items'!$L:$BB,21,FALSE))</f>
        <v/>
      </c>
      <c r="X220" s="48" t="str">
        <f>IF($B220="","",VLOOKUP($B220,'Catalog Items'!$L:$BB,22,FALSE))</f>
        <v/>
      </c>
      <c r="Y220" s="48" t="str">
        <f>IF($B220="","",VLOOKUP($B220,'Catalog Items'!$L:$BB,23,FALSE))</f>
        <v/>
      </c>
      <c r="Z220" s="48" t="str">
        <f>IF($B220="","",VLOOKUP($B220,'Catalog Items'!$L:$BB,24,FALSE))</f>
        <v/>
      </c>
      <c r="AA220" s="47" t="str">
        <f>IF($B220="","",VLOOKUP($B220,'Catalog Items'!$L:$BB,25,FALSE))</f>
        <v/>
      </c>
      <c r="AB220" s="47" t="str">
        <f>IF($B220="","",VLOOKUP($B220,'Catalog Items'!$L:$BB,26,FALSE))</f>
        <v/>
      </c>
      <c r="AC220" s="48" t="str">
        <f>IF($B220="","",VLOOKUP($B220,'Catalog Items'!$L:$BB,27,FALSE))</f>
        <v/>
      </c>
      <c r="AD220" s="48" t="str">
        <f>IF($B220="","",VLOOKUP($B220,'Catalog Items'!$L:$BB,28,FALSE))</f>
        <v/>
      </c>
      <c r="AE220" s="48" t="str">
        <f>IF($B220="","",VLOOKUP($B220,'Catalog Items'!$L:$BB,29,FALSE))</f>
        <v/>
      </c>
      <c r="AF220" s="48" t="str">
        <f>IF($B220="","",VLOOKUP($B220,'Catalog Items'!$L:$BB,30,FALSE))</f>
        <v/>
      </c>
      <c r="AG220" s="48" t="str">
        <f>IF($B220="","",VLOOKUP($B220,'Catalog Items'!$L:$BB,31,FALSE))</f>
        <v/>
      </c>
      <c r="AH220" s="48" t="str">
        <f>IF($B220="","",VLOOKUP($B220,'Catalog Items'!$L:$BB,32,FALSE))</f>
        <v/>
      </c>
      <c r="AI220" s="48" t="str">
        <f>IF($B220="","",VLOOKUP($B220,'Catalog Items'!$L:$BB,33,FALSE))</f>
        <v/>
      </c>
      <c r="AJ220" s="48" t="str">
        <f>IF($B220="","",VLOOKUP($B220,'Catalog Items'!$L:$BB,34,FALSE))</f>
        <v/>
      </c>
      <c r="AK220" s="47" t="str">
        <f>IF($B220="","",VLOOKUP($B220,'Catalog Items'!$L:$BB,35,FALSE))</f>
        <v/>
      </c>
      <c r="AL220" s="47" t="str">
        <f>IF($B220="","",VLOOKUP($B220,'Catalog Items'!$L:$BB,36,FALSE))</f>
        <v/>
      </c>
      <c r="AM220" s="47" t="str">
        <f>IF($B220="","",VLOOKUP($B220,'Catalog Items'!$L:$BB,37,FALSE))</f>
        <v/>
      </c>
      <c r="AN220" s="47" t="str">
        <f>IF($B220="","",VLOOKUP($B220,'Catalog Items'!$L:$BB,38,FALSE))</f>
        <v/>
      </c>
      <c r="AO220" s="47" t="str">
        <f>IF($B220="","",VLOOKUP($B220,'Catalog Items'!$L:$BB,14,FALSE))</f>
        <v/>
      </c>
    </row>
    <row r="221" spans="1:41" ht="15.6" customHeight="1" x14ac:dyDescent="0.25">
      <c r="A221" s="39">
        <v>210</v>
      </c>
      <c r="B221" s="40"/>
      <c r="C221" s="41"/>
      <c r="D221" s="41"/>
      <c r="E221" s="42" t="str">
        <f>IF($B221="","",VLOOKUP($B221,'Catalog Items'!$L:$M,2,FALSE))</f>
        <v/>
      </c>
      <c r="F221" s="68" t="str">
        <f>IF($B221="","",IF(AND(D221&gt;0,C221&gt;0),"UOM Error",IF(D221&gt;0,VLOOKUP(B221,'Catalog Items'!$L:$X,13,FALSE),IF(C221&gt;0,VLOOKUP(B221,'Catalog Items'!$L:$W,12,FALSE),0))))</f>
        <v/>
      </c>
      <c r="G221" s="43" t="str">
        <f t="shared" si="11"/>
        <v/>
      </c>
      <c r="H221" s="44">
        <f t="shared" si="12"/>
        <v>0</v>
      </c>
      <c r="I221" s="45">
        <f t="shared" si="10"/>
        <v>0</v>
      </c>
      <c r="J221" s="46" t="str">
        <f>IF($B221="","",VLOOKUP($B221,'Catalog Items'!$L:$N,3,FALSE))</f>
        <v/>
      </c>
      <c r="K221" s="46" t="str">
        <f>IF($B221="","",VLOOKUP($B221,'Catalog Items'!$L:$O,4,FALSE))</f>
        <v/>
      </c>
      <c r="L221" s="47" t="str">
        <f>IF($B221="","",VLOOKUP($B221,'Catalog Items'!$L:$Q,6,FALSE))</f>
        <v/>
      </c>
      <c r="M221" s="47" t="str">
        <f>IF($B221="","",VLOOKUP($B221,'Catalog Items'!$L:$R,7,FALSE))</f>
        <v/>
      </c>
      <c r="N221" s="47" t="str">
        <f>IF($B221="","",VLOOKUP($B221,'Catalog Items'!$L:$S,8,FALSE))</f>
        <v/>
      </c>
      <c r="O221" s="47" t="str">
        <f>IF($B221="","",VLOOKUP($B221,'Catalog Items'!$L:$T,9,FALSE))</f>
        <v/>
      </c>
      <c r="P221" s="96" t="str">
        <f>IF($B221="","",VLOOKUP($B221,'Catalog Items'!$L:$AA,10,FALSE))</f>
        <v/>
      </c>
      <c r="Q221" s="96" t="str">
        <f>IF($B221="","",VLOOKUP($B221,'Catalog Items'!$L:$AA,11,FALSE))</f>
        <v/>
      </c>
      <c r="R221" s="96" t="str">
        <f>IF($B221="","",VLOOKUP($B221,'Catalog Items'!$L:$AA,12,FALSE))</f>
        <v/>
      </c>
      <c r="S221" s="96" t="str">
        <f>IF($B221="","",VLOOKUP($B221,'Catalog Items'!$L:$AA,13,FALSE))</f>
        <v/>
      </c>
      <c r="T221" s="47" t="str">
        <f>IF($B221="","",VLOOKUP($B221,'Catalog Items'!$L:$BB,17,FALSE))</f>
        <v/>
      </c>
      <c r="U221" s="47" t="str">
        <f>IF($B221="","",VLOOKUP($B221,'Catalog Items'!$L:$BB,19,FALSE))</f>
        <v/>
      </c>
      <c r="V221" s="47" t="str">
        <f>IF($B221="","",VLOOKUP($B221,'Catalog Items'!$L:$BB,20,FALSE))</f>
        <v/>
      </c>
      <c r="W221" s="47" t="str">
        <f>IF($B221="","",VLOOKUP($B221,'Catalog Items'!$L:$BB,21,FALSE))</f>
        <v/>
      </c>
      <c r="X221" s="48" t="str">
        <f>IF($B221="","",VLOOKUP($B221,'Catalog Items'!$L:$BB,22,FALSE))</f>
        <v/>
      </c>
      <c r="Y221" s="48" t="str">
        <f>IF($B221="","",VLOOKUP($B221,'Catalog Items'!$L:$BB,23,FALSE))</f>
        <v/>
      </c>
      <c r="Z221" s="48" t="str">
        <f>IF($B221="","",VLOOKUP($B221,'Catalog Items'!$L:$BB,24,FALSE))</f>
        <v/>
      </c>
      <c r="AA221" s="47" t="str">
        <f>IF($B221="","",VLOOKUP($B221,'Catalog Items'!$L:$BB,25,FALSE))</f>
        <v/>
      </c>
      <c r="AB221" s="47" t="str">
        <f>IF($B221="","",VLOOKUP($B221,'Catalog Items'!$L:$BB,26,FALSE))</f>
        <v/>
      </c>
      <c r="AC221" s="48" t="str">
        <f>IF($B221="","",VLOOKUP($B221,'Catalog Items'!$L:$BB,27,FALSE))</f>
        <v/>
      </c>
      <c r="AD221" s="48" t="str">
        <f>IF($B221="","",VLOOKUP($B221,'Catalog Items'!$L:$BB,28,FALSE))</f>
        <v/>
      </c>
      <c r="AE221" s="48" t="str">
        <f>IF($B221="","",VLOOKUP($B221,'Catalog Items'!$L:$BB,29,FALSE))</f>
        <v/>
      </c>
      <c r="AF221" s="48" t="str">
        <f>IF($B221="","",VLOOKUP($B221,'Catalog Items'!$L:$BB,30,FALSE))</f>
        <v/>
      </c>
      <c r="AG221" s="48" t="str">
        <f>IF($B221="","",VLOOKUP($B221,'Catalog Items'!$L:$BB,31,FALSE))</f>
        <v/>
      </c>
      <c r="AH221" s="48" t="str">
        <f>IF($B221="","",VLOOKUP($B221,'Catalog Items'!$L:$BB,32,FALSE))</f>
        <v/>
      </c>
      <c r="AI221" s="48" t="str">
        <f>IF($B221="","",VLOOKUP($B221,'Catalog Items'!$L:$BB,33,FALSE))</f>
        <v/>
      </c>
      <c r="AJ221" s="48" t="str">
        <f>IF($B221="","",VLOOKUP($B221,'Catalog Items'!$L:$BB,34,FALSE))</f>
        <v/>
      </c>
      <c r="AK221" s="47" t="str">
        <f>IF($B221="","",VLOOKUP($B221,'Catalog Items'!$L:$BB,35,FALSE))</f>
        <v/>
      </c>
      <c r="AL221" s="47" t="str">
        <f>IF($B221="","",VLOOKUP($B221,'Catalog Items'!$L:$BB,36,FALSE))</f>
        <v/>
      </c>
      <c r="AM221" s="47" t="str">
        <f>IF($B221="","",VLOOKUP($B221,'Catalog Items'!$L:$BB,37,FALSE))</f>
        <v/>
      </c>
      <c r="AN221" s="47" t="str">
        <f>IF($B221="","",VLOOKUP($B221,'Catalog Items'!$L:$BB,38,FALSE))</f>
        <v/>
      </c>
      <c r="AO221" s="47" t="str">
        <f>IF($B221="","",VLOOKUP($B221,'Catalog Items'!$L:$BB,14,FALSE))</f>
        <v/>
      </c>
    </row>
    <row r="222" spans="1:41" ht="15.6" customHeight="1" x14ac:dyDescent="0.25">
      <c r="A222" s="39">
        <v>211</v>
      </c>
      <c r="B222" s="40"/>
      <c r="C222" s="41"/>
      <c r="D222" s="41"/>
      <c r="E222" s="42" t="str">
        <f>IF($B222="","",VLOOKUP($B222,'Catalog Items'!$L:$M,2,FALSE))</f>
        <v/>
      </c>
      <c r="F222" s="68" t="str">
        <f>IF($B222="","",IF(AND(D222&gt;0,C222&gt;0),"UOM Error",IF(D222&gt;0,VLOOKUP(B222,'Catalog Items'!$L:$X,13,FALSE),IF(C222&gt;0,VLOOKUP(B222,'Catalog Items'!$L:$W,12,FALSE),0))))</f>
        <v/>
      </c>
      <c r="G222" s="43" t="str">
        <f t="shared" si="11"/>
        <v/>
      </c>
      <c r="H222" s="44">
        <f t="shared" si="12"/>
        <v>0</v>
      </c>
      <c r="I222" s="45">
        <f t="shared" si="10"/>
        <v>0</v>
      </c>
      <c r="J222" s="46" t="str">
        <f>IF($B222="","",VLOOKUP($B222,'Catalog Items'!$L:$N,3,FALSE))</f>
        <v/>
      </c>
      <c r="K222" s="46" t="str">
        <f>IF($B222="","",VLOOKUP($B222,'Catalog Items'!$L:$O,4,FALSE))</f>
        <v/>
      </c>
      <c r="L222" s="47" t="str">
        <f>IF($B222="","",VLOOKUP($B222,'Catalog Items'!$L:$Q,6,FALSE))</f>
        <v/>
      </c>
      <c r="M222" s="47" t="str">
        <f>IF($B222="","",VLOOKUP($B222,'Catalog Items'!$L:$R,7,FALSE))</f>
        <v/>
      </c>
      <c r="N222" s="47" t="str">
        <f>IF($B222="","",VLOOKUP($B222,'Catalog Items'!$L:$S,8,FALSE))</f>
        <v/>
      </c>
      <c r="O222" s="47" t="str">
        <f>IF($B222="","",VLOOKUP($B222,'Catalog Items'!$L:$T,9,FALSE))</f>
        <v/>
      </c>
      <c r="P222" s="96" t="str">
        <f>IF($B222="","",VLOOKUP($B222,'Catalog Items'!$L:$AA,10,FALSE))</f>
        <v/>
      </c>
      <c r="Q222" s="96" t="str">
        <f>IF($B222="","",VLOOKUP($B222,'Catalog Items'!$L:$AA,11,FALSE))</f>
        <v/>
      </c>
      <c r="R222" s="96" t="str">
        <f>IF($B222="","",VLOOKUP($B222,'Catalog Items'!$L:$AA,12,FALSE))</f>
        <v/>
      </c>
      <c r="S222" s="96" t="str">
        <f>IF($B222="","",VLOOKUP($B222,'Catalog Items'!$L:$AA,13,FALSE))</f>
        <v/>
      </c>
      <c r="T222" s="47" t="str">
        <f>IF($B222="","",VLOOKUP($B222,'Catalog Items'!$L:$BB,17,FALSE))</f>
        <v/>
      </c>
      <c r="U222" s="47" t="str">
        <f>IF($B222="","",VLOOKUP($B222,'Catalog Items'!$L:$BB,19,FALSE))</f>
        <v/>
      </c>
      <c r="V222" s="47" t="str">
        <f>IF($B222="","",VLOOKUP($B222,'Catalog Items'!$L:$BB,20,FALSE))</f>
        <v/>
      </c>
      <c r="W222" s="47" t="str">
        <f>IF($B222="","",VLOOKUP($B222,'Catalog Items'!$L:$BB,21,FALSE))</f>
        <v/>
      </c>
      <c r="X222" s="48" t="str">
        <f>IF($B222="","",VLOOKUP($B222,'Catalog Items'!$L:$BB,22,FALSE))</f>
        <v/>
      </c>
      <c r="Y222" s="48" t="str">
        <f>IF($B222="","",VLOOKUP($B222,'Catalog Items'!$L:$BB,23,FALSE))</f>
        <v/>
      </c>
      <c r="Z222" s="48" t="str">
        <f>IF($B222="","",VLOOKUP($B222,'Catalog Items'!$L:$BB,24,FALSE))</f>
        <v/>
      </c>
      <c r="AA222" s="47" t="str">
        <f>IF($B222="","",VLOOKUP($B222,'Catalog Items'!$L:$BB,25,FALSE))</f>
        <v/>
      </c>
      <c r="AB222" s="47" t="str">
        <f>IF($B222="","",VLOOKUP($B222,'Catalog Items'!$L:$BB,26,FALSE))</f>
        <v/>
      </c>
      <c r="AC222" s="48" t="str">
        <f>IF($B222="","",VLOOKUP($B222,'Catalog Items'!$L:$BB,27,FALSE))</f>
        <v/>
      </c>
      <c r="AD222" s="48" t="str">
        <f>IF($B222="","",VLOOKUP($B222,'Catalog Items'!$L:$BB,28,FALSE))</f>
        <v/>
      </c>
      <c r="AE222" s="48" t="str">
        <f>IF($B222="","",VLOOKUP($B222,'Catalog Items'!$L:$BB,29,FALSE))</f>
        <v/>
      </c>
      <c r="AF222" s="48" t="str">
        <f>IF($B222="","",VLOOKUP($B222,'Catalog Items'!$L:$BB,30,FALSE))</f>
        <v/>
      </c>
      <c r="AG222" s="48" t="str">
        <f>IF($B222="","",VLOOKUP($B222,'Catalog Items'!$L:$BB,31,FALSE))</f>
        <v/>
      </c>
      <c r="AH222" s="48" t="str">
        <f>IF($B222="","",VLOOKUP($B222,'Catalog Items'!$L:$BB,32,FALSE))</f>
        <v/>
      </c>
      <c r="AI222" s="48" t="str">
        <f>IF($B222="","",VLOOKUP($B222,'Catalog Items'!$L:$BB,33,FALSE))</f>
        <v/>
      </c>
      <c r="AJ222" s="48" t="str">
        <f>IF($B222="","",VLOOKUP($B222,'Catalog Items'!$L:$BB,34,FALSE))</f>
        <v/>
      </c>
      <c r="AK222" s="47" t="str">
        <f>IF($B222="","",VLOOKUP($B222,'Catalog Items'!$L:$BB,35,FALSE))</f>
        <v/>
      </c>
      <c r="AL222" s="47" t="str">
        <f>IF($B222="","",VLOOKUP($B222,'Catalog Items'!$L:$BB,36,FALSE))</f>
        <v/>
      </c>
      <c r="AM222" s="47" t="str">
        <f>IF($B222="","",VLOOKUP($B222,'Catalog Items'!$L:$BB,37,FALSE))</f>
        <v/>
      </c>
      <c r="AN222" s="47" t="str">
        <f>IF($B222="","",VLOOKUP($B222,'Catalog Items'!$L:$BB,38,FALSE))</f>
        <v/>
      </c>
      <c r="AO222" s="47" t="str">
        <f>IF($B222="","",VLOOKUP($B222,'Catalog Items'!$L:$BB,14,FALSE))</f>
        <v/>
      </c>
    </row>
    <row r="223" spans="1:41" ht="15.6" customHeight="1" x14ac:dyDescent="0.25">
      <c r="A223" s="39">
        <v>212</v>
      </c>
      <c r="B223" s="40"/>
      <c r="C223" s="41"/>
      <c r="D223" s="41"/>
      <c r="E223" s="42" t="str">
        <f>IF($B223="","",VLOOKUP($B223,'Catalog Items'!$L:$M,2,FALSE))</f>
        <v/>
      </c>
      <c r="F223" s="68" t="str">
        <f>IF($B223="","",IF(AND(D223&gt;0,C223&gt;0),"UOM Error",IF(D223&gt;0,VLOOKUP(B223,'Catalog Items'!$L:$X,13,FALSE),IF(C223&gt;0,VLOOKUP(B223,'Catalog Items'!$L:$W,12,FALSE),0))))</f>
        <v/>
      </c>
      <c r="G223" s="43" t="str">
        <f t="shared" si="11"/>
        <v/>
      </c>
      <c r="H223" s="44">
        <f t="shared" si="12"/>
        <v>0</v>
      </c>
      <c r="I223" s="45">
        <f t="shared" si="10"/>
        <v>0</v>
      </c>
      <c r="J223" s="46" t="str">
        <f>IF($B223="","",VLOOKUP($B223,'Catalog Items'!$L:$N,3,FALSE))</f>
        <v/>
      </c>
      <c r="K223" s="46" t="str">
        <f>IF($B223="","",VLOOKUP($B223,'Catalog Items'!$L:$O,4,FALSE))</f>
        <v/>
      </c>
      <c r="L223" s="47" t="str">
        <f>IF($B223="","",VLOOKUP($B223,'Catalog Items'!$L:$Q,6,FALSE))</f>
        <v/>
      </c>
      <c r="M223" s="47" t="str">
        <f>IF($B223="","",VLOOKUP($B223,'Catalog Items'!$L:$R,7,FALSE))</f>
        <v/>
      </c>
      <c r="N223" s="47" t="str">
        <f>IF($B223="","",VLOOKUP($B223,'Catalog Items'!$L:$S,8,FALSE))</f>
        <v/>
      </c>
      <c r="O223" s="47" t="str">
        <f>IF($B223="","",VLOOKUP($B223,'Catalog Items'!$L:$T,9,FALSE))</f>
        <v/>
      </c>
      <c r="P223" s="96" t="str">
        <f>IF($B223="","",VLOOKUP($B223,'Catalog Items'!$L:$AA,10,FALSE))</f>
        <v/>
      </c>
      <c r="Q223" s="96" t="str">
        <f>IF($B223="","",VLOOKUP($B223,'Catalog Items'!$L:$AA,11,FALSE))</f>
        <v/>
      </c>
      <c r="R223" s="96" t="str">
        <f>IF($B223="","",VLOOKUP($B223,'Catalog Items'!$L:$AA,12,FALSE))</f>
        <v/>
      </c>
      <c r="S223" s="96" t="str">
        <f>IF($B223="","",VLOOKUP($B223,'Catalog Items'!$L:$AA,13,FALSE))</f>
        <v/>
      </c>
      <c r="T223" s="47" t="str">
        <f>IF($B223="","",VLOOKUP($B223,'Catalog Items'!$L:$BB,17,FALSE))</f>
        <v/>
      </c>
      <c r="U223" s="47" t="str">
        <f>IF($B223="","",VLOOKUP($B223,'Catalog Items'!$L:$BB,19,FALSE))</f>
        <v/>
      </c>
      <c r="V223" s="47" t="str">
        <f>IF($B223="","",VLOOKUP($B223,'Catalog Items'!$L:$BB,20,FALSE))</f>
        <v/>
      </c>
      <c r="W223" s="47" t="str">
        <f>IF($B223="","",VLOOKUP($B223,'Catalog Items'!$L:$BB,21,FALSE))</f>
        <v/>
      </c>
      <c r="X223" s="48" t="str">
        <f>IF($B223="","",VLOOKUP($B223,'Catalog Items'!$L:$BB,22,FALSE))</f>
        <v/>
      </c>
      <c r="Y223" s="48" t="str">
        <f>IF($B223="","",VLOOKUP($B223,'Catalog Items'!$L:$BB,23,FALSE))</f>
        <v/>
      </c>
      <c r="Z223" s="48" t="str">
        <f>IF($B223="","",VLOOKUP($B223,'Catalog Items'!$L:$BB,24,FALSE))</f>
        <v/>
      </c>
      <c r="AA223" s="47" t="str">
        <f>IF($B223="","",VLOOKUP($B223,'Catalog Items'!$L:$BB,25,FALSE))</f>
        <v/>
      </c>
      <c r="AB223" s="47" t="str">
        <f>IF($B223="","",VLOOKUP($B223,'Catalog Items'!$L:$BB,26,FALSE))</f>
        <v/>
      </c>
      <c r="AC223" s="48" t="str">
        <f>IF($B223="","",VLOOKUP($B223,'Catalog Items'!$L:$BB,27,FALSE))</f>
        <v/>
      </c>
      <c r="AD223" s="48" t="str">
        <f>IF($B223="","",VLOOKUP($B223,'Catalog Items'!$L:$BB,28,FALSE))</f>
        <v/>
      </c>
      <c r="AE223" s="48" t="str">
        <f>IF($B223="","",VLOOKUP($B223,'Catalog Items'!$L:$BB,29,FALSE))</f>
        <v/>
      </c>
      <c r="AF223" s="48" t="str">
        <f>IF($B223="","",VLOOKUP($B223,'Catalog Items'!$L:$BB,30,FALSE))</f>
        <v/>
      </c>
      <c r="AG223" s="48" t="str">
        <f>IF($B223="","",VLOOKUP($B223,'Catalog Items'!$L:$BB,31,FALSE))</f>
        <v/>
      </c>
      <c r="AH223" s="48" t="str">
        <f>IF($B223="","",VLOOKUP($B223,'Catalog Items'!$L:$BB,32,FALSE))</f>
        <v/>
      </c>
      <c r="AI223" s="48" t="str">
        <f>IF($B223="","",VLOOKUP($B223,'Catalog Items'!$L:$BB,33,FALSE))</f>
        <v/>
      </c>
      <c r="AJ223" s="48" t="str">
        <f>IF($B223="","",VLOOKUP($B223,'Catalog Items'!$L:$BB,34,FALSE))</f>
        <v/>
      </c>
      <c r="AK223" s="47" t="str">
        <f>IF($B223="","",VLOOKUP($B223,'Catalog Items'!$L:$BB,35,FALSE))</f>
        <v/>
      </c>
      <c r="AL223" s="47" t="str">
        <f>IF($B223="","",VLOOKUP($B223,'Catalog Items'!$L:$BB,36,FALSE))</f>
        <v/>
      </c>
      <c r="AM223" s="47" t="str">
        <f>IF($B223="","",VLOOKUP($B223,'Catalog Items'!$L:$BB,37,FALSE))</f>
        <v/>
      </c>
      <c r="AN223" s="47" t="str">
        <f>IF($B223="","",VLOOKUP($B223,'Catalog Items'!$L:$BB,38,FALSE))</f>
        <v/>
      </c>
      <c r="AO223" s="47" t="str">
        <f>IF($B223="","",VLOOKUP($B223,'Catalog Items'!$L:$BB,14,FALSE))</f>
        <v/>
      </c>
    </row>
    <row r="224" spans="1:41" ht="15.6" customHeight="1" x14ac:dyDescent="0.25">
      <c r="A224" s="39">
        <v>213</v>
      </c>
      <c r="B224" s="40"/>
      <c r="C224" s="41"/>
      <c r="D224" s="41"/>
      <c r="E224" s="42" t="str">
        <f>IF($B224="","",VLOOKUP($B224,'Catalog Items'!$L:$M,2,FALSE))</f>
        <v/>
      </c>
      <c r="F224" s="68" t="str">
        <f>IF($B224="","",IF(AND(D224&gt;0,C224&gt;0),"UOM Error",IF(D224&gt;0,VLOOKUP(B224,'Catalog Items'!$L:$X,13,FALSE),IF(C224&gt;0,VLOOKUP(B224,'Catalog Items'!$L:$W,12,FALSE),0))))</f>
        <v/>
      </c>
      <c r="G224" s="43" t="str">
        <f t="shared" si="11"/>
        <v/>
      </c>
      <c r="H224" s="44">
        <f t="shared" si="12"/>
        <v>0</v>
      </c>
      <c r="I224" s="45">
        <f t="shared" si="10"/>
        <v>0</v>
      </c>
      <c r="J224" s="46" t="str">
        <f>IF($B224="","",VLOOKUP($B224,'Catalog Items'!$L:$N,3,FALSE))</f>
        <v/>
      </c>
      <c r="K224" s="46" t="str">
        <f>IF($B224="","",VLOOKUP($B224,'Catalog Items'!$L:$O,4,FALSE))</f>
        <v/>
      </c>
      <c r="L224" s="47" t="str">
        <f>IF($B224="","",VLOOKUP($B224,'Catalog Items'!$L:$Q,6,FALSE))</f>
        <v/>
      </c>
      <c r="M224" s="47" t="str">
        <f>IF($B224="","",VLOOKUP($B224,'Catalog Items'!$L:$R,7,FALSE))</f>
        <v/>
      </c>
      <c r="N224" s="47" t="str">
        <f>IF($B224="","",VLOOKUP($B224,'Catalog Items'!$L:$S,8,FALSE))</f>
        <v/>
      </c>
      <c r="O224" s="47" t="str">
        <f>IF($B224="","",VLOOKUP($B224,'Catalog Items'!$L:$T,9,FALSE))</f>
        <v/>
      </c>
      <c r="P224" s="96" t="str">
        <f>IF($B224="","",VLOOKUP($B224,'Catalog Items'!$L:$AA,10,FALSE))</f>
        <v/>
      </c>
      <c r="Q224" s="96" t="str">
        <f>IF($B224="","",VLOOKUP($B224,'Catalog Items'!$L:$AA,11,FALSE))</f>
        <v/>
      </c>
      <c r="R224" s="96" t="str">
        <f>IF($B224="","",VLOOKUP($B224,'Catalog Items'!$L:$AA,12,FALSE))</f>
        <v/>
      </c>
      <c r="S224" s="96" t="str">
        <f>IF($B224="","",VLOOKUP($B224,'Catalog Items'!$L:$AA,13,FALSE))</f>
        <v/>
      </c>
      <c r="T224" s="47" t="str">
        <f>IF($B224="","",VLOOKUP($B224,'Catalog Items'!$L:$BB,17,FALSE))</f>
        <v/>
      </c>
      <c r="U224" s="47" t="str">
        <f>IF($B224="","",VLOOKUP($B224,'Catalog Items'!$L:$BB,19,FALSE))</f>
        <v/>
      </c>
      <c r="V224" s="47" t="str">
        <f>IF($B224="","",VLOOKUP($B224,'Catalog Items'!$L:$BB,20,FALSE))</f>
        <v/>
      </c>
      <c r="W224" s="47" t="str">
        <f>IF($B224="","",VLOOKUP($B224,'Catalog Items'!$L:$BB,21,FALSE))</f>
        <v/>
      </c>
      <c r="X224" s="48" t="str">
        <f>IF($B224="","",VLOOKUP($B224,'Catalog Items'!$L:$BB,22,FALSE))</f>
        <v/>
      </c>
      <c r="Y224" s="48" t="str">
        <f>IF($B224="","",VLOOKUP($B224,'Catalog Items'!$L:$BB,23,FALSE))</f>
        <v/>
      </c>
      <c r="Z224" s="48" t="str">
        <f>IF($B224="","",VLOOKUP($B224,'Catalog Items'!$L:$BB,24,FALSE))</f>
        <v/>
      </c>
      <c r="AA224" s="47" t="str">
        <f>IF($B224="","",VLOOKUP($B224,'Catalog Items'!$L:$BB,25,FALSE))</f>
        <v/>
      </c>
      <c r="AB224" s="47" t="str">
        <f>IF($B224="","",VLOOKUP($B224,'Catalog Items'!$L:$BB,26,FALSE))</f>
        <v/>
      </c>
      <c r="AC224" s="48" t="str">
        <f>IF($B224="","",VLOOKUP($B224,'Catalog Items'!$L:$BB,27,FALSE))</f>
        <v/>
      </c>
      <c r="AD224" s="48" t="str">
        <f>IF($B224="","",VLOOKUP($B224,'Catalog Items'!$L:$BB,28,FALSE))</f>
        <v/>
      </c>
      <c r="AE224" s="48" t="str">
        <f>IF($B224="","",VLOOKUP($B224,'Catalog Items'!$L:$BB,29,FALSE))</f>
        <v/>
      </c>
      <c r="AF224" s="48" t="str">
        <f>IF($B224="","",VLOOKUP($B224,'Catalog Items'!$L:$BB,30,FALSE))</f>
        <v/>
      </c>
      <c r="AG224" s="48" t="str">
        <f>IF($B224="","",VLOOKUP($B224,'Catalog Items'!$L:$BB,31,FALSE))</f>
        <v/>
      </c>
      <c r="AH224" s="48" t="str">
        <f>IF($B224="","",VLOOKUP($B224,'Catalog Items'!$L:$BB,32,FALSE))</f>
        <v/>
      </c>
      <c r="AI224" s="48" t="str">
        <f>IF($B224="","",VLOOKUP($B224,'Catalog Items'!$L:$BB,33,FALSE))</f>
        <v/>
      </c>
      <c r="AJ224" s="48" t="str">
        <f>IF($B224="","",VLOOKUP($B224,'Catalog Items'!$L:$BB,34,FALSE))</f>
        <v/>
      </c>
      <c r="AK224" s="47" t="str">
        <f>IF($B224="","",VLOOKUP($B224,'Catalog Items'!$L:$BB,35,FALSE))</f>
        <v/>
      </c>
      <c r="AL224" s="47" t="str">
        <f>IF($B224="","",VLOOKUP($B224,'Catalog Items'!$L:$BB,36,FALSE))</f>
        <v/>
      </c>
      <c r="AM224" s="47" t="str">
        <f>IF($B224="","",VLOOKUP($B224,'Catalog Items'!$L:$BB,37,FALSE))</f>
        <v/>
      </c>
      <c r="AN224" s="47" t="str">
        <f>IF($B224="","",VLOOKUP($B224,'Catalog Items'!$L:$BB,38,FALSE))</f>
        <v/>
      </c>
      <c r="AO224" s="47" t="str">
        <f>IF($B224="","",VLOOKUP($B224,'Catalog Items'!$L:$BB,14,FALSE))</f>
        <v/>
      </c>
    </row>
    <row r="225" spans="1:41" ht="15.6" customHeight="1" x14ac:dyDescent="0.25">
      <c r="A225" s="39">
        <v>214</v>
      </c>
      <c r="B225" s="40"/>
      <c r="C225" s="41"/>
      <c r="D225" s="41"/>
      <c r="E225" s="42" t="str">
        <f>IF($B225="","",VLOOKUP($B225,'Catalog Items'!$L:$M,2,FALSE))</f>
        <v/>
      </c>
      <c r="F225" s="68" t="str">
        <f>IF($B225="","",IF(AND(D225&gt;0,C225&gt;0),"UOM Error",IF(D225&gt;0,VLOOKUP(B225,'Catalog Items'!$L:$X,13,FALSE),IF(C225&gt;0,VLOOKUP(B225,'Catalog Items'!$L:$W,12,FALSE),0))))</f>
        <v/>
      </c>
      <c r="G225" s="43" t="str">
        <f t="shared" si="11"/>
        <v/>
      </c>
      <c r="H225" s="44">
        <f t="shared" si="12"/>
        <v>0</v>
      </c>
      <c r="I225" s="45">
        <f t="shared" si="10"/>
        <v>0</v>
      </c>
      <c r="J225" s="46" t="str">
        <f>IF($B225="","",VLOOKUP($B225,'Catalog Items'!$L:$N,3,FALSE))</f>
        <v/>
      </c>
      <c r="K225" s="46" t="str">
        <f>IF($B225="","",VLOOKUP($B225,'Catalog Items'!$L:$O,4,FALSE))</f>
        <v/>
      </c>
      <c r="L225" s="47" t="str">
        <f>IF($B225="","",VLOOKUP($B225,'Catalog Items'!$L:$Q,6,FALSE))</f>
        <v/>
      </c>
      <c r="M225" s="47" t="str">
        <f>IF($B225="","",VLOOKUP($B225,'Catalog Items'!$L:$R,7,FALSE))</f>
        <v/>
      </c>
      <c r="N225" s="47" t="str">
        <f>IF($B225="","",VLOOKUP($B225,'Catalog Items'!$L:$S,8,FALSE))</f>
        <v/>
      </c>
      <c r="O225" s="47" t="str">
        <f>IF($B225="","",VLOOKUP($B225,'Catalog Items'!$L:$T,9,FALSE))</f>
        <v/>
      </c>
      <c r="P225" s="96" t="str">
        <f>IF($B225="","",VLOOKUP($B225,'Catalog Items'!$L:$AA,10,FALSE))</f>
        <v/>
      </c>
      <c r="Q225" s="96" t="str">
        <f>IF($B225="","",VLOOKUP($B225,'Catalog Items'!$L:$AA,11,FALSE))</f>
        <v/>
      </c>
      <c r="R225" s="96" t="str">
        <f>IF($B225="","",VLOOKUP($B225,'Catalog Items'!$L:$AA,12,FALSE))</f>
        <v/>
      </c>
      <c r="S225" s="96" t="str">
        <f>IF($B225="","",VLOOKUP($B225,'Catalog Items'!$L:$AA,13,FALSE))</f>
        <v/>
      </c>
      <c r="T225" s="47" t="str">
        <f>IF($B225="","",VLOOKUP($B225,'Catalog Items'!$L:$BB,17,FALSE))</f>
        <v/>
      </c>
      <c r="U225" s="47" t="str">
        <f>IF($B225="","",VLOOKUP($B225,'Catalog Items'!$L:$BB,19,FALSE))</f>
        <v/>
      </c>
      <c r="V225" s="47" t="str">
        <f>IF($B225="","",VLOOKUP($B225,'Catalog Items'!$L:$BB,20,FALSE))</f>
        <v/>
      </c>
      <c r="W225" s="47" t="str">
        <f>IF($B225="","",VLOOKUP($B225,'Catalog Items'!$L:$BB,21,FALSE))</f>
        <v/>
      </c>
      <c r="X225" s="48" t="str">
        <f>IF($B225="","",VLOOKUP($B225,'Catalog Items'!$L:$BB,22,FALSE))</f>
        <v/>
      </c>
      <c r="Y225" s="48" t="str">
        <f>IF($B225="","",VLOOKUP($B225,'Catalog Items'!$L:$BB,23,FALSE))</f>
        <v/>
      </c>
      <c r="Z225" s="48" t="str">
        <f>IF($B225="","",VLOOKUP($B225,'Catalog Items'!$L:$BB,24,FALSE))</f>
        <v/>
      </c>
      <c r="AA225" s="47" t="str">
        <f>IF($B225="","",VLOOKUP($B225,'Catalog Items'!$L:$BB,25,FALSE))</f>
        <v/>
      </c>
      <c r="AB225" s="47" t="str">
        <f>IF($B225="","",VLOOKUP($B225,'Catalog Items'!$L:$BB,26,FALSE))</f>
        <v/>
      </c>
      <c r="AC225" s="48" t="str">
        <f>IF($B225="","",VLOOKUP($B225,'Catalog Items'!$L:$BB,27,FALSE))</f>
        <v/>
      </c>
      <c r="AD225" s="48" t="str">
        <f>IF($B225="","",VLOOKUP($B225,'Catalog Items'!$L:$BB,28,FALSE))</f>
        <v/>
      </c>
      <c r="AE225" s="48" t="str">
        <f>IF($B225="","",VLOOKUP($B225,'Catalog Items'!$L:$BB,29,FALSE))</f>
        <v/>
      </c>
      <c r="AF225" s="48" t="str">
        <f>IF($B225="","",VLOOKUP($B225,'Catalog Items'!$L:$BB,30,FALSE))</f>
        <v/>
      </c>
      <c r="AG225" s="48" t="str">
        <f>IF($B225="","",VLOOKUP($B225,'Catalog Items'!$L:$BB,31,FALSE))</f>
        <v/>
      </c>
      <c r="AH225" s="48" t="str">
        <f>IF($B225="","",VLOOKUP($B225,'Catalog Items'!$L:$BB,32,FALSE))</f>
        <v/>
      </c>
      <c r="AI225" s="48" t="str">
        <f>IF($B225="","",VLOOKUP($B225,'Catalog Items'!$L:$BB,33,FALSE))</f>
        <v/>
      </c>
      <c r="AJ225" s="48" t="str">
        <f>IF($B225="","",VLOOKUP($B225,'Catalog Items'!$L:$BB,34,FALSE))</f>
        <v/>
      </c>
      <c r="AK225" s="47" t="str">
        <f>IF($B225="","",VLOOKUP($B225,'Catalog Items'!$L:$BB,35,FALSE))</f>
        <v/>
      </c>
      <c r="AL225" s="47" t="str">
        <f>IF($B225="","",VLOOKUP($B225,'Catalog Items'!$L:$BB,36,FALSE))</f>
        <v/>
      </c>
      <c r="AM225" s="47" t="str">
        <f>IF($B225="","",VLOOKUP($B225,'Catalog Items'!$L:$BB,37,FALSE))</f>
        <v/>
      </c>
      <c r="AN225" s="47" t="str">
        <f>IF($B225="","",VLOOKUP($B225,'Catalog Items'!$L:$BB,38,FALSE))</f>
        <v/>
      </c>
      <c r="AO225" s="47" t="str">
        <f>IF($B225="","",VLOOKUP($B225,'Catalog Items'!$L:$BB,14,FALSE))</f>
        <v/>
      </c>
    </row>
    <row r="226" spans="1:41" ht="15.6" customHeight="1" x14ac:dyDescent="0.25">
      <c r="A226" s="39">
        <v>215</v>
      </c>
      <c r="B226" s="40"/>
      <c r="C226" s="41"/>
      <c r="D226" s="41"/>
      <c r="E226" s="42" t="str">
        <f>IF($B226="","",VLOOKUP($B226,'Catalog Items'!$L:$M,2,FALSE))</f>
        <v/>
      </c>
      <c r="F226" s="68" t="str">
        <f>IF($B226="","",IF(AND(D226&gt;0,C226&gt;0),"UOM Error",IF(D226&gt;0,VLOOKUP(B226,'Catalog Items'!$L:$X,13,FALSE),IF(C226&gt;0,VLOOKUP(B226,'Catalog Items'!$L:$W,12,FALSE),0))))</f>
        <v/>
      </c>
      <c r="G226" s="43" t="str">
        <f t="shared" si="11"/>
        <v/>
      </c>
      <c r="H226" s="44">
        <f t="shared" si="12"/>
        <v>0</v>
      </c>
      <c r="I226" s="45">
        <f t="shared" si="10"/>
        <v>0</v>
      </c>
      <c r="J226" s="46" t="str">
        <f>IF($B226="","",VLOOKUP($B226,'Catalog Items'!$L:$N,3,FALSE))</f>
        <v/>
      </c>
      <c r="K226" s="46" t="str">
        <f>IF($B226="","",VLOOKUP($B226,'Catalog Items'!$L:$O,4,FALSE))</f>
        <v/>
      </c>
      <c r="L226" s="47" t="str">
        <f>IF($B226="","",VLOOKUP($B226,'Catalog Items'!$L:$Q,6,FALSE))</f>
        <v/>
      </c>
      <c r="M226" s="47" t="str">
        <f>IF($B226="","",VLOOKUP($B226,'Catalog Items'!$L:$R,7,FALSE))</f>
        <v/>
      </c>
      <c r="N226" s="47" t="str">
        <f>IF($B226="","",VLOOKUP($B226,'Catalog Items'!$L:$S,8,FALSE))</f>
        <v/>
      </c>
      <c r="O226" s="47" t="str">
        <f>IF($B226="","",VLOOKUP($B226,'Catalog Items'!$L:$T,9,FALSE))</f>
        <v/>
      </c>
      <c r="P226" s="96" t="str">
        <f>IF($B226="","",VLOOKUP($B226,'Catalog Items'!$L:$AA,10,FALSE))</f>
        <v/>
      </c>
      <c r="Q226" s="96" t="str">
        <f>IF($B226="","",VLOOKUP($B226,'Catalog Items'!$L:$AA,11,FALSE))</f>
        <v/>
      </c>
      <c r="R226" s="96" t="str">
        <f>IF($B226="","",VLOOKUP($B226,'Catalog Items'!$L:$AA,12,FALSE))</f>
        <v/>
      </c>
      <c r="S226" s="96" t="str">
        <f>IF($B226="","",VLOOKUP($B226,'Catalog Items'!$L:$AA,13,FALSE))</f>
        <v/>
      </c>
      <c r="T226" s="47" t="str">
        <f>IF($B226="","",VLOOKUP($B226,'Catalog Items'!$L:$BB,17,FALSE))</f>
        <v/>
      </c>
      <c r="U226" s="47" t="str">
        <f>IF($B226="","",VLOOKUP($B226,'Catalog Items'!$L:$BB,19,FALSE))</f>
        <v/>
      </c>
      <c r="V226" s="47" t="str">
        <f>IF($B226="","",VLOOKUP($B226,'Catalog Items'!$L:$BB,20,FALSE))</f>
        <v/>
      </c>
      <c r="W226" s="47" t="str">
        <f>IF($B226="","",VLOOKUP($B226,'Catalog Items'!$L:$BB,21,FALSE))</f>
        <v/>
      </c>
      <c r="X226" s="48" t="str">
        <f>IF($B226="","",VLOOKUP($B226,'Catalog Items'!$L:$BB,22,FALSE))</f>
        <v/>
      </c>
      <c r="Y226" s="48" t="str">
        <f>IF($B226="","",VLOOKUP($B226,'Catalog Items'!$L:$BB,23,FALSE))</f>
        <v/>
      </c>
      <c r="Z226" s="48" t="str">
        <f>IF($B226="","",VLOOKUP($B226,'Catalog Items'!$L:$BB,24,FALSE))</f>
        <v/>
      </c>
      <c r="AA226" s="47" t="str">
        <f>IF($B226="","",VLOOKUP($B226,'Catalog Items'!$L:$BB,25,FALSE))</f>
        <v/>
      </c>
      <c r="AB226" s="47" t="str">
        <f>IF($B226="","",VLOOKUP($B226,'Catalog Items'!$L:$BB,26,FALSE))</f>
        <v/>
      </c>
      <c r="AC226" s="48" t="str">
        <f>IF($B226="","",VLOOKUP($B226,'Catalog Items'!$L:$BB,27,FALSE))</f>
        <v/>
      </c>
      <c r="AD226" s="48" t="str">
        <f>IF($B226="","",VLOOKUP($B226,'Catalog Items'!$L:$BB,28,FALSE))</f>
        <v/>
      </c>
      <c r="AE226" s="48" t="str">
        <f>IF($B226="","",VLOOKUP($B226,'Catalog Items'!$L:$BB,29,FALSE))</f>
        <v/>
      </c>
      <c r="AF226" s="48" t="str">
        <f>IF($B226="","",VLOOKUP($B226,'Catalog Items'!$L:$BB,30,FALSE))</f>
        <v/>
      </c>
      <c r="AG226" s="48" t="str">
        <f>IF($B226="","",VLOOKUP($B226,'Catalog Items'!$L:$BB,31,FALSE))</f>
        <v/>
      </c>
      <c r="AH226" s="48" t="str">
        <f>IF($B226="","",VLOOKUP($B226,'Catalog Items'!$L:$BB,32,FALSE))</f>
        <v/>
      </c>
      <c r="AI226" s="48" t="str">
        <f>IF($B226="","",VLOOKUP($B226,'Catalog Items'!$L:$BB,33,FALSE))</f>
        <v/>
      </c>
      <c r="AJ226" s="48" t="str">
        <f>IF($B226="","",VLOOKUP($B226,'Catalog Items'!$L:$BB,34,FALSE))</f>
        <v/>
      </c>
      <c r="AK226" s="47" t="str">
        <f>IF($B226="","",VLOOKUP($B226,'Catalog Items'!$L:$BB,35,FALSE))</f>
        <v/>
      </c>
      <c r="AL226" s="47" t="str">
        <f>IF($B226="","",VLOOKUP($B226,'Catalog Items'!$L:$BB,36,FALSE))</f>
        <v/>
      </c>
      <c r="AM226" s="47" t="str">
        <f>IF($B226="","",VLOOKUP($B226,'Catalog Items'!$L:$BB,37,FALSE))</f>
        <v/>
      </c>
      <c r="AN226" s="47" t="str">
        <f>IF($B226="","",VLOOKUP($B226,'Catalog Items'!$L:$BB,38,FALSE))</f>
        <v/>
      </c>
      <c r="AO226" s="47" t="str">
        <f>IF($B226="","",VLOOKUP($B226,'Catalog Items'!$L:$BB,14,FALSE))</f>
        <v/>
      </c>
    </row>
    <row r="227" spans="1:41" ht="15.6" customHeight="1" x14ac:dyDescent="0.25">
      <c r="A227" s="39">
        <v>216</v>
      </c>
      <c r="B227" s="40"/>
      <c r="C227" s="41"/>
      <c r="D227" s="41"/>
      <c r="E227" s="42" t="str">
        <f>IF($B227="","",VLOOKUP($B227,'Catalog Items'!$L:$M,2,FALSE))</f>
        <v/>
      </c>
      <c r="F227" s="68" t="str">
        <f>IF($B227="","",IF(AND(D227&gt;0,C227&gt;0),"UOM Error",IF(D227&gt;0,VLOOKUP(B227,'Catalog Items'!$L:$X,13,FALSE),IF(C227&gt;0,VLOOKUP(B227,'Catalog Items'!$L:$W,12,FALSE),0))))</f>
        <v/>
      </c>
      <c r="G227" s="43" t="str">
        <f t="shared" si="11"/>
        <v/>
      </c>
      <c r="H227" s="44">
        <f t="shared" si="12"/>
        <v>0</v>
      </c>
      <c r="I227" s="45">
        <f t="shared" si="10"/>
        <v>0</v>
      </c>
      <c r="J227" s="46" t="str">
        <f>IF($B227="","",VLOOKUP($B227,'Catalog Items'!$L:$N,3,FALSE))</f>
        <v/>
      </c>
      <c r="K227" s="46" t="str">
        <f>IF($B227="","",VLOOKUP($B227,'Catalog Items'!$L:$O,4,FALSE))</f>
        <v/>
      </c>
      <c r="L227" s="47" t="str">
        <f>IF($B227="","",VLOOKUP($B227,'Catalog Items'!$L:$Q,6,FALSE))</f>
        <v/>
      </c>
      <c r="M227" s="47" t="str">
        <f>IF($B227="","",VLOOKUP($B227,'Catalog Items'!$L:$R,7,FALSE))</f>
        <v/>
      </c>
      <c r="N227" s="47" t="str">
        <f>IF($B227="","",VLOOKUP($B227,'Catalog Items'!$L:$S,8,FALSE))</f>
        <v/>
      </c>
      <c r="O227" s="47" t="str">
        <f>IF($B227="","",VLOOKUP($B227,'Catalog Items'!$L:$T,9,FALSE))</f>
        <v/>
      </c>
      <c r="P227" s="96" t="str">
        <f>IF($B227="","",VLOOKUP($B227,'Catalog Items'!$L:$AA,10,FALSE))</f>
        <v/>
      </c>
      <c r="Q227" s="96" t="str">
        <f>IF($B227="","",VLOOKUP($B227,'Catalog Items'!$L:$AA,11,FALSE))</f>
        <v/>
      </c>
      <c r="R227" s="96" t="str">
        <f>IF($B227="","",VLOOKUP($B227,'Catalog Items'!$L:$AA,12,FALSE))</f>
        <v/>
      </c>
      <c r="S227" s="96" t="str">
        <f>IF($B227="","",VLOOKUP($B227,'Catalog Items'!$L:$AA,13,FALSE))</f>
        <v/>
      </c>
      <c r="T227" s="47" t="str">
        <f>IF($B227="","",VLOOKUP($B227,'Catalog Items'!$L:$BB,17,FALSE))</f>
        <v/>
      </c>
      <c r="U227" s="47" t="str">
        <f>IF($B227="","",VLOOKUP($B227,'Catalog Items'!$L:$BB,19,FALSE))</f>
        <v/>
      </c>
      <c r="V227" s="47" t="str">
        <f>IF($B227="","",VLOOKUP($B227,'Catalog Items'!$L:$BB,20,FALSE))</f>
        <v/>
      </c>
      <c r="W227" s="47" t="str">
        <f>IF($B227="","",VLOOKUP($B227,'Catalog Items'!$L:$BB,21,FALSE))</f>
        <v/>
      </c>
      <c r="X227" s="48" t="str">
        <f>IF($B227="","",VLOOKUP($B227,'Catalog Items'!$L:$BB,22,FALSE))</f>
        <v/>
      </c>
      <c r="Y227" s="48" t="str">
        <f>IF($B227="","",VLOOKUP($B227,'Catalog Items'!$L:$BB,23,FALSE))</f>
        <v/>
      </c>
      <c r="Z227" s="48" t="str">
        <f>IF($B227="","",VLOOKUP($B227,'Catalog Items'!$L:$BB,24,FALSE))</f>
        <v/>
      </c>
      <c r="AA227" s="47" t="str">
        <f>IF($B227="","",VLOOKUP($B227,'Catalog Items'!$L:$BB,25,FALSE))</f>
        <v/>
      </c>
      <c r="AB227" s="47" t="str">
        <f>IF($B227="","",VLOOKUP($B227,'Catalog Items'!$L:$BB,26,FALSE))</f>
        <v/>
      </c>
      <c r="AC227" s="48" t="str">
        <f>IF($B227="","",VLOOKUP($B227,'Catalog Items'!$L:$BB,27,FALSE))</f>
        <v/>
      </c>
      <c r="AD227" s="48" t="str">
        <f>IF($B227="","",VLOOKUP($B227,'Catalog Items'!$L:$BB,28,FALSE))</f>
        <v/>
      </c>
      <c r="AE227" s="48" t="str">
        <f>IF($B227="","",VLOOKUP($B227,'Catalog Items'!$L:$BB,29,FALSE))</f>
        <v/>
      </c>
      <c r="AF227" s="48" t="str">
        <f>IF($B227="","",VLOOKUP($B227,'Catalog Items'!$L:$BB,30,FALSE))</f>
        <v/>
      </c>
      <c r="AG227" s="48" t="str">
        <f>IF($B227="","",VLOOKUP($B227,'Catalog Items'!$L:$BB,31,FALSE))</f>
        <v/>
      </c>
      <c r="AH227" s="48" t="str">
        <f>IF($B227="","",VLOOKUP($B227,'Catalog Items'!$L:$BB,32,FALSE))</f>
        <v/>
      </c>
      <c r="AI227" s="48" t="str">
        <f>IF($B227="","",VLOOKUP($B227,'Catalog Items'!$L:$BB,33,FALSE))</f>
        <v/>
      </c>
      <c r="AJ227" s="48" t="str">
        <f>IF($B227="","",VLOOKUP($B227,'Catalog Items'!$L:$BB,34,FALSE))</f>
        <v/>
      </c>
      <c r="AK227" s="47" t="str">
        <f>IF($B227="","",VLOOKUP($B227,'Catalog Items'!$L:$BB,35,FALSE))</f>
        <v/>
      </c>
      <c r="AL227" s="47" t="str">
        <f>IF($B227="","",VLOOKUP($B227,'Catalog Items'!$L:$BB,36,FALSE))</f>
        <v/>
      </c>
      <c r="AM227" s="47" t="str">
        <f>IF($B227="","",VLOOKUP($B227,'Catalog Items'!$L:$BB,37,FALSE))</f>
        <v/>
      </c>
      <c r="AN227" s="47" t="str">
        <f>IF($B227="","",VLOOKUP($B227,'Catalog Items'!$L:$BB,38,FALSE))</f>
        <v/>
      </c>
      <c r="AO227" s="47" t="str">
        <f>IF($B227="","",VLOOKUP($B227,'Catalog Items'!$L:$BB,14,FALSE))</f>
        <v/>
      </c>
    </row>
    <row r="228" spans="1:41" ht="15.6" customHeight="1" x14ac:dyDescent="0.25">
      <c r="A228" s="39">
        <v>217</v>
      </c>
      <c r="B228" s="40"/>
      <c r="C228" s="41"/>
      <c r="D228" s="41"/>
      <c r="E228" s="42" t="str">
        <f>IF($B228="","",VLOOKUP($B228,'Catalog Items'!$L:$M,2,FALSE))</f>
        <v/>
      </c>
      <c r="F228" s="68" t="str">
        <f>IF($B228="","",IF(AND(D228&gt;0,C228&gt;0),"UOM Error",IF(D228&gt;0,VLOOKUP(B228,'Catalog Items'!$L:$X,13,FALSE),IF(C228&gt;0,VLOOKUP(B228,'Catalog Items'!$L:$W,12,FALSE),0))))</f>
        <v/>
      </c>
      <c r="G228" s="43" t="str">
        <f t="shared" si="11"/>
        <v/>
      </c>
      <c r="H228" s="44">
        <f t="shared" si="12"/>
        <v>0</v>
      </c>
      <c r="I228" s="45">
        <f t="shared" si="10"/>
        <v>0</v>
      </c>
      <c r="J228" s="46" t="str">
        <f>IF($B228="","",VLOOKUP($B228,'Catalog Items'!$L:$N,3,FALSE))</f>
        <v/>
      </c>
      <c r="K228" s="46" t="str">
        <f>IF($B228="","",VLOOKUP($B228,'Catalog Items'!$L:$O,4,FALSE))</f>
        <v/>
      </c>
      <c r="L228" s="47" t="str">
        <f>IF($B228="","",VLOOKUP($B228,'Catalog Items'!$L:$Q,6,FALSE))</f>
        <v/>
      </c>
      <c r="M228" s="47" t="str">
        <f>IF($B228="","",VLOOKUP($B228,'Catalog Items'!$L:$R,7,FALSE))</f>
        <v/>
      </c>
      <c r="N228" s="47" t="str">
        <f>IF($B228="","",VLOOKUP($B228,'Catalog Items'!$L:$S,8,FALSE))</f>
        <v/>
      </c>
      <c r="O228" s="47" t="str">
        <f>IF($B228="","",VLOOKUP($B228,'Catalog Items'!$L:$T,9,FALSE))</f>
        <v/>
      </c>
      <c r="P228" s="96" t="str">
        <f>IF($B228="","",VLOOKUP($B228,'Catalog Items'!$L:$AA,10,FALSE))</f>
        <v/>
      </c>
      <c r="Q228" s="96" t="str">
        <f>IF($B228="","",VLOOKUP($B228,'Catalog Items'!$L:$AA,11,FALSE))</f>
        <v/>
      </c>
      <c r="R228" s="96" t="str">
        <f>IF($B228="","",VLOOKUP($B228,'Catalog Items'!$L:$AA,12,FALSE))</f>
        <v/>
      </c>
      <c r="S228" s="96" t="str">
        <f>IF($B228="","",VLOOKUP($B228,'Catalog Items'!$L:$AA,13,FALSE))</f>
        <v/>
      </c>
      <c r="T228" s="47" t="str">
        <f>IF($B228="","",VLOOKUP($B228,'Catalog Items'!$L:$BB,17,FALSE))</f>
        <v/>
      </c>
      <c r="U228" s="47" t="str">
        <f>IF($B228="","",VLOOKUP($B228,'Catalog Items'!$L:$BB,19,FALSE))</f>
        <v/>
      </c>
      <c r="V228" s="47" t="str">
        <f>IF($B228="","",VLOOKUP($B228,'Catalog Items'!$L:$BB,20,FALSE))</f>
        <v/>
      </c>
      <c r="W228" s="47" t="str">
        <f>IF($B228="","",VLOOKUP($B228,'Catalog Items'!$L:$BB,21,FALSE))</f>
        <v/>
      </c>
      <c r="X228" s="48" t="str">
        <f>IF($B228="","",VLOOKUP($B228,'Catalog Items'!$L:$BB,22,FALSE))</f>
        <v/>
      </c>
      <c r="Y228" s="48" t="str">
        <f>IF($B228="","",VLOOKUP($B228,'Catalog Items'!$L:$BB,23,FALSE))</f>
        <v/>
      </c>
      <c r="Z228" s="48" t="str">
        <f>IF($B228="","",VLOOKUP($B228,'Catalog Items'!$L:$BB,24,FALSE))</f>
        <v/>
      </c>
      <c r="AA228" s="47" t="str">
        <f>IF($B228="","",VLOOKUP($B228,'Catalog Items'!$L:$BB,25,FALSE))</f>
        <v/>
      </c>
      <c r="AB228" s="47" t="str">
        <f>IF($B228="","",VLOOKUP($B228,'Catalog Items'!$L:$BB,26,FALSE))</f>
        <v/>
      </c>
      <c r="AC228" s="48" t="str">
        <f>IF($B228="","",VLOOKUP($B228,'Catalog Items'!$L:$BB,27,FALSE))</f>
        <v/>
      </c>
      <c r="AD228" s="48" t="str">
        <f>IF($B228="","",VLOOKUP($B228,'Catalog Items'!$L:$BB,28,FALSE))</f>
        <v/>
      </c>
      <c r="AE228" s="48" t="str">
        <f>IF($B228="","",VLOOKUP($B228,'Catalog Items'!$L:$BB,29,FALSE))</f>
        <v/>
      </c>
      <c r="AF228" s="48" t="str">
        <f>IF($B228="","",VLOOKUP($B228,'Catalog Items'!$L:$BB,30,FALSE))</f>
        <v/>
      </c>
      <c r="AG228" s="48" t="str">
        <f>IF($B228="","",VLOOKUP($B228,'Catalog Items'!$L:$BB,31,FALSE))</f>
        <v/>
      </c>
      <c r="AH228" s="48" t="str">
        <f>IF($B228="","",VLOOKUP($B228,'Catalog Items'!$L:$BB,32,FALSE))</f>
        <v/>
      </c>
      <c r="AI228" s="48" t="str">
        <f>IF($B228="","",VLOOKUP($B228,'Catalog Items'!$L:$BB,33,FALSE))</f>
        <v/>
      </c>
      <c r="AJ228" s="48" t="str">
        <f>IF($B228="","",VLOOKUP($B228,'Catalog Items'!$L:$BB,34,FALSE))</f>
        <v/>
      </c>
      <c r="AK228" s="47" t="str">
        <f>IF($B228="","",VLOOKUP($B228,'Catalog Items'!$L:$BB,35,FALSE))</f>
        <v/>
      </c>
      <c r="AL228" s="47" t="str">
        <f>IF($B228="","",VLOOKUP($B228,'Catalog Items'!$L:$BB,36,FALSE))</f>
        <v/>
      </c>
      <c r="AM228" s="47" t="str">
        <f>IF($B228="","",VLOOKUP($B228,'Catalog Items'!$L:$BB,37,FALSE))</f>
        <v/>
      </c>
      <c r="AN228" s="47" t="str">
        <f>IF($B228="","",VLOOKUP($B228,'Catalog Items'!$L:$BB,38,FALSE))</f>
        <v/>
      </c>
      <c r="AO228" s="47" t="str">
        <f>IF($B228="","",VLOOKUP($B228,'Catalog Items'!$L:$BB,14,FALSE))</f>
        <v/>
      </c>
    </row>
    <row r="229" spans="1:41" ht="15.6" customHeight="1" x14ac:dyDescent="0.25">
      <c r="A229" s="39">
        <v>218</v>
      </c>
      <c r="B229" s="40"/>
      <c r="C229" s="41"/>
      <c r="D229" s="41"/>
      <c r="E229" s="42" t="str">
        <f>IF($B229="","",VLOOKUP($B229,'Catalog Items'!$L:$M,2,FALSE))</f>
        <v/>
      </c>
      <c r="F229" s="68" t="str">
        <f>IF($B229="","",IF(AND(D229&gt;0,C229&gt;0),"UOM Error",IF(D229&gt;0,VLOOKUP(B229,'Catalog Items'!$L:$X,13,FALSE),IF(C229&gt;0,VLOOKUP(B229,'Catalog Items'!$L:$W,12,FALSE),0))))</f>
        <v/>
      </c>
      <c r="G229" s="43" t="str">
        <f t="shared" si="11"/>
        <v/>
      </c>
      <c r="H229" s="44">
        <f t="shared" si="12"/>
        <v>0</v>
      </c>
      <c r="I229" s="45">
        <f t="shared" si="10"/>
        <v>0</v>
      </c>
      <c r="J229" s="46" t="str">
        <f>IF($B229="","",VLOOKUP($B229,'Catalog Items'!$L:$N,3,FALSE))</f>
        <v/>
      </c>
      <c r="K229" s="46" t="str">
        <f>IF($B229="","",VLOOKUP($B229,'Catalog Items'!$L:$O,4,FALSE))</f>
        <v/>
      </c>
      <c r="L229" s="47" t="str">
        <f>IF($B229="","",VLOOKUP($B229,'Catalog Items'!$L:$Q,6,FALSE))</f>
        <v/>
      </c>
      <c r="M229" s="47" t="str">
        <f>IF($B229="","",VLOOKUP($B229,'Catalog Items'!$L:$R,7,FALSE))</f>
        <v/>
      </c>
      <c r="N229" s="47" t="str">
        <f>IF($B229="","",VLOOKUP($B229,'Catalog Items'!$L:$S,8,FALSE))</f>
        <v/>
      </c>
      <c r="O229" s="47" t="str">
        <f>IF($B229="","",VLOOKUP($B229,'Catalog Items'!$L:$T,9,FALSE))</f>
        <v/>
      </c>
      <c r="P229" s="96" t="str">
        <f>IF($B229="","",VLOOKUP($B229,'Catalog Items'!$L:$AA,10,FALSE))</f>
        <v/>
      </c>
      <c r="Q229" s="96" t="str">
        <f>IF($B229="","",VLOOKUP($B229,'Catalog Items'!$L:$AA,11,FALSE))</f>
        <v/>
      </c>
      <c r="R229" s="96" t="str">
        <f>IF($B229="","",VLOOKUP($B229,'Catalog Items'!$L:$AA,12,FALSE))</f>
        <v/>
      </c>
      <c r="S229" s="96" t="str">
        <f>IF($B229="","",VLOOKUP($B229,'Catalog Items'!$L:$AA,13,FALSE))</f>
        <v/>
      </c>
      <c r="T229" s="47" t="str">
        <f>IF($B229="","",VLOOKUP($B229,'Catalog Items'!$L:$BB,17,FALSE))</f>
        <v/>
      </c>
      <c r="U229" s="47" t="str">
        <f>IF($B229="","",VLOOKUP($B229,'Catalog Items'!$L:$BB,19,FALSE))</f>
        <v/>
      </c>
      <c r="V229" s="47" t="str">
        <f>IF($B229="","",VLOOKUP($B229,'Catalog Items'!$L:$BB,20,FALSE))</f>
        <v/>
      </c>
      <c r="W229" s="47" t="str">
        <f>IF($B229="","",VLOOKUP($B229,'Catalog Items'!$L:$BB,21,FALSE))</f>
        <v/>
      </c>
      <c r="X229" s="48" t="str">
        <f>IF($B229="","",VLOOKUP($B229,'Catalog Items'!$L:$BB,22,FALSE))</f>
        <v/>
      </c>
      <c r="Y229" s="48" t="str">
        <f>IF($B229="","",VLOOKUP($B229,'Catalog Items'!$L:$BB,23,FALSE))</f>
        <v/>
      </c>
      <c r="Z229" s="48" t="str">
        <f>IF($B229="","",VLOOKUP($B229,'Catalog Items'!$L:$BB,24,FALSE))</f>
        <v/>
      </c>
      <c r="AA229" s="47" t="str">
        <f>IF($B229="","",VLOOKUP($B229,'Catalog Items'!$L:$BB,25,FALSE))</f>
        <v/>
      </c>
      <c r="AB229" s="47" t="str">
        <f>IF($B229="","",VLOOKUP($B229,'Catalog Items'!$L:$BB,26,FALSE))</f>
        <v/>
      </c>
      <c r="AC229" s="48" t="str">
        <f>IF($B229="","",VLOOKUP($B229,'Catalog Items'!$L:$BB,27,FALSE))</f>
        <v/>
      </c>
      <c r="AD229" s="48" t="str">
        <f>IF($B229="","",VLOOKUP($B229,'Catalog Items'!$L:$BB,28,FALSE))</f>
        <v/>
      </c>
      <c r="AE229" s="48" t="str">
        <f>IF($B229="","",VLOOKUP($B229,'Catalog Items'!$L:$BB,29,FALSE))</f>
        <v/>
      </c>
      <c r="AF229" s="48" t="str">
        <f>IF($B229="","",VLOOKUP($B229,'Catalog Items'!$L:$BB,30,FALSE))</f>
        <v/>
      </c>
      <c r="AG229" s="48" t="str">
        <f>IF($B229="","",VLOOKUP($B229,'Catalog Items'!$L:$BB,31,FALSE))</f>
        <v/>
      </c>
      <c r="AH229" s="48" t="str">
        <f>IF($B229="","",VLOOKUP($B229,'Catalog Items'!$L:$BB,32,FALSE))</f>
        <v/>
      </c>
      <c r="AI229" s="48" t="str">
        <f>IF($B229="","",VLOOKUP($B229,'Catalog Items'!$L:$BB,33,FALSE))</f>
        <v/>
      </c>
      <c r="AJ229" s="48" t="str">
        <f>IF($B229="","",VLOOKUP($B229,'Catalog Items'!$L:$BB,34,FALSE))</f>
        <v/>
      </c>
      <c r="AK229" s="47" t="str">
        <f>IF($B229="","",VLOOKUP($B229,'Catalog Items'!$L:$BB,35,FALSE))</f>
        <v/>
      </c>
      <c r="AL229" s="47" t="str">
        <f>IF($B229="","",VLOOKUP($B229,'Catalog Items'!$L:$BB,36,FALSE))</f>
        <v/>
      </c>
      <c r="AM229" s="47" t="str">
        <f>IF($B229="","",VLOOKUP($B229,'Catalog Items'!$L:$BB,37,FALSE))</f>
        <v/>
      </c>
      <c r="AN229" s="47" t="str">
        <f>IF($B229="","",VLOOKUP($B229,'Catalog Items'!$L:$BB,38,FALSE))</f>
        <v/>
      </c>
      <c r="AO229" s="47" t="str">
        <f>IF($B229="","",VLOOKUP($B229,'Catalog Items'!$L:$BB,14,FALSE))</f>
        <v/>
      </c>
    </row>
    <row r="230" spans="1:41" ht="15.6" customHeight="1" x14ac:dyDescent="0.25">
      <c r="A230" s="39">
        <v>219</v>
      </c>
      <c r="B230" s="40"/>
      <c r="C230" s="41"/>
      <c r="D230" s="41"/>
      <c r="E230" s="42" t="str">
        <f>IF($B230="","",VLOOKUP($B230,'Catalog Items'!$L:$M,2,FALSE))</f>
        <v/>
      </c>
      <c r="F230" s="68" t="str">
        <f>IF($B230="","",IF(AND(D230&gt;0,C230&gt;0),"UOM Error",IF(D230&gt;0,VLOOKUP(B230,'Catalog Items'!$L:$X,13,FALSE),IF(C230&gt;0,VLOOKUP(B230,'Catalog Items'!$L:$W,12,FALSE),0))))</f>
        <v/>
      </c>
      <c r="G230" s="43" t="str">
        <f t="shared" si="11"/>
        <v/>
      </c>
      <c r="H230" s="44">
        <f t="shared" si="12"/>
        <v>0</v>
      </c>
      <c r="I230" s="45">
        <f t="shared" si="10"/>
        <v>0</v>
      </c>
      <c r="J230" s="46" t="str">
        <f>IF($B230="","",VLOOKUP($B230,'Catalog Items'!$L:$N,3,FALSE))</f>
        <v/>
      </c>
      <c r="K230" s="46" t="str">
        <f>IF($B230="","",VLOOKUP($B230,'Catalog Items'!$L:$O,4,FALSE))</f>
        <v/>
      </c>
      <c r="L230" s="47" t="str">
        <f>IF($B230="","",VLOOKUP($B230,'Catalog Items'!$L:$Q,6,FALSE))</f>
        <v/>
      </c>
      <c r="M230" s="47" t="str">
        <f>IF($B230="","",VLOOKUP($B230,'Catalog Items'!$L:$R,7,FALSE))</f>
        <v/>
      </c>
      <c r="N230" s="47" t="str">
        <f>IF($B230="","",VLOOKUP($B230,'Catalog Items'!$L:$S,8,FALSE))</f>
        <v/>
      </c>
      <c r="O230" s="47" t="str">
        <f>IF($B230="","",VLOOKUP($B230,'Catalog Items'!$L:$T,9,FALSE))</f>
        <v/>
      </c>
      <c r="P230" s="96" t="str">
        <f>IF($B230="","",VLOOKUP($B230,'Catalog Items'!$L:$AA,10,FALSE))</f>
        <v/>
      </c>
      <c r="Q230" s="96" t="str">
        <f>IF($B230="","",VLOOKUP($B230,'Catalog Items'!$L:$AA,11,FALSE))</f>
        <v/>
      </c>
      <c r="R230" s="96" t="str">
        <f>IF($B230="","",VLOOKUP($B230,'Catalog Items'!$L:$AA,12,FALSE))</f>
        <v/>
      </c>
      <c r="S230" s="96" t="str">
        <f>IF($B230="","",VLOOKUP($B230,'Catalog Items'!$L:$AA,13,FALSE))</f>
        <v/>
      </c>
      <c r="T230" s="47" t="str">
        <f>IF($B230="","",VLOOKUP($B230,'Catalog Items'!$L:$BB,17,FALSE))</f>
        <v/>
      </c>
      <c r="U230" s="47" t="str">
        <f>IF($B230="","",VLOOKUP($B230,'Catalog Items'!$L:$BB,19,FALSE))</f>
        <v/>
      </c>
      <c r="V230" s="47" t="str">
        <f>IF($B230="","",VLOOKUP($B230,'Catalog Items'!$L:$BB,20,FALSE))</f>
        <v/>
      </c>
      <c r="W230" s="47" t="str">
        <f>IF($B230="","",VLOOKUP($B230,'Catalog Items'!$L:$BB,21,FALSE))</f>
        <v/>
      </c>
      <c r="X230" s="48" t="str">
        <f>IF($B230="","",VLOOKUP($B230,'Catalog Items'!$L:$BB,22,FALSE))</f>
        <v/>
      </c>
      <c r="Y230" s="48" t="str">
        <f>IF($B230="","",VLOOKUP($B230,'Catalog Items'!$L:$BB,23,FALSE))</f>
        <v/>
      </c>
      <c r="Z230" s="48" t="str">
        <f>IF($B230="","",VLOOKUP($B230,'Catalog Items'!$L:$BB,24,FALSE))</f>
        <v/>
      </c>
      <c r="AA230" s="47" t="str">
        <f>IF($B230="","",VLOOKUP($B230,'Catalog Items'!$L:$BB,25,FALSE))</f>
        <v/>
      </c>
      <c r="AB230" s="47" t="str">
        <f>IF($B230="","",VLOOKUP($B230,'Catalog Items'!$L:$BB,26,FALSE))</f>
        <v/>
      </c>
      <c r="AC230" s="48" t="str">
        <f>IF($B230="","",VLOOKUP($B230,'Catalog Items'!$L:$BB,27,FALSE))</f>
        <v/>
      </c>
      <c r="AD230" s="48" t="str">
        <f>IF($B230="","",VLOOKUP($B230,'Catalog Items'!$L:$BB,28,FALSE))</f>
        <v/>
      </c>
      <c r="AE230" s="48" t="str">
        <f>IF($B230="","",VLOOKUP($B230,'Catalog Items'!$L:$BB,29,FALSE))</f>
        <v/>
      </c>
      <c r="AF230" s="48" t="str">
        <f>IF($B230="","",VLOOKUP($B230,'Catalog Items'!$L:$BB,30,FALSE))</f>
        <v/>
      </c>
      <c r="AG230" s="48" t="str">
        <f>IF($B230="","",VLOOKUP($B230,'Catalog Items'!$L:$BB,31,FALSE))</f>
        <v/>
      </c>
      <c r="AH230" s="48" t="str">
        <f>IF($B230="","",VLOOKUP($B230,'Catalog Items'!$L:$BB,32,FALSE))</f>
        <v/>
      </c>
      <c r="AI230" s="48" t="str">
        <f>IF($B230="","",VLOOKUP($B230,'Catalog Items'!$L:$BB,33,FALSE))</f>
        <v/>
      </c>
      <c r="AJ230" s="48" t="str">
        <f>IF($B230="","",VLOOKUP($B230,'Catalog Items'!$L:$BB,34,FALSE))</f>
        <v/>
      </c>
      <c r="AK230" s="47" t="str">
        <f>IF($B230="","",VLOOKUP($B230,'Catalog Items'!$L:$BB,35,FALSE))</f>
        <v/>
      </c>
      <c r="AL230" s="47" t="str">
        <f>IF($B230="","",VLOOKUP($B230,'Catalog Items'!$L:$BB,36,FALSE))</f>
        <v/>
      </c>
      <c r="AM230" s="47" t="str">
        <f>IF($B230="","",VLOOKUP($B230,'Catalog Items'!$L:$BB,37,FALSE))</f>
        <v/>
      </c>
      <c r="AN230" s="47" t="str">
        <f>IF($B230="","",VLOOKUP($B230,'Catalog Items'!$L:$BB,38,FALSE))</f>
        <v/>
      </c>
      <c r="AO230" s="47" t="str">
        <f>IF($B230="","",VLOOKUP($B230,'Catalog Items'!$L:$BB,14,FALSE))</f>
        <v/>
      </c>
    </row>
    <row r="231" spans="1:41" ht="15.6" customHeight="1" x14ac:dyDescent="0.25">
      <c r="A231" s="39">
        <v>220</v>
      </c>
      <c r="B231" s="40"/>
      <c r="C231" s="41"/>
      <c r="D231" s="41"/>
      <c r="E231" s="42" t="str">
        <f>IF($B231="","",VLOOKUP($B231,'Catalog Items'!$L:$M,2,FALSE))</f>
        <v/>
      </c>
      <c r="F231" s="68" t="str">
        <f>IF($B231="","",IF(AND(D231&gt;0,C231&gt;0),"UOM Error",IF(D231&gt;0,VLOOKUP(B231,'Catalog Items'!$L:$X,13,FALSE),IF(C231&gt;0,VLOOKUP(B231,'Catalog Items'!$L:$W,12,FALSE),0))))</f>
        <v/>
      </c>
      <c r="G231" s="43" t="str">
        <f t="shared" si="11"/>
        <v/>
      </c>
      <c r="H231" s="44">
        <f t="shared" si="12"/>
        <v>0</v>
      </c>
      <c r="I231" s="45">
        <f t="shared" si="10"/>
        <v>0</v>
      </c>
      <c r="J231" s="46" t="str">
        <f>IF($B231="","",VLOOKUP($B231,'Catalog Items'!$L:$N,3,FALSE))</f>
        <v/>
      </c>
      <c r="K231" s="46" t="str">
        <f>IF($B231="","",VLOOKUP($B231,'Catalog Items'!$L:$O,4,FALSE))</f>
        <v/>
      </c>
      <c r="L231" s="47" t="str">
        <f>IF($B231="","",VLOOKUP($B231,'Catalog Items'!$L:$Q,6,FALSE))</f>
        <v/>
      </c>
      <c r="M231" s="47" t="str">
        <f>IF($B231="","",VLOOKUP($B231,'Catalog Items'!$L:$R,7,FALSE))</f>
        <v/>
      </c>
      <c r="N231" s="47" t="str">
        <f>IF($B231="","",VLOOKUP($B231,'Catalog Items'!$L:$S,8,FALSE))</f>
        <v/>
      </c>
      <c r="O231" s="47" t="str">
        <f>IF($B231="","",VLOOKUP($B231,'Catalog Items'!$L:$T,9,FALSE))</f>
        <v/>
      </c>
      <c r="P231" s="96" t="str">
        <f>IF($B231="","",VLOOKUP($B231,'Catalog Items'!$L:$AA,10,FALSE))</f>
        <v/>
      </c>
      <c r="Q231" s="96" t="str">
        <f>IF($B231="","",VLOOKUP($B231,'Catalog Items'!$L:$AA,11,FALSE))</f>
        <v/>
      </c>
      <c r="R231" s="96" t="str">
        <f>IF($B231="","",VLOOKUP($B231,'Catalog Items'!$L:$AA,12,FALSE))</f>
        <v/>
      </c>
      <c r="S231" s="96" t="str">
        <f>IF($B231="","",VLOOKUP($B231,'Catalog Items'!$L:$AA,13,FALSE))</f>
        <v/>
      </c>
      <c r="T231" s="47" t="str">
        <f>IF($B231="","",VLOOKUP($B231,'Catalog Items'!$L:$BB,17,FALSE))</f>
        <v/>
      </c>
      <c r="U231" s="47" t="str">
        <f>IF($B231="","",VLOOKUP($B231,'Catalog Items'!$L:$BB,19,FALSE))</f>
        <v/>
      </c>
      <c r="V231" s="47" t="str">
        <f>IF($B231="","",VLOOKUP($B231,'Catalog Items'!$L:$BB,20,FALSE))</f>
        <v/>
      </c>
      <c r="W231" s="47" t="str">
        <f>IF($B231="","",VLOOKUP($B231,'Catalog Items'!$L:$BB,21,FALSE))</f>
        <v/>
      </c>
      <c r="X231" s="48" t="str">
        <f>IF($B231="","",VLOOKUP($B231,'Catalog Items'!$L:$BB,22,FALSE))</f>
        <v/>
      </c>
      <c r="Y231" s="48" t="str">
        <f>IF($B231="","",VLOOKUP($B231,'Catalog Items'!$L:$BB,23,FALSE))</f>
        <v/>
      </c>
      <c r="Z231" s="48" t="str">
        <f>IF($B231="","",VLOOKUP($B231,'Catalog Items'!$L:$BB,24,FALSE))</f>
        <v/>
      </c>
      <c r="AA231" s="47" t="str">
        <f>IF($B231="","",VLOOKUP($B231,'Catalog Items'!$L:$BB,25,FALSE))</f>
        <v/>
      </c>
      <c r="AB231" s="47" t="str">
        <f>IF($B231="","",VLOOKUP($B231,'Catalog Items'!$L:$BB,26,FALSE))</f>
        <v/>
      </c>
      <c r="AC231" s="48" t="str">
        <f>IF($B231="","",VLOOKUP($B231,'Catalog Items'!$L:$BB,27,FALSE))</f>
        <v/>
      </c>
      <c r="AD231" s="48" t="str">
        <f>IF($B231="","",VLOOKUP($B231,'Catalog Items'!$L:$BB,28,FALSE))</f>
        <v/>
      </c>
      <c r="AE231" s="48" t="str">
        <f>IF($B231="","",VLOOKUP($B231,'Catalog Items'!$L:$BB,29,FALSE))</f>
        <v/>
      </c>
      <c r="AF231" s="48" t="str">
        <f>IF($B231="","",VLOOKUP($B231,'Catalog Items'!$L:$BB,30,FALSE))</f>
        <v/>
      </c>
      <c r="AG231" s="48" t="str">
        <f>IF($B231="","",VLOOKUP($B231,'Catalog Items'!$L:$BB,31,FALSE))</f>
        <v/>
      </c>
      <c r="AH231" s="48" t="str">
        <f>IF($B231="","",VLOOKUP($B231,'Catalog Items'!$L:$BB,32,FALSE))</f>
        <v/>
      </c>
      <c r="AI231" s="48" t="str">
        <f>IF($B231="","",VLOOKUP($B231,'Catalog Items'!$L:$BB,33,FALSE))</f>
        <v/>
      </c>
      <c r="AJ231" s="48" t="str">
        <f>IF($B231="","",VLOOKUP($B231,'Catalog Items'!$L:$BB,34,FALSE))</f>
        <v/>
      </c>
      <c r="AK231" s="47" t="str">
        <f>IF($B231="","",VLOOKUP($B231,'Catalog Items'!$L:$BB,35,FALSE))</f>
        <v/>
      </c>
      <c r="AL231" s="47" t="str">
        <f>IF($B231="","",VLOOKUP($B231,'Catalog Items'!$L:$BB,36,FALSE))</f>
        <v/>
      </c>
      <c r="AM231" s="47" t="str">
        <f>IF($B231="","",VLOOKUP($B231,'Catalog Items'!$L:$BB,37,FALSE))</f>
        <v/>
      </c>
      <c r="AN231" s="47" t="str">
        <f>IF($B231="","",VLOOKUP($B231,'Catalog Items'!$L:$BB,38,FALSE))</f>
        <v/>
      </c>
      <c r="AO231" s="47" t="str">
        <f>IF($B231="","",VLOOKUP($B231,'Catalog Items'!$L:$BB,14,FALSE))</f>
        <v/>
      </c>
    </row>
    <row r="232" spans="1:41" ht="15.6" customHeight="1" x14ac:dyDescent="0.25">
      <c r="A232" s="39">
        <v>221</v>
      </c>
      <c r="B232" s="40"/>
      <c r="C232" s="41"/>
      <c r="D232" s="41"/>
      <c r="E232" s="42" t="str">
        <f>IF($B232="","",VLOOKUP($B232,'Catalog Items'!$L:$M,2,FALSE))</f>
        <v/>
      </c>
      <c r="F232" s="68" t="str">
        <f>IF($B232="","",IF(AND(D232&gt;0,C232&gt;0),"UOM Error",IF(D232&gt;0,VLOOKUP(B232,'Catalog Items'!$L:$X,13,FALSE),IF(C232&gt;0,VLOOKUP(B232,'Catalog Items'!$L:$W,12,FALSE),0))))</f>
        <v/>
      </c>
      <c r="G232" s="43" t="str">
        <f t="shared" si="11"/>
        <v/>
      </c>
      <c r="H232" s="44">
        <f t="shared" si="12"/>
        <v>0</v>
      </c>
      <c r="I232" s="45">
        <f t="shared" si="10"/>
        <v>0</v>
      </c>
      <c r="J232" s="46" t="str">
        <f>IF($B232="","",VLOOKUP($B232,'Catalog Items'!$L:$N,3,FALSE))</f>
        <v/>
      </c>
      <c r="K232" s="46" t="str">
        <f>IF($B232="","",VLOOKUP($B232,'Catalog Items'!$L:$O,4,FALSE))</f>
        <v/>
      </c>
      <c r="L232" s="47" t="str">
        <f>IF($B232="","",VLOOKUP($B232,'Catalog Items'!$L:$Q,6,FALSE))</f>
        <v/>
      </c>
      <c r="M232" s="47" t="str">
        <f>IF($B232="","",VLOOKUP($B232,'Catalog Items'!$L:$R,7,FALSE))</f>
        <v/>
      </c>
      <c r="N232" s="47" t="str">
        <f>IF($B232="","",VLOOKUP($B232,'Catalog Items'!$L:$S,8,FALSE))</f>
        <v/>
      </c>
      <c r="O232" s="47" t="str">
        <f>IF($B232="","",VLOOKUP($B232,'Catalog Items'!$L:$T,9,FALSE))</f>
        <v/>
      </c>
      <c r="P232" s="96" t="str">
        <f>IF($B232="","",VLOOKUP($B232,'Catalog Items'!$L:$AA,10,FALSE))</f>
        <v/>
      </c>
      <c r="Q232" s="96" t="str">
        <f>IF($B232="","",VLOOKUP($B232,'Catalog Items'!$L:$AA,11,FALSE))</f>
        <v/>
      </c>
      <c r="R232" s="96" t="str">
        <f>IF($B232="","",VLOOKUP($B232,'Catalog Items'!$L:$AA,12,FALSE))</f>
        <v/>
      </c>
      <c r="S232" s="96" t="str">
        <f>IF($B232="","",VLOOKUP($B232,'Catalog Items'!$L:$AA,13,FALSE))</f>
        <v/>
      </c>
      <c r="T232" s="47" t="str">
        <f>IF($B232="","",VLOOKUP($B232,'Catalog Items'!$L:$BB,17,FALSE))</f>
        <v/>
      </c>
      <c r="U232" s="47" t="str">
        <f>IF($B232="","",VLOOKUP($B232,'Catalog Items'!$L:$BB,19,FALSE))</f>
        <v/>
      </c>
      <c r="V232" s="47" t="str">
        <f>IF($B232="","",VLOOKUP($B232,'Catalog Items'!$L:$BB,20,FALSE))</f>
        <v/>
      </c>
      <c r="W232" s="47" t="str">
        <f>IF($B232="","",VLOOKUP($B232,'Catalog Items'!$L:$BB,21,FALSE))</f>
        <v/>
      </c>
      <c r="X232" s="48" t="str">
        <f>IF($B232="","",VLOOKUP($B232,'Catalog Items'!$L:$BB,22,FALSE))</f>
        <v/>
      </c>
      <c r="Y232" s="48" t="str">
        <f>IF($B232="","",VLOOKUP($B232,'Catalog Items'!$L:$BB,23,FALSE))</f>
        <v/>
      </c>
      <c r="Z232" s="48" t="str">
        <f>IF($B232="","",VLOOKUP($B232,'Catalog Items'!$L:$BB,24,FALSE))</f>
        <v/>
      </c>
      <c r="AA232" s="47" t="str">
        <f>IF($B232="","",VLOOKUP($B232,'Catalog Items'!$L:$BB,25,FALSE))</f>
        <v/>
      </c>
      <c r="AB232" s="47" t="str">
        <f>IF($B232="","",VLOOKUP($B232,'Catalog Items'!$L:$BB,26,FALSE))</f>
        <v/>
      </c>
      <c r="AC232" s="48" t="str">
        <f>IF($B232="","",VLOOKUP($B232,'Catalog Items'!$L:$BB,27,FALSE))</f>
        <v/>
      </c>
      <c r="AD232" s="48" t="str">
        <f>IF($B232="","",VLOOKUP($B232,'Catalog Items'!$L:$BB,28,FALSE))</f>
        <v/>
      </c>
      <c r="AE232" s="48" t="str">
        <f>IF($B232="","",VLOOKUP($B232,'Catalog Items'!$L:$BB,29,FALSE))</f>
        <v/>
      </c>
      <c r="AF232" s="48" t="str">
        <f>IF($B232="","",VLOOKUP($B232,'Catalog Items'!$L:$BB,30,FALSE))</f>
        <v/>
      </c>
      <c r="AG232" s="48" t="str">
        <f>IF($B232="","",VLOOKUP($B232,'Catalog Items'!$L:$BB,31,FALSE))</f>
        <v/>
      </c>
      <c r="AH232" s="48" t="str">
        <f>IF($B232="","",VLOOKUP($B232,'Catalog Items'!$L:$BB,32,FALSE))</f>
        <v/>
      </c>
      <c r="AI232" s="48" t="str">
        <f>IF($B232="","",VLOOKUP($B232,'Catalog Items'!$L:$BB,33,FALSE))</f>
        <v/>
      </c>
      <c r="AJ232" s="48" t="str">
        <f>IF($B232="","",VLOOKUP($B232,'Catalog Items'!$L:$BB,34,FALSE))</f>
        <v/>
      </c>
      <c r="AK232" s="47" t="str">
        <f>IF($B232="","",VLOOKUP($B232,'Catalog Items'!$L:$BB,35,FALSE))</f>
        <v/>
      </c>
      <c r="AL232" s="47" t="str">
        <f>IF($B232="","",VLOOKUP($B232,'Catalog Items'!$L:$BB,36,FALSE))</f>
        <v/>
      </c>
      <c r="AM232" s="47" t="str">
        <f>IF($B232="","",VLOOKUP($B232,'Catalog Items'!$L:$BB,37,FALSE))</f>
        <v/>
      </c>
      <c r="AN232" s="47" t="str">
        <f>IF($B232="","",VLOOKUP($B232,'Catalog Items'!$L:$BB,38,FALSE))</f>
        <v/>
      </c>
      <c r="AO232" s="47" t="str">
        <f>IF($B232="","",VLOOKUP($B232,'Catalog Items'!$L:$BB,14,FALSE))</f>
        <v/>
      </c>
    </row>
    <row r="233" spans="1:41" ht="15.6" customHeight="1" x14ac:dyDescent="0.25">
      <c r="A233" s="39">
        <v>222</v>
      </c>
      <c r="B233" s="40"/>
      <c r="C233" s="41"/>
      <c r="D233" s="41"/>
      <c r="E233" s="42" t="str">
        <f>IF($B233="","",VLOOKUP($B233,'Catalog Items'!$L:$M,2,FALSE))</f>
        <v/>
      </c>
      <c r="F233" s="68" t="str">
        <f>IF($B233="","",IF(AND(D233&gt;0,C233&gt;0),"UOM Error",IF(D233&gt;0,VLOOKUP(B233,'Catalog Items'!$L:$X,13,FALSE),IF(C233&gt;0,VLOOKUP(B233,'Catalog Items'!$L:$W,12,FALSE),0))))</f>
        <v/>
      </c>
      <c r="G233" s="43" t="str">
        <f t="shared" si="11"/>
        <v/>
      </c>
      <c r="H233" s="44">
        <f t="shared" si="12"/>
        <v>0</v>
      </c>
      <c r="I233" s="45">
        <f t="shared" si="10"/>
        <v>0</v>
      </c>
      <c r="J233" s="46" t="str">
        <f>IF($B233="","",VLOOKUP($B233,'Catalog Items'!$L:$N,3,FALSE))</f>
        <v/>
      </c>
      <c r="K233" s="46" t="str">
        <f>IF($B233="","",VLOOKUP($B233,'Catalog Items'!$L:$O,4,FALSE))</f>
        <v/>
      </c>
      <c r="L233" s="47" t="str">
        <f>IF($B233="","",VLOOKUP($B233,'Catalog Items'!$L:$Q,6,FALSE))</f>
        <v/>
      </c>
      <c r="M233" s="47" t="str">
        <f>IF($B233="","",VLOOKUP($B233,'Catalog Items'!$L:$R,7,FALSE))</f>
        <v/>
      </c>
      <c r="N233" s="47" t="str">
        <f>IF($B233="","",VLOOKUP($B233,'Catalog Items'!$L:$S,8,FALSE))</f>
        <v/>
      </c>
      <c r="O233" s="47" t="str">
        <f>IF($B233="","",VLOOKUP($B233,'Catalog Items'!$L:$T,9,FALSE))</f>
        <v/>
      </c>
      <c r="P233" s="96" t="str">
        <f>IF($B233="","",VLOOKUP($B233,'Catalog Items'!$L:$AA,10,FALSE))</f>
        <v/>
      </c>
      <c r="Q233" s="96" t="str">
        <f>IF($B233="","",VLOOKUP($B233,'Catalog Items'!$L:$AA,11,FALSE))</f>
        <v/>
      </c>
      <c r="R233" s="96" t="str">
        <f>IF($B233="","",VLOOKUP($B233,'Catalog Items'!$L:$AA,12,FALSE))</f>
        <v/>
      </c>
      <c r="S233" s="96" t="str">
        <f>IF($B233="","",VLOOKUP($B233,'Catalog Items'!$L:$AA,13,FALSE))</f>
        <v/>
      </c>
      <c r="T233" s="47" t="str">
        <f>IF($B233="","",VLOOKUP($B233,'Catalog Items'!$L:$BB,17,FALSE))</f>
        <v/>
      </c>
      <c r="U233" s="47" t="str">
        <f>IF($B233="","",VLOOKUP($B233,'Catalog Items'!$L:$BB,19,FALSE))</f>
        <v/>
      </c>
      <c r="V233" s="47" t="str">
        <f>IF($B233="","",VLOOKUP($B233,'Catalog Items'!$L:$BB,20,FALSE))</f>
        <v/>
      </c>
      <c r="W233" s="47" t="str">
        <f>IF($B233="","",VLOOKUP($B233,'Catalog Items'!$L:$BB,21,FALSE))</f>
        <v/>
      </c>
      <c r="X233" s="48" t="str">
        <f>IF($B233="","",VLOOKUP($B233,'Catalog Items'!$L:$BB,22,FALSE))</f>
        <v/>
      </c>
      <c r="Y233" s="48" t="str">
        <f>IF($B233="","",VLOOKUP($B233,'Catalog Items'!$L:$BB,23,FALSE))</f>
        <v/>
      </c>
      <c r="Z233" s="48" t="str">
        <f>IF($B233="","",VLOOKUP($B233,'Catalog Items'!$L:$BB,24,FALSE))</f>
        <v/>
      </c>
      <c r="AA233" s="47" t="str">
        <f>IF($B233="","",VLOOKUP($B233,'Catalog Items'!$L:$BB,25,FALSE))</f>
        <v/>
      </c>
      <c r="AB233" s="47" t="str">
        <f>IF($B233="","",VLOOKUP($B233,'Catalog Items'!$L:$BB,26,FALSE))</f>
        <v/>
      </c>
      <c r="AC233" s="48" t="str">
        <f>IF($B233="","",VLOOKUP($B233,'Catalog Items'!$L:$BB,27,FALSE))</f>
        <v/>
      </c>
      <c r="AD233" s="48" t="str">
        <f>IF($B233="","",VLOOKUP($B233,'Catalog Items'!$L:$BB,28,FALSE))</f>
        <v/>
      </c>
      <c r="AE233" s="48" t="str">
        <f>IF($B233="","",VLOOKUP($B233,'Catalog Items'!$L:$BB,29,FALSE))</f>
        <v/>
      </c>
      <c r="AF233" s="48" t="str">
        <f>IF($B233="","",VLOOKUP($B233,'Catalog Items'!$L:$BB,30,FALSE))</f>
        <v/>
      </c>
      <c r="AG233" s="48" t="str">
        <f>IF($B233="","",VLOOKUP($B233,'Catalog Items'!$L:$BB,31,FALSE))</f>
        <v/>
      </c>
      <c r="AH233" s="48" t="str">
        <f>IF($B233="","",VLOOKUP($B233,'Catalog Items'!$L:$BB,32,FALSE))</f>
        <v/>
      </c>
      <c r="AI233" s="48" t="str">
        <f>IF($B233="","",VLOOKUP($B233,'Catalog Items'!$L:$BB,33,FALSE))</f>
        <v/>
      </c>
      <c r="AJ233" s="48" t="str">
        <f>IF($B233="","",VLOOKUP($B233,'Catalog Items'!$L:$BB,34,FALSE))</f>
        <v/>
      </c>
      <c r="AK233" s="47" t="str">
        <f>IF($B233="","",VLOOKUP($B233,'Catalog Items'!$L:$BB,35,FALSE))</f>
        <v/>
      </c>
      <c r="AL233" s="47" t="str">
        <f>IF($B233="","",VLOOKUP($B233,'Catalog Items'!$L:$BB,36,FALSE))</f>
        <v/>
      </c>
      <c r="AM233" s="47" t="str">
        <f>IF($B233="","",VLOOKUP($B233,'Catalog Items'!$L:$BB,37,FALSE))</f>
        <v/>
      </c>
      <c r="AN233" s="47" t="str">
        <f>IF($B233="","",VLOOKUP($B233,'Catalog Items'!$L:$BB,38,FALSE))</f>
        <v/>
      </c>
      <c r="AO233" s="47" t="str">
        <f>IF($B233="","",VLOOKUP($B233,'Catalog Items'!$L:$BB,14,FALSE))</f>
        <v/>
      </c>
    </row>
    <row r="234" spans="1:41" ht="15.6" customHeight="1" x14ac:dyDescent="0.25">
      <c r="A234" s="39">
        <v>223</v>
      </c>
      <c r="B234" s="40"/>
      <c r="C234" s="41"/>
      <c r="D234" s="41"/>
      <c r="E234" s="42" t="str">
        <f>IF($B234="","",VLOOKUP($B234,'Catalog Items'!$L:$M,2,FALSE))</f>
        <v/>
      </c>
      <c r="F234" s="68" t="str">
        <f>IF($B234="","",IF(AND(D234&gt;0,C234&gt;0),"UOM Error",IF(D234&gt;0,VLOOKUP(B234,'Catalog Items'!$L:$X,13,FALSE),IF(C234&gt;0,VLOOKUP(B234,'Catalog Items'!$L:$W,12,FALSE),0))))</f>
        <v/>
      </c>
      <c r="G234" s="43" t="str">
        <f t="shared" si="11"/>
        <v/>
      </c>
      <c r="H234" s="44">
        <f t="shared" si="12"/>
        <v>0</v>
      </c>
      <c r="I234" s="45">
        <f t="shared" si="10"/>
        <v>0</v>
      </c>
      <c r="J234" s="46" t="str">
        <f>IF($B234="","",VLOOKUP($B234,'Catalog Items'!$L:$N,3,FALSE))</f>
        <v/>
      </c>
      <c r="K234" s="46" t="str">
        <f>IF($B234="","",VLOOKUP($B234,'Catalog Items'!$L:$O,4,FALSE))</f>
        <v/>
      </c>
      <c r="L234" s="47" t="str">
        <f>IF($B234="","",VLOOKUP($B234,'Catalog Items'!$L:$Q,6,FALSE))</f>
        <v/>
      </c>
      <c r="M234" s="47" t="str">
        <f>IF($B234="","",VLOOKUP($B234,'Catalog Items'!$L:$R,7,FALSE))</f>
        <v/>
      </c>
      <c r="N234" s="47" t="str">
        <f>IF($B234="","",VLOOKUP($B234,'Catalog Items'!$L:$S,8,FALSE))</f>
        <v/>
      </c>
      <c r="O234" s="47" t="str">
        <f>IF($B234="","",VLOOKUP($B234,'Catalog Items'!$L:$T,9,FALSE))</f>
        <v/>
      </c>
      <c r="P234" s="96" t="str">
        <f>IF($B234="","",VLOOKUP($B234,'Catalog Items'!$L:$AA,10,FALSE))</f>
        <v/>
      </c>
      <c r="Q234" s="96" t="str">
        <f>IF($B234="","",VLOOKUP($B234,'Catalog Items'!$L:$AA,11,FALSE))</f>
        <v/>
      </c>
      <c r="R234" s="96" t="str">
        <f>IF($B234="","",VLOOKUP($B234,'Catalog Items'!$L:$AA,12,FALSE))</f>
        <v/>
      </c>
      <c r="S234" s="96" t="str">
        <f>IF($B234="","",VLOOKUP($B234,'Catalog Items'!$L:$AA,13,FALSE))</f>
        <v/>
      </c>
      <c r="T234" s="47" t="str">
        <f>IF($B234="","",VLOOKUP($B234,'Catalog Items'!$L:$BB,17,FALSE))</f>
        <v/>
      </c>
      <c r="U234" s="47" t="str">
        <f>IF($B234="","",VLOOKUP($B234,'Catalog Items'!$L:$BB,19,FALSE))</f>
        <v/>
      </c>
      <c r="V234" s="47" t="str">
        <f>IF($B234="","",VLOOKUP($B234,'Catalog Items'!$L:$BB,20,FALSE))</f>
        <v/>
      </c>
      <c r="W234" s="47" t="str">
        <f>IF($B234="","",VLOOKUP($B234,'Catalog Items'!$L:$BB,21,FALSE))</f>
        <v/>
      </c>
      <c r="X234" s="48" t="str">
        <f>IF($B234="","",VLOOKUP($B234,'Catalog Items'!$L:$BB,22,FALSE))</f>
        <v/>
      </c>
      <c r="Y234" s="48" t="str">
        <f>IF($B234="","",VLOOKUP($B234,'Catalog Items'!$L:$BB,23,FALSE))</f>
        <v/>
      </c>
      <c r="Z234" s="48" t="str">
        <f>IF($B234="","",VLOOKUP($B234,'Catalog Items'!$L:$BB,24,FALSE))</f>
        <v/>
      </c>
      <c r="AA234" s="47" t="str">
        <f>IF($B234="","",VLOOKUP($B234,'Catalog Items'!$L:$BB,25,FALSE))</f>
        <v/>
      </c>
      <c r="AB234" s="47" t="str">
        <f>IF($B234="","",VLOOKUP($B234,'Catalog Items'!$L:$BB,26,FALSE))</f>
        <v/>
      </c>
      <c r="AC234" s="48" t="str">
        <f>IF($B234="","",VLOOKUP($B234,'Catalog Items'!$L:$BB,27,FALSE))</f>
        <v/>
      </c>
      <c r="AD234" s="48" t="str">
        <f>IF($B234="","",VLOOKUP($B234,'Catalog Items'!$L:$BB,28,FALSE))</f>
        <v/>
      </c>
      <c r="AE234" s="48" t="str">
        <f>IF($B234="","",VLOOKUP($B234,'Catalog Items'!$L:$BB,29,FALSE))</f>
        <v/>
      </c>
      <c r="AF234" s="48" t="str">
        <f>IF($B234="","",VLOOKUP($B234,'Catalog Items'!$L:$BB,30,FALSE))</f>
        <v/>
      </c>
      <c r="AG234" s="48" t="str">
        <f>IF($B234="","",VLOOKUP($B234,'Catalog Items'!$L:$BB,31,FALSE))</f>
        <v/>
      </c>
      <c r="AH234" s="48" t="str">
        <f>IF($B234="","",VLOOKUP($B234,'Catalog Items'!$L:$BB,32,FALSE))</f>
        <v/>
      </c>
      <c r="AI234" s="48" t="str">
        <f>IF($B234="","",VLOOKUP($B234,'Catalog Items'!$L:$BB,33,FALSE))</f>
        <v/>
      </c>
      <c r="AJ234" s="48" t="str">
        <f>IF($B234="","",VLOOKUP($B234,'Catalog Items'!$L:$BB,34,FALSE))</f>
        <v/>
      </c>
      <c r="AK234" s="47" t="str">
        <f>IF($B234="","",VLOOKUP($B234,'Catalog Items'!$L:$BB,35,FALSE))</f>
        <v/>
      </c>
      <c r="AL234" s="47" t="str">
        <f>IF($B234="","",VLOOKUP($B234,'Catalog Items'!$L:$BB,36,FALSE))</f>
        <v/>
      </c>
      <c r="AM234" s="47" t="str">
        <f>IF($B234="","",VLOOKUP($B234,'Catalog Items'!$L:$BB,37,FALSE))</f>
        <v/>
      </c>
      <c r="AN234" s="47" t="str">
        <f>IF($B234="","",VLOOKUP($B234,'Catalog Items'!$L:$BB,38,FALSE))</f>
        <v/>
      </c>
      <c r="AO234" s="47" t="str">
        <f>IF($B234="","",VLOOKUP($B234,'Catalog Items'!$L:$BB,14,FALSE))</f>
        <v/>
      </c>
    </row>
    <row r="235" spans="1:41" ht="15.6" customHeight="1" x14ac:dyDescent="0.25">
      <c r="A235" s="39">
        <v>224</v>
      </c>
      <c r="B235" s="40"/>
      <c r="C235" s="41"/>
      <c r="D235" s="41"/>
      <c r="E235" s="42" t="str">
        <f>IF($B235="","",VLOOKUP($B235,'Catalog Items'!$L:$M,2,FALSE))</f>
        <v/>
      </c>
      <c r="F235" s="68" t="str">
        <f>IF($B235="","",IF(AND(D235&gt;0,C235&gt;0),"UOM Error",IF(D235&gt;0,VLOOKUP(B235,'Catalog Items'!$L:$X,13,FALSE),IF(C235&gt;0,VLOOKUP(B235,'Catalog Items'!$L:$W,12,FALSE),0))))</f>
        <v/>
      </c>
      <c r="G235" s="43" t="str">
        <f t="shared" si="11"/>
        <v/>
      </c>
      <c r="H235" s="44">
        <f t="shared" si="12"/>
        <v>0</v>
      </c>
      <c r="I235" s="45">
        <f t="shared" si="10"/>
        <v>0</v>
      </c>
      <c r="J235" s="46" t="str">
        <f>IF($B235="","",VLOOKUP($B235,'Catalog Items'!$L:$N,3,FALSE))</f>
        <v/>
      </c>
      <c r="K235" s="46" t="str">
        <f>IF($B235="","",VLOOKUP($B235,'Catalog Items'!$L:$O,4,FALSE))</f>
        <v/>
      </c>
      <c r="L235" s="47" t="str">
        <f>IF($B235="","",VLOOKUP($B235,'Catalog Items'!$L:$Q,6,FALSE))</f>
        <v/>
      </c>
      <c r="M235" s="47" t="str">
        <f>IF($B235="","",VLOOKUP($B235,'Catalog Items'!$L:$R,7,FALSE))</f>
        <v/>
      </c>
      <c r="N235" s="47" t="str">
        <f>IF($B235="","",VLOOKUP($B235,'Catalog Items'!$L:$S,8,FALSE))</f>
        <v/>
      </c>
      <c r="O235" s="47" t="str">
        <f>IF($B235="","",VLOOKUP($B235,'Catalog Items'!$L:$T,9,FALSE))</f>
        <v/>
      </c>
      <c r="P235" s="96" t="str">
        <f>IF($B235="","",VLOOKUP($B235,'Catalog Items'!$L:$AA,10,FALSE))</f>
        <v/>
      </c>
      <c r="Q235" s="96" t="str">
        <f>IF($B235="","",VLOOKUP($B235,'Catalog Items'!$L:$AA,11,FALSE))</f>
        <v/>
      </c>
      <c r="R235" s="96" t="str">
        <f>IF($B235="","",VLOOKUP($B235,'Catalog Items'!$L:$AA,12,FALSE))</f>
        <v/>
      </c>
      <c r="S235" s="96" t="str">
        <f>IF($B235="","",VLOOKUP($B235,'Catalog Items'!$L:$AA,13,FALSE))</f>
        <v/>
      </c>
      <c r="T235" s="47" t="str">
        <f>IF($B235="","",VLOOKUP($B235,'Catalog Items'!$L:$BB,17,FALSE))</f>
        <v/>
      </c>
      <c r="U235" s="47" t="str">
        <f>IF($B235="","",VLOOKUP($B235,'Catalog Items'!$L:$BB,19,FALSE))</f>
        <v/>
      </c>
      <c r="V235" s="47" t="str">
        <f>IF($B235="","",VLOOKUP($B235,'Catalog Items'!$L:$BB,20,FALSE))</f>
        <v/>
      </c>
      <c r="W235" s="47" t="str">
        <f>IF($B235="","",VLOOKUP($B235,'Catalog Items'!$L:$BB,21,FALSE))</f>
        <v/>
      </c>
      <c r="X235" s="48" t="str">
        <f>IF($B235="","",VLOOKUP($B235,'Catalog Items'!$L:$BB,22,FALSE))</f>
        <v/>
      </c>
      <c r="Y235" s="48" t="str">
        <f>IF($B235="","",VLOOKUP($B235,'Catalog Items'!$L:$BB,23,FALSE))</f>
        <v/>
      </c>
      <c r="Z235" s="48" t="str">
        <f>IF($B235="","",VLOOKUP($B235,'Catalog Items'!$L:$BB,24,FALSE))</f>
        <v/>
      </c>
      <c r="AA235" s="47" t="str">
        <f>IF($B235="","",VLOOKUP($B235,'Catalog Items'!$L:$BB,25,FALSE))</f>
        <v/>
      </c>
      <c r="AB235" s="47" t="str">
        <f>IF($B235="","",VLOOKUP($B235,'Catalog Items'!$L:$BB,26,FALSE))</f>
        <v/>
      </c>
      <c r="AC235" s="48" t="str">
        <f>IF($B235="","",VLOOKUP($B235,'Catalog Items'!$L:$BB,27,FALSE))</f>
        <v/>
      </c>
      <c r="AD235" s="48" t="str">
        <f>IF($B235="","",VLOOKUP($B235,'Catalog Items'!$L:$BB,28,FALSE))</f>
        <v/>
      </c>
      <c r="AE235" s="48" t="str">
        <f>IF($B235="","",VLOOKUP($B235,'Catalog Items'!$L:$BB,29,FALSE))</f>
        <v/>
      </c>
      <c r="AF235" s="48" t="str">
        <f>IF($B235="","",VLOOKUP($B235,'Catalog Items'!$L:$BB,30,FALSE))</f>
        <v/>
      </c>
      <c r="AG235" s="48" t="str">
        <f>IF($B235="","",VLOOKUP($B235,'Catalog Items'!$L:$BB,31,FALSE))</f>
        <v/>
      </c>
      <c r="AH235" s="48" t="str">
        <f>IF($B235="","",VLOOKUP($B235,'Catalog Items'!$L:$BB,32,FALSE))</f>
        <v/>
      </c>
      <c r="AI235" s="48" t="str">
        <f>IF($B235="","",VLOOKUP($B235,'Catalog Items'!$L:$BB,33,FALSE))</f>
        <v/>
      </c>
      <c r="AJ235" s="48" t="str">
        <f>IF($B235="","",VLOOKUP($B235,'Catalog Items'!$L:$BB,34,FALSE))</f>
        <v/>
      </c>
      <c r="AK235" s="47" t="str">
        <f>IF($B235="","",VLOOKUP($B235,'Catalog Items'!$L:$BB,35,FALSE))</f>
        <v/>
      </c>
      <c r="AL235" s="47" t="str">
        <f>IF($B235="","",VLOOKUP($B235,'Catalog Items'!$L:$BB,36,FALSE))</f>
        <v/>
      </c>
      <c r="AM235" s="47" t="str">
        <f>IF($B235="","",VLOOKUP($B235,'Catalog Items'!$L:$BB,37,FALSE))</f>
        <v/>
      </c>
      <c r="AN235" s="47" t="str">
        <f>IF($B235="","",VLOOKUP($B235,'Catalog Items'!$L:$BB,38,FALSE))</f>
        <v/>
      </c>
      <c r="AO235" s="47" t="str">
        <f>IF($B235="","",VLOOKUP($B235,'Catalog Items'!$L:$BB,14,FALSE))</f>
        <v/>
      </c>
    </row>
    <row r="236" spans="1:41" ht="15.6" customHeight="1" x14ac:dyDescent="0.25">
      <c r="A236" s="39">
        <v>225</v>
      </c>
      <c r="B236" s="40"/>
      <c r="C236" s="41"/>
      <c r="D236" s="41"/>
      <c r="E236" s="42" t="str">
        <f>IF($B236="","",VLOOKUP($B236,'Catalog Items'!$L:$M,2,FALSE))</f>
        <v/>
      </c>
      <c r="F236" s="68" t="str">
        <f>IF($B236="","",IF(AND(D236&gt;0,C236&gt;0),"UOM Error",IF(D236&gt;0,VLOOKUP(B236,'Catalog Items'!$L:$X,13,FALSE),IF(C236&gt;0,VLOOKUP(B236,'Catalog Items'!$L:$W,12,FALSE),0))))</f>
        <v/>
      </c>
      <c r="G236" s="43" t="str">
        <f t="shared" si="11"/>
        <v/>
      </c>
      <c r="H236" s="44">
        <f t="shared" si="12"/>
        <v>0</v>
      </c>
      <c r="I236" s="45">
        <f t="shared" si="10"/>
        <v>0</v>
      </c>
      <c r="J236" s="46" t="str">
        <f>IF($B236="","",VLOOKUP($B236,'Catalog Items'!$L:$N,3,FALSE))</f>
        <v/>
      </c>
      <c r="K236" s="46" t="str">
        <f>IF($B236="","",VLOOKUP($B236,'Catalog Items'!$L:$O,4,FALSE))</f>
        <v/>
      </c>
      <c r="L236" s="47" t="str">
        <f>IF($B236="","",VLOOKUP($B236,'Catalog Items'!$L:$Q,6,FALSE))</f>
        <v/>
      </c>
      <c r="M236" s="47" t="str">
        <f>IF($B236="","",VLOOKUP($B236,'Catalog Items'!$L:$R,7,FALSE))</f>
        <v/>
      </c>
      <c r="N236" s="47" t="str">
        <f>IF($B236="","",VLOOKUP($B236,'Catalog Items'!$L:$S,8,FALSE))</f>
        <v/>
      </c>
      <c r="O236" s="47" t="str">
        <f>IF($B236="","",VLOOKUP($B236,'Catalog Items'!$L:$T,9,FALSE))</f>
        <v/>
      </c>
      <c r="P236" s="96" t="str">
        <f>IF($B236="","",VLOOKUP($B236,'Catalog Items'!$L:$AA,10,FALSE))</f>
        <v/>
      </c>
      <c r="Q236" s="96" t="str">
        <f>IF($B236="","",VLOOKUP($B236,'Catalog Items'!$L:$AA,11,FALSE))</f>
        <v/>
      </c>
      <c r="R236" s="96" t="str">
        <f>IF($B236="","",VLOOKUP($B236,'Catalog Items'!$L:$AA,12,FALSE))</f>
        <v/>
      </c>
      <c r="S236" s="96" t="str">
        <f>IF($B236="","",VLOOKUP($B236,'Catalog Items'!$L:$AA,13,FALSE))</f>
        <v/>
      </c>
      <c r="T236" s="47" t="str">
        <f>IF($B236="","",VLOOKUP($B236,'Catalog Items'!$L:$BB,17,FALSE))</f>
        <v/>
      </c>
      <c r="U236" s="47" t="str">
        <f>IF($B236="","",VLOOKUP($B236,'Catalog Items'!$L:$BB,19,FALSE))</f>
        <v/>
      </c>
      <c r="V236" s="47" t="str">
        <f>IF($B236="","",VLOOKUP($B236,'Catalog Items'!$L:$BB,20,FALSE))</f>
        <v/>
      </c>
      <c r="W236" s="47" t="str">
        <f>IF($B236="","",VLOOKUP($B236,'Catalog Items'!$L:$BB,21,FALSE))</f>
        <v/>
      </c>
      <c r="X236" s="48" t="str">
        <f>IF($B236="","",VLOOKUP($B236,'Catalog Items'!$L:$BB,22,FALSE))</f>
        <v/>
      </c>
      <c r="Y236" s="48" t="str">
        <f>IF($B236="","",VLOOKUP($B236,'Catalog Items'!$L:$BB,23,FALSE))</f>
        <v/>
      </c>
      <c r="Z236" s="48" t="str">
        <f>IF($B236="","",VLOOKUP($B236,'Catalog Items'!$L:$BB,24,FALSE))</f>
        <v/>
      </c>
      <c r="AA236" s="47" t="str">
        <f>IF($B236="","",VLOOKUP($B236,'Catalog Items'!$L:$BB,25,FALSE))</f>
        <v/>
      </c>
      <c r="AB236" s="47" t="str">
        <f>IF($B236="","",VLOOKUP($B236,'Catalog Items'!$L:$BB,26,FALSE))</f>
        <v/>
      </c>
      <c r="AC236" s="48" t="str">
        <f>IF($B236="","",VLOOKUP($B236,'Catalog Items'!$L:$BB,27,FALSE))</f>
        <v/>
      </c>
      <c r="AD236" s="48" t="str">
        <f>IF($B236="","",VLOOKUP($B236,'Catalog Items'!$L:$BB,28,FALSE))</f>
        <v/>
      </c>
      <c r="AE236" s="48" t="str">
        <f>IF($B236="","",VLOOKUP($B236,'Catalog Items'!$L:$BB,29,FALSE))</f>
        <v/>
      </c>
      <c r="AF236" s="48" t="str">
        <f>IF($B236="","",VLOOKUP($B236,'Catalog Items'!$L:$BB,30,FALSE))</f>
        <v/>
      </c>
      <c r="AG236" s="48" t="str">
        <f>IF($B236="","",VLOOKUP($B236,'Catalog Items'!$L:$BB,31,FALSE))</f>
        <v/>
      </c>
      <c r="AH236" s="48" t="str">
        <f>IF($B236="","",VLOOKUP($B236,'Catalog Items'!$L:$BB,32,FALSE))</f>
        <v/>
      </c>
      <c r="AI236" s="48" t="str">
        <f>IF($B236="","",VLOOKUP($B236,'Catalog Items'!$L:$BB,33,FALSE))</f>
        <v/>
      </c>
      <c r="AJ236" s="48" t="str">
        <f>IF($B236="","",VLOOKUP($B236,'Catalog Items'!$L:$BB,34,FALSE))</f>
        <v/>
      </c>
      <c r="AK236" s="47" t="str">
        <f>IF($B236="","",VLOOKUP($B236,'Catalog Items'!$L:$BB,35,FALSE))</f>
        <v/>
      </c>
      <c r="AL236" s="47" t="str">
        <f>IF($B236="","",VLOOKUP($B236,'Catalog Items'!$L:$BB,36,FALSE))</f>
        <v/>
      </c>
      <c r="AM236" s="47" t="str">
        <f>IF($B236="","",VLOOKUP($B236,'Catalog Items'!$L:$BB,37,FALSE))</f>
        <v/>
      </c>
      <c r="AN236" s="47" t="str">
        <f>IF($B236="","",VLOOKUP($B236,'Catalog Items'!$L:$BB,38,FALSE))</f>
        <v/>
      </c>
      <c r="AO236" s="47" t="str">
        <f>IF($B236="","",VLOOKUP($B236,'Catalog Items'!$L:$BB,14,FALSE))</f>
        <v/>
      </c>
    </row>
    <row r="237" spans="1:41" ht="15.6" customHeight="1" x14ac:dyDescent="0.25">
      <c r="A237" s="39">
        <v>226</v>
      </c>
      <c r="B237" s="40"/>
      <c r="C237" s="41"/>
      <c r="D237" s="41"/>
      <c r="E237" s="42" t="str">
        <f>IF($B237="","",VLOOKUP($B237,'Catalog Items'!$L:$M,2,FALSE))</f>
        <v/>
      </c>
      <c r="F237" s="68" t="str">
        <f>IF($B237="","",IF(AND(D237&gt;0,C237&gt;0),"UOM Error",IF(D237&gt;0,VLOOKUP(B237,'Catalog Items'!$L:$X,13,FALSE),IF(C237&gt;0,VLOOKUP(B237,'Catalog Items'!$L:$W,12,FALSE),0))))</f>
        <v/>
      </c>
      <c r="G237" s="43" t="str">
        <f t="shared" si="11"/>
        <v/>
      </c>
      <c r="H237" s="44">
        <f t="shared" si="12"/>
        <v>0</v>
      </c>
      <c r="I237" s="45">
        <f t="shared" si="10"/>
        <v>0</v>
      </c>
      <c r="J237" s="46" t="str">
        <f>IF($B237="","",VLOOKUP($B237,'Catalog Items'!$L:$N,3,FALSE))</f>
        <v/>
      </c>
      <c r="K237" s="46" t="str">
        <f>IF($B237="","",VLOOKUP($B237,'Catalog Items'!$L:$O,4,FALSE))</f>
        <v/>
      </c>
      <c r="L237" s="47" t="str">
        <f>IF($B237="","",VLOOKUP($B237,'Catalog Items'!$L:$Q,6,FALSE))</f>
        <v/>
      </c>
      <c r="M237" s="47" t="str">
        <f>IF($B237="","",VLOOKUP($B237,'Catalog Items'!$L:$R,7,FALSE))</f>
        <v/>
      </c>
      <c r="N237" s="47" t="str">
        <f>IF($B237="","",VLOOKUP($B237,'Catalog Items'!$L:$S,8,FALSE))</f>
        <v/>
      </c>
      <c r="O237" s="47" t="str">
        <f>IF($B237="","",VLOOKUP($B237,'Catalog Items'!$L:$T,9,FALSE))</f>
        <v/>
      </c>
      <c r="P237" s="96" t="str">
        <f>IF($B237="","",VLOOKUP($B237,'Catalog Items'!$L:$AA,10,FALSE))</f>
        <v/>
      </c>
      <c r="Q237" s="96" t="str">
        <f>IF($B237="","",VLOOKUP($B237,'Catalog Items'!$L:$AA,11,FALSE))</f>
        <v/>
      </c>
      <c r="R237" s="96" t="str">
        <f>IF($B237="","",VLOOKUP($B237,'Catalog Items'!$L:$AA,12,FALSE))</f>
        <v/>
      </c>
      <c r="S237" s="96" t="str">
        <f>IF($B237="","",VLOOKUP($B237,'Catalog Items'!$L:$AA,13,FALSE))</f>
        <v/>
      </c>
      <c r="T237" s="47" t="str">
        <f>IF($B237="","",VLOOKUP($B237,'Catalog Items'!$L:$BB,17,FALSE))</f>
        <v/>
      </c>
      <c r="U237" s="47" t="str">
        <f>IF($B237="","",VLOOKUP($B237,'Catalog Items'!$L:$BB,19,FALSE))</f>
        <v/>
      </c>
      <c r="V237" s="47" t="str">
        <f>IF($B237="","",VLOOKUP($B237,'Catalog Items'!$L:$BB,20,FALSE))</f>
        <v/>
      </c>
      <c r="W237" s="47" t="str">
        <f>IF($B237="","",VLOOKUP($B237,'Catalog Items'!$L:$BB,21,FALSE))</f>
        <v/>
      </c>
      <c r="X237" s="48" t="str">
        <f>IF($B237="","",VLOOKUP($B237,'Catalog Items'!$L:$BB,22,FALSE))</f>
        <v/>
      </c>
      <c r="Y237" s="48" t="str">
        <f>IF($B237="","",VLOOKUP($B237,'Catalog Items'!$L:$BB,23,FALSE))</f>
        <v/>
      </c>
      <c r="Z237" s="48" t="str">
        <f>IF($B237="","",VLOOKUP($B237,'Catalog Items'!$L:$BB,24,FALSE))</f>
        <v/>
      </c>
      <c r="AA237" s="47" t="str">
        <f>IF($B237="","",VLOOKUP($B237,'Catalog Items'!$L:$BB,25,FALSE))</f>
        <v/>
      </c>
      <c r="AB237" s="47" t="str">
        <f>IF($B237="","",VLOOKUP($B237,'Catalog Items'!$L:$BB,26,FALSE))</f>
        <v/>
      </c>
      <c r="AC237" s="48" t="str">
        <f>IF($B237="","",VLOOKUP($B237,'Catalog Items'!$L:$BB,27,FALSE))</f>
        <v/>
      </c>
      <c r="AD237" s="48" t="str">
        <f>IF($B237="","",VLOOKUP($B237,'Catalog Items'!$L:$BB,28,FALSE))</f>
        <v/>
      </c>
      <c r="AE237" s="48" t="str">
        <f>IF($B237="","",VLOOKUP($B237,'Catalog Items'!$L:$BB,29,FALSE))</f>
        <v/>
      </c>
      <c r="AF237" s="48" t="str">
        <f>IF($B237="","",VLOOKUP($B237,'Catalog Items'!$L:$BB,30,FALSE))</f>
        <v/>
      </c>
      <c r="AG237" s="48" t="str">
        <f>IF($B237="","",VLOOKUP($B237,'Catalog Items'!$L:$BB,31,FALSE))</f>
        <v/>
      </c>
      <c r="AH237" s="48" t="str">
        <f>IF($B237="","",VLOOKUP($B237,'Catalog Items'!$L:$BB,32,FALSE))</f>
        <v/>
      </c>
      <c r="AI237" s="48" t="str">
        <f>IF($B237="","",VLOOKUP($B237,'Catalog Items'!$L:$BB,33,FALSE))</f>
        <v/>
      </c>
      <c r="AJ237" s="48" t="str">
        <f>IF($B237="","",VLOOKUP($B237,'Catalog Items'!$L:$BB,34,FALSE))</f>
        <v/>
      </c>
      <c r="AK237" s="47" t="str">
        <f>IF($B237="","",VLOOKUP($B237,'Catalog Items'!$L:$BB,35,FALSE))</f>
        <v/>
      </c>
      <c r="AL237" s="47" t="str">
        <f>IF($B237="","",VLOOKUP($B237,'Catalog Items'!$L:$BB,36,FALSE))</f>
        <v/>
      </c>
      <c r="AM237" s="47" t="str">
        <f>IF($B237="","",VLOOKUP($B237,'Catalog Items'!$L:$BB,37,FALSE))</f>
        <v/>
      </c>
      <c r="AN237" s="47" t="str">
        <f>IF($B237="","",VLOOKUP($B237,'Catalog Items'!$L:$BB,38,FALSE))</f>
        <v/>
      </c>
      <c r="AO237" s="47" t="str">
        <f>IF($B237="","",VLOOKUP($B237,'Catalog Items'!$L:$BB,14,FALSE))</f>
        <v/>
      </c>
    </row>
    <row r="238" spans="1:41" ht="15.6" customHeight="1" x14ac:dyDescent="0.25">
      <c r="A238" s="39">
        <v>227</v>
      </c>
      <c r="B238" s="40"/>
      <c r="C238" s="41"/>
      <c r="D238" s="41"/>
      <c r="E238" s="42" t="str">
        <f>IF($B238="","",VLOOKUP($B238,'Catalog Items'!$L:$M,2,FALSE))</f>
        <v/>
      </c>
      <c r="F238" s="68" t="str">
        <f>IF($B238="","",IF(AND(D238&gt;0,C238&gt;0),"UOM Error",IF(D238&gt;0,VLOOKUP(B238,'Catalog Items'!$L:$X,13,FALSE),IF(C238&gt;0,VLOOKUP(B238,'Catalog Items'!$L:$W,12,FALSE),0))))</f>
        <v/>
      </c>
      <c r="G238" s="43" t="str">
        <f t="shared" si="11"/>
        <v/>
      </c>
      <c r="H238" s="44">
        <f t="shared" si="12"/>
        <v>0</v>
      </c>
      <c r="I238" s="45">
        <f t="shared" si="10"/>
        <v>0</v>
      </c>
      <c r="J238" s="46" t="str">
        <f>IF($B238="","",VLOOKUP($B238,'Catalog Items'!$L:$N,3,FALSE))</f>
        <v/>
      </c>
      <c r="K238" s="46" t="str">
        <f>IF($B238="","",VLOOKUP($B238,'Catalog Items'!$L:$O,4,FALSE))</f>
        <v/>
      </c>
      <c r="L238" s="47" t="str">
        <f>IF($B238="","",VLOOKUP($B238,'Catalog Items'!$L:$Q,6,FALSE))</f>
        <v/>
      </c>
      <c r="M238" s="47" t="str">
        <f>IF($B238="","",VLOOKUP($B238,'Catalog Items'!$L:$R,7,FALSE))</f>
        <v/>
      </c>
      <c r="N238" s="47" t="str">
        <f>IF($B238="","",VLOOKUP($B238,'Catalog Items'!$L:$S,8,FALSE))</f>
        <v/>
      </c>
      <c r="O238" s="47" t="str">
        <f>IF($B238="","",VLOOKUP($B238,'Catalog Items'!$L:$T,9,FALSE))</f>
        <v/>
      </c>
      <c r="P238" s="96" t="str">
        <f>IF($B238="","",VLOOKUP($B238,'Catalog Items'!$L:$AA,10,FALSE))</f>
        <v/>
      </c>
      <c r="Q238" s="96" t="str">
        <f>IF($B238="","",VLOOKUP($B238,'Catalog Items'!$L:$AA,11,FALSE))</f>
        <v/>
      </c>
      <c r="R238" s="96" t="str">
        <f>IF($B238="","",VLOOKUP($B238,'Catalog Items'!$L:$AA,12,FALSE))</f>
        <v/>
      </c>
      <c r="S238" s="96" t="str">
        <f>IF($B238="","",VLOOKUP($B238,'Catalog Items'!$L:$AA,13,FALSE))</f>
        <v/>
      </c>
      <c r="T238" s="47" t="str">
        <f>IF($B238="","",VLOOKUP($B238,'Catalog Items'!$L:$BB,17,FALSE))</f>
        <v/>
      </c>
      <c r="U238" s="47" t="str">
        <f>IF($B238="","",VLOOKUP($B238,'Catalog Items'!$L:$BB,19,FALSE))</f>
        <v/>
      </c>
      <c r="V238" s="47" t="str">
        <f>IF($B238="","",VLOOKUP($B238,'Catalog Items'!$L:$BB,20,FALSE))</f>
        <v/>
      </c>
      <c r="W238" s="47" t="str">
        <f>IF($B238="","",VLOOKUP($B238,'Catalog Items'!$L:$BB,21,FALSE))</f>
        <v/>
      </c>
      <c r="X238" s="48" t="str">
        <f>IF($B238="","",VLOOKUP($B238,'Catalog Items'!$L:$BB,22,FALSE))</f>
        <v/>
      </c>
      <c r="Y238" s="48" t="str">
        <f>IF($B238="","",VLOOKUP($B238,'Catalog Items'!$L:$BB,23,FALSE))</f>
        <v/>
      </c>
      <c r="Z238" s="48" t="str">
        <f>IF($B238="","",VLOOKUP($B238,'Catalog Items'!$L:$BB,24,FALSE))</f>
        <v/>
      </c>
      <c r="AA238" s="47" t="str">
        <f>IF($B238="","",VLOOKUP($B238,'Catalog Items'!$L:$BB,25,FALSE))</f>
        <v/>
      </c>
      <c r="AB238" s="47" t="str">
        <f>IF($B238="","",VLOOKUP($B238,'Catalog Items'!$L:$BB,26,FALSE))</f>
        <v/>
      </c>
      <c r="AC238" s="48" t="str">
        <f>IF($B238="","",VLOOKUP($B238,'Catalog Items'!$L:$BB,27,FALSE))</f>
        <v/>
      </c>
      <c r="AD238" s="48" t="str">
        <f>IF($B238="","",VLOOKUP($B238,'Catalog Items'!$L:$BB,28,FALSE))</f>
        <v/>
      </c>
      <c r="AE238" s="48" t="str">
        <f>IF($B238="","",VLOOKUP($B238,'Catalog Items'!$L:$BB,29,FALSE))</f>
        <v/>
      </c>
      <c r="AF238" s="48" t="str">
        <f>IF($B238="","",VLOOKUP($B238,'Catalog Items'!$L:$BB,30,FALSE))</f>
        <v/>
      </c>
      <c r="AG238" s="48" t="str">
        <f>IF($B238="","",VLOOKUP($B238,'Catalog Items'!$L:$BB,31,FALSE))</f>
        <v/>
      </c>
      <c r="AH238" s="48" t="str">
        <f>IF($B238="","",VLOOKUP($B238,'Catalog Items'!$L:$BB,32,FALSE))</f>
        <v/>
      </c>
      <c r="AI238" s="48" t="str">
        <f>IF($B238="","",VLOOKUP($B238,'Catalog Items'!$L:$BB,33,FALSE))</f>
        <v/>
      </c>
      <c r="AJ238" s="48" t="str">
        <f>IF($B238="","",VLOOKUP($B238,'Catalog Items'!$L:$BB,34,FALSE))</f>
        <v/>
      </c>
      <c r="AK238" s="47" t="str">
        <f>IF($B238="","",VLOOKUP($B238,'Catalog Items'!$L:$BB,35,FALSE))</f>
        <v/>
      </c>
      <c r="AL238" s="47" t="str">
        <f>IF($B238="","",VLOOKUP($B238,'Catalog Items'!$L:$BB,36,FALSE))</f>
        <v/>
      </c>
      <c r="AM238" s="47" t="str">
        <f>IF($B238="","",VLOOKUP($B238,'Catalog Items'!$L:$BB,37,FALSE))</f>
        <v/>
      </c>
      <c r="AN238" s="47" t="str">
        <f>IF($B238="","",VLOOKUP($B238,'Catalog Items'!$L:$BB,38,FALSE))</f>
        <v/>
      </c>
      <c r="AO238" s="47" t="str">
        <f>IF($B238="","",VLOOKUP($B238,'Catalog Items'!$L:$BB,14,FALSE))</f>
        <v/>
      </c>
    </row>
    <row r="239" spans="1:41" ht="15.6" customHeight="1" x14ac:dyDescent="0.25">
      <c r="A239" s="39">
        <v>228</v>
      </c>
      <c r="B239" s="40"/>
      <c r="C239" s="41"/>
      <c r="D239" s="41"/>
      <c r="E239" s="42" t="str">
        <f>IF($B239="","",VLOOKUP($B239,'Catalog Items'!$L:$M,2,FALSE))</f>
        <v/>
      </c>
      <c r="F239" s="68" t="str">
        <f>IF($B239="","",IF(AND(D239&gt;0,C239&gt;0),"UOM Error",IF(D239&gt;0,VLOOKUP(B239,'Catalog Items'!$L:$X,13,FALSE),IF(C239&gt;0,VLOOKUP(B239,'Catalog Items'!$L:$W,12,FALSE),0))))</f>
        <v/>
      </c>
      <c r="G239" s="43" t="str">
        <f t="shared" si="11"/>
        <v/>
      </c>
      <c r="H239" s="44">
        <f t="shared" si="12"/>
        <v>0</v>
      </c>
      <c r="I239" s="45">
        <f t="shared" si="10"/>
        <v>0</v>
      </c>
      <c r="J239" s="46" t="str">
        <f>IF($B239="","",VLOOKUP($B239,'Catalog Items'!$L:$N,3,FALSE))</f>
        <v/>
      </c>
      <c r="K239" s="46" t="str">
        <f>IF($B239="","",VLOOKUP($B239,'Catalog Items'!$L:$O,4,FALSE))</f>
        <v/>
      </c>
      <c r="L239" s="47" t="str">
        <f>IF($B239="","",VLOOKUP($B239,'Catalog Items'!$L:$Q,6,FALSE))</f>
        <v/>
      </c>
      <c r="M239" s="47" t="str">
        <f>IF($B239="","",VLOOKUP($B239,'Catalog Items'!$L:$R,7,FALSE))</f>
        <v/>
      </c>
      <c r="N239" s="47" t="str">
        <f>IF($B239="","",VLOOKUP($B239,'Catalog Items'!$L:$S,8,FALSE))</f>
        <v/>
      </c>
      <c r="O239" s="47" t="str">
        <f>IF($B239="","",VLOOKUP($B239,'Catalog Items'!$L:$T,9,FALSE))</f>
        <v/>
      </c>
      <c r="P239" s="96" t="str">
        <f>IF($B239="","",VLOOKUP($B239,'Catalog Items'!$L:$AA,10,FALSE))</f>
        <v/>
      </c>
      <c r="Q239" s="96" t="str">
        <f>IF($B239="","",VLOOKUP($B239,'Catalog Items'!$L:$AA,11,FALSE))</f>
        <v/>
      </c>
      <c r="R239" s="96" t="str">
        <f>IF($B239="","",VLOOKUP($B239,'Catalog Items'!$L:$AA,12,FALSE))</f>
        <v/>
      </c>
      <c r="S239" s="96" t="str">
        <f>IF($B239="","",VLOOKUP($B239,'Catalog Items'!$L:$AA,13,FALSE))</f>
        <v/>
      </c>
      <c r="T239" s="47" t="str">
        <f>IF($B239="","",VLOOKUP($B239,'Catalog Items'!$L:$BB,17,FALSE))</f>
        <v/>
      </c>
      <c r="U239" s="47" t="str">
        <f>IF($B239="","",VLOOKUP($B239,'Catalog Items'!$L:$BB,19,FALSE))</f>
        <v/>
      </c>
      <c r="V239" s="47" t="str">
        <f>IF($B239="","",VLOOKUP($B239,'Catalog Items'!$L:$BB,20,FALSE))</f>
        <v/>
      </c>
      <c r="W239" s="47" t="str">
        <f>IF($B239="","",VLOOKUP($B239,'Catalog Items'!$L:$BB,21,FALSE))</f>
        <v/>
      </c>
      <c r="X239" s="48" t="str">
        <f>IF($B239="","",VLOOKUP($B239,'Catalog Items'!$L:$BB,22,FALSE))</f>
        <v/>
      </c>
      <c r="Y239" s="48" t="str">
        <f>IF($B239="","",VLOOKUP($B239,'Catalog Items'!$L:$BB,23,FALSE))</f>
        <v/>
      </c>
      <c r="Z239" s="48" t="str">
        <f>IF($B239="","",VLOOKUP($B239,'Catalog Items'!$L:$BB,24,FALSE))</f>
        <v/>
      </c>
      <c r="AA239" s="47" t="str">
        <f>IF($B239="","",VLOOKUP($B239,'Catalog Items'!$L:$BB,25,FALSE))</f>
        <v/>
      </c>
      <c r="AB239" s="47" t="str">
        <f>IF($B239="","",VLOOKUP($B239,'Catalog Items'!$L:$BB,26,FALSE))</f>
        <v/>
      </c>
      <c r="AC239" s="48" t="str">
        <f>IF($B239="","",VLOOKUP($B239,'Catalog Items'!$L:$BB,27,FALSE))</f>
        <v/>
      </c>
      <c r="AD239" s="48" t="str">
        <f>IF($B239="","",VLOOKUP($B239,'Catalog Items'!$L:$BB,28,FALSE))</f>
        <v/>
      </c>
      <c r="AE239" s="48" t="str">
        <f>IF($B239="","",VLOOKUP($B239,'Catalog Items'!$L:$BB,29,FALSE))</f>
        <v/>
      </c>
      <c r="AF239" s="48" t="str">
        <f>IF($B239="","",VLOOKUP($B239,'Catalog Items'!$L:$BB,30,FALSE))</f>
        <v/>
      </c>
      <c r="AG239" s="48" t="str">
        <f>IF($B239="","",VLOOKUP($B239,'Catalog Items'!$L:$BB,31,FALSE))</f>
        <v/>
      </c>
      <c r="AH239" s="48" t="str">
        <f>IF($B239="","",VLOOKUP($B239,'Catalog Items'!$L:$BB,32,FALSE))</f>
        <v/>
      </c>
      <c r="AI239" s="48" t="str">
        <f>IF($B239="","",VLOOKUP($B239,'Catalog Items'!$L:$BB,33,FALSE))</f>
        <v/>
      </c>
      <c r="AJ239" s="48" t="str">
        <f>IF($B239="","",VLOOKUP($B239,'Catalog Items'!$L:$BB,34,FALSE))</f>
        <v/>
      </c>
      <c r="AK239" s="47" t="str">
        <f>IF($B239="","",VLOOKUP($B239,'Catalog Items'!$L:$BB,35,FALSE))</f>
        <v/>
      </c>
      <c r="AL239" s="47" t="str">
        <f>IF($B239="","",VLOOKUP($B239,'Catalog Items'!$L:$BB,36,FALSE))</f>
        <v/>
      </c>
      <c r="AM239" s="47" t="str">
        <f>IF($B239="","",VLOOKUP($B239,'Catalog Items'!$L:$BB,37,FALSE))</f>
        <v/>
      </c>
      <c r="AN239" s="47" t="str">
        <f>IF($B239="","",VLOOKUP($B239,'Catalog Items'!$L:$BB,38,FALSE))</f>
        <v/>
      </c>
      <c r="AO239" s="47" t="str">
        <f>IF($B239="","",VLOOKUP($B239,'Catalog Items'!$L:$BB,14,FALSE))</f>
        <v/>
      </c>
    </row>
    <row r="240" spans="1:41" ht="15.6" customHeight="1" x14ac:dyDescent="0.25">
      <c r="A240" s="39">
        <v>229</v>
      </c>
      <c r="B240" s="40"/>
      <c r="C240" s="41"/>
      <c r="D240" s="41"/>
      <c r="E240" s="42" t="str">
        <f>IF($B240="","",VLOOKUP($B240,'Catalog Items'!$L:$M,2,FALSE))</f>
        <v/>
      </c>
      <c r="F240" s="68" t="str">
        <f>IF($B240="","",IF(AND(D240&gt;0,C240&gt;0),"UOM Error",IF(D240&gt;0,VLOOKUP(B240,'Catalog Items'!$L:$X,13,FALSE),IF(C240&gt;0,VLOOKUP(B240,'Catalog Items'!$L:$W,12,FALSE),0))))</f>
        <v/>
      </c>
      <c r="G240" s="43" t="str">
        <f t="shared" si="11"/>
        <v/>
      </c>
      <c r="H240" s="44">
        <f t="shared" si="12"/>
        <v>0</v>
      </c>
      <c r="I240" s="45">
        <f t="shared" si="10"/>
        <v>0</v>
      </c>
      <c r="J240" s="46" t="str">
        <f>IF($B240="","",VLOOKUP($B240,'Catalog Items'!$L:$N,3,FALSE))</f>
        <v/>
      </c>
      <c r="K240" s="46" t="str">
        <f>IF($B240="","",VLOOKUP($B240,'Catalog Items'!$L:$O,4,FALSE))</f>
        <v/>
      </c>
      <c r="L240" s="47" t="str">
        <f>IF($B240="","",VLOOKUP($B240,'Catalog Items'!$L:$Q,6,FALSE))</f>
        <v/>
      </c>
      <c r="M240" s="47" t="str">
        <f>IF($B240="","",VLOOKUP($B240,'Catalog Items'!$L:$R,7,FALSE))</f>
        <v/>
      </c>
      <c r="N240" s="47" t="str">
        <f>IF($B240="","",VLOOKUP($B240,'Catalog Items'!$L:$S,8,FALSE))</f>
        <v/>
      </c>
      <c r="O240" s="47" t="str">
        <f>IF($B240="","",VLOOKUP($B240,'Catalog Items'!$L:$T,9,FALSE))</f>
        <v/>
      </c>
      <c r="P240" s="96" t="str">
        <f>IF($B240="","",VLOOKUP($B240,'Catalog Items'!$L:$AA,10,FALSE))</f>
        <v/>
      </c>
      <c r="Q240" s="96" t="str">
        <f>IF($B240="","",VLOOKUP($B240,'Catalog Items'!$L:$AA,11,FALSE))</f>
        <v/>
      </c>
      <c r="R240" s="96" t="str">
        <f>IF($B240="","",VLOOKUP($B240,'Catalog Items'!$L:$AA,12,FALSE))</f>
        <v/>
      </c>
      <c r="S240" s="96" t="str">
        <f>IF($B240="","",VLOOKUP($B240,'Catalog Items'!$L:$AA,13,FALSE))</f>
        <v/>
      </c>
      <c r="T240" s="47" t="str">
        <f>IF($B240="","",VLOOKUP($B240,'Catalog Items'!$L:$BB,17,FALSE))</f>
        <v/>
      </c>
      <c r="U240" s="47" t="str">
        <f>IF($B240="","",VLOOKUP($B240,'Catalog Items'!$L:$BB,19,FALSE))</f>
        <v/>
      </c>
      <c r="V240" s="47" t="str">
        <f>IF($B240="","",VLOOKUP($B240,'Catalog Items'!$L:$BB,20,FALSE))</f>
        <v/>
      </c>
      <c r="W240" s="47" t="str">
        <f>IF($B240="","",VLOOKUP($B240,'Catalog Items'!$L:$BB,21,FALSE))</f>
        <v/>
      </c>
      <c r="X240" s="48" t="str">
        <f>IF($B240="","",VLOOKUP($B240,'Catalog Items'!$L:$BB,22,FALSE))</f>
        <v/>
      </c>
      <c r="Y240" s="48" t="str">
        <f>IF($B240="","",VLOOKUP($B240,'Catalog Items'!$L:$BB,23,FALSE))</f>
        <v/>
      </c>
      <c r="Z240" s="48" t="str">
        <f>IF($B240="","",VLOOKUP($B240,'Catalog Items'!$L:$BB,24,FALSE))</f>
        <v/>
      </c>
      <c r="AA240" s="47" t="str">
        <f>IF($B240="","",VLOOKUP($B240,'Catalog Items'!$L:$BB,25,FALSE))</f>
        <v/>
      </c>
      <c r="AB240" s="47" t="str">
        <f>IF($B240="","",VLOOKUP($B240,'Catalog Items'!$L:$BB,26,FALSE))</f>
        <v/>
      </c>
      <c r="AC240" s="48" t="str">
        <f>IF($B240="","",VLOOKUP($B240,'Catalog Items'!$L:$BB,27,FALSE))</f>
        <v/>
      </c>
      <c r="AD240" s="48" t="str">
        <f>IF($B240="","",VLOOKUP($B240,'Catalog Items'!$L:$BB,28,FALSE))</f>
        <v/>
      </c>
      <c r="AE240" s="48" t="str">
        <f>IF($B240="","",VLOOKUP($B240,'Catalog Items'!$L:$BB,29,FALSE))</f>
        <v/>
      </c>
      <c r="AF240" s="48" t="str">
        <f>IF($B240="","",VLOOKUP($B240,'Catalog Items'!$L:$BB,30,FALSE))</f>
        <v/>
      </c>
      <c r="AG240" s="48" t="str">
        <f>IF($B240="","",VLOOKUP($B240,'Catalog Items'!$L:$BB,31,FALSE))</f>
        <v/>
      </c>
      <c r="AH240" s="48" t="str">
        <f>IF($B240="","",VLOOKUP($B240,'Catalog Items'!$L:$BB,32,FALSE))</f>
        <v/>
      </c>
      <c r="AI240" s="48" t="str">
        <f>IF($B240="","",VLOOKUP($B240,'Catalog Items'!$L:$BB,33,FALSE))</f>
        <v/>
      </c>
      <c r="AJ240" s="48" t="str">
        <f>IF($B240="","",VLOOKUP($B240,'Catalog Items'!$L:$BB,34,FALSE))</f>
        <v/>
      </c>
      <c r="AK240" s="47" t="str">
        <f>IF($B240="","",VLOOKUP($B240,'Catalog Items'!$L:$BB,35,FALSE))</f>
        <v/>
      </c>
      <c r="AL240" s="47" t="str">
        <f>IF($B240="","",VLOOKUP($B240,'Catalog Items'!$L:$BB,36,FALSE))</f>
        <v/>
      </c>
      <c r="AM240" s="47" t="str">
        <f>IF($B240="","",VLOOKUP($B240,'Catalog Items'!$L:$BB,37,FALSE))</f>
        <v/>
      </c>
      <c r="AN240" s="47" t="str">
        <f>IF($B240="","",VLOOKUP($B240,'Catalog Items'!$L:$BB,38,FALSE))</f>
        <v/>
      </c>
      <c r="AO240" s="47" t="str">
        <f>IF($B240="","",VLOOKUP($B240,'Catalog Items'!$L:$BB,14,FALSE))</f>
        <v/>
      </c>
    </row>
    <row r="241" spans="1:41" ht="15.6" customHeight="1" x14ac:dyDescent="0.25">
      <c r="A241" s="39">
        <v>230</v>
      </c>
      <c r="B241" s="40"/>
      <c r="C241" s="41"/>
      <c r="D241" s="41"/>
      <c r="E241" s="42" t="str">
        <f>IF($B241="","",VLOOKUP($B241,'Catalog Items'!$L:$M,2,FALSE))</f>
        <v/>
      </c>
      <c r="F241" s="68" t="str">
        <f>IF($B241="","",IF(AND(D241&gt;0,C241&gt;0),"UOM Error",IF(D241&gt;0,VLOOKUP(B241,'Catalog Items'!$L:$X,13,FALSE),IF(C241&gt;0,VLOOKUP(B241,'Catalog Items'!$L:$W,12,FALSE),0))))</f>
        <v/>
      </c>
      <c r="G241" s="43" t="str">
        <f t="shared" si="11"/>
        <v/>
      </c>
      <c r="H241" s="44">
        <f t="shared" si="12"/>
        <v>0</v>
      </c>
      <c r="I241" s="45">
        <f t="shared" si="10"/>
        <v>0</v>
      </c>
      <c r="J241" s="46" t="str">
        <f>IF($B241="","",VLOOKUP($B241,'Catalog Items'!$L:$N,3,FALSE))</f>
        <v/>
      </c>
      <c r="K241" s="46" t="str">
        <f>IF($B241="","",VLOOKUP($B241,'Catalog Items'!$L:$O,4,FALSE))</f>
        <v/>
      </c>
      <c r="L241" s="47" t="str">
        <f>IF($B241="","",VLOOKUP($B241,'Catalog Items'!$L:$Q,6,FALSE))</f>
        <v/>
      </c>
      <c r="M241" s="47" t="str">
        <f>IF($B241="","",VLOOKUP($B241,'Catalog Items'!$L:$R,7,FALSE))</f>
        <v/>
      </c>
      <c r="N241" s="47" t="str">
        <f>IF($B241="","",VLOOKUP($B241,'Catalog Items'!$L:$S,8,FALSE))</f>
        <v/>
      </c>
      <c r="O241" s="47" t="str">
        <f>IF($B241="","",VLOOKUP($B241,'Catalog Items'!$L:$T,9,FALSE))</f>
        <v/>
      </c>
      <c r="P241" s="96" t="str">
        <f>IF($B241="","",VLOOKUP($B241,'Catalog Items'!$L:$AA,10,FALSE))</f>
        <v/>
      </c>
      <c r="Q241" s="96" t="str">
        <f>IF($B241="","",VLOOKUP($B241,'Catalog Items'!$L:$AA,11,FALSE))</f>
        <v/>
      </c>
      <c r="R241" s="96" t="str">
        <f>IF($B241="","",VLOOKUP($B241,'Catalog Items'!$L:$AA,12,FALSE))</f>
        <v/>
      </c>
      <c r="S241" s="96" t="str">
        <f>IF($B241="","",VLOOKUP($B241,'Catalog Items'!$L:$AA,13,FALSE))</f>
        <v/>
      </c>
      <c r="T241" s="47" t="str">
        <f>IF($B241="","",VLOOKUP($B241,'Catalog Items'!$L:$BB,17,FALSE))</f>
        <v/>
      </c>
      <c r="U241" s="47" t="str">
        <f>IF($B241="","",VLOOKUP($B241,'Catalog Items'!$L:$BB,19,FALSE))</f>
        <v/>
      </c>
      <c r="V241" s="47" t="str">
        <f>IF($B241="","",VLOOKUP($B241,'Catalog Items'!$L:$BB,20,FALSE))</f>
        <v/>
      </c>
      <c r="W241" s="47" t="str">
        <f>IF($B241="","",VLOOKUP($B241,'Catalog Items'!$L:$BB,21,FALSE))</f>
        <v/>
      </c>
      <c r="X241" s="48" t="str">
        <f>IF($B241="","",VLOOKUP($B241,'Catalog Items'!$L:$BB,22,FALSE))</f>
        <v/>
      </c>
      <c r="Y241" s="48" t="str">
        <f>IF($B241="","",VLOOKUP($B241,'Catalog Items'!$L:$BB,23,FALSE))</f>
        <v/>
      </c>
      <c r="Z241" s="48" t="str">
        <f>IF($B241="","",VLOOKUP($B241,'Catalog Items'!$L:$BB,24,FALSE))</f>
        <v/>
      </c>
      <c r="AA241" s="47" t="str">
        <f>IF($B241="","",VLOOKUP($B241,'Catalog Items'!$L:$BB,25,FALSE))</f>
        <v/>
      </c>
      <c r="AB241" s="47" t="str">
        <f>IF($B241="","",VLOOKUP($B241,'Catalog Items'!$L:$BB,26,FALSE))</f>
        <v/>
      </c>
      <c r="AC241" s="48" t="str">
        <f>IF($B241="","",VLOOKUP($B241,'Catalog Items'!$L:$BB,27,FALSE))</f>
        <v/>
      </c>
      <c r="AD241" s="48" t="str">
        <f>IF($B241="","",VLOOKUP($B241,'Catalog Items'!$L:$BB,28,FALSE))</f>
        <v/>
      </c>
      <c r="AE241" s="48" t="str">
        <f>IF($B241="","",VLOOKUP($B241,'Catalog Items'!$L:$BB,29,FALSE))</f>
        <v/>
      </c>
      <c r="AF241" s="48" t="str">
        <f>IF($B241="","",VLOOKUP($B241,'Catalog Items'!$L:$BB,30,FALSE))</f>
        <v/>
      </c>
      <c r="AG241" s="48" t="str">
        <f>IF($B241="","",VLOOKUP($B241,'Catalog Items'!$L:$BB,31,FALSE))</f>
        <v/>
      </c>
      <c r="AH241" s="48" t="str">
        <f>IF($B241="","",VLOOKUP($B241,'Catalog Items'!$L:$BB,32,FALSE))</f>
        <v/>
      </c>
      <c r="AI241" s="48" t="str">
        <f>IF($B241="","",VLOOKUP($B241,'Catalog Items'!$L:$BB,33,FALSE))</f>
        <v/>
      </c>
      <c r="AJ241" s="48" t="str">
        <f>IF($B241="","",VLOOKUP($B241,'Catalog Items'!$L:$BB,34,FALSE))</f>
        <v/>
      </c>
      <c r="AK241" s="47" t="str">
        <f>IF($B241="","",VLOOKUP($B241,'Catalog Items'!$L:$BB,35,FALSE))</f>
        <v/>
      </c>
      <c r="AL241" s="47" t="str">
        <f>IF($B241="","",VLOOKUP($B241,'Catalog Items'!$L:$BB,36,FALSE))</f>
        <v/>
      </c>
      <c r="AM241" s="47" t="str">
        <f>IF($B241="","",VLOOKUP($B241,'Catalog Items'!$L:$BB,37,FALSE))</f>
        <v/>
      </c>
      <c r="AN241" s="47" t="str">
        <f>IF($B241="","",VLOOKUP($B241,'Catalog Items'!$L:$BB,38,FALSE))</f>
        <v/>
      </c>
      <c r="AO241" s="47" t="str">
        <f>IF($B241="","",VLOOKUP($B241,'Catalog Items'!$L:$BB,14,FALSE))</f>
        <v/>
      </c>
    </row>
    <row r="242" spans="1:41" ht="15.6" customHeight="1" x14ac:dyDescent="0.25">
      <c r="A242" s="39">
        <v>231</v>
      </c>
      <c r="B242" s="40"/>
      <c r="C242" s="41"/>
      <c r="D242" s="41"/>
      <c r="E242" s="42" t="str">
        <f>IF($B242="","",VLOOKUP($B242,'Catalog Items'!$L:$M,2,FALSE))</f>
        <v/>
      </c>
      <c r="F242" s="68" t="str">
        <f>IF($B242="","",IF(AND(D242&gt;0,C242&gt;0),"UOM Error",IF(D242&gt;0,VLOOKUP(B242,'Catalog Items'!$L:$X,13,FALSE),IF(C242&gt;0,VLOOKUP(B242,'Catalog Items'!$L:$W,12,FALSE),0))))</f>
        <v/>
      </c>
      <c r="G242" s="43" t="str">
        <f t="shared" si="11"/>
        <v/>
      </c>
      <c r="H242" s="44">
        <f t="shared" si="12"/>
        <v>0</v>
      </c>
      <c r="I242" s="45">
        <f t="shared" si="10"/>
        <v>0</v>
      </c>
      <c r="J242" s="46" t="str">
        <f>IF($B242="","",VLOOKUP($B242,'Catalog Items'!$L:$N,3,FALSE))</f>
        <v/>
      </c>
      <c r="K242" s="46" t="str">
        <f>IF($B242="","",VLOOKUP($B242,'Catalog Items'!$L:$O,4,FALSE))</f>
        <v/>
      </c>
      <c r="L242" s="47" t="str">
        <f>IF($B242="","",VLOOKUP($B242,'Catalog Items'!$L:$Q,6,FALSE))</f>
        <v/>
      </c>
      <c r="M242" s="47" t="str">
        <f>IF($B242="","",VLOOKUP($B242,'Catalog Items'!$L:$R,7,FALSE))</f>
        <v/>
      </c>
      <c r="N242" s="47" t="str">
        <f>IF($B242="","",VLOOKUP($B242,'Catalog Items'!$L:$S,8,FALSE))</f>
        <v/>
      </c>
      <c r="O242" s="47" t="str">
        <f>IF($B242="","",VLOOKUP($B242,'Catalog Items'!$L:$T,9,FALSE))</f>
        <v/>
      </c>
      <c r="P242" s="96" t="str">
        <f>IF($B242="","",VLOOKUP($B242,'Catalog Items'!$L:$AA,10,FALSE))</f>
        <v/>
      </c>
      <c r="Q242" s="96" t="str">
        <f>IF($B242="","",VLOOKUP($B242,'Catalog Items'!$L:$AA,11,FALSE))</f>
        <v/>
      </c>
      <c r="R242" s="96" t="str">
        <f>IF($B242="","",VLOOKUP($B242,'Catalog Items'!$L:$AA,12,FALSE))</f>
        <v/>
      </c>
      <c r="S242" s="96" t="str">
        <f>IF($B242="","",VLOOKUP($B242,'Catalog Items'!$L:$AA,13,FALSE))</f>
        <v/>
      </c>
      <c r="T242" s="47" t="str">
        <f>IF($B242="","",VLOOKUP($B242,'Catalog Items'!$L:$BB,17,FALSE))</f>
        <v/>
      </c>
      <c r="U242" s="47" t="str">
        <f>IF($B242="","",VLOOKUP($B242,'Catalog Items'!$L:$BB,19,FALSE))</f>
        <v/>
      </c>
      <c r="V242" s="47" t="str">
        <f>IF($B242="","",VLOOKUP($B242,'Catalog Items'!$L:$BB,20,FALSE))</f>
        <v/>
      </c>
      <c r="W242" s="47" t="str">
        <f>IF($B242="","",VLOOKUP($B242,'Catalog Items'!$L:$BB,21,FALSE))</f>
        <v/>
      </c>
      <c r="X242" s="48" t="str">
        <f>IF($B242="","",VLOOKUP($B242,'Catalog Items'!$L:$BB,22,FALSE))</f>
        <v/>
      </c>
      <c r="Y242" s="48" t="str">
        <f>IF($B242="","",VLOOKUP($B242,'Catalog Items'!$L:$BB,23,FALSE))</f>
        <v/>
      </c>
      <c r="Z242" s="48" t="str">
        <f>IF($B242="","",VLOOKUP($B242,'Catalog Items'!$L:$BB,24,FALSE))</f>
        <v/>
      </c>
      <c r="AA242" s="47" t="str">
        <f>IF($B242="","",VLOOKUP($B242,'Catalog Items'!$L:$BB,25,FALSE))</f>
        <v/>
      </c>
      <c r="AB242" s="47" t="str">
        <f>IF($B242="","",VLOOKUP($B242,'Catalog Items'!$L:$BB,26,FALSE))</f>
        <v/>
      </c>
      <c r="AC242" s="48" t="str">
        <f>IF($B242="","",VLOOKUP($B242,'Catalog Items'!$L:$BB,27,FALSE))</f>
        <v/>
      </c>
      <c r="AD242" s="48" t="str">
        <f>IF($B242="","",VLOOKUP($B242,'Catalog Items'!$L:$BB,28,FALSE))</f>
        <v/>
      </c>
      <c r="AE242" s="48" t="str">
        <f>IF($B242="","",VLOOKUP($B242,'Catalog Items'!$L:$BB,29,FALSE))</f>
        <v/>
      </c>
      <c r="AF242" s="48" t="str">
        <f>IF($B242="","",VLOOKUP($B242,'Catalog Items'!$L:$BB,30,FALSE))</f>
        <v/>
      </c>
      <c r="AG242" s="48" t="str">
        <f>IF($B242="","",VLOOKUP($B242,'Catalog Items'!$L:$BB,31,FALSE))</f>
        <v/>
      </c>
      <c r="AH242" s="48" t="str">
        <f>IF($B242="","",VLOOKUP($B242,'Catalog Items'!$L:$BB,32,FALSE))</f>
        <v/>
      </c>
      <c r="AI242" s="48" t="str">
        <f>IF($B242="","",VLOOKUP($B242,'Catalog Items'!$L:$BB,33,FALSE))</f>
        <v/>
      </c>
      <c r="AJ242" s="48" t="str">
        <f>IF($B242="","",VLOOKUP($B242,'Catalog Items'!$L:$BB,34,FALSE))</f>
        <v/>
      </c>
      <c r="AK242" s="47" t="str">
        <f>IF($B242="","",VLOOKUP($B242,'Catalog Items'!$L:$BB,35,FALSE))</f>
        <v/>
      </c>
      <c r="AL242" s="47" t="str">
        <f>IF($B242="","",VLOOKUP($B242,'Catalog Items'!$L:$BB,36,FALSE))</f>
        <v/>
      </c>
      <c r="AM242" s="47" t="str">
        <f>IF($B242="","",VLOOKUP($B242,'Catalog Items'!$L:$BB,37,FALSE))</f>
        <v/>
      </c>
      <c r="AN242" s="47" t="str">
        <f>IF($B242="","",VLOOKUP($B242,'Catalog Items'!$L:$BB,38,FALSE))</f>
        <v/>
      </c>
      <c r="AO242" s="47" t="str">
        <f>IF($B242="","",VLOOKUP($B242,'Catalog Items'!$L:$BB,14,FALSE))</f>
        <v/>
      </c>
    </row>
    <row r="243" spans="1:41" ht="15.6" customHeight="1" x14ac:dyDescent="0.25">
      <c r="A243" s="39">
        <v>232</v>
      </c>
      <c r="B243" s="40"/>
      <c r="C243" s="41"/>
      <c r="D243" s="41"/>
      <c r="E243" s="42" t="str">
        <f>IF($B243="","",VLOOKUP($B243,'Catalog Items'!$L:$M,2,FALSE))</f>
        <v/>
      </c>
      <c r="F243" s="68" t="str">
        <f>IF($B243="","",IF(AND(D243&gt;0,C243&gt;0),"UOM Error",IF(D243&gt;0,VLOOKUP(B243,'Catalog Items'!$L:$X,13,FALSE),IF(C243&gt;0,VLOOKUP(B243,'Catalog Items'!$L:$W,12,FALSE),0))))</f>
        <v/>
      </c>
      <c r="G243" s="43" t="str">
        <f t="shared" si="11"/>
        <v/>
      </c>
      <c r="H243" s="44">
        <f t="shared" si="12"/>
        <v>0</v>
      </c>
      <c r="I243" s="45">
        <f t="shared" si="10"/>
        <v>0</v>
      </c>
      <c r="J243" s="46" t="str">
        <f>IF($B243="","",VLOOKUP($B243,'Catalog Items'!$L:$N,3,FALSE))</f>
        <v/>
      </c>
      <c r="K243" s="46" t="str">
        <f>IF($B243="","",VLOOKUP($B243,'Catalog Items'!$L:$O,4,FALSE))</f>
        <v/>
      </c>
      <c r="L243" s="47" t="str">
        <f>IF($B243="","",VLOOKUP($B243,'Catalog Items'!$L:$Q,6,FALSE))</f>
        <v/>
      </c>
      <c r="M243" s="47" t="str">
        <f>IF($B243="","",VLOOKUP($B243,'Catalog Items'!$L:$R,7,FALSE))</f>
        <v/>
      </c>
      <c r="N243" s="47" t="str">
        <f>IF($B243="","",VLOOKUP($B243,'Catalog Items'!$L:$S,8,FALSE))</f>
        <v/>
      </c>
      <c r="O243" s="47" t="str">
        <f>IF($B243="","",VLOOKUP($B243,'Catalog Items'!$L:$T,9,FALSE))</f>
        <v/>
      </c>
      <c r="P243" s="96" t="str">
        <f>IF($B243="","",VLOOKUP($B243,'Catalog Items'!$L:$AA,10,FALSE))</f>
        <v/>
      </c>
      <c r="Q243" s="96" t="str">
        <f>IF($B243="","",VLOOKUP($B243,'Catalog Items'!$L:$AA,11,FALSE))</f>
        <v/>
      </c>
      <c r="R243" s="96" t="str">
        <f>IF($B243="","",VLOOKUP($B243,'Catalog Items'!$L:$AA,12,FALSE))</f>
        <v/>
      </c>
      <c r="S243" s="96" t="str">
        <f>IF($B243="","",VLOOKUP($B243,'Catalog Items'!$L:$AA,13,FALSE))</f>
        <v/>
      </c>
      <c r="T243" s="47" t="str">
        <f>IF($B243="","",VLOOKUP($B243,'Catalog Items'!$L:$BB,17,FALSE))</f>
        <v/>
      </c>
      <c r="U243" s="47" t="str">
        <f>IF($B243="","",VLOOKUP($B243,'Catalog Items'!$L:$BB,19,FALSE))</f>
        <v/>
      </c>
      <c r="V243" s="47" t="str">
        <f>IF($B243="","",VLOOKUP($B243,'Catalog Items'!$L:$BB,20,FALSE))</f>
        <v/>
      </c>
      <c r="W243" s="47" t="str">
        <f>IF($B243="","",VLOOKUP($B243,'Catalog Items'!$L:$BB,21,FALSE))</f>
        <v/>
      </c>
      <c r="X243" s="48" t="str">
        <f>IF($B243="","",VLOOKUP($B243,'Catalog Items'!$L:$BB,22,FALSE))</f>
        <v/>
      </c>
      <c r="Y243" s="48" t="str">
        <f>IF($B243="","",VLOOKUP($B243,'Catalog Items'!$L:$BB,23,FALSE))</f>
        <v/>
      </c>
      <c r="Z243" s="48" t="str">
        <f>IF($B243="","",VLOOKUP($B243,'Catalog Items'!$L:$BB,24,FALSE))</f>
        <v/>
      </c>
      <c r="AA243" s="47" t="str">
        <f>IF($B243="","",VLOOKUP($B243,'Catalog Items'!$L:$BB,25,FALSE))</f>
        <v/>
      </c>
      <c r="AB243" s="47" t="str">
        <f>IF($B243="","",VLOOKUP($B243,'Catalog Items'!$L:$BB,26,FALSE))</f>
        <v/>
      </c>
      <c r="AC243" s="48" t="str">
        <f>IF($B243="","",VLOOKUP($B243,'Catalog Items'!$L:$BB,27,FALSE))</f>
        <v/>
      </c>
      <c r="AD243" s="48" t="str">
        <f>IF($B243="","",VLOOKUP($B243,'Catalog Items'!$L:$BB,28,FALSE))</f>
        <v/>
      </c>
      <c r="AE243" s="48" t="str">
        <f>IF($B243="","",VLOOKUP($B243,'Catalog Items'!$L:$BB,29,FALSE))</f>
        <v/>
      </c>
      <c r="AF243" s="48" t="str">
        <f>IF($B243="","",VLOOKUP($B243,'Catalog Items'!$L:$BB,30,FALSE))</f>
        <v/>
      </c>
      <c r="AG243" s="48" t="str">
        <f>IF($B243="","",VLOOKUP($B243,'Catalog Items'!$L:$BB,31,FALSE))</f>
        <v/>
      </c>
      <c r="AH243" s="48" t="str">
        <f>IF($B243="","",VLOOKUP($B243,'Catalog Items'!$L:$BB,32,FALSE))</f>
        <v/>
      </c>
      <c r="AI243" s="48" t="str">
        <f>IF($B243="","",VLOOKUP($B243,'Catalog Items'!$L:$BB,33,FALSE))</f>
        <v/>
      </c>
      <c r="AJ243" s="48" t="str">
        <f>IF($B243="","",VLOOKUP($B243,'Catalog Items'!$L:$BB,34,FALSE))</f>
        <v/>
      </c>
      <c r="AK243" s="47" t="str">
        <f>IF($B243="","",VLOOKUP($B243,'Catalog Items'!$L:$BB,35,FALSE))</f>
        <v/>
      </c>
      <c r="AL243" s="47" t="str">
        <f>IF($B243="","",VLOOKUP($B243,'Catalog Items'!$L:$BB,36,FALSE))</f>
        <v/>
      </c>
      <c r="AM243" s="47" t="str">
        <f>IF($B243="","",VLOOKUP($B243,'Catalog Items'!$L:$BB,37,FALSE))</f>
        <v/>
      </c>
      <c r="AN243" s="47" t="str">
        <f>IF($B243="","",VLOOKUP($B243,'Catalog Items'!$L:$BB,38,FALSE))</f>
        <v/>
      </c>
      <c r="AO243" s="47" t="str">
        <f>IF($B243="","",VLOOKUP($B243,'Catalog Items'!$L:$BB,14,FALSE))</f>
        <v/>
      </c>
    </row>
    <row r="244" spans="1:41" ht="15.6" customHeight="1" x14ac:dyDescent="0.25">
      <c r="A244" s="39">
        <v>233</v>
      </c>
      <c r="B244" s="40"/>
      <c r="C244" s="41"/>
      <c r="D244" s="41"/>
      <c r="E244" s="42" t="str">
        <f>IF($B244="","",VLOOKUP($B244,'Catalog Items'!$L:$M,2,FALSE))</f>
        <v/>
      </c>
      <c r="F244" s="68" t="str">
        <f>IF($B244="","",IF(AND(D244&gt;0,C244&gt;0),"UOM Error",IF(D244&gt;0,VLOOKUP(B244,'Catalog Items'!$L:$X,13,FALSE),IF(C244&gt;0,VLOOKUP(B244,'Catalog Items'!$L:$W,12,FALSE),0))))</f>
        <v/>
      </c>
      <c r="G244" s="43" t="str">
        <f t="shared" si="11"/>
        <v/>
      </c>
      <c r="H244" s="44">
        <f t="shared" si="12"/>
        <v>0</v>
      </c>
      <c r="I244" s="45">
        <f t="shared" si="10"/>
        <v>0</v>
      </c>
      <c r="J244" s="46" t="str">
        <f>IF($B244="","",VLOOKUP($B244,'Catalog Items'!$L:$N,3,FALSE))</f>
        <v/>
      </c>
      <c r="K244" s="46" t="str">
        <f>IF($B244="","",VLOOKUP($B244,'Catalog Items'!$L:$O,4,FALSE))</f>
        <v/>
      </c>
      <c r="L244" s="47" t="str">
        <f>IF($B244="","",VLOOKUP($B244,'Catalog Items'!$L:$Q,6,FALSE))</f>
        <v/>
      </c>
      <c r="M244" s="47" t="str">
        <f>IF($B244="","",VLOOKUP($B244,'Catalog Items'!$L:$R,7,FALSE))</f>
        <v/>
      </c>
      <c r="N244" s="47" t="str">
        <f>IF($B244="","",VLOOKUP($B244,'Catalog Items'!$L:$S,8,FALSE))</f>
        <v/>
      </c>
      <c r="O244" s="47" t="str">
        <f>IF($B244="","",VLOOKUP($B244,'Catalog Items'!$L:$T,9,FALSE))</f>
        <v/>
      </c>
      <c r="P244" s="96" t="str">
        <f>IF($B244="","",VLOOKUP($B244,'Catalog Items'!$L:$AA,10,FALSE))</f>
        <v/>
      </c>
      <c r="Q244" s="96" t="str">
        <f>IF($B244="","",VLOOKUP($B244,'Catalog Items'!$L:$AA,11,FALSE))</f>
        <v/>
      </c>
      <c r="R244" s="96" t="str">
        <f>IF($B244="","",VLOOKUP($B244,'Catalog Items'!$L:$AA,12,FALSE))</f>
        <v/>
      </c>
      <c r="S244" s="96" t="str">
        <f>IF($B244="","",VLOOKUP($B244,'Catalog Items'!$L:$AA,13,FALSE))</f>
        <v/>
      </c>
      <c r="T244" s="47" t="str">
        <f>IF($B244="","",VLOOKUP($B244,'Catalog Items'!$L:$BB,17,FALSE))</f>
        <v/>
      </c>
      <c r="U244" s="47" t="str">
        <f>IF($B244="","",VLOOKUP($B244,'Catalog Items'!$L:$BB,19,FALSE))</f>
        <v/>
      </c>
      <c r="V244" s="47" t="str">
        <f>IF($B244="","",VLOOKUP($B244,'Catalog Items'!$L:$BB,20,FALSE))</f>
        <v/>
      </c>
      <c r="W244" s="47" t="str">
        <f>IF($B244="","",VLOOKUP($B244,'Catalog Items'!$L:$BB,21,FALSE))</f>
        <v/>
      </c>
      <c r="X244" s="48" t="str">
        <f>IF($B244="","",VLOOKUP($B244,'Catalog Items'!$L:$BB,22,FALSE))</f>
        <v/>
      </c>
      <c r="Y244" s="48" t="str">
        <f>IF($B244="","",VLOOKUP($B244,'Catalog Items'!$L:$BB,23,FALSE))</f>
        <v/>
      </c>
      <c r="Z244" s="48" t="str">
        <f>IF($B244="","",VLOOKUP($B244,'Catalog Items'!$L:$BB,24,FALSE))</f>
        <v/>
      </c>
      <c r="AA244" s="47" t="str">
        <f>IF($B244="","",VLOOKUP($B244,'Catalog Items'!$L:$BB,25,FALSE))</f>
        <v/>
      </c>
      <c r="AB244" s="47" t="str">
        <f>IF($B244="","",VLOOKUP($B244,'Catalog Items'!$L:$BB,26,FALSE))</f>
        <v/>
      </c>
      <c r="AC244" s="48" t="str">
        <f>IF($B244="","",VLOOKUP($B244,'Catalog Items'!$L:$BB,27,FALSE))</f>
        <v/>
      </c>
      <c r="AD244" s="48" t="str">
        <f>IF($B244="","",VLOOKUP($B244,'Catalog Items'!$L:$BB,28,FALSE))</f>
        <v/>
      </c>
      <c r="AE244" s="48" t="str">
        <f>IF($B244="","",VLOOKUP($B244,'Catalog Items'!$L:$BB,29,FALSE))</f>
        <v/>
      </c>
      <c r="AF244" s="48" t="str">
        <f>IF($B244="","",VLOOKUP($B244,'Catalog Items'!$L:$BB,30,FALSE))</f>
        <v/>
      </c>
      <c r="AG244" s="48" t="str">
        <f>IF($B244="","",VLOOKUP($B244,'Catalog Items'!$L:$BB,31,FALSE))</f>
        <v/>
      </c>
      <c r="AH244" s="48" t="str">
        <f>IF($B244="","",VLOOKUP($B244,'Catalog Items'!$L:$BB,32,FALSE))</f>
        <v/>
      </c>
      <c r="AI244" s="48" t="str">
        <f>IF($B244="","",VLOOKUP($B244,'Catalog Items'!$L:$BB,33,FALSE))</f>
        <v/>
      </c>
      <c r="AJ244" s="48" t="str">
        <f>IF($B244="","",VLOOKUP($B244,'Catalog Items'!$L:$BB,34,FALSE))</f>
        <v/>
      </c>
      <c r="AK244" s="47" t="str">
        <f>IF($B244="","",VLOOKUP($B244,'Catalog Items'!$L:$BB,35,FALSE))</f>
        <v/>
      </c>
      <c r="AL244" s="47" t="str">
        <f>IF($B244="","",VLOOKUP($B244,'Catalog Items'!$L:$BB,36,FALSE))</f>
        <v/>
      </c>
      <c r="AM244" s="47" t="str">
        <f>IF($B244="","",VLOOKUP($B244,'Catalog Items'!$L:$BB,37,FALSE))</f>
        <v/>
      </c>
      <c r="AN244" s="47" t="str">
        <f>IF($B244="","",VLOOKUP($B244,'Catalog Items'!$L:$BB,38,FALSE))</f>
        <v/>
      </c>
      <c r="AO244" s="47" t="str">
        <f>IF($B244="","",VLOOKUP($B244,'Catalog Items'!$L:$BB,14,FALSE))</f>
        <v/>
      </c>
    </row>
    <row r="245" spans="1:41" ht="15.6" customHeight="1" x14ac:dyDescent="0.25">
      <c r="A245" s="39">
        <v>234</v>
      </c>
      <c r="B245" s="40"/>
      <c r="C245" s="41"/>
      <c r="D245" s="41"/>
      <c r="E245" s="42" t="str">
        <f>IF($B245="","",VLOOKUP($B245,'Catalog Items'!$L:$M,2,FALSE))</f>
        <v/>
      </c>
      <c r="F245" s="68" t="str">
        <f>IF($B245="","",IF(AND(D245&gt;0,C245&gt;0),"UOM Error",IF(D245&gt;0,VLOOKUP(B245,'Catalog Items'!$L:$X,13,FALSE),IF(C245&gt;0,VLOOKUP(B245,'Catalog Items'!$L:$W,12,FALSE),0))))</f>
        <v/>
      </c>
      <c r="G245" s="43" t="str">
        <f t="shared" si="11"/>
        <v/>
      </c>
      <c r="H245" s="44">
        <f t="shared" si="12"/>
        <v>0</v>
      </c>
      <c r="I245" s="45">
        <f t="shared" si="10"/>
        <v>0</v>
      </c>
      <c r="J245" s="46" t="str">
        <f>IF($B245="","",VLOOKUP($B245,'Catalog Items'!$L:$N,3,FALSE))</f>
        <v/>
      </c>
      <c r="K245" s="46" t="str">
        <f>IF($B245="","",VLOOKUP($B245,'Catalog Items'!$L:$O,4,FALSE))</f>
        <v/>
      </c>
      <c r="L245" s="47" t="str">
        <f>IF($B245="","",VLOOKUP($B245,'Catalog Items'!$L:$Q,6,FALSE))</f>
        <v/>
      </c>
      <c r="M245" s="47" t="str">
        <f>IF($B245="","",VLOOKUP($B245,'Catalog Items'!$L:$R,7,FALSE))</f>
        <v/>
      </c>
      <c r="N245" s="47" t="str">
        <f>IF($B245="","",VLOOKUP($B245,'Catalog Items'!$L:$S,8,FALSE))</f>
        <v/>
      </c>
      <c r="O245" s="47" t="str">
        <f>IF($B245="","",VLOOKUP($B245,'Catalog Items'!$L:$T,9,FALSE))</f>
        <v/>
      </c>
      <c r="P245" s="96" t="str">
        <f>IF($B245="","",VLOOKUP($B245,'Catalog Items'!$L:$AA,10,FALSE))</f>
        <v/>
      </c>
      <c r="Q245" s="96" t="str">
        <f>IF($B245="","",VLOOKUP($B245,'Catalog Items'!$L:$AA,11,FALSE))</f>
        <v/>
      </c>
      <c r="R245" s="96" t="str">
        <f>IF($B245="","",VLOOKUP($B245,'Catalog Items'!$L:$AA,12,FALSE))</f>
        <v/>
      </c>
      <c r="S245" s="96" t="str">
        <f>IF($B245="","",VLOOKUP($B245,'Catalog Items'!$L:$AA,13,FALSE))</f>
        <v/>
      </c>
      <c r="T245" s="47" t="str">
        <f>IF($B245="","",VLOOKUP($B245,'Catalog Items'!$L:$BB,17,FALSE))</f>
        <v/>
      </c>
      <c r="U245" s="47" t="str">
        <f>IF($B245="","",VLOOKUP($B245,'Catalog Items'!$L:$BB,19,FALSE))</f>
        <v/>
      </c>
      <c r="V245" s="47" t="str">
        <f>IF($B245="","",VLOOKUP($B245,'Catalog Items'!$L:$BB,20,FALSE))</f>
        <v/>
      </c>
      <c r="W245" s="47" t="str">
        <f>IF($B245="","",VLOOKUP($B245,'Catalog Items'!$L:$BB,21,FALSE))</f>
        <v/>
      </c>
      <c r="X245" s="48" t="str">
        <f>IF($B245="","",VLOOKUP($B245,'Catalog Items'!$L:$BB,22,FALSE))</f>
        <v/>
      </c>
      <c r="Y245" s="48" t="str">
        <f>IF($B245="","",VLOOKUP($B245,'Catalog Items'!$L:$BB,23,FALSE))</f>
        <v/>
      </c>
      <c r="Z245" s="48" t="str">
        <f>IF($B245="","",VLOOKUP($B245,'Catalog Items'!$L:$BB,24,FALSE))</f>
        <v/>
      </c>
      <c r="AA245" s="47" t="str">
        <f>IF($B245="","",VLOOKUP($B245,'Catalog Items'!$L:$BB,25,FALSE))</f>
        <v/>
      </c>
      <c r="AB245" s="47" t="str">
        <f>IF($B245="","",VLOOKUP($B245,'Catalog Items'!$L:$BB,26,FALSE))</f>
        <v/>
      </c>
      <c r="AC245" s="48" t="str">
        <f>IF($B245="","",VLOOKUP($B245,'Catalog Items'!$L:$BB,27,FALSE))</f>
        <v/>
      </c>
      <c r="AD245" s="48" t="str">
        <f>IF($B245="","",VLOOKUP($B245,'Catalog Items'!$L:$BB,28,FALSE))</f>
        <v/>
      </c>
      <c r="AE245" s="48" t="str">
        <f>IF($B245="","",VLOOKUP($B245,'Catalog Items'!$L:$BB,29,FALSE))</f>
        <v/>
      </c>
      <c r="AF245" s="48" t="str">
        <f>IF($B245="","",VLOOKUP($B245,'Catalog Items'!$L:$BB,30,FALSE))</f>
        <v/>
      </c>
      <c r="AG245" s="48" t="str">
        <f>IF($B245="","",VLOOKUP($B245,'Catalog Items'!$L:$BB,31,FALSE))</f>
        <v/>
      </c>
      <c r="AH245" s="48" t="str">
        <f>IF($B245="","",VLOOKUP($B245,'Catalog Items'!$L:$BB,32,FALSE))</f>
        <v/>
      </c>
      <c r="AI245" s="48" t="str">
        <f>IF($B245="","",VLOOKUP($B245,'Catalog Items'!$L:$BB,33,FALSE))</f>
        <v/>
      </c>
      <c r="AJ245" s="48" t="str">
        <f>IF($B245="","",VLOOKUP($B245,'Catalog Items'!$L:$BB,34,FALSE))</f>
        <v/>
      </c>
      <c r="AK245" s="47" t="str">
        <f>IF($B245="","",VLOOKUP($B245,'Catalog Items'!$L:$BB,35,FALSE))</f>
        <v/>
      </c>
      <c r="AL245" s="47" t="str">
        <f>IF($B245="","",VLOOKUP($B245,'Catalog Items'!$L:$BB,36,FALSE))</f>
        <v/>
      </c>
      <c r="AM245" s="47" t="str">
        <f>IF($B245="","",VLOOKUP($B245,'Catalog Items'!$L:$BB,37,FALSE))</f>
        <v/>
      </c>
      <c r="AN245" s="47" t="str">
        <f>IF($B245="","",VLOOKUP($B245,'Catalog Items'!$L:$BB,38,FALSE))</f>
        <v/>
      </c>
      <c r="AO245" s="47" t="str">
        <f>IF($B245="","",VLOOKUP($B245,'Catalog Items'!$L:$BB,14,FALSE))</f>
        <v/>
      </c>
    </row>
    <row r="246" spans="1:41" ht="15.6" customHeight="1" x14ac:dyDescent="0.25">
      <c r="A246" s="39">
        <v>235</v>
      </c>
      <c r="B246" s="40"/>
      <c r="C246" s="41"/>
      <c r="D246" s="41"/>
      <c r="E246" s="42" t="str">
        <f>IF($B246="","",VLOOKUP($B246,'Catalog Items'!$L:$M,2,FALSE))</f>
        <v/>
      </c>
      <c r="F246" s="68" t="str">
        <f>IF($B246="","",IF(AND(D246&gt;0,C246&gt;0),"UOM Error",IF(D246&gt;0,VLOOKUP(B246,'Catalog Items'!$L:$X,13,FALSE),IF(C246&gt;0,VLOOKUP(B246,'Catalog Items'!$L:$W,12,FALSE),0))))</f>
        <v/>
      </c>
      <c r="G246" s="43" t="str">
        <f t="shared" si="11"/>
        <v/>
      </c>
      <c r="H246" s="44">
        <f t="shared" si="12"/>
        <v>0</v>
      </c>
      <c r="I246" s="45">
        <f t="shared" si="10"/>
        <v>0</v>
      </c>
      <c r="J246" s="46" t="str">
        <f>IF($B246="","",VLOOKUP($B246,'Catalog Items'!$L:$N,3,FALSE))</f>
        <v/>
      </c>
      <c r="K246" s="46" t="str">
        <f>IF($B246="","",VLOOKUP($B246,'Catalog Items'!$L:$O,4,FALSE))</f>
        <v/>
      </c>
      <c r="L246" s="47" t="str">
        <f>IF($B246="","",VLOOKUP($B246,'Catalog Items'!$L:$Q,6,FALSE))</f>
        <v/>
      </c>
      <c r="M246" s="47" t="str">
        <f>IF($B246="","",VLOOKUP($B246,'Catalog Items'!$L:$R,7,FALSE))</f>
        <v/>
      </c>
      <c r="N246" s="47" t="str">
        <f>IF($B246="","",VLOOKUP($B246,'Catalog Items'!$L:$S,8,FALSE))</f>
        <v/>
      </c>
      <c r="O246" s="47" t="str">
        <f>IF($B246="","",VLOOKUP($B246,'Catalog Items'!$L:$T,9,FALSE))</f>
        <v/>
      </c>
      <c r="P246" s="96" t="str">
        <f>IF($B246="","",VLOOKUP($B246,'Catalog Items'!$L:$AA,10,FALSE))</f>
        <v/>
      </c>
      <c r="Q246" s="96" t="str">
        <f>IF($B246="","",VLOOKUP($B246,'Catalog Items'!$L:$AA,11,FALSE))</f>
        <v/>
      </c>
      <c r="R246" s="96" t="str">
        <f>IF($B246="","",VLOOKUP($B246,'Catalog Items'!$L:$AA,12,FALSE))</f>
        <v/>
      </c>
      <c r="S246" s="96" t="str">
        <f>IF($B246="","",VLOOKUP($B246,'Catalog Items'!$L:$AA,13,FALSE))</f>
        <v/>
      </c>
      <c r="T246" s="47" t="str">
        <f>IF($B246="","",VLOOKUP($B246,'Catalog Items'!$L:$BB,17,FALSE))</f>
        <v/>
      </c>
      <c r="U246" s="47" t="str">
        <f>IF($B246="","",VLOOKUP($B246,'Catalog Items'!$L:$BB,19,FALSE))</f>
        <v/>
      </c>
      <c r="V246" s="47" t="str">
        <f>IF($B246="","",VLOOKUP($B246,'Catalog Items'!$L:$BB,20,FALSE))</f>
        <v/>
      </c>
      <c r="W246" s="47" t="str">
        <f>IF($B246="","",VLOOKUP($B246,'Catalog Items'!$L:$BB,21,FALSE))</f>
        <v/>
      </c>
      <c r="X246" s="48" t="str">
        <f>IF($B246="","",VLOOKUP($B246,'Catalog Items'!$L:$BB,22,FALSE))</f>
        <v/>
      </c>
      <c r="Y246" s="48" t="str">
        <f>IF($B246="","",VLOOKUP($B246,'Catalog Items'!$L:$BB,23,FALSE))</f>
        <v/>
      </c>
      <c r="Z246" s="48" t="str">
        <f>IF($B246="","",VLOOKUP($B246,'Catalog Items'!$L:$BB,24,FALSE))</f>
        <v/>
      </c>
      <c r="AA246" s="47" t="str">
        <f>IF($B246="","",VLOOKUP($B246,'Catalog Items'!$L:$BB,25,FALSE))</f>
        <v/>
      </c>
      <c r="AB246" s="47" t="str">
        <f>IF($B246="","",VLOOKUP($B246,'Catalog Items'!$L:$BB,26,FALSE))</f>
        <v/>
      </c>
      <c r="AC246" s="48" t="str">
        <f>IF($B246="","",VLOOKUP($B246,'Catalog Items'!$L:$BB,27,FALSE))</f>
        <v/>
      </c>
      <c r="AD246" s="48" t="str">
        <f>IF($B246="","",VLOOKUP($B246,'Catalog Items'!$L:$BB,28,FALSE))</f>
        <v/>
      </c>
      <c r="AE246" s="48" t="str">
        <f>IF($B246="","",VLOOKUP($B246,'Catalog Items'!$L:$BB,29,FALSE))</f>
        <v/>
      </c>
      <c r="AF246" s="48" t="str">
        <f>IF($B246="","",VLOOKUP($B246,'Catalog Items'!$L:$BB,30,FALSE))</f>
        <v/>
      </c>
      <c r="AG246" s="48" t="str">
        <f>IF($B246="","",VLOOKUP($B246,'Catalog Items'!$L:$BB,31,FALSE))</f>
        <v/>
      </c>
      <c r="AH246" s="48" t="str">
        <f>IF($B246="","",VLOOKUP($B246,'Catalog Items'!$L:$BB,32,FALSE))</f>
        <v/>
      </c>
      <c r="AI246" s="48" t="str">
        <f>IF($B246="","",VLOOKUP($B246,'Catalog Items'!$L:$BB,33,FALSE))</f>
        <v/>
      </c>
      <c r="AJ246" s="48" t="str">
        <f>IF($B246="","",VLOOKUP($B246,'Catalog Items'!$L:$BB,34,FALSE))</f>
        <v/>
      </c>
      <c r="AK246" s="47" t="str">
        <f>IF($B246="","",VLOOKUP($B246,'Catalog Items'!$L:$BB,35,FALSE))</f>
        <v/>
      </c>
      <c r="AL246" s="47" t="str">
        <f>IF($B246="","",VLOOKUP($B246,'Catalog Items'!$L:$BB,36,FALSE))</f>
        <v/>
      </c>
      <c r="AM246" s="47" t="str">
        <f>IF($B246="","",VLOOKUP($B246,'Catalog Items'!$L:$BB,37,FALSE))</f>
        <v/>
      </c>
      <c r="AN246" s="47" t="str">
        <f>IF($B246="","",VLOOKUP($B246,'Catalog Items'!$L:$BB,38,FALSE))</f>
        <v/>
      </c>
      <c r="AO246" s="47" t="str">
        <f>IF($B246="","",VLOOKUP($B246,'Catalog Items'!$L:$BB,14,FALSE))</f>
        <v/>
      </c>
    </row>
    <row r="247" spans="1:41" ht="15.6" customHeight="1" x14ac:dyDescent="0.25">
      <c r="A247" s="39">
        <v>236</v>
      </c>
      <c r="B247" s="40"/>
      <c r="C247" s="41"/>
      <c r="D247" s="41"/>
      <c r="E247" s="42" t="str">
        <f>IF($B247="","",VLOOKUP($B247,'Catalog Items'!$L:$M,2,FALSE))</f>
        <v/>
      </c>
      <c r="F247" s="68" t="str">
        <f>IF($B247="","",IF(AND(D247&gt;0,C247&gt;0),"UOM Error",IF(D247&gt;0,VLOOKUP(B247,'Catalog Items'!$L:$X,13,FALSE),IF(C247&gt;0,VLOOKUP(B247,'Catalog Items'!$L:$W,12,FALSE),0))))</f>
        <v/>
      </c>
      <c r="G247" s="43" t="str">
        <f t="shared" si="11"/>
        <v/>
      </c>
      <c r="H247" s="44">
        <f t="shared" si="12"/>
        <v>0</v>
      </c>
      <c r="I247" s="45">
        <f t="shared" si="10"/>
        <v>0</v>
      </c>
      <c r="J247" s="46" t="str">
        <f>IF($B247="","",VLOOKUP($B247,'Catalog Items'!$L:$N,3,FALSE))</f>
        <v/>
      </c>
      <c r="K247" s="46" t="str">
        <f>IF($B247="","",VLOOKUP($B247,'Catalog Items'!$L:$O,4,FALSE))</f>
        <v/>
      </c>
      <c r="L247" s="47" t="str">
        <f>IF($B247="","",VLOOKUP($B247,'Catalog Items'!$L:$Q,6,FALSE))</f>
        <v/>
      </c>
      <c r="M247" s="47" t="str">
        <f>IF($B247="","",VLOOKUP($B247,'Catalog Items'!$L:$R,7,FALSE))</f>
        <v/>
      </c>
      <c r="N247" s="47" t="str">
        <f>IF($B247="","",VLOOKUP($B247,'Catalog Items'!$L:$S,8,FALSE))</f>
        <v/>
      </c>
      <c r="O247" s="47" t="str">
        <f>IF($B247="","",VLOOKUP($B247,'Catalog Items'!$L:$T,9,FALSE))</f>
        <v/>
      </c>
      <c r="P247" s="96" t="str">
        <f>IF($B247="","",VLOOKUP($B247,'Catalog Items'!$L:$AA,10,FALSE))</f>
        <v/>
      </c>
      <c r="Q247" s="96" t="str">
        <f>IF($B247="","",VLOOKUP($B247,'Catalog Items'!$L:$AA,11,FALSE))</f>
        <v/>
      </c>
      <c r="R247" s="96" t="str">
        <f>IF($B247="","",VLOOKUP($B247,'Catalog Items'!$L:$AA,12,FALSE))</f>
        <v/>
      </c>
      <c r="S247" s="96" t="str">
        <f>IF($B247="","",VLOOKUP($B247,'Catalog Items'!$L:$AA,13,FALSE))</f>
        <v/>
      </c>
      <c r="T247" s="47" t="str">
        <f>IF($B247="","",VLOOKUP($B247,'Catalog Items'!$L:$BB,17,FALSE))</f>
        <v/>
      </c>
      <c r="U247" s="47" t="str">
        <f>IF($B247="","",VLOOKUP($B247,'Catalog Items'!$L:$BB,19,FALSE))</f>
        <v/>
      </c>
      <c r="V247" s="47" t="str">
        <f>IF($B247="","",VLOOKUP($B247,'Catalog Items'!$L:$BB,20,FALSE))</f>
        <v/>
      </c>
      <c r="W247" s="47" t="str">
        <f>IF($B247="","",VLOOKUP($B247,'Catalog Items'!$L:$BB,21,FALSE))</f>
        <v/>
      </c>
      <c r="X247" s="48" t="str">
        <f>IF($B247="","",VLOOKUP($B247,'Catalog Items'!$L:$BB,22,FALSE))</f>
        <v/>
      </c>
      <c r="Y247" s="48" t="str">
        <f>IF($B247="","",VLOOKUP($B247,'Catalog Items'!$L:$BB,23,FALSE))</f>
        <v/>
      </c>
      <c r="Z247" s="48" t="str">
        <f>IF($B247="","",VLOOKUP($B247,'Catalog Items'!$L:$BB,24,FALSE))</f>
        <v/>
      </c>
      <c r="AA247" s="47" t="str">
        <f>IF($B247="","",VLOOKUP($B247,'Catalog Items'!$L:$BB,25,FALSE))</f>
        <v/>
      </c>
      <c r="AB247" s="47" t="str">
        <f>IF($B247="","",VLOOKUP($B247,'Catalog Items'!$L:$BB,26,FALSE))</f>
        <v/>
      </c>
      <c r="AC247" s="48" t="str">
        <f>IF($B247="","",VLOOKUP($B247,'Catalog Items'!$L:$BB,27,FALSE))</f>
        <v/>
      </c>
      <c r="AD247" s="48" t="str">
        <f>IF($B247="","",VLOOKUP($B247,'Catalog Items'!$L:$BB,28,FALSE))</f>
        <v/>
      </c>
      <c r="AE247" s="48" t="str">
        <f>IF($B247="","",VLOOKUP($B247,'Catalog Items'!$L:$BB,29,FALSE))</f>
        <v/>
      </c>
      <c r="AF247" s="48" t="str">
        <f>IF($B247="","",VLOOKUP($B247,'Catalog Items'!$L:$BB,30,FALSE))</f>
        <v/>
      </c>
      <c r="AG247" s="48" t="str">
        <f>IF($B247="","",VLOOKUP($B247,'Catalog Items'!$L:$BB,31,FALSE))</f>
        <v/>
      </c>
      <c r="AH247" s="48" t="str">
        <f>IF($B247="","",VLOOKUP($B247,'Catalog Items'!$L:$BB,32,FALSE))</f>
        <v/>
      </c>
      <c r="AI247" s="48" t="str">
        <f>IF($B247="","",VLOOKUP($B247,'Catalog Items'!$L:$BB,33,FALSE))</f>
        <v/>
      </c>
      <c r="AJ247" s="48" t="str">
        <f>IF($B247="","",VLOOKUP($B247,'Catalog Items'!$L:$BB,34,FALSE))</f>
        <v/>
      </c>
      <c r="AK247" s="47" t="str">
        <f>IF($B247="","",VLOOKUP($B247,'Catalog Items'!$L:$BB,35,FALSE))</f>
        <v/>
      </c>
      <c r="AL247" s="47" t="str">
        <f>IF($B247="","",VLOOKUP($B247,'Catalog Items'!$L:$BB,36,FALSE))</f>
        <v/>
      </c>
      <c r="AM247" s="47" t="str">
        <f>IF($B247="","",VLOOKUP($B247,'Catalog Items'!$L:$BB,37,FALSE))</f>
        <v/>
      </c>
      <c r="AN247" s="47" t="str">
        <f>IF($B247="","",VLOOKUP($B247,'Catalog Items'!$L:$BB,38,FALSE))</f>
        <v/>
      </c>
      <c r="AO247" s="47" t="str">
        <f>IF($B247="","",VLOOKUP($B247,'Catalog Items'!$L:$BB,14,FALSE))</f>
        <v/>
      </c>
    </row>
    <row r="248" spans="1:41" ht="15.6" customHeight="1" x14ac:dyDescent="0.25">
      <c r="A248" s="39">
        <v>237</v>
      </c>
      <c r="B248" s="40"/>
      <c r="C248" s="41"/>
      <c r="D248" s="41"/>
      <c r="E248" s="42" t="str">
        <f>IF($B248="","",VLOOKUP($B248,'Catalog Items'!$L:$M,2,FALSE))</f>
        <v/>
      </c>
      <c r="F248" s="68" t="str">
        <f>IF($B248="","",IF(AND(D248&gt;0,C248&gt;0),"UOM Error",IF(D248&gt;0,VLOOKUP(B248,'Catalog Items'!$L:$X,13,FALSE),IF(C248&gt;0,VLOOKUP(B248,'Catalog Items'!$L:$W,12,FALSE),0))))</f>
        <v/>
      </c>
      <c r="G248" s="43" t="str">
        <f t="shared" si="11"/>
        <v/>
      </c>
      <c r="H248" s="44">
        <f t="shared" si="12"/>
        <v>0</v>
      </c>
      <c r="I248" s="45">
        <f t="shared" si="10"/>
        <v>0</v>
      </c>
      <c r="J248" s="46" t="str">
        <f>IF($B248="","",VLOOKUP($B248,'Catalog Items'!$L:$N,3,FALSE))</f>
        <v/>
      </c>
      <c r="K248" s="46" t="str">
        <f>IF($B248="","",VLOOKUP($B248,'Catalog Items'!$L:$O,4,FALSE))</f>
        <v/>
      </c>
      <c r="L248" s="47" t="str">
        <f>IF($B248="","",VLOOKUP($B248,'Catalog Items'!$L:$Q,6,FALSE))</f>
        <v/>
      </c>
      <c r="M248" s="47" t="str">
        <f>IF($B248="","",VLOOKUP($B248,'Catalog Items'!$L:$R,7,FALSE))</f>
        <v/>
      </c>
      <c r="N248" s="47" t="str">
        <f>IF($B248="","",VLOOKUP($B248,'Catalog Items'!$L:$S,8,FALSE))</f>
        <v/>
      </c>
      <c r="O248" s="47" t="str">
        <f>IF($B248="","",VLOOKUP($B248,'Catalog Items'!$L:$T,9,FALSE))</f>
        <v/>
      </c>
      <c r="P248" s="96" t="str">
        <f>IF($B248="","",VLOOKUP($B248,'Catalog Items'!$L:$AA,10,FALSE))</f>
        <v/>
      </c>
      <c r="Q248" s="96" t="str">
        <f>IF($B248="","",VLOOKUP($B248,'Catalog Items'!$L:$AA,11,FALSE))</f>
        <v/>
      </c>
      <c r="R248" s="96" t="str">
        <f>IF($B248="","",VLOOKUP($B248,'Catalog Items'!$L:$AA,12,FALSE))</f>
        <v/>
      </c>
      <c r="S248" s="96" t="str">
        <f>IF($B248="","",VLOOKUP($B248,'Catalog Items'!$L:$AA,13,FALSE))</f>
        <v/>
      </c>
      <c r="T248" s="47" t="str">
        <f>IF($B248="","",VLOOKUP($B248,'Catalog Items'!$L:$BB,17,FALSE))</f>
        <v/>
      </c>
      <c r="U248" s="47" t="str">
        <f>IF($B248="","",VLOOKUP($B248,'Catalog Items'!$L:$BB,19,FALSE))</f>
        <v/>
      </c>
      <c r="V248" s="47" t="str">
        <f>IF($B248="","",VLOOKUP($B248,'Catalog Items'!$L:$BB,20,FALSE))</f>
        <v/>
      </c>
      <c r="W248" s="47" t="str">
        <f>IF($B248="","",VLOOKUP($B248,'Catalog Items'!$L:$BB,21,FALSE))</f>
        <v/>
      </c>
      <c r="X248" s="48" t="str">
        <f>IF($B248="","",VLOOKUP($B248,'Catalog Items'!$L:$BB,22,FALSE))</f>
        <v/>
      </c>
      <c r="Y248" s="48" t="str">
        <f>IF($B248="","",VLOOKUP($B248,'Catalog Items'!$L:$BB,23,FALSE))</f>
        <v/>
      </c>
      <c r="Z248" s="48" t="str">
        <f>IF($B248="","",VLOOKUP($B248,'Catalog Items'!$L:$BB,24,FALSE))</f>
        <v/>
      </c>
      <c r="AA248" s="47" t="str">
        <f>IF($B248="","",VLOOKUP($B248,'Catalog Items'!$L:$BB,25,FALSE))</f>
        <v/>
      </c>
      <c r="AB248" s="47" t="str">
        <f>IF($B248="","",VLOOKUP($B248,'Catalog Items'!$L:$BB,26,FALSE))</f>
        <v/>
      </c>
      <c r="AC248" s="48" t="str">
        <f>IF($B248="","",VLOOKUP($B248,'Catalog Items'!$L:$BB,27,FALSE))</f>
        <v/>
      </c>
      <c r="AD248" s="48" t="str">
        <f>IF($B248="","",VLOOKUP($B248,'Catalog Items'!$L:$BB,28,FALSE))</f>
        <v/>
      </c>
      <c r="AE248" s="48" t="str">
        <f>IF($B248="","",VLOOKUP($B248,'Catalog Items'!$L:$BB,29,FALSE))</f>
        <v/>
      </c>
      <c r="AF248" s="48" t="str">
        <f>IF($B248="","",VLOOKUP($B248,'Catalog Items'!$L:$BB,30,FALSE))</f>
        <v/>
      </c>
      <c r="AG248" s="48" t="str">
        <f>IF($B248="","",VLOOKUP($B248,'Catalog Items'!$L:$BB,31,FALSE))</f>
        <v/>
      </c>
      <c r="AH248" s="48" t="str">
        <f>IF($B248="","",VLOOKUP($B248,'Catalog Items'!$L:$BB,32,FALSE))</f>
        <v/>
      </c>
      <c r="AI248" s="48" t="str">
        <f>IF($B248="","",VLOOKUP($B248,'Catalog Items'!$L:$BB,33,FALSE))</f>
        <v/>
      </c>
      <c r="AJ248" s="48" t="str">
        <f>IF($B248="","",VLOOKUP($B248,'Catalog Items'!$L:$BB,34,FALSE))</f>
        <v/>
      </c>
      <c r="AK248" s="47" t="str">
        <f>IF($B248="","",VLOOKUP($B248,'Catalog Items'!$L:$BB,35,FALSE))</f>
        <v/>
      </c>
      <c r="AL248" s="47" t="str">
        <f>IF($B248="","",VLOOKUP($B248,'Catalog Items'!$L:$BB,36,FALSE))</f>
        <v/>
      </c>
      <c r="AM248" s="47" t="str">
        <f>IF($B248="","",VLOOKUP($B248,'Catalog Items'!$L:$BB,37,FALSE))</f>
        <v/>
      </c>
      <c r="AN248" s="47" t="str">
        <f>IF($B248="","",VLOOKUP($B248,'Catalog Items'!$L:$BB,38,FALSE))</f>
        <v/>
      </c>
      <c r="AO248" s="47" t="str">
        <f>IF($B248="","",VLOOKUP($B248,'Catalog Items'!$L:$BB,14,FALSE))</f>
        <v/>
      </c>
    </row>
    <row r="249" spans="1:41" ht="15.6" customHeight="1" x14ac:dyDescent="0.25">
      <c r="A249" s="39">
        <v>238</v>
      </c>
      <c r="B249" s="40"/>
      <c r="C249" s="41"/>
      <c r="D249" s="41"/>
      <c r="E249" s="42" t="str">
        <f>IF($B249="","",VLOOKUP($B249,'Catalog Items'!$L:$M,2,FALSE))</f>
        <v/>
      </c>
      <c r="F249" s="68" t="str">
        <f>IF($B249="","",IF(AND(D249&gt;0,C249&gt;0),"UOM Error",IF(D249&gt;0,VLOOKUP(B249,'Catalog Items'!$L:$X,13,FALSE),IF(C249&gt;0,VLOOKUP(B249,'Catalog Items'!$L:$W,12,FALSE),0))))</f>
        <v/>
      </c>
      <c r="G249" s="43" t="str">
        <f t="shared" si="11"/>
        <v/>
      </c>
      <c r="H249" s="44">
        <f t="shared" si="12"/>
        <v>0</v>
      </c>
      <c r="I249" s="45">
        <f t="shared" si="10"/>
        <v>0</v>
      </c>
      <c r="J249" s="46" t="str">
        <f>IF($B249="","",VLOOKUP($B249,'Catalog Items'!$L:$N,3,FALSE))</f>
        <v/>
      </c>
      <c r="K249" s="46" t="str">
        <f>IF($B249="","",VLOOKUP($B249,'Catalog Items'!$L:$O,4,FALSE))</f>
        <v/>
      </c>
      <c r="L249" s="47" t="str">
        <f>IF($B249="","",VLOOKUP($B249,'Catalog Items'!$L:$Q,6,FALSE))</f>
        <v/>
      </c>
      <c r="M249" s="47" t="str">
        <f>IF($B249="","",VLOOKUP($B249,'Catalog Items'!$L:$R,7,FALSE))</f>
        <v/>
      </c>
      <c r="N249" s="47" t="str">
        <f>IF($B249="","",VLOOKUP($B249,'Catalog Items'!$L:$S,8,FALSE))</f>
        <v/>
      </c>
      <c r="O249" s="47" t="str">
        <f>IF($B249="","",VLOOKUP($B249,'Catalog Items'!$L:$T,9,FALSE))</f>
        <v/>
      </c>
      <c r="P249" s="96" t="str">
        <f>IF($B249="","",VLOOKUP($B249,'Catalog Items'!$L:$AA,10,FALSE))</f>
        <v/>
      </c>
      <c r="Q249" s="96" t="str">
        <f>IF($B249="","",VLOOKUP($B249,'Catalog Items'!$L:$AA,11,FALSE))</f>
        <v/>
      </c>
      <c r="R249" s="96" t="str">
        <f>IF($B249="","",VLOOKUP($B249,'Catalog Items'!$L:$AA,12,FALSE))</f>
        <v/>
      </c>
      <c r="S249" s="96" t="str">
        <f>IF($B249="","",VLOOKUP($B249,'Catalog Items'!$L:$AA,13,FALSE))</f>
        <v/>
      </c>
      <c r="T249" s="47" t="str">
        <f>IF($B249="","",VLOOKUP($B249,'Catalog Items'!$L:$BB,17,FALSE))</f>
        <v/>
      </c>
      <c r="U249" s="47" t="str">
        <f>IF($B249="","",VLOOKUP($B249,'Catalog Items'!$L:$BB,19,FALSE))</f>
        <v/>
      </c>
      <c r="V249" s="47" t="str">
        <f>IF($B249="","",VLOOKUP($B249,'Catalog Items'!$L:$BB,20,FALSE))</f>
        <v/>
      </c>
      <c r="W249" s="47" t="str">
        <f>IF($B249="","",VLOOKUP($B249,'Catalog Items'!$L:$BB,21,FALSE))</f>
        <v/>
      </c>
      <c r="X249" s="48" t="str">
        <f>IF($B249="","",VLOOKUP($B249,'Catalog Items'!$L:$BB,22,FALSE))</f>
        <v/>
      </c>
      <c r="Y249" s="48" t="str">
        <f>IF($B249="","",VLOOKUP($B249,'Catalog Items'!$L:$BB,23,FALSE))</f>
        <v/>
      </c>
      <c r="Z249" s="48" t="str">
        <f>IF($B249="","",VLOOKUP($B249,'Catalog Items'!$L:$BB,24,FALSE))</f>
        <v/>
      </c>
      <c r="AA249" s="47" t="str">
        <f>IF($B249="","",VLOOKUP($B249,'Catalog Items'!$L:$BB,25,FALSE))</f>
        <v/>
      </c>
      <c r="AB249" s="47" t="str">
        <f>IF($B249="","",VLOOKUP($B249,'Catalog Items'!$L:$BB,26,FALSE))</f>
        <v/>
      </c>
      <c r="AC249" s="48" t="str">
        <f>IF($B249="","",VLOOKUP($B249,'Catalog Items'!$L:$BB,27,FALSE))</f>
        <v/>
      </c>
      <c r="AD249" s="48" t="str">
        <f>IF($B249="","",VLOOKUP($B249,'Catalog Items'!$L:$BB,28,FALSE))</f>
        <v/>
      </c>
      <c r="AE249" s="48" t="str">
        <f>IF($B249="","",VLOOKUP($B249,'Catalog Items'!$L:$BB,29,FALSE))</f>
        <v/>
      </c>
      <c r="AF249" s="48" t="str">
        <f>IF($B249="","",VLOOKUP($B249,'Catalog Items'!$L:$BB,30,FALSE))</f>
        <v/>
      </c>
      <c r="AG249" s="48" t="str">
        <f>IF($B249="","",VLOOKUP($B249,'Catalog Items'!$L:$BB,31,FALSE))</f>
        <v/>
      </c>
      <c r="AH249" s="48" t="str">
        <f>IF($B249="","",VLOOKUP($B249,'Catalog Items'!$L:$BB,32,FALSE))</f>
        <v/>
      </c>
      <c r="AI249" s="48" t="str">
        <f>IF($B249="","",VLOOKUP($B249,'Catalog Items'!$L:$BB,33,FALSE))</f>
        <v/>
      </c>
      <c r="AJ249" s="48" t="str">
        <f>IF($B249="","",VLOOKUP($B249,'Catalog Items'!$L:$BB,34,FALSE))</f>
        <v/>
      </c>
      <c r="AK249" s="47" t="str">
        <f>IF($B249="","",VLOOKUP($B249,'Catalog Items'!$L:$BB,35,FALSE))</f>
        <v/>
      </c>
      <c r="AL249" s="47" t="str">
        <f>IF($B249="","",VLOOKUP($B249,'Catalog Items'!$L:$BB,36,FALSE))</f>
        <v/>
      </c>
      <c r="AM249" s="47" t="str">
        <f>IF($B249="","",VLOOKUP($B249,'Catalog Items'!$L:$BB,37,FALSE))</f>
        <v/>
      </c>
      <c r="AN249" s="47" t="str">
        <f>IF($B249="","",VLOOKUP($B249,'Catalog Items'!$L:$BB,38,FALSE))</f>
        <v/>
      </c>
      <c r="AO249" s="47" t="str">
        <f>IF($B249="","",VLOOKUP($B249,'Catalog Items'!$L:$BB,14,FALSE))</f>
        <v/>
      </c>
    </row>
    <row r="250" spans="1:41" ht="15.6" customHeight="1" x14ac:dyDescent="0.25">
      <c r="A250" s="39">
        <v>239</v>
      </c>
      <c r="B250" s="40"/>
      <c r="C250" s="41"/>
      <c r="D250" s="41"/>
      <c r="E250" s="42" t="str">
        <f>IF($B250="","",VLOOKUP($B250,'Catalog Items'!$L:$M,2,FALSE))</f>
        <v/>
      </c>
      <c r="F250" s="68" t="str">
        <f>IF($B250="","",IF(AND(D250&gt;0,C250&gt;0),"UOM Error",IF(D250&gt;0,VLOOKUP(B250,'Catalog Items'!$L:$X,13,FALSE),IF(C250&gt;0,VLOOKUP(B250,'Catalog Items'!$L:$W,12,FALSE),0))))</f>
        <v/>
      </c>
      <c r="G250" s="43" t="str">
        <f t="shared" si="11"/>
        <v/>
      </c>
      <c r="H250" s="44">
        <f t="shared" si="12"/>
        <v>0</v>
      </c>
      <c r="I250" s="45">
        <f t="shared" si="10"/>
        <v>0</v>
      </c>
      <c r="J250" s="46" t="str">
        <f>IF($B250="","",VLOOKUP($B250,'Catalog Items'!$L:$N,3,FALSE))</f>
        <v/>
      </c>
      <c r="K250" s="46" t="str">
        <f>IF($B250="","",VLOOKUP($B250,'Catalog Items'!$L:$O,4,FALSE))</f>
        <v/>
      </c>
      <c r="L250" s="47" t="str">
        <f>IF($B250="","",VLOOKUP($B250,'Catalog Items'!$L:$Q,6,FALSE))</f>
        <v/>
      </c>
      <c r="M250" s="47" t="str">
        <f>IF($B250="","",VLOOKUP($B250,'Catalog Items'!$L:$R,7,FALSE))</f>
        <v/>
      </c>
      <c r="N250" s="47" t="str">
        <f>IF($B250="","",VLOOKUP($B250,'Catalog Items'!$L:$S,8,FALSE))</f>
        <v/>
      </c>
      <c r="O250" s="47" t="str">
        <f>IF($B250="","",VLOOKUP($B250,'Catalog Items'!$L:$T,9,FALSE))</f>
        <v/>
      </c>
      <c r="P250" s="96" t="str">
        <f>IF($B250="","",VLOOKUP($B250,'Catalog Items'!$L:$AA,10,FALSE))</f>
        <v/>
      </c>
      <c r="Q250" s="96" t="str">
        <f>IF($B250="","",VLOOKUP($B250,'Catalog Items'!$L:$AA,11,FALSE))</f>
        <v/>
      </c>
      <c r="R250" s="96" t="str">
        <f>IF($B250="","",VLOOKUP($B250,'Catalog Items'!$L:$AA,12,FALSE))</f>
        <v/>
      </c>
      <c r="S250" s="96" t="str">
        <f>IF($B250="","",VLOOKUP($B250,'Catalog Items'!$L:$AA,13,FALSE))</f>
        <v/>
      </c>
      <c r="T250" s="47" t="str">
        <f>IF($B250="","",VLOOKUP($B250,'Catalog Items'!$L:$BB,17,FALSE))</f>
        <v/>
      </c>
      <c r="U250" s="47" t="str">
        <f>IF($B250="","",VLOOKUP($B250,'Catalog Items'!$L:$BB,19,FALSE))</f>
        <v/>
      </c>
      <c r="V250" s="47" t="str">
        <f>IF($B250="","",VLOOKUP($B250,'Catalog Items'!$L:$BB,20,FALSE))</f>
        <v/>
      </c>
      <c r="W250" s="47" t="str">
        <f>IF($B250="","",VLOOKUP($B250,'Catalog Items'!$L:$BB,21,FALSE))</f>
        <v/>
      </c>
      <c r="X250" s="48" t="str">
        <f>IF($B250="","",VLOOKUP($B250,'Catalog Items'!$L:$BB,22,FALSE))</f>
        <v/>
      </c>
      <c r="Y250" s="48" t="str">
        <f>IF($B250="","",VLOOKUP($B250,'Catalog Items'!$L:$BB,23,FALSE))</f>
        <v/>
      </c>
      <c r="Z250" s="48" t="str">
        <f>IF($B250="","",VLOOKUP($B250,'Catalog Items'!$L:$BB,24,FALSE))</f>
        <v/>
      </c>
      <c r="AA250" s="47" t="str">
        <f>IF($B250="","",VLOOKUP($B250,'Catalog Items'!$L:$BB,25,FALSE))</f>
        <v/>
      </c>
      <c r="AB250" s="47" t="str">
        <f>IF($B250="","",VLOOKUP($B250,'Catalog Items'!$L:$BB,26,FALSE))</f>
        <v/>
      </c>
      <c r="AC250" s="48" t="str">
        <f>IF($B250="","",VLOOKUP($B250,'Catalog Items'!$L:$BB,27,FALSE))</f>
        <v/>
      </c>
      <c r="AD250" s="48" t="str">
        <f>IF($B250="","",VLOOKUP($B250,'Catalog Items'!$L:$BB,28,FALSE))</f>
        <v/>
      </c>
      <c r="AE250" s="48" t="str">
        <f>IF($B250="","",VLOOKUP($B250,'Catalog Items'!$L:$BB,29,FALSE))</f>
        <v/>
      </c>
      <c r="AF250" s="48" t="str">
        <f>IF($B250="","",VLOOKUP($B250,'Catalog Items'!$L:$BB,30,FALSE))</f>
        <v/>
      </c>
      <c r="AG250" s="48" t="str">
        <f>IF($B250="","",VLOOKUP($B250,'Catalog Items'!$L:$BB,31,FALSE))</f>
        <v/>
      </c>
      <c r="AH250" s="48" t="str">
        <f>IF($B250="","",VLOOKUP($B250,'Catalog Items'!$L:$BB,32,FALSE))</f>
        <v/>
      </c>
      <c r="AI250" s="48" t="str">
        <f>IF($B250="","",VLOOKUP($B250,'Catalog Items'!$L:$BB,33,FALSE))</f>
        <v/>
      </c>
      <c r="AJ250" s="48" t="str">
        <f>IF($B250="","",VLOOKUP($B250,'Catalog Items'!$L:$BB,34,FALSE))</f>
        <v/>
      </c>
      <c r="AK250" s="47" t="str">
        <f>IF($B250="","",VLOOKUP($B250,'Catalog Items'!$L:$BB,35,FALSE))</f>
        <v/>
      </c>
      <c r="AL250" s="47" t="str">
        <f>IF($B250="","",VLOOKUP($B250,'Catalog Items'!$L:$BB,36,FALSE))</f>
        <v/>
      </c>
      <c r="AM250" s="47" t="str">
        <f>IF($B250="","",VLOOKUP($B250,'Catalog Items'!$L:$BB,37,FALSE))</f>
        <v/>
      </c>
      <c r="AN250" s="47" t="str">
        <f>IF($B250="","",VLOOKUP($B250,'Catalog Items'!$L:$BB,38,FALSE))</f>
        <v/>
      </c>
      <c r="AO250" s="47" t="str">
        <f>IF($B250="","",VLOOKUP($B250,'Catalog Items'!$L:$BB,14,FALSE))</f>
        <v/>
      </c>
    </row>
    <row r="251" spans="1:41" ht="15.6" customHeight="1" x14ac:dyDescent="0.25">
      <c r="A251" s="39">
        <v>240</v>
      </c>
      <c r="B251" s="40"/>
      <c r="C251" s="41"/>
      <c r="D251" s="41"/>
      <c r="E251" s="42" t="str">
        <f>IF($B251="","",VLOOKUP($B251,'Catalog Items'!$L:$M,2,FALSE))</f>
        <v/>
      </c>
      <c r="F251" s="68" t="str">
        <f>IF($B251="","",IF(AND(D251&gt;0,C251&gt;0),"UOM Error",IF(D251&gt;0,VLOOKUP(B251,'Catalog Items'!$L:$X,13,FALSE),IF(C251&gt;0,VLOOKUP(B251,'Catalog Items'!$L:$W,12,FALSE),0))))</f>
        <v/>
      </c>
      <c r="G251" s="43" t="str">
        <f t="shared" si="11"/>
        <v/>
      </c>
      <c r="H251" s="44">
        <f t="shared" si="12"/>
        <v>0</v>
      </c>
      <c r="I251" s="45">
        <f t="shared" si="10"/>
        <v>0</v>
      </c>
      <c r="J251" s="46" t="str">
        <f>IF($B251="","",VLOOKUP($B251,'Catalog Items'!$L:$N,3,FALSE))</f>
        <v/>
      </c>
      <c r="K251" s="46" t="str">
        <f>IF($B251="","",VLOOKUP($B251,'Catalog Items'!$L:$O,4,FALSE))</f>
        <v/>
      </c>
      <c r="L251" s="47" t="str">
        <f>IF($B251="","",VLOOKUP($B251,'Catalog Items'!$L:$Q,6,FALSE))</f>
        <v/>
      </c>
      <c r="M251" s="47" t="str">
        <f>IF($B251="","",VLOOKUP($B251,'Catalog Items'!$L:$R,7,FALSE))</f>
        <v/>
      </c>
      <c r="N251" s="47" t="str">
        <f>IF($B251="","",VLOOKUP($B251,'Catalog Items'!$L:$S,8,FALSE))</f>
        <v/>
      </c>
      <c r="O251" s="47" t="str">
        <f>IF($B251="","",VLOOKUP($B251,'Catalog Items'!$L:$T,9,FALSE))</f>
        <v/>
      </c>
      <c r="P251" s="96" t="str">
        <f>IF($B251="","",VLOOKUP($B251,'Catalog Items'!$L:$AA,10,FALSE))</f>
        <v/>
      </c>
      <c r="Q251" s="96" t="str">
        <f>IF($B251="","",VLOOKUP($B251,'Catalog Items'!$L:$AA,11,FALSE))</f>
        <v/>
      </c>
      <c r="R251" s="96" t="str">
        <f>IF($B251="","",VLOOKUP($B251,'Catalog Items'!$L:$AA,12,FALSE))</f>
        <v/>
      </c>
      <c r="S251" s="96" t="str">
        <f>IF($B251="","",VLOOKUP($B251,'Catalog Items'!$L:$AA,13,FALSE))</f>
        <v/>
      </c>
      <c r="T251" s="47" t="str">
        <f>IF($B251="","",VLOOKUP($B251,'Catalog Items'!$L:$BB,17,FALSE))</f>
        <v/>
      </c>
      <c r="U251" s="47" t="str">
        <f>IF($B251="","",VLOOKUP($B251,'Catalog Items'!$L:$BB,19,FALSE))</f>
        <v/>
      </c>
      <c r="V251" s="47" t="str">
        <f>IF($B251="","",VLOOKUP($B251,'Catalog Items'!$L:$BB,20,FALSE))</f>
        <v/>
      </c>
      <c r="W251" s="47" t="str">
        <f>IF($B251="","",VLOOKUP($B251,'Catalog Items'!$L:$BB,21,FALSE))</f>
        <v/>
      </c>
      <c r="X251" s="48" t="str">
        <f>IF($B251="","",VLOOKUP($B251,'Catalog Items'!$L:$BB,22,FALSE))</f>
        <v/>
      </c>
      <c r="Y251" s="48" t="str">
        <f>IF($B251="","",VLOOKUP($B251,'Catalog Items'!$L:$BB,23,FALSE))</f>
        <v/>
      </c>
      <c r="Z251" s="48" t="str">
        <f>IF($B251="","",VLOOKUP($B251,'Catalog Items'!$L:$BB,24,FALSE))</f>
        <v/>
      </c>
      <c r="AA251" s="47" t="str">
        <f>IF($B251="","",VLOOKUP($B251,'Catalog Items'!$L:$BB,25,FALSE))</f>
        <v/>
      </c>
      <c r="AB251" s="47" t="str">
        <f>IF($B251="","",VLOOKUP($B251,'Catalog Items'!$L:$BB,26,FALSE))</f>
        <v/>
      </c>
      <c r="AC251" s="48" t="str">
        <f>IF($B251="","",VLOOKUP($B251,'Catalog Items'!$L:$BB,27,FALSE))</f>
        <v/>
      </c>
      <c r="AD251" s="48" t="str">
        <f>IF($B251="","",VLOOKUP($B251,'Catalog Items'!$L:$BB,28,FALSE))</f>
        <v/>
      </c>
      <c r="AE251" s="48" t="str">
        <f>IF($B251="","",VLOOKUP($B251,'Catalog Items'!$L:$BB,29,FALSE))</f>
        <v/>
      </c>
      <c r="AF251" s="48" t="str">
        <f>IF($B251="","",VLOOKUP($B251,'Catalog Items'!$L:$BB,30,FALSE))</f>
        <v/>
      </c>
      <c r="AG251" s="48" t="str">
        <f>IF($B251="","",VLOOKUP($B251,'Catalog Items'!$L:$BB,31,FALSE))</f>
        <v/>
      </c>
      <c r="AH251" s="48" t="str">
        <f>IF($B251="","",VLOOKUP($B251,'Catalog Items'!$L:$BB,32,FALSE))</f>
        <v/>
      </c>
      <c r="AI251" s="48" t="str">
        <f>IF($B251="","",VLOOKUP($B251,'Catalog Items'!$L:$BB,33,FALSE))</f>
        <v/>
      </c>
      <c r="AJ251" s="48" t="str">
        <f>IF($B251="","",VLOOKUP($B251,'Catalog Items'!$L:$BB,34,FALSE))</f>
        <v/>
      </c>
      <c r="AK251" s="47" t="str">
        <f>IF($B251="","",VLOOKUP($B251,'Catalog Items'!$L:$BB,35,FALSE))</f>
        <v/>
      </c>
      <c r="AL251" s="47" t="str">
        <f>IF($B251="","",VLOOKUP($B251,'Catalog Items'!$L:$BB,36,FALSE))</f>
        <v/>
      </c>
      <c r="AM251" s="47" t="str">
        <f>IF($B251="","",VLOOKUP($B251,'Catalog Items'!$L:$BB,37,FALSE))</f>
        <v/>
      </c>
      <c r="AN251" s="47" t="str">
        <f>IF($B251="","",VLOOKUP($B251,'Catalog Items'!$L:$BB,38,FALSE))</f>
        <v/>
      </c>
      <c r="AO251" s="47" t="str">
        <f>IF($B251="","",VLOOKUP($B251,'Catalog Items'!$L:$BB,14,FALSE))</f>
        <v/>
      </c>
    </row>
    <row r="252" spans="1:41" ht="15.6" customHeight="1" x14ac:dyDescent="0.25">
      <c r="A252" s="39">
        <v>241</v>
      </c>
      <c r="B252" s="40"/>
      <c r="C252" s="41"/>
      <c r="D252" s="41"/>
      <c r="E252" s="42" t="str">
        <f>IF($B252="","",VLOOKUP($B252,'Catalog Items'!$L:$M,2,FALSE))</f>
        <v/>
      </c>
      <c r="F252" s="68" t="str">
        <f>IF($B252="","",IF(AND(D252&gt;0,C252&gt;0),"UOM Error",IF(D252&gt;0,VLOOKUP(B252,'Catalog Items'!$L:$X,13,FALSE),IF(C252&gt;0,VLOOKUP(B252,'Catalog Items'!$L:$W,12,FALSE),0))))</f>
        <v/>
      </c>
      <c r="G252" s="43" t="str">
        <f t="shared" si="11"/>
        <v/>
      </c>
      <c r="H252" s="44">
        <f t="shared" si="12"/>
        <v>0</v>
      </c>
      <c r="I252" s="45">
        <f t="shared" si="10"/>
        <v>0</v>
      </c>
      <c r="J252" s="46" t="str">
        <f>IF($B252="","",VLOOKUP($B252,'Catalog Items'!$L:$N,3,FALSE))</f>
        <v/>
      </c>
      <c r="K252" s="46" t="str">
        <f>IF($B252="","",VLOOKUP($B252,'Catalog Items'!$L:$O,4,FALSE))</f>
        <v/>
      </c>
      <c r="L252" s="47" t="str">
        <f>IF($B252="","",VLOOKUP($B252,'Catalog Items'!$L:$Q,6,FALSE))</f>
        <v/>
      </c>
      <c r="M252" s="47" t="str">
        <f>IF($B252="","",VLOOKUP($B252,'Catalog Items'!$L:$R,7,FALSE))</f>
        <v/>
      </c>
      <c r="N252" s="47" t="str">
        <f>IF($B252="","",VLOOKUP($B252,'Catalog Items'!$L:$S,8,FALSE))</f>
        <v/>
      </c>
      <c r="O252" s="47" t="str">
        <f>IF($B252="","",VLOOKUP($B252,'Catalog Items'!$L:$T,9,FALSE))</f>
        <v/>
      </c>
      <c r="P252" s="96" t="str">
        <f>IF($B252="","",VLOOKUP($B252,'Catalog Items'!$L:$AA,10,FALSE))</f>
        <v/>
      </c>
      <c r="Q252" s="96" t="str">
        <f>IF($B252="","",VLOOKUP($B252,'Catalog Items'!$L:$AA,11,FALSE))</f>
        <v/>
      </c>
      <c r="R252" s="96" t="str">
        <f>IF($B252="","",VLOOKUP($B252,'Catalog Items'!$L:$AA,12,FALSE))</f>
        <v/>
      </c>
      <c r="S252" s="96" t="str">
        <f>IF($B252="","",VLOOKUP($B252,'Catalog Items'!$L:$AA,13,FALSE))</f>
        <v/>
      </c>
      <c r="T252" s="47" t="str">
        <f>IF($B252="","",VLOOKUP($B252,'Catalog Items'!$L:$BB,17,FALSE))</f>
        <v/>
      </c>
      <c r="U252" s="47" t="str">
        <f>IF($B252="","",VLOOKUP($B252,'Catalog Items'!$L:$BB,19,FALSE))</f>
        <v/>
      </c>
      <c r="V252" s="47" t="str">
        <f>IF($B252="","",VLOOKUP($B252,'Catalog Items'!$L:$BB,20,FALSE))</f>
        <v/>
      </c>
      <c r="W252" s="47" t="str">
        <f>IF($B252="","",VLOOKUP($B252,'Catalog Items'!$L:$BB,21,FALSE))</f>
        <v/>
      </c>
      <c r="X252" s="48" t="str">
        <f>IF($B252="","",VLOOKUP($B252,'Catalog Items'!$L:$BB,22,FALSE))</f>
        <v/>
      </c>
      <c r="Y252" s="48" t="str">
        <f>IF($B252="","",VLOOKUP($B252,'Catalog Items'!$L:$BB,23,FALSE))</f>
        <v/>
      </c>
      <c r="Z252" s="48" t="str">
        <f>IF($B252="","",VLOOKUP($B252,'Catalog Items'!$L:$BB,24,FALSE))</f>
        <v/>
      </c>
      <c r="AA252" s="47" t="str">
        <f>IF($B252="","",VLOOKUP($B252,'Catalog Items'!$L:$BB,25,FALSE))</f>
        <v/>
      </c>
      <c r="AB252" s="47" t="str">
        <f>IF($B252="","",VLOOKUP($B252,'Catalog Items'!$L:$BB,26,FALSE))</f>
        <v/>
      </c>
      <c r="AC252" s="48" t="str">
        <f>IF($B252="","",VLOOKUP($B252,'Catalog Items'!$L:$BB,27,FALSE))</f>
        <v/>
      </c>
      <c r="AD252" s="48" t="str">
        <f>IF($B252="","",VLOOKUP($B252,'Catalog Items'!$L:$BB,28,FALSE))</f>
        <v/>
      </c>
      <c r="AE252" s="48" t="str">
        <f>IF($B252="","",VLOOKUP($B252,'Catalog Items'!$L:$BB,29,FALSE))</f>
        <v/>
      </c>
      <c r="AF252" s="48" t="str">
        <f>IF($B252="","",VLOOKUP($B252,'Catalog Items'!$L:$BB,30,FALSE))</f>
        <v/>
      </c>
      <c r="AG252" s="48" t="str">
        <f>IF($B252="","",VLOOKUP($B252,'Catalog Items'!$L:$BB,31,FALSE))</f>
        <v/>
      </c>
      <c r="AH252" s="48" t="str">
        <f>IF($B252="","",VLOOKUP($B252,'Catalog Items'!$L:$BB,32,FALSE))</f>
        <v/>
      </c>
      <c r="AI252" s="48" t="str">
        <f>IF($B252="","",VLOOKUP($B252,'Catalog Items'!$L:$BB,33,FALSE))</f>
        <v/>
      </c>
      <c r="AJ252" s="48" t="str">
        <f>IF($B252="","",VLOOKUP($B252,'Catalog Items'!$L:$BB,34,FALSE))</f>
        <v/>
      </c>
      <c r="AK252" s="47" t="str">
        <f>IF($B252="","",VLOOKUP($B252,'Catalog Items'!$L:$BB,35,FALSE))</f>
        <v/>
      </c>
      <c r="AL252" s="47" t="str">
        <f>IF($B252="","",VLOOKUP($B252,'Catalog Items'!$L:$BB,36,FALSE))</f>
        <v/>
      </c>
      <c r="AM252" s="47" t="str">
        <f>IF($B252="","",VLOOKUP($B252,'Catalog Items'!$L:$BB,37,FALSE))</f>
        <v/>
      </c>
      <c r="AN252" s="47" t="str">
        <f>IF($B252="","",VLOOKUP($B252,'Catalog Items'!$L:$BB,38,FALSE))</f>
        <v/>
      </c>
      <c r="AO252" s="47" t="str">
        <f>IF($B252="","",VLOOKUP($B252,'Catalog Items'!$L:$BB,14,FALSE))</f>
        <v/>
      </c>
    </row>
    <row r="253" spans="1:41" ht="15.6" customHeight="1" x14ac:dyDescent="0.25">
      <c r="A253" s="39">
        <v>242</v>
      </c>
      <c r="B253" s="40"/>
      <c r="C253" s="41"/>
      <c r="D253" s="41"/>
      <c r="E253" s="42" t="str">
        <f>IF($B253="","",VLOOKUP($B253,'Catalog Items'!$L:$M,2,FALSE))</f>
        <v/>
      </c>
      <c r="F253" s="68" t="str">
        <f>IF($B253="","",IF(AND(D253&gt;0,C253&gt;0),"UOM Error",IF(D253&gt;0,VLOOKUP(B253,'Catalog Items'!$L:$X,13,FALSE),IF(C253&gt;0,VLOOKUP(B253,'Catalog Items'!$L:$W,12,FALSE),0))))</f>
        <v/>
      </c>
      <c r="G253" s="43" t="str">
        <f t="shared" si="11"/>
        <v/>
      </c>
      <c r="H253" s="44">
        <f t="shared" si="12"/>
        <v>0</v>
      </c>
      <c r="I253" s="45">
        <f t="shared" si="10"/>
        <v>0</v>
      </c>
      <c r="J253" s="46" t="str">
        <f>IF($B253="","",VLOOKUP($B253,'Catalog Items'!$L:$N,3,FALSE))</f>
        <v/>
      </c>
      <c r="K253" s="46" t="str">
        <f>IF($B253="","",VLOOKUP($B253,'Catalog Items'!$L:$O,4,FALSE))</f>
        <v/>
      </c>
      <c r="L253" s="47" t="str">
        <f>IF($B253="","",VLOOKUP($B253,'Catalog Items'!$L:$Q,6,FALSE))</f>
        <v/>
      </c>
      <c r="M253" s="47" t="str">
        <f>IF($B253="","",VLOOKUP($B253,'Catalog Items'!$L:$R,7,FALSE))</f>
        <v/>
      </c>
      <c r="N253" s="47" t="str">
        <f>IF($B253="","",VLOOKUP($B253,'Catalog Items'!$L:$S,8,FALSE))</f>
        <v/>
      </c>
      <c r="O253" s="47" t="str">
        <f>IF($B253="","",VLOOKUP($B253,'Catalog Items'!$L:$T,9,FALSE))</f>
        <v/>
      </c>
      <c r="P253" s="96" t="str">
        <f>IF($B253="","",VLOOKUP($B253,'Catalog Items'!$L:$AA,10,FALSE))</f>
        <v/>
      </c>
      <c r="Q253" s="96" t="str">
        <f>IF($B253="","",VLOOKUP($B253,'Catalog Items'!$L:$AA,11,FALSE))</f>
        <v/>
      </c>
      <c r="R253" s="96" t="str">
        <f>IF($B253="","",VLOOKUP($B253,'Catalog Items'!$L:$AA,12,FALSE))</f>
        <v/>
      </c>
      <c r="S253" s="96" t="str">
        <f>IF($B253="","",VLOOKUP($B253,'Catalog Items'!$L:$AA,13,FALSE))</f>
        <v/>
      </c>
      <c r="T253" s="47" t="str">
        <f>IF($B253="","",VLOOKUP($B253,'Catalog Items'!$L:$BB,17,FALSE))</f>
        <v/>
      </c>
      <c r="U253" s="47" t="str">
        <f>IF($B253="","",VLOOKUP($B253,'Catalog Items'!$L:$BB,19,FALSE))</f>
        <v/>
      </c>
      <c r="V253" s="47" t="str">
        <f>IF($B253="","",VLOOKUP($B253,'Catalog Items'!$L:$BB,20,FALSE))</f>
        <v/>
      </c>
      <c r="W253" s="47" t="str">
        <f>IF($B253="","",VLOOKUP($B253,'Catalog Items'!$L:$BB,21,FALSE))</f>
        <v/>
      </c>
      <c r="X253" s="48" t="str">
        <f>IF($B253="","",VLOOKUP($B253,'Catalog Items'!$L:$BB,22,FALSE))</f>
        <v/>
      </c>
      <c r="Y253" s="48" t="str">
        <f>IF($B253="","",VLOOKUP($B253,'Catalog Items'!$L:$BB,23,FALSE))</f>
        <v/>
      </c>
      <c r="Z253" s="48" t="str">
        <f>IF($B253="","",VLOOKUP($B253,'Catalog Items'!$L:$BB,24,FALSE))</f>
        <v/>
      </c>
      <c r="AA253" s="47" t="str">
        <f>IF($B253="","",VLOOKUP($B253,'Catalog Items'!$L:$BB,25,FALSE))</f>
        <v/>
      </c>
      <c r="AB253" s="47" t="str">
        <f>IF($B253="","",VLOOKUP($B253,'Catalog Items'!$L:$BB,26,FALSE))</f>
        <v/>
      </c>
      <c r="AC253" s="48" t="str">
        <f>IF($B253="","",VLOOKUP($B253,'Catalog Items'!$L:$BB,27,FALSE))</f>
        <v/>
      </c>
      <c r="AD253" s="48" t="str">
        <f>IF($B253="","",VLOOKUP($B253,'Catalog Items'!$L:$BB,28,FALSE))</f>
        <v/>
      </c>
      <c r="AE253" s="48" t="str">
        <f>IF($B253="","",VLOOKUP($B253,'Catalog Items'!$L:$BB,29,FALSE))</f>
        <v/>
      </c>
      <c r="AF253" s="48" t="str">
        <f>IF($B253="","",VLOOKUP($B253,'Catalog Items'!$L:$BB,30,FALSE))</f>
        <v/>
      </c>
      <c r="AG253" s="48" t="str">
        <f>IF($B253="","",VLOOKUP($B253,'Catalog Items'!$L:$BB,31,FALSE))</f>
        <v/>
      </c>
      <c r="AH253" s="48" t="str">
        <f>IF($B253="","",VLOOKUP($B253,'Catalog Items'!$L:$BB,32,FALSE))</f>
        <v/>
      </c>
      <c r="AI253" s="48" t="str">
        <f>IF($B253="","",VLOOKUP($B253,'Catalog Items'!$L:$BB,33,FALSE))</f>
        <v/>
      </c>
      <c r="AJ253" s="48" t="str">
        <f>IF($B253="","",VLOOKUP($B253,'Catalog Items'!$L:$BB,34,FALSE))</f>
        <v/>
      </c>
      <c r="AK253" s="47" t="str">
        <f>IF($B253="","",VLOOKUP($B253,'Catalog Items'!$L:$BB,35,FALSE))</f>
        <v/>
      </c>
      <c r="AL253" s="47" t="str">
        <f>IF($B253="","",VLOOKUP($B253,'Catalog Items'!$L:$BB,36,FALSE))</f>
        <v/>
      </c>
      <c r="AM253" s="47" t="str">
        <f>IF($B253="","",VLOOKUP($B253,'Catalog Items'!$L:$BB,37,FALSE))</f>
        <v/>
      </c>
      <c r="AN253" s="47" t="str">
        <f>IF($B253="","",VLOOKUP($B253,'Catalog Items'!$L:$BB,38,FALSE))</f>
        <v/>
      </c>
      <c r="AO253" s="47" t="str">
        <f>IF($B253="","",VLOOKUP($B253,'Catalog Items'!$L:$BB,14,FALSE))</f>
        <v/>
      </c>
    </row>
    <row r="254" spans="1:41" ht="15.6" customHeight="1" x14ac:dyDescent="0.25">
      <c r="A254" s="39">
        <v>243</v>
      </c>
      <c r="B254" s="40"/>
      <c r="C254" s="41"/>
      <c r="D254" s="41"/>
      <c r="E254" s="42" t="str">
        <f>IF($B254="","",VLOOKUP($B254,'Catalog Items'!$L:$M,2,FALSE))</f>
        <v/>
      </c>
      <c r="F254" s="68" t="str">
        <f>IF($B254="","",IF(AND(D254&gt;0,C254&gt;0),"UOM Error",IF(D254&gt;0,VLOOKUP(B254,'Catalog Items'!$L:$X,13,FALSE),IF(C254&gt;0,VLOOKUP(B254,'Catalog Items'!$L:$W,12,FALSE),0))))</f>
        <v/>
      </c>
      <c r="G254" s="43" t="str">
        <f t="shared" si="11"/>
        <v/>
      </c>
      <c r="H254" s="44">
        <f t="shared" si="12"/>
        <v>0</v>
      </c>
      <c r="I254" s="45">
        <f t="shared" si="10"/>
        <v>0</v>
      </c>
      <c r="J254" s="46" t="str">
        <f>IF($B254="","",VLOOKUP($B254,'Catalog Items'!$L:$N,3,FALSE))</f>
        <v/>
      </c>
      <c r="K254" s="46" t="str">
        <f>IF($B254="","",VLOOKUP($B254,'Catalog Items'!$L:$O,4,FALSE))</f>
        <v/>
      </c>
      <c r="L254" s="47" t="str">
        <f>IF($B254="","",VLOOKUP($B254,'Catalog Items'!$L:$Q,6,FALSE))</f>
        <v/>
      </c>
      <c r="M254" s="47" t="str">
        <f>IF($B254="","",VLOOKUP($B254,'Catalog Items'!$L:$R,7,FALSE))</f>
        <v/>
      </c>
      <c r="N254" s="47" t="str">
        <f>IF($B254="","",VLOOKUP($B254,'Catalog Items'!$L:$S,8,FALSE))</f>
        <v/>
      </c>
      <c r="O254" s="47" t="str">
        <f>IF($B254="","",VLOOKUP($B254,'Catalog Items'!$L:$T,9,FALSE))</f>
        <v/>
      </c>
      <c r="P254" s="96" t="str">
        <f>IF($B254="","",VLOOKUP($B254,'Catalog Items'!$L:$AA,10,FALSE))</f>
        <v/>
      </c>
      <c r="Q254" s="96" t="str">
        <f>IF($B254="","",VLOOKUP($B254,'Catalog Items'!$L:$AA,11,FALSE))</f>
        <v/>
      </c>
      <c r="R254" s="96" t="str">
        <f>IF($B254="","",VLOOKUP($B254,'Catalog Items'!$L:$AA,12,FALSE))</f>
        <v/>
      </c>
      <c r="S254" s="96" t="str">
        <f>IF($B254="","",VLOOKUP($B254,'Catalog Items'!$L:$AA,13,FALSE))</f>
        <v/>
      </c>
      <c r="T254" s="47" t="str">
        <f>IF($B254="","",VLOOKUP($B254,'Catalog Items'!$L:$BB,17,FALSE))</f>
        <v/>
      </c>
      <c r="U254" s="47" t="str">
        <f>IF($B254="","",VLOOKUP($B254,'Catalog Items'!$L:$BB,19,FALSE))</f>
        <v/>
      </c>
      <c r="V254" s="47" t="str">
        <f>IF($B254="","",VLOOKUP($B254,'Catalog Items'!$L:$BB,20,FALSE))</f>
        <v/>
      </c>
      <c r="W254" s="47" t="str">
        <f>IF($B254="","",VLOOKUP($B254,'Catalog Items'!$L:$BB,21,FALSE))</f>
        <v/>
      </c>
      <c r="X254" s="48" t="str">
        <f>IF($B254="","",VLOOKUP($B254,'Catalog Items'!$L:$BB,22,FALSE))</f>
        <v/>
      </c>
      <c r="Y254" s="48" t="str">
        <f>IF($B254="","",VLOOKUP($B254,'Catalog Items'!$L:$BB,23,FALSE))</f>
        <v/>
      </c>
      <c r="Z254" s="48" t="str">
        <f>IF($B254="","",VLOOKUP($B254,'Catalog Items'!$L:$BB,24,FALSE))</f>
        <v/>
      </c>
      <c r="AA254" s="47" t="str">
        <f>IF($B254="","",VLOOKUP($B254,'Catalog Items'!$L:$BB,25,FALSE))</f>
        <v/>
      </c>
      <c r="AB254" s="47" t="str">
        <f>IF($B254="","",VLOOKUP($B254,'Catalog Items'!$L:$BB,26,FALSE))</f>
        <v/>
      </c>
      <c r="AC254" s="48" t="str">
        <f>IF($B254="","",VLOOKUP($B254,'Catalog Items'!$L:$BB,27,FALSE))</f>
        <v/>
      </c>
      <c r="AD254" s="48" t="str">
        <f>IF($B254="","",VLOOKUP($B254,'Catalog Items'!$L:$BB,28,FALSE))</f>
        <v/>
      </c>
      <c r="AE254" s="48" t="str">
        <f>IF($B254="","",VLOOKUP($B254,'Catalog Items'!$L:$BB,29,FALSE))</f>
        <v/>
      </c>
      <c r="AF254" s="48" t="str">
        <f>IF($B254="","",VLOOKUP($B254,'Catalog Items'!$L:$BB,30,FALSE))</f>
        <v/>
      </c>
      <c r="AG254" s="48" t="str">
        <f>IF($B254="","",VLOOKUP($B254,'Catalog Items'!$L:$BB,31,FALSE))</f>
        <v/>
      </c>
      <c r="AH254" s="48" t="str">
        <f>IF($B254="","",VLOOKUP($B254,'Catalog Items'!$L:$BB,32,FALSE))</f>
        <v/>
      </c>
      <c r="AI254" s="48" t="str">
        <f>IF($B254="","",VLOOKUP($B254,'Catalog Items'!$L:$BB,33,FALSE))</f>
        <v/>
      </c>
      <c r="AJ254" s="48" t="str">
        <f>IF($B254="","",VLOOKUP($B254,'Catalog Items'!$L:$BB,34,FALSE))</f>
        <v/>
      </c>
      <c r="AK254" s="47" t="str">
        <f>IF($B254="","",VLOOKUP($B254,'Catalog Items'!$L:$BB,35,FALSE))</f>
        <v/>
      </c>
      <c r="AL254" s="47" t="str">
        <f>IF($B254="","",VLOOKUP($B254,'Catalog Items'!$L:$BB,36,FALSE))</f>
        <v/>
      </c>
      <c r="AM254" s="47" t="str">
        <f>IF($B254="","",VLOOKUP($B254,'Catalog Items'!$L:$BB,37,FALSE))</f>
        <v/>
      </c>
      <c r="AN254" s="47" t="str">
        <f>IF($B254="","",VLOOKUP($B254,'Catalog Items'!$L:$BB,38,FALSE))</f>
        <v/>
      </c>
      <c r="AO254" s="47" t="str">
        <f>IF($B254="","",VLOOKUP($B254,'Catalog Items'!$L:$BB,14,FALSE))</f>
        <v/>
      </c>
    </row>
    <row r="255" spans="1:41" ht="15.6" customHeight="1" x14ac:dyDescent="0.25">
      <c r="A255" s="39">
        <v>244</v>
      </c>
      <c r="B255" s="40"/>
      <c r="C255" s="41"/>
      <c r="D255" s="41"/>
      <c r="E255" s="42" t="str">
        <f>IF($B255="","",VLOOKUP($B255,'Catalog Items'!$L:$M,2,FALSE))</f>
        <v/>
      </c>
      <c r="F255" s="68" t="str">
        <f>IF($B255="","",IF(AND(D255&gt;0,C255&gt;0),"UOM Error",IF(D255&gt;0,VLOOKUP(B255,'Catalog Items'!$L:$X,13,FALSE),IF(C255&gt;0,VLOOKUP(B255,'Catalog Items'!$L:$W,12,FALSE),0))))</f>
        <v/>
      </c>
      <c r="G255" s="43" t="str">
        <f t="shared" si="11"/>
        <v/>
      </c>
      <c r="H255" s="44">
        <f t="shared" si="12"/>
        <v>0</v>
      </c>
      <c r="I255" s="45">
        <f t="shared" si="10"/>
        <v>0</v>
      </c>
      <c r="J255" s="46" t="str">
        <f>IF($B255="","",VLOOKUP($B255,'Catalog Items'!$L:$N,3,FALSE))</f>
        <v/>
      </c>
      <c r="K255" s="46" t="str">
        <f>IF($B255="","",VLOOKUP($B255,'Catalog Items'!$L:$O,4,FALSE))</f>
        <v/>
      </c>
      <c r="L255" s="47" t="str">
        <f>IF($B255="","",VLOOKUP($B255,'Catalog Items'!$L:$Q,6,FALSE))</f>
        <v/>
      </c>
      <c r="M255" s="47" t="str">
        <f>IF($B255="","",VLOOKUP($B255,'Catalog Items'!$L:$R,7,FALSE))</f>
        <v/>
      </c>
      <c r="N255" s="47" t="str">
        <f>IF($B255="","",VLOOKUP($B255,'Catalog Items'!$L:$S,8,FALSE))</f>
        <v/>
      </c>
      <c r="O255" s="47" t="str">
        <f>IF($B255="","",VLOOKUP($B255,'Catalog Items'!$L:$T,9,FALSE))</f>
        <v/>
      </c>
      <c r="P255" s="96" t="str">
        <f>IF($B255="","",VLOOKUP($B255,'Catalog Items'!$L:$AA,10,FALSE))</f>
        <v/>
      </c>
      <c r="Q255" s="96" t="str">
        <f>IF($B255="","",VLOOKUP($B255,'Catalog Items'!$L:$AA,11,FALSE))</f>
        <v/>
      </c>
      <c r="R255" s="96" t="str">
        <f>IF($B255="","",VLOOKUP($B255,'Catalog Items'!$L:$AA,12,FALSE))</f>
        <v/>
      </c>
      <c r="S255" s="96" t="str">
        <f>IF($B255="","",VLOOKUP($B255,'Catalog Items'!$L:$AA,13,FALSE))</f>
        <v/>
      </c>
      <c r="T255" s="47" t="str">
        <f>IF($B255="","",VLOOKUP($B255,'Catalog Items'!$L:$BB,17,FALSE))</f>
        <v/>
      </c>
      <c r="U255" s="47" t="str">
        <f>IF($B255="","",VLOOKUP($B255,'Catalog Items'!$L:$BB,19,FALSE))</f>
        <v/>
      </c>
      <c r="V255" s="47" t="str">
        <f>IF($B255="","",VLOOKUP($B255,'Catalog Items'!$L:$BB,20,FALSE))</f>
        <v/>
      </c>
      <c r="W255" s="47" t="str">
        <f>IF($B255="","",VLOOKUP($B255,'Catalog Items'!$L:$BB,21,FALSE))</f>
        <v/>
      </c>
      <c r="X255" s="48" t="str">
        <f>IF($B255="","",VLOOKUP($B255,'Catalog Items'!$L:$BB,22,FALSE))</f>
        <v/>
      </c>
      <c r="Y255" s="48" t="str">
        <f>IF($B255="","",VLOOKUP($B255,'Catalog Items'!$L:$BB,23,FALSE))</f>
        <v/>
      </c>
      <c r="Z255" s="48" t="str">
        <f>IF($B255="","",VLOOKUP($B255,'Catalog Items'!$L:$BB,24,FALSE))</f>
        <v/>
      </c>
      <c r="AA255" s="47" t="str">
        <f>IF($B255="","",VLOOKUP($B255,'Catalog Items'!$L:$BB,25,FALSE))</f>
        <v/>
      </c>
      <c r="AB255" s="47" t="str">
        <f>IF($B255="","",VLOOKUP($B255,'Catalog Items'!$L:$BB,26,FALSE))</f>
        <v/>
      </c>
      <c r="AC255" s="48" t="str">
        <f>IF($B255="","",VLOOKUP($B255,'Catalog Items'!$L:$BB,27,FALSE))</f>
        <v/>
      </c>
      <c r="AD255" s="48" t="str">
        <f>IF($B255="","",VLOOKUP($B255,'Catalog Items'!$L:$BB,28,FALSE))</f>
        <v/>
      </c>
      <c r="AE255" s="48" t="str">
        <f>IF($B255="","",VLOOKUP($B255,'Catalog Items'!$L:$BB,29,FALSE))</f>
        <v/>
      </c>
      <c r="AF255" s="48" t="str">
        <f>IF($B255="","",VLOOKUP($B255,'Catalog Items'!$L:$BB,30,FALSE))</f>
        <v/>
      </c>
      <c r="AG255" s="48" t="str">
        <f>IF($B255="","",VLOOKUP($B255,'Catalog Items'!$L:$BB,31,FALSE))</f>
        <v/>
      </c>
      <c r="AH255" s="48" t="str">
        <f>IF($B255="","",VLOOKUP($B255,'Catalog Items'!$L:$BB,32,FALSE))</f>
        <v/>
      </c>
      <c r="AI255" s="48" t="str">
        <f>IF($B255="","",VLOOKUP($B255,'Catalog Items'!$L:$BB,33,FALSE))</f>
        <v/>
      </c>
      <c r="AJ255" s="48" t="str">
        <f>IF($B255="","",VLOOKUP($B255,'Catalog Items'!$L:$BB,34,FALSE))</f>
        <v/>
      </c>
      <c r="AK255" s="47" t="str">
        <f>IF($B255="","",VLOOKUP($B255,'Catalog Items'!$L:$BB,35,FALSE))</f>
        <v/>
      </c>
      <c r="AL255" s="47" t="str">
        <f>IF($B255="","",VLOOKUP($B255,'Catalog Items'!$L:$BB,36,FALSE))</f>
        <v/>
      </c>
      <c r="AM255" s="47" t="str">
        <f>IF($B255="","",VLOOKUP($B255,'Catalog Items'!$L:$BB,37,FALSE))</f>
        <v/>
      </c>
      <c r="AN255" s="47" t="str">
        <f>IF($B255="","",VLOOKUP($B255,'Catalog Items'!$L:$BB,38,FALSE))</f>
        <v/>
      </c>
      <c r="AO255" s="47" t="str">
        <f>IF($B255="","",VLOOKUP($B255,'Catalog Items'!$L:$BB,14,FALSE))</f>
        <v/>
      </c>
    </row>
    <row r="256" spans="1:41" ht="15.6" customHeight="1" x14ac:dyDescent="0.25">
      <c r="A256" s="39">
        <v>245</v>
      </c>
      <c r="B256" s="40"/>
      <c r="C256" s="41"/>
      <c r="D256" s="41"/>
      <c r="E256" s="42" t="str">
        <f>IF($B256="","",VLOOKUP($B256,'Catalog Items'!$L:$M,2,FALSE))</f>
        <v/>
      </c>
      <c r="F256" s="68" t="str">
        <f>IF($B256="","",IF(AND(D256&gt;0,C256&gt;0),"UOM Error",IF(D256&gt;0,VLOOKUP(B256,'Catalog Items'!$L:$X,13,FALSE),IF(C256&gt;0,VLOOKUP(B256,'Catalog Items'!$L:$W,12,FALSE),0))))</f>
        <v/>
      </c>
      <c r="G256" s="43" t="str">
        <f t="shared" si="11"/>
        <v/>
      </c>
      <c r="H256" s="44">
        <f t="shared" si="12"/>
        <v>0</v>
      </c>
      <c r="I256" s="45">
        <f t="shared" si="10"/>
        <v>0</v>
      </c>
      <c r="J256" s="46" t="str">
        <f>IF($B256="","",VLOOKUP($B256,'Catalog Items'!$L:$N,3,FALSE))</f>
        <v/>
      </c>
      <c r="K256" s="46" t="str">
        <f>IF($B256="","",VLOOKUP($B256,'Catalog Items'!$L:$O,4,FALSE))</f>
        <v/>
      </c>
      <c r="L256" s="47" t="str">
        <f>IF($B256="","",VLOOKUP($B256,'Catalog Items'!$L:$Q,6,FALSE))</f>
        <v/>
      </c>
      <c r="M256" s="47" t="str">
        <f>IF($B256="","",VLOOKUP($B256,'Catalog Items'!$L:$R,7,FALSE))</f>
        <v/>
      </c>
      <c r="N256" s="47" t="str">
        <f>IF($B256="","",VLOOKUP($B256,'Catalog Items'!$L:$S,8,FALSE))</f>
        <v/>
      </c>
      <c r="O256" s="47" t="str">
        <f>IF($B256="","",VLOOKUP($B256,'Catalog Items'!$L:$T,9,FALSE))</f>
        <v/>
      </c>
      <c r="P256" s="96" t="str">
        <f>IF($B256="","",VLOOKUP($B256,'Catalog Items'!$L:$AA,10,FALSE))</f>
        <v/>
      </c>
      <c r="Q256" s="96" t="str">
        <f>IF($B256="","",VLOOKUP($B256,'Catalog Items'!$L:$AA,11,FALSE))</f>
        <v/>
      </c>
      <c r="R256" s="96" t="str">
        <f>IF($B256="","",VLOOKUP($B256,'Catalog Items'!$L:$AA,12,FALSE))</f>
        <v/>
      </c>
      <c r="S256" s="96" t="str">
        <f>IF($B256="","",VLOOKUP($B256,'Catalog Items'!$L:$AA,13,FALSE))</f>
        <v/>
      </c>
      <c r="T256" s="47" t="str">
        <f>IF($B256="","",VLOOKUP($B256,'Catalog Items'!$L:$BB,17,FALSE))</f>
        <v/>
      </c>
      <c r="U256" s="47" t="str">
        <f>IF($B256="","",VLOOKUP($B256,'Catalog Items'!$L:$BB,19,FALSE))</f>
        <v/>
      </c>
      <c r="V256" s="47" t="str">
        <f>IF($B256="","",VLOOKUP($B256,'Catalog Items'!$L:$BB,20,FALSE))</f>
        <v/>
      </c>
      <c r="W256" s="47" t="str">
        <f>IF($B256="","",VLOOKUP($B256,'Catalog Items'!$L:$BB,21,FALSE))</f>
        <v/>
      </c>
      <c r="X256" s="48" t="str">
        <f>IF($B256="","",VLOOKUP($B256,'Catalog Items'!$L:$BB,22,FALSE))</f>
        <v/>
      </c>
      <c r="Y256" s="48" t="str">
        <f>IF($B256="","",VLOOKUP($B256,'Catalog Items'!$L:$BB,23,FALSE))</f>
        <v/>
      </c>
      <c r="Z256" s="48" t="str">
        <f>IF($B256="","",VLOOKUP($B256,'Catalog Items'!$L:$BB,24,FALSE))</f>
        <v/>
      </c>
      <c r="AA256" s="47" t="str">
        <f>IF($B256="","",VLOOKUP($B256,'Catalog Items'!$L:$BB,25,FALSE))</f>
        <v/>
      </c>
      <c r="AB256" s="47" t="str">
        <f>IF($B256="","",VLOOKUP($B256,'Catalog Items'!$L:$BB,26,FALSE))</f>
        <v/>
      </c>
      <c r="AC256" s="48" t="str">
        <f>IF($B256="","",VLOOKUP($B256,'Catalog Items'!$L:$BB,27,FALSE))</f>
        <v/>
      </c>
      <c r="AD256" s="48" t="str">
        <f>IF($B256="","",VLOOKUP($B256,'Catalog Items'!$L:$BB,28,FALSE))</f>
        <v/>
      </c>
      <c r="AE256" s="48" t="str">
        <f>IF($B256="","",VLOOKUP($B256,'Catalog Items'!$L:$BB,29,FALSE))</f>
        <v/>
      </c>
      <c r="AF256" s="48" t="str">
        <f>IF($B256="","",VLOOKUP($B256,'Catalog Items'!$L:$BB,30,FALSE))</f>
        <v/>
      </c>
      <c r="AG256" s="48" t="str">
        <f>IF($B256="","",VLOOKUP($B256,'Catalog Items'!$L:$BB,31,FALSE))</f>
        <v/>
      </c>
      <c r="AH256" s="48" t="str">
        <f>IF($B256="","",VLOOKUP($B256,'Catalog Items'!$L:$BB,32,FALSE))</f>
        <v/>
      </c>
      <c r="AI256" s="48" t="str">
        <f>IF($B256="","",VLOOKUP($B256,'Catalog Items'!$L:$BB,33,FALSE))</f>
        <v/>
      </c>
      <c r="AJ256" s="48" t="str">
        <f>IF($B256="","",VLOOKUP($B256,'Catalog Items'!$L:$BB,34,FALSE))</f>
        <v/>
      </c>
      <c r="AK256" s="47" t="str">
        <f>IF($B256="","",VLOOKUP($B256,'Catalog Items'!$L:$BB,35,FALSE))</f>
        <v/>
      </c>
      <c r="AL256" s="47" t="str">
        <f>IF($B256="","",VLOOKUP($B256,'Catalog Items'!$L:$BB,36,FALSE))</f>
        <v/>
      </c>
      <c r="AM256" s="47" t="str">
        <f>IF($B256="","",VLOOKUP($B256,'Catalog Items'!$L:$BB,37,FALSE))</f>
        <v/>
      </c>
      <c r="AN256" s="47" t="str">
        <f>IF($B256="","",VLOOKUP($B256,'Catalog Items'!$L:$BB,38,FALSE))</f>
        <v/>
      </c>
      <c r="AO256" s="47" t="str">
        <f>IF($B256="","",VLOOKUP($B256,'Catalog Items'!$L:$BB,14,FALSE))</f>
        <v/>
      </c>
    </row>
    <row r="257" spans="1:41" ht="15.6" customHeight="1" x14ac:dyDescent="0.25">
      <c r="A257" s="39">
        <v>246</v>
      </c>
      <c r="B257" s="40"/>
      <c r="C257" s="41"/>
      <c r="D257" s="41"/>
      <c r="E257" s="42" t="str">
        <f>IF($B257="","",VLOOKUP($B257,'Catalog Items'!$L:$M,2,FALSE))</f>
        <v/>
      </c>
      <c r="F257" s="68" t="str">
        <f>IF($B257="","",IF(AND(D257&gt;0,C257&gt;0),"UOM Error",IF(D257&gt;0,VLOOKUP(B257,'Catalog Items'!$L:$X,13,FALSE),IF(C257&gt;0,VLOOKUP(B257,'Catalog Items'!$L:$W,12,FALSE),0))))</f>
        <v/>
      </c>
      <c r="G257" s="43" t="str">
        <f t="shared" si="11"/>
        <v/>
      </c>
      <c r="H257" s="44">
        <f t="shared" si="12"/>
        <v>0</v>
      </c>
      <c r="I257" s="45">
        <f t="shared" si="10"/>
        <v>0</v>
      </c>
      <c r="J257" s="46" t="str">
        <f>IF($B257="","",VLOOKUP($B257,'Catalog Items'!$L:$N,3,FALSE))</f>
        <v/>
      </c>
      <c r="K257" s="46" t="str">
        <f>IF($B257="","",VLOOKUP($B257,'Catalog Items'!$L:$O,4,FALSE))</f>
        <v/>
      </c>
      <c r="L257" s="47" t="str">
        <f>IF($B257="","",VLOOKUP($B257,'Catalog Items'!$L:$Q,6,FALSE))</f>
        <v/>
      </c>
      <c r="M257" s="47" t="str">
        <f>IF($B257="","",VLOOKUP($B257,'Catalog Items'!$L:$R,7,FALSE))</f>
        <v/>
      </c>
      <c r="N257" s="47" t="str">
        <f>IF($B257="","",VLOOKUP($B257,'Catalog Items'!$L:$S,8,FALSE))</f>
        <v/>
      </c>
      <c r="O257" s="47" t="str">
        <f>IF($B257="","",VLOOKUP($B257,'Catalog Items'!$L:$T,9,FALSE))</f>
        <v/>
      </c>
      <c r="P257" s="96" t="str">
        <f>IF($B257="","",VLOOKUP($B257,'Catalog Items'!$L:$AA,10,FALSE))</f>
        <v/>
      </c>
      <c r="Q257" s="96" t="str">
        <f>IF($B257="","",VLOOKUP($B257,'Catalog Items'!$L:$AA,11,FALSE))</f>
        <v/>
      </c>
      <c r="R257" s="96" t="str">
        <f>IF($B257="","",VLOOKUP($B257,'Catalog Items'!$L:$AA,12,FALSE))</f>
        <v/>
      </c>
      <c r="S257" s="96" t="str">
        <f>IF($B257="","",VLOOKUP($B257,'Catalog Items'!$L:$AA,13,FALSE))</f>
        <v/>
      </c>
      <c r="T257" s="47" t="str">
        <f>IF($B257="","",VLOOKUP($B257,'Catalog Items'!$L:$BB,17,FALSE))</f>
        <v/>
      </c>
      <c r="U257" s="47" t="str">
        <f>IF($B257="","",VLOOKUP($B257,'Catalog Items'!$L:$BB,19,FALSE))</f>
        <v/>
      </c>
      <c r="V257" s="47" t="str">
        <f>IF($B257="","",VLOOKUP($B257,'Catalog Items'!$L:$BB,20,FALSE))</f>
        <v/>
      </c>
      <c r="W257" s="47" t="str">
        <f>IF($B257="","",VLOOKUP($B257,'Catalog Items'!$L:$BB,21,FALSE))</f>
        <v/>
      </c>
      <c r="X257" s="48" t="str">
        <f>IF($B257="","",VLOOKUP($B257,'Catalog Items'!$L:$BB,22,FALSE))</f>
        <v/>
      </c>
      <c r="Y257" s="48" t="str">
        <f>IF($B257="","",VLOOKUP($B257,'Catalog Items'!$L:$BB,23,FALSE))</f>
        <v/>
      </c>
      <c r="Z257" s="48" t="str">
        <f>IF($B257="","",VLOOKUP($B257,'Catalog Items'!$L:$BB,24,FALSE))</f>
        <v/>
      </c>
      <c r="AA257" s="47" t="str">
        <f>IF($B257="","",VLOOKUP($B257,'Catalog Items'!$L:$BB,25,FALSE))</f>
        <v/>
      </c>
      <c r="AB257" s="47" t="str">
        <f>IF($B257="","",VLOOKUP($B257,'Catalog Items'!$L:$BB,26,FALSE))</f>
        <v/>
      </c>
      <c r="AC257" s="48" t="str">
        <f>IF($B257="","",VLOOKUP($B257,'Catalog Items'!$L:$BB,27,FALSE))</f>
        <v/>
      </c>
      <c r="AD257" s="48" t="str">
        <f>IF($B257="","",VLOOKUP($B257,'Catalog Items'!$L:$BB,28,FALSE))</f>
        <v/>
      </c>
      <c r="AE257" s="48" t="str">
        <f>IF($B257="","",VLOOKUP($B257,'Catalog Items'!$L:$BB,29,FALSE))</f>
        <v/>
      </c>
      <c r="AF257" s="48" t="str">
        <f>IF($B257="","",VLOOKUP($B257,'Catalog Items'!$L:$BB,30,FALSE))</f>
        <v/>
      </c>
      <c r="AG257" s="48" t="str">
        <f>IF($B257="","",VLOOKUP($B257,'Catalog Items'!$L:$BB,31,FALSE))</f>
        <v/>
      </c>
      <c r="AH257" s="48" t="str">
        <f>IF($B257="","",VLOOKUP($B257,'Catalog Items'!$L:$BB,32,FALSE))</f>
        <v/>
      </c>
      <c r="AI257" s="48" t="str">
        <f>IF($B257="","",VLOOKUP($B257,'Catalog Items'!$L:$BB,33,FALSE))</f>
        <v/>
      </c>
      <c r="AJ257" s="48" t="str">
        <f>IF($B257="","",VLOOKUP($B257,'Catalog Items'!$L:$BB,34,FALSE))</f>
        <v/>
      </c>
      <c r="AK257" s="47" t="str">
        <f>IF($B257="","",VLOOKUP($B257,'Catalog Items'!$L:$BB,35,FALSE))</f>
        <v/>
      </c>
      <c r="AL257" s="47" t="str">
        <f>IF($B257="","",VLOOKUP($B257,'Catalog Items'!$L:$BB,36,FALSE))</f>
        <v/>
      </c>
      <c r="AM257" s="47" t="str">
        <f>IF($B257="","",VLOOKUP($B257,'Catalog Items'!$L:$BB,37,FALSE))</f>
        <v/>
      </c>
      <c r="AN257" s="47" t="str">
        <f>IF($B257="","",VLOOKUP($B257,'Catalog Items'!$L:$BB,38,FALSE))</f>
        <v/>
      </c>
      <c r="AO257" s="47" t="str">
        <f>IF($B257="","",VLOOKUP($B257,'Catalog Items'!$L:$BB,14,FALSE))</f>
        <v/>
      </c>
    </row>
    <row r="258" spans="1:41" ht="15.6" customHeight="1" x14ac:dyDescent="0.25">
      <c r="A258" s="39">
        <v>247</v>
      </c>
      <c r="B258" s="40"/>
      <c r="C258" s="41"/>
      <c r="D258" s="41"/>
      <c r="E258" s="42" t="str">
        <f>IF($B258="","",VLOOKUP($B258,'Catalog Items'!$L:$M,2,FALSE))</f>
        <v/>
      </c>
      <c r="F258" s="68" t="str">
        <f>IF($B258="","",IF(AND(D258&gt;0,C258&gt;0),"UOM Error",IF(D258&gt;0,VLOOKUP(B258,'Catalog Items'!$L:$X,13,FALSE),IF(C258&gt;0,VLOOKUP(B258,'Catalog Items'!$L:$W,12,FALSE),0))))</f>
        <v/>
      </c>
      <c r="G258" s="43" t="str">
        <f t="shared" si="11"/>
        <v/>
      </c>
      <c r="H258" s="44">
        <f t="shared" si="12"/>
        <v>0</v>
      </c>
      <c r="I258" s="45">
        <f t="shared" si="10"/>
        <v>0</v>
      </c>
      <c r="J258" s="46" t="str">
        <f>IF($B258="","",VLOOKUP($B258,'Catalog Items'!$L:$N,3,FALSE))</f>
        <v/>
      </c>
      <c r="K258" s="46" t="str">
        <f>IF($B258="","",VLOOKUP($B258,'Catalog Items'!$L:$O,4,FALSE))</f>
        <v/>
      </c>
      <c r="L258" s="47" t="str">
        <f>IF($B258="","",VLOOKUP($B258,'Catalog Items'!$L:$Q,6,FALSE))</f>
        <v/>
      </c>
      <c r="M258" s="47" t="str">
        <f>IF($B258="","",VLOOKUP($B258,'Catalog Items'!$L:$R,7,FALSE))</f>
        <v/>
      </c>
      <c r="N258" s="47" t="str">
        <f>IF($B258="","",VLOOKUP($B258,'Catalog Items'!$L:$S,8,FALSE))</f>
        <v/>
      </c>
      <c r="O258" s="47" t="str">
        <f>IF($B258="","",VLOOKUP($B258,'Catalog Items'!$L:$T,9,FALSE))</f>
        <v/>
      </c>
      <c r="P258" s="96" t="str">
        <f>IF($B258="","",VLOOKUP($B258,'Catalog Items'!$L:$AA,10,FALSE))</f>
        <v/>
      </c>
      <c r="Q258" s="96" t="str">
        <f>IF($B258="","",VLOOKUP($B258,'Catalog Items'!$L:$AA,11,FALSE))</f>
        <v/>
      </c>
      <c r="R258" s="96" t="str">
        <f>IF($B258="","",VLOOKUP($B258,'Catalog Items'!$L:$AA,12,FALSE))</f>
        <v/>
      </c>
      <c r="S258" s="96" t="str">
        <f>IF($B258="","",VLOOKUP($B258,'Catalog Items'!$L:$AA,13,FALSE))</f>
        <v/>
      </c>
      <c r="T258" s="47" t="str">
        <f>IF($B258="","",VLOOKUP($B258,'Catalog Items'!$L:$BB,17,FALSE))</f>
        <v/>
      </c>
      <c r="U258" s="47" t="str">
        <f>IF($B258="","",VLOOKUP($B258,'Catalog Items'!$L:$BB,19,FALSE))</f>
        <v/>
      </c>
      <c r="V258" s="47" t="str">
        <f>IF($B258="","",VLOOKUP($B258,'Catalog Items'!$L:$BB,20,FALSE))</f>
        <v/>
      </c>
      <c r="W258" s="47" t="str">
        <f>IF($B258="","",VLOOKUP($B258,'Catalog Items'!$L:$BB,21,FALSE))</f>
        <v/>
      </c>
      <c r="X258" s="48" t="str">
        <f>IF($B258="","",VLOOKUP($B258,'Catalog Items'!$L:$BB,22,FALSE))</f>
        <v/>
      </c>
      <c r="Y258" s="48" t="str">
        <f>IF($B258="","",VLOOKUP($B258,'Catalog Items'!$L:$BB,23,FALSE))</f>
        <v/>
      </c>
      <c r="Z258" s="48" t="str">
        <f>IF($B258="","",VLOOKUP($B258,'Catalog Items'!$L:$BB,24,FALSE))</f>
        <v/>
      </c>
      <c r="AA258" s="47" t="str">
        <f>IF($B258="","",VLOOKUP($B258,'Catalog Items'!$L:$BB,25,FALSE))</f>
        <v/>
      </c>
      <c r="AB258" s="47" t="str">
        <f>IF($B258="","",VLOOKUP($B258,'Catalog Items'!$L:$BB,26,FALSE))</f>
        <v/>
      </c>
      <c r="AC258" s="48" t="str">
        <f>IF($B258="","",VLOOKUP($B258,'Catalog Items'!$L:$BB,27,FALSE))</f>
        <v/>
      </c>
      <c r="AD258" s="48" t="str">
        <f>IF($B258="","",VLOOKUP($B258,'Catalog Items'!$L:$BB,28,FALSE))</f>
        <v/>
      </c>
      <c r="AE258" s="48" t="str">
        <f>IF($B258="","",VLOOKUP($B258,'Catalog Items'!$L:$BB,29,FALSE))</f>
        <v/>
      </c>
      <c r="AF258" s="48" t="str">
        <f>IF($B258="","",VLOOKUP($B258,'Catalog Items'!$L:$BB,30,FALSE))</f>
        <v/>
      </c>
      <c r="AG258" s="48" t="str">
        <f>IF($B258="","",VLOOKUP($B258,'Catalog Items'!$L:$BB,31,FALSE))</f>
        <v/>
      </c>
      <c r="AH258" s="48" t="str">
        <f>IF($B258="","",VLOOKUP($B258,'Catalog Items'!$L:$BB,32,FALSE))</f>
        <v/>
      </c>
      <c r="AI258" s="48" t="str">
        <f>IF($B258="","",VLOOKUP($B258,'Catalog Items'!$L:$BB,33,FALSE))</f>
        <v/>
      </c>
      <c r="AJ258" s="48" t="str">
        <f>IF($B258="","",VLOOKUP($B258,'Catalog Items'!$L:$BB,34,FALSE))</f>
        <v/>
      </c>
      <c r="AK258" s="47" t="str">
        <f>IF($B258="","",VLOOKUP($B258,'Catalog Items'!$L:$BB,35,FALSE))</f>
        <v/>
      </c>
      <c r="AL258" s="47" t="str">
        <f>IF($B258="","",VLOOKUP($B258,'Catalog Items'!$L:$BB,36,FALSE))</f>
        <v/>
      </c>
      <c r="AM258" s="47" t="str">
        <f>IF($B258="","",VLOOKUP($B258,'Catalog Items'!$L:$BB,37,FALSE))</f>
        <v/>
      </c>
      <c r="AN258" s="47" t="str">
        <f>IF($B258="","",VLOOKUP($B258,'Catalog Items'!$L:$BB,38,FALSE))</f>
        <v/>
      </c>
      <c r="AO258" s="47" t="str">
        <f>IF($B258="","",VLOOKUP($B258,'Catalog Items'!$L:$BB,14,FALSE))</f>
        <v/>
      </c>
    </row>
    <row r="259" spans="1:41" ht="15.6" customHeight="1" x14ac:dyDescent="0.25">
      <c r="A259" s="39">
        <v>248</v>
      </c>
      <c r="B259" s="40"/>
      <c r="C259" s="41"/>
      <c r="D259" s="41"/>
      <c r="E259" s="42" t="str">
        <f>IF($B259="","",VLOOKUP($B259,'Catalog Items'!$L:$M,2,FALSE))</f>
        <v/>
      </c>
      <c r="F259" s="68" t="str">
        <f>IF($B259="","",IF(AND(D259&gt;0,C259&gt;0),"UOM Error",IF(D259&gt;0,VLOOKUP(B259,'Catalog Items'!$L:$X,13,FALSE),IF(C259&gt;0,VLOOKUP(B259,'Catalog Items'!$L:$W,12,FALSE),0))))</f>
        <v/>
      </c>
      <c r="G259" s="43" t="str">
        <f t="shared" si="11"/>
        <v/>
      </c>
      <c r="H259" s="44">
        <f t="shared" si="12"/>
        <v>0</v>
      </c>
      <c r="I259" s="45">
        <f t="shared" si="10"/>
        <v>0</v>
      </c>
      <c r="J259" s="46" t="str">
        <f>IF($B259="","",VLOOKUP($B259,'Catalog Items'!$L:$N,3,FALSE))</f>
        <v/>
      </c>
      <c r="K259" s="46" t="str">
        <f>IF($B259="","",VLOOKUP($B259,'Catalog Items'!$L:$O,4,FALSE))</f>
        <v/>
      </c>
      <c r="L259" s="47" t="str">
        <f>IF($B259="","",VLOOKUP($B259,'Catalog Items'!$L:$Q,6,FALSE))</f>
        <v/>
      </c>
      <c r="M259" s="47" t="str">
        <f>IF($B259="","",VLOOKUP($B259,'Catalog Items'!$L:$R,7,FALSE))</f>
        <v/>
      </c>
      <c r="N259" s="47" t="str">
        <f>IF($B259="","",VLOOKUP($B259,'Catalog Items'!$L:$S,8,FALSE))</f>
        <v/>
      </c>
      <c r="O259" s="47" t="str">
        <f>IF($B259="","",VLOOKUP($B259,'Catalog Items'!$L:$T,9,FALSE))</f>
        <v/>
      </c>
      <c r="P259" s="96" t="str">
        <f>IF($B259="","",VLOOKUP($B259,'Catalog Items'!$L:$AA,10,FALSE))</f>
        <v/>
      </c>
      <c r="Q259" s="96" t="str">
        <f>IF($B259="","",VLOOKUP($B259,'Catalog Items'!$L:$AA,11,FALSE))</f>
        <v/>
      </c>
      <c r="R259" s="96" t="str">
        <f>IF($B259="","",VLOOKUP($B259,'Catalog Items'!$L:$AA,12,FALSE))</f>
        <v/>
      </c>
      <c r="S259" s="96" t="str">
        <f>IF($B259="","",VLOOKUP($B259,'Catalog Items'!$L:$AA,13,FALSE))</f>
        <v/>
      </c>
      <c r="T259" s="47" t="str">
        <f>IF($B259="","",VLOOKUP($B259,'Catalog Items'!$L:$BB,17,FALSE))</f>
        <v/>
      </c>
      <c r="U259" s="47" t="str">
        <f>IF($B259="","",VLOOKUP($B259,'Catalog Items'!$L:$BB,19,FALSE))</f>
        <v/>
      </c>
      <c r="V259" s="47" t="str">
        <f>IF($B259="","",VLOOKUP($B259,'Catalog Items'!$L:$BB,20,FALSE))</f>
        <v/>
      </c>
      <c r="W259" s="47" t="str">
        <f>IF($B259="","",VLOOKUP($B259,'Catalog Items'!$L:$BB,21,FALSE))</f>
        <v/>
      </c>
      <c r="X259" s="48" t="str">
        <f>IF($B259="","",VLOOKUP($B259,'Catalog Items'!$L:$BB,22,FALSE))</f>
        <v/>
      </c>
      <c r="Y259" s="48" t="str">
        <f>IF($B259="","",VLOOKUP($B259,'Catalog Items'!$L:$BB,23,FALSE))</f>
        <v/>
      </c>
      <c r="Z259" s="48" t="str">
        <f>IF($B259="","",VLOOKUP($B259,'Catalog Items'!$L:$BB,24,FALSE))</f>
        <v/>
      </c>
      <c r="AA259" s="47" t="str">
        <f>IF($B259="","",VLOOKUP($B259,'Catalog Items'!$L:$BB,25,FALSE))</f>
        <v/>
      </c>
      <c r="AB259" s="47" t="str">
        <f>IF($B259="","",VLOOKUP($B259,'Catalog Items'!$L:$BB,26,FALSE))</f>
        <v/>
      </c>
      <c r="AC259" s="48" t="str">
        <f>IF($B259="","",VLOOKUP($B259,'Catalog Items'!$L:$BB,27,FALSE))</f>
        <v/>
      </c>
      <c r="AD259" s="48" t="str">
        <f>IF($B259="","",VLOOKUP($B259,'Catalog Items'!$L:$BB,28,FALSE))</f>
        <v/>
      </c>
      <c r="AE259" s="48" t="str">
        <f>IF($B259="","",VLOOKUP($B259,'Catalog Items'!$L:$BB,29,FALSE))</f>
        <v/>
      </c>
      <c r="AF259" s="48" t="str">
        <f>IF($B259="","",VLOOKUP($B259,'Catalog Items'!$L:$BB,30,FALSE))</f>
        <v/>
      </c>
      <c r="AG259" s="48" t="str">
        <f>IF($B259="","",VLOOKUP($B259,'Catalog Items'!$L:$BB,31,FALSE))</f>
        <v/>
      </c>
      <c r="AH259" s="48" t="str">
        <f>IF($B259="","",VLOOKUP($B259,'Catalog Items'!$L:$BB,32,FALSE))</f>
        <v/>
      </c>
      <c r="AI259" s="48" t="str">
        <f>IF($B259="","",VLOOKUP($B259,'Catalog Items'!$L:$BB,33,FALSE))</f>
        <v/>
      </c>
      <c r="AJ259" s="48" t="str">
        <f>IF($B259="","",VLOOKUP($B259,'Catalog Items'!$L:$BB,34,FALSE))</f>
        <v/>
      </c>
      <c r="AK259" s="47" t="str">
        <f>IF($B259="","",VLOOKUP($B259,'Catalog Items'!$L:$BB,35,FALSE))</f>
        <v/>
      </c>
      <c r="AL259" s="47" t="str">
        <f>IF($B259="","",VLOOKUP($B259,'Catalog Items'!$L:$BB,36,FALSE))</f>
        <v/>
      </c>
      <c r="AM259" s="47" t="str">
        <f>IF($B259="","",VLOOKUP($B259,'Catalog Items'!$L:$BB,37,FALSE))</f>
        <v/>
      </c>
      <c r="AN259" s="47" t="str">
        <f>IF($B259="","",VLOOKUP($B259,'Catalog Items'!$L:$BB,38,FALSE))</f>
        <v/>
      </c>
      <c r="AO259" s="47" t="str">
        <f>IF($B259="","",VLOOKUP($B259,'Catalog Items'!$L:$BB,14,FALSE))</f>
        <v/>
      </c>
    </row>
    <row r="260" spans="1:41" ht="15.6" customHeight="1" x14ac:dyDescent="0.25">
      <c r="A260" s="39">
        <v>249</v>
      </c>
      <c r="B260" s="40"/>
      <c r="C260" s="41"/>
      <c r="D260" s="41"/>
      <c r="E260" s="42" t="str">
        <f>IF($B260="","",VLOOKUP($B260,'Catalog Items'!$L:$M,2,FALSE))</f>
        <v/>
      </c>
      <c r="F260" s="68" t="str">
        <f>IF($B260="","",IF(AND(D260&gt;0,C260&gt;0),"UOM Error",IF(D260&gt;0,VLOOKUP(B260,'Catalog Items'!$L:$X,13,FALSE),IF(C260&gt;0,VLOOKUP(B260,'Catalog Items'!$L:$W,12,FALSE),0))))</f>
        <v/>
      </c>
      <c r="G260" s="43" t="str">
        <f t="shared" si="11"/>
        <v/>
      </c>
      <c r="H260" s="44">
        <f t="shared" si="12"/>
        <v>0</v>
      </c>
      <c r="I260" s="45">
        <f t="shared" si="10"/>
        <v>0</v>
      </c>
      <c r="J260" s="46" t="str">
        <f>IF($B260="","",VLOOKUP($B260,'Catalog Items'!$L:$N,3,FALSE))</f>
        <v/>
      </c>
      <c r="K260" s="46" t="str">
        <f>IF($B260="","",VLOOKUP($B260,'Catalog Items'!$L:$O,4,FALSE))</f>
        <v/>
      </c>
      <c r="L260" s="47" t="str">
        <f>IF($B260="","",VLOOKUP($B260,'Catalog Items'!$L:$Q,6,FALSE))</f>
        <v/>
      </c>
      <c r="M260" s="47" t="str">
        <f>IF($B260="","",VLOOKUP($B260,'Catalog Items'!$L:$R,7,FALSE))</f>
        <v/>
      </c>
      <c r="N260" s="47" t="str">
        <f>IF($B260="","",VLOOKUP($B260,'Catalog Items'!$L:$S,8,FALSE))</f>
        <v/>
      </c>
      <c r="O260" s="47" t="str">
        <f>IF($B260="","",VLOOKUP($B260,'Catalog Items'!$L:$T,9,FALSE))</f>
        <v/>
      </c>
      <c r="P260" s="96" t="str">
        <f>IF($B260="","",VLOOKUP($B260,'Catalog Items'!$L:$AA,10,FALSE))</f>
        <v/>
      </c>
      <c r="Q260" s="96" t="str">
        <f>IF($B260="","",VLOOKUP($B260,'Catalog Items'!$L:$AA,11,FALSE))</f>
        <v/>
      </c>
      <c r="R260" s="96" t="str">
        <f>IF($B260="","",VLOOKUP($B260,'Catalog Items'!$L:$AA,12,FALSE))</f>
        <v/>
      </c>
      <c r="S260" s="96" t="str">
        <f>IF($B260="","",VLOOKUP($B260,'Catalog Items'!$L:$AA,13,FALSE))</f>
        <v/>
      </c>
      <c r="T260" s="47" t="str">
        <f>IF($B260="","",VLOOKUP($B260,'Catalog Items'!$L:$BB,17,FALSE))</f>
        <v/>
      </c>
      <c r="U260" s="47" t="str">
        <f>IF($B260="","",VLOOKUP($B260,'Catalog Items'!$L:$BB,19,FALSE))</f>
        <v/>
      </c>
      <c r="V260" s="47" t="str">
        <f>IF($B260="","",VLOOKUP($B260,'Catalog Items'!$L:$BB,20,FALSE))</f>
        <v/>
      </c>
      <c r="W260" s="47" t="str">
        <f>IF($B260="","",VLOOKUP($B260,'Catalog Items'!$L:$BB,21,FALSE))</f>
        <v/>
      </c>
      <c r="X260" s="48" t="str">
        <f>IF($B260="","",VLOOKUP($B260,'Catalog Items'!$L:$BB,22,FALSE))</f>
        <v/>
      </c>
      <c r="Y260" s="48" t="str">
        <f>IF($B260="","",VLOOKUP($B260,'Catalog Items'!$L:$BB,23,FALSE))</f>
        <v/>
      </c>
      <c r="Z260" s="48" t="str">
        <f>IF($B260="","",VLOOKUP($B260,'Catalog Items'!$L:$BB,24,FALSE))</f>
        <v/>
      </c>
      <c r="AA260" s="47" t="str">
        <f>IF($B260="","",VLOOKUP($B260,'Catalog Items'!$L:$BB,25,FALSE))</f>
        <v/>
      </c>
      <c r="AB260" s="47" t="str">
        <f>IF($B260="","",VLOOKUP($B260,'Catalog Items'!$L:$BB,26,FALSE))</f>
        <v/>
      </c>
      <c r="AC260" s="48" t="str">
        <f>IF($B260="","",VLOOKUP($B260,'Catalog Items'!$L:$BB,27,FALSE))</f>
        <v/>
      </c>
      <c r="AD260" s="48" t="str">
        <f>IF($B260="","",VLOOKUP($B260,'Catalog Items'!$L:$BB,28,FALSE))</f>
        <v/>
      </c>
      <c r="AE260" s="48" t="str">
        <f>IF($B260="","",VLOOKUP($B260,'Catalog Items'!$L:$BB,29,FALSE))</f>
        <v/>
      </c>
      <c r="AF260" s="48" t="str">
        <f>IF($B260="","",VLOOKUP($B260,'Catalog Items'!$L:$BB,30,FALSE))</f>
        <v/>
      </c>
      <c r="AG260" s="48" t="str">
        <f>IF($B260="","",VLOOKUP($B260,'Catalog Items'!$L:$BB,31,FALSE))</f>
        <v/>
      </c>
      <c r="AH260" s="48" t="str">
        <f>IF($B260="","",VLOOKUP($B260,'Catalog Items'!$L:$BB,32,FALSE))</f>
        <v/>
      </c>
      <c r="AI260" s="48" t="str">
        <f>IF($B260="","",VLOOKUP($B260,'Catalog Items'!$L:$BB,33,FALSE))</f>
        <v/>
      </c>
      <c r="AJ260" s="48" t="str">
        <f>IF($B260="","",VLOOKUP($B260,'Catalog Items'!$L:$BB,34,FALSE))</f>
        <v/>
      </c>
      <c r="AK260" s="47" t="str">
        <f>IF($B260="","",VLOOKUP($B260,'Catalog Items'!$L:$BB,35,FALSE))</f>
        <v/>
      </c>
      <c r="AL260" s="47" t="str">
        <f>IF($B260="","",VLOOKUP($B260,'Catalog Items'!$L:$BB,36,FALSE))</f>
        <v/>
      </c>
      <c r="AM260" s="47" t="str">
        <f>IF($B260="","",VLOOKUP($B260,'Catalog Items'!$L:$BB,37,FALSE))</f>
        <v/>
      </c>
      <c r="AN260" s="47" t="str">
        <f>IF($B260="","",VLOOKUP($B260,'Catalog Items'!$L:$BB,38,FALSE))</f>
        <v/>
      </c>
      <c r="AO260" s="47" t="str">
        <f>IF($B260="","",VLOOKUP($B260,'Catalog Items'!$L:$BB,14,FALSE))</f>
        <v/>
      </c>
    </row>
    <row r="261" spans="1:41" ht="15.6" customHeight="1" x14ac:dyDescent="0.25">
      <c r="A261" s="39">
        <v>250</v>
      </c>
      <c r="B261" s="40"/>
      <c r="C261" s="41"/>
      <c r="D261" s="41"/>
      <c r="E261" s="42" t="str">
        <f>IF($B261="","",VLOOKUP($B261,'Catalog Items'!$L:$M,2,FALSE))</f>
        <v/>
      </c>
      <c r="F261" s="68" t="str">
        <f>IF($B261="","",IF(AND(D261&gt;0,C261&gt;0),"UOM Error",IF(D261&gt;0,VLOOKUP(B261,'Catalog Items'!$L:$X,13,FALSE),IF(C261&gt;0,VLOOKUP(B261,'Catalog Items'!$L:$W,12,FALSE),0))))</f>
        <v/>
      </c>
      <c r="G261" s="43" t="str">
        <f t="shared" si="11"/>
        <v/>
      </c>
      <c r="H261" s="44">
        <f t="shared" si="12"/>
        <v>0</v>
      </c>
      <c r="I261" s="45">
        <f t="shared" si="10"/>
        <v>0</v>
      </c>
      <c r="J261" s="46" t="str">
        <f>IF($B261="","",VLOOKUP($B261,'Catalog Items'!$L:$N,3,FALSE))</f>
        <v/>
      </c>
      <c r="K261" s="46" t="str">
        <f>IF($B261="","",VLOOKUP($B261,'Catalog Items'!$L:$O,4,FALSE))</f>
        <v/>
      </c>
      <c r="L261" s="47" t="str">
        <f>IF($B261="","",VLOOKUP($B261,'Catalog Items'!$L:$Q,6,FALSE))</f>
        <v/>
      </c>
      <c r="M261" s="47" t="str">
        <f>IF($B261="","",VLOOKUP($B261,'Catalog Items'!$L:$R,7,FALSE))</f>
        <v/>
      </c>
      <c r="N261" s="47" t="str">
        <f>IF($B261="","",VLOOKUP($B261,'Catalog Items'!$L:$S,8,FALSE))</f>
        <v/>
      </c>
      <c r="O261" s="47" t="str">
        <f>IF($B261="","",VLOOKUP($B261,'Catalog Items'!$L:$T,9,FALSE))</f>
        <v/>
      </c>
      <c r="P261" s="96" t="str">
        <f>IF($B261="","",VLOOKUP($B261,'Catalog Items'!$L:$AA,10,FALSE))</f>
        <v/>
      </c>
      <c r="Q261" s="96" t="str">
        <f>IF($B261="","",VLOOKUP($B261,'Catalog Items'!$L:$AA,11,FALSE))</f>
        <v/>
      </c>
      <c r="R261" s="96" t="str">
        <f>IF($B261="","",VLOOKUP($B261,'Catalog Items'!$L:$AA,12,FALSE))</f>
        <v/>
      </c>
      <c r="S261" s="96" t="str">
        <f>IF($B261="","",VLOOKUP($B261,'Catalog Items'!$L:$AA,13,FALSE))</f>
        <v/>
      </c>
      <c r="T261" s="47" t="str">
        <f>IF($B261="","",VLOOKUP($B261,'Catalog Items'!$L:$BB,17,FALSE))</f>
        <v/>
      </c>
      <c r="U261" s="47" t="str">
        <f>IF($B261="","",VLOOKUP($B261,'Catalog Items'!$L:$BB,19,FALSE))</f>
        <v/>
      </c>
      <c r="V261" s="47" t="str">
        <f>IF($B261="","",VLOOKUP($B261,'Catalog Items'!$L:$BB,20,FALSE))</f>
        <v/>
      </c>
      <c r="W261" s="47" t="str">
        <f>IF($B261="","",VLOOKUP($B261,'Catalog Items'!$L:$BB,21,FALSE))</f>
        <v/>
      </c>
      <c r="X261" s="48" t="str">
        <f>IF($B261="","",VLOOKUP($B261,'Catalog Items'!$L:$BB,22,FALSE))</f>
        <v/>
      </c>
      <c r="Y261" s="48" t="str">
        <f>IF($B261="","",VLOOKUP($B261,'Catalog Items'!$L:$BB,23,FALSE))</f>
        <v/>
      </c>
      <c r="Z261" s="48" t="str">
        <f>IF($B261="","",VLOOKUP($B261,'Catalog Items'!$L:$BB,24,FALSE))</f>
        <v/>
      </c>
      <c r="AA261" s="47" t="str">
        <f>IF($B261="","",VLOOKUP($B261,'Catalog Items'!$L:$BB,25,FALSE))</f>
        <v/>
      </c>
      <c r="AB261" s="47" t="str">
        <f>IF($B261="","",VLOOKUP($B261,'Catalog Items'!$L:$BB,26,FALSE))</f>
        <v/>
      </c>
      <c r="AC261" s="48" t="str">
        <f>IF($B261="","",VLOOKUP($B261,'Catalog Items'!$L:$BB,27,FALSE))</f>
        <v/>
      </c>
      <c r="AD261" s="48" t="str">
        <f>IF($B261="","",VLOOKUP($B261,'Catalog Items'!$L:$BB,28,FALSE))</f>
        <v/>
      </c>
      <c r="AE261" s="48" t="str">
        <f>IF($B261="","",VLOOKUP($B261,'Catalog Items'!$L:$BB,29,FALSE))</f>
        <v/>
      </c>
      <c r="AF261" s="48" t="str">
        <f>IF($B261="","",VLOOKUP($B261,'Catalog Items'!$L:$BB,30,FALSE))</f>
        <v/>
      </c>
      <c r="AG261" s="48" t="str">
        <f>IF($B261="","",VLOOKUP($B261,'Catalog Items'!$L:$BB,31,FALSE))</f>
        <v/>
      </c>
      <c r="AH261" s="48" t="str">
        <f>IF($B261="","",VLOOKUP($B261,'Catalog Items'!$L:$BB,32,FALSE))</f>
        <v/>
      </c>
      <c r="AI261" s="48" t="str">
        <f>IF($B261="","",VLOOKUP($B261,'Catalog Items'!$L:$BB,33,FALSE))</f>
        <v/>
      </c>
      <c r="AJ261" s="48" t="str">
        <f>IF($B261="","",VLOOKUP($B261,'Catalog Items'!$L:$BB,34,FALSE))</f>
        <v/>
      </c>
      <c r="AK261" s="47" t="str">
        <f>IF($B261="","",VLOOKUP($B261,'Catalog Items'!$L:$BB,35,FALSE))</f>
        <v/>
      </c>
      <c r="AL261" s="47" t="str">
        <f>IF($B261="","",VLOOKUP($B261,'Catalog Items'!$L:$BB,36,FALSE))</f>
        <v/>
      </c>
      <c r="AM261" s="47" t="str">
        <f>IF($B261="","",VLOOKUP($B261,'Catalog Items'!$L:$BB,37,FALSE))</f>
        <v/>
      </c>
      <c r="AN261" s="47" t="str">
        <f>IF($B261="","",VLOOKUP($B261,'Catalog Items'!$L:$BB,38,FALSE))</f>
        <v/>
      </c>
      <c r="AO261" s="47" t="str">
        <f>IF($B261="","",VLOOKUP($B261,'Catalog Items'!$L:$BB,14,FALSE))</f>
        <v/>
      </c>
    </row>
    <row r="262" spans="1:41" ht="15.6" customHeight="1" x14ac:dyDescent="0.25">
      <c r="A262" s="39">
        <v>251</v>
      </c>
      <c r="B262" s="40"/>
      <c r="C262" s="41"/>
      <c r="D262" s="41"/>
      <c r="E262" s="42" t="str">
        <f>IF($B262="","",VLOOKUP($B262,'Catalog Items'!$L:$M,2,FALSE))</f>
        <v/>
      </c>
      <c r="F262" s="68" t="str">
        <f>IF($B262="","",IF(AND(D262&gt;0,C262&gt;0),"UOM Error",IF(D262&gt;0,VLOOKUP(B262,'Catalog Items'!$L:$X,13,FALSE),IF(C262&gt;0,VLOOKUP(B262,'Catalog Items'!$L:$W,12,FALSE),0))))</f>
        <v/>
      </c>
      <c r="G262" s="43" t="str">
        <f t="shared" si="11"/>
        <v/>
      </c>
      <c r="H262" s="44">
        <f t="shared" si="12"/>
        <v>0</v>
      </c>
      <c r="I262" s="45">
        <f t="shared" si="10"/>
        <v>0</v>
      </c>
      <c r="J262" s="46" t="str">
        <f>IF($B262="","",VLOOKUP($B262,'Catalog Items'!$L:$N,3,FALSE))</f>
        <v/>
      </c>
      <c r="K262" s="46" t="str">
        <f>IF($B262="","",VLOOKUP($B262,'Catalog Items'!$L:$O,4,FALSE))</f>
        <v/>
      </c>
      <c r="L262" s="47" t="str">
        <f>IF($B262="","",VLOOKUP($B262,'Catalog Items'!$L:$Q,6,FALSE))</f>
        <v/>
      </c>
      <c r="M262" s="47" t="str">
        <f>IF($B262="","",VLOOKUP($B262,'Catalog Items'!$L:$R,7,FALSE))</f>
        <v/>
      </c>
      <c r="N262" s="47" t="str">
        <f>IF($B262="","",VLOOKUP($B262,'Catalog Items'!$L:$S,8,FALSE))</f>
        <v/>
      </c>
      <c r="O262" s="47" t="str">
        <f>IF($B262="","",VLOOKUP($B262,'Catalog Items'!$L:$T,9,FALSE))</f>
        <v/>
      </c>
      <c r="P262" s="96" t="str">
        <f>IF($B262="","",VLOOKUP($B262,'Catalog Items'!$L:$AA,10,FALSE))</f>
        <v/>
      </c>
      <c r="Q262" s="96" t="str">
        <f>IF($B262="","",VLOOKUP($B262,'Catalog Items'!$L:$AA,11,FALSE))</f>
        <v/>
      </c>
      <c r="R262" s="96" t="str">
        <f>IF($B262="","",VLOOKUP($B262,'Catalog Items'!$L:$AA,12,FALSE))</f>
        <v/>
      </c>
      <c r="S262" s="96" t="str">
        <f>IF($B262="","",VLOOKUP($B262,'Catalog Items'!$L:$AA,13,FALSE))</f>
        <v/>
      </c>
      <c r="T262" s="47" t="str">
        <f>IF($B262="","",VLOOKUP($B262,'Catalog Items'!$L:$BB,17,FALSE))</f>
        <v/>
      </c>
      <c r="U262" s="47" t="str">
        <f>IF($B262="","",VLOOKUP($B262,'Catalog Items'!$L:$BB,19,FALSE))</f>
        <v/>
      </c>
      <c r="V262" s="47" t="str">
        <f>IF($B262="","",VLOOKUP($B262,'Catalog Items'!$L:$BB,20,FALSE))</f>
        <v/>
      </c>
      <c r="W262" s="47" t="str">
        <f>IF($B262="","",VLOOKUP($B262,'Catalog Items'!$L:$BB,21,FALSE))</f>
        <v/>
      </c>
      <c r="X262" s="48" t="str">
        <f>IF($B262="","",VLOOKUP($B262,'Catalog Items'!$L:$BB,22,FALSE))</f>
        <v/>
      </c>
      <c r="Y262" s="48" t="str">
        <f>IF($B262="","",VLOOKUP($B262,'Catalog Items'!$L:$BB,23,FALSE))</f>
        <v/>
      </c>
      <c r="Z262" s="48" t="str">
        <f>IF($B262="","",VLOOKUP($B262,'Catalog Items'!$L:$BB,24,FALSE))</f>
        <v/>
      </c>
      <c r="AA262" s="47" t="str">
        <f>IF($B262="","",VLOOKUP($B262,'Catalog Items'!$L:$BB,25,FALSE))</f>
        <v/>
      </c>
      <c r="AB262" s="47" t="str">
        <f>IF($B262="","",VLOOKUP($B262,'Catalog Items'!$L:$BB,26,FALSE))</f>
        <v/>
      </c>
      <c r="AC262" s="48" t="str">
        <f>IF($B262="","",VLOOKUP($B262,'Catalog Items'!$L:$BB,27,FALSE))</f>
        <v/>
      </c>
      <c r="AD262" s="48" t="str">
        <f>IF($B262="","",VLOOKUP($B262,'Catalog Items'!$L:$BB,28,FALSE))</f>
        <v/>
      </c>
      <c r="AE262" s="48" t="str">
        <f>IF($B262="","",VLOOKUP($B262,'Catalog Items'!$L:$BB,29,FALSE))</f>
        <v/>
      </c>
      <c r="AF262" s="48" t="str">
        <f>IF($B262="","",VLOOKUP($B262,'Catalog Items'!$L:$BB,30,FALSE))</f>
        <v/>
      </c>
      <c r="AG262" s="48" t="str">
        <f>IF($B262="","",VLOOKUP($B262,'Catalog Items'!$L:$BB,31,FALSE))</f>
        <v/>
      </c>
      <c r="AH262" s="48" t="str">
        <f>IF($B262="","",VLOOKUP($B262,'Catalog Items'!$L:$BB,32,FALSE))</f>
        <v/>
      </c>
      <c r="AI262" s="48" t="str">
        <f>IF($B262="","",VLOOKUP($B262,'Catalog Items'!$L:$BB,33,FALSE))</f>
        <v/>
      </c>
      <c r="AJ262" s="48" t="str">
        <f>IF($B262="","",VLOOKUP($B262,'Catalog Items'!$L:$BB,34,FALSE))</f>
        <v/>
      </c>
      <c r="AK262" s="47" t="str">
        <f>IF($B262="","",VLOOKUP($B262,'Catalog Items'!$L:$BB,35,FALSE))</f>
        <v/>
      </c>
      <c r="AL262" s="47" t="str">
        <f>IF($B262="","",VLOOKUP($B262,'Catalog Items'!$L:$BB,36,FALSE))</f>
        <v/>
      </c>
      <c r="AM262" s="47" t="str">
        <f>IF($B262="","",VLOOKUP($B262,'Catalog Items'!$L:$BB,37,FALSE))</f>
        <v/>
      </c>
      <c r="AN262" s="47" t="str">
        <f>IF($B262="","",VLOOKUP($B262,'Catalog Items'!$L:$BB,38,FALSE))</f>
        <v/>
      </c>
      <c r="AO262" s="47" t="str">
        <f>IF($B262="","",VLOOKUP($B262,'Catalog Items'!$L:$BB,14,FALSE))</f>
        <v/>
      </c>
    </row>
    <row r="263" spans="1:41" ht="15.6" customHeight="1" x14ac:dyDescent="0.25">
      <c r="A263" s="39">
        <v>252</v>
      </c>
      <c r="B263" s="40"/>
      <c r="C263" s="41"/>
      <c r="D263" s="41"/>
      <c r="E263" s="42" t="str">
        <f>IF($B263="","",VLOOKUP($B263,'Catalog Items'!$L:$M,2,FALSE))</f>
        <v/>
      </c>
      <c r="F263" s="68" t="str">
        <f>IF($B263="","",IF(AND(D263&gt;0,C263&gt;0),"UOM Error",IF(D263&gt;0,VLOOKUP(B263,'Catalog Items'!$L:$X,13,FALSE),IF(C263&gt;0,VLOOKUP(B263,'Catalog Items'!$L:$W,12,FALSE),0))))</f>
        <v/>
      </c>
      <c r="G263" s="43" t="str">
        <f t="shared" si="11"/>
        <v/>
      </c>
      <c r="H263" s="44">
        <f t="shared" si="12"/>
        <v>0</v>
      </c>
      <c r="I263" s="45">
        <f t="shared" si="10"/>
        <v>0</v>
      </c>
      <c r="J263" s="46" t="str">
        <f>IF($B263="","",VLOOKUP($B263,'Catalog Items'!$L:$N,3,FALSE))</f>
        <v/>
      </c>
      <c r="K263" s="46" t="str">
        <f>IF($B263="","",VLOOKUP($B263,'Catalog Items'!$L:$O,4,FALSE))</f>
        <v/>
      </c>
      <c r="L263" s="47" t="str">
        <f>IF($B263="","",VLOOKUP($B263,'Catalog Items'!$L:$Q,6,FALSE))</f>
        <v/>
      </c>
      <c r="M263" s="47" t="str">
        <f>IF($B263="","",VLOOKUP($B263,'Catalog Items'!$L:$R,7,FALSE))</f>
        <v/>
      </c>
      <c r="N263" s="47" t="str">
        <f>IF($B263="","",VLOOKUP($B263,'Catalog Items'!$L:$S,8,FALSE))</f>
        <v/>
      </c>
      <c r="O263" s="47" t="str">
        <f>IF($B263="","",VLOOKUP($B263,'Catalog Items'!$L:$T,9,FALSE))</f>
        <v/>
      </c>
      <c r="P263" s="96" t="str">
        <f>IF($B263="","",VLOOKUP($B263,'Catalog Items'!$L:$AA,10,FALSE))</f>
        <v/>
      </c>
      <c r="Q263" s="96" t="str">
        <f>IF($B263="","",VLOOKUP($B263,'Catalog Items'!$L:$AA,11,FALSE))</f>
        <v/>
      </c>
      <c r="R263" s="96" t="str">
        <f>IF($B263="","",VLOOKUP($B263,'Catalog Items'!$L:$AA,12,FALSE))</f>
        <v/>
      </c>
      <c r="S263" s="96" t="str">
        <f>IF($B263="","",VLOOKUP($B263,'Catalog Items'!$L:$AA,13,FALSE))</f>
        <v/>
      </c>
      <c r="T263" s="47" t="str">
        <f>IF($B263="","",VLOOKUP($B263,'Catalog Items'!$L:$BB,17,FALSE))</f>
        <v/>
      </c>
      <c r="U263" s="47" t="str">
        <f>IF($B263="","",VLOOKUP($B263,'Catalog Items'!$L:$BB,19,FALSE))</f>
        <v/>
      </c>
      <c r="V263" s="47" t="str">
        <f>IF($B263="","",VLOOKUP($B263,'Catalog Items'!$L:$BB,20,FALSE))</f>
        <v/>
      </c>
      <c r="W263" s="47" t="str">
        <f>IF($B263="","",VLOOKUP($B263,'Catalog Items'!$L:$BB,21,FALSE))</f>
        <v/>
      </c>
      <c r="X263" s="48" t="str">
        <f>IF($B263="","",VLOOKUP($B263,'Catalog Items'!$L:$BB,22,FALSE))</f>
        <v/>
      </c>
      <c r="Y263" s="48" t="str">
        <f>IF($B263="","",VLOOKUP($B263,'Catalog Items'!$L:$BB,23,FALSE))</f>
        <v/>
      </c>
      <c r="Z263" s="48" t="str">
        <f>IF($B263="","",VLOOKUP($B263,'Catalog Items'!$L:$BB,24,FALSE))</f>
        <v/>
      </c>
      <c r="AA263" s="47" t="str">
        <f>IF($B263="","",VLOOKUP($B263,'Catalog Items'!$L:$BB,25,FALSE))</f>
        <v/>
      </c>
      <c r="AB263" s="47" t="str">
        <f>IF($B263="","",VLOOKUP($B263,'Catalog Items'!$L:$BB,26,FALSE))</f>
        <v/>
      </c>
      <c r="AC263" s="48" t="str">
        <f>IF($B263="","",VLOOKUP($B263,'Catalog Items'!$L:$BB,27,FALSE))</f>
        <v/>
      </c>
      <c r="AD263" s="48" t="str">
        <f>IF($B263="","",VLOOKUP($B263,'Catalog Items'!$L:$BB,28,FALSE))</f>
        <v/>
      </c>
      <c r="AE263" s="48" t="str">
        <f>IF($B263="","",VLOOKUP($B263,'Catalog Items'!$L:$BB,29,FALSE))</f>
        <v/>
      </c>
      <c r="AF263" s="48" t="str">
        <f>IF($B263="","",VLOOKUP($B263,'Catalog Items'!$L:$BB,30,FALSE))</f>
        <v/>
      </c>
      <c r="AG263" s="48" t="str">
        <f>IF($B263="","",VLOOKUP($B263,'Catalog Items'!$L:$BB,31,FALSE))</f>
        <v/>
      </c>
      <c r="AH263" s="48" t="str">
        <f>IF($B263="","",VLOOKUP($B263,'Catalog Items'!$L:$BB,32,FALSE))</f>
        <v/>
      </c>
      <c r="AI263" s="48" t="str">
        <f>IF($B263="","",VLOOKUP($B263,'Catalog Items'!$L:$BB,33,FALSE))</f>
        <v/>
      </c>
      <c r="AJ263" s="48" t="str">
        <f>IF($B263="","",VLOOKUP($B263,'Catalog Items'!$L:$BB,34,FALSE))</f>
        <v/>
      </c>
      <c r="AK263" s="47" t="str">
        <f>IF($B263="","",VLOOKUP($B263,'Catalog Items'!$L:$BB,35,FALSE))</f>
        <v/>
      </c>
      <c r="AL263" s="47" t="str">
        <f>IF($B263="","",VLOOKUP($B263,'Catalog Items'!$L:$BB,36,FALSE))</f>
        <v/>
      </c>
      <c r="AM263" s="47" t="str">
        <f>IF($B263="","",VLOOKUP($B263,'Catalog Items'!$L:$BB,37,FALSE))</f>
        <v/>
      </c>
      <c r="AN263" s="47" t="str">
        <f>IF($B263="","",VLOOKUP($B263,'Catalog Items'!$L:$BB,38,FALSE))</f>
        <v/>
      </c>
      <c r="AO263" s="47" t="str">
        <f>IF($B263="","",VLOOKUP($B263,'Catalog Items'!$L:$BB,14,FALSE))</f>
        <v/>
      </c>
    </row>
    <row r="264" spans="1:41" ht="15.6" customHeight="1" x14ac:dyDescent="0.25">
      <c r="A264" s="39">
        <v>253</v>
      </c>
      <c r="B264" s="40"/>
      <c r="C264" s="41"/>
      <c r="D264" s="41"/>
      <c r="E264" s="42" t="str">
        <f>IF($B264="","",VLOOKUP($B264,'Catalog Items'!$L:$M,2,FALSE))</f>
        <v/>
      </c>
      <c r="F264" s="68" t="str">
        <f>IF($B264="","",IF(AND(D264&gt;0,C264&gt;0),"UOM Error",IF(D264&gt;0,VLOOKUP(B264,'Catalog Items'!$L:$X,13,FALSE),IF(C264&gt;0,VLOOKUP(B264,'Catalog Items'!$L:$W,12,FALSE),0))))</f>
        <v/>
      </c>
      <c r="G264" s="43" t="str">
        <f t="shared" si="11"/>
        <v/>
      </c>
      <c r="H264" s="44">
        <f t="shared" si="12"/>
        <v>0</v>
      </c>
      <c r="I264" s="45">
        <f t="shared" si="10"/>
        <v>0</v>
      </c>
      <c r="J264" s="46" t="str">
        <f>IF($B264="","",VLOOKUP($B264,'Catalog Items'!$L:$N,3,FALSE))</f>
        <v/>
      </c>
      <c r="K264" s="46" t="str">
        <f>IF($B264="","",VLOOKUP($B264,'Catalog Items'!$L:$O,4,FALSE))</f>
        <v/>
      </c>
      <c r="L264" s="47" t="str">
        <f>IF($B264="","",VLOOKUP($B264,'Catalog Items'!$L:$Q,6,FALSE))</f>
        <v/>
      </c>
      <c r="M264" s="47" t="str">
        <f>IF($B264="","",VLOOKUP($B264,'Catalog Items'!$L:$R,7,FALSE))</f>
        <v/>
      </c>
      <c r="N264" s="47" t="str">
        <f>IF($B264="","",VLOOKUP($B264,'Catalog Items'!$L:$S,8,FALSE))</f>
        <v/>
      </c>
      <c r="O264" s="47" t="str">
        <f>IF($B264="","",VLOOKUP($B264,'Catalog Items'!$L:$T,9,FALSE))</f>
        <v/>
      </c>
      <c r="P264" s="96" t="str">
        <f>IF($B264="","",VLOOKUP($B264,'Catalog Items'!$L:$AA,10,FALSE))</f>
        <v/>
      </c>
      <c r="Q264" s="96" t="str">
        <f>IF($B264="","",VLOOKUP($B264,'Catalog Items'!$L:$AA,11,FALSE))</f>
        <v/>
      </c>
      <c r="R264" s="96" t="str">
        <f>IF($B264="","",VLOOKUP($B264,'Catalog Items'!$L:$AA,12,FALSE))</f>
        <v/>
      </c>
      <c r="S264" s="96" t="str">
        <f>IF($B264="","",VLOOKUP($B264,'Catalog Items'!$L:$AA,13,FALSE))</f>
        <v/>
      </c>
      <c r="T264" s="47" t="str">
        <f>IF($B264="","",VLOOKUP($B264,'Catalog Items'!$L:$BB,17,FALSE))</f>
        <v/>
      </c>
      <c r="U264" s="47" t="str">
        <f>IF($B264="","",VLOOKUP($B264,'Catalog Items'!$L:$BB,19,FALSE))</f>
        <v/>
      </c>
      <c r="V264" s="47" t="str">
        <f>IF($B264="","",VLOOKUP($B264,'Catalog Items'!$L:$BB,20,FALSE))</f>
        <v/>
      </c>
      <c r="W264" s="47" t="str">
        <f>IF($B264="","",VLOOKUP($B264,'Catalog Items'!$L:$BB,21,FALSE))</f>
        <v/>
      </c>
      <c r="X264" s="48" t="str">
        <f>IF($B264="","",VLOOKUP($B264,'Catalog Items'!$L:$BB,22,FALSE))</f>
        <v/>
      </c>
      <c r="Y264" s="48" t="str">
        <f>IF($B264="","",VLOOKUP($B264,'Catalog Items'!$L:$BB,23,FALSE))</f>
        <v/>
      </c>
      <c r="Z264" s="48" t="str">
        <f>IF($B264="","",VLOOKUP($B264,'Catalog Items'!$L:$BB,24,FALSE))</f>
        <v/>
      </c>
      <c r="AA264" s="47" t="str">
        <f>IF($B264="","",VLOOKUP($B264,'Catalog Items'!$L:$BB,25,FALSE))</f>
        <v/>
      </c>
      <c r="AB264" s="47" t="str">
        <f>IF($B264="","",VLOOKUP($B264,'Catalog Items'!$L:$BB,26,FALSE))</f>
        <v/>
      </c>
      <c r="AC264" s="48" t="str">
        <f>IF($B264="","",VLOOKUP($B264,'Catalog Items'!$L:$BB,27,FALSE))</f>
        <v/>
      </c>
      <c r="AD264" s="48" t="str">
        <f>IF($B264="","",VLOOKUP($B264,'Catalog Items'!$L:$BB,28,FALSE))</f>
        <v/>
      </c>
      <c r="AE264" s="48" t="str">
        <f>IF($B264="","",VLOOKUP($B264,'Catalog Items'!$L:$BB,29,FALSE))</f>
        <v/>
      </c>
      <c r="AF264" s="48" t="str">
        <f>IF($B264="","",VLOOKUP($B264,'Catalog Items'!$L:$BB,30,FALSE))</f>
        <v/>
      </c>
      <c r="AG264" s="48" t="str">
        <f>IF($B264="","",VLOOKUP($B264,'Catalog Items'!$L:$BB,31,FALSE))</f>
        <v/>
      </c>
      <c r="AH264" s="48" t="str">
        <f>IF($B264="","",VLOOKUP($B264,'Catalog Items'!$L:$BB,32,FALSE))</f>
        <v/>
      </c>
      <c r="AI264" s="48" t="str">
        <f>IF($B264="","",VLOOKUP($B264,'Catalog Items'!$L:$BB,33,FALSE))</f>
        <v/>
      </c>
      <c r="AJ264" s="48" t="str">
        <f>IF($B264="","",VLOOKUP($B264,'Catalog Items'!$L:$BB,34,FALSE))</f>
        <v/>
      </c>
      <c r="AK264" s="47" t="str">
        <f>IF($B264="","",VLOOKUP($B264,'Catalog Items'!$L:$BB,35,FALSE))</f>
        <v/>
      </c>
      <c r="AL264" s="47" t="str">
        <f>IF($B264="","",VLOOKUP($B264,'Catalog Items'!$L:$BB,36,FALSE))</f>
        <v/>
      </c>
      <c r="AM264" s="47" t="str">
        <f>IF($B264="","",VLOOKUP($B264,'Catalog Items'!$L:$BB,37,FALSE))</f>
        <v/>
      </c>
      <c r="AN264" s="47" t="str">
        <f>IF($B264="","",VLOOKUP($B264,'Catalog Items'!$L:$BB,38,FALSE))</f>
        <v/>
      </c>
      <c r="AO264" s="47" t="str">
        <f>IF($B264="","",VLOOKUP($B264,'Catalog Items'!$L:$BB,14,FALSE))</f>
        <v/>
      </c>
    </row>
    <row r="265" spans="1:41" ht="15.6" customHeight="1" x14ac:dyDescent="0.25">
      <c r="A265" s="39">
        <v>254</v>
      </c>
      <c r="B265" s="40"/>
      <c r="C265" s="41"/>
      <c r="D265" s="41"/>
      <c r="E265" s="42" t="str">
        <f>IF($B265="","",VLOOKUP($B265,'Catalog Items'!$L:$M,2,FALSE))</f>
        <v/>
      </c>
      <c r="F265" s="68" t="str">
        <f>IF($B265="","",IF(AND(D265&gt;0,C265&gt;0),"UOM Error",IF(D265&gt;0,VLOOKUP(B265,'Catalog Items'!$L:$X,13,FALSE),IF(C265&gt;0,VLOOKUP(B265,'Catalog Items'!$L:$W,12,FALSE),0))))</f>
        <v/>
      </c>
      <c r="G265" s="43" t="str">
        <f t="shared" si="11"/>
        <v/>
      </c>
      <c r="H265" s="44">
        <f t="shared" si="12"/>
        <v>0</v>
      </c>
      <c r="I265" s="45">
        <f t="shared" si="10"/>
        <v>0</v>
      </c>
      <c r="J265" s="46" t="str">
        <f>IF($B265="","",VLOOKUP($B265,'Catalog Items'!$L:$N,3,FALSE))</f>
        <v/>
      </c>
      <c r="K265" s="46" t="str">
        <f>IF($B265="","",VLOOKUP($B265,'Catalog Items'!$L:$O,4,FALSE))</f>
        <v/>
      </c>
      <c r="L265" s="47" t="str">
        <f>IF($B265="","",VLOOKUP($B265,'Catalog Items'!$L:$Q,6,FALSE))</f>
        <v/>
      </c>
      <c r="M265" s="47" t="str">
        <f>IF($B265="","",VLOOKUP($B265,'Catalog Items'!$L:$R,7,FALSE))</f>
        <v/>
      </c>
      <c r="N265" s="47" t="str">
        <f>IF($B265="","",VLOOKUP($B265,'Catalog Items'!$L:$S,8,FALSE))</f>
        <v/>
      </c>
      <c r="O265" s="47" t="str">
        <f>IF($B265="","",VLOOKUP($B265,'Catalog Items'!$L:$T,9,FALSE))</f>
        <v/>
      </c>
      <c r="P265" s="96" t="str">
        <f>IF($B265="","",VLOOKUP($B265,'Catalog Items'!$L:$AA,10,FALSE))</f>
        <v/>
      </c>
      <c r="Q265" s="96" t="str">
        <f>IF($B265="","",VLOOKUP($B265,'Catalog Items'!$L:$AA,11,FALSE))</f>
        <v/>
      </c>
      <c r="R265" s="96" t="str">
        <f>IF($B265="","",VLOOKUP($B265,'Catalog Items'!$L:$AA,12,FALSE))</f>
        <v/>
      </c>
      <c r="S265" s="96" t="str">
        <f>IF($B265="","",VLOOKUP($B265,'Catalog Items'!$L:$AA,13,FALSE))</f>
        <v/>
      </c>
      <c r="T265" s="47" t="str">
        <f>IF($B265="","",VLOOKUP($B265,'Catalog Items'!$L:$BB,17,FALSE))</f>
        <v/>
      </c>
      <c r="U265" s="47" t="str">
        <f>IF($B265="","",VLOOKUP($B265,'Catalog Items'!$L:$BB,19,FALSE))</f>
        <v/>
      </c>
      <c r="V265" s="47" t="str">
        <f>IF($B265="","",VLOOKUP($B265,'Catalog Items'!$L:$BB,20,FALSE))</f>
        <v/>
      </c>
      <c r="W265" s="47" t="str">
        <f>IF($B265="","",VLOOKUP($B265,'Catalog Items'!$L:$BB,21,FALSE))</f>
        <v/>
      </c>
      <c r="X265" s="48" t="str">
        <f>IF($B265="","",VLOOKUP($B265,'Catalog Items'!$L:$BB,22,FALSE))</f>
        <v/>
      </c>
      <c r="Y265" s="48" t="str">
        <f>IF($B265="","",VLOOKUP($B265,'Catalog Items'!$L:$BB,23,FALSE))</f>
        <v/>
      </c>
      <c r="Z265" s="48" t="str">
        <f>IF($B265="","",VLOOKUP($B265,'Catalog Items'!$L:$BB,24,FALSE))</f>
        <v/>
      </c>
      <c r="AA265" s="47" t="str">
        <f>IF($B265="","",VLOOKUP($B265,'Catalog Items'!$L:$BB,25,FALSE))</f>
        <v/>
      </c>
      <c r="AB265" s="47" t="str">
        <f>IF($B265="","",VLOOKUP($B265,'Catalog Items'!$L:$BB,26,FALSE))</f>
        <v/>
      </c>
      <c r="AC265" s="48" t="str">
        <f>IF($B265="","",VLOOKUP($B265,'Catalog Items'!$L:$BB,27,FALSE))</f>
        <v/>
      </c>
      <c r="AD265" s="48" t="str">
        <f>IF($B265="","",VLOOKUP($B265,'Catalog Items'!$L:$BB,28,FALSE))</f>
        <v/>
      </c>
      <c r="AE265" s="48" t="str">
        <f>IF($B265="","",VLOOKUP($B265,'Catalog Items'!$L:$BB,29,FALSE))</f>
        <v/>
      </c>
      <c r="AF265" s="48" t="str">
        <f>IF($B265="","",VLOOKUP($B265,'Catalog Items'!$L:$BB,30,FALSE))</f>
        <v/>
      </c>
      <c r="AG265" s="48" t="str">
        <f>IF($B265="","",VLOOKUP($B265,'Catalog Items'!$L:$BB,31,FALSE))</f>
        <v/>
      </c>
      <c r="AH265" s="48" t="str">
        <f>IF($B265="","",VLOOKUP($B265,'Catalog Items'!$L:$BB,32,FALSE))</f>
        <v/>
      </c>
      <c r="AI265" s="48" t="str">
        <f>IF($B265="","",VLOOKUP($B265,'Catalog Items'!$L:$BB,33,FALSE))</f>
        <v/>
      </c>
      <c r="AJ265" s="48" t="str">
        <f>IF($B265="","",VLOOKUP($B265,'Catalog Items'!$L:$BB,34,FALSE))</f>
        <v/>
      </c>
      <c r="AK265" s="47" t="str">
        <f>IF($B265="","",VLOOKUP($B265,'Catalog Items'!$L:$BB,35,FALSE))</f>
        <v/>
      </c>
      <c r="AL265" s="47" t="str">
        <f>IF($B265="","",VLOOKUP($B265,'Catalog Items'!$L:$BB,36,FALSE))</f>
        <v/>
      </c>
      <c r="AM265" s="47" t="str">
        <f>IF($B265="","",VLOOKUP($B265,'Catalog Items'!$L:$BB,37,FALSE))</f>
        <v/>
      </c>
      <c r="AN265" s="47" t="str">
        <f>IF($B265="","",VLOOKUP($B265,'Catalog Items'!$L:$BB,38,FALSE))</f>
        <v/>
      </c>
      <c r="AO265" s="47" t="str">
        <f>IF($B265="","",VLOOKUP($B265,'Catalog Items'!$L:$BB,14,FALSE))</f>
        <v/>
      </c>
    </row>
    <row r="266" spans="1:41" ht="15.6" customHeight="1" x14ac:dyDescent="0.25">
      <c r="A266" s="39">
        <v>255</v>
      </c>
      <c r="B266" s="40"/>
      <c r="C266" s="41"/>
      <c r="D266" s="41"/>
      <c r="E266" s="42" t="str">
        <f>IF($B266="","",VLOOKUP($B266,'Catalog Items'!$L:$M,2,FALSE))</f>
        <v/>
      </c>
      <c r="F266" s="68" t="str">
        <f>IF($B266="","",IF(AND(D266&gt;0,C266&gt;0),"UOM Error",IF(D266&gt;0,VLOOKUP(B266,'Catalog Items'!$L:$X,13,FALSE),IF(C266&gt;0,VLOOKUP(B266,'Catalog Items'!$L:$W,12,FALSE),0))))</f>
        <v/>
      </c>
      <c r="G266" s="43" t="str">
        <f t="shared" si="11"/>
        <v/>
      </c>
      <c r="H266" s="44">
        <f t="shared" si="12"/>
        <v>0</v>
      </c>
      <c r="I266" s="45">
        <f t="shared" si="10"/>
        <v>0</v>
      </c>
      <c r="J266" s="46" t="str">
        <f>IF($B266="","",VLOOKUP($B266,'Catalog Items'!$L:$N,3,FALSE))</f>
        <v/>
      </c>
      <c r="K266" s="46" t="str">
        <f>IF($B266="","",VLOOKUP($B266,'Catalog Items'!$L:$O,4,FALSE))</f>
        <v/>
      </c>
      <c r="L266" s="47" t="str">
        <f>IF($B266="","",VLOOKUP($B266,'Catalog Items'!$L:$Q,6,FALSE))</f>
        <v/>
      </c>
      <c r="M266" s="47" t="str">
        <f>IF($B266="","",VLOOKUP($B266,'Catalog Items'!$L:$R,7,FALSE))</f>
        <v/>
      </c>
      <c r="N266" s="47" t="str">
        <f>IF($B266="","",VLOOKUP($B266,'Catalog Items'!$L:$S,8,FALSE))</f>
        <v/>
      </c>
      <c r="O266" s="47" t="str">
        <f>IF($B266="","",VLOOKUP($B266,'Catalog Items'!$L:$T,9,FALSE))</f>
        <v/>
      </c>
      <c r="P266" s="96" t="str">
        <f>IF($B266="","",VLOOKUP($B266,'Catalog Items'!$L:$AA,10,FALSE))</f>
        <v/>
      </c>
      <c r="Q266" s="96" t="str">
        <f>IF($B266="","",VLOOKUP($B266,'Catalog Items'!$L:$AA,11,FALSE))</f>
        <v/>
      </c>
      <c r="R266" s="96" t="str">
        <f>IF($B266="","",VLOOKUP($B266,'Catalog Items'!$L:$AA,12,FALSE))</f>
        <v/>
      </c>
      <c r="S266" s="96" t="str">
        <f>IF($B266="","",VLOOKUP($B266,'Catalog Items'!$L:$AA,13,FALSE))</f>
        <v/>
      </c>
      <c r="T266" s="47" t="str">
        <f>IF($B266="","",VLOOKUP($B266,'Catalog Items'!$L:$BB,17,FALSE))</f>
        <v/>
      </c>
      <c r="U266" s="47" t="str">
        <f>IF($B266="","",VLOOKUP($B266,'Catalog Items'!$L:$BB,19,FALSE))</f>
        <v/>
      </c>
      <c r="V266" s="47" t="str">
        <f>IF($B266="","",VLOOKUP($B266,'Catalog Items'!$L:$BB,20,FALSE))</f>
        <v/>
      </c>
      <c r="W266" s="47" t="str">
        <f>IF($B266="","",VLOOKUP($B266,'Catalog Items'!$L:$BB,21,FALSE))</f>
        <v/>
      </c>
      <c r="X266" s="48" t="str">
        <f>IF($B266="","",VLOOKUP($B266,'Catalog Items'!$L:$BB,22,FALSE))</f>
        <v/>
      </c>
      <c r="Y266" s="48" t="str">
        <f>IF($B266="","",VLOOKUP($B266,'Catalog Items'!$L:$BB,23,FALSE))</f>
        <v/>
      </c>
      <c r="Z266" s="48" t="str">
        <f>IF($B266="","",VLOOKUP($B266,'Catalog Items'!$L:$BB,24,FALSE))</f>
        <v/>
      </c>
      <c r="AA266" s="47" t="str">
        <f>IF($B266="","",VLOOKUP($B266,'Catalog Items'!$L:$BB,25,FALSE))</f>
        <v/>
      </c>
      <c r="AB266" s="47" t="str">
        <f>IF($B266="","",VLOOKUP($B266,'Catalog Items'!$L:$BB,26,FALSE))</f>
        <v/>
      </c>
      <c r="AC266" s="48" t="str">
        <f>IF($B266="","",VLOOKUP($B266,'Catalog Items'!$L:$BB,27,FALSE))</f>
        <v/>
      </c>
      <c r="AD266" s="48" t="str">
        <f>IF($B266="","",VLOOKUP($B266,'Catalog Items'!$L:$BB,28,FALSE))</f>
        <v/>
      </c>
      <c r="AE266" s="48" t="str">
        <f>IF($B266="","",VLOOKUP($B266,'Catalog Items'!$L:$BB,29,FALSE))</f>
        <v/>
      </c>
      <c r="AF266" s="48" t="str">
        <f>IF($B266="","",VLOOKUP($B266,'Catalog Items'!$L:$BB,30,FALSE))</f>
        <v/>
      </c>
      <c r="AG266" s="48" t="str">
        <f>IF($B266="","",VLOOKUP($B266,'Catalog Items'!$L:$BB,31,FALSE))</f>
        <v/>
      </c>
      <c r="AH266" s="48" t="str">
        <f>IF($B266="","",VLOOKUP($B266,'Catalog Items'!$L:$BB,32,FALSE))</f>
        <v/>
      </c>
      <c r="AI266" s="48" t="str">
        <f>IF($B266="","",VLOOKUP($B266,'Catalog Items'!$L:$BB,33,FALSE))</f>
        <v/>
      </c>
      <c r="AJ266" s="48" t="str">
        <f>IF($B266="","",VLOOKUP($B266,'Catalog Items'!$L:$BB,34,FALSE))</f>
        <v/>
      </c>
      <c r="AK266" s="47" t="str">
        <f>IF($B266="","",VLOOKUP($B266,'Catalog Items'!$L:$BB,35,FALSE))</f>
        <v/>
      </c>
      <c r="AL266" s="47" t="str">
        <f>IF($B266="","",VLOOKUP($B266,'Catalog Items'!$L:$BB,36,FALSE))</f>
        <v/>
      </c>
      <c r="AM266" s="47" t="str">
        <f>IF($B266="","",VLOOKUP($B266,'Catalog Items'!$L:$BB,37,FALSE))</f>
        <v/>
      </c>
      <c r="AN266" s="47" t="str">
        <f>IF($B266="","",VLOOKUP($B266,'Catalog Items'!$L:$BB,38,FALSE))</f>
        <v/>
      </c>
      <c r="AO266" s="47" t="str">
        <f>IF($B266="","",VLOOKUP($B266,'Catalog Items'!$L:$BB,14,FALSE))</f>
        <v/>
      </c>
    </row>
    <row r="267" spans="1:41" ht="15.6" customHeight="1" x14ac:dyDescent="0.25">
      <c r="A267" s="39">
        <v>256</v>
      </c>
      <c r="B267" s="40"/>
      <c r="C267" s="41"/>
      <c r="D267" s="41"/>
      <c r="E267" s="42" t="str">
        <f>IF($B267="","",VLOOKUP($B267,'Catalog Items'!$L:$M,2,FALSE))</f>
        <v/>
      </c>
      <c r="F267" s="68" t="str">
        <f>IF($B267="","",IF(AND(D267&gt;0,C267&gt;0),"UOM Error",IF(D267&gt;0,VLOOKUP(B267,'Catalog Items'!$L:$X,13,FALSE),IF(C267&gt;0,VLOOKUP(B267,'Catalog Items'!$L:$W,12,FALSE),0))))</f>
        <v/>
      </c>
      <c r="G267" s="43" t="str">
        <f t="shared" si="11"/>
        <v/>
      </c>
      <c r="H267" s="44">
        <f t="shared" si="12"/>
        <v>0</v>
      </c>
      <c r="I267" s="45">
        <f t="shared" si="10"/>
        <v>0</v>
      </c>
      <c r="J267" s="46" t="str">
        <f>IF($B267="","",VLOOKUP($B267,'Catalog Items'!$L:$N,3,FALSE))</f>
        <v/>
      </c>
      <c r="K267" s="46" t="str">
        <f>IF($B267="","",VLOOKUP($B267,'Catalog Items'!$L:$O,4,FALSE))</f>
        <v/>
      </c>
      <c r="L267" s="47" t="str">
        <f>IF($B267="","",VLOOKUP($B267,'Catalog Items'!$L:$Q,6,FALSE))</f>
        <v/>
      </c>
      <c r="M267" s="47" t="str">
        <f>IF($B267="","",VLOOKUP($B267,'Catalog Items'!$L:$R,7,FALSE))</f>
        <v/>
      </c>
      <c r="N267" s="47" t="str">
        <f>IF($B267="","",VLOOKUP($B267,'Catalog Items'!$L:$S,8,FALSE))</f>
        <v/>
      </c>
      <c r="O267" s="47" t="str">
        <f>IF($B267="","",VLOOKUP($B267,'Catalog Items'!$L:$T,9,FALSE))</f>
        <v/>
      </c>
      <c r="P267" s="96" t="str">
        <f>IF($B267="","",VLOOKUP($B267,'Catalog Items'!$L:$AA,10,FALSE))</f>
        <v/>
      </c>
      <c r="Q267" s="96" t="str">
        <f>IF($B267="","",VLOOKUP($B267,'Catalog Items'!$L:$AA,11,FALSE))</f>
        <v/>
      </c>
      <c r="R267" s="96" t="str">
        <f>IF($B267="","",VLOOKUP($B267,'Catalog Items'!$L:$AA,12,FALSE))</f>
        <v/>
      </c>
      <c r="S267" s="96" t="str">
        <f>IF($B267="","",VLOOKUP($B267,'Catalog Items'!$L:$AA,13,FALSE))</f>
        <v/>
      </c>
      <c r="T267" s="47" t="str">
        <f>IF($B267="","",VLOOKUP($B267,'Catalog Items'!$L:$BB,17,FALSE))</f>
        <v/>
      </c>
      <c r="U267" s="47" t="str">
        <f>IF($B267="","",VLOOKUP($B267,'Catalog Items'!$L:$BB,19,FALSE))</f>
        <v/>
      </c>
      <c r="V267" s="47" t="str">
        <f>IF($B267="","",VLOOKUP($B267,'Catalog Items'!$L:$BB,20,FALSE))</f>
        <v/>
      </c>
      <c r="W267" s="47" t="str">
        <f>IF($B267="","",VLOOKUP($B267,'Catalog Items'!$L:$BB,21,FALSE))</f>
        <v/>
      </c>
      <c r="X267" s="48" t="str">
        <f>IF($B267="","",VLOOKUP($B267,'Catalog Items'!$L:$BB,22,FALSE))</f>
        <v/>
      </c>
      <c r="Y267" s="48" t="str">
        <f>IF($B267="","",VLOOKUP($B267,'Catalog Items'!$L:$BB,23,FALSE))</f>
        <v/>
      </c>
      <c r="Z267" s="48" t="str">
        <f>IF($B267="","",VLOOKUP($B267,'Catalog Items'!$L:$BB,24,FALSE))</f>
        <v/>
      </c>
      <c r="AA267" s="47" t="str">
        <f>IF($B267="","",VLOOKUP($B267,'Catalog Items'!$L:$BB,25,FALSE))</f>
        <v/>
      </c>
      <c r="AB267" s="47" t="str">
        <f>IF($B267="","",VLOOKUP($B267,'Catalog Items'!$L:$BB,26,FALSE))</f>
        <v/>
      </c>
      <c r="AC267" s="48" t="str">
        <f>IF($B267="","",VLOOKUP($B267,'Catalog Items'!$L:$BB,27,FALSE))</f>
        <v/>
      </c>
      <c r="AD267" s="48" t="str">
        <f>IF($B267="","",VLOOKUP($B267,'Catalog Items'!$L:$BB,28,FALSE))</f>
        <v/>
      </c>
      <c r="AE267" s="48" t="str">
        <f>IF($B267="","",VLOOKUP($B267,'Catalog Items'!$L:$BB,29,FALSE))</f>
        <v/>
      </c>
      <c r="AF267" s="48" t="str">
        <f>IF($B267="","",VLOOKUP($B267,'Catalog Items'!$L:$BB,30,FALSE))</f>
        <v/>
      </c>
      <c r="AG267" s="48" t="str">
        <f>IF($B267="","",VLOOKUP($B267,'Catalog Items'!$L:$BB,31,FALSE))</f>
        <v/>
      </c>
      <c r="AH267" s="48" t="str">
        <f>IF($B267="","",VLOOKUP($B267,'Catalog Items'!$L:$BB,32,FALSE))</f>
        <v/>
      </c>
      <c r="AI267" s="48" t="str">
        <f>IF($B267="","",VLOOKUP($B267,'Catalog Items'!$L:$BB,33,FALSE))</f>
        <v/>
      </c>
      <c r="AJ267" s="48" t="str">
        <f>IF($B267="","",VLOOKUP($B267,'Catalog Items'!$L:$BB,34,FALSE))</f>
        <v/>
      </c>
      <c r="AK267" s="47" t="str">
        <f>IF($B267="","",VLOOKUP($B267,'Catalog Items'!$L:$BB,35,FALSE))</f>
        <v/>
      </c>
      <c r="AL267" s="47" t="str">
        <f>IF($B267="","",VLOOKUP($B267,'Catalog Items'!$L:$BB,36,FALSE))</f>
        <v/>
      </c>
      <c r="AM267" s="47" t="str">
        <f>IF($B267="","",VLOOKUP($B267,'Catalog Items'!$L:$BB,37,FALSE))</f>
        <v/>
      </c>
      <c r="AN267" s="47" t="str">
        <f>IF($B267="","",VLOOKUP($B267,'Catalog Items'!$L:$BB,38,FALSE))</f>
        <v/>
      </c>
      <c r="AO267" s="47" t="str">
        <f>IF($B267="","",VLOOKUP($B267,'Catalog Items'!$L:$BB,14,FALSE))</f>
        <v/>
      </c>
    </row>
    <row r="268" spans="1:41" ht="15.6" customHeight="1" x14ac:dyDescent="0.25">
      <c r="A268" s="39">
        <v>257</v>
      </c>
      <c r="B268" s="40"/>
      <c r="C268" s="41"/>
      <c r="D268" s="41"/>
      <c r="E268" s="42" t="str">
        <f>IF($B268="","",VLOOKUP($B268,'Catalog Items'!$L:$M,2,FALSE))</f>
        <v/>
      </c>
      <c r="F268" s="68" t="str">
        <f>IF($B268="","",IF(AND(D268&gt;0,C268&gt;0),"UOM Error",IF(D268&gt;0,VLOOKUP(B268,'Catalog Items'!$L:$X,13,FALSE),IF(C268&gt;0,VLOOKUP(B268,'Catalog Items'!$L:$W,12,FALSE),0))))</f>
        <v/>
      </c>
      <c r="G268" s="43" t="str">
        <f t="shared" si="11"/>
        <v/>
      </c>
      <c r="H268" s="44">
        <f t="shared" si="12"/>
        <v>0</v>
      </c>
      <c r="I268" s="45">
        <f t="shared" ref="I268:I331" si="13">IF($B268="",0,IFERROR($G268*$AE268,0))</f>
        <v>0</v>
      </c>
      <c r="J268" s="46" t="str">
        <f>IF($B268="","",VLOOKUP($B268,'Catalog Items'!$L:$N,3,FALSE))</f>
        <v/>
      </c>
      <c r="K268" s="46" t="str">
        <f>IF($B268="","",VLOOKUP($B268,'Catalog Items'!$L:$O,4,FALSE))</f>
        <v/>
      </c>
      <c r="L268" s="47" t="str">
        <f>IF($B268="","",VLOOKUP($B268,'Catalog Items'!$L:$Q,6,FALSE))</f>
        <v/>
      </c>
      <c r="M268" s="47" t="str">
        <f>IF($B268="","",VLOOKUP($B268,'Catalog Items'!$L:$R,7,FALSE))</f>
        <v/>
      </c>
      <c r="N268" s="47" t="str">
        <f>IF($B268="","",VLOOKUP($B268,'Catalog Items'!$L:$S,8,FALSE))</f>
        <v/>
      </c>
      <c r="O268" s="47" t="str">
        <f>IF($B268="","",VLOOKUP($B268,'Catalog Items'!$L:$T,9,FALSE))</f>
        <v/>
      </c>
      <c r="P268" s="96" t="str">
        <f>IF($B268="","",VLOOKUP($B268,'Catalog Items'!$L:$AA,10,FALSE))</f>
        <v/>
      </c>
      <c r="Q268" s="96" t="str">
        <f>IF($B268="","",VLOOKUP($B268,'Catalog Items'!$L:$AA,11,FALSE))</f>
        <v/>
      </c>
      <c r="R268" s="96" t="str">
        <f>IF($B268="","",VLOOKUP($B268,'Catalog Items'!$L:$AA,12,FALSE))</f>
        <v/>
      </c>
      <c r="S268" s="96" t="str">
        <f>IF($B268="","",VLOOKUP($B268,'Catalog Items'!$L:$AA,13,FALSE))</f>
        <v/>
      </c>
      <c r="T268" s="47" t="str">
        <f>IF($B268="","",VLOOKUP($B268,'Catalog Items'!$L:$BB,17,FALSE))</f>
        <v/>
      </c>
      <c r="U268" s="47" t="str">
        <f>IF($B268="","",VLOOKUP($B268,'Catalog Items'!$L:$BB,19,FALSE))</f>
        <v/>
      </c>
      <c r="V268" s="47" t="str">
        <f>IF($B268="","",VLOOKUP($B268,'Catalog Items'!$L:$BB,20,FALSE))</f>
        <v/>
      </c>
      <c r="W268" s="47" t="str">
        <f>IF($B268="","",VLOOKUP($B268,'Catalog Items'!$L:$BB,21,FALSE))</f>
        <v/>
      </c>
      <c r="X268" s="48" t="str">
        <f>IF($B268="","",VLOOKUP($B268,'Catalog Items'!$L:$BB,22,FALSE))</f>
        <v/>
      </c>
      <c r="Y268" s="48" t="str">
        <f>IF($B268="","",VLOOKUP($B268,'Catalog Items'!$L:$BB,23,FALSE))</f>
        <v/>
      </c>
      <c r="Z268" s="48" t="str">
        <f>IF($B268="","",VLOOKUP($B268,'Catalog Items'!$L:$BB,24,FALSE))</f>
        <v/>
      </c>
      <c r="AA268" s="47" t="str">
        <f>IF($B268="","",VLOOKUP($B268,'Catalog Items'!$L:$BB,25,FALSE))</f>
        <v/>
      </c>
      <c r="AB268" s="47" t="str">
        <f>IF($B268="","",VLOOKUP($B268,'Catalog Items'!$L:$BB,26,FALSE))</f>
        <v/>
      </c>
      <c r="AC268" s="48" t="str">
        <f>IF($B268="","",VLOOKUP($B268,'Catalog Items'!$L:$BB,27,FALSE))</f>
        <v/>
      </c>
      <c r="AD268" s="48" t="str">
        <f>IF($B268="","",VLOOKUP($B268,'Catalog Items'!$L:$BB,28,FALSE))</f>
        <v/>
      </c>
      <c r="AE268" s="48" t="str">
        <f>IF($B268="","",VLOOKUP($B268,'Catalog Items'!$L:$BB,29,FALSE))</f>
        <v/>
      </c>
      <c r="AF268" s="48" t="str">
        <f>IF($B268="","",VLOOKUP($B268,'Catalog Items'!$L:$BB,30,FALSE))</f>
        <v/>
      </c>
      <c r="AG268" s="48" t="str">
        <f>IF($B268="","",VLOOKUP($B268,'Catalog Items'!$L:$BB,31,FALSE))</f>
        <v/>
      </c>
      <c r="AH268" s="48" t="str">
        <f>IF($B268="","",VLOOKUP($B268,'Catalog Items'!$L:$BB,32,FALSE))</f>
        <v/>
      </c>
      <c r="AI268" s="48" t="str">
        <f>IF($B268="","",VLOOKUP($B268,'Catalog Items'!$L:$BB,33,FALSE))</f>
        <v/>
      </c>
      <c r="AJ268" s="48" t="str">
        <f>IF($B268="","",VLOOKUP($B268,'Catalog Items'!$L:$BB,34,FALSE))</f>
        <v/>
      </c>
      <c r="AK268" s="47" t="str">
        <f>IF($B268="","",VLOOKUP($B268,'Catalog Items'!$L:$BB,35,FALSE))</f>
        <v/>
      </c>
      <c r="AL268" s="47" t="str">
        <f>IF($B268="","",VLOOKUP($B268,'Catalog Items'!$L:$BB,36,FALSE))</f>
        <v/>
      </c>
      <c r="AM268" s="47" t="str">
        <f>IF($B268="","",VLOOKUP($B268,'Catalog Items'!$L:$BB,37,FALSE))</f>
        <v/>
      </c>
      <c r="AN268" s="47" t="str">
        <f>IF($B268="","",VLOOKUP($B268,'Catalog Items'!$L:$BB,38,FALSE))</f>
        <v/>
      </c>
      <c r="AO268" s="47" t="str">
        <f>IF($B268="","",VLOOKUP($B268,'Catalog Items'!$L:$BB,14,FALSE))</f>
        <v/>
      </c>
    </row>
    <row r="269" spans="1:41" ht="15.6" customHeight="1" x14ac:dyDescent="0.25">
      <c r="A269" s="39">
        <v>258</v>
      </c>
      <c r="B269" s="40"/>
      <c r="C269" s="41"/>
      <c r="D269" s="41"/>
      <c r="E269" s="42" t="str">
        <f>IF($B269="","",VLOOKUP($B269,'Catalog Items'!$L:$M,2,FALSE))</f>
        <v/>
      </c>
      <c r="F269" s="68" t="str">
        <f>IF($B269="","",IF(AND(D269&gt;0,C269&gt;0),"UOM Error",IF(D269&gt;0,VLOOKUP(B269,'Catalog Items'!$L:$X,13,FALSE),IF(C269&gt;0,VLOOKUP(B269,'Catalog Items'!$L:$W,12,FALSE),0))))</f>
        <v/>
      </c>
      <c r="G269" s="43" t="str">
        <f t="shared" ref="G269:G332" si="14">IF(B269="","",IF(AND(D269&gt;0,C269&gt;0),0,IF(D269&gt;0,IF(MOD(D269*O269,O269)&lt;&gt;0,"Case Error",D269),IF(MOD(C269,O269)=0,C269/O269,"Pkg Error"))))</f>
        <v/>
      </c>
      <c r="H269" s="44">
        <f t="shared" ref="H269:H332" si="15">IF($B269="",0,IFERROR(IF($F269="UOM Error",0,IF($D269&gt;0,$G269*$F269,IF($C269&gt;0,$G269*($F269*$O269),0))),0))</f>
        <v>0</v>
      </c>
      <c r="I269" s="45">
        <f t="shared" si="13"/>
        <v>0</v>
      </c>
      <c r="J269" s="46" t="str">
        <f>IF($B269="","",VLOOKUP($B269,'Catalog Items'!$L:$N,3,FALSE))</f>
        <v/>
      </c>
      <c r="K269" s="46" t="str">
        <f>IF($B269="","",VLOOKUP($B269,'Catalog Items'!$L:$O,4,FALSE))</f>
        <v/>
      </c>
      <c r="L269" s="47" t="str">
        <f>IF($B269="","",VLOOKUP($B269,'Catalog Items'!$L:$Q,6,FALSE))</f>
        <v/>
      </c>
      <c r="M269" s="47" t="str">
        <f>IF($B269="","",VLOOKUP($B269,'Catalog Items'!$L:$R,7,FALSE))</f>
        <v/>
      </c>
      <c r="N269" s="47" t="str">
        <f>IF($B269="","",VLOOKUP($B269,'Catalog Items'!$L:$S,8,FALSE))</f>
        <v/>
      </c>
      <c r="O269" s="47" t="str">
        <f>IF($B269="","",VLOOKUP($B269,'Catalog Items'!$L:$T,9,FALSE))</f>
        <v/>
      </c>
      <c r="P269" s="96" t="str">
        <f>IF($B269="","",VLOOKUP($B269,'Catalog Items'!$L:$AA,10,FALSE))</f>
        <v/>
      </c>
      <c r="Q269" s="96" t="str">
        <f>IF($B269="","",VLOOKUP($B269,'Catalog Items'!$L:$AA,11,FALSE))</f>
        <v/>
      </c>
      <c r="R269" s="96" t="str">
        <f>IF($B269="","",VLOOKUP($B269,'Catalog Items'!$L:$AA,12,FALSE))</f>
        <v/>
      </c>
      <c r="S269" s="96" t="str">
        <f>IF($B269="","",VLOOKUP($B269,'Catalog Items'!$L:$AA,13,FALSE))</f>
        <v/>
      </c>
      <c r="T269" s="47" t="str">
        <f>IF($B269="","",VLOOKUP($B269,'Catalog Items'!$L:$BB,17,FALSE))</f>
        <v/>
      </c>
      <c r="U269" s="47" t="str">
        <f>IF($B269="","",VLOOKUP($B269,'Catalog Items'!$L:$BB,19,FALSE))</f>
        <v/>
      </c>
      <c r="V269" s="47" t="str">
        <f>IF($B269="","",VLOOKUP($B269,'Catalog Items'!$L:$BB,20,FALSE))</f>
        <v/>
      </c>
      <c r="W269" s="47" t="str">
        <f>IF($B269="","",VLOOKUP($B269,'Catalog Items'!$L:$BB,21,FALSE))</f>
        <v/>
      </c>
      <c r="X269" s="48" t="str">
        <f>IF($B269="","",VLOOKUP($B269,'Catalog Items'!$L:$BB,22,FALSE))</f>
        <v/>
      </c>
      <c r="Y269" s="48" t="str">
        <f>IF($B269="","",VLOOKUP($B269,'Catalog Items'!$L:$BB,23,FALSE))</f>
        <v/>
      </c>
      <c r="Z269" s="48" t="str">
        <f>IF($B269="","",VLOOKUP($B269,'Catalog Items'!$L:$BB,24,FALSE))</f>
        <v/>
      </c>
      <c r="AA269" s="47" t="str">
        <f>IF($B269="","",VLOOKUP($B269,'Catalog Items'!$L:$BB,25,FALSE))</f>
        <v/>
      </c>
      <c r="AB269" s="47" t="str">
        <f>IF($B269="","",VLOOKUP($B269,'Catalog Items'!$L:$BB,26,FALSE))</f>
        <v/>
      </c>
      <c r="AC269" s="48" t="str">
        <f>IF($B269="","",VLOOKUP($B269,'Catalog Items'!$L:$BB,27,FALSE))</f>
        <v/>
      </c>
      <c r="AD269" s="48" t="str">
        <f>IF($B269="","",VLOOKUP($B269,'Catalog Items'!$L:$BB,28,FALSE))</f>
        <v/>
      </c>
      <c r="AE269" s="48" t="str">
        <f>IF($B269="","",VLOOKUP($B269,'Catalog Items'!$L:$BB,29,FALSE))</f>
        <v/>
      </c>
      <c r="AF269" s="48" t="str">
        <f>IF($B269="","",VLOOKUP($B269,'Catalog Items'!$L:$BB,30,FALSE))</f>
        <v/>
      </c>
      <c r="AG269" s="48" t="str">
        <f>IF($B269="","",VLOOKUP($B269,'Catalog Items'!$L:$BB,31,FALSE))</f>
        <v/>
      </c>
      <c r="AH269" s="48" t="str">
        <f>IF($B269="","",VLOOKUP($B269,'Catalog Items'!$L:$BB,32,FALSE))</f>
        <v/>
      </c>
      <c r="AI269" s="48" t="str">
        <f>IF($B269="","",VLOOKUP($B269,'Catalog Items'!$L:$BB,33,FALSE))</f>
        <v/>
      </c>
      <c r="AJ269" s="48" t="str">
        <f>IF($B269="","",VLOOKUP($B269,'Catalog Items'!$L:$BB,34,FALSE))</f>
        <v/>
      </c>
      <c r="AK269" s="47" t="str">
        <f>IF($B269="","",VLOOKUP($B269,'Catalog Items'!$L:$BB,35,FALSE))</f>
        <v/>
      </c>
      <c r="AL269" s="47" t="str">
        <f>IF($B269="","",VLOOKUP($B269,'Catalog Items'!$L:$BB,36,FALSE))</f>
        <v/>
      </c>
      <c r="AM269" s="47" t="str">
        <f>IF($B269="","",VLOOKUP($B269,'Catalog Items'!$L:$BB,37,FALSE))</f>
        <v/>
      </c>
      <c r="AN269" s="47" t="str">
        <f>IF($B269="","",VLOOKUP($B269,'Catalog Items'!$L:$BB,38,FALSE))</f>
        <v/>
      </c>
      <c r="AO269" s="47" t="str">
        <f>IF($B269="","",VLOOKUP($B269,'Catalog Items'!$L:$BB,14,FALSE))</f>
        <v/>
      </c>
    </row>
    <row r="270" spans="1:41" ht="15.6" customHeight="1" x14ac:dyDescent="0.25">
      <c r="A270" s="39">
        <v>259</v>
      </c>
      <c r="B270" s="40"/>
      <c r="C270" s="41"/>
      <c r="D270" s="41"/>
      <c r="E270" s="42" t="str">
        <f>IF($B270="","",VLOOKUP($B270,'Catalog Items'!$L:$M,2,FALSE))</f>
        <v/>
      </c>
      <c r="F270" s="68" t="str">
        <f>IF($B270="","",IF(AND(D270&gt;0,C270&gt;0),"UOM Error",IF(D270&gt;0,VLOOKUP(B270,'Catalog Items'!$L:$X,13,FALSE),IF(C270&gt;0,VLOOKUP(B270,'Catalog Items'!$L:$W,12,FALSE),0))))</f>
        <v/>
      </c>
      <c r="G270" s="43" t="str">
        <f t="shared" si="14"/>
        <v/>
      </c>
      <c r="H270" s="44">
        <f t="shared" si="15"/>
        <v>0</v>
      </c>
      <c r="I270" s="45">
        <f t="shared" si="13"/>
        <v>0</v>
      </c>
      <c r="J270" s="46" t="str">
        <f>IF($B270="","",VLOOKUP($B270,'Catalog Items'!$L:$N,3,FALSE))</f>
        <v/>
      </c>
      <c r="K270" s="46" t="str">
        <f>IF($B270="","",VLOOKUP($B270,'Catalog Items'!$L:$O,4,FALSE))</f>
        <v/>
      </c>
      <c r="L270" s="47" t="str">
        <f>IF($B270="","",VLOOKUP($B270,'Catalog Items'!$L:$Q,6,FALSE))</f>
        <v/>
      </c>
      <c r="M270" s="47" t="str">
        <f>IF($B270="","",VLOOKUP($B270,'Catalog Items'!$L:$R,7,FALSE))</f>
        <v/>
      </c>
      <c r="N270" s="47" t="str">
        <f>IF($B270="","",VLOOKUP($B270,'Catalog Items'!$L:$S,8,FALSE))</f>
        <v/>
      </c>
      <c r="O270" s="47" t="str">
        <f>IF($B270="","",VLOOKUP($B270,'Catalog Items'!$L:$T,9,FALSE))</f>
        <v/>
      </c>
      <c r="P270" s="96" t="str">
        <f>IF($B270="","",VLOOKUP($B270,'Catalog Items'!$L:$AA,10,FALSE))</f>
        <v/>
      </c>
      <c r="Q270" s="96" t="str">
        <f>IF($B270="","",VLOOKUP($B270,'Catalog Items'!$L:$AA,11,FALSE))</f>
        <v/>
      </c>
      <c r="R270" s="96" t="str">
        <f>IF($B270="","",VLOOKUP($B270,'Catalog Items'!$L:$AA,12,FALSE))</f>
        <v/>
      </c>
      <c r="S270" s="96" t="str">
        <f>IF($B270="","",VLOOKUP($B270,'Catalog Items'!$L:$AA,13,FALSE))</f>
        <v/>
      </c>
      <c r="T270" s="47" t="str">
        <f>IF($B270="","",VLOOKUP($B270,'Catalog Items'!$L:$BB,17,FALSE))</f>
        <v/>
      </c>
      <c r="U270" s="47" t="str">
        <f>IF($B270="","",VLOOKUP($B270,'Catalog Items'!$L:$BB,19,FALSE))</f>
        <v/>
      </c>
      <c r="V270" s="47" t="str">
        <f>IF($B270="","",VLOOKUP($B270,'Catalog Items'!$L:$BB,20,FALSE))</f>
        <v/>
      </c>
      <c r="W270" s="47" t="str">
        <f>IF($B270="","",VLOOKUP($B270,'Catalog Items'!$L:$BB,21,FALSE))</f>
        <v/>
      </c>
      <c r="X270" s="48" t="str">
        <f>IF($B270="","",VLOOKUP($B270,'Catalog Items'!$L:$BB,22,FALSE))</f>
        <v/>
      </c>
      <c r="Y270" s="48" t="str">
        <f>IF($B270="","",VLOOKUP($B270,'Catalog Items'!$L:$BB,23,FALSE))</f>
        <v/>
      </c>
      <c r="Z270" s="48" t="str">
        <f>IF($B270="","",VLOOKUP($B270,'Catalog Items'!$L:$BB,24,FALSE))</f>
        <v/>
      </c>
      <c r="AA270" s="47" t="str">
        <f>IF($B270="","",VLOOKUP($B270,'Catalog Items'!$L:$BB,25,FALSE))</f>
        <v/>
      </c>
      <c r="AB270" s="47" t="str">
        <f>IF($B270="","",VLOOKUP($B270,'Catalog Items'!$L:$BB,26,FALSE))</f>
        <v/>
      </c>
      <c r="AC270" s="48" t="str">
        <f>IF($B270="","",VLOOKUP($B270,'Catalog Items'!$L:$BB,27,FALSE))</f>
        <v/>
      </c>
      <c r="AD270" s="48" t="str">
        <f>IF($B270="","",VLOOKUP($B270,'Catalog Items'!$L:$BB,28,FALSE))</f>
        <v/>
      </c>
      <c r="AE270" s="48" t="str">
        <f>IF($B270="","",VLOOKUP($B270,'Catalog Items'!$L:$BB,29,FALSE))</f>
        <v/>
      </c>
      <c r="AF270" s="48" t="str">
        <f>IF($B270="","",VLOOKUP($B270,'Catalog Items'!$L:$BB,30,FALSE))</f>
        <v/>
      </c>
      <c r="AG270" s="48" t="str">
        <f>IF($B270="","",VLOOKUP($B270,'Catalog Items'!$L:$BB,31,FALSE))</f>
        <v/>
      </c>
      <c r="AH270" s="48" t="str">
        <f>IF($B270="","",VLOOKUP($B270,'Catalog Items'!$L:$BB,32,FALSE))</f>
        <v/>
      </c>
      <c r="AI270" s="48" t="str">
        <f>IF($B270="","",VLOOKUP($B270,'Catalog Items'!$L:$BB,33,FALSE))</f>
        <v/>
      </c>
      <c r="AJ270" s="48" t="str">
        <f>IF($B270="","",VLOOKUP($B270,'Catalog Items'!$L:$BB,34,FALSE))</f>
        <v/>
      </c>
      <c r="AK270" s="47" t="str">
        <f>IF($B270="","",VLOOKUP($B270,'Catalog Items'!$L:$BB,35,FALSE))</f>
        <v/>
      </c>
      <c r="AL270" s="47" t="str">
        <f>IF($B270="","",VLOOKUP($B270,'Catalog Items'!$L:$BB,36,FALSE))</f>
        <v/>
      </c>
      <c r="AM270" s="47" t="str">
        <f>IF($B270="","",VLOOKUP($B270,'Catalog Items'!$L:$BB,37,FALSE))</f>
        <v/>
      </c>
      <c r="AN270" s="47" t="str">
        <f>IF($B270="","",VLOOKUP($B270,'Catalog Items'!$L:$BB,38,FALSE))</f>
        <v/>
      </c>
      <c r="AO270" s="47" t="str">
        <f>IF($B270="","",VLOOKUP($B270,'Catalog Items'!$L:$BB,14,FALSE))</f>
        <v/>
      </c>
    </row>
    <row r="271" spans="1:41" ht="15.6" customHeight="1" x14ac:dyDescent="0.25">
      <c r="A271" s="39">
        <v>260</v>
      </c>
      <c r="B271" s="40"/>
      <c r="C271" s="41"/>
      <c r="D271" s="41"/>
      <c r="E271" s="42" t="str">
        <f>IF($B271="","",VLOOKUP($B271,'Catalog Items'!$L:$M,2,FALSE))</f>
        <v/>
      </c>
      <c r="F271" s="68" t="str">
        <f>IF($B271="","",IF(AND(D271&gt;0,C271&gt;0),"UOM Error",IF(D271&gt;0,VLOOKUP(B271,'Catalog Items'!$L:$X,13,FALSE),IF(C271&gt;0,VLOOKUP(B271,'Catalog Items'!$L:$W,12,FALSE),0))))</f>
        <v/>
      </c>
      <c r="G271" s="43" t="str">
        <f t="shared" si="14"/>
        <v/>
      </c>
      <c r="H271" s="44">
        <f t="shared" si="15"/>
        <v>0</v>
      </c>
      <c r="I271" s="45">
        <f t="shared" si="13"/>
        <v>0</v>
      </c>
      <c r="J271" s="46" t="str">
        <f>IF($B271="","",VLOOKUP($B271,'Catalog Items'!$L:$N,3,FALSE))</f>
        <v/>
      </c>
      <c r="K271" s="46" t="str">
        <f>IF($B271="","",VLOOKUP($B271,'Catalog Items'!$L:$O,4,FALSE))</f>
        <v/>
      </c>
      <c r="L271" s="47" t="str">
        <f>IF($B271="","",VLOOKUP($B271,'Catalog Items'!$L:$Q,6,FALSE))</f>
        <v/>
      </c>
      <c r="M271" s="47" t="str">
        <f>IF($B271="","",VLOOKUP($B271,'Catalog Items'!$L:$R,7,FALSE))</f>
        <v/>
      </c>
      <c r="N271" s="47" t="str">
        <f>IF($B271="","",VLOOKUP($B271,'Catalog Items'!$L:$S,8,FALSE))</f>
        <v/>
      </c>
      <c r="O271" s="47" t="str">
        <f>IF($B271="","",VLOOKUP($B271,'Catalog Items'!$L:$T,9,FALSE))</f>
        <v/>
      </c>
      <c r="P271" s="96" t="str">
        <f>IF($B271="","",VLOOKUP($B271,'Catalog Items'!$L:$AA,10,FALSE))</f>
        <v/>
      </c>
      <c r="Q271" s="96" t="str">
        <f>IF($B271="","",VLOOKUP($B271,'Catalog Items'!$L:$AA,11,FALSE))</f>
        <v/>
      </c>
      <c r="R271" s="96" t="str">
        <f>IF($B271="","",VLOOKUP($B271,'Catalog Items'!$L:$AA,12,FALSE))</f>
        <v/>
      </c>
      <c r="S271" s="96" t="str">
        <f>IF($B271="","",VLOOKUP($B271,'Catalog Items'!$L:$AA,13,FALSE))</f>
        <v/>
      </c>
      <c r="T271" s="47" t="str">
        <f>IF($B271="","",VLOOKUP($B271,'Catalog Items'!$L:$BB,17,FALSE))</f>
        <v/>
      </c>
      <c r="U271" s="47" t="str">
        <f>IF($B271="","",VLOOKUP($B271,'Catalog Items'!$L:$BB,19,FALSE))</f>
        <v/>
      </c>
      <c r="V271" s="47" t="str">
        <f>IF($B271="","",VLOOKUP($B271,'Catalog Items'!$L:$BB,20,FALSE))</f>
        <v/>
      </c>
      <c r="W271" s="47" t="str">
        <f>IF($B271="","",VLOOKUP($B271,'Catalog Items'!$L:$BB,21,FALSE))</f>
        <v/>
      </c>
      <c r="X271" s="48" t="str">
        <f>IF($B271="","",VLOOKUP($B271,'Catalog Items'!$L:$BB,22,FALSE))</f>
        <v/>
      </c>
      <c r="Y271" s="48" t="str">
        <f>IF($B271="","",VLOOKUP($B271,'Catalog Items'!$L:$BB,23,FALSE))</f>
        <v/>
      </c>
      <c r="Z271" s="48" t="str">
        <f>IF($B271="","",VLOOKUP($B271,'Catalog Items'!$L:$BB,24,FALSE))</f>
        <v/>
      </c>
      <c r="AA271" s="47" t="str">
        <f>IF($B271="","",VLOOKUP($B271,'Catalog Items'!$L:$BB,25,FALSE))</f>
        <v/>
      </c>
      <c r="AB271" s="47" t="str">
        <f>IF($B271="","",VLOOKUP($B271,'Catalog Items'!$L:$BB,26,FALSE))</f>
        <v/>
      </c>
      <c r="AC271" s="48" t="str">
        <f>IF($B271="","",VLOOKUP($B271,'Catalog Items'!$L:$BB,27,FALSE))</f>
        <v/>
      </c>
      <c r="AD271" s="48" t="str">
        <f>IF($B271="","",VLOOKUP($B271,'Catalog Items'!$L:$BB,28,FALSE))</f>
        <v/>
      </c>
      <c r="AE271" s="48" t="str">
        <f>IF($B271="","",VLOOKUP($B271,'Catalog Items'!$L:$BB,29,FALSE))</f>
        <v/>
      </c>
      <c r="AF271" s="48" t="str">
        <f>IF($B271="","",VLOOKUP($B271,'Catalog Items'!$L:$BB,30,FALSE))</f>
        <v/>
      </c>
      <c r="AG271" s="48" t="str">
        <f>IF($B271="","",VLOOKUP($B271,'Catalog Items'!$L:$BB,31,FALSE))</f>
        <v/>
      </c>
      <c r="AH271" s="48" t="str">
        <f>IF($B271="","",VLOOKUP($B271,'Catalog Items'!$L:$BB,32,FALSE))</f>
        <v/>
      </c>
      <c r="AI271" s="48" t="str">
        <f>IF($B271="","",VLOOKUP($B271,'Catalog Items'!$L:$BB,33,FALSE))</f>
        <v/>
      </c>
      <c r="AJ271" s="48" t="str">
        <f>IF($B271="","",VLOOKUP($B271,'Catalog Items'!$L:$BB,34,FALSE))</f>
        <v/>
      </c>
      <c r="AK271" s="47" t="str">
        <f>IF($B271="","",VLOOKUP($B271,'Catalog Items'!$L:$BB,35,FALSE))</f>
        <v/>
      </c>
      <c r="AL271" s="47" t="str">
        <f>IF($B271="","",VLOOKUP($B271,'Catalog Items'!$L:$BB,36,FALSE))</f>
        <v/>
      </c>
      <c r="AM271" s="47" t="str">
        <f>IF($B271="","",VLOOKUP($B271,'Catalog Items'!$L:$BB,37,FALSE))</f>
        <v/>
      </c>
      <c r="AN271" s="47" t="str">
        <f>IF($B271="","",VLOOKUP($B271,'Catalog Items'!$L:$BB,38,FALSE))</f>
        <v/>
      </c>
      <c r="AO271" s="47" t="str">
        <f>IF($B271="","",VLOOKUP($B271,'Catalog Items'!$L:$BB,14,FALSE))</f>
        <v/>
      </c>
    </row>
    <row r="272" spans="1:41" ht="15.6" customHeight="1" x14ac:dyDescent="0.25">
      <c r="A272" s="39">
        <v>261</v>
      </c>
      <c r="B272" s="40"/>
      <c r="C272" s="41"/>
      <c r="D272" s="41"/>
      <c r="E272" s="42" t="str">
        <f>IF($B272="","",VLOOKUP($B272,'Catalog Items'!$L:$M,2,FALSE))</f>
        <v/>
      </c>
      <c r="F272" s="68" t="str">
        <f>IF($B272="","",IF(AND(D272&gt;0,C272&gt;0),"UOM Error",IF(D272&gt;0,VLOOKUP(B272,'Catalog Items'!$L:$X,13,FALSE),IF(C272&gt;0,VLOOKUP(B272,'Catalog Items'!$L:$W,12,FALSE),0))))</f>
        <v/>
      </c>
      <c r="G272" s="43" t="str">
        <f t="shared" si="14"/>
        <v/>
      </c>
      <c r="H272" s="44">
        <f t="shared" si="15"/>
        <v>0</v>
      </c>
      <c r="I272" s="45">
        <f t="shared" si="13"/>
        <v>0</v>
      </c>
      <c r="J272" s="46" t="str">
        <f>IF($B272="","",VLOOKUP($B272,'Catalog Items'!$L:$N,3,FALSE))</f>
        <v/>
      </c>
      <c r="K272" s="46" t="str">
        <f>IF($B272="","",VLOOKUP($B272,'Catalog Items'!$L:$O,4,FALSE))</f>
        <v/>
      </c>
      <c r="L272" s="47" t="str">
        <f>IF($B272="","",VLOOKUP($B272,'Catalog Items'!$L:$Q,6,FALSE))</f>
        <v/>
      </c>
      <c r="M272" s="47" t="str">
        <f>IF($B272="","",VLOOKUP($B272,'Catalog Items'!$L:$R,7,FALSE))</f>
        <v/>
      </c>
      <c r="N272" s="47" t="str">
        <f>IF($B272="","",VLOOKUP($B272,'Catalog Items'!$L:$S,8,FALSE))</f>
        <v/>
      </c>
      <c r="O272" s="47" t="str">
        <f>IF($B272="","",VLOOKUP($B272,'Catalog Items'!$L:$T,9,FALSE))</f>
        <v/>
      </c>
      <c r="P272" s="96" t="str">
        <f>IF($B272="","",VLOOKUP($B272,'Catalog Items'!$L:$AA,10,FALSE))</f>
        <v/>
      </c>
      <c r="Q272" s="96" t="str">
        <f>IF($B272="","",VLOOKUP($B272,'Catalog Items'!$L:$AA,11,FALSE))</f>
        <v/>
      </c>
      <c r="R272" s="96" t="str">
        <f>IF($B272="","",VLOOKUP($B272,'Catalog Items'!$L:$AA,12,FALSE))</f>
        <v/>
      </c>
      <c r="S272" s="96" t="str">
        <f>IF($B272="","",VLOOKUP($B272,'Catalog Items'!$L:$AA,13,FALSE))</f>
        <v/>
      </c>
      <c r="T272" s="47" t="str">
        <f>IF($B272="","",VLOOKUP($B272,'Catalog Items'!$L:$BB,17,FALSE))</f>
        <v/>
      </c>
      <c r="U272" s="47" t="str">
        <f>IF($B272="","",VLOOKUP($B272,'Catalog Items'!$L:$BB,19,FALSE))</f>
        <v/>
      </c>
      <c r="V272" s="47" t="str">
        <f>IF($B272="","",VLOOKUP($B272,'Catalog Items'!$L:$BB,20,FALSE))</f>
        <v/>
      </c>
      <c r="W272" s="47" t="str">
        <f>IF($B272="","",VLOOKUP($B272,'Catalog Items'!$L:$BB,21,FALSE))</f>
        <v/>
      </c>
      <c r="X272" s="48" t="str">
        <f>IF($B272="","",VLOOKUP($B272,'Catalog Items'!$L:$BB,22,FALSE))</f>
        <v/>
      </c>
      <c r="Y272" s="48" t="str">
        <f>IF($B272="","",VLOOKUP($B272,'Catalog Items'!$L:$BB,23,FALSE))</f>
        <v/>
      </c>
      <c r="Z272" s="48" t="str">
        <f>IF($B272="","",VLOOKUP($B272,'Catalog Items'!$L:$BB,24,FALSE))</f>
        <v/>
      </c>
      <c r="AA272" s="47" t="str">
        <f>IF($B272="","",VLOOKUP($B272,'Catalog Items'!$L:$BB,25,FALSE))</f>
        <v/>
      </c>
      <c r="AB272" s="47" t="str">
        <f>IF($B272="","",VLOOKUP($B272,'Catalog Items'!$L:$BB,26,FALSE))</f>
        <v/>
      </c>
      <c r="AC272" s="48" t="str">
        <f>IF($B272="","",VLOOKUP($B272,'Catalog Items'!$L:$BB,27,FALSE))</f>
        <v/>
      </c>
      <c r="AD272" s="48" t="str">
        <f>IF($B272="","",VLOOKUP($B272,'Catalog Items'!$L:$BB,28,FALSE))</f>
        <v/>
      </c>
      <c r="AE272" s="48" t="str">
        <f>IF($B272="","",VLOOKUP($B272,'Catalog Items'!$L:$BB,29,FALSE))</f>
        <v/>
      </c>
      <c r="AF272" s="48" t="str">
        <f>IF($B272="","",VLOOKUP($B272,'Catalog Items'!$L:$BB,30,FALSE))</f>
        <v/>
      </c>
      <c r="AG272" s="48" t="str">
        <f>IF($B272="","",VLOOKUP($B272,'Catalog Items'!$L:$BB,31,FALSE))</f>
        <v/>
      </c>
      <c r="AH272" s="48" t="str">
        <f>IF($B272="","",VLOOKUP($B272,'Catalog Items'!$L:$BB,32,FALSE))</f>
        <v/>
      </c>
      <c r="AI272" s="48" t="str">
        <f>IF($B272="","",VLOOKUP($B272,'Catalog Items'!$L:$BB,33,FALSE))</f>
        <v/>
      </c>
      <c r="AJ272" s="48" t="str">
        <f>IF($B272="","",VLOOKUP($B272,'Catalog Items'!$L:$BB,34,FALSE))</f>
        <v/>
      </c>
      <c r="AK272" s="47" t="str">
        <f>IF($B272="","",VLOOKUP($B272,'Catalog Items'!$L:$BB,35,FALSE))</f>
        <v/>
      </c>
      <c r="AL272" s="47" t="str">
        <f>IF($B272="","",VLOOKUP($B272,'Catalog Items'!$L:$BB,36,FALSE))</f>
        <v/>
      </c>
      <c r="AM272" s="47" t="str">
        <f>IF($B272="","",VLOOKUP($B272,'Catalog Items'!$L:$BB,37,FALSE))</f>
        <v/>
      </c>
      <c r="AN272" s="47" t="str">
        <f>IF($B272="","",VLOOKUP($B272,'Catalog Items'!$L:$BB,38,FALSE))</f>
        <v/>
      </c>
      <c r="AO272" s="47" t="str">
        <f>IF($B272="","",VLOOKUP($B272,'Catalog Items'!$L:$BB,14,FALSE))</f>
        <v/>
      </c>
    </row>
    <row r="273" spans="1:41" ht="15.6" customHeight="1" x14ac:dyDescent="0.25">
      <c r="A273" s="39">
        <v>262</v>
      </c>
      <c r="B273" s="40"/>
      <c r="C273" s="41"/>
      <c r="D273" s="41"/>
      <c r="E273" s="42" t="str">
        <f>IF($B273="","",VLOOKUP($B273,'Catalog Items'!$L:$M,2,FALSE))</f>
        <v/>
      </c>
      <c r="F273" s="68" t="str">
        <f>IF($B273="","",IF(AND(D273&gt;0,C273&gt;0),"UOM Error",IF(D273&gt;0,VLOOKUP(B273,'Catalog Items'!$L:$X,13,FALSE),IF(C273&gt;0,VLOOKUP(B273,'Catalog Items'!$L:$W,12,FALSE),0))))</f>
        <v/>
      </c>
      <c r="G273" s="43" t="str">
        <f t="shared" si="14"/>
        <v/>
      </c>
      <c r="H273" s="44">
        <f t="shared" si="15"/>
        <v>0</v>
      </c>
      <c r="I273" s="45">
        <f t="shared" si="13"/>
        <v>0</v>
      </c>
      <c r="J273" s="46" t="str">
        <f>IF($B273="","",VLOOKUP($B273,'Catalog Items'!$L:$N,3,FALSE))</f>
        <v/>
      </c>
      <c r="K273" s="46" t="str">
        <f>IF($B273="","",VLOOKUP($B273,'Catalog Items'!$L:$O,4,FALSE))</f>
        <v/>
      </c>
      <c r="L273" s="47" t="str">
        <f>IF($B273="","",VLOOKUP($B273,'Catalog Items'!$L:$Q,6,FALSE))</f>
        <v/>
      </c>
      <c r="M273" s="47" t="str">
        <f>IF($B273="","",VLOOKUP($B273,'Catalog Items'!$L:$R,7,FALSE))</f>
        <v/>
      </c>
      <c r="N273" s="47" t="str">
        <f>IF($B273="","",VLOOKUP($B273,'Catalog Items'!$L:$S,8,FALSE))</f>
        <v/>
      </c>
      <c r="O273" s="47" t="str">
        <f>IF($B273="","",VLOOKUP($B273,'Catalog Items'!$L:$T,9,FALSE))</f>
        <v/>
      </c>
      <c r="P273" s="96" t="str">
        <f>IF($B273="","",VLOOKUP($B273,'Catalog Items'!$L:$AA,10,FALSE))</f>
        <v/>
      </c>
      <c r="Q273" s="96" t="str">
        <f>IF($B273="","",VLOOKUP($B273,'Catalog Items'!$L:$AA,11,FALSE))</f>
        <v/>
      </c>
      <c r="R273" s="96" t="str">
        <f>IF($B273="","",VLOOKUP($B273,'Catalog Items'!$L:$AA,12,FALSE))</f>
        <v/>
      </c>
      <c r="S273" s="96" t="str">
        <f>IF($B273="","",VLOOKUP($B273,'Catalog Items'!$L:$AA,13,FALSE))</f>
        <v/>
      </c>
      <c r="T273" s="47" t="str">
        <f>IF($B273="","",VLOOKUP($B273,'Catalog Items'!$L:$BB,17,FALSE))</f>
        <v/>
      </c>
      <c r="U273" s="47" t="str">
        <f>IF($B273="","",VLOOKUP($B273,'Catalog Items'!$L:$BB,19,FALSE))</f>
        <v/>
      </c>
      <c r="V273" s="47" t="str">
        <f>IF($B273="","",VLOOKUP($B273,'Catalog Items'!$L:$BB,20,FALSE))</f>
        <v/>
      </c>
      <c r="W273" s="47" t="str">
        <f>IF($B273="","",VLOOKUP($B273,'Catalog Items'!$L:$BB,21,FALSE))</f>
        <v/>
      </c>
      <c r="X273" s="48" t="str">
        <f>IF($B273="","",VLOOKUP($B273,'Catalog Items'!$L:$BB,22,FALSE))</f>
        <v/>
      </c>
      <c r="Y273" s="48" t="str">
        <f>IF($B273="","",VLOOKUP($B273,'Catalog Items'!$L:$BB,23,FALSE))</f>
        <v/>
      </c>
      <c r="Z273" s="48" t="str">
        <f>IF($B273="","",VLOOKUP($B273,'Catalog Items'!$L:$BB,24,FALSE))</f>
        <v/>
      </c>
      <c r="AA273" s="47" t="str">
        <f>IF($B273="","",VLOOKUP($B273,'Catalog Items'!$L:$BB,25,FALSE))</f>
        <v/>
      </c>
      <c r="AB273" s="47" t="str">
        <f>IF($B273="","",VLOOKUP($B273,'Catalog Items'!$L:$BB,26,FALSE))</f>
        <v/>
      </c>
      <c r="AC273" s="48" t="str">
        <f>IF($B273="","",VLOOKUP($B273,'Catalog Items'!$L:$BB,27,FALSE))</f>
        <v/>
      </c>
      <c r="AD273" s="48" t="str">
        <f>IF($B273="","",VLOOKUP($B273,'Catalog Items'!$L:$BB,28,FALSE))</f>
        <v/>
      </c>
      <c r="AE273" s="48" t="str">
        <f>IF($B273="","",VLOOKUP($B273,'Catalog Items'!$L:$BB,29,FALSE))</f>
        <v/>
      </c>
      <c r="AF273" s="48" t="str">
        <f>IF($B273="","",VLOOKUP($B273,'Catalog Items'!$L:$BB,30,FALSE))</f>
        <v/>
      </c>
      <c r="AG273" s="48" t="str">
        <f>IF($B273="","",VLOOKUP($B273,'Catalog Items'!$L:$BB,31,FALSE))</f>
        <v/>
      </c>
      <c r="AH273" s="48" t="str">
        <f>IF($B273="","",VLOOKUP($B273,'Catalog Items'!$L:$BB,32,FALSE))</f>
        <v/>
      </c>
      <c r="AI273" s="48" t="str">
        <f>IF($B273="","",VLOOKUP($B273,'Catalog Items'!$L:$BB,33,FALSE))</f>
        <v/>
      </c>
      <c r="AJ273" s="48" t="str">
        <f>IF($B273="","",VLOOKUP($B273,'Catalog Items'!$L:$BB,34,FALSE))</f>
        <v/>
      </c>
      <c r="AK273" s="47" t="str">
        <f>IF($B273="","",VLOOKUP($B273,'Catalog Items'!$L:$BB,35,FALSE))</f>
        <v/>
      </c>
      <c r="AL273" s="47" t="str">
        <f>IF($B273="","",VLOOKUP($B273,'Catalog Items'!$L:$BB,36,FALSE))</f>
        <v/>
      </c>
      <c r="AM273" s="47" t="str">
        <f>IF($B273="","",VLOOKUP($B273,'Catalog Items'!$L:$BB,37,FALSE))</f>
        <v/>
      </c>
      <c r="AN273" s="47" t="str">
        <f>IF($B273="","",VLOOKUP($B273,'Catalog Items'!$L:$BB,38,FALSE))</f>
        <v/>
      </c>
      <c r="AO273" s="47" t="str">
        <f>IF($B273="","",VLOOKUP($B273,'Catalog Items'!$L:$BB,14,FALSE))</f>
        <v/>
      </c>
    </row>
    <row r="274" spans="1:41" ht="15.6" customHeight="1" x14ac:dyDescent="0.25">
      <c r="A274" s="39">
        <v>263</v>
      </c>
      <c r="B274" s="40"/>
      <c r="C274" s="41"/>
      <c r="D274" s="41"/>
      <c r="E274" s="42" t="str">
        <f>IF($B274="","",VLOOKUP($B274,'Catalog Items'!$L:$M,2,FALSE))</f>
        <v/>
      </c>
      <c r="F274" s="68" t="str">
        <f>IF($B274="","",IF(AND(D274&gt;0,C274&gt;0),"UOM Error",IF(D274&gt;0,VLOOKUP(B274,'Catalog Items'!$L:$X,13,FALSE),IF(C274&gt;0,VLOOKUP(B274,'Catalog Items'!$L:$W,12,FALSE),0))))</f>
        <v/>
      </c>
      <c r="G274" s="43" t="str">
        <f t="shared" si="14"/>
        <v/>
      </c>
      <c r="H274" s="44">
        <f t="shared" si="15"/>
        <v>0</v>
      </c>
      <c r="I274" s="45">
        <f t="shared" si="13"/>
        <v>0</v>
      </c>
      <c r="J274" s="46" t="str">
        <f>IF($B274="","",VLOOKUP($B274,'Catalog Items'!$L:$N,3,FALSE))</f>
        <v/>
      </c>
      <c r="K274" s="46" t="str">
        <f>IF($B274="","",VLOOKUP($B274,'Catalog Items'!$L:$O,4,FALSE))</f>
        <v/>
      </c>
      <c r="L274" s="47" t="str">
        <f>IF($B274="","",VLOOKUP($B274,'Catalog Items'!$L:$Q,6,FALSE))</f>
        <v/>
      </c>
      <c r="M274" s="47" t="str">
        <f>IF($B274="","",VLOOKUP($B274,'Catalog Items'!$L:$R,7,FALSE))</f>
        <v/>
      </c>
      <c r="N274" s="47" t="str">
        <f>IF($B274="","",VLOOKUP($B274,'Catalog Items'!$L:$S,8,FALSE))</f>
        <v/>
      </c>
      <c r="O274" s="47" t="str">
        <f>IF($B274="","",VLOOKUP($B274,'Catalog Items'!$L:$T,9,FALSE))</f>
        <v/>
      </c>
      <c r="P274" s="96" t="str">
        <f>IF($B274="","",VLOOKUP($B274,'Catalog Items'!$L:$AA,10,FALSE))</f>
        <v/>
      </c>
      <c r="Q274" s="96" t="str">
        <f>IF($B274="","",VLOOKUP($B274,'Catalog Items'!$L:$AA,11,FALSE))</f>
        <v/>
      </c>
      <c r="R274" s="96" t="str">
        <f>IF($B274="","",VLOOKUP($B274,'Catalog Items'!$L:$AA,12,FALSE))</f>
        <v/>
      </c>
      <c r="S274" s="96" t="str">
        <f>IF($B274="","",VLOOKUP($B274,'Catalog Items'!$L:$AA,13,FALSE))</f>
        <v/>
      </c>
      <c r="T274" s="47" t="str">
        <f>IF($B274="","",VLOOKUP($B274,'Catalog Items'!$L:$BB,17,FALSE))</f>
        <v/>
      </c>
      <c r="U274" s="47" t="str">
        <f>IF($B274="","",VLOOKUP($B274,'Catalog Items'!$L:$BB,19,FALSE))</f>
        <v/>
      </c>
      <c r="V274" s="47" t="str">
        <f>IF($B274="","",VLOOKUP($B274,'Catalog Items'!$L:$BB,20,FALSE))</f>
        <v/>
      </c>
      <c r="W274" s="47" t="str">
        <f>IF($B274="","",VLOOKUP($B274,'Catalog Items'!$L:$BB,21,FALSE))</f>
        <v/>
      </c>
      <c r="X274" s="48" t="str">
        <f>IF($B274="","",VLOOKUP($B274,'Catalog Items'!$L:$BB,22,FALSE))</f>
        <v/>
      </c>
      <c r="Y274" s="48" t="str">
        <f>IF($B274="","",VLOOKUP($B274,'Catalog Items'!$L:$BB,23,FALSE))</f>
        <v/>
      </c>
      <c r="Z274" s="48" t="str">
        <f>IF($B274="","",VLOOKUP($B274,'Catalog Items'!$L:$BB,24,FALSE))</f>
        <v/>
      </c>
      <c r="AA274" s="47" t="str">
        <f>IF($B274="","",VLOOKUP($B274,'Catalog Items'!$L:$BB,25,FALSE))</f>
        <v/>
      </c>
      <c r="AB274" s="47" t="str">
        <f>IF($B274="","",VLOOKUP($B274,'Catalog Items'!$L:$BB,26,FALSE))</f>
        <v/>
      </c>
      <c r="AC274" s="48" t="str">
        <f>IF($B274="","",VLOOKUP($B274,'Catalog Items'!$L:$BB,27,FALSE))</f>
        <v/>
      </c>
      <c r="AD274" s="48" t="str">
        <f>IF($B274="","",VLOOKUP($B274,'Catalog Items'!$L:$BB,28,FALSE))</f>
        <v/>
      </c>
      <c r="AE274" s="48" t="str">
        <f>IF($B274="","",VLOOKUP($B274,'Catalog Items'!$L:$BB,29,FALSE))</f>
        <v/>
      </c>
      <c r="AF274" s="48" t="str">
        <f>IF($B274="","",VLOOKUP($B274,'Catalog Items'!$L:$BB,30,FALSE))</f>
        <v/>
      </c>
      <c r="AG274" s="48" t="str">
        <f>IF($B274="","",VLOOKUP($B274,'Catalog Items'!$L:$BB,31,FALSE))</f>
        <v/>
      </c>
      <c r="AH274" s="48" t="str">
        <f>IF($B274="","",VLOOKUP($B274,'Catalog Items'!$L:$BB,32,FALSE))</f>
        <v/>
      </c>
      <c r="AI274" s="48" t="str">
        <f>IF($B274="","",VLOOKUP($B274,'Catalog Items'!$L:$BB,33,FALSE))</f>
        <v/>
      </c>
      <c r="AJ274" s="48" t="str">
        <f>IF($B274="","",VLOOKUP($B274,'Catalog Items'!$L:$BB,34,FALSE))</f>
        <v/>
      </c>
      <c r="AK274" s="47" t="str">
        <f>IF($B274="","",VLOOKUP($B274,'Catalog Items'!$L:$BB,35,FALSE))</f>
        <v/>
      </c>
      <c r="AL274" s="47" t="str">
        <f>IF($B274="","",VLOOKUP($B274,'Catalog Items'!$L:$BB,36,FALSE))</f>
        <v/>
      </c>
      <c r="AM274" s="47" t="str">
        <f>IF($B274="","",VLOOKUP($B274,'Catalog Items'!$L:$BB,37,FALSE))</f>
        <v/>
      </c>
      <c r="AN274" s="47" t="str">
        <f>IF($B274="","",VLOOKUP($B274,'Catalog Items'!$L:$BB,38,FALSE))</f>
        <v/>
      </c>
      <c r="AO274" s="47" t="str">
        <f>IF($B274="","",VLOOKUP($B274,'Catalog Items'!$L:$BB,14,FALSE))</f>
        <v/>
      </c>
    </row>
    <row r="275" spans="1:41" ht="15.6" customHeight="1" x14ac:dyDescent="0.25">
      <c r="A275" s="39">
        <v>264</v>
      </c>
      <c r="B275" s="40"/>
      <c r="C275" s="41"/>
      <c r="D275" s="41"/>
      <c r="E275" s="42" t="str">
        <f>IF($B275="","",VLOOKUP($B275,'Catalog Items'!$L:$M,2,FALSE))</f>
        <v/>
      </c>
      <c r="F275" s="68" t="str">
        <f>IF($B275="","",IF(AND(D275&gt;0,C275&gt;0),"UOM Error",IF(D275&gt;0,VLOOKUP(B275,'Catalog Items'!$L:$X,13,FALSE),IF(C275&gt;0,VLOOKUP(B275,'Catalog Items'!$L:$W,12,FALSE),0))))</f>
        <v/>
      </c>
      <c r="G275" s="43" t="str">
        <f t="shared" si="14"/>
        <v/>
      </c>
      <c r="H275" s="44">
        <f t="shared" si="15"/>
        <v>0</v>
      </c>
      <c r="I275" s="45">
        <f t="shared" si="13"/>
        <v>0</v>
      </c>
      <c r="J275" s="46" t="str">
        <f>IF($B275="","",VLOOKUP($B275,'Catalog Items'!$L:$N,3,FALSE))</f>
        <v/>
      </c>
      <c r="K275" s="46" t="str">
        <f>IF($B275="","",VLOOKUP($B275,'Catalog Items'!$L:$O,4,FALSE))</f>
        <v/>
      </c>
      <c r="L275" s="47" t="str">
        <f>IF($B275="","",VLOOKUP($B275,'Catalog Items'!$L:$Q,6,FALSE))</f>
        <v/>
      </c>
      <c r="M275" s="47" t="str">
        <f>IF($B275="","",VLOOKUP($B275,'Catalog Items'!$L:$R,7,FALSE))</f>
        <v/>
      </c>
      <c r="N275" s="47" t="str">
        <f>IF($B275="","",VLOOKUP($B275,'Catalog Items'!$L:$S,8,FALSE))</f>
        <v/>
      </c>
      <c r="O275" s="47" t="str">
        <f>IF($B275="","",VLOOKUP($B275,'Catalog Items'!$L:$T,9,FALSE))</f>
        <v/>
      </c>
      <c r="P275" s="96" t="str">
        <f>IF($B275="","",VLOOKUP($B275,'Catalog Items'!$L:$AA,10,FALSE))</f>
        <v/>
      </c>
      <c r="Q275" s="96" t="str">
        <f>IF($B275="","",VLOOKUP($B275,'Catalog Items'!$L:$AA,11,FALSE))</f>
        <v/>
      </c>
      <c r="R275" s="96" t="str">
        <f>IF($B275="","",VLOOKUP($B275,'Catalog Items'!$L:$AA,12,FALSE))</f>
        <v/>
      </c>
      <c r="S275" s="96" t="str">
        <f>IF($B275="","",VLOOKUP($B275,'Catalog Items'!$L:$AA,13,FALSE))</f>
        <v/>
      </c>
      <c r="T275" s="47" t="str">
        <f>IF($B275="","",VLOOKUP($B275,'Catalog Items'!$L:$BB,17,FALSE))</f>
        <v/>
      </c>
      <c r="U275" s="47" t="str">
        <f>IF($B275="","",VLOOKUP($B275,'Catalog Items'!$L:$BB,19,FALSE))</f>
        <v/>
      </c>
      <c r="V275" s="47" t="str">
        <f>IF($B275="","",VLOOKUP($B275,'Catalog Items'!$L:$BB,20,FALSE))</f>
        <v/>
      </c>
      <c r="W275" s="47" t="str">
        <f>IF($B275="","",VLOOKUP($B275,'Catalog Items'!$L:$BB,21,FALSE))</f>
        <v/>
      </c>
      <c r="X275" s="48" t="str">
        <f>IF($B275="","",VLOOKUP($B275,'Catalog Items'!$L:$BB,22,FALSE))</f>
        <v/>
      </c>
      <c r="Y275" s="48" t="str">
        <f>IF($B275="","",VLOOKUP($B275,'Catalog Items'!$L:$BB,23,FALSE))</f>
        <v/>
      </c>
      <c r="Z275" s="48" t="str">
        <f>IF($B275="","",VLOOKUP($B275,'Catalog Items'!$L:$BB,24,FALSE))</f>
        <v/>
      </c>
      <c r="AA275" s="47" t="str">
        <f>IF($B275="","",VLOOKUP($B275,'Catalog Items'!$L:$BB,25,FALSE))</f>
        <v/>
      </c>
      <c r="AB275" s="47" t="str">
        <f>IF($B275="","",VLOOKUP($B275,'Catalog Items'!$L:$BB,26,FALSE))</f>
        <v/>
      </c>
      <c r="AC275" s="48" t="str">
        <f>IF($B275="","",VLOOKUP($B275,'Catalog Items'!$L:$BB,27,FALSE))</f>
        <v/>
      </c>
      <c r="AD275" s="48" t="str">
        <f>IF($B275="","",VLOOKUP($B275,'Catalog Items'!$L:$BB,28,FALSE))</f>
        <v/>
      </c>
      <c r="AE275" s="48" t="str">
        <f>IF($B275="","",VLOOKUP($B275,'Catalog Items'!$L:$BB,29,FALSE))</f>
        <v/>
      </c>
      <c r="AF275" s="48" t="str">
        <f>IF($B275="","",VLOOKUP($B275,'Catalog Items'!$L:$BB,30,FALSE))</f>
        <v/>
      </c>
      <c r="AG275" s="48" t="str">
        <f>IF($B275="","",VLOOKUP($B275,'Catalog Items'!$L:$BB,31,FALSE))</f>
        <v/>
      </c>
      <c r="AH275" s="48" t="str">
        <f>IF($B275="","",VLOOKUP($B275,'Catalog Items'!$L:$BB,32,FALSE))</f>
        <v/>
      </c>
      <c r="AI275" s="48" t="str">
        <f>IF($B275="","",VLOOKUP($B275,'Catalog Items'!$L:$BB,33,FALSE))</f>
        <v/>
      </c>
      <c r="AJ275" s="48" t="str">
        <f>IF($B275="","",VLOOKUP($B275,'Catalog Items'!$L:$BB,34,FALSE))</f>
        <v/>
      </c>
      <c r="AK275" s="47" t="str">
        <f>IF($B275="","",VLOOKUP($B275,'Catalog Items'!$L:$BB,35,FALSE))</f>
        <v/>
      </c>
      <c r="AL275" s="47" t="str">
        <f>IF($B275="","",VLOOKUP($B275,'Catalog Items'!$L:$BB,36,FALSE))</f>
        <v/>
      </c>
      <c r="AM275" s="47" t="str">
        <f>IF($B275="","",VLOOKUP($B275,'Catalog Items'!$L:$BB,37,FALSE))</f>
        <v/>
      </c>
      <c r="AN275" s="47" t="str">
        <f>IF($B275="","",VLOOKUP($B275,'Catalog Items'!$L:$BB,38,FALSE))</f>
        <v/>
      </c>
      <c r="AO275" s="47" t="str">
        <f>IF($B275="","",VLOOKUP($B275,'Catalog Items'!$L:$BB,14,FALSE))</f>
        <v/>
      </c>
    </row>
    <row r="276" spans="1:41" ht="15.6" customHeight="1" x14ac:dyDescent="0.25">
      <c r="A276" s="39">
        <v>265</v>
      </c>
      <c r="B276" s="40"/>
      <c r="C276" s="41"/>
      <c r="D276" s="41"/>
      <c r="E276" s="42" t="str">
        <f>IF($B276="","",VLOOKUP($B276,'Catalog Items'!$L:$M,2,FALSE))</f>
        <v/>
      </c>
      <c r="F276" s="68" t="str">
        <f>IF($B276="","",IF(AND(D276&gt;0,C276&gt;0),"UOM Error",IF(D276&gt;0,VLOOKUP(B276,'Catalog Items'!$L:$X,13,FALSE),IF(C276&gt;0,VLOOKUP(B276,'Catalog Items'!$L:$W,12,FALSE),0))))</f>
        <v/>
      </c>
      <c r="G276" s="43" t="str">
        <f t="shared" si="14"/>
        <v/>
      </c>
      <c r="H276" s="44">
        <f t="shared" si="15"/>
        <v>0</v>
      </c>
      <c r="I276" s="45">
        <f t="shared" si="13"/>
        <v>0</v>
      </c>
      <c r="J276" s="46" t="str">
        <f>IF($B276="","",VLOOKUP($B276,'Catalog Items'!$L:$N,3,FALSE))</f>
        <v/>
      </c>
      <c r="K276" s="46" t="str">
        <f>IF($B276="","",VLOOKUP($B276,'Catalog Items'!$L:$O,4,FALSE))</f>
        <v/>
      </c>
      <c r="L276" s="47" t="str">
        <f>IF($B276="","",VLOOKUP($B276,'Catalog Items'!$L:$Q,6,FALSE))</f>
        <v/>
      </c>
      <c r="M276" s="47" t="str">
        <f>IF($B276="","",VLOOKUP($B276,'Catalog Items'!$L:$R,7,FALSE))</f>
        <v/>
      </c>
      <c r="N276" s="47" t="str">
        <f>IF($B276="","",VLOOKUP($B276,'Catalog Items'!$L:$S,8,FALSE))</f>
        <v/>
      </c>
      <c r="O276" s="47" t="str">
        <f>IF($B276="","",VLOOKUP($B276,'Catalog Items'!$L:$T,9,FALSE))</f>
        <v/>
      </c>
      <c r="P276" s="96" t="str">
        <f>IF($B276="","",VLOOKUP($B276,'Catalog Items'!$L:$AA,10,FALSE))</f>
        <v/>
      </c>
      <c r="Q276" s="96" t="str">
        <f>IF($B276="","",VLOOKUP($B276,'Catalog Items'!$L:$AA,11,FALSE))</f>
        <v/>
      </c>
      <c r="R276" s="96" t="str">
        <f>IF($B276="","",VLOOKUP($B276,'Catalog Items'!$L:$AA,12,FALSE))</f>
        <v/>
      </c>
      <c r="S276" s="96" t="str">
        <f>IF($B276="","",VLOOKUP($B276,'Catalog Items'!$L:$AA,13,FALSE))</f>
        <v/>
      </c>
      <c r="T276" s="47" t="str">
        <f>IF($B276="","",VLOOKUP($B276,'Catalog Items'!$L:$BB,17,FALSE))</f>
        <v/>
      </c>
      <c r="U276" s="47" t="str">
        <f>IF($B276="","",VLOOKUP($B276,'Catalog Items'!$L:$BB,19,FALSE))</f>
        <v/>
      </c>
      <c r="V276" s="47" t="str">
        <f>IF($B276="","",VLOOKUP($B276,'Catalog Items'!$L:$BB,20,FALSE))</f>
        <v/>
      </c>
      <c r="W276" s="47" t="str">
        <f>IF($B276="","",VLOOKUP($B276,'Catalog Items'!$L:$BB,21,FALSE))</f>
        <v/>
      </c>
      <c r="X276" s="48" t="str">
        <f>IF($B276="","",VLOOKUP($B276,'Catalog Items'!$L:$BB,22,FALSE))</f>
        <v/>
      </c>
      <c r="Y276" s="48" t="str">
        <f>IF($B276="","",VLOOKUP($B276,'Catalog Items'!$L:$BB,23,FALSE))</f>
        <v/>
      </c>
      <c r="Z276" s="48" t="str">
        <f>IF($B276="","",VLOOKUP($B276,'Catalog Items'!$L:$BB,24,FALSE))</f>
        <v/>
      </c>
      <c r="AA276" s="47" t="str">
        <f>IF($B276="","",VLOOKUP($B276,'Catalog Items'!$L:$BB,25,FALSE))</f>
        <v/>
      </c>
      <c r="AB276" s="47" t="str">
        <f>IF($B276="","",VLOOKUP($B276,'Catalog Items'!$L:$BB,26,FALSE))</f>
        <v/>
      </c>
      <c r="AC276" s="48" t="str">
        <f>IF($B276="","",VLOOKUP($B276,'Catalog Items'!$L:$BB,27,FALSE))</f>
        <v/>
      </c>
      <c r="AD276" s="48" t="str">
        <f>IF($B276="","",VLOOKUP($B276,'Catalog Items'!$L:$BB,28,FALSE))</f>
        <v/>
      </c>
      <c r="AE276" s="48" t="str">
        <f>IF($B276="","",VLOOKUP($B276,'Catalog Items'!$L:$BB,29,FALSE))</f>
        <v/>
      </c>
      <c r="AF276" s="48" t="str">
        <f>IF($B276="","",VLOOKUP($B276,'Catalog Items'!$L:$BB,30,FALSE))</f>
        <v/>
      </c>
      <c r="AG276" s="48" t="str">
        <f>IF($B276="","",VLOOKUP($B276,'Catalog Items'!$L:$BB,31,FALSE))</f>
        <v/>
      </c>
      <c r="AH276" s="48" t="str">
        <f>IF($B276="","",VLOOKUP($B276,'Catalog Items'!$L:$BB,32,FALSE))</f>
        <v/>
      </c>
      <c r="AI276" s="48" t="str">
        <f>IF($B276="","",VLOOKUP($B276,'Catalog Items'!$L:$BB,33,FALSE))</f>
        <v/>
      </c>
      <c r="AJ276" s="48" t="str">
        <f>IF($B276="","",VLOOKUP($B276,'Catalog Items'!$L:$BB,34,FALSE))</f>
        <v/>
      </c>
      <c r="AK276" s="47" t="str">
        <f>IF($B276="","",VLOOKUP($B276,'Catalog Items'!$L:$BB,35,FALSE))</f>
        <v/>
      </c>
      <c r="AL276" s="47" t="str">
        <f>IF($B276="","",VLOOKUP($B276,'Catalog Items'!$L:$BB,36,FALSE))</f>
        <v/>
      </c>
      <c r="AM276" s="47" t="str">
        <f>IF($B276="","",VLOOKUP($B276,'Catalog Items'!$L:$BB,37,FALSE))</f>
        <v/>
      </c>
      <c r="AN276" s="47" t="str">
        <f>IF($B276="","",VLOOKUP($B276,'Catalog Items'!$L:$BB,38,FALSE))</f>
        <v/>
      </c>
      <c r="AO276" s="47" t="str">
        <f>IF($B276="","",VLOOKUP($B276,'Catalog Items'!$L:$BB,14,FALSE))</f>
        <v/>
      </c>
    </row>
    <row r="277" spans="1:41" ht="15.6" customHeight="1" x14ac:dyDescent="0.25">
      <c r="A277" s="39">
        <v>266</v>
      </c>
      <c r="B277" s="40"/>
      <c r="C277" s="41"/>
      <c r="D277" s="41"/>
      <c r="E277" s="42" t="str">
        <f>IF($B277="","",VLOOKUP($B277,'Catalog Items'!$L:$M,2,FALSE))</f>
        <v/>
      </c>
      <c r="F277" s="68" t="str">
        <f>IF($B277="","",IF(AND(D277&gt;0,C277&gt;0),"UOM Error",IF(D277&gt;0,VLOOKUP(B277,'Catalog Items'!$L:$X,13,FALSE),IF(C277&gt;0,VLOOKUP(B277,'Catalog Items'!$L:$W,12,FALSE),0))))</f>
        <v/>
      </c>
      <c r="G277" s="43" t="str">
        <f t="shared" si="14"/>
        <v/>
      </c>
      <c r="H277" s="44">
        <f t="shared" si="15"/>
        <v>0</v>
      </c>
      <c r="I277" s="45">
        <f t="shared" si="13"/>
        <v>0</v>
      </c>
      <c r="J277" s="46" t="str">
        <f>IF($B277="","",VLOOKUP($B277,'Catalog Items'!$L:$N,3,FALSE))</f>
        <v/>
      </c>
      <c r="K277" s="46" t="str">
        <f>IF($B277="","",VLOOKUP($B277,'Catalog Items'!$L:$O,4,FALSE))</f>
        <v/>
      </c>
      <c r="L277" s="47" t="str">
        <f>IF($B277="","",VLOOKUP($B277,'Catalog Items'!$L:$Q,6,FALSE))</f>
        <v/>
      </c>
      <c r="M277" s="47" t="str">
        <f>IF($B277="","",VLOOKUP($B277,'Catalog Items'!$L:$R,7,FALSE))</f>
        <v/>
      </c>
      <c r="N277" s="47" t="str">
        <f>IF($B277="","",VLOOKUP($B277,'Catalog Items'!$L:$S,8,FALSE))</f>
        <v/>
      </c>
      <c r="O277" s="47" t="str">
        <f>IF($B277="","",VLOOKUP($B277,'Catalog Items'!$L:$T,9,FALSE))</f>
        <v/>
      </c>
      <c r="P277" s="96" t="str">
        <f>IF($B277="","",VLOOKUP($B277,'Catalog Items'!$L:$AA,10,FALSE))</f>
        <v/>
      </c>
      <c r="Q277" s="96" t="str">
        <f>IF($B277="","",VLOOKUP($B277,'Catalog Items'!$L:$AA,11,FALSE))</f>
        <v/>
      </c>
      <c r="R277" s="96" t="str">
        <f>IF($B277="","",VLOOKUP($B277,'Catalog Items'!$L:$AA,12,FALSE))</f>
        <v/>
      </c>
      <c r="S277" s="96" t="str">
        <f>IF($B277="","",VLOOKUP($B277,'Catalog Items'!$L:$AA,13,FALSE))</f>
        <v/>
      </c>
      <c r="T277" s="47" t="str">
        <f>IF($B277="","",VLOOKUP($B277,'Catalog Items'!$L:$BB,17,FALSE))</f>
        <v/>
      </c>
      <c r="U277" s="47" t="str">
        <f>IF($B277="","",VLOOKUP($B277,'Catalog Items'!$L:$BB,19,FALSE))</f>
        <v/>
      </c>
      <c r="V277" s="47" t="str">
        <f>IF($B277="","",VLOOKUP($B277,'Catalog Items'!$L:$BB,20,FALSE))</f>
        <v/>
      </c>
      <c r="W277" s="47" t="str">
        <f>IF($B277="","",VLOOKUP($B277,'Catalog Items'!$L:$BB,21,FALSE))</f>
        <v/>
      </c>
      <c r="X277" s="48" t="str">
        <f>IF($B277="","",VLOOKUP($B277,'Catalog Items'!$L:$BB,22,FALSE))</f>
        <v/>
      </c>
      <c r="Y277" s="48" t="str">
        <f>IF($B277="","",VLOOKUP($B277,'Catalog Items'!$L:$BB,23,FALSE))</f>
        <v/>
      </c>
      <c r="Z277" s="48" t="str">
        <f>IF($B277="","",VLOOKUP($B277,'Catalog Items'!$L:$BB,24,FALSE))</f>
        <v/>
      </c>
      <c r="AA277" s="47" t="str">
        <f>IF($B277="","",VLOOKUP($B277,'Catalog Items'!$L:$BB,25,FALSE))</f>
        <v/>
      </c>
      <c r="AB277" s="47" t="str">
        <f>IF($B277="","",VLOOKUP($B277,'Catalog Items'!$L:$BB,26,FALSE))</f>
        <v/>
      </c>
      <c r="AC277" s="48" t="str">
        <f>IF($B277="","",VLOOKUP($B277,'Catalog Items'!$L:$BB,27,FALSE))</f>
        <v/>
      </c>
      <c r="AD277" s="48" t="str">
        <f>IF($B277="","",VLOOKUP($B277,'Catalog Items'!$L:$BB,28,FALSE))</f>
        <v/>
      </c>
      <c r="AE277" s="48" t="str">
        <f>IF($B277="","",VLOOKUP($B277,'Catalog Items'!$L:$BB,29,FALSE))</f>
        <v/>
      </c>
      <c r="AF277" s="48" t="str">
        <f>IF($B277="","",VLOOKUP($B277,'Catalog Items'!$L:$BB,30,FALSE))</f>
        <v/>
      </c>
      <c r="AG277" s="48" t="str">
        <f>IF($B277="","",VLOOKUP($B277,'Catalog Items'!$L:$BB,31,FALSE))</f>
        <v/>
      </c>
      <c r="AH277" s="48" t="str">
        <f>IF($B277="","",VLOOKUP($B277,'Catalog Items'!$L:$BB,32,FALSE))</f>
        <v/>
      </c>
      <c r="AI277" s="48" t="str">
        <f>IF($B277="","",VLOOKUP($B277,'Catalog Items'!$L:$BB,33,FALSE))</f>
        <v/>
      </c>
      <c r="AJ277" s="48" t="str">
        <f>IF($B277="","",VLOOKUP($B277,'Catalog Items'!$L:$BB,34,FALSE))</f>
        <v/>
      </c>
      <c r="AK277" s="47" t="str">
        <f>IF($B277="","",VLOOKUP($B277,'Catalog Items'!$L:$BB,35,FALSE))</f>
        <v/>
      </c>
      <c r="AL277" s="47" t="str">
        <f>IF($B277="","",VLOOKUP($B277,'Catalog Items'!$L:$BB,36,FALSE))</f>
        <v/>
      </c>
      <c r="AM277" s="47" t="str">
        <f>IF($B277="","",VLOOKUP($B277,'Catalog Items'!$L:$BB,37,FALSE))</f>
        <v/>
      </c>
      <c r="AN277" s="47" t="str">
        <f>IF($B277="","",VLOOKUP($B277,'Catalog Items'!$L:$BB,38,FALSE))</f>
        <v/>
      </c>
      <c r="AO277" s="47" t="str">
        <f>IF($B277="","",VLOOKUP($B277,'Catalog Items'!$L:$BB,14,FALSE))</f>
        <v/>
      </c>
    </row>
    <row r="278" spans="1:41" ht="15.6" customHeight="1" x14ac:dyDescent="0.25">
      <c r="A278" s="39">
        <v>267</v>
      </c>
      <c r="B278" s="40"/>
      <c r="C278" s="41"/>
      <c r="D278" s="41"/>
      <c r="E278" s="42" t="str">
        <f>IF($B278="","",VLOOKUP($B278,'Catalog Items'!$L:$M,2,FALSE))</f>
        <v/>
      </c>
      <c r="F278" s="68" t="str">
        <f>IF($B278="","",IF(AND(D278&gt;0,C278&gt;0),"UOM Error",IF(D278&gt;0,VLOOKUP(B278,'Catalog Items'!$L:$X,13,FALSE),IF(C278&gt;0,VLOOKUP(B278,'Catalog Items'!$L:$W,12,FALSE),0))))</f>
        <v/>
      </c>
      <c r="G278" s="43" t="str">
        <f t="shared" si="14"/>
        <v/>
      </c>
      <c r="H278" s="44">
        <f t="shared" si="15"/>
        <v>0</v>
      </c>
      <c r="I278" s="45">
        <f t="shared" si="13"/>
        <v>0</v>
      </c>
      <c r="J278" s="46" t="str">
        <f>IF($B278="","",VLOOKUP($B278,'Catalog Items'!$L:$N,3,FALSE))</f>
        <v/>
      </c>
      <c r="K278" s="46" t="str">
        <f>IF($B278="","",VLOOKUP($B278,'Catalog Items'!$L:$O,4,FALSE))</f>
        <v/>
      </c>
      <c r="L278" s="47" t="str">
        <f>IF($B278="","",VLOOKUP($B278,'Catalog Items'!$L:$Q,6,FALSE))</f>
        <v/>
      </c>
      <c r="M278" s="47" t="str">
        <f>IF($B278="","",VLOOKUP($B278,'Catalog Items'!$L:$R,7,FALSE))</f>
        <v/>
      </c>
      <c r="N278" s="47" t="str">
        <f>IF($B278="","",VLOOKUP($B278,'Catalog Items'!$L:$S,8,FALSE))</f>
        <v/>
      </c>
      <c r="O278" s="47" t="str">
        <f>IF($B278="","",VLOOKUP($B278,'Catalog Items'!$L:$T,9,FALSE))</f>
        <v/>
      </c>
      <c r="P278" s="96" t="str">
        <f>IF($B278="","",VLOOKUP($B278,'Catalog Items'!$L:$AA,10,FALSE))</f>
        <v/>
      </c>
      <c r="Q278" s="96" t="str">
        <f>IF($B278="","",VLOOKUP($B278,'Catalog Items'!$L:$AA,11,FALSE))</f>
        <v/>
      </c>
      <c r="R278" s="96" t="str">
        <f>IF($B278="","",VLOOKUP($B278,'Catalog Items'!$L:$AA,12,FALSE))</f>
        <v/>
      </c>
      <c r="S278" s="96" t="str">
        <f>IF($B278="","",VLOOKUP($B278,'Catalog Items'!$L:$AA,13,FALSE))</f>
        <v/>
      </c>
      <c r="T278" s="47" t="str">
        <f>IF($B278="","",VLOOKUP($B278,'Catalog Items'!$L:$BB,17,FALSE))</f>
        <v/>
      </c>
      <c r="U278" s="47" t="str">
        <f>IF($B278="","",VLOOKUP($B278,'Catalog Items'!$L:$BB,19,FALSE))</f>
        <v/>
      </c>
      <c r="V278" s="47" t="str">
        <f>IF($B278="","",VLOOKUP($B278,'Catalog Items'!$L:$BB,20,FALSE))</f>
        <v/>
      </c>
      <c r="W278" s="47" t="str">
        <f>IF($B278="","",VLOOKUP($B278,'Catalog Items'!$L:$BB,21,FALSE))</f>
        <v/>
      </c>
      <c r="X278" s="48" t="str">
        <f>IF($B278="","",VLOOKUP($B278,'Catalog Items'!$L:$BB,22,FALSE))</f>
        <v/>
      </c>
      <c r="Y278" s="48" t="str">
        <f>IF($B278="","",VLOOKUP($B278,'Catalog Items'!$L:$BB,23,FALSE))</f>
        <v/>
      </c>
      <c r="Z278" s="48" t="str">
        <f>IF($B278="","",VLOOKUP($B278,'Catalog Items'!$L:$BB,24,FALSE))</f>
        <v/>
      </c>
      <c r="AA278" s="47" t="str">
        <f>IF($B278="","",VLOOKUP($B278,'Catalog Items'!$L:$BB,25,FALSE))</f>
        <v/>
      </c>
      <c r="AB278" s="47" t="str">
        <f>IF($B278="","",VLOOKUP($B278,'Catalog Items'!$L:$BB,26,FALSE))</f>
        <v/>
      </c>
      <c r="AC278" s="48" t="str">
        <f>IF($B278="","",VLOOKUP($B278,'Catalog Items'!$L:$BB,27,FALSE))</f>
        <v/>
      </c>
      <c r="AD278" s="48" t="str">
        <f>IF($B278="","",VLOOKUP($B278,'Catalog Items'!$L:$BB,28,FALSE))</f>
        <v/>
      </c>
      <c r="AE278" s="48" t="str">
        <f>IF($B278="","",VLOOKUP($B278,'Catalog Items'!$L:$BB,29,FALSE))</f>
        <v/>
      </c>
      <c r="AF278" s="48" t="str">
        <f>IF($B278="","",VLOOKUP($B278,'Catalog Items'!$L:$BB,30,FALSE))</f>
        <v/>
      </c>
      <c r="AG278" s="48" t="str">
        <f>IF($B278="","",VLOOKUP($B278,'Catalog Items'!$L:$BB,31,FALSE))</f>
        <v/>
      </c>
      <c r="AH278" s="48" t="str">
        <f>IF($B278="","",VLOOKUP($B278,'Catalog Items'!$L:$BB,32,FALSE))</f>
        <v/>
      </c>
      <c r="AI278" s="48" t="str">
        <f>IF($B278="","",VLOOKUP($B278,'Catalog Items'!$L:$BB,33,FALSE))</f>
        <v/>
      </c>
      <c r="AJ278" s="48" t="str">
        <f>IF($B278="","",VLOOKUP($B278,'Catalog Items'!$L:$BB,34,FALSE))</f>
        <v/>
      </c>
      <c r="AK278" s="47" t="str">
        <f>IF($B278="","",VLOOKUP($B278,'Catalog Items'!$L:$BB,35,FALSE))</f>
        <v/>
      </c>
      <c r="AL278" s="47" t="str">
        <f>IF($B278="","",VLOOKUP($B278,'Catalog Items'!$L:$BB,36,FALSE))</f>
        <v/>
      </c>
      <c r="AM278" s="47" t="str">
        <f>IF($B278="","",VLOOKUP($B278,'Catalog Items'!$L:$BB,37,FALSE))</f>
        <v/>
      </c>
      <c r="AN278" s="47" t="str">
        <f>IF($B278="","",VLOOKUP($B278,'Catalog Items'!$L:$BB,38,FALSE))</f>
        <v/>
      </c>
      <c r="AO278" s="47" t="str">
        <f>IF($B278="","",VLOOKUP($B278,'Catalog Items'!$L:$BB,14,FALSE))</f>
        <v/>
      </c>
    </row>
    <row r="279" spans="1:41" ht="15.6" customHeight="1" x14ac:dyDescent="0.25">
      <c r="A279" s="39">
        <v>268</v>
      </c>
      <c r="B279" s="40"/>
      <c r="C279" s="41"/>
      <c r="D279" s="41"/>
      <c r="E279" s="42" t="str">
        <f>IF($B279="","",VLOOKUP($B279,'Catalog Items'!$L:$M,2,FALSE))</f>
        <v/>
      </c>
      <c r="F279" s="68" t="str">
        <f>IF($B279="","",IF(AND(D279&gt;0,C279&gt;0),"UOM Error",IF(D279&gt;0,VLOOKUP(B279,'Catalog Items'!$L:$X,13,FALSE),IF(C279&gt;0,VLOOKUP(B279,'Catalog Items'!$L:$W,12,FALSE),0))))</f>
        <v/>
      </c>
      <c r="G279" s="43" t="str">
        <f t="shared" si="14"/>
        <v/>
      </c>
      <c r="H279" s="44">
        <f t="shared" si="15"/>
        <v>0</v>
      </c>
      <c r="I279" s="45">
        <f t="shared" si="13"/>
        <v>0</v>
      </c>
      <c r="J279" s="46" t="str">
        <f>IF($B279="","",VLOOKUP($B279,'Catalog Items'!$L:$N,3,FALSE))</f>
        <v/>
      </c>
      <c r="K279" s="46" t="str">
        <f>IF($B279="","",VLOOKUP($B279,'Catalog Items'!$L:$O,4,FALSE))</f>
        <v/>
      </c>
      <c r="L279" s="47" t="str">
        <f>IF($B279="","",VLOOKUP($B279,'Catalog Items'!$L:$Q,6,FALSE))</f>
        <v/>
      </c>
      <c r="M279" s="47" t="str">
        <f>IF($B279="","",VLOOKUP($B279,'Catalog Items'!$L:$R,7,FALSE))</f>
        <v/>
      </c>
      <c r="N279" s="47" t="str">
        <f>IF($B279="","",VLOOKUP($B279,'Catalog Items'!$L:$S,8,FALSE))</f>
        <v/>
      </c>
      <c r="O279" s="47" t="str">
        <f>IF($B279="","",VLOOKUP($B279,'Catalog Items'!$L:$T,9,FALSE))</f>
        <v/>
      </c>
      <c r="P279" s="96" t="str">
        <f>IF($B279="","",VLOOKUP($B279,'Catalog Items'!$L:$AA,10,FALSE))</f>
        <v/>
      </c>
      <c r="Q279" s="96" t="str">
        <f>IF($B279="","",VLOOKUP($B279,'Catalog Items'!$L:$AA,11,FALSE))</f>
        <v/>
      </c>
      <c r="R279" s="96" t="str">
        <f>IF($B279="","",VLOOKUP($B279,'Catalog Items'!$L:$AA,12,FALSE))</f>
        <v/>
      </c>
      <c r="S279" s="96" t="str">
        <f>IF($B279="","",VLOOKUP($B279,'Catalog Items'!$L:$AA,13,FALSE))</f>
        <v/>
      </c>
      <c r="T279" s="47" t="str">
        <f>IF($B279="","",VLOOKUP($B279,'Catalog Items'!$L:$BB,17,FALSE))</f>
        <v/>
      </c>
      <c r="U279" s="47" t="str">
        <f>IF($B279="","",VLOOKUP($B279,'Catalog Items'!$L:$BB,19,FALSE))</f>
        <v/>
      </c>
      <c r="V279" s="47" t="str">
        <f>IF($B279="","",VLOOKUP($B279,'Catalog Items'!$L:$BB,20,FALSE))</f>
        <v/>
      </c>
      <c r="W279" s="47" t="str">
        <f>IF($B279="","",VLOOKUP($B279,'Catalog Items'!$L:$BB,21,FALSE))</f>
        <v/>
      </c>
      <c r="X279" s="48" t="str">
        <f>IF($B279="","",VLOOKUP($B279,'Catalog Items'!$L:$BB,22,FALSE))</f>
        <v/>
      </c>
      <c r="Y279" s="48" t="str">
        <f>IF($B279="","",VLOOKUP($B279,'Catalog Items'!$L:$BB,23,FALSE))</f>
        <v/>
      </c>
      <c r="Z279" s="48" t="str">
        <f>IF($B279="","",VLOOKUP($B279,'Catalog Items'!$L:$BB,24,FALSE))</f>
        <v/>
      </c>
      <c r="AA279" s="47" t="str">
        <f>IF($B279="","",VLOOKUP($B279,'Catalog Items'!$L:$BB,25,FALSE))</f>
        <v/>
      </c>
      <c r="AB279" s="47" t="str">
        <f>IF($B279="","",VLOOKUP($B279,'Catalog Items'!$L:$BB,26,FALSE))</f>
        <v/>
      </c>
      <c r="AC279" s="48" t="str">
        <f>IF($B279="","",VLOOKUP($B279,'Catalog Items'!$L:$BB,27,FALSE))</f>
        <v/>
      </c>
      <c r="AD279" s="48" t="str">
        <f>IF($B279="","",VLOOKUP($B279,'Catalog Items'!$L:$BB,28,FALSE))</f>
        <v/>
      </c>
      <c r="AE279" s="48" t="str">
        <f>IF($B279="","",VLOOKUP($B279,'Catalog Items'!$L:$BB,29,FALSE))</f>
        <v/>
      </c>
      <c r="AF279" s="48" t="str">
        <f>IF($B279="","",VLOOKUP($B279,'Catalog Items'!$L:$BB,30,FALSE))</f>
        <v/>
      </c>
      <c r="AG279" s="48" t="str">
        <f>IF($B279="","",VLOOKUP($B279,'Catalog Items'!$L:$BB,31,FALSE))</f>
        <v/>
      </c>
      <c r="AH279" s="48" t="str">
        <f>IF($B279="","",VLOOKUP($B279,'Catalog Items'!$L:$BB,32,FALSE))</f>
        <v/>
      </c>
      <c r="AI279" s="48" t="str">
        <f>IF($B279="","",VLOOKUP($B279,'Catalog Items'!$L:$BB,33,FALSE))</f>
        <v/>
      </c>
      <c r="AJ279" s="48" t="str">
        <f>IF($B279="","",VLOOKUP($B279,'Catalog Items'!$L:$BB,34,FALSE))</f>
        <v/>
      </c>
      <c r="AK279" s="47" t="str">
        <f>IF($B279="","",VLOOKUP($B279,'Catalog Items'!$L:$BB,35,FALSE))</f>
        <v/>
      </c>
      <c r="AL279" s="47" t="str">
        <f>IF($B279="","",VLOOKUP($B279,'Catalog Items'!$L:$BB,36,FALSE))</f>
        <v/>
      </c>
      <c r="AM279" s="47" t="str">
        <f>IF($B279="","",VLOOKUP($B279,'Catalog Items'!$L:$BB,37,FALSE))</f>
        <v/>
      </c>
      <c r="AN279" s="47" t="str">
        <f>IF($B279="","",VLOOKUP($B279,'Catalog Items'!$L:$BB,38,FALSE))</f>
        <v/>
      </c>
      <c r="AO279" s="47" t="str">
        <f>IF($B279="","",VLOOKUP($B279,'Catalog Items'!$L:$BB,14,FALSE))</f>
        <v/>
      </c>
    </row>
    <row r="280" spans="1:41" ht="15.6" customHeight="1" x14ac:dyDescent="0.25">
      <c r="A280" s="39">
        <v>269</v>
      </c>
      <c r="B280" s="40"/>
      <c r="C280" s="41"/>
      <c r="D280" s="41"/>
      <c r="E280" s="42" t="str">
        <f>IF($B280="","",VLOOKUP($B280,'Catalog Items'!$L:$M,2,FALSE))</f>
        <v/>
      </c>
      <c r="F280" s="68" t="str">
        <f>IF($B280="","",IF(AND(D280&gt;0,C280&gt;0),"UOM Error",IF(D280&gt;0,VLOOKUP(B280,'Catalog Items'!$L:$X,13,FALSE),IF(C280&gt;0,VLOOKUP(B280,'Catalog Items'!$L:$W,12,FALSE),0))))</f>
        <v/>
      </c>
      <c r="G280" s="43" t="str">
        <f t="shared" si="14"/>
        <v/>
      </c>
      <c r="H280" s="44">
        <f t="shared" si="15"/>
        <v>0</v>
      </c>
      <c r="I280" s="45">
        <f t="shared" si="13"/>
        <v>0</v>
      </c>
      <c r="J280" s="46" t="str">
        <f>IF($B280="","",VLOOKUP($B280,'Catalog Items'!$L:$N,3,FALSE))</f>
        <v/>
      </c>
      <c r="K280" s="46" t="str">
        <f>IF($B280="","",VLOOKUP($B280,'Catalog Items'!$L:$O,4,FALSE))</f>
        <v/>
      </c>
      <c r="L280" s="47" t="str">
        <f>IF($B280="","",VLOOKUP($B280,'Catalog Items'!$L:$Q,6,FALSE))</f>
        <v/>
      </c>
      <c r="M280" s="47" t="str">
        <f>IF($B280="","",VLOOKUP($B280,'Catalog Items'!$L:$R,7,FALSE))</f>
        <v/>
      </c>
      <c r="N280" s="47" t="str">
        <f>IF($B280="","",VLOOKUP($B280,'Catalog Items'!$L:$S,8,FALSE))</f>
        <v/>
      </c>
      <c r="O280" s="47" t="str">
        <f>IF($B280="","",VLOOKUP($B280,'Catalog Items'!$L:$T,9,FALSE))</f>
        <v/>
      </c>
      <c r="P280" s="96" t="str">
        <f>IF($B280="","",VLOOKUP($B280,'Catalog Items'!$L:$AA,10,FALSE))</f>
        <v/>
      </c>
      <c r="Q280" s="96" t="str">
        <f>IF($B280="","",VLOOKUP($B280,'Catalog Items'!$L:$AA,11,FALSE))</f>
        <v/>
      </c>
      <c r="R280" s="96" t="str">
        <f>IF($B280="","",VLOOKUP($B280,'Catalog Items'!$L:$AA,12,FALSE))</f>
        <v/>
      </c>
      <c r="S280" s="96" t="str">
        <f>IF($B280="","",VLOOKUP($B280,'Catalog Items'!$L:$AA,13,FALSE))</f>
        <v/>
      </c>
      <c r="T280" s="47" t="str">
        <f>IF($B280="","",VLOOKUP($B280,'Catalog Items'!$L:$BB,17,FALSE))</f>
        <v/>
      </c>
      <c r="U280" s="47" t="str">
        <f>IF($B280="","",VLOOKUP($B280,'Catalog Items'!$L:$BB,19,FALSE))</f>
        <v/>
      </c>
      <c r="V280" s="47" t="str">
        <f>IF($B280="","",VLOOKUP($B280,'Catalog Items'!$L:$BB,20,FALSE))</f>
        <v/>
      </c>
      <c r="W280" s="47" t="str">
        <f>IF($B280="","",VLOOKUP($B280,'Catalog Items'!$L:$BB,21,FALSE))</f>
        <v/>
      </c>
      <c r="X280" s="48" t="str">
        <f>IF($B280="","",VLOOKUP($B280,'Catalog Items'!$L:$BB,22,FALSE))</f>
        <v/>
      </c>
      <c r="Y280" s="48" t="str">
        <f>IF($B280="","",VLOOKUP($B280,'Catalog Items'!$L:$BB,23,FALSE))</f>
        <v/>
      </c>
      <c r="Z280" s="48" t="str">
        <f>IF($B280="","",VLOOKUP($B280,'Catalog Items'!$L:$BB,24,FALSE))</f>
        <v/>
      </c>
      <c r="AA280" s="47" t="str">
        <f>IF($B280="","",VLOOKUP($B280,'Catalog Items'!$L:$BB,25,FALSE))</f>
        <v/>
      </c>
      <c r="AB280" s="47" t="str">
        <f>IF($B280="","",VLOOKUP($B280,'Catalog Items'!$L:$BB,26,FALSE))</f>
        <v/>
      </c>
      <c r="AC280" s="48" t="str">
        <f>IF($B280="","",VLOOKUP($B280,'Catalog Items'!$L:$BB,27,FALSE))</f>
        <v/>
      </c>
      <c r="AD280" s="48" t="str">
        <f>IF($B280="","",VLOOKUP($B280,'Catalog Items'!$L:$BB,28,FALSE))</f>
        <v/>
      </c>
      <c r="AE280" s="48" t="str">
        <f>IF($B280="","",VLOOKUP($B280,'Catalog Items'!$L:$BB,29,FALSE))</f>
        <v/>
      </c>
      <c r="AF280" s="48" t="str">
        <f>IF($B280="","",VLOOKUP($B280,'Catalog Items'!$L:$BB,30,FALSE))</f>
        <v/>
      </c>
      <c r="AG280" s="48" t="str">
        <f>IF($B280="","",VLOOKUP($B280,'Catalog Items'!$L:$BB,31,FALSE))</f>
        <v/>
      </c>
      <c r="AH280" s="48" t="str">
        <f>IF($B280="","",VLOOKUP($B280,'Catalog Items'!$L:$BB,32,FALSE))</f>
        <v/>
      </c>
      <c r="AI280" s="48" t="str">
        <f>IF($B280="","",VLOOKUP($B280,'Catalog Items'!$L:$BB,33,FALSE))</f>
        <v/>
      </c>
      <c r="AJ280" s="48" t="str">
        <f>IF($B280="","",VLOOKUP($B280,'Catalog Items'!$L:$BB,34,FALSE))</f>
        <v/>
      </c>
      <c r="AK280" s="47" t="str">
        <f>IF($B280="","",VLOOKUP($B280,'Catalog Items'!$L:$BB,35,FALSE))</f>
        <v/>
      </c>
      <c r="AL280" s="47" t="str">
        <f>IF($B280="","",VLOOKUP($B280,'Catalog Items'!$L:$BB,36,FALSE))</f>
        <v/>
      </c>
      <c r="AM280" s="47" t="str">
        <f>IF($B280="","",VLOOKUP($B280,'Catalog Items'!$L:$BB,37,FALSE))</f>
        <v/>
      </c>
      <c r="AN280" s="47" t="str">
        <f>IF($B280="","",VLOOKUP($B280,'Catalog Items'!$L:$BB,38,FALSE))</f>
        <v/>
      </c>
      <c r="AO280" s="47" t="str">
        <f>IF($B280="","",VLOOKUP($B280,'Catalog Items'!$L:$BB,14,FALSE))</f>
        <v/>
      </c>
    </row>
    <row r="281" spans="1:41" ht="15.6" customHeight="1" x14ac:dyDescent="0.25">
      <c r="A281" s="39">
        <v>270</v>
      </c>
      <c r="B281" s="40"/>
      <c r="C281" s="41"/>
      <c r="D281" s="41"/>
      <c r="E281" s="42" t="str">
        <f>IF($B281="","",VLOOKUP($B281,'Catalog Items'!$L:$M,2,FALSE))</f>
        <v/>
      </c>
      <c r="F281" s="68" t="str">
        <f>IF($B281="","",IF(AND(D281&gt;0,C281&gt;0),"UOM Error",IF(D281&gt;0,VLOOKUP(B281,'Catalog Items'!$L:$X,13,FALSE),IF(C281&gt;0,VLOOKUP(B281,'Catalog Items'!$L:$W,12,FALSE),0))))</f>
        <v/>
      </c>
      <c r="G281" s="43" t="str">
        <f t="shared" si="14"/>
        <v/>
      </c>
      <c r="H281" s="44">
        <f t="shared" si="15"/>
        <v>0</v>
      </c>
      <c r="I281" s="45">
        <f t="shared" si="13"/>
        <v>0</v>
      </c>
      <c r="J281" s="46" t="str">
        <f>IF($B281="","",VLOOKUP($B281,'Catalog Items'!$L:$N,3,FALSE))</f>
        <v/>
      </c>
      <c r="K281" s="46" t="str">
        <f>IF($B281="","",VLOOKUP($B281,'Catalog Items'!$L:$O,4,FALSE))</f>
        <v/>
      </c>
      <c r="L281" s="47" t="str">
        <f>IF($B281="","",VLOOKUP($B281,'Catalog Items'!$L:$Q,6,FALSE))</f>
        <v/>
      </c>
      <c r="M281" s="47" t="str">
        <f>IF($B281="","",VLOOKUP($B281,'Catalog Items'!$L:$R,7,FALSE))</f>
        <v/>
      </c>
      <c r="N281" s="47" t="str">
        <f>IF($B281="","",VLOOKUP($B281,'Catalog Items'!$L:$S,8,FALSE))</f>
        <v/>
      </c>
      <c r="O281" s="47" t="str">
        <f>IF($B281="","",VLOOKUP($B281,'Catalog Items'!$L:$T,9,FALSE))</f>
        <v/>
      </c>
      <c r="P281" s="96" t="str">
        <f>IF($B281="","",VLOOKUP($B281,'Catalog Items'!$L:$AA,10,FALSE))</f>
        <v/>
      </c>
      <c r="Q281" s="96" t="str">
        <f>IF($B281="","",VLOOKUP($B281,'Catalog Items'!$L:$AA,11,FALSE))</f>
        <v/>
      </c>
      <c r="R281" s="96" t="str">
        <f>IF($B281="","",VLOOKUP($B281,'Catalog Items'!$L:$AA,12,FALSE))</f>
        <v/>
      </c>
      <c r="S281" s="96" t="str">
        <f>IF($B281="","",VLOOKUP($B281,'Catalog Items'!$L:$AA,13,FALSE))</f>
        <v/>
      </c>
      <c r="T281" s="47" t="str">
        <f>IF($B281="","",VLOOKUP($B281,'Catalog Items'!$L:$BB,17,FALSE))</f>
        <v/>
      </c>
      <c r="U281" s="47" t="str">
        <f>IF($B281="","",VLOOKUP($B281,'Catalog Items'!$L:$BB,19,FALSE))</f>
        <v/>
      </c>
      <c r="V281" s="47" t="str">
        <f>IF($B281="","",VLOOKUP($B281,'Catalog Items'!$L:$BB,20,FALSE))</f>
        <v/>
      </c>
      <c r="W281" s="47" t="str">
        <f>IF($B281="","",VLOOKUP($B281,'Catalog Items'!$L:$BB,21,FALSE))</f>
        <v/>
      </c>
      <c r="X281" s="48" t="str">
        <f>IF($B281="","",VLOOKUP($B281,'Catalog Items'!$L:$BB,22,FALSE))</f>
        <v/>
      </c>
      <c r="Y281" s="48" t="str">
        <f>IF($B281="","",VLOOKUP($B281,'Catalog Items'!$L:$BB,23,FALSE))</f>
        <v/>
      </c>
      <c r="Z281" s="48" t="str">
        <f>IF($B281="","",VLOOKUP($B281,'Catalog Items'!$L:$BB,24,FALSE))</f>
        <v/>
      </c>
      <c r="AA281" s="47" t="str">
        <f>IF($B281="","",VLOOKUP($B281,'Catalog Items'!$L:$BB,25,FALSE))</f>
        <v/>
      </c>
      <c r="AB281" s="47" t="str">
        <f>IF($B281="","",VLOOKUP($B281,'Catalog Items'!$L:$BB,26,FALSE))</f>
        <v/>
      </c>
      <c r="AC281" s="48" t="str">
        <f>IF($B281="","",VLOOKUP($B281,'Catalog Items'!$L:$BB,27,FALSE))</f>
        <v/>
      </c>
      <c r="AD281" s="48" t="str">
        <f>IF($B281="","",VLOOKUP($B281,'Catalog Items'!$L:$BB,28,FALSE))</f>
        <v/>
      </c>
      <c r="AE281" s="48" t="str">
        <f>IF($B281="","",VLOOKUP($B281,'Catalog Items'!$L:$BB,29,FALSE))</f>
        <v/>
      </c>
      <c r="AF281" s="48" t="str">
        <f>IF($B281="","",VLOOKUP($B281,'Catalog Items'!$L:$BB,30,FALSE))</f>
        <v/>
      </c>
      <c r="AG281" s="48" t="str">
        <f>IF($B281="","",VLOOKUP($B281,'Catalog Items'!$L:$BB,31,FALSE))</f>
        <v/>
      </c>
      <c r="AH281" s="48" t="str">
        <f>IF($B281="","",VLOOKUP($B281,'Catalog Items'!$L:$BB,32,FALSE))</f>
        <v/>
      </c>
      <c r="AI281" s="48" t="str">
        <f>IF($B281="","",VLOOKUP($B281,'Catalog Items'!$L:$BB,33,FALSE))</f>
        <v/>
      </c>
      <c r="AJ281" s="48" t="str">
        <f>IF($B281="","",VLOOKUP($B281,'Catalog Items'!$L:$BB,34,FALSE))</f>
        <v/>
      </c>
      <c r="AK281" s="47" t="str">
        <f>IF($B281="","",VLOOKUP($B281,'Catalog Items'!$L:$BB,35,FALSE))</f>
        <v/>
      </c>
      <c r="AL281" s="47" t="str">
        <f>IF($B281="","",VLOOKUP($B281,'Catalog Items'!$L:$BB,36,FALSE))</f>
        <v/>
      </c>
      <c r="AM281" s="47" t="str">
        <f>IF($B281="","",VLOOKUP($B281,'Catalog Items'!$L:$BB,37,FALSE))</f>
        <v/>
      </c>
      <c r="AN281" s="47" t="str">
        <f>IF($B281="","",VLOOKUP($B281,'Catalog Items'!$L:$BB,38,FALSE))</f>
        <v/>
      </c>
      <c r="AO281" s="47" t="str">
        <f>IF($B281="","",VLOOKUP($B281,'Catalog Items'!$L:$BB,14,FALSE))</f>
        <v/>
      </c>
    </row>
    <row r="282" spans="1:41" ht="15.6" customHeight="1" x14ac:dyDescent="0.25">
      <c r="A282" s="39">
        <v>271</v>
      </c>
      <c r="B282" s="40"/>
      <c r="C282" s="41"/>
      <c r="D282" s="41"/>
      <c r="E282" s="42" t="str">
        <f>IF($B282="","",VLOOKUP($B282,'Catalog Items'!$L:$M,2,FALSE))</f>
        <v/>
      </c>
      <c r="F282" s="68" t="str">
        <f>IF($B282="","",IF(AND(D282&gt;0,C282&gt;0),"UOM Error",IF(D282&gt;0,VLOOKUP(B282,'Catalog Items'!$L:$X,13,FALSE),IF(C282&gt;0,VLOOKUP(B282,'Catalog Items'!$L:$W,12,FALSE),0))))</f>
        <v/>
      </c>
      <c r="G282" s="43" t="str">
        <f t="shared" si="14"/>
        <v/>
      </c>
      <c r="H282" s="44">
        <f t="shared" si="15"/>
        <v>0</v>
      </c>
      <c r="I282" s="45">
        <f t="shared" si="13"/>
        <v>0</v>
      </c>
      <c r="J282" s="46" t="str">
        <f>IF($B282="","",VLOOKUP($B282,'Catalog Items'!$L:$N,3,FALSE))</f>
        <v/>
      </c>
      <c r="K282" s="46" t="str">
        <f>IF($B282="","",VLOOKUP($B282,'Catalog Items'!$L:$O,4,FALSE))</f>
        <v/>
      </c>
      <c r="L282" s="47" t="str">
        <f>IF($B282="","",VLOOKUP($B282,'Catalog Items'!$L:$Q,6,FALSE))</f>
        <v/>
      </c>
      <c r="M282" s="47" t="str">
        <f>IF($B282="","",VLOOKUP($B282,'Catalog Items'!$L:$R,7,FALSE))</f>
        <v/>
      </c>
      <c r="N282" s="47" t="str">
        <f>IF($B282="","",VLOOKUP($B282,'Catalog Items'!$L:$S,8,FALSE))</f>
        <v/>
      </c>
      <c r="O282" s="47" t="str">
        <f>IF($B282="","",VLOOKUP($B282,'Catalog Items'!$L:$T,9,FALSE))</f>
        <v/>
      </c>
      <c r="P282" s="96" t="str">
        <f>IF($B282="","",VLOOKUP($B282,'Catalog Items'!$L:$AA,10,FALSE))</f>
        <v/>
      </c>
      <c r="Q282" s="96" t="str">
        <f>IF($B282="","",VLOOKUP($B282,'Catalog Items'!$L:$AA,11,FALSE))</f>
        <v/>
      </c>
      <c r="R282" s="96" t="str">
        <f>IF($B282="","",VLOOKUP($B282,'Catalog Items'!$L:$AA,12,FALSE))</f>
        <v/>
      </c>
      <c r="S282" s="96" t="str">
        <f>IF($B282="","",VLOOKUP($B282,'Catalog Items'!$L:$AA,13,FALSE))</f>
        <v/>
      </c>
      <c r="T282" s="47" t="str">
        <f>IF($B282="","",VLOOKUP($B282,'Catalog Items'!$L:$BB,17,FALSE))</f>
        <v/>
      </c>
      <c r="U282" s="47" t="str">
        <f>IF($B282="","",VLOOKUP($B282,'Catalog Items'!$L:$BB,19,FALSE))</f>
        <v/>
      </c>
      <c r="V282" s="47" t="str">
        <f>IF($B282="","",VLOOKUP($B282,'Catalog Items'!$L:$BB,20,FALSE))</f>
        <v/>
      </c>
      <c r="W282" s="47" t="str">
        <f>IF($B282="","",VLOOKUP($B282,'Catalog Items'!$L:$BB,21,FALSE))</f>
        <v/>
      </c>
      <c r="X282" s="48" t="str">
        <f>IF($B282="","",VLOOKUP($B282,'Catalog Items'!$L:$BB,22,FALSE))</f>
        <v/>
      </c>
      <c r="Y282" s="48" t="str">
        <f>IF($B282="","",VLOOKUP($B282,'Catalog Items'!$L:$BB,23,FALSE))</f>
        <v/>
      </c>
      <c r="Z282" s="48" t="str">
        <f>IF($B282="","",VLOOKUP($B282,'Catalog Items'!$L:$BB,24,FALSE))</f>
        <v/>
      </c>
      <c r="AA282" s="47" t="str">
        <f>IF($B282="","",VLOOKUP($B282,'Catalog Items'!$L:$BB,25,FALSE))</f>
        <v/>
      </c>
      <c r="AB282" s="47" t="str">
        <f>IF($B282="","",VLOOKUP($B282,'Catalog Items'!$L:$BB,26,FALSE))</f>
        <v/>
      </c>
      <c r="AC282" s="48" t="str">
        <f>IF($B282="","",VLOOKUP($B282,'Catalog Items'!$L:$BB,27,FALSE))</f>
        <v/>
      </c>
      <c r="AD282" s="48" t="str">
        <f>IF($B282="","",VLOOKUP($B282,'Catalog Items'!$L:$BB,28,FALSE))</f>
        <v/>
      </c>
      <c r="AE282" s="48" t="str">
        <f>IF($B282="","",VLOOKUP($B282,'Catalog Items'!$L:$BB,29,FALSE))</f>
        <v/>
      </c>
      <c r="AF282" s="48" t="str">
        <f>IF($B282="","",VLOOKUP($B282,'Catalog Items'!$L:$BB,30,FALSE))</f>
        <v/>
      </c>
      <c r="AG282" s="48" t="str">
        <f>IF($B282="","",VLOOKUP($B282,'Catalog Items'!$L:$BB,31,FALSE))</f>
        <v/>
      </c>
      <c r="AH282" s="48" t="str">
        <f>IF($B282="","",VLOOKUP($B282,'Catalog Items'!$L:$BB,32,FALSE))</f>
        <v/>
      </c>
      <c r="AI282" s="48" t="str">
        <f>IF($B282="","",VLOOKUP($B282,'Catalog Items'!$L:$BB,33,FALSE))</f>
        <v/>
      </c>
      <c r="AJ282" s="48" t="str">
        <f>IF($B282="","",VLOOKUP($B282,'Catalog Items'!$L:$BB,34,FALSE))</f>
        <v/>
      </c>
      <c r="AK282" s="47" t="str">
        <f>IF($B282="","",VLOOKUP($B282,'Catalog Items'!$L:$BB,35,FALSE))</f>
        <v/>
      </c>
      <c r="AL282" s="47" t="str">
        <f>IF($B282="","",VLOOKUP($B282,'Catalog Items'!$L:$BB,36,FALSE))</f>
        <v/>
      </c>
      <c r="AM282" s="47" t="str">
        <f>IF($B282="","",VLOOKUP($B282,'Catalog Items'!$L:$BB,37,FALSE))</f>
        <v/>
      </c>
      <c r="AN282" s="47" t="str">
        <f>IF($B282="","",VLOOKUP($B282,'Catalog Items'!$L:$BB,38,FALSE))</f>
        <v/>
      </c>
      <c r="AO282" s="47" t="str">
        <f>IF($B282="","",VLOOKUP($B282,'Catalog Items'!$L:$BB,14,FALSE))</f>
        <v/>
      </c>
    </row>
    <row r="283" spans="1:41" ht="15.6" customHeight="1" x14ac:dyDescent="0.25">
      <c r="A283" s="39">
        <v>272</v>
      </c>
      <c r="B283" s="40"/>
      <c r="C283" s="41"/>
      <c r="D283" s="41"/>
      <c r="E283" s="42" t="str">
        <f>IF($B283="","",VLOOKUP($B283,'Catalog Items'!$L:$M,2,FALSE))</f>
        <v/>
      </c>
      <c r="F283" s="68" t="str">
        <f>IF($B283="","",IF(AND(D283&gt;0,C283&gt;0),"UOM Error",IF(D283&gt;0,VLOOKUP(B283,'Catalog Items'!$L:$X,13,FALSE),IF(C283&gt;0,VLOOKUP(B283,'Catalog Items'!$L:$W,12,FALSE),0))))</f>
        <v/>
      </c>
      <c r="G283" s="43" t="str">
        <f t="shared" si="14"/>
        <v/>
      </c>
      <c r="H283" s="44">
        <f t="shared" si="15"/>
        <v>0</v>
      </c>
      <c r="I283" s="45">
        <f t="shared" si="13"/>
        <v>0</v>
      </c>
      <c r="J283" s="46" t="str">
        <f>IF($B283="","",VLOOKUP($B283,'Catalog Items'!$L:$N,3,FALSE))</f>
        <v/>
      </c>
      <c r="K283" s="46" t="str">
        <f>IF($B283="","",VLOOKUP($B283,'Catalog Items'!$L:$O,4,FALSE))</f>
        <v/>
      </c>
      <c r="L283" s="47" t="str">
        <f>IF($B283="","",VLOOKUP($B283,'Catalog Items'!$L:$Q,6,FALSE))</f>
        <v/>
      </c>
      <c r="M283" s="47" t="str">
        <f>IF($B283="","",VLOOKUP($B283,'Catalog Items'!$L:$R,7,FALSE))</f>
        <v/>
      </c>
      <c r="N283" s="47" t="str">
        <f>IF($B283="","",VLOOKUP($B283,'Catalog Items'!$L:$S,8,FALSE))</f>
        <v/>
      </c>
      <c r="O283" s="47" t="str">
        <f>IF($B283="","",VLOOKUP($B283,'Catalog Items'!$L:$T,9,FALSE))</f>
        <v/>
      </c>
      <c r="P283" s="96" t="str">
        <f>IF($B283="","",VLOOKUP($B283,'Catalog Items'!$L:$AA,10,FALSE))</f>
        <v/>
      </c>
      <c r="Q283" s="96" t="str">
        <f>IF($B283="","",VLOOKUP($B283,'Catalog Items'!$L:$AA,11,FALSE))</f>
        <v/>
      </c>
      <c r="R283" s="96" t="str">
        <f>IF($B283="","",VLOOKUP($B283,'Catalog Items'!$L:$AA,12,FALSE))</f>
        <v/>
      </c>
      <c r="S283" s="96" t="str">
        <f>IF($B283="","",VLOOKUP($B283,'Catalog Items'!$L:$AA,13,FALSE))</f>
        <v/>
      </c>
      <c r="T283" s="47" t="str">
        <f>IF($B283="","",VLOOKUP($B283,'Catalog Items'!$L:$BB,17,FALSE))</f>
        <v/>
      </c>
      <c r="U283" s="47" t="str">
        <f>IF($B283="","",VLOOKUP($B283,'Catalog Items'!$L:$BB,19,FALSE))</f>
        <v/>
      </c>
      <c r="V283" s="47" t="str">
        <f>IF($B283="","",VLOOKUP($B283,'Catalog Items'!$L:$BB,20,FALSE))</f>
        <v/>
      </c>
      <c r="W283" s="47" t="str">
        <f>IF($B283="","",VLOOKUP($B283,'Catalog Items'!$L:$BB,21,FALSE))</f>
        <v/>
      </c>
      <c r="X283" s="48" t="str">
        <f>IF($B283="","",VLOOKUP($B283,'Catalog Items'!$L:$BB,22,FALSE))</f>
        <v/>
      </c>
      <c r="Y283" s="48" t="str">
        <f>IF($B283="","",VLOOKUP($B283,'Catalog Items'!$L:$BB,23,FALSE))</f>
        <v/>
      </c>
      <c r="Z283" s="48" t="str">
        <f>IF($B283="","",VLOOKUP($B283,'Catalog Items'!$L:$BB,24,FALSE))</f>
        <v/>
      </c>
      <c r="AA283" s="47" t="str">
        <f>IF($B283="","",VLOOKUP($B283,'Catalog Items'!$L:$BB,25,FALSE))</f>
        <v/>
      </c>
      <c r="AB283" s="47" t="str">
        <f>IF($B283="","",VLOOKUP($B283,'Catalog Items'!$L:$BB,26,FALSE))</f>
        <v/>
      </c>
      <c r="AC283" s="48" t="str">
        <f>IF($B283="","",VLOOKUP($B283,'Catalog Items'!$L:$BB,27,FALSE))</f>
        <v/>
      </c>
      <c r="AD283" s="48" t="str">
        <f>IF($B283="","",VLOOKUP($B283,'Catalog Items'!$L:$BB,28,FALSE))</f>
        <v/>
      </c>
      <c r="AE283" s="48" t="str">
        <f>IF($B283="","",VLOOKUP($B283,'Catalog Items'!$L:$BB,29,FALSE))</f>
        <v/>
      </c>
      <c r="AF283" s="48" t="str">
        <f>IF($B283="","",VLOOKUP($B283,'Catalog Items'!$L:$BB,30,FALSE))</f>
        <v/>
      </c>
      <c r="AG283" s="48" t="str">
        <f>IF($B283="","",VLOOKUP($B283,'Catalog Items'!$L:$BB,31,FALSE))</f>
        <v/>
      </c>
      <c r="AH283" s="48" t="str">
        <f>IF($B283="","",VLOOKUP($B283,'Catalog Items'!$L:$BB,32,FALSE))</f>
        <v/>
      </c>
      <c r="AI283" s="48" t="str">
        <f>IF($B283="","",VLOOKUP($B283,'Catalog Items'!$L:$BB,33,FALSE))</f>
        <v/>
      </c>
      <c r="AJ283" s="48" t="str">
        <f>IF($B283="","",VLOOKUP($B283,'Catalog Items'!$L:$BB,34,FALSE))</f>
        <v/>
      </c>
      <c r="AK283" s="47" t="str">
        <f>IF($B283="","",VLOOKUP($B283,'Catalog Items'!$L:$BB,35,FALSE))</f>
        <v/>
      </c>
      <c r="AL283" s="47" t="str">
        <f>IF($B283="","",VLOOKUP($B283,'Catalog Items'!$L:$BB,36,FALSE))</f>
        <v/>
      </c>
      <c r="AM283" s="47" t="str">
        <f>IF($B283="","",VLOOKUP($B283,'Catalog Items'!$L:$BB,37,FALSE))</f>
        <v/>
      </c>
      <c r="AN283" s="47" t="str">
        <f>IF($B283="","",VLOOKUP($B283,'Catalog Items'!$L:$BB,38,FALSE))</f>
        <v/>
      </c>
      <c r="AO283" s="47" t="str">
        <f>IF($B283="","",VLOOKUP($B283,'Catalog Items'!$L:$BB,14,FALSE))</f>
        <v/>
      </c>
    </row>
    <row r="284" spans="1:41" ht="15.6" customHeight="1" x14ac:dyDescent="0.25">
      <c r="A284" s="39">
        <v>273</v>
      </c>
      <c r="B284" s="40"/>
      <c r="C284" s="41"/>
      <c r="D284" s="41"/>
      <c r="E284" s="42" t="str">
        <f>IF($B284="","",VLOOKUP($B284,'Catalog Items'!$L:$M,2,FALSE))</f>
        <v/>
      </c>
      <c r="F284" s="68" t="str">
        <f>IF($B284="","",IF(AND(D284&gt;0,C284&gt;0),"UOM Error",IF(D284&gt;0,VLOOKUP(B284,'Catalog Items'!$L:$X,13,FALSE),IF(C284&gt;0,VLOOKUP(B284,'Catalog Items'!$L:$W,12,FALSE),0))))</f>
        <v/>
      </c>
      <c r="G284" s="43" t="str">
        <f t="shared" si="14"/>
        <v/>
      </c>
      <c r="H284" s="44">
        <f t="shared" si="15"/>
        <v>0</v>
      </c>
      <c r="I284" s="45">
        <f t="shared" si="13"/>
        <v>0</v>
      </c>
      <c r="J284" s="46" t="str">
        <f>IF($B284="","",VLOOKUP($B284,'Catalog Items'!$L:$N,3,FALSE))</f>
        <v/>
      </c>
      <c r="K284" s="46" t="str">
        <f>IF($B284="","",VLOOKUP($B284,'Catalog Items'!$L:$O,4,FALSE))</f>
        <v/>
      </c>
      <c r="L284" s="47" t="str">
        <f>IF($B284="","",VLOOKUP($B284,'Catalog Items'!$L:$Q,6,FALSE))</f>
        <v/>
      </c>
      <c r="M284" s="47" t="str">
        <f>IF($B284="","",VLOOKUP($B284,'Catalog Items'!$L:$R,7,FALSE))</f>
        <v/>
      </c>
      <c r="N284" s="47" t="str">
        <f>IF($B284="","",VLOOKUP($B284,'Catalog Items'!$L:$S,8,FALSE))</f>
        <v/>
      </c>
      <c r="O284" s="47" t="str">
        <f>IF($B284="","",VLOOKUP($B284,'Catalog Items'!$L:$T,9,FALSE))</f>
        <v/>
      </c>
      <c r="P284" s="96" t="str">
        <f>IF($B284="","",VLOOKUP($B284,'Catalog Items'!$L:$AA,10,FALSE))</f>
        <v/>
      </c>
      <c r="Q284" s="96" t="str">
        <f>IF($B284="","",VLOOKUP($B284,'Catalog Items'!$L:$AA,11,FALSE))</f>
        <v/>
      </c>
      <c r="R284" s="96" t="str">
        <f>IF($B284="","",VLOOKUP($B284,'Catalog Items'!$L:$AA,12,FALSE))</f>
        <v/>
      </c>
      <c r="S284" s="96" t="str">
        <f>IF($B284="","",VLOOKUP($B284,'Catalog Items'!$L:$AA,13,FALSE))</f>
        <v/>
      </c>
      <c r="T284" s="47" t="str">
        <f>IF($B284="","",VLOOKUP($B284,'Catalog Items'!$L:$BB,17,FALSE))</f>
        <v/>
      </c>
      <c r="U284" s="47" t="str">
        <f>IF($B284="","",VLOOKUP($B284,'Catalog Items'!$L:$BB,19,FALSE))</f>
        <v/>
      </c>
      <c r="V284" s="47" t="str">
        <f>IF($B284="","",VLOOKUP($B284,'Catalog Items'!$L:$BB,20,FALSE))</f>
        <v/>
      </c>
      <c r="W284" s="47" t="str">
        <f>IF($B284="","",VLOOKUP($B284,'Catalog Items'!$L:$BB,21,FALSE))</f>
        <v/>
      </c>
      <c r="X284" s="48" t="str">
        <f>IF($B284="","",VLOOKUP($B284,'Catalog Items'!$L:$BB,22,FALSE))</f>
        <v/>
      </c>
      <c r="Y284" s="48" t="str">
        <f>IF($B284="","",VLOOKUP($B284,'Catalog Items'!$L:$BB,23,FALSE))</f>
        <v/>
      </c>
      <c r="Z284" s="48" t="str">
        <f>IF($B284="","",VLOOKUP($B284,'Catalog Items'!$L:$BB,24,FALSE))</f>
        <v/>
      </c>
      <c r="AA284" s="47" t="str">
        <f>IF($B284="","",VLOOKUP($B284,'Catalog Items'!$L:$BB,25,FALSE))</f>
        <v/>
      </c>
      <c r="AB284" s="47" t="str">
        <f>IF($B284="","",VLOOKUP($B284,'Catalog Items'!$L:$BB,26,FALSE))</f>
        <v/>
      </c>
      <c r="AC284" s="48" t="str">
        <f>IF($B284="","",VLOOKUP($B284,'Catalog Items'!$L:$BB,27,FALSE))</f>
        <v/>
      </c>
      <c r="AD284" s="48" t="str">
        <f>IF($B284="","",VLOOKUP($B284,'Catalog Items'!$L:$BB,28,FALSE))</f>
        <v/>
      </c>
      <c r="AE284" s="48" t="str">
        <f>IF($B284="","",VLOOKUP($B284,'Catalog Items'!$L:$BB,29,FALSE))</f>
        <v/>
      </c>
      <c r="AF284" s="48" t="str">
        <f>IF($B284="","",VLOOKUP($B284,'Catalog Items'!$L:$BB,30,FALSE))</f>
        <v/>
      </c>
      <c r="AG284" s="48" t="str">
        <f>IF($B284="","",VLOOKUP($B284,'Catalog Items'!$L:$BB,31,FALSE))</f>
        <v/>
      </c>
      <c r="AH284" s="48" t="str">
        <f>IF($B284="","",VLOOKUP($B284,'Catalog Items'!$L:$BB,32,FALSE))</f>
        <v/>
      </c>
      <c r="AI284" s="48" t="str">
        <f>IF($B284="","",VLOOKUP($B284,'Catalog Items'!$L:$BB,33,FALSE))</f>
        <v/>
      </c>
      <c r="AJ284" s="48" t="str">
        <f>IF($B284="","",VLOOKUP($B284,'Catalog Items'!$L:$BB,34,FALSE))</f>
        <v/>
      </c>
      <c r="AK284" s="47" t="str">
        <f>IF($B284="","",VLOOKUP($B284,'Catalog Items'!$L:$BB,35,FALSE))</f>
        <v/>
      </c>
      <c r="AL284" s="47" t="str">
        <f>IF($B284="","",VLOOKUP($B284,'Catalog Items'!$L:$BB,36,FALSE))</f>
        <v/>
      </c>
      <c r="AM284" s="47" t="str">
        <f>IF($B284="","",VLOOKUP($B284,'Catalog Items'!$L:$BB,37,FALSE))</f>
        <v/>
      </c>
      <c r="AN284" s="47" t="str">
        <f>IF($B284="","",VLOOKUP($B284,'Catalog Items'!$L:$BB,38,FALSE))</f>
        <v/>
      </c>
      <c r="AO284" s="47" t="str">
        <f>IF($B284="","",VLOOKUP($B284,'Catalog Items'!$L:$BB,14,FALSE))</f>
        <v/>
      </c>
    </row>
    <row r="285" spans="1:41" ht="15.6" customHeight="1" x14ac:dyDescent="0.25">
      <c r="A285" s="39">
        <v>274</v>
      </c>
      <c r="B285" s="40"/>
      <c r="C285" s="41"/>
      <c r="D285" s="41"/>
      <c r="E285" s="42" t="str">
        <f>IF($B285="","",VLOOKUP($B285,'Catalog Items'!$L:$M,2,FALSE))</f>
        <v/>
      </c>
      <c r="F285" s="68" t="str">
        <f>IF($B285="","",IF(AND(D285&gt;0,C285&gt;0),"UOM Error",IF(D285&gt;0,VLOOKUP(B285,'Catalog Items'!$L:$X,13,FALSE),IF(C285&gt;0,VLOOKUP(B285,'Catalog Items'!$L:$W,12,FALSE),0))))</f>
        <v/>
      </c>
      <c r="G285" s="43" t="str">
        <f t="shared" si="14"/>
        <v/>
      </c>
      <c r="H285" s="44">
        <f t="shared" si="15"/>
        <v>0</v>
      </c>
      <c r="I285" s="45">
        <f t="shared" si="13"/>
        <v>0</v>
      </c>
      <c r="J285" s="46" t="str">
        <f>IF($B285="","",VLOOKUP($B285,'Catalog Items'!$L:$N,3,FALSE))</f>
        <v/>
      </c>
      <c r="K285" s="46" t="str">
        <f>IF($B285="","",VLOOKUP($B285,'Catalog Items'!$L:$O,4,FALSE))</f>
        <v/>
      </c>
      <c r="L285" s="47" t="str">
        <f>IF($B285="","",VLOOKUP($B285,'Catalog Items'!$L:$Q,6,FALSE))</f>
        <v/>
      </c>
      <c r="M285" s="47" t="str">
        <f>IF($B285="","",VLOOKUP($B285,'Catalog Items'!$L:$R,7,FALSE))</f>
        <v/>
      </c>
      <c r="N285" s="47" t="str">
        <f>IF($B285="","",VLOOKUP($B285,'Catalog Items'!$L:$S,8,FALSE))</f>
        <v/>
      </c>
      <c r="O285" s="47" t="str">
        <f>IF($B285="","",VLOOKUP($B285,'Catalog Items'!$L:$T,9,FALSE))</f>
        <v/>
      </c>
      <c r="P285" s="96" t="str">
        <f>IF($B285="","",VLOOKUP($B285,'Catalog Items'!$L:$AA,10,FALSE))</f>
        <v/>
      </c>
      <c r="Q285" s="96" t="str">
        <f>IF($B285="","",VLOOKUP($B285,'Catalog Items'!$L:$AA,11,FALSE))</f>
        <v/>
      </c>
      <c r="R285" s="96" t="str">
        <f>IF($B285="","",VLOOKUP($B285,'Catalog Items'!$L:$AA,12,FALSE))</f>
        <v/>
      </c>
      <c r="S285" s="96" t="str">
        <f>IF($B285="","",VLOOKUP($B285,'Catalog Items'!$L:$AA,13,FALSE))</f>
        <v/>
      </c>
      <c r="T285" s="47" t="str">
        <f>IF($B285="","",VLOOKUP($B285,'Catalog Items'!$L:$BB,17,FALSE))</f>
        <v/>
      </c>
      <c r="U285" s="47" t="str">
        <f>IF($B285="","",VLOOKUP($B285,'Catalog Items'!$L:$BB,19,FALSE))</f>
        <v/>
      </c>
      <c r="V285" s="47" t="str">
        <f>IF($B285="","",VLOOKUP($B285,'Catalog Items'!$L:$BB,20,FALSE))</f>
        <v/>
      </c>
      <c r="W285" s="47" t="str">
        <f>IF($B285="","",VLOOKUP($B285,'Catalog Items'!$L:$BB,21,FALSE))</f>
        <v/>
      </c>
      <c r="X285" s="48" t="str">
        <f>IF($B285="","",VLOOKUP($B285,'Catalog Items'!$L:$BB,22,FALSE))</f>
        <v/>
      </c>
      <c r="Y285" s="48" t="str">
        <f>IF($B285="","",VLOOKUP($B285,'Catalog Items'!$L:$BB,23,FALSE))</f>
        <v/>
      </c>
      <c r="Z285" s="48" t="str">
        <f>IF($B285="","",VLOOKUP($B285,'Catalog Items'!$L:$BB,24,FALSE))</f>
        <v/>
      </c>
      <c r="AA285" s="47" t="str">
        <f>IF($B285="","",VLOOKUP($B285,'Catalog Items'!$L:$BB,25,FALSE))</f>
        <v/>
      </c>
      <c r="AB285" s="47" t="str">
        <f>IF($B285="","",VLOOKUP($B285,'Catalog Items'!$L:$BB,26,FALSE))</f>
        <v/>
      </c>
      <c r="AC285" s="48" t="str">
        <f>IF($B285="","",VLOOKUP($B285,'Catalog Items'!$L:$BB,27,FALSE))</f>
        <v/>
      </c>
      <c r="AD285" s="48" t="str">
        <f>IF($B285="","",VLOOKUP($B285,'Catalog Items'!$L:$BB,28,FALSE))</f>
        <v/>
      </c>
      <c r="AE285" s="48" t="str">
        <f>IF($B285="","",VLOOKUP($B285,'Catalog Items'!$L:$BB,29,FALSE))</f>
        <v/>
      </c>
      <c r="AF285" s="48" t="str">
        <f>IF($B285="","",VLOOKUP($B285,'Catalog Items'!$L:$BB,30,FALSE))</f>
        <v/>
      </c>
      <c r="AG285" s="48" t="str">
        <f>IF($B285="","",VLOOKUP($B285,'Catalog Items'!$L:$BB,31,FALSE))</f>
        <v/>
      </c>
      <c r="AH285" s="48" t="str">
        <f>IF($B285="","",VLOOKUP($B285,'Catalog Items'!$L:$BB,32,FALSE))</f>
        <v/>
      </c>
      <c r="AI285" s="48" t="str">
        <f>IF($B285="","",VLOOKUP($B285,'Catalog Items'!$L:$BB,33,FALSE))</f>
        <v/>
      </c>
      <c r="AJ285" s="48" t="str">
        <f>IF($B285="","",VLOOKUP($B285,'Catalog Items'!$L:$BB,34,FALSE))</f>
        <v/>
      </c>
      <c r="AK285" s="47" t="str">
        <f>IF($B285="","",VLOOKUP($B285,'Catalog Items'!$L:$BB,35,FALSE))</f>
        <v/>
      </c>
      <c r="AL285" s="47" t="str">
        <f>IF($B285="","",VLOOKUP($B285,'Catalog Items'!$L:$BB,36,FALSE))</f>
        <v/>
      </c>
      <c r="AM285" s="47" t="str">
        <f>IF($B285="","",VLOOKUP($B285,'Catalog Items'!$L:$BB,37,FALSE))</f>
        <v/>
      </c>
      <c r="AN285" s="47" t="str">
        <f>IF($B285="","",VLOOKUP($B285,'Catalog Items'!$L:$BB,38,FALSE))</f>
        <v/>
      </c>
      <c r="AO285" s="47" t="str">
        <f>IF($B285="","",VLOOKUP($B285,'Catalog Items'!$L:$BB,14,FALSE))</f>
        <v/>
      </c>
    </row>
    <row r="286" spans="1:41" ht="15.6" customHeight="1" x14ac:dyDescent="0.25">
      <c r="A286" s="39">
        <v>275</v>
      </c>
      <c r="B286" s="40"/>
      <c r="C286" s="41"/>
      <c r="D286" s="41"/>
      <c r="E286" s="42" t="str">
        <f>IF($B286="","",VLOOKUP($B286,'Catalog Items'!$L:$M,2,FALSE))</f>
        <v/>
      </c>
      <c r="F286" s="68" t="str">
        <f>IF($B286="","",IF(AND(D286&gt;0,C286&gt;0),"UOM Error",IF(D286&gt;0,VLOOKUP(B286,'Catalog Items'!$L:$X,13,FALSE),IF(C286&gt;0,VLOOKUP(B286,'Catalog Items'!$L:$W,12,FALSE),0))))</f>
        <v/>
      </c>
      <c r="G286" s="43" t="str">
        <f t="shared" si="14"/>
        <v/>
      </c>
      <c r="H286" s="44">
        <f t="shared" si="15"/>
        <v>0</v>
      </c>
      <c r="I286" s="45">
        <f t="shared" si="13"/>
        <v>0</v>
      </c>
      <c r="J286" s="46" t="str">
        <f>IF($B286="","",VLOOKUP($B286,'Catalog Items'!$L:$N,3,FALSE))</f>
        <v/>
      </c>
      <c r="K286" s="46" t="str">
        <f>IF($B286="","",VLOOKUP($B286,'Catalog Items'!$L:$O,4,FALSE))</f>
        <v/>
      </c>
      <c r="L286" s="47" t="str">
        <f>IF($B286="","",VLOOKUP($B286,'Catalog Items'!$L:$Q,6,FALSE))</f>
        <v/>
      </c>
      <c r="M286" s="47" t="str">
        <f>IF($B286="","",VLOOKUP($B286,'Catalog Items'!$L:$R,7,FALSE))</f>
        <v/>
      </c>
      <c r="N286" s="47" t="str">
        <f>IF($B286="","",VLOOKUP($B286,'Catalog Items'!$L:$S,8,FALSE))</f>
        <v/>
      </c>
      <c r="O286" s="47" t="str">
        <f>IF($B286="","",VLOOKUP($B286,'Catalog Items'!$L:$T,9,FALSE))</f>
        <v/>
      </c>
      <c r="P286" s="96" t="str">
        <f>IF($B286="","",VLOOKUP($B286,'Catalog Items'!$L:$AA,10,FALSE))</f>
        <v/>
      </c>
      <c r="Q286" s="96" t="str">
        <f>IF($B286="","",VLOOKUP($B286,'Catalog Items'!$L:$AA,11,FALSE))</f>
        <v/>
      </c>
      <c r="R286" s="96" t="str">
        <f>IF($B286="","",VLOOKUP($B286,'Catalog Items'!$L:$AA,12,FALSE))</f>
        <v/>
      </c>
      <c r="S286" s="96" t="str">
        <f>IF($B286="","",VLOOKUP($B286,'Catalog Items'!$L:$AA,13,FALSE))</f>
        <v/>
      </c>
      <c r="T286" s="47" t="str">
        <f>IF($B286="","",VLOOKUP($B286,'Catalog Items'!$L:$BB,17,FALSE))</f>
        <v/>
      </c>
      <c r="U286" s="47" t="str">
        <f>IF($B286="","",VLOOKUP($B286,'Catalog Items'!$L:$BB,19,FALSE))</f>
        <v/>
      </c>
      <c r="V286" s="47" t="str">
        <f>IF($B286="","",VLOOKUP($B286,'Catalog Items'!$L:$BB,20,FALSE))</f>
        <v/>
      </c>
      <c r="W286" s="47" t="str">
        <f>IF($B286="","",VLOOKUP($B286,'Catalog Items'!$L:$BB,21,FALSE))</f>
        <v/>
      </c>
      <c r="X286" s="48" t="str">
        <f>IF($B286="","",VLOOKUP($B286,'Catalog Items'!$L:$BB,22,FALSE))</f>
        <v/>
      </c>
      <c r="Y286" s="48" t="str">
        <f>IF($B286="","",VLOOKUP($B286,'Catalog Items'!$L:$BB,23,FALSE))</f>
        <v/>
      </c>
      <c r="Z286" s="48" t="str">
        <f>IF($B286="","",VLOOKUP($B286,'Catalog Items'!$L:$BB,24,FALSE))</f>
        <v/>
      </c>
      <c r="AA286" s="47" t="str">
        <f>IF($B286="","",VLOOKUP($B286,'Catalog Items'!$L:$BB,25,FALSE))</f>
        <v/>
      </c>
      <c r="AB286" s="47" t="str">
        <f>IF($B286="","",VLOOKUP($B286,'Catalog Items'!$L:$BB,26,FALSE))</f>
        <v/>
      </c>
      <c r="AC286" s="48" t="str">
        <f>IF($B286="","",VLOOKUP($B286,'Catalog Items'!$L:$BB,27,FALSE))</f>
        <v/>
      </c>
      <c r="AD286" s="48" t="str">
        <f>IF($B286="","",VLOOKUP($B286,'Catalog Items'!$L:$BB,28,FALSE))</f>
        <v/>
      </c>
      <c r="AE286" s="48" t="str">
        <f>IF($B286="","",VLOOKUP($B286,'Catalog Items'!$L:$BB,29,FALSE))</f>
        <v/>
      </c>
      <c r="AF286" s="48" t="str">
        <f>IF($B286="","",VLOOKUP($B286,'Catalog Items'!$L:$BB,30,FALSE))</f>
        <v/>
      </c>
      <c r="AG286" s="48" t="str">
        <f>IF($B286="","",VLOOKUP($B286,'Catalog Items'!$L:$BB,31,FALSE))</f>
        <v/>
      </c>
      <c r="AH286" s="48" t="str">
        <f>IF($B286="","",VLOOKUP($B286,'Catalog Items'!$L:$BB,32,FALSE))</f>
        <v/>
      </c>
      <c r="AI286" s="48" t="str">
        <f>IF($B286="","",VLOOKUP($B286,'Catalog Items'!$L:$BB,33,FALSE))</f>
        <v/>
      </c>
      <c r="AJ286" s="48" t="str">
        <f>IF($B286="","",VLOOKUP($B286,'Catalog Items'!$L:$BB,34,FALSE))</f>
        <v/>
      </c>
      <c r="AK286" s="47" t="str">
        <f>IF($B286="","",VLOOKUP($B286,'Catalog Items'!$L:$BB,35,FALSE))</f>
        <v/>
      </c>
      <c r="AL286" s="47" t="str">
        <f>IF($B286="","",VLOOKUP($B286,'Catalog Items'!$L:$BB,36,FALSE))</f>
        <v/>
      </c>
      <c r="AM286" s="47" t="str">
        <f>IF($B286="","",VLOOKUP($B286,'Catalog Items'!$L:$BB,37,FALSE))</f>
        <v/>
      </c>
      <c r="AN286" s="47" t="str">
        <f>IF($B286="","",VLOOKUP($B286,'Catalog Items'!$L:$BB,38,FALSE))</f>
        <v/>
      </c>
      <c r="AO286" s="47" t="str">
        <f>IF($B286="","",VLOOKUP($B286,'Catalog Items'!$L:$BB,14,FALSE))</f>
        <v/>
      </c>
    </row>
    <row r="287" spans="1:41" ht="15.6" customHeight="1" x14ac:dyDescent="0.25">
      <c r="A287" s="39">
        <v>276</v>
      </c>
      <c r="B287" s="40"/>
      <c r="C287" s="41"/>
      <c r="D287" s="41"/>
      <c r="E287" s="42" t="str">
        <f>IF($B287="","",VLOOKUP($B287,'Catalog Items'!$L:$M,2,FALSE))</f>
        <v/>
      </c>
      <c r="F287" s="68" t="str">
        <f>IF($B287="","",IF(AND(D287&gt;0,C287&gt;0),"UOM Error",IF(D287&gt;0,VLOOKUP(B287,'Catalog Items'!$L:$X,13,FALSE),IF(C287&gt;0,VLOOKUP(B287,'Catalog Items'!$L:$W,12,FALSE),0))))</f>
        <v/>
      </c>
      <c r="G287" s="43" t="str">
        <f t="shared" si="14"/>
        <v/>
      </c>
      <c r="H287" s="44">
        <f t="shared" si="15"/>
        <v>0</v>
      </c>
      <c r="I287" s="45">
        <f t="shared" si="13"/>
        <v>0</v>
      </c>
      <c r="J287" s="46" t="str">
        <f>IF($B287="","",VLOOKUP($B287,'Catalog Items'!$L:$N,3,FALSE))</f>
        <v/>
      </c>
      <c r="K287" s="46" t="str">
        <f>IF($B287="","",VLOOKUP($B287,'Catalog Items'!$L:$O,4,FALSE))</f>
        <v/>
      </c>
      <c r="L287" s="47" t="str">
        <f>IF($B287="","",VLOOKUP($B287,'Catalog Items'!$L:$Q,6,FALSE))</f>
        <v/>
      </c>
      <c r="M287" s="47" t="str">
        <f>IF($B287="","",VLOOKUP($B287,'Catalog Items'!$L:$R,7,FALSE))</f>
        <v/>
      </c>
      <c r="N287" s="47" t="str">
        <f>IF($B287="","",VLOOKUP($B287,'Catalog Items'!$L:$S,8,FALSE))</f>
        <v/>
      </c>
      <c r="O287" s="47" t="str">
        <f>IF($B287="","",VLOOKUP($B287,'Catalog Items'!$L:$T,9,FALSE))</f>
        <v/>
      </c>
      <c r="P287" s="96" t="str">
        <f>IF($B287="","",VLOOKUP($B287,'Catalog Items'!$L:$AA,10,FALSE))</f>
        <v/>
      </c>
      <c r="Q287" s="96" t="str">
        <f>IF($B287="","",VLOOKUP($B287,'Catalog Items'!$L:$AA,11,FALSE))</f>
        <v/>
      </c>
      <c r="R287" s="96" t="str">
        <f>IF($B287="","",VLOOKUP($B287,'Catalog Items'!$L:$AA,12,FALSE))</f>
        <v/>
      </c>
      <c r="S287" s="96" t="str">
        <f>IF($B287="","",VLOOKUP($B287,'Catalog Items'!$L:$AA,13,FALSE))</f>
        <v/>
      </c>
      <c r="T287" s="47" t="str">
        <f>IF($B287="","",VLOOKUP($B287,'Catalog Items'!$L:$BB,17,FALSE))</f>
        <v/>
      </c>
      <c r="U287" s="47" t="str">
        <f>IF($B287="","",VLOOKUP($B287,'Catalog Items'!$L:$BB,19,FALSE))</f>
        <v/>
      </c>
      <c r="V287" s="47" t="str">
        <f>IF($B287="","",VLOOKUP($B287,'Catalog Items'!$L:$BB,20,FALSE))</f>
        <v/>
      </c>
      <c r="W287" s="47" t="str">
        <f>IF($B287="","",VLOOKUP($B287,'Catalog Items'!$L:$BB,21,FALSE))</f>
        <v/>
      </c>
      <c r="X287" s="48" t="str">
        <f>IF($B287="","",VLOOKUP($B287,'Catalog Items'!$L:$BB,22,FALSE))</f>
        <v/>
      </c>
      <c r="Y287" s="48" t="str">
        <f>IF($B287="","",VLOOKUP($B287,'Catalog Items'!$L:$BB,23,FALSE))</f>
        <v/>
      </c>
      <c r="Z287" s="48" t="str">
        <f>IF($B287="","",VLOOKUP($B287,'Catalog Items'!$L:$BB,24,FALSE))</f>
        <v/>
      </c>
      <c r="AA287" s="47" t="str">
        <f>IF($B287="","",VLOOKUP($B287,'Catalog Items'!$L:$BB,25,FALSE))</f>
        <v/>
      </c>
      <c r="AB287" s="47" t="str">
        <f>IF($B287="","",VLOOKUP($B287,'Catalog Items'!$L:$BB,26,FALSE))</f>
        <v/>
      </c>
      <c r="AC287" s="48" t="str">
        <f>IF($B287="","",VLOOKUP($B287,'Catalog Items'!$L:$BB,27,FALSE))</f>
        <v/>
      </c>
      <c r="AD287" s="48" t="str">
        <f>IF($B287="","",VLOOKUP($B287,'Catalog Items'!$L:$BB,28,FALSE))</f>
        <v/>
      </c>
      <c r="AE287" s="48" t="str">
        <f>IF($B287="","",VLOOKUP($B287,'Catalog Items'!$L:$BB,29,FALSE))</f>
        <v/>
      </c>
      <c r="AF287" s="48" t="str">
        <f>IF($B287="","",VLOOKUP($B287,'Catalog Items'!$L:$BB,30,FALSE))</f>
        <v/>
      </c>
      <c r="AG287" s="48" t="str">
        <f>IF($B287="","",VLOOKUP($B287,'Catalog Items'!$L:$BB,31,FALSE))</f>
        <v/>
      </c>
      <c r="AH287" s="48" t="str">
        <f>IF($B287="","",VLOOKUP($B287,'Catalog Items'!$L:$BB,32,FALSE))</f>
        <v/>
      </c>
      <c r="AI287" s="48" t="str">
        <f>IF($B287="","",VLOOKUP($B287,'Catalog Items'!$L:$BB,33,FALSE))</f>
        <v/>
      </c>
      <c r="AJ287" s="48" t="str">
        <f>IF($B287="","",VLOOKUP($B287,'Catalog Items'!$L:$BB,34,FALSE))</f>
        <v/>
      </c>
      <c r="AK287" s="47" t="str">
        <f>IF($B287="","",VLOOKUP($B287,'Catalog Items'!$L:$BB,35,FALSE))</f>
        <v/>
      </c>
      <c r="AL287" s="47" t="str">
        <f>IF($B287="","",VLOOKUP($B287,'Catalog Items'!$L:$BB,36,FALSE))</f>
        <v/>
      </c>
      <c r="AM287" s="47" t="str">
        <f>IF($B287="","",VLOOKUP($B287,'Catalog Items'!$L:$BB,37,FALSE))</f>
        <v/>
      </c>
      <c r="AN287" s="47" t="str">
        <f>IF($B287="","",VLOOKUP($B287,'Catalog Items'!$L:$BB,38,FALSE))</f>
        <v/>
      </c>
      <c r="AO287" s="47" t="str">
        <f>IF($B287="","",VLOOKUP($B287,'Catalog Items'!$L:$BB,14,FALSE))</f>
        <v/>
      </c>
    </row>
    <row r="288" spans="1:41" ht="15.6" customHeight="1" x14ac:dyDescent="0.25">
      <c r="A288" s="39">
        <v>277</v>
      </c>
      <c r="B288" s="40"/>
      <c r="C288" s="41"/>
      <c r="D288" s="41"/>
      <c r="E288" s="42" t="str">
        <f>IF($B288="","",VLOOKUP($B288,'Catalog Items'!$L:$M,2,FALSE))</f>
        <v/>
      </c>
      <c r="F288" s="68" t="str">
        <f>IF($B288="","",IF(AND(D288&gt;0,C288&gt;0),"UOM Error",IF(D288&gt;0,VLOOKUP(B288,'Catalog Items'!$L:$X,13,FALSE),IF(C288&gt;0,VLOOKUP(B288,'Catalog Items'!$L:$W,12,FALSE),0))))</f>
        <v/>
      </c>
      <c r="G288" s="43" t="str">
        <f t="shared" si="14"/>
        <v/>
      </c>
      <c r="H288" s="44">
        <f t="shared" si="15"/>
        <v>0</v>
      </c>
      <c r="I288" s="45">
        <f t="shared" si="13"/>
        <v>0</v>
      </c>
      <c r="J288" s="46" t="str">
        <f>IF($B288="","",VLOOKUP($B288,'Catalog Items'!$L:$N,3,FALSE))</f>
        <v/>
      </c>
      <c r="K288" s="46" t="str">
        <f>IF($B288="","",VLOOKUP($B288,'Catalog Items'!$L:$O,4,FALSE))</f>
        <v/>
      </c>
      <c r="L288" s="47" t="str">
        <f>IF($B288="","",VLOOKUP($B288,'Catalog Items'!$L:$Q,6,FALSE))</f>
        <v/>
      </c>
      <c r="M288" s="47" t="str">
        <f>IF($B288="","",VLOOKUP($B288,'Catalog Items'!$L:$R,7,FALSE))</f>
        <v/>
      </c>
      <c r="N288" s="47" t="str">
        <f>IF($B288="","",VLOOKUP($B288,'Catalog Items'!$L:$S,8,FALSE))</f>
        <v/>
      </c>
      <c r="O288" s="47" t="str">
        <f>IF($B288="","",VLOOKUP($B288,'Catalog Items'!$L:$T,9,FALSE))</f>
        <v/>
      </c>
      <c r="P288" s="96" t="str">
        <f>IF($B288="","",VLOOKUP($B288,'Catalog Items'!$L:$AA,10,FALSE))</f>
        <v/>
      </c>
      <c r="Q288" s="96" t="str">
        <f>IF($B288="","",VLOOKUP($B288,'Catalog Items'!$L:$AA,11,FALSE))</f>
        <v/>
      </c>
      <c r="R288" s="96" t="str">
        <f>IF($B288="","",VLOOKUP($B288,'Catalog Items'!$L:$AA,12,FALSE))</f>
        <v/>
      </c>
      <c r="S288" s="96" t="str">
        <f>IF($B288="","",VLOOKUP($B288,'Catalog Items'!$L:$AA,13,FALSE))</f>
        <v/>
      </c>
      <c r="T288" s="47" t="str">
        <f>IF($B288="","",VLOOKUP($B288,'Catalog Items'!$L:$BB,17,FALSE))</f>
        <v/>
      </c>
      <c r="U288" s="47" t="str">
        <f>IF($B288="","",VLOOKUP($B288,'Catalog Items'!$L:$BB,19,FALSE))</f>
        <v/>
      </c>
      <c r="V288" s="47" t="str">
        <f>IF($B288="","",VLOOKUP($B288,'Catalog Items'!$L:$BB,20,FALSE))</f>
        <v/>
      </c>
      <c r="W288" s="47" t="str">
        <f>IF($B288="","",VLOOKUP($B288,'Catalog Items'!$L:$BB,21,FALSE))</f>
        <v/>
      </c>
      <c r="X288" s="48" t="str">
        <f>IF($B288="","",VLOOKUP($B288,'Catalog Items'!$L:$BB,22,FALSE))</f>
        <v/>
      </c>
      <c r="Y288" s="48" t="str">
        <f>IF($B288="","",VLOOKUP($B288,'Catalog Items'!$L:$BB,23,FALSE))</f>
        <v/>
      </c>
      <c r="Z288" s="48" t="str">
        <f>IF($B288="","",VLOOKUP($B288,'Catalog Items'!$L:$BB,24,FALSE))</f>
        <v/>
      </c>
      <c r="AA288" s="47" t="str">
        <f>IF($B288="","",VLOOKUP($B288,'Catalog Items'!$L:$BB,25,FALSE))</f>
        <v/>
      </c>
      <c r="AB288" s="47" t="str">
        <f>IF($B288="","",VLOOKUP($B288,'Catalog Items'!$L:$BB,26,FALSE))</f>
        <v/>
      </c>
      <c r="AC288" s="48" t="str">
        <f>IF($B288="","",VLOOKUP($B288,'Catalog Items'!$L:$BB,27,FALSE))</f>
        <v/>
      </c>
      <c r="AD288" s="48" t="str">
        <f>IF($B288="","",VLOOKUP($B288,'Catalog Items'!$L:$BB,28,FALSE))</f>
        <v/>
      </c>
      <c r="AE288" s="48" t="str">
        <f>IF($B288="","",VLOOKUP($B288,'Catalog Items'!$L:$BB,29,FALSE))</f>
        <v/>
      </c>
      <c r="AF288" s="48" t="str">
        <f>IF($B288="","",VLOOKUP($B288,'Catalog Items'!$L:$BB,30,FALSE))</f>
        <v/>
      </c>
      <c r="AG288" s="48" t="str">
        <f>IF($B288="","",VLOOKUP($B288,'Catalog Items'!$L:$BB,31,FALSE))</f>
        <v/>
      </c>
      <c r="AH288" s="48" t="str">
        <f>IF($B288="","",VLOOKUP($B288,'Catalog Items'!$L:$BB,32,FALSE))</f>
        <v/>
      </c>
      <c r="AI288" s="48" t="str">
        <f>IF($B288="","",VLOOKUP($B288,'Catalog Items'!$L:$BB,33,FALSE))</f>
        <v/>
      </c>
      <c r="AJ288" s="48" t="str">
        <f>IF($B288="","",VLOOKUP($B288,'Catalog Items'!$L:$BB,34,FALSE))</f>
        <v/>
      </c>
      <c r="AK288" s="47" t="str">
        <f>IF($B288="","",VLOOKUP($B288,'Catalog Items'!$L:$BB,35,FALSE))</f>
        <v/>
      </c>
      <c r="AL288" s="47" t="str">
        <f>IF($B288="","",VLOOKUP($B288,'Catalog Items'!$L:$BB,36,FALSE))</f>
        <v/>
      </c>
      <c r="AM288" s="47" t="str">
        <f>IF($B288="","",VLOOKUP($B288,'Catalog Items'!$L:$BB,37,FALSE))</f>
        <v/>
      </c>
      <c r="AN288" s="47" t="str">
        <f>IF($B288="","",VLOOKUP($B288,'Catalog Items'!$L:$BB,38,FALSE))</f>
        <v/>
      </c>
      <c r="AO288" s="47" t="str">
        <f>IF($B288="","",VLOOKUP($B288,'Catalog Items'!$L:$BB,14,FALSE))</f>
        <v/>
      </c>
    </row>
    <row r="289" spans="1:41" ht="15.6" customHeight="1" x14ac:dyDescent="0.25">
      <c r="A289" s="39">
        <v>278</v>
      </c>
      <c r="B289" s="40"/>
      <c r="C289" s="41"/>
      <c r="D289" s="41"/>
      <c r="E289" s="42" t="str">
        <f>IF($B289="","",VLOOKUP($B289,'Catalog Items'!$L:$M,2,FALSE))</f>
        <v/>
      </c>
      <c r="F289" s="68" t="str">
        <f>IF($B289="","",IF(AND(D289&gt;0,C289&gt;0),"UOM Error",IF(D289&gt;0,VLOOKUP(B289,'Catalog Items'!$L:$X,13,FALSE),IF(C289&gt;0,VLOOKUP(B289,'Catalog Items'!$L:$W,12,FALSE),0))))</f>
        <v/>
      </c>
      <c r="G289" s="43" t="str">
        <f t="shared" si="14"/>
        <v/>
      </c>
      <c r="H289" s="44">
        <f t="shared" si="15"/>
        <v>0</v>
      </c>
      <c r="I289" s="45">
        <f t="shared" si="13"/>
        <v>0</v>
      </c>
      <c r="J289" s="46" t="str">
        <f>IF($B289="","",VLOOKUP($B289,'Catalog Items'!$L:$N,3,FALSE))</f>
        <v/>
      </c>
      <c r="K289" s="46" t="str">
        <f>IF($B289="","",VLOOKUP($B289,'Catalog Items'!$L:$O,4,FALSE))</f>
        <v/>
      </c>
      <c r="L289" s="47" t="str">
        <f>IF($B289="","",VLOOKUP($B289,'Catalog Items'!$L:$Q,6,FALSE))</f>
        <v/>
      </c>
      <c r="M289" s="47" t="str">
        <f>IF($B289="","",VLOOKUP($B289,'Catalog Items'!$L:$R,7,FALSE))</f>
        <v/>
      </c>
      <c r="N289" s="47" t="str">
        <f>IF($B289="","",VLOOKUP($B289,'Catalog Items'!$L:$S,8,FALSE))</f>
        <v/>
      </c>
      <c r="O289" s="47" t="str">
        <f>IF($B289="","",VLOOKUP($B289,'Catalog Items'!$L:$T,9,FALSE))</f>
        <v/>
      </c>
      <c r="P289" s="96" t="str">
        <f>IF($B289="","",VLOOKUP($B289,'Catalog Items'!$L:$AA,10,FALSE))</f>
        <v/>
      </c>
      <c r="Q289" s="96" t="str">
        <f>IF($B289="","",VLOOKUP($B289,'Catalog Items'!$L:$AA,11,FALSE))</f>
        <v/>
      </c>
      <c r="R289" s="96" t="str">
        <f>IF($B289="","",VLOOKUP($B289,'Catalog Items'!$L:$AA,12,FALSE))</f>
        <v/>
      </c>
      <c r="S289" s="96" t="str">
        <f>IF($B289="","",VLOOKUP($B289,'Catalog Items'!$L:$AA,13,FALSE))</f>
        <v/>
      </c>
      <c r="T289" s="47" t="str">
        <f>IF($B289="","",VLOOKUP($B289,'Catalog Items'!$L:$BB,17,FALSE))</f>
        <v/>
      </c>
      <c r="U289" s="47" t="str">
        <f>IF($B289="","",VLOOKUP($B289,'Catalog Items'!$L:$BB,19,FALSE))</f>
        <v/>
      </c>
      <c r="V289" s="47" t="str">
        <f>IF($B289="","",VLOOKUP($B289,'Catalog Items'!$L:$BB,20,FALSE))</f>
        <v/>
      </c>
      <c r="W289" s="47" t="str">
        <f>IF($B289="","",VLOOKUP($B289,'Catalog Items'!$L:$BB,21,FALSE))</f>
        <v/>
      </c>
      <c r="X289" s="48" t="str">
        <f>IF($B289="","",VLOOKUP($B289,'Catalog Items'!$L:$BB,22,FALSE))</f>
        <v/>
      </c>
      <c r="Y289" s="48" t="str">
        <f>IF($B289="","",VLOOKUP($B289,'Catalog Items'!$L:$BB,23,FALSE))</f>
        <v/>
      </c>
      <c r="Z289" s="48" t="str">
        <f>IF($B289="","",VLOOKUP($B289,'Catalog Items'!$L:$BB,24,FALSE))</f>
        <v/>
      </c>
      <c r="AA289" s="47" t="str">
        <f>IF($B289="","",VLOOKUP($B289,'Catalog Items'!$L:$BB,25,FALSE))</f>
        <v/>
      </c>
      <c r="AB289" s="47" t="str">
        <f>IF($B289="","",VLOOKUP($B289,'Catalog Items'!$L:$BB,26,FALSE))</f>
        <v/>
      </c>
      <c r="AC289" s="48" t="str">
        <f>IF($B289="","",VLOOKUP($B289,'Catalog Items'!$L:$BB,27,FALSE))</f>
        <v/>
      </c>
      <c r="AD289" s="48" t="str">
        <f>IF($B289="","",VLOOKUP($B289,'Catalog Items'!$L:$BB,28,FALSE))</f>
        <v/>
      </c>
      <c r="AE289" s="48" t="str">
        <f>IF($B289="","",VLOOKUP($B289,'Catalog Items'!$L:$BB,29,FALSE))</f>
        <v/>
      </c>
      <c r="AF289" s="48" t="str">
        <f>IF($B289="","",VLOOKUP($B289,'Catalog Items'!$L:$BB,30,FALSE))</f>
        <v/>
      </c>
      <c r="AG289" s="48" t="str">
        <f>IF($B289="","",VLOOKUP($B289,'Catalog Items'!$L:$BB,31,FALSE))</f>
        <v/>
      </c>
      <c r="AH289" s="48" t="str">
        <f>IF($B289="","",VLOOKUP($B289,'Catalog Items'!$L:$BB,32,FALSE))</f>
        <v/>
      </c>
      <c r="AI289" s="48" t="str">
        <f>IF($B289="","",VLOOKUP($B289,'Catalog Items'!$L:$BB,33,FALSE))</f>
        <v/>
      </c>
      <c r="AJ289" s="48" t="str">
        <f>IF($B289="","",VLOOKUP($B289,'Catalog Items'!$L:$BB,34,FALSE))</f>
        <v/>
      </c>
      <c r="AK289" s="47" t="str">
        <f>IF($B289="","",VLOOKUP($B289,'Catalog Items'!$L:$BB,35,FALSE))</f>
        <v/>
      </c>
      <c r="AL289" s="47" t="str">
        <f>IF($B289="","",VLOOKUP($B289,'Catalog Items'!$L:$BB,36,FALSE))</f>
        <v/>
      </c>
      <c r="AM289" s="47" t="str">
        <f>IF($B289="","",VLOOKUP($B289,'Catalog Items'!$L:$BB,37,FALSE))</f>
        <v/>
      </c>
      <c r="AN289" s="47" t="str">
        <f>IF($B289="","",VLOOKUP($B289,'Catalog Items'!$L:$BB,38,FALSE))</f>
        <v/>
      </c>
      <c r="AO289" s="47" t="str">
        <f>IF($B289="","",VLOOKUP($B289,'Catalog Items'!$L:$BB,14,FALSE))</f>
        <v/>
      </c>
    </row>
    <row r="290" spans="1:41" ht="15.6" customHeight="1" x14ac:dyDescent="0.25">
      <c r="A290" s="39">
        <v>279</v>
      </c>
      <c r="B290" s="40"/>
      <c r="C290" s="41"/>
      <c r="D290" s="41"/>
      <c r="E290" s="42" t="str">
        <f>IF($B290="","",VLOOKUP($B290,'Catalog Items'!$L:$M,2,FALSE))</f>
        <v/>
      </c>
      <c r="F290" s="68" t="str">
        <f>IF($B290="","",IF(AND(D290&gt;0,C290&gt;0),"UOM Error",IF(D290&gt;0,VLOOKUP(B290,'Catalog Items'!$L:$X,13,FALSE),IF(C290&gt;0,VLOOKUP(B290,'Catalog Items'!$L:$W,12,FALSE),0))))</f>
        <v/>
      </c>
      <c r="G290" s="43" t="str">
        <f t="shared" si="14"/>
        <v/>
      </c>
      <c r="H290" s="44">
        <f t="shared" si="15"/>
        <v>0</v>
      </c>
      <c r="I290" s="45">
        <f t="shared" si="13"/>
        <v>0</v>
      </c>
      <c r="J290" s="46" t="str">
        <f>IF($B290="","",VLOOKUP($B290,'Catalog Items'!$L:$N,3,FALSE))</f>
        <v/>
      </c>
      <c r="K290" s="46" t="str">
        <f>IF($B290="","",VLOOKUP($B290,'Catalog Items'!$L:$O,4,FALSE))</f>
        <v/>
      </c>
      <c r="L290" s="47" t="str">
        <f>IF($B290="","",VLOOKUP($B290,'Catalog Items'!$L:$Q,6,FALSE))</f>
        <v/>
      </c>
      <c r="M290" s="47" t="str">
        <f>IF($B290="","",VLOOKUP($B290,'Catalog Items'!$L:$R,7,FALSE))</f>
        <v/>
      </c>
      <c r="N290" s="47" t="str">
        <f>IF($B290="","",VLOOKUP($B290,'Catalog Items'!$L:$S,8,FALSE))</f>
        <v/>
      </c>
      <c r="O290" s="47" t="str">
        <f>IF($B290="","",VLOOKUP($B290,'Catalog Items'!$L:$T,9,FALSE))</f>
        <v/>
      </c>
      <c r="P290" s="96" t="str">
        <f>IF($B290="","",VLOOKUP($B290,'Catalog Items'!$L:$AA,10,FALSE))</f>
        <v/>
      </c>
      <c r="Q290" s="96" t="str">
        <f>IF($B290="","",VLOOKUP($B290,'Catalog Items'!$L:$AA,11,FALSE))</f>
        <v/>
      </c>
      <c r="R290" s="96" t="str">
        <f>IF($B290="","",VLOOKUP($B290,'Catalog Items'!$L:$AA,12,FALSE))</f>
        <v/>
      </c>
      <c r="S290" s="96" t="str">
        <f>IF($B290="","",VLOOKUP($B290,'Catalog Items'!$L:$AA,13,FALSE))</f>
        <v/>
      </c>
      <c r="T290" s="47" t="str">
        <f>IF($B290="","",VLOOKUP($B290,'Catalog Items'!$L:$BB,17,FALSE))</f>
        <v/>
      </c>
      <c r="U290" s="47" t="str">
        <f>IF($B290="","",VLOOKUP($B290,'Catalog Items'!$L:$BB,19,FALSE))</f>
        <v/>
      </c>
      <c r="V290" s="47" t="str">
        <f>IF($B290="","",VLOOKUP($B290,'Catalog Items'!$L:$BB,20,FALSE))</f>
        <v/>
      </c>
      <c r="W290" s="47" t="str">
        <f>IF($B290="","",VLOOKUP($B290,'Catalog Items'!$L:$BB,21,FALSE))</f>
        <v/>
      </c>
      <c r="X290" s="48" t="str">
        <f>IF($B290="","",VLOOKUP($B290,'Catalog Items'!$L:$BB,22,FALSE))</f>
        <v/>
      </c>
      <c r="Y290" s="48" t="str">
        <f>IF($B290="","",VLOOKUP($B290,'Catalog Items'!$L:$BB,23,FALSE))</f>
        <v/>
      </c>
      <c r="Z290" s="48" t="str">
        <f>IF($B290="","",VLOOKUP($B290,'Catalog Items'!$L:$BB,24,FALSE))</f>
        <v/>
      </c>
      <c r="AA290" s="47" t="str">
        <f>IF($B290="","",VLOOKUP($B290,'Catalog Items'!$L:$BB,25,FALSE))</f>
        <v/>
      </c>
      <c r="AB290" s="47" t="str">
        <f>IF($B290="","",VLOOKUP($B290,'Catalog Items'!$L:$BB,26,FALSE))</f>
        <v/>
      </c>
      <c r="AC290" s="48" t="str">
        <f>IF($B290="","",VLOOKUP($B290,'Catalog Items'!$L:$BB,27,FALSE))</f>
        <v/>
      </c>
      <c r="AD290" s="48" t="str">
        <f>IF($B290="","",VLOOKUP($B290,'Catalog Items'!$L:$BB,28,FALSE))</f>
        <v/>
      </c>
      <c r="AE290" s="48" t="str">
        <f>IF($B290="","",VLOOKUP($B290,'Catalog Items'!$L:$BB,29,FALSE))</f>
        <v/>
      </c>
      <c r="AF290" s="48" t="str">
        <f>IF($B290="","",VLOOKUP($B290,'Catalog Items'!$L:$BB,30,FALSE))</f>
        <v/>
      </c>
      <c r="AG290" s="48" t="str">
        <f>IF($B290="","",VLOOKUP($B290,'Catalog Items'!$L:$BB,31,FALSE))</f>
        <v/>
      </c>
      <c r="AH290" s="48" t="str">
        <f>IF($B290="","",VLOOKUP($B290,'Catalog Items'!$L:$BB,32,FALSE))</f>
        <v/>
      </c>
      <c r="AI290" s="48" t="str">
        <f>IF($B290="","",VLOOKUP($B290,'Catalog Items'!$L:$BB,33,FALSE))</f>
        <v/>
      </c>
      <c r="AJ290" s="48" t="str">
        <f>IF($B290="","",VLOOKUP($B290,'Catalog Items'!$L:$BB,34,FALSE))</f>
        <v/>
      </c>
      <c r="AK290" s="47" t="str">
        <f>IF($B290="","",VLOOKUP($B290,'Catalog Items'!$L:$BB,35,FALSE))</f>
        <v/>
      </c>
      <c r="AL290" s="47" t="str">
        <f>IF($B290="","",VLOOKUP($B290,'Catalog Items'!$L:$BB,36,FALSE))</f>
        <v/>
      </c>
      <c r="AM290" s="47" t="str">
        <f>IF($B290="","",VLOOKUP($B290,'Catalog Items'!$L:$BB,37,FALSE))</f>
        <v/>
      </c>
      <c r="AN290" s="47" t="str">
        <f>IF($B290="","",VLOOKUP($B290,'Catalog Items'!$L:$BB,38,FALSE))</f>
        <v/>
      </c>
      <c r="AO290" s="47" t="str">
        <f>IF($B290="","",VLOOKUP($B290,'Catalog Items'!$L:$BB,14,FALSE))</f>
        <v/>
      </c>
    </row>
    <row r="291" spans="1:41" ht="15.6" customHeight="1" x14ac:dyDescent="0.25">
      <c r="A291" s="39">
        <v>280</v>
      </c>
      <c r="B291" s="40"/>
      <c r="C291" s="41"/>
      <c r="D291" s="41"/>
      <c r="E291" s="42" t="str">
        <f>IF($B291="","",VLOOKUP($B291,'Catalog Items'!$L:$M,2,FALSE))</f>
        <v/>
      </c>
      <c r="F291" s="68" t="str">
        <f>IF($B291="","",IF(AND(D291&gt;0,C291&gt;0),"UOM Error",IF(D291&gt;0,VLOOKUP(B291,'Catalog Items'!$L:$X,13,FALSE),IF(C291&gt;0,VLOOKUP(B291,'Catalog Items'!$L:$W,12,FALSE),0))))</f>
        <v/>
      </c>
      <c r="G291" s="43" t="str">
        <f t="shared" si="14"/>
        <v/>
      </c>
      <c r="H291" s="44">
        <f t="shared" si="15"/>
        <v>0</v>
      </c>
      <c r="I291" s="45">
        <f t="shared" si="13"/>
        <v>0</v>
      </c>
      <c r="J291" s="46" t="str">
        <f>IF($B291="","",VLOOKUP($B291,'Catalog Items'!$L:$N,3,FALSE))</f>
        <v/>
      </c>
      <c r="K291" s="46" t="str">
        <f>IF($B291="","",VLOOKUP($B291,'Catalog Items'!$L:$O,4,FALSE))</f>
        <v/>
      </c>
      <c r="L291" s="47" t="str">
        <f>IF($B291="","",VLOOKUP($B291,'Catalog Items'!$L:$Q,6,FALSE))</f>
        <v/>
      </c>
      <c r="M291" s="47" t="str">
        <f>IF($B291="","",VLOOKUP($B291,'Catalog Items'!$L:$R,7,FALSE))</f>
        <v/>
      </c>
      <c r="N291" s="47" t="str">
        <f>IF($B291="","",VLOOKUP($B291,'Catalog Items'!$L:$S,8,FALSE))</f>
        <v/>
      </c>
      <c r="O291" s="47" t="str">
        <f>IF($B291="","",VLOOKUP($B291,'Catalog Items'!$L:$T,9,FALSE))</f>
        <v/>
      </c>
      <c r="P291" s="96" t="str">
        <f>IF($B291="","",VLOOKUP($B291,'Catalog Items'!$L:$AA,10,FALSE))</f>
        <v/>
      </c>
      <c r="Q291" s="96" t="str">
        <f>IF($B291="","",VLOOKUP($B291,'Catalog Items'!$L:$AA,11,FALSE))</f>
        <v/>
      </c>
      <c r="R291" s="96" t="str">
        <f>IF($B291="","",VLOOKUP($B291,'Catalog Items'!$L:$AA,12,FALSE))</f>
        <v/>
      </c>
      <c r="S291" s="96" t="str">
        <f>IF($B291="","",VLOOKUP($B291,'Catalog Items'!$L:$AA,13,FALSE))</f>
        <v/>
      </c>
      <c r="T291" s="47" t="str">
        <f>IF($B291="","",VLOOKUP($B291,'Catalog Items'!$L:$BB,17,FALSE))</f>
        <v/>
      </c>
      <c r="U291" s="47" t="str">
        <f>IF($B291="","",VLOOKUP($B291,'Catalog Items'!$L:$BB,19,FALSE))</f>
        <v/>
      </c>
      <c r="V291" s="47" t="str">
        <f>IF($B291="","",VLOOKUP($B291,'Catalog Items'!$L:$BB,20,FALSE))</f>
        <v/>
      </c>
      <c r="W291" s="47" t="str">
        <f>IF($B291="","",VLOOKUP($B291,'Catalog Items'!$L:$BB,21,FALSE))</f>
        <v/>
      </c>
      <c r="X291" s="48" t="str">
        <f>IF($B291="","",VLOOKUP($B291,'Catalog Items'!$L:$BB,22,FALSE))</f>
        <v/>
      </c>
      <c r="Y291" s="48" t="str">
        <f>IF($B291="","",VLOOKUP($B291,'Catalog Items'!$L:$BB,23,FALSE))</f>
        <v/>
      </c>
      <c r="Z291" s="48" t="str">
        <f>IF($B291="","",VLOOKUP($B291,'Catalog Items'!$L:$BB,24,FALSE))</f>
        <v/>
      </c>
      <c r="AA291" s="47" t="str">
        <f>IF($B291="","",VLOOKUP($B291,'Catalog Items'!$L:$BB,25,FALSE))</f>
        <v/>
      </c>
      <c r="AB291" s="47" t="str">
        <f>IF($B291="","",VLOOKUP($B291,'Catalog Items'!$L:$BB,26,FALSE))</f>
        <v/>
      </c>
      <c r="AC291" s="48" t="str">
        <f>IF($B291="","",VLOOKUP($B291,'Catalog Items'!$L:$BB,27,FALSE))</f>
        <v/>
      </c>
      <c r="AD291" s="48" t="str">
        <f>IF($B291="","",VLOOKUP($B291,'Catalog Items'!$L:$BB,28,FALSE))</f>
        <v/>
      </c>
      <c r="AE291" s="48" t="str">
        <f>IF($B291="","",VLOOKUP($B291,'Catalog Items'!$L:$BB,29,FALSE))</f>
        <v/>
      </c>
      <c r="AF291" s="48" t="str">
        <f>IF($B291="","",VLOOKUP($B291,'Catalog Items'!$L:$BB,30,FALSE))</f>
        <v/>
      </c>
      <c r="AG291" s="48" t="str">
        <f>IF($B291="","",VLOOKUP($B291,'Catalog Items'!$L:$BB,31,FALSE))</f>
        <v/>
      </c>
      <c r="AH291" s="48" t="str">
        <f>IF($B291="","",VLOOKUP($B291,'Catalog Items'!$L:$BB,32,FALSE))</f>
        <v/>
      </c>
      <c r="AI291" s="48" t="str">
        <f>IF($B291="","",VLOOKUP($B291,'Catalog Items'!$L:$BB,33,FALSE))</f>
        <v/>
      </c>
      <c r="AJ291" s="48" t="str">
        <f>IF($B291="","",VLOOKUP($B291,'Catalog Items'!$L:$BB,34,FALSE))</f>
        <v/>
      </c>
      <c r="AK291" s="47" t="str">
        <f>IF($B291="","",VLOOKUP($B291,'Catalog Items'!$L:$BB,35,FALSE))</f>
        <v/>
      </c>
      <c r="AL291" s="47" t="str">
        <f>IF($B291="","",VLOOKUP($B291,'Catalog Items'!$L:$BB,36,FALSE))</f>
        <v/>
      </c>
      <c r="AM291" s="47" t="str">
        <f>IF($B291="","",VLOOKUP($B291,'Catalog Items'!$L:$BB,37,FALSE))</f>
        <v/>
      </c>
      <c r="AN291" s="47" t="str">
        <f>IF($B291="","",VLOOKUP($B291,'Catalog Items'!$L:$BB,38,FALSE))</f>
        <v/>
      </c>
      <c r="AO291" s="47" t="str">
        <f>IF($B291="","",VLOOKUP($B291,'Catalog Items'!$L:$BB,14,FALSE))</f>
        <v/>
      </c>
    </row>
    <row r="292" spans="1:41" ht="15.6" customHeight="1" x14ac:dyDescent="0.25">
      <c r="A292" s="39">
        <v>281</v>
      </c>
      <c r="B292" s="40"/>
      <c r="C292" s="41"/>
      <c r="D292" s="41"/>
      <c r="E292" s="42" t="str">
        <f>IF($B292="","",VLOOKUP($B292,'Catalog Items'!$L:$M,2,FALSE))</f>
        <v/>
      </c>
      <c r="F292" s="68" t="str">
        <f>IF($B292="","",IF(AND(D292&gt;0,C292&gt;0),"UOM Error",IF(D292&gt;0,VLOOKUP(B292,'Catalog Items'!$L:$X,13,FALSE),IF(C292&gt;0,VLOOKUP(B292,'Catalog Items'!$L:$W,12,FALSE),0))))</f>
        <v/>
      </c>
      <c r="G292" s="43" t="str">
        <f t="shared" si="14"/>
        <v/>
      </c>
      <c r="H292" s="44">
        <f t="shared" si="15"/>
        <v>0</v>
      </c>
      <c r="I292" s="45">
        <f t="shared" si="13"/>
        <v>0</v>
      </c>
      <c r="J292" s="46" t="str">
        <f>IF($B292="","",VLOOKUP($B292,'Catalog Items'!$L:$N,3,FALSE))</f>
        <v/>
      </c>
      <c r="K292" s="46" t="str">
        <f>IF($B292="","",VLOOKUP($B292,'Catalog Items'!$L:$O,4,FALSE))</f>
        <v/>
      </c>
      <c r="L292" s="47" t="str">
        <f>IF($B292="","",VLOOKUP($B292,'Catalog Items'!$L:$Q,6,FALSE))</f>
        <v/>
      </c>
      <c r="M292" s="47" t="str">
        <f>IF($B292="","",VLOOKUP($B292,'Catalog Items'!$L:$R,7,FALSE))</f>
        <v/>
      </c>
      <c r="N292" s="47" t="str">
        <f>IF($B292="","",VLOOKUP($B292,'Catalog Items'!$L:$S,8,FALSE))</f>
        <v/>
      </c>
      <c r="O292" s="47" t="str">
        <f>IF($B292="","",VLOOKUP($B292,'Catalog Items'!$L:$T,9,FALSE))</f>
        <v/>
      </c>
      <c r="P292" s="96" t="str">
        <f>IF($B292="","",VLOOKUP($B292,'Catalog Items'!$L:$AA,10,FALSE))</f>
        <v/>
      </c>
      <c r="Q292" s="96" t="str">
        <f>IF($B292="","",VLOOKUP($B292,'Catalog Items'!$L:$AA,11,FALSE))</f>
        <v/>
      </c>
      <c r="R292" s="96" t="str">
        <f>IF($B292="","",VLOOKUP($B292,'Catalog Items'!$L:$AA,12,FALSE))</f>
        <v/>
      </c>
      <c r="S292" s="96" t="str">
        <f>IF($B292="","",VLOOKUP($B292,'Catalog Items'!$L:$AA,13,FALSE))</f>
        <v/>
      </c>
      <c r="T292" s="47" t="str">
        <f>IF($B292="","",VLOOKUP($B292,'Catalog Items'!$L:$BB,17,FALSE))</f>
        <v/>
      </c>
      <c r="U292" s="47" t="str">
        <f>IF($B292="","",VLOOKUP($B292,'Catalog Items'!$L:$BB,19,FALSE))</f>
        <v/>
      </c>
      <c r="V292" s="47" t="str">
        <f>IF($B292="","",VLOOKUP($B292,'Catalog Items'!$L:$BB,20,FALSE))</f>
        <v/>
      </c>
      <c r="W292" s="47" t="str">
        <f>IF($B292="","",VLOOKUP($B292,'Catalog Items'!$L:$BB,21,FALSE))</f>
        <v/>
      </c>
      <c r="X292" s="48" t="str">
        <f>IF($B292="","",VLOOKUP($B292,'Catalog Items'!$L:$BB,22,FALSE))</f>
        <v/>
      </c>
      <c r="Y292" s="48" t="str">
        <f>IF($B292="","",VLOOKUP($B292,'Catalog Items'!$L:$BB,23,FALSE))</f>
        <v/>
      </c>
      <c r="Z292" s="48" t="str">
        <f>IF($B292="","",VLOOKUP($B292,'Catalog Items'!$L:$BB,24,FALSE))</f>
        <v/>
      </c>
      <c r="AA292" s="47" t="str">
        <f>IF($B292="","",VLOOKUP($B292,'Catalog Items'!$L:$BB,25,FALSE))</f>
        <v/>
      </c>
      <c r="AB292" s="47" t="str">
        <f>IF($B292="","",VLOOKUP($B292,'Catalog Items'!$L:$BB,26,FALSE))</f>
        <v/>
      </c>
      <c r="AC292" s="48" t="str">
        <f>IF($B292="","",VLOOKUP($B292,'Catalog Items'!$L:$BB,27,FALSE))</f>
        <v/>
      </c>
      <c r="AD292" s="48" t="str">
        <f>IF($B292="","",VLOOKUP($B292,'Catalog Items'!$L:$BB,28,FALSE))</f>
        <v/>
      </c>
      <c r="AE292" s="48" t="str">
        <f>IF($B292="","",VLOOKUP($B292,'Catalog Items'!$L:$BB,29,FALSE))</f>
        <v/>
      </c>
      <c r="AF292" s="48" t="str">
        <f>IF($B292="","",VLOOKUP($B292,'Catalog Items'!$L:$BB,30,FALSE))</f>
        <v/>
      </c>
      <c r="AG292" s="48" t="str">
        <f>IF($B292="","",VLOOKUP($B292,'Catalog Items'!$L:$BB,31,FALSE))</f>
        <v/>
      </c>
      <c r="AH292" s="48" t="str">
        <f>IF($B292="","",VLOOKUP($B292,'Catalog Items'!$L:$BB,32,FALSE))</f>
        <v/>
      </c>
      <c r="AI292" s="48" t="str">
        <f>IF($B292="","",VLOOKUP($B292,'Catalog Items'!$L:$BB,33,FALSE))</f>
        <v/>
      </c>
      <c r="AJ292" s="48" t="str">
        <f>IF($B292="","",VLOOKUP($B292,'Catalog Items'!$L:$BB,34,FALSE))</f>
        <v/>
      </c>
      <c r="AK292" s="47" t="str">
        <f>IF($B292="","",VLOOKUP($B292,'Catalog Items'!$L:$BB,35,FALSE))</f>
        <v/>
      </c>
      <c r="AL292" s="47" t="str">
        <f>IF($B292="","",VLOOKUP($B292,'Catalog Items'!$L:$BB,36,FALSE))</f>
        <v/>
      </c>
      <c r="AM292" s="47" t="str">
        <f>IF($B292="","",VLOOKUP($B292,'Catalog Items'!$L:$BB,37,FALSE))</f>
        <v/>
      </c>
      <c r="AN292" s="47" t="str">
        <f>IF($B292="","",VLOOKUP($B292,'Catalog Items'!$L:$BB,38,FALSE))</f>
        <v/>
      </c>
      <c r="AO292" s="47" t="str">
        <f>IF($B292="","",VLOOKUP($B292,'Catalog Items'!$L:$BB,14,FALSE))</f>
        <v/>
      </c>
    </row>
    <row r="293" spans="1:41" ht="15.6" customHeight="1" x14ac:dyDescent="0.25">
      <c r="A293" s="39">
        <v>282</v>
      </c>
      <c r="B293" s="40"/>
      <c r="C293" s="41"/>
      <c r="D293" s="41"/>
      <c r="E293" s="42" t="str">
        <f>IF($B293="","",VLOOKUP($B293,'Catalog Items'!$L:$M,2,FALSE))</f>
        <v/>
      </c>
      <c r="F293" s="68" t="str">
        <f>IF($B293="","",IF(AND(D293&gt;0,C293&gt;0),"UOM Error",IF(D293&gt;0,VLOOKUP(B293,'Catalog Items'!$L:$X,13,FALSE),IF(C293&gt;0,VLOOKUP(B293,'Catalog Items'!$L:$W,12,FALSE),0))))</f>
        <v/>
      </c>
      <c r="G293" s="43" t="str">
        <f t="shared" si="14"/>
        <v/>
      </c>
      <c r="H293" s="44">
        <f t="shared" si="15"/>
        <v>0</v>
      </c>
      <c r="I293" s="45">
        <f t="shared" si="13"/>
        <v>0</v>
      </c>
      <c r="J293" s="46" t="str">
        <f>IF($B293="","",VLOOKUP($B293,'Catalog Items'!$L:$N,3,FALSE))</f>
        <v/>
      </c>
      <c r="K293" s="46" t="str">
        <f>IF($B293="","",VLOOKUP($B293,'Catalog Items'!$L:$O,4,FALSE))</f>
        <v/>
      </c>
      <c r="L293" s="47" t="str">
        <f>IF($B293="","",VLOOKUP($B293,'Catalog Items'!$L:$Q,6,FALSE))</f>
        <v/>
      </c>
      <c r="M293" s="47" t="str">
        <f>IF($B293="","",VLOOKUP($B293,'Catalog Items'!$L:$R,7,FALSE))</f>
        <v/>
      </c>
      <c r="N293" s="47" t="str">
        <f>IF($B293="","",VLOOKUP($B293,'Catalog Items'!$L:$S,8,FALSE))</f>
        <v/>
      </c>
      <c r="O293" s="47" t="str">
        <f>IF($B293="","",VLOOKUP($B293,'Catalog Items'!$L:$T,9,FALSE))</f>
        <v/>
      </c>
      <c r="P293" s="96" t="str">
        <f>IF($B293="","",VLOOKUP($B293,'Catalog Items'!$L:$AA,10,FALSE))</f>
        <v/>
      </c>
      <c r="Q293" s="96" t="str">
        <f>IF($B293="","",VLOOKUP($B293,'Catalog Items'!$L:$AA,11,FALSE))</f>
        <v/>
      </c>
      <c r="R293" s="96" t="str">
        <f>IF($B293="","",VLOOKUP($B293,'Catalog Items'!$L:$AA,12,FALSE))</f>
        <v/>
      </c>
      <c r="S293" s="96" t="str">
        <f>IF($B293="","",VLOOKUP($B293,'Catalog Items'!$L:$AA,13,FALSE))</f>
        <v/>
      </c>
      <c r="T293" s="47" t="str">
        <f>IF($B293="","",VLOOKUP($B293,'Catalog Items'!$L:$BB,17,FALSE))</f>
        <v/>
      </c>
      <c r="U293" s="47" t="str">
        <f>IF($B293="","",VLOOKUP($B293,'Catalog Items'!$L:$BB,19,FALSE))</f>
        <v/>
      </c>
      <c r="V293" s="47" t="str">
        <f>IF($B293="","",VLOOKUP($B293,'Catalog Items'!$L:$BB,20,FALSE))</f>
        <v/>
      </c>
      <c r="W293" s="47" t="str">
        <f>IF($B293="","",VLOOKUP($B293,'Catalog Items'!$L:$BB,21,FALSE))</f>
        <v/>
      </c>
      <c r="X293" s="48" t="str">
        <f>IF($B293="","",VLOOKUP($B293,'Catalog Items'!$L:$BB,22,FALSE))</f>
        <v/>
      </c>
      <c r="Y293" s="48" t="str">
        <f>IF($B293="","",VLOOKUP($B293,'Catalog Items'!$L:$BB,23,FALSE))</f>
        <v/>
      </c>
      <c r="Z293" s="48" t="str">
        <f>IF($B293="","",VLOOKUP($B293,'Catalog Items'!$L:$BB,24,FALSE))</f>
        <v/>
      </c>
      <c r="AA293" s="47" t="str">
        <f>IF($B293="","",VLOOKUP($B293,'Catalog Items'!$L:$BB,25,FALSE))</f>
        <v/>
      </c>
      <c r="AB293" s="47" t="str">
        <f>IF($B293="","",VLOOKUP($B293,'Catalog Items'!$L:$BB,26,FALSE))</f>
        <v/>
      </c>
      <c r="AC293" s="48" t="str">
        <f>IF($B293="","",VLOOKUP($B293,'Catalog Items'!$L:$BB,27,FALSE))</f>
        <v/>
      </c>
      <c r="AD293" s="48" t="str">
        <f>IF($B293="","",VLOOKUP($B293,'Catalog Items'!$L:$BB,28,FALSE))</f>
        <v/>
      </c>
      <c r="AE293" s="48" t="str">
        <f>IF($B293="","",VLOOKUP($B293,'Catalog Items'!$L:$BB,29,FALSE))</f>
        <v/>
      </c>
      <c r="AF293" s="48" t="str">
        <f>IF($B293="","",VLOOKUP($B293,'Catalog Items'!$L:$BB,30,FALSE))</f>
        <v/>
      </c>
      <c r="AG293" s="48" t="str">
        <f>IF($B293="","",VLOOKUP($B293,'Catalog Items'!$L:$BB,31,FALSE))</f>
        <v/>
      </c>
      <c r="AH293" s="48" t="str">
        <f>IF($B293="","",VLOOKUP($B293,'Catalog Items'!$L:$BB,32,FALSE))</f>
        <v/>
      </c>
      <c r="AI293" s="48" t="str">
        <f>IF($B293="","",VLOOKUP($B293,'Catalog Items'!$L:$BB,33,FALSE))</f>
        <v/>
      </c>
      <c r="AJ293" s="48" t="str">
        <f>IF($B293="","",VLOOKUP($B293,'Catalog Items'!$L:$BB,34,FALSE))</f>
        <v/>
      </c>
      <c r="AK293" s="47" t="str">
        <f>IF($B293="","",VLOOKUP($B293,'Catalog Items'!$L:$BB,35,FALSE))</f>
        <v/>
      </c>
      <c r="AL293" s="47" t="str">
        <f>IF($B293="","",VLOOKUP($B293,'Catalog Items'!$L:$BB,36,FALSE))</f>
        <v/>
      </c>
      <c r="AM293" s="47" t="str">
        <f>IF($B293="","",VLOOKUP($B293,'Catalog Items'!$L:$BB,37,FALSE))</f>
        <v/>
      </c>
      <c r="AN293" s="47" t="str">
        <f>IF($B293="","",VLOOKUP($B293,'Catalog Items'!$L:$BB,38,FALSE))</f>
        <v/>
      </c>
      <c r="AO293" s="47" t="str">
        <f>IF($B293="","",VLOOKUP($B293,'Catalog Items'!$L:$BB,14,FALSE))</f>
        <v/>
      </c>
    </row>
    <row r="294" spans="1:41" ht="15.6" customHeight="1" x14ac:dyDescent="0.25">
      <c r="A294" s="39">
        <v>283</v>
      </c>
      <c r="B294" s="40"/>
      <c r="C294" s="41"/>
      <c r="D294" s="41"/>
      <c r="E294" s="42" t="str">
        <f>IF($B294="","",VLOOKUP($B294,'Catalog Items'!$L:$M,2,FALSE))</f>
        <v/>
      </c>
      <c r="F294" s="68" t="str">
        <f>IF($B294="","",IF(AND(D294&gt;0,C294&gt;0),"UOM Error",IF(D294&gt;0,VLOOKUP(B294,'Catalog Items'!$L:$X,13,FALSE),IF(C294&gt;0,VLOOKUP(B294,'Catalog Items'!$L:$W,12,FALSE),0))))</f>
        <v/>
      </c>
      <c r="G294" s="43" t="str">
        <f t="shared" si="14"/>
        <v/>
      </c>
      <c r="H294" s="44">
        <f t="shared" si="15"/>
        <v>0</v>
      </c>
      <c r="I294" s="45">
        <f t="shared" si="13"/>
        <v>0</v>
      </c>
      <c r="J294" s="46" t="str">
        <f>IF($B294="","",VLOOKUP($B294,'Catalog Items'!$L:$N,3,FALSE))</f>
        <v/>
      </c>
      <c r="K294" s="46" t="str">
        <f>IF($B294="","",VLOOKUP($B294,'Catalog Items'!$L:$O,4,FALSE))</f>
        <v/>
      </c>
      <c r="L294" s="47" t="str">
        <f>IF($B294="","",VLOOKUP($B294,'Catalog Items'!$L:$Q,6,FALSE))</f>
        <v/>
      </c>
      <c r="M294" s="47" t="str">
        <f>IF($B294="","",VLOOKUP($B294,'Catalog Items'!$L:$R,7,FALSE))</f>
        <v/>
      </c>
      <c r="N294" s="47" t="str">
        <f>IF($B294="","",VLOOKUP($B294,'Catalog Items'!$L:$S,8,FALSE))</f>
        <v/>
      </c>
      <c r="O294" s="47" t="str">
        <f>IF($B294="","",VLOOKUP($B294,'Catalog Items'!$L:$T,9,FALSE))</f>
        <v/>
      </c>
      <c r="P294" s="96" t="str">
        <f>IF($B294="","",VLOOKUP($B294,'Catalog Items'!$L:$AA,10,FALSE))</f>
        <v/>
      </c>
      <c r="Q294" s="96" t="str">
        <f>IF($B294="","",VLOOKUP($B294,'Catalog Items'!$L:$AA,11,FALSE))</f>
        <v/>
      </c>
      <c r="R294" s="96" t="str">
        <f>IF($B294="","",VLOOKUP($B294,'Catalog Items'!$L:$AA,12,FALSE))</f>
        <v/>
      </c>
      <c r="S294" s="96" t="str">
        <f>IF($B294="","",VLOOKUP($B294,'Catalog Items'!$L:$AA,13,FALSE))</f>
        <v/>
      </c>
      <c r="T294" s="47" t="str">
        <f>IF($B294="","",VLOOKUP($B294,'Catalog Items'!$L:$BB,17,FALSE))</f>
        <v/>
      </c>
      <c r="U294" s="47" t="str">
        <f>IF($B294="","",VLOOKUP($B294,'Catalog Items'!$L:$BB,19,FALSE))</f>
        <v/>
      </c>
      <c r="V294" s="47" t="str">
        <f>IF($B294="","",VLOOKUP($B294,'Catalog Items'!$L:$BB,20,FALSE))</f>
        <v/>
      </c>
      <c r="W294" s="47" t="str">
        <f>IF($B294="","",VLOOKUP($B294,'Catalog Items'!$L:$BB,21,FALSE))</f>
        <v/>
      </c>
      <c r="X294" s="48" t="str">
        <f>IF($B294="","",VLOOKUP($B294,'Catalog Items'!$L:$BB,22,FALSE))</f>
        <v/>
      </c>
      <c r="Y294" s="48" t="str">
        <f>IF($B294="","",VLOOKUP($B294,'Catalog Items'!$L:$BB,23,FALSE))</f>
        <v/>
      </c>
      <c r="Z294" s="48" t="str">
        <f>IF($B294="","",VLOOKUP($B294,'Catalog Items'!$L:$BB,24,FALSE))</f>
        <v/>
      </c>
      <c r="AA294" s="47" t="str">
        <f>IF($B294="","",VLOOKUP($B294,'Catalog Items'!$L:$BB,25,FALSE))</f>
        <v/>
      </c>
      <c r="AB294" s="47" t="str">
        <f>IF($B294="","",VLOOKUP($B294,'Catalog Items'!$L:$BB,26,FALSE))</f>
        <v/>
      </c>
      <c r="AC294" s="48" t="str">
        <f>IF($B294="","",VLOOKUP($B294,'Catalog Items'!$L:$BB,27,FALSE))</f>
        <v/>
      </c>
      <c r="AD294" s="48" t="str">
        <f>IF($B294="","",VLOOKUP($B294,'Catalog Items'!$L:$BB,28,FALSE))</f>
        <v/>
      </c>
      <c r="AE294" s="48" t="str">
        <f>IF($B294="","",VLOOKUP($B294,'Catalog Items'!$L:$BB,29,FALSE))</f>
        <v/>
      </c>
      <c r="AF294" s="48" t="str">
        <f>IF($B294="","",VLOOKUP($B294,'Catalog Items'!$L:$BB,30,FALSE))</f>
        <v/>
      </c>
      <c r="AG294" s="48" t="str">
        <f>IF($B294="","",VLOOKUP($B294,'Catalog Items'!$L:$BB,31,FALSE))</f>
        <v/>
      </c>
      <c r="AH294" s="48" t="str">
        <f>IF($B294="","",VLOOKUP($B294,'Catalog Items'!$L:$BB,32,FALSE))</f>
        <v/>
      </c>
      <c r="AI294" s="48" t="str">
        <f>IF($B294="","",VLOOKUP($B294,'Catalog Items'!$L:$BB,33,FALSE))</f>
        <v/>
      </c>
      <c r="AJ294" s="48" t="str">
        <f>IF($B294="","",VLOOKUP($B294,'Catalog Items'!$L:$BB,34,FALSE))</f>
        <v/>
      </c>
      <c r="AK294" s="47" t="str">
        <f>IF($B294="","",VLOOKUP($B294,'Catalog Items'!$L:$BB,35,FALSE))</f>
        <v/>
      </c>
      <c r="AL294" s="47" t="str">
        <f>IF($B294="","",VLOOKUP($B294,'Catalog Items'!$L:$BB,36,FALSE))</f>
        <v/>
      </c>
      <c r="AM294" s="47" t="str">
        <f>IF($B294="","",VLOOKUP($B294,'Catalog Items'!$L:$BB,37,FALSE))</f>
        <v/>
      </c>
      <c r="AN294" s="47" t="str">
        <f>IF($B294="","",VLOOKUP($B294,'Catalog Items'!$L:$BB,38,FALSE))</f>
        <v/>
      </c>
      <c r="AO294" s="47" t="str">
        <f>IF($B294="","",VLOOKUP($B294,'Catalog Items'!$L:$BB,14,FALSE))</f>
        <v/>
      </c>
    </row>
    <row r="295" spans="1:41" ht="15.6" customHeight="1" x14ac:dyDescent="0.25">
      <c r="A295" s="39">
        <v>284</v>
      </c>
      <c r="B295" s="40"/>
      <c r="C295" s="41"/>
      <c r="D295" s="41"/>
      <c r="E295" s="42" t="str">
        <f>IF($B295="","",VLOOKUP($B295,'Catalog Items'!$L:$M,2,FALSE))</f>
        <v/>
      </c>
      <c r="F295" s="68" t="str">
        <f>IF($B295="","",IF(AND(D295&gt;0,C295&gt;0),"UOM Error",IF(D295&gt;0,VLOOKUP(B295,'Catalog Items'!$L:$X,13,FALSE),IF(C295&gt;0,VLOOKUP(B295,'Catalog Items'!$L:$W,12,FALSE),0))))</f>
        <v/>
      </c>
      <c r="G295" s="43" t="str">
        <f t="shared" si="14"/>
        <v/>
      </c>
      <c r="H295" s="44">
        <f t="shared" si="15"/>
        <v>0</v>
      </c>
      <c r="I295" s="45">
        <f t="shared" si="13"/>
        <v>0</v>
      </c>
      <c r="J295" s="46" t="str">
        <f>IF($B295="","",VLOOKUP($B295,'Catalog Items'!$L:$N,3,FALSE))</f>
        <v/>
      </c>
      <c r="K295" s="46" t="str">
        <f>IF($B295="","",VLOOKUP($B295,'Catalog Items'!$L:$O,4,FALSE))</f>
        <v/>
      </c>
      <c r="L295" s="47" t="str">
        <f>IF($B295="","",VLOOKUP($B295,'Catalog Items'!$L:$Q,6,FALSE))</f>
        <v/>
      </c>
      <c r="M295" s="47" t="str">
        <f>IF($B295="","",VLOOKUP($B295,'Catalog Items'!$L:$R,7,FALSE))</f>
        <v/>
      </c>
      <c r="N295" s="47" t="str">
        <f>IF($B295="","",VLOOKUP($B295,'Catalog Items'!$L:$S,8,FALSE))</f>
        <v/>
      </c>
      <c r="O295" s="47" t="str">
        <f>IF($B295="","",VLOOKUP($B295,'Catalog Items'!$L:$T,9,FALSE))</f>
        <v/>
      </c>
      <c r="P295" s="96" t="str">
        <f>IF($B295="","",VLOOKUP($B295,'Catalog Items'!$L:$AA,10,FALSE))</f>
        <v/>
      </c>
      <c r="Q295" s="96" t="str">
        <f>IF($B295="","",VLOOKUP($B295,'Catalog Items'!$L:$AA,11,FALSE))</f>
        <v/>
      </c>
      <c r="R295" s="96" t="str">
        <f>IF($B295="","",VLOOKUP($B295,'Catalog Items'!$L:$AA,12,FALSE))</f>
        <v/>
      </c>
      <c r="S295" s="96" t="str">
        <f>IF($B295="","",VLOOKUP($B295,'Catalog Items'!$L:$AA,13,FALSE))</f>
        <v/>
      </c>
      <c r="T295" s="47" t="str">
        <f>IF($B295="","",VLOOKUP($B295,'Catalog Items'!$L:$BB,17,FALSE))</f>
        <v/>
      </c>
      <c r="U295" s="47" t="str">
        <f>IF($B295="","",VLOOKUP($B295,'Catalog Items'!$L:$BB,19,FALSE))</f>
        <v/>
      </c>
      <c r="V295" s="47" t="str">
        <f>IF($B295="","",VLOOKUP($B295,'Catalog Items'!$L:$BB,20,FALSE))</f>
        <v/>
      </c>
      <c r="W295" s="47" t="str">
        <f>IF($B295="","",VLOOKUP($B295,'Catalog Items'!$L:$BB,21,FALSE))</f>
        <v/>
      </c>
      <c r="X295" s="48" t="str">
        <f>IF($B295="","",VLOOKUP($B295,'Catalog Items'!$L:$BB,22,FALSE))</f>
        <v/>
      </c>
      <c r="Y295" s="48" t="str">
        <f>IF($B295="","",VLOOKUP($B295,'Catalog Items'!$L:$BB,23,FALSE))</f>
        <v/>
      </c>
      <c r="Z295" s="48" t="str">
        <f>IF($B295="","",VLOOKUP($B295,'Catalog Items'!$L:$BB,24,FALSE))</f>
        <v/>
      </c>
      <c r="AA295" s="47" t="str">
        <f>IF($B295="","",VLOOKUP($B295,'Catalog Items'!$L:$BB,25,FALSE))</f>
        <v/>
      </c>
      <c r="AB295" s="47" t="str">
        <f>IF($B295="","",VLOOKUP($B295,'Catalog Items'!$L:$BB,26,FALSE))</f>
        <v/>
      </c>
      <c r="AC295" s="48" t="str">
        <f>IF($B295="","",VLOOKUP($B295,'Catalog Items'!$L:$BB,27,FALSE))</f>
        <v/>
      </c>
      <c r="AD295" s="48" t="str">
        <f>IF($B295="","",VLOOKUP($B295,'Catalog Items'!$L:$BB,28,FALSE))</f>
        <v/>
      </c>
      <c r="AE295" s="48" t="str">
        <f>IF($B295="","",VLOOKUP($B295,'Catalog Items'!$L:$BB,29,FALSE))</f>
        <v/>
      </c>
      <c r="AF295" s="48" t="str">
        <f>IF($B295="","",VLOOKUP($B295,'Catalog Items'!$L:$BB,30,FALSE))</f>
        <v/>
      </c>
      <c r="AG295" s="48" t="str">
        <f>IF($B295="","",VLOOKUP($B295,'Catalog Items'!$L:$BB,31,FALSE))</f>
        <v/>
      </c>
      <c r="AH295" s="48" t="str">
        <f>IF($B295="","",VLOOKUP($B295,'Catalog Items'!$L:$BB,32,FALSE))</f>
        <v/>
      </c>
      <c r="AI295" s="48" t="str">
        <f>IF($B295="","",VLOOKUP($B295,'Catalog Items'!$L:$BB,33,FALSE))</f>
        <v/>
      </c>
      <c r="AJ295" s="48" t="str">
        <f>IF($B295="","",VLOOKUP($B295,'Catalog Items'!$L:$BB,34,FALSE))</f>
        <v/>
      </c>
      <c r="AK295" s="47" t="str">
        <f>IF($B295="","",VLOOKUP($B295,'Catalog Items'!$L:$BB,35,FALSE))</f>
        <v/>
      </c>
      <c r="AL295" s="47" t="str">
        <f>IF($B295="","",VLOOKUP($B295,'Catalog Items'!$L:$BB,36,FALSE))</f>
        <v/>
      </c>
      <c r="AM295" s="47" t="str">
        <f>IF($B295="","",VLOOKUP($B295,'Catalog Items'!$L:$BB,37,FALSE))</f>
        <v/>
      </c>
      <c r="AN295" s="47" t="str">
        <f>IF($B295="","",VLOOKUP($B295,'Catalog Items'!$L:$BB,38,FALSE))</f>
        <v/>
      </c>
      <c r="AO295" s="47" t="str">
        <f>IF($B295="","",VLOOKUP($B295,'Catalog Items'!$L:$BB,14,FALSE))</f>
        <v/>
      </c>
    </row>
    <row r="296" spans="1:41" ht="15.6" customHeight="1" x14ac:dyDescent="0.25">
      <c r="A296" s="39">
        <v>285</v>
      </c>
      <c r="B296" s="40"/>
      <c r="C296" s="41"/>
      <c r="D296" s="41"/>
      <c r="E296" s="42" t="str">
        <f>IF($B296="","",VLOOKUP($B296,'Catalog Items'!$L:$M,2,FALSE))</f>
        <v/>
      </c>
      <c r="F296" s="68" t="str">
        <f>IF($B296="","",IF(AND(D296&gt;0,C296&gt;0),"UOM Error",IF(D296&gt;0,VLOOKUP(B296,'Catalog Items'!$L:$X,13,FALSE),IF(C296&gt;0,VLOOKUP(B296,'Catalog Items'!$L:$W,12,FALSE),0))))</f>
        <v/>
      </c>
      <c r="G296" s="43" t="str">
        <f t="shared" si="14"/>
        <v/>
      </c>
      <c r="H296" s="44">
        <f t="shared" si="15"/>
        <v>0</v>
      </c>
      <c r="I296" s="45">
        <f t="shared" si="13"/>
        <v>0</v>
      </c>
      <c r="J296" s="46" t="str">
        <f>IF($B296="","",VLOOKUP($B296,'Catalog Items'!$L:$N,3,FALSE))</f>
        <v/>
      </c>
      <c r="K296" s="46" t="str">
        <f>IF($B296="","",VLOOKUP($B296,'Catalog Items'!$L:$O,4,FALSE))</f>
        <v/>
      </c>
      <c r="L296" s="47" t="str">
        <f>IF($B296="","",VLOOKUP($B296,'Catalog Items'!$L:$Q,6,FALSE))</f>
        <v/>
      </c>
      <c r="M296" s="47" t="str">
        <f>IF($B296="","",VLOOKUP($B296,'Catalog Items'!$L:$R,7,FALSE))</f>
        <v/>
      </c>
      <c r="N296" s="47" t="str">
        <f>IF($B296="","",VLOOKUP($B296,'Catalog Items'!$L:$S,8,FALSE))</f>
        <v/>
      </c>
      <c r="O296" s="47" t="str">
        <f>IF($B296="","",VLOOKUP($B296,'Catalog Items'!$L:$T,9,FALSE))</f>
        <v/>
      </c>
      <c r="P296" s="96" t="str">
        <f>IF($B296="","",VLOOKUP($B296,'Catalog Items'!$L:$AA,10,FALSE))</f>
        <v/>
      </c>
      <c r="Q296" s="96" t="str">
        <f>IF($B296="","",VLOOKUP($B296,'Catalog Items'!$L:$AA,11,FALSE))</f>
        <v/>
      </c>
      <c r="R296" s="96" t="str">
        <f>IF($B296="","",VLOOKUP($B296,'Catalog Items'!$L:$AA,12,FALSE))</f>
        <v/>
      </c>
      <c r="S296" s="96" t="str">
        <f>IF($B296="","",VLOOKUP($B296,'Catalog Items'!$L:$AA,13,FALSE))</f>
        <v/>
      </c>
      <c r="T296" s="47" t="str">
        <f>IF($B296="","",VLOOKUP($B296,'Catalog Items'!$L:$BB,17,FALSE))</f>
        <v/>
      </c>
      <c r="U296" s="47" t="str">
        <f>IF($B296="","",VLOOKUP($B296,'Catalog Items'!$L:$BB,19,FALSE))</f>
        <v/>
      </c>
      <c r="V296" s="47" t="str">
        <f>IF($B296="","",VLOOKUP($B296,'Catalog Items'!$L:$BB,20,FALSE))</f>
        <v/>
      </c>
      <c r="W296" s="47" t="str">
        <f>IF($B296="","",VLOOKUP($B296,'Catalog Items'!$L:$BB,21,FALSE))</f>
        <v/>
      </c>
      <c r="X296" s="48" t="str">
        <f>IF($B296="","",VLOOKUP($B296,'Catalog Items'!$L:$BB,22,FALSE))</f>
        <v/>
      </c>
      <c r="Y296" s="48" t="str">
        <f>IF($B296="","",VLOOKUP($B296,'Catalog Items'!$L:$BB,23,FALSE))</f>
        <v/>
      </c>
      <c r="Z296" s="48" t="str">
        <f>IF($B296="","",VLOOKUP($B296,'Catalog Items'!$L:$BB,24,FALSE))</f>
        <v/>
      </c>
      <c r="AA296" s="47" t="str">
        <f>IF($B296="","",VLOOKUP($B296,'Catalog Items'!$L:$BB,25,FALSE))</f>
        <v/>
      </c>
      <c r="AB296" s="47" t="str">
        <f>IF($B296="","",VLOOKUP($B296,'Catalog Items'!$L:$BB,26,FALSE))</f>
        <v/>
      </c>
      <c r="AC296" s="48" t="str">
        <f>IF($B296="","",VLOOKUP($B296,'Catalog Items'!$L:$BB,27,FALSE))</f>
        <v/>
      </c>
      <c r="AD296" s="48" t="str">
        <f>IF($B296="","",VLOOKUP($B296,'Catalog Items'!$L:$BB,28,FALSE))</f>
        <v/>
      </c>
      <c r="AE296" s="48" t="str">
        <f>IF($B296="","",VLOOKUP($B296,'Catalog Items'!$L:$BB,29,FALSE))</f>
        <v/>
      </c>
      <c r="AF296" s="48" t="str">
        <f>IF($B296="","",VLOOKUP($B296,'Catalog Items'!$L:$BB,30,FALSE))</f>
        <v/>
      </c>
      <c r="AG296" s="48" t="str">
        <f>IF($B296="","",VLOOKUP($B296,'Catalog Items'!$L:$BB,31,FALSE))</f>
        <v/>
      </c>
      <c r="AH296" s="48" t="str">
        <f>IF($B296="","",VLOOKUP($B296,'Catalog Items'!$L:$BB,32,FALSE))</f>
        <v/>
      </c>
      <c r="AI296" s="48" t="str">
        <f>IF($B296="","",VLOOKUP($B296,'Catalog Items'!$L:$BB,33,FALSE))</f>
        <v/>
      </c>
      <c r="AJ296" s="48" t="str">
        <f>IF($B296="","",VLOOKUP($B296,'Catalog Items'!$L:$BB,34,FALSE))</f>
        <v/>
      </c>
      <c r="AK296" s="47" t="str">
        <f>IF($B296="","",VLOOKUP($B296,'Catalog Items'!$L:$BB,35,FALSE))</f>
        <v/>
      </c>
      <c r="AL296" s="47" t="str">
        <f>IF($B296="","",VLOOKUP($B296,'Catalog Items'!$L:$BB,36,FALSE))</f>
        <v/>
      </c>
      <c r="AM296" s="47" t="str">
        <f>IF($B296="","",VLOOKUP($B296,'Catalog Items'!$L:$BB,37,FALSE))</f>
        <v/>
      </c>
      <c r="AN296" s="47" t="str">
        <f>IF($B296="","",VLOOKUP($B296,'Catalog Items'!$L:$BB,38,FALSE))</f>
        <v/>
      </c>
      <c r="AO296" s="47" t="str">
        <f>IF($B296="","",VLOOKUP($B296,'Catalog Items'!$L:$BB,14,FALSE))</f>
        <v/>
      </c>
    </row>
    <row r="297" spans="1:41" ht="15.6" customHeight="1" x14ac:dyDescent="0.25">
      <c r="A297" s="39">
        <v>286</v>
      </c>
      <c r="B297" s="40"/>
      <c r="C297" s="41"/>
      <c r="D297" s="41"/>
      <c r="E297" s="42" t="str">
        <f>IF($B297="","",VLOOKUP($B297,'Catalog Items'!$L:$M,2,FALSE))</f>
        <v/>
      </c>
      <c r="F297" s="68" t="str">
        <f>IF($B297="","",IF(AND(D297&gt;0,C297&gt;0),"UOM Error",IF(D297&gt;0,VLOOKUP(B297,'Catalog Items'!$L:$X,13,FALSE),IF(C297&gt;0,VLOOKUP(B297,'Catalog Items'!$L:$W,12,FALSE),0))))</f>
        <v/>
      </c>
      <c r="G297" s="43" t="str">
        <f t="shared" si="14"/>
        <v/>
      </c>
      <c r="H297" s="44">
        <f t="shared" si="15"/>
        <v>0</v>
      </c>
      <c r="I297" s="45">
        <f t="shared" si="13"/>
        <v>0</v>
      </c>
      <c r="J297" s="46" t="str">
        <f>IF($B297="","",VLOOKUP($B297,'Catalog Items'!$L:$N,3,FALSE))</f>
        <v/>
      </c>
      <c r="K297" s="46" t="str">
        <f>IF($B297="","",VLOOKUP($B297,'Catalog Items'!$L:$O,4,FALSE))</f>
        <v/>
      </c>
      <c r="L297" s="47" t="str">
        <f>IF($B297="","",VLOOKUP($B297,'Catalog Items'!$L:$Q,6,FALSE))</f>
        <v/>
      </c>
      <c r="M297" s="47" t="str">
        <f>IF($B297="","",VLOOKUP($B297,'Catalog Items'!$L:$R,7,FALSE))</f>
        <v/>
      </c>
      <c r="N297" s="47" t="str">
        <f>IF($B297="","",VLOOKUP($B297,'Catalog Items'!$L:$S,8,FALSE))</f>
        <v/>
      </c>
      <c r="O297" s="47" t="str">
        <f>IF($B297="","",VLOOKUP($B297,'Catalog Items'!$L:$T,9,FALSE))</f>
        <v/>
      </c>
      <c r="P297" s="96" t="str">
        <f>IF($B297="","",VLOOKUP($B297,'Catalog Items'!$L:$AA,10,FALSE))</f>
        <v/>
      </c>
      <c r="Q297" s="96" t="str">
        <f>IF($B297="","",VLOOKUP($B297,'Catalog Items'!$L:$AA,11,FALSE))</f>
        <v/>
      </c>
      <c r="R297" s="96" t="str">
        <f>IF($B297="","",VLOOKUP($B297,'Catalog Items'!$L:$AA,12,FALSE))</f>
        <v/>
      </c>
      <c r="S297" s="96" t="str">
        <f>IF($B297="","",VLOOKUP($B297,'Catalog Items'!$L:$AA,13,FALSE))</f>
        <v/>
      </c>
      <c r="T297" s="47" t="str">
        <f>IF($B297="","",VLOOKUP($B297,'Catalog Items'!$L:$BB,17,FALSE))</f>
        <v/>
      </c>
      <c r="U297" s="47" t="str">
        <f>IF($B297="","",VLOOKUP($B297,'Catalog Items'!$L:$BB,19,FALSE))</f>
        <v/>
      </c>
      <c r="V297" s="47" t="str">
        <f>IF($B297="","",VLOOKUP($B297,'Catalog Items'!$L:$BB,20,FALSE))</f>
        <v/>
      </c>
      <c r="W297" s="47" t="str">
        <f>IF($B297="","",VLOOKUP($B297,'Catalog Items'!$L:$BB,21,FALSE))</f>
        <v/>
      </c>
      <c r="X297" s="48" t="str">
        <f>IF($B297="","",VLOOKUP($B297,'Catalog Items'!$L:$BB,22,FALSE))</f>
        <v/>
      </c>
      <c r="Y297" s="48" t="str">
        <f>IF($B297="","",VLOOKUP($B297,'Catalog Items'!$L:$BB,23,FALSE))</f>
        <v/>
      </c>
      <c r="Z297" s="48" t="str">
        <f>IF($B297="","",VLOOKUP($B297,'Catalog Items'!$L:$BB,24,FALSE))</f>
        <v/>
      </c>
      <c r="AA297" s="47" t="str">
        <f>IF($B297="","",VLOOKUP($B297,'Catalog Items'!$L:$BB,25,FALSE))</f>
        <v/>
      </c>
      <c r="AB297" s="47" t="str">
        <f>IF($B297="","",VLOOKUP($B297,'Catalog Items'!$L:$BB,26,FALSE))</f>
        <v/>
      </c>
      <c r="AC297" s="48" t="str">
        <f>IF($B297="","",VLOOKUP($B297,'Catalog Items'!$L:$BB,27,FALSE))</f>
        <v/>
      </c>
      <c r="AD297" s="48" t="str">
        <f>IF($B297="","",VLOOKUP($B297,'Catalog Items'!$L:$BB,28,FALSE))</f>
        <v/>
      </c>
      <c r="AE297" s="48" t="str">
        <f>IF($B297="","",VLOOKUP($B297,'Catalog Items'!$L:$BB,29,FALSE))</f>
        <v/>
      </c>
      <c r="AF297" s="48" t="str">
        <f>IF($B297="","",VLOOKUP($B297,'Catalog Items'!$L:$BB,30,FALSE))</f>
        <v/>
      </c>
      <c r="AG297" s="48" t="str">
        <f>IF($B297="","",VLOOKUP($B297,'Catalog Items'!$L:$BB,31,FALSE))</f>
        <v/>
      </c>
      <c r="AH297" s="48" t="str">
        <f>IF($B297="","",VLOOKUP($B297,'Catalog Items'!$L:$BB,32,FALSE))</f>
        <v/>
      </c>
      <c r="AI297" s="48" t="str">
        <f>IF($B297="","",VLOOKUP($B297,'Catalog Items'!$L:$BB,33,FALSE))</f>
        <v/>
      </c>
      <c r="AJ297" s="48" t="str">
        <f>IF($B297="","",VLOOKUP($B297,'Catalog Items'!$L:$BB,34,FALSE))</f>
        <v/>
      </c>
      <c r="AK297" s="47" t="str">
        <f>IF($B297="","",VLOOKUP($B297,'Catalog Items'!$L:$BB,35,FALSE))</f>
        <v/>
      </c>
      <c r="AL297" s="47" t="str">
        <f>IF($B297="","",VLOOKUP($B297,'Catalog Items'!$L:$BB,36,FALSE))</f>
        <v/>
      </c>
      <c r="AM297" s="47" t="str">
        <f>IF($B297="","",VLOOKUP($B297,'Catalog Items'!$L:$BB,37,FALSE))</f>
        <v/>
      </c>
      <c r="AN297" s="47" t="str">
        <f>IF($B297="","",VLOOKUP($B297,'Catalog Items'!$L:$BB,38,FALSE))</f>
        <v/>
      </c>
      <c r="AO297" s="47" t="str">
        <f>IF($B297="","",VLOOKUP($B297,'Catalog Items'!$L:$BB,14,FALSE))</f>
        <v/>
      </c>
    </row>
    <row r="298" spans="1:41" ht="15.6" customHeight="1" x14ac:dyDescent="0.25">
      <c r="A298" s="39">
        <v>287</v>
      </c>
      <c r="B298" s="40"/>
      <c r="C298" s="41"/>
      <c r="D298" s="41"/>
      <c r="E298" s="42" t="str">
        <f>IF($B298="","",VLOOKUP($B298,'Catalog Items'!$L:$M,2,FALSE))</f>
        <v/>
      </c>
      <c r="F298" s="68" t="str">
        <f>IF($B298="","",IF(AND(D298&gt;0,C298&gt;0),"UOM Error",IF(D298&gt;0,VLOOKUP(B298,'Catalog Items'!$L:$X,13,FALSE),IF(C298&gt;0,VLOOKUP(B298,'Catalog Items'!$L:$W,12,FALSE),0))))</f>
        <v/>
      </c>
      <c r="G298" s="43" t="str">
        <f t="shared" si="14"/>
        <v/>
      </c>
      <c r="H298" s="44">
        <f t="shared" si="15"/>
        <v>0</v>
      </c>
      <c r="I298" s="45">
        <f t="shared" si="13"/>
        <v>0</v>
      </c>
      <c r="J298" s="46" t="str">
        <f>IF($B298="","",VLOOKUP($B298,'Catalog Items'!$L:$N,3,FALSE))</f>
        <v/>
      </c>
      <c r="K298" s="46" t="str">
        <f>IF($B298="","",VLOOKUP($B298,'Catalog Items'!$L:$O,4,FALSE))</f>
        <v/>
      </c>
      <c r="L298" s="47" t="str">
        <f>IF($B298="","",VLOOKUP($B298,'Catalog Items'!$L:$Q,6,FALSE))</f>
        <v/>
      </c>
      <c r="M298" s="47" t="str">
        <f>IF($B298="","",VLOOKUP($B298,'Catalog Items'!$L:$R,7,FALSE))</f>
        <v/>
      </c>
      <c r="N298" s="47" t="str">
        <f>IF($B298="","",VLOOKUP($B298,'Catalog Items'!$L:$S,8,FALSE))</f>
        <v/>
      </c>
      <c r="O298" s="47" t="str">
        <f>IF($B298="","",VLOOKUP($B298,'Catalog Items'!$L:$T,9,FALSE))</f>
        <v/>
      </c>
      <c r="P298" s="96" t="str">
        <f>IF($B298="","",VLOOKUP($B298,'Catalog Items'!$L:$AA,10,FALSE))</f>
        <v/>
      </c>
      <c r="Q298" s="96" t="str">
        <f>IF($B298="","",VLOOKUP($B298,'Catalog Items'!$L:$AA,11,FALSE))</f>
        <v/>
      </c>
      <c r="R298" s="96" t="str">
        <f>IF($B298="","",VLOOKUP($B298,'Catalog Items'!$L:$AA,12,FALSE))</f>
        <v/>
      </c>
      <c r="S298" s="96" t="str">
        <f>IF($B298="","",VLOOKUP($B298,'Catalog Items'!$L:$AA,13,FALSE))</f>
        <v/>
      </c>
      <c r="T298" s="47" t="str">
        <f>IF($B298="","",VLOOKUP($B298,'Catalog Items'!$L:$BB,17,FALSE))</f>
        <v/>
      </c>
      <c r="U298" s="47" t="str">
        <f>IF($B298="","",VLOOKUP($B298,'Catalog Items'!$L:$BB,19,FALSE))</f>
        <v/>
      </c>
      <c r="V298" s="47" t="str">
        <f>IF($B298="","",VLOOKUP($B298,'Catalog Items'!$L:$BB,20,FALSE))</f>
        <v/>
      </c>
      <c r="W298" s="47" t="str">
        <f>IF($B298="","",VLOOKUP($B298,'Catalog Items'!$L:$BB,21,FALSE))</f>
        <v/>
      </c>
      <c r="X298" s="48" t="str">
        <f>IF($B298="","",VLOOKUP($B298,'Catalog Items'!$L:$BB,22,FALSE))</f>
        <v/>
      </c>
      <c r="Y298" s="48" t="str">
        <f>IF($B298="","",VLOOKUP($B298,'Catalog Items'!$L:$BB,23,FALSE))</f>
        <v/>
      </c>
      <c r="Z298" s="48" t="str">
        <f>IF($B298="","",VLOOKUP($B298,'Catalog Items'!$L:$BB,24,FALSE))</f>
        <v/>
      </c>
      <c r="AA298" s="47" t="str">
        <f>IF($B298="","",VLOOKUP($B298,'Catalog Items'!$L:$BB,25,FALSE))</f>
        <v/>
      </c>
      <c r="AB298" s="47" t="str">
        <f>IF($B298="","",VLOOKUP($B298,'Catalog Items'!$L:$BB,26,FALSE))</f>
        <v/>
      </c>
      <c r="AC298" s="48" t="str">
        <f>IF($B298="","",VLOOKUP($B298,'Catalog Items'!$L:$BB,27,FALSE))</f>
        <v/>
      </c>
      <c r="AD298" s="48" t="str">
        <f>IF($B298="","",VLOOKUP($B298,'Catalog Items'!$L:$BB,28,FALSE))</f>
        <v/>
      </c>
      <c r="AE298" s="48" t="str">
        <f>IF($B298="","",VLOOKUP($B298,'Catalog Items'!$L:$BB,29,FALSE))</f>
        <v/>
      </c>
      <c r="AF298" s="48" t="str">
        <f>IF($B298="","",VLOOKUP($B298,'Catalog Items'!$L:$BB,30,FALSE))</f>
        <v/>
      </c>
      <c r="AG298" s="48" t="str">
        <f>IF($B298="","",VLOOKUP($B298,'Catalog Items'!$L:$BB,31,FALSE))</f>
        <v/>
      </c>
      <c r="AH298" s="48" t="str">
        <f>IF($B298="","",VLOOKUP($B298,'Catalog Items'!$L:$BB,32,FALSE))</f>
        <v/>
      </c>
      <c r="AI298" s="48" t="str">
        <f>IF($B298="","",VLOOKUP($B298,'Catalog Items'!$L:$BB,33,FALSE))</f>
        <v/>
      </c>
      <c r="AJ298" s="48" t="str">
        <f>IF($B298="","",VLOOKUP($B298,'Catalog Items'!$L:$BB,34,FALSE))</f>
        <v/>
      </c>
      <c r="AK298" s="47" t="str">
        <f>IF($B298="","",VLOOKUP($B298,'Catalog Items'!$L:$BB,35,FALSE))</f>
        <v/>
      </c>
      <c r="AL298" s="47" t="str">
        <f>IF($B298="","",VLOOKUP($B298,'Catalog Items'!$L:$BB,36,FALSE))</f>
        <v/>
      </c>
      <c r="AM298" s="47" t="str">
        <f>IF($B298="","",VLOOKUP($B298,'Catalog Items'!$L:$BB,37,FALSE))</f>
        <v/>
      </c>
      <c r="AN298" s="47" t="str">
        <f>IF($B298="","",VLOOKUP($B298,'Catalog Items'!$L:$BB,38,FALSE))</f>
        <v/>
      </c>
      <c r="AO298" s="47" t="str">
        <f>IF($B298="","",VLOOKUP($B298,'Catalog Items'!$L:$BB,14,FALSE))</f>
        <v/>
      </c>
    </row>
    <row r="299" spans="1:41" ht="15.6" customHeight="1" x14ac:dyDescent="0.25">
      <c r="A299" s="39">
        <v>288</v>
      </c>
      <c r="B299" s="40"/>
      <c r="C299" s="41"/>
      <c r="D299" s="41"/>
      <c r="E299" s="42" t="str">
        <f>IF($B299="","",VLOOKUP($B299,'Catalog Items'!$L:$M,2,FALSE))</f>
        <v/>
      </c>
      <c r="F299" s="68" t="str">
        <f>IF($B299="","",IF(AND(D299&gt;0,C299&gt;0),"UOM Error",IF(D299&gt;0,VLOOKUP(B299,'Catalog Items'!$L:$X,13,FALSE),IF(C299&gt;0,VLOOKUP(B299,'Catalog Items'!$L:$W,12,FALSE),0))))</f>
        <v/>
      </c>
      <c r="G299" s="43" t="str">
        <f t="shared" si="14"/>
        <v/>
      </c>
      <c r="H299" s="44">
        <f t="shared" si="15"/>
        <v>0</v>
      </c>
      <c r="I299" s="45">
        <f t="shared" si="13"/>
        <v>0</v>
      </c>
      <c r="J299" s="46" t="str">
        <f>IF($B299="","",VLOOKUP($B299,'Catalog Items'!$L:$N,3,FALSE))</f>
        <v/>
      </c>
      <c r="K299" s="46" t="str">
        <f>IF($B299="","",VLOOKUP($B299,'Catalog Items'!$L:$O,4,FALSE))</f>
        <v/>
      </c>
      <c r="L299" s="47" t="str">
        <f>IF($B299="","",VLOOKUP($B299,'Catalog Items'!$L:$Q,6,FALSE))</f>
        <v/>
      </c>
      <c r="M299" s="47" t="str">
        <f>IF($B299="","",VLOOKUP($B299,'Catalog Items'!$L:$R,7,FALSE))</f>
        <v/>
      </c>
      <c r="N299" s="47" t="str">
        <f>IF($B299="","",VLOOKUP($B299,'Catalog Items'!$L:$S,8,FALSE))</f>
        <v/>
      </c>
      <c r="O299" s="47" t="str">
        <f>IF($B299="","",VLOOKUP($B299,'Catalog Items'!$L:$T,9,FALSE))</f>
        <v/>
      </c>
      <c r="P299" s="96" t="str">
        <f>IF($B299="","",VLOOKUP($B299,'Catalog Items'!$L:$AA,10,FALSE))</f>
        <v/>
      </c>
      <c r="Q299" s="96" t="str">
        <f>IF($B299="","",VLOOKUP($B299,'Catalog Items'!$L:$AA,11,FALSE))</f>
        <v/>
      </c>
      <c r="R299" s="96" t="str">
        <f>IF($B299="","",VLOOKUP($B299,'Catalog Items'!$L:$AA,12,FALSE))</f>
        <v/>
      </c>
      <c r="S299" s="96" t="str">
        <f>IF($B299="","",VLOOKUP($B299,'Catalog Items'!$L:$AA,13,FALSE))</f>
        <v/>
      </c>
      <c r="T299" s="47" t="str">
        <f>IF($B299="","",VLOOKUP($B299,'Catalog Items'!$L:$BB,17,FALSE))</f>
        <v/>
      </c>
      <c r="U299" s="47" t="str">
        <f>IF($B299="","",VLOOKUP($B299,'Catalog Items'!$L:$BB,19,FALSE))</f>
        <v/>
      </c>
      <c r="V299" s="47" t="str">
        <f>IF($B299="","",VLOOKUP($B299,'Catalog Items'!$L:$BB,20,FALSE))</f>
        <v/>
      </c>
      <c r="W299" s="47" t="str">
        <f>IF($B299="","",VLOOKUP($B299,'Catalog Items'!$L:$BB,21,FALSE))</f>
        <v/>
      </c>
      <c r="X299" s="48" t="str">
        <f>IF($B299="","",VLOOKUP($B299,'Catalog Items'!$L:$BB,22,FALSE))</f>
        <v/>
      </c>
      <c r="Y299" s="48" t="str">
        <f>IF($B299="","",VLOOKUP($B299,'Catalog Items'!$L:$BB,23,FALSE))</f>
        <v/>
      </c>
      <c r="Z299" s="48" t="str">
        <f>IF($B299="","",VLOOKUP($B299,'Catalog Items'!$L:$BB,24,FALSE))</f>
        <v/>
      </c>
      <c r="AA299" s="47" t="str">
        <f>IF($B299="","",VLOOKUP($B299,'Catalog Items'!$L:$BB,25,FALSE))</f>
        <v/>
      </c>
      <c r="AB299" s="47" t="str">
        <f>IF($B299="","",VLOOKUP($B299,'Catalog Items'!$L:$BB,26,FALSE))</f>
        <v/>
      </c>
      <c r="AC299" s="48" t="str">
        <f>IF($B299="","",VLOOKUP($B299,'Catalog Items'!$L:$BB,27,FALSE))</f>
        <v/>
      </c>
      <c r="AD299" s="48" t="str">
        <f>IF($B299="","",VLOOKUP($B299,'Catalog Items'!$L:$BB,28,FALSE))</f>
        <v/>
      </c>
      <c r="AE299" s="48" t="str">
        <f>IF($B299="","",VLOOKUP($B299,'Catalog Items'!$L:$BB,29,FALSE))</f>
        <v/>
      </c>
      <c r="AF299" s="48" t="str">
        <f>IF($B299="","",VLOOKUP($B299,'Catalog Items'!$L:$BB,30,FALSE))</f>
        <v/>
      </c>
      <c r="AG299" s="48" t="str">
        <f>IF($B299="","",VLOOKUP($B299,'Catalog Items'!$L:$BB,31,FALSE))</f>
        <v/>
      </c>
      <c r="AH299" s="48" t="str">
        <f>IF($B299="","",VLOOKUP($B299,'Catalog Items'!$L:$BB,32,FALSE))</f>
        <v/>
      </c>
      <c r="AI299" s="48" t="str">
        <f>IF($B299="","",VLOOKUP($B299,'Catalog Items'!$L:$BB,33,FALSE))</f>
        <v/>
      </c>
      <c r="AJ299" s="48" t="str">
        <f>IF($B299="","",VLOOKUP($B299,'Catalog Items'!$L:$BB,34,FALSE))</f>
        <v/>
      </c>
      <c r="AK299" s="47" t="str">
        <f>IF($B299="","",VLOOKUP($B299,'Catalog Items'!$L:$BB,35,FALSE))</f>
        <v/>
      </c>
      <c r="AL299" s="47" t="str">
        <f>IF($B299="","",VLOOKUP($B299,'Catalog Items'!$L:$BB,36,FALSE))</f>
        <v/>
      </c>
      <c r="AM299" s="47" t="str">
        <f>IF($B299="","",VLOOKUP($B299,'Catalog Items'!$L:$BB,37,FALSE))</f>
        <v/>
      </c>
      <c r="AN299" s="47" t="str">
        <f>IF($B299="","",VLOOKUP($B299,'Catalog Items'!$L:$BB,38,FALSE))</f>
        <v/>
      </c>
      <c r="AO299" s="47" t="str">
        <f>IF($B299="","",VLOOKUP($B299,'Catalog Items'!$L:$BB,14,FALSE))</f>
        <v/>
      </c>
    </row>
    <row r="300" spans="1:41" ht="15.6" customHeight="1" x14ac:dyDescent="0.25">
      <c r="A300" s="39">
        <v>289</v>
      </c>
      <c r="B300" s="40"/>
      <c r="C300" s="41"/>
      <c r="D300" s="41"/>
      <c r="E300" s="42" t="str">
        <f>IF($B300="","",VLOOKUP($B300,'Catalog Items'!$L:$M,2,FALSE))</f>
        <v/>
      </c>
      <c r="F300" s="68" t="str">
        <f>IF($B300="","",IF(AND(D300&gt;0,C300&gt;0),"UOM Error",IF(D300&gt;0,VLOOKUP(B300,'Catalog Items'!$L:$X,13,FALSE),IF(C300&gt;0,VLOOKUP(B300,'Catalog Items'!$L:$W,12,FALSE),0))))</f>
        <v/>
      </c>
      <c r="G300" s="43" t="str">
        <f t="shared" si="14"/>
        <v/>
      </c>
      <c r="H300" s="44">
        <f t="shared" si="15"/>
        <v>0</v>
      </c>
      <c r="I300" s="45">
        <f t="shared" si="13"/>
        <v>0</v>
      </c>
      <c r="J300" s="46" t="str">
        <f>IF($B300="","",VLOOKUP($B300,'Catalog Items'!$L:$N,3,FALSE))</f>
        <v/>
      </c>
      <c r="K300" s="46" t="str">
        <f>IF($B300="","",VLOOKUP($B300,'Catalog Items'!$L:$O,4,FALSE))</f>
        <v/>
      </c>
      <c r="L300" s="47" t="str">
        <f>IF($B300="","",VLOOKUP($B300,'Catalog Items'!$L:$Q,6,FALSE))</f>
        <v/>
      </c>
      <c r="M300" s="47" t="str">
        <f>IF($B300="","",VLOOKUP($B300,'Catalog Items'!$L:$R,7,FALSE))</f>
        <v/>
      </c>
      <c r="N300" s="47" t="str">
        <f>IF($B300="","",VLOOKUP($B300,'Catalog Items'!$L:$S,8,FALSE))</f>
        <v/>
      </c>
      <c r="O300" s="47" t="str">
        <f>IF($B300="","",VLOOKUP($B300,'Catalog Items'!$L:$T,9,FALSE))</f>
        <v/>
      </c>
      <c r="P300" s="96" t="str">
        <f>IF($B300="","",VLOOKUP($B300,'Catalog Items'!$L:$AA,10,FALSE))</f>
        <v/>
      </c>
      <c r="Q300" s="96" t="str">
        <f>IF($B300="","",VLOOKUP($B300,'Catalog Items'!$L:$AA,11,FALSE))</f>
        <v/>
      </c>
      <c r="R300" s="96" t="str">
        <f>IF($B300="","",VLOOKUP($B300,'Catalog Items'!$L:$AA,12,FALSE))</f>
        <v/>
      </c>
      <c r="S300" s="96" t="str">
        <f>IF($B300="","",VLOOKUP($B300,'Catalog Items'!$L:$AA,13,FALSE))</f>
        <v/>
      </c>
      <c r="T300" s="47" t="str">
        <f>IF($B300="","",VLOOKUP($B300,'Catalog Items'!$L:$BB,17,FALSE))</f>
        <v/>
      </c>
      <c r="U300" s="47" t="str">
        <f>IF($B300="","",VLOOKUP($B300,'Catalog Items'!$L:$BB,19,FALSE))</f>
        <v/>
      </c>
      <c r="V300" s="47" t="str">
        <f>IF($B300="","",VLOOKUP($B300,'Catalog Items'!$L:$BB,20,FALSE))</f>
        <v/>
      </c>
      <c r="W300" s="47" t="str">
        <f>IF($B300="","",VLOOKUP($B300,'Catalog Items'!$L:$BB,21,FALSE))</f>
        <v/>
      </c>
      <c r="X300" s="48" t="str">
        <f>IF($B300="","",VLOOKUP($B300,'Catalog Items'!$L:$BB,22,FALSE))</f>
        <v/>
      </c>
      <c r="Y300" s="48" t="str">
        <f>IF($B300="","",VLOOKUP($B300,'Catalog Items'!$L:$BB,23,FALSE))</f>
        <v/>
      </c>
      <c r="Z300" s="48" t="str">
        <f>IF($B300="","",VLOOKUP($B300,'Catalog Items'!$L:$BB,24,FALSE))</f>
        <v/>
      </c>
      <c r="AA300" s="47" t="str">
        <f>IF($B300="","",VLOOKUP($B300,'Catalog Items'!$L:$BB,25,FALSE))</f>
        <v/>
      </c>
      <c r="AB300" s="47" t="str">
        <f>IF($B300="","",VLOOKUP($B300,'Catalog Items'!$L:$BB,26,FALSE))</f>
        <v/>
      </c>
      <c r="AC300" s="48" t="str">
        <f>IF($B300="","",VLOOKUP($B300,'Catalog Items'!$L:$BB,27,FALSE))</f>
        <v/>
      </c>
      <c r="AD300" s="48" t="str">
        <f>IF($B300="","",VLOOKUP($B300,'Catalog Items'!$L:$BB,28,FALSE))</f>
        <v/>
      </c>
      <c r="AE300" s="48" t="str">
        <f>IF($B300="","",VLOOKUP($B300,'Catalog Items'!$L:$BB,29,FALSE))</f>
        <v/>
      </c>
      <c r="AF300" s="48" t="str">
        <f>IF($B300="","",VLOOKUP($B300,'Catalog Items'!$L:$BB,30,FALSE))</f>
        <v/>
      </c>
      <c r="AG300" s="48" t="str">
        <f>IF($B300="","",VLOOKUP($B300,'Catalog Items'!$L:$BB,31,FALSE))</f>
        <v/>
      </c>
      <c r="AH300" s="48" t="str">
        <f>IF($B300="","",VLOOKUP($B300,'Catalog Items'!$L:$BB,32,FALSE))</f>
        <v/>
      </c>
      <c r="AI300" s="48" t="str">
        <f>IF($B300="","",VLOOKUP($B300,'Catalog Items'!$L:$BB,33,FALSE))</f>
        <v/>
      </c>
      <c r="AJ300" s="48" t="str">
        <f>IF($B300="","",VLOOKUP($B300,'Catalog Items'!$L:$BB,34,FALSE))</f>
        <v/>
      </c>
      <c r="AK300" s="47" t="str">
        <f>IF($B300="","",VLOOKUP($B300,'Catalog Items'!$L:$BB,35,FALSE))</f>
        <v/>
      </c>
      <c r="AL300" s="47" t="str">
        <f>IF($B300="","",VLOOKUP($B300,'Catalog Items'!$L:$BB,36,FALSE))</f>
        <v/>
      </c>
      <c r="AM300" s="47" t="str">
        <f>IF($B300="","",VLOOKUP($B300,'Catalog Items'!$L:$BB,37,FALSE))</f>
        <v/>
      </c>
      <c r="AN300" s="47" t="str">
        <f>IF($B300="","",VLOOKUP($B300,'Catalog Items'!$L:$BB,38,FALSE))</f>
        <v/>
      </c>
      <c r="AO300" s="47" t="str">
        <f>IF($B300="","",VLOOKUP($B300,'Catalog Items'!$L:$BB,14,FALSE))</f>
        <v/>
      </c>
    </row>
    <row r="301" spans="1:41" ht="15.6" customHeight="1" x14ac:dyDescent="0.25">
      <c r="A301" s="39">
        <v>290</v>
      </c>
      <c r="B301" s="40"/>
      <c r="C301" s="41"/>
      <c r="D301" s="41"/>
      <c r="E301" s="42" t="str">
        <f>IF($B301="","",VLOOKUP($B301,'Catalog Items'!$L:$M,2,FALSE))</f>
        <v/>
      </c>
      <c r="F301" s="68" t="str">
        <f>IF($B301="","",IF(AND(D301&gt;0,C301&gt;0),"UOM Error",IF(D301&gt;0,VLOOKUP(B301,'Catalog Items'!$L:$X,13,FALSE),IF(C301&gt;0,VLOOKUP(B301,'Catalog Items'!$L:$W,12,FALSE),0))))</f>
        <v/>
      </c>
      <c r="G301" s="43" t="str">
        <f t="shared" si="14"/>
        <v/>
      </c>
      <c r="H301" s="44">
        <f t="shared" si="15"/>
        <v>0</v>
      </c>
      <c r="I301" s="45">
        <f t="shared" si="13"/>
        <v>0</v>
      </c>
      <c r="J301" s="46" t="str">
        <f>IF($B301="","",VLOOKUP($B301,'Catalog Items'!$L:$N,3,FALSE))</f>
        <v/>
      </c>
      <c r="K301" s="46" t="str">
        <f>IF($B301="","",VLOOKUP($B301,'Catalog Items'!$L:$O,4,FALSE))</f>
        <v/>
      </c>
      <c r="L301" s="47" t="str">
        <f>IF($B301="","",VLOOKUP($B301,'Catalog Items'!$L:$Q,6,FALSE))</f>
        <v/>
      </c>
      <c r="M301" s="47" t="str">
        <f>IF($B301="","",VLOOKUP($B301,'Catalog Items'!$L:$R,7,FALSE))</f>
        <v/>
      </c>
      <c r="N301" s="47" t="str">
        <f>IF($B301="","",VLOOKUP($B301,'Catalog Items'!$L:$S,8,FALSE))</f>
        <v/>
      </c>
      <c r="O301" s="47" t="str">
        <f>IF($B301="","",VLOOKUP($B301,'Catalog Items'!$L:$T,9,FALSE))</f>
        <v/>
      </c>
      <c r="P301" s="96" t="str">
        <f>IF($B301="","",VLOOKUP($B301,'Catalog Items'!$L:$AA,10,FALSE))</f>
        <v/>
      </c>
      <c r="Q301" s="96" t="str">
        <f>IF($B301="","",VLOOKUP($B301,'Catalog Items'!$L:$AA,11,FALSE))</f>
        <v/>
      </c>
      <c r="R301" s="96" t="str">
        <f>IF($B301="","",VLOOKUP($B301,'Catalog Items'!$L:$AA,12,FALSE))</f>
        <v/>
      </c>
      <c r="S301" s="96" t="str">
        <f>IF($B301="","",VLOOKUP($B301,'Catalog Items'!$L:$AA,13,FALSE))</f>
        <v/>
      </c>
      <c r="T301" s="47" t="str">
        <f>IF($B301="","",VLOOKUP($B301,'Catalog Items'!$L:$BB,17,FALSE))</f>
        <v/>
      </c>
      <c r="U301" s="47" t="str">
        <f>IF($B301="","",VLOOKUP($B301,'Catalog Items'!$L:$BB,19,FALSE))</f>
        <v/>
      </c>
      <c r="V301" s="47" t="str">
        <f>IF($B301="","",VLOOKUP($B301,'Catalog Items'!$L:$BB,20,FALSE))</f>
        <v/>
      </c>
      <c r="W301" s="47" t="str">
        <f>IF($B301="","",VLOOKUP($B301,'Catalog Items'!$L:$BB,21,FALSE))</f>
        <v/>
      </c>
      <c r="X301" s="48" t="str">
        <f>IF($B301="","",VLOOKUP($B301,'Catalog Items'!$L:$BB,22,FALSE))</f>
        <v/>
      </c>
      <c r="Y301" s="48" t="str">
        <f>IF($B301="","",VLOOKUP($B301,'Catalog Items'!$L:$BB,23,FALSE))</f>
        <v/>
      </c>
      <c r="Z301" s="48" t="str">
        <f>IF($B301="","",VLOOKUP($B301,'Catalog Items'!$L:$BB,24,FALSE))</f>
        <v/>
      </c>
      <c r="AA301" s="47" t="str">
        <f>IF($B301="","",VLOOKUP($B301,'Catalog Items'!$L:$BB,25,FALSE))</f>
        <v/>
      </c>
      <c r="AB301" s="47" t="str">
        <f>IF($B301="","",VLOOKUP($B301,'Catalog Items'!$L:$BB,26,FALSE))</f>
        <v/>
      </c>
      <c r="AC301" s="48" t="str">
        <f>IF($B301="","",VLOOKUP($B301,'Catalog Items'!$L:$BB,27,FALSE))</f>
        <v/>
      </c>
      <c r="AD301" s="48" t="str">
        <f>IF($B301="","",VLOOKUP($B301,'Catalog Items'!$L:$BB,28,FALSE))</f>
        <v/>
      </c>
      <c r="AE301" s="48" t="str">
        <f>IF($B301="","",VLOOKUP($B301,'Catalog Items'!$L:$BB,29,FALSE))</f>
        <v/>
      </c>
      <c r="AF301" s="48" t="str">
        <f>IF($B301="","",VLOOKUP($B301,'Catalog Items'!$L:$BB,30,FALSE))</f>
        <v/>
      </c>
      <c r="AG301" s="48" t="str">
        <f>IF($B301="","",VLOOKUP($B301,'Catalog Items'!$L:$BB,31,FALSE))</f>
        <v/>
      </c>
      <c r="AH301" s="48" t="str">
        <f>IF($B301="","",VLOOKUP($B301,'Catalog Items'!$L:$BB,32,FALSE))</f>
        <v/>
      </c>
      <c r="AI301" s="48" t="str">
        <f>IF($B301="","",VLOOKUP($B301,'Catalog Items'!$L:$BB,33,FALSE))</f>
        <v/>
      </c>
      <c r="AJ301" s="48" t="str">
        <f>IF($B301="","",VLOOKUP($B301,'Catalog Items'!$L:$BB,34,FALSE))</f>
        <v/>
      </c>
      <c r="AK301" s="47" t="str">
        <f>IF($B301="","",VLOOKUP($B301,'Catalog Items'!$L:$BB,35,FALSE))</f>
        <v/>
      </c>
      <c r="AL301" s="47" t="str">
        <f>IF($B301="","",VLOOKUP($B301,'Catalog Items'!$L:$BB,36,FALSE))</f>
        <v/>
      </c>
      <c r="AM301" s="47" t="str">
        <f>IF($B301="","",VLOOKUP($B301,'Catalog Items'!$L:$BB,37,FALSE))</f>
        <v/>
      </c>
      <c r="AN301" s="47" t="str">
        <f>IF($B301="","",VLOOKUP($B301,'Catalog Items'!$L:$BB,38,FALSE))</f>
        <v/>
      </c>
      <c r="AO301" s="47" t="str">
        <f>IF($B301="","",VLOOKUP($B301,'Catalog Items'!$L:$BB,14,FALSE))</f>
        <v/>
      </c>
    </row>
    <row r="302" spans="1:41" ht="15.6" customHeight="1" x14ac:dyDescent="0.25">
      <c r="A302" s="39">
        <v>291</v>
      </c>
      <c r="B302" s="40"/>
      <c r="C302" s="41"/>
      <c r="D302" s="41"/>
      <c r="E302" s="42" t="str">
        <f>IF($B302="","",VLOOKUP($B302,'Catalog Items'!$L:$M,2,FALSE))</f>
        <v/>
      </c>
      <c r="F302" s="68" t="str">
        <f>IF($B302="","",IF(AND(D302&gt;0,C302&gt;0),"UOM Error",IF(D302&gt;0,VLOOKUP(B302,'Catalog Items'!$L:$X,13,FALSE),IF(C302&gt;0,VLOOKUP(B302,'Catalog Items'!$L:$W,12,FALSE),0))))</f>
        <v/>
      </c>
      <c r="G302" s="43" t="str">
        <f t="shared" si="14"/>
        <v/>
      </c>
      <c r="H302" s="44">
        <f t="shared" si="15"/>
        <v>0</v>
      </c>
      <c r="I302" s="45">
        <f t="shared" si="13"/>
        <v>0</v>
      </c>
      <c r="J302" s="46" t="str">
        <f>IF($B302="","",VLOOKUP($B302,'Catalog Items'!$L:$N,3,FALSE))</f>
        <v/>
      </c>
      <c r="K302" s="46" t="str">
        <f>IF($B302="","",VLOOKUP($B302,'Catalog Items'!$L:$O,4,FALSE))</f>
        <v/>
      </c>
      <c r="L302" s="47" t="str">
        <f>IF($B302="","",VLOOKUP($B302,'Catalog Items'!$L:$Q,6,FALSE))</f>
        <v/>
      </c>
      <c r="M302" s="47" t="str">
        <f>IF($B302="","",VLOOKUP($B302,'Catalog Items'!$L:$R,7,FALSE))</f>
        <v/>
      </c>
      <c r="N302" s="47" t="str">
        <f>IF($B302="","",VLOOKUP($B302,'Catalog Items'!$L:$S,8,FALSE))</f>
        <v/>
      </c>
      <c r="O302" s="47" t="str">
        <f>IF($B302="","",VLOOKUP($B302,'Catalog Items'!$L:$T,9,FALSE))</f>
        <v/>
      </c>
      <c r="P302" s="96" t="str">
        <f>IF($B302="","",VLOOKUP($B302,'Catalog Items'!$L:$AA,10,FALSE))</f>
        <v/>
      </c>
      <c r="Q302" s="96" t="str">
        <f>IF($B302="","",VLOOKUP($B302,'Catalog Items'!$L:$AA,11,FALSE))</f>
        <v/>
      </c>
      <c r="R302" s="96" t="str">
        <f>IF($B302="","",VLOOKUP($B302,'Catalog Items'!$L:$AA,12,FALSE))</f>
        <v/>
      </c>
      <c r="S302" s="96" t="str">
        <f>IF($B302="","",VLOOKUP($B302,'Catalog Items'!$L:$AA,13,FALSE))</f>
        <v/>
      </c>
      <c r="T302" s="47" t="str">
        <f>IF($B302="","",VLOOKUP($B302,'Catalog Items'!$L:$BB,17,FALSE))</f>
        <v/>
      </c>
      <c r="U302" s="47" t="str">
        <f>IF($B302="","",VLOOKUP($B302,'Catalog Items'!$L:$BB,19,FALSE))</f>
        <v/>
      </c>
      <c r="V302" s="47" t="str">
        <f>IF($B302="","",VLOOKUP($B302,'Catalog Items'!$L:$BB,20,FALSE))</f>
        <v/>
      </c>
      <c r="W302" s="47" t="str">
        <f>IF($B302="","",VLOOKUP($B302,'Catalog Items'!$L:$BB,21,FALSE))</f>
        <v/>
      </c>
      <c r="X302" s="48" t="str">
        <f>IF($B302="","",VLOOKUP($B302,'Catalog Items'!$L:$BB,22,FALSE))</f>
        <v/>
      </c>
      <c r="Y302" s="48" t="str">
        <f>IF($B302="","",VLOOKUP($B302,'Catalog Items'!$L:$BB,23,FALSE))</f>
        <v/>
      </c>
      <c r="Z302" s="48" t="str">
        <f>IF($B302="","",VLOOKUP($B302,'Catalog Items'!$L:$BB,24,FALSE))</f>
        <v/>
      </c>
      <c r="AA302" s="47" t="str">
        <f>IF($B302="","",VLOOKUP($B302,'Catalog Items'!$L:$BB,25,FALSE))</f>
        <v/>
      </c>
      <c r="AB302" s="47" t="str">
        <f>IF($B302="","",VLOOKUP($B302,'Catalog Items'!$L:$BB,26,FALSE))</f>
        <v/>
      </c>
      <c r="AC302" s="48" t="str">
        <f>IF($B302="","",VLOOKUP($B302,'Catalog Items'!$L:$BB,27,FALSE))</f>
        <v/>
      </c>
      <c r="AD302" s="48" t="str">
        <f>IF($B302="","",VLOOKUP($B302,'Catalog Items'!$L:$BB,28,FALSE))</f>
        <v/>
      </c>
      <c r="AE302" s="48" t="str">
        <f>IF($B302="","",VLOOKUP($B302,'Catalog Items'!$L:$BB,29,FALSE))</f>
        <v/>
      </c>
      <c r="AF302" s="48" t="str">
        <f>IF($B302="","",VLOOKUP($B302,'Catalog Items'!$L:$BB,30,FALSE))</f>
        <v/>
      </c>
      <c r="AG302" s="48" t="str">
        <f>IF($B302="","",VLOOKUP($B302,'Catalog Items'!$L:$BB,31,FALSE))</f>
        <v/>
      </c>
      <c r="AH302" s="48" t="str">
        <f>IF($B302="","",VLOOKUP($B302,'Catalog Items'!$L:$BB,32,FALSE))</f>
        <v/>
      </c>
      <c r="AI302" s="48" t="str">
        <f>IF($B302="","",VLOOKUP($B302,'Catalog Items'!$L:$BB,33,FALSE))</f>
        <v/>
      </c>
      <c r="AJ302" s="48" t="str">
        <f>IF($B302="","",VLOOKUP($B302,'Catalog Items'!$L:$BB,34,FALSE))</f>
        <v/>
      </c>
      <c r="AK302" s="47" t="str">
        <f>IF($B302="","",VLOOKUP($B302,'Catalog Items'!$L:$BB,35,FALSE))</f>
        <v/>
      </c>
      <c r="AL302" s="47" t="str">
        <f>IF($B302="","",VLOOKUP($B302,'Catalog Items'!$L:$BB,36,FALSE))</f>
        <v/>
      </c>
      <c r="AM302" s="47" t="str">
        <f>IF($B302="","",VLOOKUP($B302,'Catalog Items'!$L:$BB,37,FALSE))</f>
        <v/>
      </c>
      <c r="AN302" s="47" t="str">
        <f>IF($B302="","",VLOOKUP($B302,'Catalog Items'!$L:$BB,38,FALSE))</f>
        <v/>
      </c>
      <c r="AO302" s="47" t="str">
        <f>IF($B302="","",VLOOKUP($B302,'Catalog Items'!$L:$BB,14,FALSE))</f>
        <v/>
      </c>
    </row>
    <row r="303" spans="1:41" ht="15.6" customHeight="1" x14ac:dyDescent="0.25">
      <c r="A303" s="39">
        <v>292</v>
      </c>
      <c r="B303" s="40"/>
      <c r="C303" s="41"/>
      <c r="D303" s="41"/>
      <c r="E303" s="42" t="str">
        <f>IF($B303="","",VLOOKUP($B303,'Catalog Items'!$L:$M,2,FALSE))</f>
        <v/>
      </c>
      <c r="F303" s="68" t="str">
        <f>IF($B303="","",IF(AND(D303&gt;0,C303&gt;0),"UOM Error",IF(D303&gt;0,VLOOKUP(B303,'Catalog Items'!$L:$X,13,FALSE),IF(C303&gt;0,VLOOKUP(B303,'Catalog Items'!$L:$W,12,FALSE),0))))</f>
        <v/>
      </c>
      <c r="G303" s="43" t="str">
        <f t="shared" si="14"/>
        <v/>
      </c>
      <c r="H303" s="44">
        <f t="shared" si="15"/>
        <v>0</v>
      </c>
      <c r="I303" s="45">
        <f t="shared" si="13"/>
        <v>0</v>
      </c>
      <c r="J303" s="46" t="str">
        <f>IF($B303="","",VLOOKUP($B303,'Catalog Items'!$L:$N,3,FALSE))</f>
        <v/>
      </c>
      <c r="K303" s="46" t="str">
        <f>IF($B303="","",VLOOKUP($B303,'Catalog Items'!$L:$O,4,FALSE))</f>
        <v/>
      </c>
      <c r="L303" s="47" t="str">
        <f>IF($B303="","",VLOOKUP($B303,'Catalog Items'!$L:$Q,6,FALSE))</f>
        <v/>
      </c>
      <c r="M303" s="47" t="str">
        <f>IF($B303="","",VLOOKUP($B303,'Catalog Items'!$L:$R,7,FALSE))</f>
        <v/>
      </c>
      <c r="N303" s="47" t="str">
        <f>IF($B303="","",VLOOKUP($B303,'Catalog Items'!$L:$S,8,FALSE))</f>
        <v/>
      </c>
      <c r="O303" s="47" t="str">
        <f>IF($B303="","",VLOOKUP($B303,'Catalog Items'!$L:$T,9,FALSE))</f>
        <v/>
      </c>
      <c r="P303" s="96" t="str">
        <f>IF($B303="","",VLOOKUP($B303,'Catalog Items'!$L:$AA,10,FALSE))</f>
        <v/>
      </c>
      <c r="Q303" s="96" t="str">
        <f>IF($B303="","",VLOOKUP($B303,'Catalog Items'!$L:$AA,11,FALSE))</f>
        <v/>
      </c>
      <c r="R303" s="96" t="str">
        <f>IF($B303="","",VLOOKUP($B303,'Catalog Items'!$L:$AA,12,FALSE))</f>
        <v/>
      </c>
      <c r="S303" s="96" t="str">
        <f>IF($B303="","",VLOOKUP($B303,'Catalog Items'!$L:$AA,13,FALSE))</f>
        <v/>
      </c>
      <c r="T303" s="47" t="str">
        <f>IF($B303="","",VLOOKUP($B303,'Catalog Items'!$L:$BB,17,FALSE))</f>
        <v/>
      </c>
      <c r="U303" s="47" t="str">
        <f>IF($B303="","",VLOOKUP($B303,'Catalog Items'!$L:$BB,19,FALSE))</f>
        <v/>
      </c>
      <c r="V303" s="47" t="str">
        <f>IF($B303="","",VLOOKUP($B303,'Catalog Items'!$L:$BB,20,FALSE))</f>
        <v/>
      </c>
      <c r="W303" s="47" t="str">
        <f>IF($B303="","",VLOOKUP($B303,'Catalog Items'!$L:$BB,21,FALSE))</f>
        <v/>
      </c>
      <c r="X303" s="48" t="str">
        <f>IF($B303="","",VLOOKUP($B303,'Catalog Items'!$L:$BB,22,FALSE))</f>
        <v/>
      </c>
      <c r="Y303" s="48" t="str">
        <f>IF($B303="","",VLOOKUP($B303,'Catalog Items'!$L:$BB,23,FALSE))</f>
        <v/>
      </c>
      <c r="Z303" s="48" t="str">
        <f>IF($B303="","",VLOOKUP($B303,'Catalog Items'!$L:$BB,24,FALSE))</f>
        <v/>
      </c>
      <c r="AA303" s="47" t="str">
        <f>IF($B303="","",VLOOKUP($B303,'Catalog Items'!$L:$BB,25,FALSE))</f>
        <v/>
      </c>
      <c r="AB303" s="47" t="str">
        <f>IF($B303="","",VLOOKUP($B303,'Catalog Items'!$L:$BB,26,FALSE))</f>
        <v/>
      </c>
      <c r="AC303" s="48" t="str">
        <f>IF($B303="","",VLOOKUP($B303,'Catalog Items'!$L:$BB,27,FALSE))</f>
        <v/>
      </c>
      <c r="AD303" s="48" t="str">
        <f>IF($B303="","",VLOOKUP($B303,'Catalog Items'!$L:$BB,28,FALSE))</f>
        <v/>
      </c>
      <c r="AE303" s="48" t="str">
        <f>IF($B303="","",VLOOKUP($B303,'Catalog Items'!$L:$BB,29,FALSE))</f>
        <v/>
      </c>
      <c r="AF303" s="48" t="str">
        <f>IF($B303="","",VLOOKUP($B303,'Catalog Items'!$L:$BB,30,FALSE))</f>
        <v/>
      </c>
      <c r="AG303" s="48" t="str">
        <f>IF($B303="","",VLOOKUP($B303,'Catalog Items'!$L:$BB,31,FALSE))</f>
        <v/>
      </c>
      <c r="AH303" s="48" t="str">
        <f>IF($B303="","",VLOOKUP($B303,'Catalog Items'!$L:$BB,32,FALSE))</f>
        <v/>
      </c>
      <c r="AI303" s="48" t="str">
        <f>IF($B303="","",VLOOKUP($B303,'Catalog Items'!$L:$BB,33,FALSE))</f>
        <v/>
      </c>
      <c r="AJ303" s="48" t="str">
        <f>IF($B303="","",VLOOKUP($B303,'Catalog Items'!$L:$BB,34,FALSE))</f>
        <v/>
      </c>
      <c r="AK303" s="47" t="str">
        <f>IF($B303="","",VLOOKUP($B303,'Catalog Items'!$L:$BB,35,FALSE))</f>
        <v/>
      </c>
      <c r="AL303" s="47" t="str">
        <f>IF($B303="","",VLOOKUP($B303,'Catalog Items'!$L:$BB,36,FALSE))</f>
        <v/>
      </c>
      <c r="AM303" s="47" t="str">
        <f>IF($B303="","",VLOOKUP($B303,'Catalog Items'!$L:$BB,37,FALSE))</f>
        <v/>
      </c>
      <c r="AN303" s="47" t="str">
        <f>IF($B303="","",VLOOKUP($B303,'Catalog Items'!$L:$BB,38,FALSE))</f>
        <v/>
      </c>
      <c r="AO303" s="47" t="str">
        <f>IF($B303="","",VLOOKUP($B303,'Catalog Items'!$L:$BB,14,FALSE))</f>
        <v/>
      </c>
    </row>
    <row r="304" spans="1:41" ht="15.6" customHeight="1" x14ac:dyDescent="0.25">
      <c r="A304" s="39">
        <v>293</v>
      </c>
      <c r="B304" s="40"/>
      <c r="C304" s="41"/>
      <c r="D304" s="41"/>
      <c r="E304" s="42" t="str">
        <f>IF($B304="","",VLOOKUP($B304,'Catalog Items'!$L:$M,2,FALSE))</f>
        <v/>
      </c>
      <c r="F304" s="68" t="str">
        <f>IF($B304="","",IF(AND(D304&gt;0,C304&gt;0),"UOM Error",IF(D304&gt;0,VLOOKUP(B304,'Catalog Items'!$L:$X,13,FALSE),IF(C304&gt;0,VLOOKUP(B304,'Catalog Items'!$L:$W,12,FALSE),0))))</f>
        <v/>
      </c>
      <c r="G304" s="43" t="str">
        <f t="shared" si="14"/>
        <v/>
      </c>
      <c r="H304" s="44">
        <f t="shared" si="15"/>
        <v>0</v>
      </c>
      <c r="I304" s="45">
        <f t="shared" si="13"/>
        <v>0</v>
      </c>
      <c r="J304" s="46" t="str">
        <f>IF($B304="","",VLOOKUP($B304,'Catalog Items'!$L:$N,3,FALSE))</f>
        <v/>
      </c>
      <c r="K304" s="46" t="str">
        <f>IF($B304="","",VLOOKUP($B304,'Catalog Items'!$L:$O,4,FALSE))</f>
        <v/>
      </c>
      <c r="L304" s="47" t="str">
        <f>IF($B304="","",VLOOKUP($B304,'Catalog Items'!$L:$Q,6,FALSE))</f>
        <v/>
      </c>
      <c r="M304" s="47" t="str">
        <f>IF($B304="","",VLOOKUP($B304,'Catalog Items'!$L:$R,7,FALSE))</f>
        <v/>
      </c>
      <c r="N304" s="47" t="str">
        <f>IF($B304="","",VLOOKUP($B304,'Catalog Items'!$L:$S,8,FALSE))</f>
        <v/>
      </c>
      <c r="O304" s="47" t="str">
        <f>IF($B304="","",VLOOKUP($B304,'Catalog Items'!$L:$T,9,FALSE))</f>
        <v/>
      </c>
      <c r="P304" s="96" t="str">
        <f>IF($B304="","",VLOOKUP($B304,'Catalog Items'!$L:$AA,10,FALSE))</f>
        <v/>
      </c>
      <c r="Q304" s="96" t="str">
        <f>IF($B304="","",VLOOKUP($B304,'Catalog Items'!$L:$AA,11,FALSE))</f>
        <v/>
      </c>
      <c r="R304" s="96" t="str">
        <f>IF($B304="","",VLOOKUP($B304,'Catalog Items'!$L:$AA,12,FALSE))</f>
        <v/>
      </c>
      <c r="S304" s="96" t="str">
        <f>IF($B304="","",VLOOKUP($B304,'Catalog Items'!$L:$AA,13,FALSE))</f>
        <v/>
      </c>
      <c r="T304" s="47" t="str">
        <f>IF($B304="","",VLOOKUP($B304,'Catalog Items'!$L:$BB,17,FALSE))</f>
        <v/>
      </c>
      <c r="U304" s="47" t="str">
        <f>IF($B304="","",VLOOKUP($B304,'Catalog Items'!$L:$BB,19,FALSE))</f>
        <v/>
      </c>
      <c r="V304" s="47" t="str">
        <f>IF($B304="","",VLOOKUP($B304,'Catalog Items'!$L:$BB,20,FALSE))</f>
        <v/>
      </c>
      <c r="W304" s="47" t="str">
        <f>IF($B304="","",VLOOKUP($B304,'Catalog Items'!$L:$BB,21,FALSE))</f>
        <v/>
      </c>
      <c r="X304" s="48" t="str">
        <f>IF($B304="","",VLOOKUP($B304,'Catalog Items'!$L:$BB,22,FALSE))</f>
        <v/>
      </c>
      <c r="Y304" s="48" t="str">
        <f>IF($B304="","",VLOOKUP($B304,'Catalog Items'!$L:$BB,23,FALSE))</f>
        <v/>
      </c>
      <c r="Z304" s="48" t="str">
        <f>IF($B304="","",VLOOKUP($B304,'Catalog Items'!$L:$BB,24,FALSE))</f>
        <v/>
      </c>
      <c r="AA304" s="47" t="str">
        <f>IF($B304="","",VLOOKUP($B304,'Catalog Items'!$L:$BB,25,FALSE))</f>
        <v/>
      </c>
      <c r="AB304" s="47" t="str">
        <f>IF($B304="","",VLOOKUP($B304,'Catalog Items'!$L:$BB,26,FALSE))</f>
        <v/>
      </c>
      <c r="AC304" s="48" t="str">
        <f>IF($B304="","",VLOOKUP($B304,'Catalog Items'!$L:$BB,27,FALSE))</f>
        <v/>
      </c>
      <c r="AD304" s="48" t="str">
        <f>IF($B304="","",VLOOKUP($B304,'Catalog Items'!$L:$BB,28,FALSE))</f>
        <v/>
      </c>
      <c r="AE304" s="48" t="str">
        <f>IF($B304="","",VLOOKUP($B304,'Catalog Items'!$L:$BB,29,FALSE))</f>
        <v/>
      </c>
      <c r="AF304" s="48" t="str">
        <f>IF($B304="","",VLOOKUP($B304,'Catalog Items'!$L:$BB,30,FALSE))</f>
        <v/>
      </c>
      <c r="AG304" s="48" t="str">
        <f>IF($B304="","",VLOOKUP($B304,'Catalog Items'!$L:$BB,31,FALSE))</f>
        <v/>
      </c>
      <c r="AH304" s="48" t="str">
        <f>IF($B304="","",VLOOKUP($B304,'Catalog Items'!$L:$BB,32,FALSE))</f>
        <v/>
      </c>
      <c r="AI304" s="48" t="str">
        <f>IF($B304="","",VLOOKUP($B304,'Catalog Items'!$L:$BB,33,FALSE))</f>
        <v/>
      </c>
      <c r="AJ304" s="48" t="str">
        <f>IF($B304="","",VLOOKUP($B304,'Catalog Items'!$L:$BB,34,FALSE))</f>
        <v/>
      </c>
      <c r="AK304" s="47" t="str">
        <f>IF($B304="","",VLOOKUP($B304,'Catalog Items'!$L:$BB,35,FALSE))</f>
        <v/>
      </c>
      <c r="AL304" s="47" t="str">
        <f>IF($B304="","",VLOOKUP($B304,'Catalog Items'!$L:$BB,36,FALSE))</f>
        <v/>
      </c>
      <c r="AM304" s="47" t="str">
        <f>IF($B304="","",VLOOKUP($B304,'Catalog Items'!$L:$BB,37,FALSE))</f>
        <v/>
      </c>
      <c r="AN304" s="47" t="str">
        <f>IF($B304="","",VLOOKUP($B304,'Catalog Items'!$L:$BB,38,FALSE))</f>
        <v/>
      </c>
      <c r="AO304" s="47" t="str">
        <f>IF($B304="","",VLOOKUP($B304,'Catalog Items'!$L:$BB,14,FALSE))</f>
        <v/>
      </c>
    </row>
    <row r="305" spans="1:41" ht="15.6" customHeight="1" x14ac:dyDescent="0.25">
      <c r="A305" s="39">
        <v>294</v>
      </c>
      <c r="B305" s="40"/>
      <c r="C305" s="41"/>
      <c r="D305" s="41"/>
      <c r="E305" s="42" t="str">
        <f>IF($B305="","",VLOOKUP($B305,'Catalog Items'!$L:$M,2,FALSE))</f>
        <v/>
      </c>
      <c r="F305" s="68" t="str">
        <f>IF($B305="","",IF(AND(D305&gt;0,C305&gt;0),"UOM Error",IF(D305&gt;0,VLOOKUP(B305,'Catalog Items'!$L:$X,13,FALSE),IF(C305&gt;0,VLOOKUP(B305,'Catalog Items'!$L:$W,12,FALSE),0))))</f>
        <v/>
      </c>
      <c r="G305" s="43" t="str">
        <f t="shared" si="14"/>
        <v/>
      </c>
      <c r="H305" s="44">
        <f t="shared" si="15"/>
        <v>0</v>
      </c>
      <c r="I305" s="45">
        <f t="shared" si="13"/>
        <v>0</v>
      </c>
      <c r="J305" s="46" t="str">
        <f>IF($B305="","",VLOOKUP($B305,'Catalog Items'!$L:$N,3,FALSE))</f>
        <v/>
      </c>
      <c r="K305" s="46" t="str">
        <f>IF($B305="","",VLOOKUP($B305,'Catalog Items'!$L:$O,4,FALSE))</f>
        <v/>
      </c>
      <c r="L305" s="47" t="str">
        <f>IF($B305="","",VLOOKUP($B305,'Catalog Items'!$L:$Q,6,FALSE))</f>
        <v/>
      </c>
      <c r="M305" s="47" t="str">
        <f>IF($B305="","",VLOOKUP($B305,'Catalog Items'!$L:$R,7,FALSE))</f>
        <v/>
      </c>
      <c r="N305" s="47" t="str">
        <f>IF($B305="","",VLOOKUP($B305,'Catalog Items'!$L:$S,8,FALSE))</f>
        <v/>
      </c>
      <c r="O305" s="47" t="str">
        <f>IF($B305="","",VLOOKUP($B305,'Catalog Items'!$L:$T,9,FALSE))</f>
        <v/>
      </c>
      <c r="P305" s="96" t="str">
        <f>IF($B305="","",VLOOKUP($B305,'Catalog Items'!$L:$AA,10,FALSE))</f>
        <v/>
      </c>
      <c r="Q305" s="96" t="str">
        <f>IF($B305="","",VLOOKUP($B305,'Catalog Items'!$L:$AA,11,FALSE))</f>
        <v/>
      </c>
      <c r="R305" s="96" t="str">
        <f>IF($B305="","",VLOOKUP($B305,'Catalog Items'!$L:$AA,12,FALSE))</f>
        <v/>
      </c>
      <c r="S305" s="96" t="str">
        <f>IF($B305="","",VLOOKUP($B305,'Catalog Items'!$L:$AA,13,FALSE))</f>
        <v/>
      </c>
      <c r="T305" s="47" t="str">
        <f>IF($B305="","",VLOOKUP($B305,'Catalog Items'!$L:$BB,17,FALSE))</f>
        <v/>
      </c>
      <c r="U305" s="47" t="str">
        <f>IF($B305="","",VLOOKUP($B305,'Catalog Items'!$L:$BB,19,FALSE))</f>
        <v/>
      </c>
      <c r="V305" s="47" t="str">
        <f>IF($B305="","",VLOOKUP($B305,'Catalog Items'!$L:$BB,20,FALSE))</f>
        <v/>
      </c>
      <c r="W305" s="47" t="str">
        <f>IF($B305="","",VLOOKUP($B305,'Catalog Items'!$L:$BB,21,FALSE))</f>
        <v/>
      </c>
      <c r="X305" s="48" t="str">
        <f>IF($B305="","",VLOOKUP($B305,'Catalog Items'!$L:$BB,22,FALSE))</f>
        <v/>
      </c>
      <c r="Y305" s="48" t="str">
        <f>IF($B305="","",VLOOKUP($B305,'Catalog Items'!$L:$BB,23,FALSE))</f>
        <v/>
      </c>
      <c r="Z305" s="48" t="str">
        <f>IF($B305="","",VLOOKUP($B305,'Catalog Items'!$L:$BB,24,FALSE))</f>
        <v/>
      </c>
      <c r="AA305" s="47" t="str">
        <f>IF($B305="","",VLOOKUP($B305,'Catalog Items'!$L:$BB,25,FALSE))</f>
        <v/>
      </c>
      <c r="AB305" s="47" t="str">
        <f>IF($B305="","",VLOOKUP($B305,'Catalog Items'!$L:$BB,26,FALSE))</f>
        <v/>
      </c>
      <c r="AC305" s="48" t="str">
        <f>IF($B305="","",VLOOKUP($B305,'Catalog Items'!$L:$BB,27,FALSE))</f>
        <v/>
      </c>
      <c r="AD305" s="48" t="str">
        <f>IF($B305="","",VLOOKUP($B305,'Catalog Items'!$L:$BB,28,FALSE))</f>
        <v/>
      </c>
      <c r="AE305" s="48" t="str">
        <f>IF($B305="","",VLOOKUP($B305,'Catalog Items'!$L:$BB,29,FALSE))</f>
        <v/>
      </c>
      <c r="AF305" s="48" t="str">
        <f>IF($B305="","",VLOOKUP($B305,'Catalog Items'!$L:$BB,30,FALSE))</f>
        <v/>
      </c>
      <c r="AG305" s="48" t="str">
        <f>IF($B305="","",VLOOKUP($B305,'Catalog Items'!$L:$BB,31,FALSE))</f>
        <v/>
      </c>
      <c r="AH305" s="48" t="str">
        <f>IF($B305="","",VLOOKUP($B305,'Catalog Items'!$L:$BB,32,FALSE))</f>
        <v/>
      </c>
      <c r="AI305" s="48" t="str">
        <f>IF($B305="","",VLOOKUP($B305,'Catalog Items'!$L:$BB,33,FALSE))</f>
        <v/>
      </c>
      <c r="AJ305" s="48" t="str">
        <f>IF($B305="","",VLOOKUP($B305,'Catalog Items'!$L:$BB,34,FALSE))</f>
        <v/>
      </c>
      <c r="AK305" s="47" t="str">
        <f>IF($B305="","",VLOOKUP($B305,'Catalog Items'!$L:$BB,35,FALSE))</f>
        <v/>
      </c>
      <c r="AL305" s="47" t="str">
        <f>IF($B305="","",VLOOKUP($B305,'Catalog Items'!$L:$BB,36,FALSE))</f>
        <v/>
      </c>
      <c r="AM305" s="47" t="str">
        <f>IF($B305="","",VLOOKUP($B305,'Catalog Items'!$L:$BB,37,FALSE))</f>
        <v/>
      </c>
      <c r="AN305" s="47" t="str">
        <f>IF($B305="","",VLOOKUP($B305,'Catalog Items'!$L:$BB,38,FALSE))</f>
        <v/>
      </c>
      <c r="AO305" s="47" t="str">
        <f>IF($B305="","",VLOOKUP($B305,'Catalog Items'!$L:$BB,14,FALSE))</f>
        <v/>
      </c>
    </row>
    <row r="306" spans="1:41" ht="15.6" customHeight="1" x14ac:dyDescent="0.25">
      <c r="A306" s="39">
        <v>295</v>
      </c>
      <c r="B306" s="40"/>
      <c r="C306" s="41"/>
      <c r="D306" s="41"/>
      <c r="E306" s="42" t="str">
        <f>IF($B306="","",VLOOKUP($B306,'Catalog Items'!$L:$M,2,FALSE))</f>
        <v/>
      </c>
      <c r="F306" s="68" t="str">
        <f>IF($B306="","",IF(AND(D306&gt;0,C306&gt;0),"UOM Error",IF(D306&gt;0,VLOOKUP(B306,'Catalog Items'!$L:$X,13,FALSE),IF(C306&gt;0,VLOOKUP(B306,'Catalog Items'!$L:$W,12,FALSE),0))))</f>
        <v/>
      </c>
      <c r="G306" s="43" t="str">
        <f t="shared" si="14"/>
        <v/>
      </c>
      <c r="H306" s="44">
        <f t="shared" si="15"/>
        <v>0</v>
      </c>
      <c r="I306" s="45">
        <f t="shared" si="13"/>
        <v>0</v>
      </c>
      <c r="J306" s="46" t="str">
        <f>IF($B306="","",VLOOKUP($B306,'Catalog Items'!$L:$N,3,FALSE))</f>
        <v/>
      </c>
      <c r="K306" s="46" t="str">
        <f>IF($B306="","",VLOOKUP($B306,'Catalog Items'!$L:$O,4,FALSE))</f>
        <v/>
      </c>
      <c r="L306" s="47" t="str">
        <f>IF($B306="","",VLOOKUP($B306,'Catalog Items'!$L:$Q,6,FALSE))</f>
        <v/>
      </c>
      <c r="M306" s="47" t="str">
        <f>IF($B306="","",VLOOKUP($B306,'Catalog Items'!$L:$R,7,FALSE))</f>
        <v/>
      </c>
      <c r="N306" s="47" t="str">
        <f>IF($B306="","",VLOOKUP($B306,'Catalog Items'!$L:$S,8,FALSE))</f>
        <v/>
      </c>
      <c r="O306" s="47" t="str">
        <f>IF($B306="","",VLOOKUP($B306,'Catalog Items'!$L:$T,9,FALSE))</f>
        <v/>
      </c>
      <c r="P306" s="96" t="str">
        <f>IF($B306="","",VLOOKUP($B306,'Catalog Items'!$L:$AA,10,FALSE))</f>
        <v/>
      </c>
      <c r="Q306" s="96" t="str">
        <f>IF($B306="","",VLOOKUP($B306,'Catalog Items'!$L:$AA,11,FALSE))</f>
        <v/>
      </c>
      <c r="R306" s="96" t="str">
        <f>IF($B306="","",VLOOKUP($B306,'Catalog Items'!$L:$AA,12,FALSE))</f>
        <v/>
      </c>
      <c r="S306" s="96" t="str">
        <f>IF($B306="","",VLOOKUP($B306,'Catalog Items'!$L:$AA,13,FALSE))</f>
        <v/>
      </c>
      <c r="T306" s="47" t="str">
        <f>IF($B306="","",VLOOKUP($B306,'Catalog Items'!$L:$BB,17,FALSE))</f>
        <v/>
      </c>
      <c r="U306" s="47" t="str">
        <f>IF($B306="","",VLOOKUP($B306,'Catalog Items'!$L:$BB,19,FALSE))</f>
        <v/>
      </c>
      <c r="V306" s="47" t="str">
        <f>IF($B306="","",VLOOKUP($B306,'Catalog Items'!$L:$BB,20,FALSE))</f>
        <v/>
      </c>
      <c r="W306" s="47" t="str">
        <f>IF($B306="","",VLOOKUP($B306,'Catalog Items'!$L:$BB,21,FALSE))</f>
        <v/>
      </c>
      <c r="X306" s="48" t="str">
        <f>IF($B306="","",VLOOKUP($B306,'Catalog Items'!$L:$BB,22,FALSE))</f>
        <v/>
      </c>
      <c r="Y306" s="48" t="str">
        <f>IF($B306="","",VLOOKUP($B306,'Catalog Items'!$L:$BB,23,FALSE))</f>
        <v/>
      </c>
      <c r="Z306" s="48" t="str">
        <f>IF($B306="","",VLOOKUP($B306,'Catalog Items'!$L:$BB,24,FALSE))</f>
        <v/>
      </c>
      <c r="AA306" s="47" t="str">
        <f>IF($B306="","",VLOOKUP($B306,'Catalog Items'!$L:$BB,25,FALSE))</f>
        <v/>
      </c>
      <c r="AB306" s="47" t="str">
        <f>IF($B306="","",VLOOKUP($B306,'Catalog Items'!$L:$BB,26,FALSE))</f>
        <v/>
      </c>
      <c r="AC306" s="48" t="str">
        <f>IF($B306="","",VLOOKUP($B306,'Catalog Items'!$L:$BB,27,FALSE))</f>
        <v/>
      </c>
      <c r="AD306" s="48" t="str">
        <f>IF($B306="","",VLOOKUP($B306,'Catalog Items'!$L:$BB,28,FALSE))</f>
        <v/>
      </c>
      <c r="AE306" s="48" t="str">
        <f>IF($B306="","",VLOOKUP($B306,'Catalog Items'!$L:$BB,29,FALSE))</f>
        <v/>
      </c>
      <c r="AF306" s="48" t="str">
        <f>IF($B306="","",VLOOKUP($B306,'Catalog Items'!$L:$BB,30,FALSE))</f>
        <v/>
      </c>
      <c r="AG306" s="48" t="str">
        <f>IF($B306="","",VLOOKUP($B306,'Catalog Items'!$L:$BB,31,FALSE))</f>
        <v/>
      </c>
      <c r="AH306" s="48" t="str">
        <f>IF($B306="","",VLOOKUP($B306,'Catalog Items'!$L:$BB,32,FALSE))</f>
        <v/>
      </c>
      <c r="AI306" s="48" t="str">
        <f>IF($B306="","",VLOOKUP($B306,'Catalog Items'!$L:$BB,33,FALSE))</f>
        <v/>
      </c>
      <c r="AJ306" s="48" t="str">
        <f>IF($B306="","",VLOOKUP($B306,'Catalog Items'!$L:$BB,34,FALSE))</f>
        <v/>
      </c>
      <c r="AK306" s="47" t="str">
        <f>IF($B306="","",VLOOKUP($B306,'Catalog Items'!$L:$BB,35,FALSE))</f>
        <v/>
      </c>
      <c r="AL306" s="47" t="str">
        <f>IF($B306="","",VLOOKUP($B306,'Catalog Items'!$L:$BB,36,FALSE))</f>
        <v/>
      </c>
      <c r="AM306" s="47" t="str">
        <f>IF($B306="","",VLOOKUP($B306,'Catalog Items'!$L:$BB,37,FALSE))</f>
        <v/>
      </c>
      <c r="AN306" s="47" t="str">
        <f>IF($B306="","",VLOOKUP($B306,'Catalog Items'!$L:$BB,38,FALSE))</f>
        <v/>
      </c>
      <c r="AO306" s="47" t="str">
        <f>IF($B306="","",VLOOKUP($B306,'Catalog Items'!$L:$BB,14,FALSE))</f>
        <v/>
      </c>
    </row>
    <row r="307" spans="1:41" ht="15.6" customHeight="1" x14ac:dyDescent="0.25">
      <c r="A307" s="39">
        <v>296</v>
      </c>
      <c r="B307" s="40"/>
      <c r="C307" s="41"/>
      <c r="D307" s="41"/>
      <c r="E307" s="42" t="str">
        <f>IF($B307="","",VLOOKUP($B307,'Catalog Items'!$L:$M,2,FALSE))</f>
        <v/>
      </c>
      <c r="F307" s="68" t="str">
        <f>IF($B307="","",IF(AND(D307&gt;0,C307&gt;0),"UOM Error",IF(D307&gt;0,VLOOKUP(B307,'Catalog Items'!$L:$X,13,FALSE),IF(C307&gt;0,VLOOKUP(B307,'Catalog Items'!$L:$W,12,FALSE),0))))</f>
        <v/>
      </c>
      <c r="G307" s="43" t="str">
        <f t="shared" si="14"/>
        <v/>
      </c>
      <c r="H307" s="44">
        <f t="shared" si="15"/>
        <v>0</v>
      </c>
      <c r="I307" s="45">
        <f t="shared" si="13"/>
        <v>0</v>
      </c>
      <c r="J307" s="46" t="str">
        <f>IF($B307="","",VLOOKUP($B307,'Catalog Items'!$L:$N,3,FALSE))</f>
        <v/>
      </c>
      <c r="K307" s="46" t="str">
        <f>IF($B307="","",VLOOKUP($B307,'Catalog Items'!$L:$O,4,FALSE))</f>
        <v/>
      </c>
      <c r="L307" s="47" t="str">
        <f>IF($B307="","",VLOOKUP($B307,'Catalog Items'!$L:$Q,6,FALSE))</f>
        <v/>
      </c>
      <c r="M307" s="47" t="str">
        <f>IF($B307="","",VLOOKUP($B307,'Catalog Items'!$L:$R,7,FALSE))</f>
        <v/>
      </c>
      <c r="N307" s="47" t="str">
        <f>IF($B307="","",VLOOKUP($B307,'Catalog Items'!$L:$S,8,FALSE))</f>
        <v/>
      </c>
      <c r="O307" s="47" t="str">
        <f>IF($B307="","",VLOOKUP($B307,'Catalog Items'!$L:$T,9,FALSE))</f>
        <v/>
      </c>
      <c r="P307" s="96" t="str">
        <f>IF($B307="","",VLOOKUP($B307,'Catalog Items'!$L:$AA,10,FALSE))</f>
        <v/>
      </c>
      <c r="Q307" s="96" t="str">
        <f>IF($B307="","",VLOOKUP($B307,'Catalog Items'!$L:$AA,11,FALSE))</f>
        <v/>
      </c>
      <c r="R307" s="96" t="str">
        <f>IF($B307="","",VLOOKUP($B307,'Catalog Items'!$L:$AA,12,FALSE))</f>
        <v/>
      </c>
      <c r="S307" s="96" t="str">
        <f>IF($B307="","",VLOOKUP($B307,'Catalog Items'!$L:$AA,13,FALSE))</f>
        <v/>
      </c>
      <c r="T307" s="47" t="str">
        <f>IF($B307="","",VLOOKUP($B307,'Catalog Items'!$L:$BB,17,FALSE))</f>
        <v/>
      </c>
      <c r="U307" s="47" t="str">
        <f>IF($B307="","",VLOOKUP($B307,'Catalog Items'!$L:$BB,19,FALSE))</f>
        <v/>
      </c>
      <c r="V307" s="47" t="str">
        <f>IF($B307="","",VLOOKUP($B307,'Catalog Items'!$L:$BB,20,FALSE))</f>
        <v/>
      </c>
      <c r="W307" s="47" t="str">
        <f>IF($B307="","",VLOOKUP($B307,'Catalog Items'!$L:$BB,21,FALSE))</f>
        <v/>
      </c>
      <c r="X307" s="48" t="str">
        <f>IF($B307="","",VLOOKUP($B307,'Catalog Items'!$L:$BB,22,FALSE))</f>
        <v/>
      </c>
      <c r="Y307" s="48" t="str">
        <f>IF($B307="","",VLOOKUP($B307,'Catalog Items'!$L:$BB,23,FALSE))</f>
        <v/>
      </c>
      <c r="Z307" s="48" t="str">
        <f>IF($B307="","",VLOOKUP($B307,'Catalog Items'!$L:$BB,24,FALSE))</f>
        <v/>
      </c>
      <c r="AA307" s="47" t="str">
        <f>IF($B307="","",VLOOKUP($B307,'Catalog Items'!$L:$BB,25,FALSE))</f>
        <v/>
      </c>
      <c r="AB307" s="47" t="str">
        <f>IF($B307="","",VLOOKUP($B307,'Catalog Items'!$L:$BB,26,FALSE))</f>
        <v/>
      </c>
      <c r="AC307" s="48" t="str">
        <f>IF($B307="","",VLOOKUP($B307,'Catalog Items'!$L:$BB,27,FALSE))</f>
        <v/>
      </c>
      <c r="AD307" s="48" t="str">
        <f>IF($B307="","",VLOOKUP($B307,'Catalog Items'!$L:$BB,28,FALSE))</f>
        <v/>
      </c>
      <c r="AE307" s="48" t="str">
        <f>IF($B307="","",VLOOKUP($B307,'Catalog Items'!$L:$BB,29,FALSE))</f>
        <v/>
      </c>
      <c r="AF307" s="48" t="str">
        <f>IF($B307="","",VLOOKUP($B307,'Catalog Items'!$L:$BB,30,FALSE))</f>
        <v/>
      </c>
      <c r="AG307" s="48" t="str">
        <f>IF($B307="","",VLOOKUP($B307,'Catalog Items'!$L:$BB,31,FALSE))</f>
        <v/>
      </c>
      <c r="AH307" s="48" t="str">
        <f>IF($B307="","",VLOOKUP($B307,'Catalog Items'!$L:$BB,32,FALSE))</f>
        <v/>
      </c>
      <c r="AI307" s="48" t="str">
        <f>IF($B307="","",VLOOKUP($B307,'Catalog Items'!$L:$BB,33,FALSE))</f>
        <v/>
      </c>
      <c r="AJ307" s="48" t="str">
        <f>IF($B307="","",VLOOKUP($B307,'Catalog Items'!$L:$BB,34,FALSE))</f>
        <v/>
      </c>
      <c r="AK307" s="47" t="str">
        <f>IF($B307="","",VLOOKUP($B307,'Catalog Items'!$L:$BB,35,FALSE))</f>
        <v/>
      </c>
      <c r="AL307" s="47" t="str">
        <f>IF($B307="","",VLOOKUP($B307,'Catalog Items'!$L:$BB,36,FALSE))</f>
        <v/>
      </c>
      <c r="AM307" s="47" t="str">
        <f>IF($B307="","",VLOOKUP($B307,'Catalog Items'!$L:$BB,37,FALSE))</f>
        <v/>
      </c>
      <c r="AN307" s="47" t="str">
        <f>IF($B307="","",VLOOKUP($B307,'Catalog Items'!$L:$BB,38,FALSE))</f>
        <v/>
      </c>
      <c r="AO307" s="47" t="str">
        <f>IF($B307="","",VLOOKUP($B307,'Catalog Items'!$L:$BB,14,FALSE))</f>
        <v/>
      </c>
    </row>
    <row r="308" spans="1:41" ht="15.6" customHeight="1" x14ac:dyDescent="0.25">
      <c r="A308" s="39">
        <v>297</v>
      </c>
      <c r="B308" s="40"/>
      <c r="C308" s="41"/>
      <c r="D308" s="41"/>
      <c r="E308" s="42" t="str">
        <f>IF($B308="","",VLOOKUP($B308,'Catalog Items'!$L:$M,2,FALSE))</f>
        <v/>
      </c>
      <c r="F308" s="68" t="str">
        <f>IF($B308="","",IF(AND(D308&gt;0,C308&gt;0),"UOM Error",IF(D308&gt;0,VLOOKUP(B308,'Catalog Items'!$L:$X,13,FALSE),IF(C308&gt;0,VLOOKUP(B308,'Catalog Items'!$L:$W,12,FALSE),0))))</f>
        <v/>
      </c>
      <c r="G308" s="43" t="str">
        <f t="shared" si="14"/>
        <v/>
      </c>
      <c r="H308" s="44">
        <f t="shared" si="15"/>
        <v>0</v>
      </c>
      <c r="I308" s="45">
        <f t="shared" si="13"/>
        <v>0</v>
      </c>
      <c r="J308" s="46" t="str">
        <f>IF($B308="","",VLOOKUP($B308,'Catalog Items'!$L:$N,3,FALSE))</f>
        <v/>
      </c>
      <c r="K308" s="46" t="str">
        <f>IF($B308="","",VLOOKUP($B308,'Catalog Items'!$L:$O,4,FALSE))</f>
        <v/>
      </c>
      <c r="L308" s="47" t="str">
        <f>IF($B308="","",VLOOKUP($B308,'Catalog Items'!$L:$Q,6,FALSE))</f>
        <v/>
      </c>
      <c r="M308" s="47" t="str">
        <f>IF($B308="","",VLOOKUP($B308,'Catalog Items'!$L:$R,7,FALSE))</f>
        <v/>
      </c>
      <c r="N308" s="47" t="str">
        <f>IF($B308="","",VLOOKUP($B308,'Catalog Items'!$L:$S,8,FALSE))</f>
        <v/>
      </c>
      <c r="O308" s="47" t="str">
        <f>IF($B308="","",VLOOKUP($B308,'Catalog Items'!$L:$T,9,FALSE))</f>
        <v/>
      </c>
      <c r="P308" s="96" t="str">
        <f>IF($B308="","",VLOOKUP($B308,'Catalog Items'!$L:$AA,10,FALSE))</f>
        <v/>
      </c>
      <c r="Q308" s="96" t="str">
        <f>IF($B308="","",VLOOKUP($B308,'Catalog Items'!$L:$AA,11,FALSE))</f>
        <v/>
      </c>
      <c r="R308" s="96" t="str">
        <f>IF($B308="","",VLOOKUP($B308,'Catalog Items'!$L:$AA,12,FALSE))</f>
        <v/>
      </c>
      <c r="S308" s="96" t="str">
        <f>IF($B308="","",VLOOKUP($B308,'Catalog Items'!$L:$AA,13,FALSE))</f>
        <v/>
      </c>
      <c r="T308" s="47" t="str">
        <f>IF($B308="","",VLOOKUP($B308,'Catalog Items'!$L:$BB,17,FALSE))</f>
        <v/>
      </c>
      <c r="U308" s="47" t="str">
        <f>IF($B308="","",VLOOKUP($B308,'Catalog Items'!$L:$BB,19,FALSE))</f>
        <v/>
      </c>
      <c r="V308" s="47" t="str">
        <f>IF($B308="","",VLOOKUP($B308,'Catalog Items'!$L:$BB,20,FALSE))</f>
        <v/>
      </c>
      <c r="W308" s="47" t="str">
        <f>IF($B308="","",VLOOKUP($B308,'Catalog Items'!$L:$BB,21,FALSE))</f>
        <v/>
      </c>
      <c r="X308" s="48" t="str">
        <f>IF($B308="","",VLOOKUP($B308,'Catalog Items'!$L:$BB,22,FALSE))</f>
        <v/>
      </c>
      <c r="Y308" s="48" t="str">
        <f>IF($B308="","",VLOOKUP($B308,'Catalog Items'!$L:$BB,23,FALSE))</f>
        <v/>
      </c>
      <c r="Z308" s="48" t="str">
        <f>IF($B308="","",VLOOKUP($B308,'Catalog Items'!$L:$BB,24,FALSE))</f>
        <v/>
      </c>
      <c r="AA308" s="47" t="str">
        <f>IF($B308="","",VLOOKUP($B308,'Catalog Items'!$L:$BB,25,FALSE))</f>
        <v/>
      </c>
      <c r="AB308" s="47" t="str">
        <f>IF($B308="","",VLOOKUP($B308,'Catalog Items'!$L:$BB,26,FALSE))</f>
        <v/>
      </c>
      <c r="AC308" s="48" t="str">
        <f>IF($B308="","",VLOOKUP($B308,'Catalog Items'!$L:$BB,27,FALSE))</f>
        <v/>
      </c>
      <c r="AD308" s="48" t="str">
        <f>IF($B308="","",VLOOKUP($B308,'Catalog Items'!$L:$BB,28,FALSE))</f>
        <v/>
      </c>
      <c r="AE308" s="48" t="str">
        <f>IF($B308="","",VLOOKUP($B308,'Catalog Items'!$L:$BB,29,FALSE))</f>
        <v/>
      </c>
      <c r="AF308" s="48" t="str">
        <f>IF($B308="","",VLOOKUP($B308,'Catalog Items'!$L:$BB,30,FALSE))</f>
        <v/>
      </c>
      <c r="AG308" s="48" t="str">
        <f>IF($B308="","",VLOOKUP($B308,'Catalog Items'!$L:$BB,31,FALSE))</f>
        <v/>
      </c>
      <c r="AH308" s="48" t="str">
        <f>IF($B308="","",VLOOKUP($B308,'Catalog Items'!$L:$BB,32,FALSE))</f>
        <v/>
      </c>
      <c r="AI308" s="48" t="str">
        <f>IF($B308="","",VLOOKUP($B308,'Catalog Items'!$L:$BB,33,FALSE))</f>
        <v/>
      </c>
      <c r="AJ308" s="48" t="str">
        <f>IF($B308="","",VLOOKUP($B308,'Catalog Items'!$L:$BB,34,FALSE))</f>
        <v/>
      </c>
      <c r="AK308" s="47" t="str">
        <f>IF($B308="","",VLOOKUP($B308,'Catalog Items'!$L:$BB,35,FALSE))</f>
        <v/>
      </c>
      <c r="AL308" s="47" t="str">
        <f>IF($B308="","",VLOOKUP($B308,'Catalog Items'!$L:$BB,36,FALSE))</f>
        <v/>
      </c>
      <c r="AM308" s="47" t="str">
        <f>IF($B308="","",VLOOKUP($B308,'Catalog Items'!$L:$BB,37,FALSE))</f>
        <v/>
      </c>
      <c r="AN308" s="47" t="str">
        <f>IF($B308="","",VLOOKUP($B308,'Catalog Items'!$L:$BB,38,FALSE))</f>
        <v/>
      </c>
      <c r="AO308" s="47" t="str">
        <f>IF($B308="","",VLOOKUP($B308,'Catalog Items'!$L:$BB,14,FALSE))</f>
        <v/>
      </c>
    </row>
    <row r="309" spans="1:41" ht="15.6" customHeight="1" x14ac:dyDescent="0.25">
      <c r="A309" s="39">
        <v>298</v>
      </c>
      <c r="B309" s="40"/>
      <c r="C309" s="41"/>
      <c r="D309" s="41"/>
      <c r="E309" s="42" t="str">
        <f>IF($B309="","",VLOOKUP($B309,'Catalog Items'!$L:$M,2,FALSE))</f>
        <v/>
      </c>
      <c r="F309" s="68" t="str">
        <f>IF($B309="","",IF(AND(D309&gt;0,C309&gt;0),"UOM Error",IF(D309&gt;0,VLOOKUP(B309,'Catalog Items'!$L:$X,13,FALSE),IF(C309&gt;0,VLOOKUP(B309,'Catalog Items'!$L:$W,12,FALSE),0))))</f>
        <v/>
      </c>
      <c r="G309" s="43" t="str">
        <f t="shared" si="14"/>
        <v/>
      </c>
      <c r="H309" s="44">
        <f t="shared" si="15"/>
        <v>0</v>
      </c>
      <c r="I309" s="45">
        <f t="shared" si="13"/>
        <v>0</v>
      </c>
      <c r="J309" s="46" t="str">
        <f>IF($B309="","",VLOOKUP($B309,'Catalog Items'!$L:$N,3,FALSE))</f>
        <v/>
      </c>
      <c r="K309" s="46" t="str">
        <f>IF($B309="","",VLOOKUP($B309,'Catalog Items'!$L:$O,4,FALSE))</f>
        <v/>
      </c>
      <c r="L309" s="47" t="str">
        <f>IF($B309="","",VLOOKUP($B309,'Catalog Items'!$L:$Q,6,FALSE))</f>
        <v/>
      </c>
      <c r="M309" s="47" t="str">
        <f>IF($B309="","",VLOOKUP($B309,'Catalog Items'!$L:$R,7,FALSE))</f>
        <v/>
      </c>
      <c r="N309" s="47" t="str">
        <f>IF($B309="","",VLOOKUP($B309,'Catalog Items'!$L:$S,8,FALSE))</f>
        <v/>
      </c>
      <c r="O309" s="47" t="str">
        <f>IF($B309="","",VLOOKUP($B309,'Catalog Items'!$L:$T,9,FALSE))</f>
        <v/>
      </c>
      <c r="P309" s="96" t="str">
        <f>IF($B309="","",VLOOKUP($B309,'Catalog Items'!$L:$AA,10,FALSE))</f>
        <v/>
      </c>
      <c r="Q309" s="96" t="str">
        <f>IF($B309="","",VLOOKUP($B309,'Catalog Items'!$L:$AA,11,FALSE))</f>
        <v/>
      </c>
      <c r="R309" s="96" t="str">
        <f>IF($B309="","",VLOOKUP($B309,'Catalog Items'!$L:$AA,12,FALSE))</f>
        <v/>
      </c>
      <c r="S309" s="96" t="str">
        <f>IF($B309="","",VLOOKUP($B309,'Catalog Items'!$L:$AA,13,FALSE))</f>
        <v/>
      </c>
      <c r="T309" s="47" t="str">
        <f>IF($B309="","",VLOOKUP($B309,'Catalog Items'!$L:$BB,17,FALSE))</f>
        <v/>
      </c>
      <c r="U309" s="47" t="str">
        <f>IF($B309="","",VLOOKUP($B309,'Catalog Items'!$L:$BB,19,FALSE))</f>
        <v/>
      </c>
      <c r="V309" s="47" t="str">
        <f>IF($B309="","",VLOOKUP($B309,'Catalog Items'!$L:$BB,20,FALSE))</f>
        <v/>
      </c>
      <c r="W309" s="47" t="str">
        <f>IF($B309="","",VLOOKUP($B309,'Catalog Items'!$L:$BB,21,FALSE))</f>
        <v/>
      </c>
      <c r="X309" s="48" t="str">
        <f>IF($B309="","",VLOOKUP($B309,'Catalog Items'!$L:$BB,22,FALSE))</f>
        <v/>
      </c>
      <c r="Y309" s="48" t="str">
        <f>IF($B309="","",VLOOKUP($B309,'Catalog Items'!$L:$BB,23,FALSE))</f>
        <v/>
      </c>
      <c r="Z309" s="48" t="str">
        <f>IF($B309="","",VLOOKUP($B309,'Catalog Items'!$L:$BB,24,FALSE))</f>
        <v/>
      </c>
      <c r="AA309" s="47" t="str">
        <f>IF($B309="","",VLOOKUP($B309,'Catalog Items'!$L:$BB,25,FALSE))</f>
        <v/>
      </c>
      <c r="AB309" s="47" t="str">
        <f>IF($B309="","",VLOOKUP($B309,'Catalog Items'!$L:$BB,26,FALSE))</f>
        <v/>
      </c>
      <c r="AC309" s="48" t="str">
        <f>IF($B309="","",VLOOKUP($B309,'Catalog Items'!$L:$BB,27,FALSE))</f>
        <v/>
      </c>
      <c r="AD309" s="48" t="str">
        <f>IF($B309="","",VLOOKUP($B309,'Catalog Items'!$L:$BB,28,FALSE))</f>
        <v/>
      </c>
      <c r="AE309" s="48" t="str">
        <f>IF($B309="","",VLOOKUP($B309,'Catalog Items'!$L:$BB,29,FALSE))</f>
        <v/>
      </c>
      <c r="AF309" s="48" t="str">
        <f>IF($B309="","",VLOOKUP($B309,'Catalog Items'!$L:$BB,30,FALSE))</f>
        <v/>
      </c>
      <c r="AG309" s="48" t="str">
        <f>IF($B309="","",VLOOKUP($B309,'Catalog Items'!$L:$BB,31,FALSE))</f>
        <v/>
      </c>
      <c r="AH309" s="48" t="str">
        <f>IF($B309="","",VLOOKUP($B309,'Catalog Items'!$L:$BB,32,FALSE))</f>
        <v/>
      </c>
      <c r="AI309" s="48" t="str">
        <f>IF($B309="","",VLOOKUP($B309,'Catalog Items'!$L:$BB,33,FALSE))</f>
        <v/>
      </c>
      <c r="AJ309" s="48" t="str">
        <f>IF($B309="","",VLOOKUP($B309,'Catalog Items'!$L:$BB,34,FALSE))</f>
        <v/>
      </c>
      <c r="AK309" s="47" t="str">
        <f>IF($B309="","",VLOOKUP($B309,'Catalog Items'!$L:$BB,35,FALSE))</f>
        <v/>
      </c>
      <c r="AL309" s="47" t="str">
        <f>IF($B309="","",VLOOKUP($B309,'Catalog Items'!$L:$BB,36,FALSE))</f>
        <v/>
      </c>
      <c r="AM309" s="47" t="str">
        <f>IF($B309="","",VLOOKUP($B309,'Catalog Items'!$L:$BB,37,FALSE))</f>
        <v/>
      </c>
      <c r="AN309" s="47" t="str">
        <f>IF($B309="","",VLOOKUP($B309,'Catalog Items'!$L:$BB,38,FALSE))</f>
        <v/>
      </c>
      <c r="AO309" s="47" t="str">
        <f>IF($B309="","",VLOOKUP($B309,'Catalog Items'!$L:$BB,14,FALSE))</f>
        <v/>
      </c>
    </row>
    <row r="310" spans="1:41" ht="15.6" customHeight="1" x14ac:dyDescent="0.25">
      <c r="A310" s="39">
        <v>299</v>
      </c>
      <c r="B310" s="40"/>
      <c r="C310" s="41"/>
      <c r="D310" s="41"/>
      <c r="E310" s="42" t="str">
        <f>IF($B310="","",VLOOKUP($B310,'Catalog Items'!$L:$M,2,FALSE))</f>
        <v/>
      </c>
      <c r="F310" s="68" t="str">
        <f>IF($B310="","",IF(AND(D310&gt;0,C310&gt;0),"UOM Error",IF(D310&gt;0,VLOOKUP(B310,'Catalog Items'!$L:$X,13,FALSE),IF(C310&gt;0,VLOOKUP(B310,'Catalog Items'!$L:$W,12,FALSE),0))))</f>
        <v/>
      </c>
      <c r="G310" s="43" t="str">
        <f t="shared" si="14"/>
        <v/>
      </c>
      <c r="H310" s="44">
        <f t="shared" si="15"/>
        <v>0</v>
      </c>
      <c r="I310" s="45">
        <f t="shared" si="13"/>
        <v>0</v>
      </c>
      <c r="J310" s="46" t="str">
        <f>IF($B310="","",VLOOKUP($B310,'Catalog Items'!$L:$N,3,FALSE))</f>
        <v/>
      </c>
      <c r="K310" s="46" t="str">
        <f>IF($B310="","",VLOOKUP($B310,'Catalog Items'!$L:$O,4,FALSE))</f>
        <v/>
      </c>
      <c r="L310" s="47" t="str">
        <f>IF($B310="","",VLOOKUP($B310,'Catalog Items'!$L:$Q,6,FALSE))</f>
        <v/>
      </c>
      <c r="M310" s="47" t="str">
        <f>IF($B310="","",VLOOKUP($B310,'Catalog Items'!$L:$R,7,FALSE))</f>
        <v/>
      </c>
      <c r="N310" s="47" t="str">
        <f>IF($B310="","",VLOOKUP($B310,'Catalog Items'!$L:$S,8,FALSE))</f>
        <v/>
      </c>
      <c r="O310" s="47" t="str">
        <f>IF($B310="","",VLOOKUP($B310,'Catalog Items'!$L:$T,9,FALSE))</f>
        <v/>
      </c>
      <c r="P310" s="96" t="str">
        <f>IF($B310="","",VLOOKUP($B310,'Catalog Items'!$L:$AA,10,FALSE))</f>
        <v/>
      </c>
      <c r="Q310" s="96" t="str">
        <f>IF($B310="","",VLOOKUP($B310,'Catalog Items'!$L:$AA,11,FALSE))</f>
        <v/>
      </c>
      <c r="R310" s="96" t="str">
        <f>IF($B310="","",VLOOKUP($B310,'Catalog Items'!$L:$AA,12,FALSE))</f>
        <v/>
      </c>
      <c r="S310" s="96" t="str">
        <f>IF($B310="","",VLOOKUP($B310,'Catalog Items'!$L:$AA,13,FALSE))</f>
        <v/>
      </c>
      <c r="T310" s="47" t="str">
        <f>IF($B310="","",VLOOKUP($B310,'Catalog Items'!$L:$BB,17,FALSE))</f>
        <v/>
      </c>
      <c r="U310" s="47" t="str">
        <f>IF($B310="","",VLOOKUP($B310,'Catalog Items'!$L:$BB,19,FALSE))</f>
        <v/>
      </c>
      <c r="V310" s="47" t="str">
        <f>IF($B310="","",VLOOKUP($B310,'Catalog Items'!$L:$BB,20,FALSE))</f>
        <v/>
      </c>
      <c r="W310" s="47" t="str">
        <f>IF($B310="","",VLOOKUP($B310,'Catalog Items'!$L:$BB,21,FALSE))</f>
        <v/>
      </c>
      <c r="X310" s="48" t="str">
        <f>IF($B310="","",VLOOKUP($B310,'Catalog Items'!$L:$BB,22,FALSE))</f>
        <v/>
      </c>
      <c r="Y310" s="48" t="str">
        <f>IF($B310="","",VLOOKUP($B310,'Catalog Items'!$L:$BB,23,FALSE))</f>
        <v/>
      </c>
      <c r="Z310" s="48" t="str">
        <f>IF($B310="","",VLOOKUP($B310,'Catalog Items'!$L:$BB,24,FALSE))</f>
        <v/>
      </c>
      <c r="AA310" s="47" t="str">
        <f>IF($B310="","",VLOOKUP($B310,'Catalog Items'!$L:$BB,25,FALSE))</f>
        <v/>
      </c>
      <c r="AB310" s="47" t="str">
        <f>IF($B310="","",VLOOKUP($B310,'Catalog Items'!$L:$BB,26,FALSE))</f>
        <v/>
      </c>
      <c r="AC310" s="48" t="str">
        <f>IF($B310="","",VLOOKUP($B310,'Catalog Items'!$L:$BB,27,FALSE))</f>
        <v/>
      </c>
      <c r="AD310" s="48" t="str">
        <f>IF($B310="","",VLOOKUP($B310,'Catalog Items'!$L:$BB,28,FALSE))</f>
        <v/>
      </c>
      <c r="AE310" s="48" t="str">
        <f>IF($B310="","",VLOOKUP($B310,'Catalog Items'!$L:$BB,29,FALSE))</f>
        <v/>
      </c>
      <c r="AF310" s="48" t="str">
        <f>IF($B310="","",VLOOKUP($B310,'Catalog Items'!$L:$BB,30,FALSE))</f>
        <v/>
      </c>
      <c r="AG310" s="48" t="str">
        <f>IF($B310="","",VLOOKUP($B310,'Catalog Items'!$L:$BB,31,FALSE))</f>
        <v/>
      </c>
      <c r="AH310" s="48" t="str">
        <f>IF($B310="","",VLOOKUP($B310,'Catalog Items'!$L:$BB,32,FALSE))</f>
        <v/>
      </c>
      <c r="AI310" s="48" t="str">
        <f>IF($B310="","",VLOOKUP($B310,'Catalog Items'!$L:$BB,33,FALSE))</f>
        <v/>
      </c>
      <c r="AJ310" s="48" t="str">
        <f>IF($B310="","",VLOOKUP($B310,'Catalog Items'!$L:$BB,34,FALSE))</f>
        <v/>
      </c>
      <c r="AK310" s="47" t="str">
        <f>IF($B310="","",VLOOKUP($B310,'Catalog Items'!$L:$BB,35,FALSE))</f>
        <v/>
      </c>
      <c r="AL310" s="47" t="str">
        <f>IF($B310="","",VLOOKUP($B310,'Catalog Items'!$L:$BB,36,FALSE))</f>
        <v/>
      </c>
      <c r="AM310" s="47" t="str">
        <f>IF($B310="","",VLOOKUP($B310,'Catalog Items'!$L:$BB,37,FALSE))</f>
        <v/>
      </c>
      <c r="AN310" s="47" t="str">
        <f>IF($B310="","",VLOOKUP($B310,'Catalog Items'!$L:$BB,38,FALSE))</f>
        <v/>
      </c>
      <c r="AO310" s="47" t="str">
        <f>IF($B310="","",VLOOKUP($B310,'Catalog Items'!$L:$BB,14,FALSE))</f>
        <v/>
      </c>
    </row>
    <row r="311" spans="1:41" ht="15.6" customHeight="1" x14ac:dyDescent="0.25">
      <c r="A311" s="39">
        <v>300</v>
      </c>
      <c r="B311" s="40"/>
      <c r="C311" s="41"/>
      <c r="D311" s="41"/>
      <c r="E311" s="42" t="str">
        <f>IF($B311="","",VLOOKUP($B311,'Catalog Items'!$L:$M,2,FALSE))</f>
        <v/>
      </c>
      <c r="F311" s="68" t="str">
        <f>IF($B311="","",IF(AND(D311&gt;0,C311&gt;0),"UOM Error",IF(D311&gt;0,VLOOKUP(B311,'Catalog Items'!$L:$X,13,FALSE),IF(C311&gt;0,VLOOKUP(B311,'Catalog Items'!$L:$W,12,FALSE),0))))</f>
        <v/>
      </c>
      <c r="G311" s="43" t="str">
        <f t="shared" si="14"/>
        <v/>
      </c>
      <c r="H311" s="44">
        <f t="shared" si="15"/>
        <v>0</v>
      </c>
      <c r="I311" s="45">
        <f t="shared" si="13"/>
        <v>0</v>
      </c>
      <c r="J311" s="46" t="str">
        <f>IF($B311="","",VLOOKUP($B311,'Catalog Items'!$L:$N,3,FALSE))</f>
        <v/>
      </c>
      <c r="K311" s="46" t="str">
        <f>IF($B311="","",VLOOKUP($B311,'Catalog Items'!$L:$O,4,FALSE))</f>
        <v/>
      </c>
      <c r="L311" s="47" t="str">
        <f>IF($B311="","",VLOOKUP($B311,'Catalog Items'!$L:$Q,6,FALSE))</f>
        <v/>
      </c>
      <c r="M311" s="47" t="str">
        <f>IF($B311="","",VLOOKUP($B311,'Catalog Items'!$L:$R,7,FALSE))</f>
        <v/>
      </c>
      <c r="N311" s="47" t="str">
        <f>IF($B311="","",VLOOKUP($B311,'Catalog Items'!$L:$S,8,FALSE))</f>
        <v/>
      </c>
      <c r="O311" s="47" t="str">
        <f>IF($B311="","",VLOOKUP($B311,'Catalog Items'!$L:$T,9,FALSE))</f>
        <v/>
      </c>
      <c r="P311" s="96" t="str">
        <f>IF($B311="","",VLOOKUP($B311,'Catalog Items'!$L:$AA,10,FALSE))</f>
        <v/>
      </c>
      <c r="Q311" s="96" t="str">
        <f>IF($B311="","",VLOOKUP($B311,'Catalog Items'!$L:$AA,11,FALSE))</f>
        <v/>
      </c>
      <c r="R311" s="96" t="str">
        <f>IF($B311="","",VLOOKUP($B311,'Catalog Items'!$L:$AA,12,FALSE))</f>
        <v/>
      </c>
      <c r="S311" s="96" t="str">
        <f>IF($B311="","",VLOOKUP($B311,'Catalog Items'!$L:$AA,13,FALSE))</f>
        <v/>
      </c>
      <c r="T311" s="47" t="str">
        <f>IF($B311="","",VLOOKUP($B311,'Catalog Items'!$L:$BB,17,FALSE))</f>
        <v/>
      </c>
      <c r="U311" s="47" t="str">
        <f>IF($B311="","",VLOOKUP($B311,'Catalog Items'!$L:$BB,19,FALSE))</f>
        <v/>
      </c>
      <c r="V311" s="47" t="str">
        <f>IF($B311="","",VLOOKUP($B311,'Catalog Items'!$L:$BB,20,FALSE))</f>
        <v/>
      </c>
      <c r="W311" s="47" t="str">
        <f>IF($B311="","",VLOOKUP($B311,'Catalog Items'!$L:$BB,21,FALSE))</f>
        <v/>
      </c>
      <c r="X311" s="48" t="str">
        <f>IF($B311="","",VLOOKUP($B311,'Catalog Items'!$L:$BB,22,FALSE))</f>
        <v/>
      </c>
      <c r="Y311" s="48" t="str">
        <f>IF($B311="","",VLOOKUP($B311,'Catalog Items'!$L:$BB,23,FALSE))</f>
        <v/>
      </c>
      <c r="Z311" s="48" t="str">
        <f>IF($B311="","",VLOOKUP($B311,'Catalog Items'!$L:$BB,24,FALSE))</f>
        <v/>
      </c>
      <c r="AA311" s="47" t="str">
        <f>IF($B311="","",VLOOKUP($B311,'Catalog Items'!$L:$BB,25,FALSE))</f>
        <v/>
      </c>
      <c r="AB311" s="47" t="str">
        <f>IF($B311="","",VLOOKUP($B311,'Catalog Items'!$L:$BB,26,FALSE))</f>
        <v/>
      </c>
      <c r="AC311" s="48" t="str">
        <f>IF($B311="","",VLOOKUP($B311,'Catalog Items'!$L:$BB,27,FALSE))</f>
        <v/>
      </c>
      <c r="AD311" s="48" t="str">
        <f>IF($B311="","",VLOOKUP($B311,'Catalog Items'!$L:$BB,28,FALSE))</f>
        <v/>
      </c>
      <c r="AE311" s="48" t="str">
        <f>IF($B311="","",VLOOKUP($B311,'Catalog Items'!$L:$BB,29,FALSE))</f>
        <v/>
      </c>
      <c r="AF311" s="48" t="str">
        <f>IF($B311="","",VLOOKUP($B311,'Catalog Items'!$L:$BB,30,FALSE))</f>
        <v/>
      </c>
      <c r="AG311" s="48" t="str">
        <f>IF($B311="","",VLOOKUP($B311,'Catalog Items'!$L:$BB,31,FALSE))</f>
        <v/>
      </c>
      <c r="AH311" s="48" t="str">
        <f>IF($B311="","",VLOOKUP($B311,'Catalog Items'!$L:$BB,32,FALSE))</f>
        <v/>
      </c>
      <c r="AI311" s="48" t="str">
        <f>IF($B311="","",VLOOKUP($B311,'Catalog Items'!$L:$BB,33,FALSE))</f>
        <v/>
      </c>
      <c r="AJ311" s="48" t="str">
        <f>IF($B311="","",VLOOKUP($B311,'Catalog Items'!$L:$BB,34,FALSE))</f>
        <v/>
      </c>
      <c r="AK311" s="47" t="str">
        <f>IF($B311="","",VLOOKUP($B311,'Catalog Items'!$L:$BB,35,FALSE))</f>
        <v/>
      </c>
      <c r="AL311" s="47" t="str">
        <f>IF($B311="","",VLOOKUP($B311,'Catalog Items'!$L:$BB,36,FALSE))</f>
        <v/>
      </c>
      <c r="AM311" s="47" t="str">
        <f>IF($B311="","",VLOOKUP($B311,'Catalog Items'!$L:$BB,37,FALSE))</f>
        <v/>
      </c>
      <c r="AN311" s="47" t="str">
        <f>IF($B311="","",VLOOKUP($B311,'Catalog Items'!$L:$BB,38,FALSE))</f>
        <v/>
      </c>
      <c r="AO311" s="47" t="str">
        <f>IF($B311="","",VLOOKUP($B311,'Catalog Items'!$L:$BB,14,FALSE))</f>
        <v/>
      </c>
    </row>
    <row r="312" spans="1:41" ht="15.6" customHeight="1" x14ac:dyDescent="0.25">
      <c r="A312" s="39">
        <v>301</v>
      </c>
      <c r="B312" s="40"/>
      <c r="C312" s="41"/>
      <c r="D312" s="41"/>
      <c r="E312" s="42" t="str">
        <f>IF($B312="","",VLOOKUP($B312,'Catalog Items'!$L:$M,2,FALSE))</f>
        <v/>
      </c>
      <c r="F312" s="68" t="str">
        <f>IF($B312="","",IF(AND(D312&gt;0,C312&gt;0),"UOM Error",IF(D312&gt;0,VLOOKUP(B312,'Catalog Items'!$L:$X,13,FALSE),IF(C312&gt;0,VLOOKUP(B312,'Catalog Items'!$L:$W,12,FALSE),0))))</f>
        <v/>
      </c>
      <c r="G312" s="43" t="str">
        <f t="shared" si="14"/>
        <v/>
      </c>
      <c r="H312" s="44">
        <f t="shared" si="15"/>
        <v>0</v>
      </c>
      <c r="I312" s="45">
        <f t="shared" si="13"/>
        <v>0</v>
      </c>
      <c r="J312" s="46" t="str">
        <f>IF($B312="","",VLOOKUP($B312,'Catalog Items'!$L:$N,3,FALSE))</f>
        <v/>
      </c>
      <c r="K312" s="46" t="str">
        <f>IF($B312="","",VLOOKUP($B312,'Catalog Items'!$L:$O,4,FALSE))</f>
        <v/>
      </c>
      <c r="L312" s="47" t="str">
        <f>IF($B312="","",VLOOKUP($B312,'Catalog Items'!$L:$Q,6,FALSE))</f>
        <v/>
      </c>
      <c r="M312" s="47" t="str">
        <f>IF($B312="","",VLOOKUP($B312,'Catalog Items'!$L:$R,7,FALSE))</f>
        <v/>
      </c>
      <c r="N312" s="47" t="str">
        <f>IF($B312="","",VLOOKUP($B312,'Catalog Items'!$L:$S,8,FALSE))</f>
        <v/>
      </c>
      <c r="O312" s="47" t="str">
        <f>IF($B312="","",VLOOKUP($B312,'Catalog Items'!$L:$T,9,FALSE))</f>
        <v/>
      </c>
      <c r="P312" s="96" t="str">
        <f>IF($B312="","",VLOOKUP($B312,'Catalog Items'!$L:$AA,10,FALSE))</f>
        <v/>
      </c>
      <c r="Q312" s="96" t="str">
        <f>IF($B312="","",VLOOKUP($B312,'Catalog Items'!$L:$AA,11,FALSE))</f>
        <v/>
      </c>
      <c r="R312" s="96" t="str">
        <f>IF($B312="","",VLOOKUP($B312,'Catalog Items'!$L:$AA,12,FALSE))</f>
        <v/>
      </c>
      <c r="S312" s="96" t="str">
        <f>IF($B312="","",VLOOKUP($B312,'Catalog Items'!$L:$AA,13,FALSE))</f>
        <v/>
      </c>
      <c r="T312" s="47" t="str">
        <f>IF($B312="","",VLOOKUP($B312,'Catalog Items'!$L:$BB,17,FALSE))</f>
        <v/>
      </c>
      <c r="U312" s="47" t="str">
        <f>IF($B312="","",VLOOKUP($B312,'Catalog Items'!$L:$BB,19,FALSE))</f>
        <v/>
      </c>
      <c r="V312" s="47" t="str">
        <f>IF($B312="","",VLOOKUP($B312,'Catalog Items'!$L:$BB,20,FALSE))</f>
        <v/>
      </c>
      <c r="W312" s="47" t="str">
        <f>IF($B312="","",VLOOKUP($B312,'Catalog Items'!$L:$BB,21,FALSE))</f>
        <v/>
      </c>
      <c r="X312" s="48" t="str">
        <f>IF($B312="","",VLOOKUP($B312,'Catalog Items'!$L:$BB,22,FALSE))</f>
        <v/>
      </c>
      <c r="Y312" s="48" t="str">
        <f>IF($B312="","",VLOOKUP($B312,'Catalog Items'!$L:$BB,23,FALSE))</f>
        <v/>
      </c>
      <c r="Z312" s="48" t="str">
        <f>IF($B312="","",VLOOKUP($B312,'Catalog Items'!$L:$BB,24,FALSE))</f>
        <v/>
      </c>
      <c r="AA312" s="47" t="str">
        <f>IF($B312="","",VLOOKUP($B312,'Catalog Items'!$L:$BB,25,FALSE))</f>
        <v/>
      </c>
      <c r="AB312" s="47" t="str">
        <f>IF($B312="","",VLOOKUP($B312,'Catalog Items'!$L:$BB,26,FALSE))</f>
        <v/>
      </c>
      <c r="AC312" s="48" t="str">
        <f>IF($B312="","",VLOOKUP($B312,'Catalog Items'!$L:$BB,27,FALSE))</f>
        <v/>
      </c>
      <c r="AD312" s="48" t="str">
        <f>IF($B312="","",VLOOKUP($B312,'Catalog Items'!$L:$BB,28,FALSE))</f>
        <v/>
      </c>
      <c r="AE312" s="48" t="str">
        <f>IF($B312="","",VLOOKUP($B312,'Catalog Items'!$L:$BB,29,FALSE))</f>
        <v/>
      </c>
      <c r="AF312" s="48" t="str">
        <f>IF($B312="","",VLOOKUP($B312,'Catalog Items'!$L:$BB,30,FALSE))</f>
        <v/>
      </c>
      <c r="AG312" s="48" t="str">
        <f>IF($B312="","",VLOOKUP($B312,'Catalog Items'!$L:$BB,31,FALSE))</f>
        <v/>
      </c>
      <c r="AH312" s="48" t="str">
        <f>IF($B312="","",VLOOKUP($B312,'Catalog Items'!$L:$BB,32,FALSE))</f>
        <v/>
      </c>
      <c r="AI312" s="48" t="str">
        <f>IF($B312="","",VLOOKUP($B312,'Catalog Items'!$L:$BB,33,FALSE))</f>
        <v/>
      </c>
      <c r="AJ312" s="48" t="str">
        <f>IF($B312="","",VLOOKUP($B312,'Catalog Items'!$L:$BB,34,FALSE))</f>
        <v/>
      </c>
      <c r="AK312" s="47" t="str">
        <f>IF($B312="","",VLOOKUP($B312,'Catalog Items'!$L:$BB,35,FALSE))</f>
        <v/>
      </c>
      <c r="AL312" s="47" t="str">
        <f>IF($B312="","",VLOOKUP($B312,'Catalog Items'!$L:$BB,36,FALSE))</f>
        <v/>
      </c>
      <c r="AM312" s="47" t="str">
        <f>IF($B312="","",VLOOKUP($B312,'Catalog Items'!$L:$BB,37,FALSE))</f>
        <v/>
      </c>
      <c r="AN312" s="47" t="str">
        <f>IF($B312="","",VLOOKUP($B312,'Catalog Items'!$L:$BB,38,FALSE))</f>
        <v/>
      </c>
      <c r="AO312" s="47" t="str">
        <f>IF($B312="","",VLOOKUP($B312,'Catalog Items'!$L:$BB,14,FALSE))</f>
        <v/>
      </c>
    </row>
    <row r="313" spans="1:41" ht="15.6" customHeight="1" x14ac:dyDescent="0.25">
      <c r="A313" s="39">
        <v>302</v>
      </c>
      <c r="B313" s="40"/>
      <c r="C313" s="41"/>
      <c r="D313" s="41"/>
      <c r="E313" s="42" t="str">
        <f>IF($B313="","",VLOOKUP($B313,'Catalog Items'!$L:$M,2,FALSE))</f>
        <v/>
      </c>
      <c r="F313" s="68" t="str">
        <f>IF($B313="","",IF(AND(D313&gt;0,C313&gt;0),"UOM Error",IF(D313&gt;0,VLOOKUP(B313,'Catalog Items'!$L:$X,13,FALSE),IF(C313&gt;0,VLOOKUP(B313,'Catalog Items'!$L:$W,12,FALSE),0))))</f>
        <v/>
      </c>
      <c r="G313" s="43" t="str">
        <f t="shared" si="14"/>
        <v/>
      </c>
      <c r="H313" s="44">
        <f t="shared" si="15"/>
        <v>0</v>
      </c>
      <c r="I313" s="45">
        <f t="shared" si="13"/>
        <v>0</v>
      </c>
      <c r="J313" s="46" t="str">
        <f>IF($B313="","",VLOOKUP($B313,'Catalog Items'!$L:$N,3,FALSE))</f>
        <v/>
      </c>
      <c r="K313" s="46" t="str">
        <f>IF($B313="","",VLOOKUP($B313,'Catalog Items'!$L:$O,4,FALSE))</f>
        <v/>
      </c>
      <c r="L313" s="47" t="str">
        <f>IF($B313="","",VLOOKUP($B313,'Catalog Items'!$L:$Q,6,FALSE))</f>
        <v/>
      </c>
      <c r="M313" s="47" t="str">
        <f>IF($B313="","",VLOOKUP($B313,'Catalog Items'!$L:$R,7,FALSE))</f>
        <v/>
      </c>
      <c r="N313" s="47" t="str">
        <f>IF($B313="","",VLOOKUP($B313,'Catalog Items'!$L:$S,8,FALSE))</f>
        <v/>
      </c>
      <c r="O313" s="47" t="str">
        <f>IF($B313="","",VLOOKUP($B313,'Catalog Items'!$L:$T,9,FALSE))</f>
        <v/>
      </c>
      <c r="P313" s="96" t="str">
        <f>IF($B313="","",VLOOKUP($B313,'Catalog Items'!$L:$AA,10,FALSE))</f>
        <v/>
      </c>
      <c r="Q313" s="96" t="str">
        <f>IF($B313="","",VLOOKUP($B313,'Catalog Items'!$L:$AA,11,FALSE))</f>
        <v/>
      </c>
      <c r="R313" s="96" t="str">
        <f>IF($B313="","",VLOOKUP($B313,'Catalog Items'!$L:$AA,12,FALSE))</f>
        <v/>
      </c>
      <c r="S313" s="96" t="str">
        <f>IF($B313="","",VLOOKUP($B313,'Catalog Items'!$L:$AA,13,FALSE))</f>
        <v/>
      </c>
      <c r="T313" s="47" t="str">
        <f>IF($B313="","",VLOOKUP($B313,'Catalog Items'!$L:$BB,17,FALSE))</f>
        <v/>
      </c>
      <c r="U313" s="47" t="str">
        <f>IF($B313="","",VLOOKUP($B313,'Catalog Items'!$L:$BB,19,FALSE))</f>
        <v/>
      </c>
      <c r="V313" s="47" t="str">
        <f>IF($B313="","",VLOOKUP($B313,'Catalog Items'!$L:$BB,20,FALSE))</f>
        <v/>
      </c>
      <c r="W313" s="47" t="str">
        <f>IF($B313="","",VLOOKUP($B313,'Catalog Items'!$L:$BB,21,FALSE))</f>
        <v/>
      </c>
      <c r="X313" s="48" t="str">
        <f>IF($B313="","",VLOOKUP($B313,'Catalog Items'!$L:$BB,22,FALSE))</f>
        <v/>
      </c>
      <c r="Y313" s="48" t="str">
        <f>IF($B313="","",VLOOKUP($B313,'Catalog Items'!$L:$BB,23,FALSE))</f>
        <v/>
      </c>
      <c r="Z313" s="48" t="str">
        <f>IF($B313="","",VLOOKUP($B313,'Catalog Items'!$L:$BB,24,FALSE))</f>
        <v/>
      </c>
      <c r="AA313" s="47" t="str">
        <f>IF($B313="","",VLOOKUP($B313,'Catalog Items'!$L:$BB,25,FALSE))</f>
        <v/>
      </c>
      <c r="AB313" s="47" t="str">
        <f>IF($B313="","",VLOOKUP($B313,'Catalog Items'!$L:$BB,26,FALSE))</f>
        <v/>
      </c>
      <c r="AC313" s="48" t="str">
        <f>IF($B313="","",VLOOKUP($B313,'Catalog Items'!$L:$BB,27,FALSE))</f>
        <v/>
      </c>
      <c r="AD313" s="48" t="str">
        <f>IF($B313="","",VLOOKUP($B313,'Catalog Items'!$L:$BB,28,FALSE))</f>
        <v/>
      </c>
      <c r="AE313" s="48" t="str">
        <f>IF($B313="","",VLOOKUP($B313,'Catalog Items'!$L:$BB,29,FALSE))</f>
        <v/>
      </c>
      <c r="AF313" s="48" t="str">
        <f>IF($B313="","",VLOOKUP($B313,'Catalog Items'!$L:$BB,30,FALSE))</f>
        <v/>
      </c>
      <c r="AG313" s="48" t="str">
        <f>IF($B313="","",VLOOKUP($B313,'Catalog Items'!$L:$BB,31,FALSE))</f>
        <v/>
      </c>
      <c r="AH313" s="48" t="str">
        <f>IF($B313="","",VLOOKUP($B313,'Catalog Items'!$L:$BB,32,FALSE))</f>
        <v/>
      </c>
      <c r="AI313" s="48" t="str">
        <f>IF($B313="","",VLOOKUP($B313,'Catalog Items'!$L:$BB,33,FALSE))</f>
        <v/>
      </c>
      <c r="AJ313" s="48" t="str">
        <f>IF($B313="","",VLOOKUP($B313,'Catalog Items'!$L:$BB,34,FALSE))</f>
        <v/>
      </c>
      <c r="AK313" s="47" t="str">
        <f>IF($B313="","",VLOOKUP($B313,'Catalog Items'!$L:$BB,35,FALSE))</f>
        <v/>
      </c>
      <c r="AL313" s="47" t="str">
        <f>IF($B313="","",VLOOKUP($B313,'Catalog Items'!$L:$BB,36,FALSE))</f>
        <v/>
      </c>
      <c r="AM313" s="47" t="str">
        <f>IF($B313="","",VLOOKUP($B313,'Catalog Items'!$L:$BB,37,FALSE))</f>
        <v/>
      </c>
      <c r="AN313" s="47" t="str">
        <f>IF($B313="","",VLOOKUP($B313,'Catalog Items'!$L:$BB,38,FALSE))</f>
        <v/>
      </c>
      <c r="AO313" s="47" t="str">
        <f>IF($B313="","",VLOOKUP($B313,'Catalog Items'!$L:$BB,14,FALSE))</f>
        <v/>
      </c>
    </row>
    <row r="314" spans="1:41" ht="15.6" customHeight="1" x14ac:dyDescent="0.25">
      <c r="A314" s="39">
        <v>303</v>
      </c>
      <c r="B314" s="40"/>
      <c r="C314" s="41"/>
      <c r="D314" s="41"/>
      <c r="E314" s="42" t="str">
        <f>IF($B314="","",VLOOKUP($B314,'Catalog Items'!$L:$M,2,FALSE))</f>
        <v/>
      </c>
      <c r="F314" s="68" t="str">
        <f>IF($B314="","",IF(AND(D314&gt;0,C314&gt;0),"UOM Error",IF(D314&gt;0,VLOOKUP(B314,'Catalog Items'!$L:$X,13,FALSE),IF(C314&gt;0,VLOOKUP(B314,'Catalog Items'!$L:$W,12,FALSE),0))))</f>
        <v/>
      </c>
      <c r="G314" s="43" t="str">
        <f t="shared" si="14"/>
        <v/>
      </c>
      <c r="H314" s="44">
        <f t="shared" si="15"/>
        <v>0</v>
      </c>
      <c r="I314" s="45">
        <f t="shared" si="13"/>
        <v>0</v>
      </c>
      <c r="J314" s="46" t="str">
        <f>IF($B314="","",VLOOKUP($B314,'Catalog Items'!$L:$N,3,FALSE))</f>
        <v/>
      </c>
      <c r="K314" s="46" t="str">
        <f>IF($B314="","",VLOOKUP($B314,'Catalog Items'!$L:$O,4,FALSE))</f>
        <v/>
      </c>
      <c r="L314" s="47" t="str">
        <f>IF($B314="","",VLOOKUP($B314,'Catalog Items'!$L:$Q,6,FALSE))</f>
        <v/>
      </c>
      <c r="M314" s="47" t="str">
        <f>IF($B314="","",VLOOKUP($B314,'Catalog Items'!$L:$R,7,FALSE))</f>
        <v/>
      </c>
      <c r="N314" s="47" t="str">
        <f>IF($B314="","",VLOOKUP($B314,'Catalog Items'!$L:$S,8,FALSE))</f>
        <v/>
      </c>
      <c r="O314" s="47" t="str">
        <f>IF($B314="","",VLOOKUP($B314,'Catalog Items'!$L:$T,9,FALSE))</f>
        <v/>
      </c>
      <c r="P314" s="96" t="str">
        <f>IF($B314="","",VLOOKUP($B314,'Catalog Items'!$L:$AA,10,FALSE))</f>
        <v/>
      </c>
      <c r="Q314" s="96" t="str">
        <f>IF($B314="","",VLOOKUP($B314,'Catalog Items'!$L:$AA,11,FALSE))</f>
        <v/>
      </c>
      <c r="R314" s="96" t="str">
        <f>IF($B314="","",VLOOKUP($B314,'Catalog Items'!$L:$AA,12,FALSE))</f>
        <v/>
      </c>
      <c r="S314" s="96" t="str">
        <f>IF($B314="","",VLOOKUP($B314,'Catalog Items'!$L:$AA,13,FALSE))</f>
        <v/>
      </c>
      <c r="T314" s="47" t="str">
        <f>IF($B314="","",VLOOKUP($B314,'Catalog Items'!$L:$BB,17,FALSE))</f>
        <v/>
      </c>
      <c r="U314" s="47" t="str">
        <f>IF($B314="","",VLOOKUP($B314,'Catalog Items'!$L:$BB,19,FALSE))</f>
        <v/>
      </c>
      <c r="V314" s="47" t="str">
        <f>IF($B314="","",VLOOKUP($B314,'Catalog Items'!$L:$BB,20,FALSE))</f>
        <v/>
      </c>
      <c r="W314" s="47" t="str">
        <f>IF($B314="","",VLOOKUP($B314,'Catalog Items'!$L:$BB,21,FALSE))</f>
        <v/>
      </c>
      <c r="X314" s="48" t="str">
        <f>IF($B314="","",VLOOKUP($B314,'Catalog Items'!$L:$BB,22,FALSE))</f>
        <v/>
      </c>
      <c r="Y314" s="48" t="str">
        <f>IF($B314="","",VLOOKUP($B314,'Catalog Items'!$L:$BB,23,FALSE))</f>
        <v/>
      </c>
      <c r="Z314" s="48" t="str">
        <f>IF($B314="","",VLOOKUP($B314,'Catalog Items'!$L:$BB,24,FALSE))</f>
        <v/>
      </c>
      <c r="AA314" s="47" t="str">
        <f>IF($B314="","",VLOOKUP($B314,'Catalog Items'!$L:$BB,25,FALSE))</f>
        <v/>
      </c>
      <c r="AB314" s="47" t="str">
        <f>IF($B314="","",VLOOKUP($B314,'Catalog Items'!$L:$BB,26,FALSE))</f>
        <v/>
      </c>
      <c r="AC314" s="48" t="str">
        <f>IF($B314="","",VLOOKUP($B314,'Catalog Items'!$L:$BB,27,FALSE))</f>
        <v/>
      </c>
      <c r="AD314" s="48" t="str">
        <f>IF($B314="","",VLOOKUP($B314,'Catalog Items'!$L:$BB,28,FALSE))</f>
        <v/>
      </c>
      <c r="AE314" s="48" t="str">
        <f>IF($B314="","",VLOOKUP($B314,'Catalog Items'!$L:$BB,29,FALSE))</f>
        <v/>
      </c>
      <c r="AF314" s="48" t="str">
        <f>IF($B314="","",VLOOKUP($B314,'Catalog Items'!$L:$BB,30,FALSE))</f>
        <v/>
      </c>
      <c r="AG314" s="48" t="str">
        <f>IF($B314="","",VLOOKUP($B314,'Catalog Items'!$L:$BB,31,FALSE))</f>
        <v/>
      </c>
      <c r="AH314" s="48" t="str">
        <f>IF($B314="","",VLOOKUP($B314,'Catalog Items'!$L:$BB,32,FALSE))</f>
        <v/>
      </c>
      <c r="AI314" s="48" t="str">
        <f>IF($B314="","",VLOOKUP($B314,'Catalog Items'!$L:$BB,33,FALSE))</f>
        <v/>
      </c>
      <c r="AJ314" s="48" t="str">
        <f>IF($B314="","",VLOOKUP($B314,'Catalog Items'!$L:$BB,34,FALSE))</f>
        <v/>
      </c>
      <c r="AK314" s="47" t="str">
        <f>IF($B314="","",VLOOKUP($B314,'Catalog Items'!$L:$BB,35,FALSE))</f>
        <v/>
      </c>
      <c r="AL314" s="47" t="str">
        <f>IF($B314="","",VLOOKUP($B314,'Catalog Items'!$L:$BB,36,FALSE))</f>
        <v/>
      </c>
      <c r="AM314" s="47" t="str">
        <f>IF($B314="","",VLOOKUP($B314,'Catalog Items'!$L:$BB,37,FALSE))</f>
        <v/>
      </c>
      <c r="AN314" s="47" t="str">
        <f>IF($B314="","",VLOOKUP($B314,'Catalog Items'!$L:$BB,38,FALSE))</f>
        <v/>
      </c>
      <c r="AO314" s="47" t="str">
        <f>IF($B314="","",VLOOKUP($B314,'Catalog Items'!$L:$BB,14,FALSE))</f>
        <v/>
      </c>
    </row>
    <row r="315" spans="1:41" ht="15.6" customHeight="1" x14ac:dyDescent="0.25">
      <c r="A315" s="39">
        <v>304</v>
      </c>
      <c r="B315" s="40"/>
      <c r="C315" s="41"/>
      <c r="D315" s="41"/>
      <c r="E315" s="42" t="str">
        <f>IF($B315="","",VLOOKUP($B315,'Catalog Items'!$L:$M,2,FALSE))</f>
        <v/>
      </c>
      <c r="F315" s="68" t="str">
        <f>IF($B315="","",IF(AND(D315&gt;0,C315&gt;0),"UOM Error",IF(D315&gt;0,VLOOKUP(B315,'Catalog Items'!$L:$X,13,FALSE),IF(C315&gt;0,VLOOKUP(B315,'Catalog Items'!$L:$W,12,FALSE),0))))</f>
        <v/>
      </c>
      <c r="G315" s="43" t="str">
        <f t="shared" si="14"/>
        <v/>
      </c>
      <c r="H315" s="44">
        <f t="shared" si="15"/>
        <v>0</v>
      </c>
      <c r="I315" s="45">
        <f t="shared" si="13"/>
        <v>0</v>
      </c>
      <c r="J315" s="46" t="str">
        <f>IF($B315="","",VLOOKUP($B315,'Catalog Items'!$L:$N,3,FALSE))</f>
        <v/>
      </c>
      <c r="K315" s="46" t="str">
        <f>IF($B315="","",VLOOKUP($B315,'Catalog Items'!$L:$O,4,FALSE))</f>
        <v/>
      </c>
      <c r="L315" s="47" t="str">
        <f>IF($B315="","",VLOOKUP($B315,'Catalog Items'!$L:$Q,6,FALSE))</f>
        <v/>
      </c>
      <c r="M315" s="47" t="str">
        <f>IF($B315="","",VLOOKUP($B315,'Catalog Items'!$L:$R,7,FALSE))</f>
        <v/>
      </c>
      <c r="N315" s="47" t="str">
        <f>IF($B315="","",VLOOKUP($B315,'Catalog Items'!$L:$S,8,FALSE))</f>
        <v/>
      </c>
      <c r="O315" s="47" t="str">
        <f>IF($B315="","",VLOOKUP($B315,'Catalog Items'!$L:$T,9,FALSE))</f>
        <v/>
      </c>
      <c r="P315" s="96" t="str">
        <f>IF($B315="","",VLOOKUP($B315,'Catalog Items'!$L:$AA,10,FALSE))</f>
        <v/>
      </c>
      <c r="Q315" s="96" t="str">
        <f>IF($B315="","",VLOOKUP($B315,'Catalog Items'!$L:$AA,11,FALSE))</f>
        <v/>
      </c>
      <c r="R315" s="96" t="str">
        <f>IF($B315="","",VLOOKUP($B315,'Catalog Items'!$L:$AA,12,FALSE))</f>
        <v/>
      </c>
      <c r="S315" s="96" t="str">
        <f>IF($B315="","",VLOOKUP($B315,'Catalog Items'!$L:$AA,13,FALSE))</f>
        <v/>
      </c>
      <c r="T315" s="47" t="str">
        <f>IF($B315="","",VLOOKUP($B315,'Catalog Items'!$L:$BB,17,FALSE))</f>
        <v/>
      </c>
      <c r="U315" s="47" t="str">
        <f>IF($B315="","",VLOOKUP($B315,'Catalog Items'!$L:$BB,19,FALSE))</f>
        <v/>
      </c>
      <c r="V315" s="47" t="str">
        <f>IF($B315="","",VLOOKUP($B315,'Catalog Items'!$L:$BB,20,FALSE))</f>
        <v/>
      </c>
      <c r="W315" s="47" t="str">
        <f>IF($B315="","",VLOOKUP($B315,'Catalog Items'!$L:$BB,21,FALSE))</f>
        <v/>
      </c>
      <c r="X315" s="48" t="str">
        <f>IF($B315="","",VLOOKUP($B315,'Catalog Items'!$L:$BB,22,FALSE))</f>
        <v/>
      </c>
      <c r="Y315" s="48" t="str">
        <f>IF($B315="","",VLOOKUP($B315,'Catalog Items'!$L:$BB,23,FALSE))</f>
        <v/>
      </c>
      <c r="Z315" s="48" t="str">
        <f>IF($B315="","",VLOOKUP($B315,'Catalog Items'!$L:$BB,24,FALSE))</f>
        <v/>
      </c>
      <c r="AA315" s="47" t="str">
        <f>IF($B315="","",VLOOKUP($B315,'Catalog Items'!$L:$BB,25,FALSE))</f>
        <v/>
      </c>
      <c r="AB315" s="47" t="str">
        <f>IF($B315="","",VLOOKUP($B315,'Catalog Items'!$L:$BB,26,FALSE))</f>
        <v/>
      </c>
      <c r="AC315" s="48" t="str">
        <f>IF($B315="","",VLOOKUP($B315,'Catalog Items'!$L:$BB,27,FALSE))</f>
        <v/>
      </c>
      <c r="AD315" s="48" t="str">
        <f>IF($B315="","",VLOOKUP($B315,'Catalog Items'!$L:$BB,28,FALSE))</f>
        <v/>
      </c>
      <c r="AE315" s="48" t="str">
        <f>IF($B315="","",VLOOKUP($B315,'Catalog Items'!$L:$BB,29,FALSE))</f>
        <v/>
      </c>
      <c r="AF315" s="48" t="str">
        <f>IF($B315="","",VLOOKUP($B315,'Catalog Items'!$L:$BB,30,FALSE))</f>
        <v/>
      </c>
      <c r="AG315" s="48" t="str">
        <f>IF($B315="","",VLOOKUP($B315,'Catalog Items'!$L:$BB,31,FALSE))</f>
        <v/>
      </c>
      <c r="AH315" s="48" t="str">
        <f>IF($B315="","",VLOOKUP($B315,'Catalog Items'!$L:$BB,32,FALSE))</f>
        <v/>
      </c>
      <c r="AI315" s="48" t="str">
        <f>IF($B315="","",VLOOKUP($B315,'Catalog Items'!$L:$BB,33,FALSE))</f>
        <v/>
      </c>
      <c r="AJ315" s="48" t="str">
        <f>IF($B315="","",VLOOKUP($B315,'Catalog Items'!$L:$BB,34,FALSE))</f>
        <v/>
      </c>
      <c r="AK315" s="47" t="str">
        <f>IF($B315="","",VLOOKUP($B315,'Catalog Items'!$L:$BB,35,FALSE))</f>
        <v/>
      </c>
      <c r="AL315" s="47" t="str">
        <f>IF($B315="","",VLOOKUP($B315,'Catalog Items'!$L:$BB,36,FALSE))</f>
        <v/>
      </c>
      <c r="AM315" s="47" t="str">
        <f>IF($B315="","",VLOOKUP($B315,'Catalog Items'!$L:$BB,37,FALSE))</f>
        <v/>
      </c>
      <c r="AN315" s="47" t="str">
        <f>IF($B315="","",VLOOKUP($B315,'Catalog Items'!$L:$BB,38,FALSE))</f>
        <v/>
      </c>
      <c r="AO315" s="47" t="str">
        <f>IF($B315="","",VLOOKUP($B315,'Catalog Items'!$L:$BB,14,FALSE))</f>
        <v/>
      </c>
    </row>
    <row r="316" spans="1:41" ht="15.6" customHeight="1" x14ac:dyDescent="0.25">
      <c r="A316" s="39">
        <v>305</v>
      </c>
      <c r="B316" s="40"/>
      <c r="C316" s="41"/>
      <c r="D316" s="41"/>
      <c r="E316" s="42" t="str">
        <f>IF($B316="","",VLOOKUP($B316,'Catalog Items'!$L:$M,2,FALSE))</f>
        <v/>
      </c>
      <c r="F316" s="68" t="str">
        <f>IF($B316="","",IF(AND(D316&gt;0,C316&gt;0),"UOM Error",IF(D316&gt;0,VLOOKUP(B316,'Catalog Items'!$L:$X,13,FALSE),IF(C316&gt;0,VLOOKUP(B316,'Catalog Items'!$L:$W,12,FALSE),0))))</f>
        <v/>
      </c>
      <c r="G316" s="43" t="str">
        <f t="shared" si="14"/>
        <v/>
      </c>
      <c r="H316" s="44">
        <f t="shared" si="15"/>
        <v>0</v>
      </c>
      <c r="I316" s="45">
        <f t="shared" si="13"/>
        <v>0</v>
      </c>
      <c r="J316" s="46" t="str">
        <f>IF($B316="","",VLOOKUP($B316,'Catalog Items'!$L:$N,3,FALSE))</f>
        <v/>
      </c>
      <c r="K316" s="46" t="str">
        <f>IF($B316="","",VLOOKUP($B316,'Catalog Items'!$L:$O,4,FALSE))</f>
        <v/>
      </c>
      <c r="L316" s="47" t="str">
        <f>IF($B316="","",VLOOKUP($B316,'Catalog Items'!$L:$Q,6,FALSE))</f>
        <v/>
      </c>
      <c r="M316" s="47" t="str">
        <f>IF($B316="","",VLOOKUP($B316,'Catalog Items'!$L:$R,7,FALSE))</f>
        <v/>
      </c>
      <c r="N316" s="47" t="str">
        <f>IF($B316="","",VLOOKUP($B316,'Catalog Items'!$L:$S,8,FALSE))</f>
        <v/>
      </c>
      <c r="O316" s="47" t="str">
        <f>IF($B316="","",VLOOKUP($B316,'Catalog Items'!$L:$T,9,FALSE))</f>
        <v/>
      </c>
      <c r="P316" s="96" t="str">
        <f>IF($B316="","",VLOOKUP($B316,'Catalog Items'!$L:$AA,10,FALSE))</f>
        <v/>
      </c>
      <c r="Q316" s="96" t="str">
        <f>IF($B316="","",VLOOKUP($B316,'Catalog Items'!$L:$AA,11,FALSE))</f>
        <v/>
      </c>
      <c r="R316" s="96" t="str">
        <f>IF($B316="","",VLOOKUP($B316,'Catalog Items'!$L:$AA,12,FALSE))</f>
        <v/>
      </c>
      <c r="S316" s="96" t="str">
        <f>IF($B316="","",VLOOKUP($B316,'Catalog Items'!$L:$AA,13,FALSE))</f>
        <v/>
      </c>
      <c r="T316" s="47" t="str">
        <f>IF($B316="","",VLOOKUP($B316,'Catalog Items'!$L:$BB,17,FALSE))</f>
        <v/>
      </c>
      <c r="U316" s="47" t="str">
        <f>IF($B316="","",VLOOKUP($B316,'Catalog Items'!$L:$BB,19,FALSE))</f>
        <v/>
      </c>
      <c r="V316" s="47" t="str">
        <f>IF($B316="","",VLOOKUP($B316,'Catalog Items'!$L:$BB,20,FALSE))</f>
        <v/>
      </c>
      <c r="W316" s="47" t="str">
        <f>IF($B316="","",VLOOKUP($B316,'Catalog Items'!$L:$BB,21,FALSE))</f>
        <v/>
      </c>
      <c r="X316" s="48" t="str">
        <f>IF($B316="","",VLOOKUP($B316,'Catalog Items'!$L:$BB,22,FALSE))</f>
        <v/>
      </c>
      <c r="Y316" s="48" t="str">
        <f>IF($B316="","",VLOOKUP($B316,'Catalog Items'!$L:$BB,23,FALSE))</f>
        <v/>
      </c>
      <c r="Z316" s="48" t="str">
        <f>IF($B316="","",VLOOKUP($B316,'Catalog Items'!$L:$BB,24,FALSE))</f>
        <v/>
      </c>
      <c r="AA316" s="47" t="str">
        <f>IF($B316="","",VLOOKUP($B316,'Catalog Items'!$L:$BB,25,FALSE))</f>
        <v/>
      </c>
      <c r="AB316" s="47" t="str">
        <f>IF($B316="","",VLOOKUP($B316,'Catalog Items'!$L:$BB,26,FALSE))</f>
        <v/>
      </c>
      <c r="AC316" s="48" t="str">
        <f>IF($B316="","",VLOOKUP($B316,'Catalog Items'!$L:$BB,27,FALSE))</f>
        <v/>
      </c>
      <c r="AD316" s="48" t="str">
        <f>IF($B316="","",VLOOKUP($B316,'Catalog Items'!$L:$BB,28,FALSE))</f>
        <v/>
      </c>
      <c r="AE316" s="48" t="str">
        <f>IF($B316="","",VLOOKUP($B316,'Catalog Items'!$L:$BB,29,FALSE))</f>
        <v/>
      </c>
      <c r="AF316" s="48" t="str">
        <f>IF($B316="","",VLOOKUP($B316,'Catalog Items'!$L:$BB,30,FALSE))</f>
        <v/>
      </c>
      <c r="AG316" s="48" t="str">
        <f>IF($B316="","",VLOOKUP($B316,'Catalog Items'!$L:$BB,31,FALSE))</f>
        <v/>
      </c>
      <c r="AH316" s="48" t="str">
        <f>IF($B316="","",VLOOKUP($B316,'Catalog Items'!$L:$BB,32,FALSE))</f>
        <v/>
      </c>
      <c r="AI316" s="48" t="str">
        <f>IF($B316="","",VLOOKUP($B316,'Catalog Items'!$L:$BB,33,FALSE))</f>
        <v/>
      </c>
      <c r="AJ316" s="48" t="str">
        <f>IF($B316="","",VLOOKUP($B316,'Catalog Items'!$L:$BB,34,FALSE))</f>
        <v/>
      </c>
      <c r="AK316" s="47" t="str">
        <f>IF($B316="","",VLOOKUP($B316,'Catalog Items'!$L:$BB,35,FALSE))</f>
        <v/>
      </c>
      <c r="AL316" s="47" t="str">
        <f>IF($B316="","",VLOOKUP($B316,'Catalog Items'!$L:$BB,36,FALSE))</f>
        <v/>
      </c>
      <c r="AM316" s="47" t="str">
        <f>IF($B316="","",VLOOKUP($B316,'Catalog Items'!$L:$BB,37,FALSE))</f>
        <v/>
      </c>
      <c r="AN316" s="47" t="str">
        <f>IF($B316="","",VLOOKUP($B316,'Catalog Items'!$L:$BB,38,FALSE))</f>
        <v/>
      </c>
      <c r="AO316" s="47" t="str">
        <f>IF($B316="","",VLOOKUP($B316,'Catalog Items'!$L:$BB,14,FALSE))</f>
        <v/>
      </c>
    </row>
    <row r="317" spans="1:41" ht="15.6" customHeight="1" x14ac:dyDescent="0.25">
      <c r="A317" s="39">
        <v>306</v>
      </c>
      <c r="B317" s="40"/>
      <c r="C317" s="41"/>
      <c r="D317" s="41"/>
      <c r="E317" s="42" t="str">
        <f>IF($B317="","",VLOOKUP($B317,'Catalog Items'!$L:$M,2,FALSE))</f>
        <v/>
      </c>
      <c r="F317" s="68" t="str">
        <f>IF($B317="","",IF(AND(D317&gt;0,C317&gt;0),"UOM Error",IF(D317&gt;0,VLOOKUP(B317,'Catalog Items'!$L:$X,13,FALSE),IF(C317&gt;0,VLOOKUP(B317,'Catalog Items'!$L:$W,12,FALSE),0))))</f>
        <v/>
      </c>
      <c r="G317" s="43" t="str">
        <f t="shared" si="14"/>
        <v/>
      </c>
      <c r="H317" s="44">
        <f t="shared" si="15"/>
        <v>0</v>
      </c>
      <c r="I317" s="45">
        <f t="shared" si="13"/>
        <v>0</v>
      </c>
      <c r="J317" s="46" t="str">
        <f>IF($B317="","",VLOOKUP($B317,'Catalog Items'!$L:$N,3,FALSE))</f>
        <v/>
      </c>
      <c r="K317" s="46" t="str">
        <f>IF($B317="","",VLOOKUP($B317,'Catalog Items'!$L:$O,4,FALSE))</f>
        <v/>
      </c>
      <c r="L317" s="47" t="str">
        <f>IF($B317="","",VLOOKUP($B317,'Catalog Items'!$L:$Q,6,FALSE))</f>
        <v/>
      </c>
      <c r="M317" s="47" t="str">
        <f>IF($B317="","",VLOOKUP($B317,'Catalog Items'!$L:$R,7,FALSE))</f>
        <v/>
      </c>
      <c r="N317" s="47" t="str">
        <f>IF($B317="","",VLOOKUP($B317,'Catalog Items'!$L:$S,8,FALSE))</f>
        <v/>
      </c>
      <c r="O317" s="47" t="str">
        <f>IF($B317="","",VLOOKUP($B317,'Catalog Items'!$L:$T,9,FALSE))</f>
        <v/>
      </c>
      <c r="P317" s="96" t="str">
        <f>IF($B317="","",VLOOKUP($B317,'Catalog Items'!$L:$AA,10,FALSE))</f>
        <v/>
      </c>
      <c r="Q317" s="96" t="str">
        <f>IF($B317="","",VLOOKUP($B317,'Catalog Items'!$L:$AA,11,FALSE))</f>
        <v/>
      </c>
      <c r="R317" s="96" t="str">
        <f>IF($B317="","",VLOOKUP($B317,'Catalog Items'!$L:$AA,12,FALSE))</f>
        <v/>
      </c>
      <c r="S317" s="96" t="str">
        <f>IF($B317="","",VLOOKUP($B317,'Catalog Items'!$L:$AA,13,FALSE))</f>
        <v/>
      </c>
      <c r="T317" s="47" t="str">
        <f>IF($B317="","",VLOOKUP($B317,'Catalog Items'!$L:$BB,17,FALSE))</f>
        <v/>
      </c>
      <c r="U317" s="47" t="str">
        <f>IF($B317="","",VLOOKUP($B317,'Catalog Items'!$L:$BB,19,FALSE))</f>
        <v/>
      </c>
      <c r="V317" s="47" t="str">
        <f>IF($B317="","",VLOOKUP($B317,'Catalog Items'!$L:$BB,20,FALSE))</f>
        <v/>
      </c>
      <c r="W317" s="47" t="str">
        <f>IF($B317="","",VLOOKUP($B317,'Catalog Items'!$L:$BB,21,FALSE))</f>
        <v/>
      </c>
      <c r="X317" s="48" t="str">
        <f>IF($B317="","",VLOOKUP($B317,'Catalog Items'!$L:$BB,22,FALSE))</f>
        <v/>
      </c>
      <c r="Y317" s="48" t="str">
        <f>IF($B317="","",VLOOKUP($B317,'Catalog Items'!$L:$BB,23,FALSE))</f>
        <v/>
      </c>
      <c r="Z317" s="48" t="str">
        <f>IF($B317="","",VLOOKUP($B317,'Catalog Items'!$L:$BB,24,FALSE))</f>
        <v/>
      </c>
      <c r="AA317" s="47" t="str">
        <f>IF($B317="","",VLOOKUP($B317,'Catalog Items'!$L:$BB,25,FALSE))</f>
        <v/>
      </c>
      <c r="AB317" s="47" t="str">
        <f>IF($B317="","",VLOOKUP($B317,'Catalog Items'!$L:$BB,26,FALSE))</f>
        <v/>
      </c>
      <c r="AC317" s="48" t="str">
        <f>IF($B317="","",VLOOKUP($B317,'Catalog Items'!$L:$BB,27,FALSE))</f>
        <v/>
      </c>
      <c r="AD317" s="48" t="str">
        <f>IF($B317="","",VLOOKUP($B317,'Catalog Items'!$L:$BB,28,FALSE))</f>
        <v/>
      </c>
      <c r="AE317" s="48" t="str">
        <f>IF($B317="","",VLOOKUP($B317,'Catalog Items'!$L:$BB,29,FALSE))</f>
        <v/>
      </c>
      <c r="AF317" s="48" t="str">
        <f>IF($B317="","",VLOOKUP($B317,'Catalog Items'!$L:$BB,30,FALSE))</f>
        <v/>
      </c>
      <c r="AG317" s="48" t="str">
        <f>IF($B317="","",VLOOKUP($B317,'Catalog Items'!$L:$BB,31,FALSE))</f>
        <v/>
      </c>
      <c r="AH317" s="48" t="str">
        <f>IF($B317="","",VLOOKUP($B317,'Catalog Items'!$L:$BB,32,FALSE))</f>
        <v/>
      </c>
      <c r="AI317" s="48" t="str">
        <f>IF($B317="","",VLOOKUP($B317,'Catalog Items'!$L:$BB,33,FALSE))</f>
        <v/>
      </c>
      <c r="AJ317" s="48" t="str">
        <f>IF($B317="","",VLOOKUP($B317,'Catalog Items'!$L:$BB,34,FALSE))</f>
        <v/>
      </c>
      <c r="AK317" s="47" t="str">
        <f>IF($B317="","",VLOOKUP($B317,'Catalog Items'!$L:$BB,35,FALSE))</f>
        <v/>
      </c>
      <c r="AL317" s="47" t="str">
        <f>IF($B317="","",VLOOKUP($B317,'Catalog Items'!$L:$BB,36,FALSE))</f>
        <v/>
      </c>
      <c r="AM317" s="47" t="str">
        <f>IF($B317="","",VLOOKUP($B317,'Catalog Items'!$L:$BB,37,FALSE))</f>
        <v/>
      </c>
      <c r="AN317" s="47" t="str">
        <f>IF($B317="","",VLOOKUP($B317,'Catalog Items'!$L:$BB,38,FALSE))</f>
        <v/>
      </c>
      <c r="AO317" s="47" t="str">
        <f>IF($B317="","",VLOOKUP($B317,'Catalog Items'!$L:$BB,14,FALSE))</f>
        <v/>
      </c>
    </row>
    <row r="318" spans="1:41" ht="15.6" customHeight="1" x14ac:dyDescent="0.25">
      <c r="A318" s="39">
        <v>307</v>
      </c>
      <c r="B318" s="40"/>
      <c r="C318" s="41"/>
      <c r="D318" s="41"/>
      <c r="E318" s="42" t="str">
        <f>IF($B318="","",VLOOKUP($B318,'Catalog Items'!$L:$M,2,FALSE))</f>
        <v/>
      </c>
      <c r="F318" s="68" t="str">
        <f>IF($B318="","",IF(AND(D318&gt;0,C318&gt;0),"UOM Error",IF(D318&gt;0,VLOOKUP(B318,'Catalog Items'!$L:$X,13,FALSE),IF(C318&gt;0,VLOOKUP(B318,'Catalog Items'!$L:$W,12,FALSE),0))))</f>
        <v/>
      </c>
      <c r="G318" s="43" t="str">
        <f t="shared" si="14"/>
        <v/>
      </c>
      <c r="H318" s="44">
        <f t="shared" si="15"/>
        <v>0</v>
      </c>
      <c r="I318" s="45">
        <f t="shared" si="13"/>
        <v>0</v>
      </c>
      <c r="J318" s="46" t="str">
        <f>IF($B318="","",VLOOKUP($B318,'Catalog Items'!$L:$N,3,FALSE))</f>
        <v/>
      </c>
      <c r="K318" s="46" t="str">
        <f>IF($B318="","",VLOOKUP($B318,'Catalog Items'!$L:$O,4,FALSE))</f>
        <v/>
      </c>
      <c r="L318" s="47" t="str">
        <f>IF($B318="","",VLOOKUP($B318,'Catalog Items'!$L:$Q,6,FALSE))</f>
        <v/>
      </c>
      <c r="M318" s="47" t="str">
        <f>IF($B318="","",VLOOKUP($B318,'Catalog Items'!$L:$R,7,FALSE))</f>
        <v/>
      </c>
      <c r="N318" s="47" t="str">
        <f>IF($B318="","",VLOOKUP($B318,'Catalog Items'!$L:$S,8,FALSE))</f>
        <v/>
      </c>
      <c r="O318" s="47" t="str">
        <f>IF($B318="","",VLOOKUP($B318,'Catalog Items'!$L:$T,9,FALSE))</f>
        <v/>
      </c>
      <c r="P318" s="96" t="str">
        <f>IF($B318="","",VLOOKUP($B318,'Catalog Items'!$L:$AA,10,FALSE))</f>
        <v/>
      </c>
      <c r="Q318" s="96" t="str">
        <f>IF($B318="","",VLOOKUP($B318,'Catalog Items'!$L:$AA,11,FALSE))</f>
        <v/>
      </c>
      <c r="R318" s="96" t="str">
        <f>IF($B318="","",VLOOKUP($B318,'Catalog Items'!$L:$AA,12,FALSE))</f>
        <v/>
      </c>
      <c r="S318" s="96" t="str">
        <f>IF($B318="","",VLOOKUP($B318,'Catalog Items'!$L:$AA,13,FALSE))</f>
        <v/>
      </c>
      <c r="T318" s="47" t="str">
        <f>IF($B318="","",VLOOKUP($B318,'Catalog Items'!$L:$BB,17,FALSE))</f>
        <v/>
      </c>
      <c r="U318" s="47" t="str">
        <f>IF($B318="","",VLOOKUP($B318,'Catalog Items'!$L:$BB,19,FALSE))</f>
        <v/>
      </c>
      <c r="V318" s="47" t="str">
        <f>IF($B318="","",VLOOKUP($B318,'Catalog Items'!$L:$BB,20,FALSE))</f>
        <v/>
      </c>
      <c r="W318" s="47" t="str">
        <f>IF($B318="","",VLOOKUP($B318,'Catalog Items'!$L:$BB,21,FALSE))</f>
        <v/>
      </c>
      <c r="X318" s="48" t="str">
        <f>IF($B318="","",VLOOKUP($B318,'Catalog Items'!$L:$BB,22,FALSE))</f>
        <v/>
      </c>
      <c r="Y318" s="48" t="str">
        <f>IF($B318="","",VLOOKUP($B318,'Catalog Items'!$L:$BB,23,FALSE))</f>
        <v/>
      </c>
      <c r="Z318" s="48" t="str">
        <f>IF($B318="","",VLOOKUP($B318,'Catalog Items'!$L:$BB,24,FALSE))</f>
        <v/>
      </c>
      <c r="AA318" s="47" t="str">
        <f>IF($B318="","",VLOOKUP($B318,'Catalog Items'!$L:$BB,25,FALSE))</f>
        <v/>
      </c>
      <c r="AB318" s="47" t="str">
        <f>IF($B318="","",VLOOKUP($B318,'Catalog Items'!$L:$BB,26,FALSE))</f>
        <v/>
      </c>
      <c r="AC318" s="48" t="str">
        <f>IF($B318="","",VLOOKUP($B318,'Catalog Items'!$L:$BB,27,FALSE))</f>
        <v/>
      </c>
      <c r="AD318" s="48" t="str">
        <f>IF($B318="","",VLOOKUP($B318,'Catalog Items'!$L:$BB,28,FALSE))</f>
        <v/>
      </c>
      <c r="AE318" s="48" t="str">
        <f>IF($B318="","",VLOOKUP($B318,'Catalog Items'!$L:$BB,29,FALSE))</f>
        <v/>
      </c>
      <c r="AF318" s="48" t="str">
        <f>IF($B318="","",VLOOKUP($B318,'Catalog Items'!$L:$BB,30,FALSE))</f>
        <v/>
      </c>
      <c r="AG318" s="48" t="str">
        <f>IF($B318="","",VLOOKUP($B318,'Catalog Items'!$L:$BB,31,FALSE))</f>
        <v/>
      </c>
      <c r="AH318" s="48" t="str">
        <f>IF($B318="","",VLOOKUP($B318,'Catalog Items'!$L:$BB,32,FALSE))</f>
        <v/>
      </c>
      <c r="AI318" s="48" t="str">
        <f>IF($B318="","",VLOOKUP($B318,'Catalog Items'!$L:$BB,33,FALSE))</f>
        <v/>
      </c>
      <c r="AJ318" s="48" t="str">
        <f>IF($B318="","",VLOOKUP($B318,'Catalog Items'!$L:$BB,34,FALSE))</f>
        <v/>
      </c>
      <c r="AK318" s="47" t="str">
        <f>IF($B318="","",VLOOKUP($B318,'Catalog Items'!$L:$BB,35,FALSE))</f>
        <v/>
      </c>
      <c r="AL318" s="47" t="str">
        <f>IF($B318="","",VLOOKUP($B318,'Catalog Items'!$L:$BB,36,FALSE))</f>
        <v/>
      </c>
      <c r="AM318" s="47" t="str">
        <f>IF($B318="","",VLOOKUP($B318,'Catalog Items'!$L:$BB,37,FALSE))</f>
        <v/>
      </c>
      <c r="AN318" s="47" t="str">
        <f>IF($B318="","",VLOOKUP($B318,'Catalog Items'!$L:$BB,38,FALSE))</f>
        <v/>
      </c>
      <c r="AO318" s="47" t="str">
        <f>IF($B318="","",VLOOKUP($B318,'Catalog Items'!$L:$BB,14,FALSE))</f>
        <v/>
      </c>
    </row>
    <row r="319" spans="1:41" ht="15.6" customHeight="1" x14ac:dyDescent="0.25">
      <c r="A319" s="39">
        <v>308</v>
      </c>
      <c r="B319" s="40"/>
      <c r="C319" s="41"/>
      <c r="D319" s="41"/>
      <c r="E319" s="42" t="str">
        <f>IF($B319="","",VLOOKUP($B319,'Catalog Items'!$L:$M,2,FALSE))</f>
        <v/>
      </c>
      <c r="F319" s="68" t="str">
        <f>IF($B319="","",IF(AND(D319&gt;0,C319&gt;0),"UOM Error",IF(D319&gt;0,VLOOKUP(B319,'Catalog Items'!$L:$X,13,FALSE),IF(C319&gt;0,VLOOKUP(B319,'Catalog Items'!$L:$W,12,FALSE),0))))</f>
        <v/>
      </c>
      <c r="G319" s="43" t="str">
        <f t="shared" si="14"/>
        <v/>
      </c>
      <c r="H319" s="44">
        <f t="shared" si="15"/>
        <v>0</v>
      </c>
      <c r="I319" s="45">
        <f t="shared" si="13"/>
        <v>0</v>
      </c>
      <c r="J319" s="46" t="str">
        <f>IF($B319="","",VLOOKUP($B319,'Catalog Items'!$L:$N,3,FALSE))</f>
        <v/>
      </c>
      <c r="K319" s="46" t="str">
        <f>IF($B319="","",VLOOKUP($B319,'Catalog Items'!$L:$O,4,FALSE))</f>
        <v/>
      </c>
      <c r="L319" s="47" t="str">
        <f>IF($B319="","",VLOOKUP($B319,'Catalog Items'!$L:$Q,6,FALSE))</f>
        <v/>
      </c>
      <c r="M319" s="47" t="str">
        <f>IF($B319="","",VLOOKUP($B319,'Catalog Items'!$L:$R,7,FALSE))</f>
        <v/>
      </c>
      <c r="N319" s="47" t="str">
        <f>IF($B319="","",VLOOKUP($B319,'Catalog Items'!$L:$S,8,FALSE))</f>
        <v/>
      </c>
      <c r="O319" s="47" t="str">
        <f>IF($B319="","",VLOOKUP($B319,'Catalog Items'!$L:$T,9,FALSE))</f>
        <v/>
      </c>
      <c r="P319" s="96" t="str">
        <f>IF($B319="","",VLOOKUP($B319,'Catalog Items'!$L:$AA,10,FALSE))</f>
        <v/>
      </c>
      <c r="Q319" s="96" t="str">
        <f>IF($B319="","",VLOOKUP($B319,'Catalog Items'!$L:$AA,11,FALSE))</f>
        <v/>
      </c>
      <c r="R319" s="96" t="str">
        <f>IF($B319="","",VLOOKUP($B319,'Catalog Items'!$L:$AA,12,FALSE))</f>
        <v/>
      </c>
      <c r="S319" s="96" t="str">
        <f>IF($B319="","",VLOOKUP($B319,'Catalog Items'!$L:$AA,13,FALSE))</f>
        <v/>
      </c>
      <c r="T319" s="47" t="str">
        <f>IF($B319="","",VLOOKUP($B319,'Catalog Items'!$L:$BB,17,FALSE))</f>
        <v/>
      </c>
      <c r="U319" s="47" t="str">
        <f>IF($B319="","",VLOOKUP($B319,'Catalog Items'!$L:$BB,19,FALSE))</f>
        <v/>
      </c>
      <c r="V319" s="47" t="str">
        <f>IF($B319="","",VLOOKUP($B319,'Catalog Items'!$L:$BB,20,FALSE))</f>
        <v/>
      </c>
      <c r="W319" s="47" t="str">
        <f>IF($B319="","",VLOOKUP($B319,'Catalog Items'!$L:$BB,21,FALSE))</f>
        <v/>
      </c>
      <c r="X319" s="48" t="str">
        <f>IF($B319="","",VLOOKUP($B319,'Catalog Items'!$L:$BB,22,FALSE))</f>
        <v/>
      </c>
      <c r="Y319" s="48" t="str">
        <f>IF($B319="","",VLOOKUP($B319,'Catalog Items'!$L:$BB,23,FALSE))</f>
        <v/>
      </c>
      <c r="Z319" s="48" t="str">
        <f>IF($B319="","",VLOOKUP($B319,'Catalog Items'!$L:$BB,24,FALSE))</f>
        <v/>
      </c>
      <c r="AA319" s="47" t="str">
        <f>IF($B319="","",VLOOKUP($B319,'Catalog Items'!$L:$BB,25,FALSE))</f>
        <v/>
      </c>
      <c r="AB319" s="47" t="str">
        <f>IF($B319="","",VLOOKUP($B319,'Catalog Items'!$L:$BB,26,FALSE))</f>
        <v/>
      </c>
      <c r="AC319" s="48" t="str">
        <f>IF($B319="","",VLOOKUP($B319,'Catalog Items'!$L:$BB,27,FALSE))</f>
        <v/>
      </c>
      <c r="AD319" s="48" t="str">
        <f>IF($B319="","",VLOOKUP($B319,'Catalog Items'!$L:$BB,28,FALSE))</f>
        <v/>
      </c>
      <c r="AE319" s="48" t="str">
        <f>IF($B319="","",VLOOKUP($B319,'Catalog Items'!$L:$BB,29,FALSE))</f>
        <v/>
      </c>
      <c r="AF319" s="48" t="str">
        <f>IF($B319="","",VLOOKUP($B319,'Catalog Items'!$L:$BB,30,FALSE))</f>
        <v/>
      </c>
      <c r="AG319" s="48" t="str">
        <f>IF($B319="","",VLOOKUP($B319,'Catalog Items'!$L:$BB,31,FALSE))</f>
        <v/>
      </c>
      <c r="AH319" s="48" t="str">
        <f>IF($B319="","",VLOOKUP($B319,'Catalog Items'!$L:$BB,32,FALSE))</f>
        <v/>
      </c>
      <c r="AI319" s="48" t="str">
        <f>IF($B319="","",VLOOKUP($B319,'Catalog Items'!$L:$BB,33,FALSE))</f>
        <v/>
      </c>
      <c r="AJ319" s="48" t="str">
        <f>IF($B319="","",VLOOKUP($B319,'Catalog Items'!$L:$BB,34,FALSE))</f>
        <v/>
      </c>
      <c r="AK319" s="47" t="str">
        <f>IF($B319="","",VLOOKUP($B319,'Catalog Items'!$L:$BB,35,FALSE))</f>
        <v/>
      </c>
      <c r="AL319" s="47" t="str">
        <f>IF($B319="","",VLOOKUP($B319,'Catalog Items'!$L:$BB,36,FALSE))</f>
        <v/>
      </c>
      <c r="AM319" s="47" t="str">
        <f>IF($B319="","",VLOOKUP($B319,'Catalog Items'!$L:$BB,37,FALSE))</f>
        <v/>
      </c>
      <c r="AN319" s="47" t="str">
        <f>IF($B319="","",VLOOKUP($B319,'Catalog Items'!$L:$BB,38,FALSE))</f>
        <v/>
      </c>
      <c r="AO319" s="47" t="str">
        <f>IF($B319="","",VLOOKUP($B319,'Catalog Items'!$L:$BB,14,FALSE))</f>
        <v/>
      </c>
    </row>
    <row r="320" spans="1:41" ht="15.6" customHeight="1" x14ac:dyDescent="0.25">
      <c r="A320" s="39">
        <v>309</v>
      </c>
      <c r="B320" s="40"/>
      <c r="C320" s="41"/>
      <c r="D320" s="41"/>
      <c r="E320" s="42" t="str">
        <f>IF($B320="","",VLOOKUP($B320,'Catalog Items'!$L:$M,2,FALSE))</f>
        <v/>
      </c>
      <c r="F320" s="68" t="str">
        <f>IF($B320="","",IF(AND(D320&gt;0,C320&gt;0),"UOM Error",IF(D320&gt;0,VLOOKUP(B320,'Catalog Items'!$L:$X,13,FALSE),IF(C320&gt;0,VLOOKUP(B320,'Catalog Items'!$L:$W,12,FALSE),0))))</f>
        <v/>
      </c>
      <c r="G320" s="43" t="str">
        <f t="shared" si="14"/>
        <v/>
      </c>
      <c r="H320" s="44">
        <f t="shared" si="15"/>
        <v>0</v>
      </c>
      <c r="I320" s="45">
        <f t="shared" si="13"/>
        <v>0</v>
      </c>
      <c r="J320" s="46" t="str">
        <f>IF($B320="","",VLOOKUP($B320,'Catalog Items'!$L:$N,3,FALSE))</f>
        <v/>
      </c>
      <c r="K320" s="46" t="str">
        <f>IF($B320="","",VLOOKUP($B320,'Catalog Items'!$L:$O,4,FALSE))</f>
        <v/>
      </c>
      <c r="L320" s="47" t="str">
        <f>IF($B320="","",VLOOKUP($B320,'Catalog Items'!$L:$Q,6,FALSE))</f>
        <v/>
      </c>
      <c r="M320" s="47" t="str">
        <f>IF($B320="","",VLOOKUP($B320,'Catalog Items'!$L:$R,7,FALSE))</f>
        <v/>
      </c>
      <c r="N320" s="47" t="str">
        <f>IF($B320="","",VLOOKUP($B320,'Catalog Items'!$L:$S,8,FALSE))</f>
        <v/>
      </c>
      <c r="O320" s="47" t="str">
        <f>IF($B320="","",VLOOKUP($B320,'Catalog Items'!$L:$T,9,FALSE))</f>
        <v/>
      </c>
      <c r="P320" s="96" t="str">
        <f>IF($B320="","",VLOOKUP($B320,'Catalog Items'!$L:$AA,10,FALSE))</f>
        <v/>
      </c>
      <c r="Q320" s="96" t="str">
        <f>IF($B320="","",VLOOKUP($B320,'Catalog Items'!$L:$AA,11,FALSE))</f>
        <v/>
      </c>
      <c r="R320" s="96" t="str">
        <f>IF($B320="","",VLOOKUP($B320,'Catalog Items'!$L:$AA,12,FALSE))</f>
        <v/>
      </c>
      <c r="S320" s="96" t="str">
        <f>IF($B320="","",VLOOKUP($B320,'Catalog Items'!$L:$AA,13,FALSE))</f>
        <v/>
      </c>
      <c r="T320" s="47" t="str">
        <f>IF($B320="","",VLOOKUP($B320,'Catalog Items'!$L:$BB,17,FALSE))</f>
        <v/>
      </c>
      <c r="U320" s="47" t="str">
        <f>IF($B320="","",VLOOKUP($B320,'Catalog Items'!$L:$BB,19,FALSE))</f>
        <v/>
      </c>
      <c r="V320" s="47" t="str">
        <f>IF($B320="","",VLOOKUP($B320,'Catalog Items'!$L:$BB,20,FALSE))</f>
        <v/>
      </c>
      <c r="W320" s="47" t="str">
        <f>IF($B320="","",VLOOKUP($B320,'Catalog Items'!$L:$BB,21,FALSE))</f>
        <v/>
      </c>
      <c r="X320" s="48" t="str">
        <f>IF($B320="","",VLOOKUP($B320,'Catalog Items'!$L:$BB,22,FALSE))</f>
        <v/>
      </c>
      <c r="Y320" s="48" t="str">
        <f>IF($B320="","",VLOOKUP($B320,'Catalog Items'!$L:$BB,23,FALSE))</f>
        <v/>
      </c>
      <c r="Z320" s="48" t="str">
        <f>IF($B320="","",VLOOKUP($B320,'Catalog Items'!$L:$BB,24,FALSE))</f>
        <v/>
      </c>
      <c r="AA320" s="47" t="str">
        <f>IF($B320="","",VLOOKUP($B320,'Catalog Items'!$L:$BB,25,FALSE))</f>
        <v/>
      </c>
      <c r="AB320" s="47" t="str">
        <f>IF($B320="","",VLOOKUP($B320,'Catalog Items'!$L:$BB,26,FALSE))</f>
        <v/>
      </c>
      <c r="AC320" s="48" t="str">
        <f>IF($B320="","",VLOOKUP($B320,'Catalog Items'!$L:$BB,27,FALSE))</f>
        <v/>
      </c>
      <c r="AD320" s="48" t="str">
        <f>IF($B320="","",VLOOKUP($B320,'Catalog Items'!$L:$BB,28,FALSE))</f>
        <v/>
      </c>
      <c r="AE320" s="48" t="str">
        <f>IF($B320="","",VLOOKUP($B320,'Catalog Items'!$L:$BB,29,FALSE))</f>
        <v/>
      </c>
      <c r="AF320" s="48" t="str">
        <f>IF($B320="","",VLOOKUP($B320,'Catalog Items'!$L:$BB,30,FALSE))</f>
        <v/>
      </c>
      <c r="AG320" s="48" t="str">
        <f>IF($B320="","",VLOOKUP($B320,'Catalog Items'!$L:$BB,31,FALSE))</f>
        <v/>
      </c>
      <c r="AH320" s="48" t="str">
        <f>IF($B320="","",VLOOKUP($B320,'Catalog Items'!$L:$BB,32,FALSE))</f>
        <v/>
      </c>
      <c r="AI320" s="48" t="str">
        <f>IF($B320="","",VLOOKUP($B320,'Catalog Items'!$L:$BB,33,FALSE))</f>
        <v/>
      </c>
      <c r="AJ320" s="48" t="str">
        <f>IF($B320="","",VLOOKUP($B320,'Catalog Items'!$L:$BB,34,FALSE))</f>
        <v/>
      </c>
      <c r="AK320" s="47" t="str">
        <f>IF($B320="","",VLOOKUP($B320,'Catalog Items'!$L:$BB,35,FALSE))</f>
        <v/>
      </c>
      <c r="AL320" s="47" t="str">
        <f>IF($B320="","",VLOOKUP($B320,'Catalog Items'!$L:$BB,36,FALSE))</f>
        <v/>
      </c>
      <c r="AM320" s="47" t="str">
        <f>IF($B320="","",VLOOKUP($B320,'Catalog Items'!$L:$BB,37,FALSE))</f>
        <v/>
      </c>
      <c r="AN320" s="47" t="str">
        <f>IF($B320="","",VLOOKUP($B320,'Catalog Items'!$L:$BB,38,FALSE))</f>
        <v/>
      </c>
      <c r="AO320" s="47" t="str">
        <f>IF($B320="","",VLOOKUP($B320,'Catalog Items'!$L:$BB,14,FALSE))</f>
        <v/>
      </c>
    </row>
    <row r="321" spans="1:41" ht="15.6" customHeight="1" x14ac:dyDescent="0.25">
      <c r="A321" s="39">
        <v>310</v>
      </c>
      <c r="B321" s="40"/>
      <c r="C321" s="41"/>
      <c r="D321" s="41"/>
      <c r="E321" s="42" t="str">
        <f>IF($B321="","",VLOOKUP($B321,'Catalog Items'!$L:$M,2,FALSE))</f>
        <v/>
      </c>
      <c r="F321" s="68" t="str">
        <f>IF($B321="","",IF(AND(D321&gt;0,C321&gt;0),"UOM Error",IF(D321&gt;0,VLOOKUP(B321,'Catalog Items'!$L:$X,13,FALSE),IF(C321&gt;0,VLOOKUP(B321,'Catalog Items'!$L:$W,12,FALSE),0))))</f>
        <v/>
      </c>
      <c r="G321" s="43" t="str">
        <f t="shared" si="14"/>
        <v/>
      </c>
      <c r="H321" s="44">
        <f t="shared" si="15"/>
        <v>0</v>
      </c>
      <c r="I321" s="45">
        <f t="shared" si="13"/>
        <v>0</v>
      </c>
      <c r="J321" s="46" t="str">
        <f>IF($B321="","",VLOOKUP($B321,'Catalog Items'!$L:$N,3,FALSE))</f>
        <v/>
      </c>
      <c r="K321" s="46" t="str">
        <f>IF($B321="","",VLOOKUP($B321,'Catalog Items'!$L:$O,4,FALSE))</f>
        <v/>
      </c>
      <c r="L321" s="47" t="str">
        <f>IF($B321="","",VLOOKUP($B321,'Catalog Items'!$L:$Q,6,FALSE))</f>
        <v/>
      </c>
      <c r="M321" s="47" t="str">
        <f>IF($B321="","",VLOOKUP($B321,'Catalog Items'!$L:$R,7,FALSE))</f>
        <v/>
      </c>
      <c r="N321" s="47" t="str">
        <f>IF($B321="","",VLOOKUP($B321,'Catalog Items'!$L:$S,8,FALSE))</f>
        <v/>
      </c>
      <c r="O321" s="47" t="str">
        <f>IF($B321="","",VLOOKUP($B321,'Catalog Items'!$L:$T,9,FALSE))</f>
        <v/>
      </c>
      <c r="P321" s="96" t="str">
        <f>IF($B321="","",VLOOKUP($B321,'Catalog Items'!$L:$AA,10,FALSE))</f>
        <v/>
      </c>
      <c r="Q321" s="96" t="str">
        <f>IF($B321="","",VLOOKUP($B321,'Catalog Items'!$L:$AA,11,FALSE))</f>
        <v/>
      </c>
      <c r="R321" s="96" t="str">
        <f>IF($B321="","",VLOOKUP($B321,'Catalog Items'!$L:$AA,12,FALSE))</f>
        <v/>
      </c>
      <c r="S321" s="96" t="str">
        <f>IF($B321="","",VLOOKUP($B321,'Catalog Items'!$L:$AA,13,FALSE))</f>
        <v/>
      </c>
      <c r="T321" s="47" t="str">
        <f>IF($B321="","",VLOOKUP($B321,'Catalog Items'!$L:$BB,17,FALSE))</f>
        <v/>
      </c>
      <c r="U321" s="47" t="str">
        <f>IF($B321="","",VLOOKUP($B321,'Catalog Items'!$L:$BB,19,FALSE))</f>
        <v/>
      </c>
      <c r="V321" s="47" t="str">
        <f>IF($B321="","",VLOOKUP($B321,'Catalog Items'!$L:$BB,20,FALSE))</f>
        <v/>
      </c>
      <c r="W321" s="47" t="str">
        <f>IF($B321="","",VLOOKUP($B321,'Catalog Items'!$L:$BB,21,FALSE))</f>
        <v/>
      </c>
      <c r="X321" s="48" t="str">
        <f>IF($B321="","",VLOOKUP($B321,'Catalog Items'!$L:$BB,22,FALSE))</f>
        <v/>
      </c>
      <c r="Y321" s="48" t="str">
        <f>IF($B321="","",VLOOKUP($B321,'Catalog Items'!$L:$BB,23,FALSE))</f>
        <v/>
      </c>
      <c r="Z321" s="48" t="str">
        <f>IF($B321="","",VLOOKUP($B321,'Catalog Items'!$L:$BB,24,FALSE))</f>
        <v/>
      </c>
      <c r="AA321" s="47" t="str">
        <f>IF($B321="","",VLOOKUP($B321,'Catalog Items'!$L:$BB,25,FALSE))</f>
        <v/>
      </c>
      <c r="AB321" s="47" t="str">
        <f>IF($B321="","",VLOOKUP($B321,'Catalog Items'!$L:$BB,26,FALSE))</f>
        <v/>
      </c>
      <c r="AC321" s="48" t="str">
        <f>IF($B321="","",VLOOKUP($B321,'Catalog Items'!$L:$BB,27,FALSE))</f>
        <v/>
      </c>
      <c r="AD321" s="48" t="str">
        <f>IF($B321="","",VLOOKUP($B321,'Catalog Items'!$L:$BB,28,FALSE))</f>
        <v/>
      </c>
      <c r="AE321" s="48" t="str">
        <f>IF($B321="","",VLOOKUP($B321,'Catalog Items'!$L:$BB,29,FALSE))</f>
        <v/>
      </c>
      <c r="AF321" s="48" t="str">
        <f>IF($B321="","",VLOOKUP($B321,'Catalog Items'!$L:$BB,30,FALSE))</f>
        <v/>
      </c>
      <c r="AG321" s="48" t="str">
        <f>IF($B321="","",VLOOKUP($B321,'Catalog Items'!$L:$BB,31,FALSE))</f>
        <v/>
      </c>
      <c r="AH321" s="48" t="str">
        <f>IF($B321="","",VLOOKUP($B321,'Catalog Items'!$L:$BB,32,FALSE))</f>
        <v/>
      </c>
      <c r="AI321" s="48" t="str">
        <f>IF($B321="","",VLOOKUP($B321,'Catalog Items'!$L:$BB,33,FALSE))</f>
        <v/>
      </c>
      <c r="AJ321" s="48" t="str">
        <f>IF($B321="","",VLOOKUP($B321,'Catalog Items'!$L:$BB,34,FALSE))</f>
        <v/>
      </c>
      <c r="AK321" s="47" t="str">
        <f>IF($B321="","",VLOOKUP($B321,'Catalog Items'!$L:$BB,35,FALSE))</f>
        <v/>
      </c>
      <c r="AL321" s="47" t="str">
        <f>IF($B321="","",VLOOKUP($B321,'Catalog Items'!$L:$BB,36,FALSE))</f>
        <v/>
      </c>
      <c r="AM321" s="47" t="str">
        <f>IF($B321="","",VLOOKUP($B321,'Catalog Items'!$L:$BB,37,FALSE))</f>
        <v/>
      </c>
      <c r="AN321" s="47" t="str">
        <f>IF($B321="","",VLOOKUP($B321,'Catalog Items'!$L:$BB,38,FALSE))</f>
        <v/>
      </c>
      <c r="AO321" s="47" t="str">
        <f>IF($B321="","",VLOOKUP($B321,'Catalog Items'!$L:$BB,14,FALSE))</f>
        <v/>
      </c>
    </row>
    <row r="322" spans="1:41" ht="15.6" customHeight="1" x14ac:dyDescent="0.25">
      <c r="A322" s="39">
        <v>311</v>
      </c>
      <c r="B322" s="40"/>
      <c r="C322" s="41"/>
      <c r="D322" s="41"/>
      <c r="E322" s="42" t="str">
        <f>IF($B322="","",VLOOKUP($B322,'Catalog Items'!$L:$M,2,FALSE))</f>
        <v/>
      </c>
      <c r="F322" s="68" t="str">
        <f>IF($B322="","",IF(AND(D322&gt;0,C322&gt;0),"UOM Error",IF(D322&gt;0,VLOOKUP(B322,'Catalog Items'!$L:$X,13,FALSE),IF(C322&gt;0,VLOOKUP(B322,'Catalog Items'!$L:$W,12,FALSE),0))))</f>
        <v/>
      </c>
      <c r="G322" s="43" t="str">
        <f t="shared" si="14"/>
        <v/>
      </c>
      <c r="H322" s="44">
        <f t="shared" si="15"/>
        <v>0</v>
      </c>
      <c r="I322" s="45">
        <f t="shared" si="13"/>
        <v>0</v>
      </c>
      <c r="J322" s="46" t="str">
        <f>IF($B322="","",VLOOKUP($B322,'Catalog Items'!$L:$N,3,FALSE))</f>
        <v/>
      </c>
      <c r="K322" s="46" t="str">
        <f>IF($B322="","",VLOOKUP($B322,'Catalog Items'!$L:$O,4,FALSE))</f>
        <v/>
      </c>
      <c r="L322" s="47" t="str">
        <f>IF($B322="","",VLOOKUP($B322,'Catalog Items'!$L:$Q,6,FALSE))</f>
        <v/>
      </c>
      <c r="M322" s="47" t="str">
        <f>IF($B322="","",VLOOKUP($B322,'Catalog Items'!$L:$R,7,FALSE))</f>
        <v/>
      </c>
      <c r="N322" s="47" t="str">
        <f>IF($B322="","",VLOOKUP($B322,'Catalog Items'!$L:$S,8,FALSE))</f>
        <v/>
      </c>
      <c r="O322" s="47" t="str">
        <f>IF($B322="","",VLOOKUP($B322,'Catalog Items'!$L:$T,9,FALSE))</f>
        <v/>
      </c>
      <c r="P322" s="96" t="str">
        <f>IF($B322="","",VLOOKUP($B322,'Catalog Items'!$L:$AA,10,FALSE))</f>
        <v/>
      </c>
      <c r="Q322" s="96" t="str">
        <f>IF($B322="","",VLOOKUP($B322,'Catalog Items'!$L:$AA,11,FALSE))</f>
        <v/>
      </c>
      <c r="R322" s="96" t="str">
        <f>IF($B322="","",VLOOKUP($B322,'Catalog Items'!$L:$AA,12,FALSE))</f>
        <v/>
      </c>
      <c r="S322" s="96" t="str">
        <f>IF($B322="","",VLOOKUP($B322,'Catalog Items'!$L:$AA,13,FALSE))</f>
        <v/>
      </c>
      <c r="T322" s="47" t="str">
        <f>IF($B322="","",VLOOKUP($B322,'Catalog Items'!$L:$BB,17,FALSE))</f>
        <v/>
      </c>
      <c r="U322" s="47" t="str">
        <f>IF($B322="","",VLOOKUP($B322,'Catalog Items'!$L:$BB,19,FALSE))</f>
        <v/>
      </c>
      <c r="V322" s="47" t="str">
        <f>IF($B322="","",VLOOKUP($B322,'Catalog Items'!$L:$BB,20,FALSE))</f>
        <v/>
      </c>
      <c r="W322" s="47" t="str">
        <f>IF($B322="","",VLOOKUP($B322,'Catalog Items'!$L:$BB,21,FALSE))</f>
        <v/>
      </c>
      <c r="X322" s="48" t="str">
        <f>IF($B322="","",VLOOKUP($B322,'Catalog Items'!$L:$BB,22,FALSE))</f>
        <v/>
      </c>
      <c r="Y322" s="48" t="str">
        <f>IF($B322="","",VLOOKUP($B322,'Catalog Items'!$L:$BB,23,FALSE))</f>
        <v/>
      </c>
      <c r="Z322" s="48" t="str">
        <f>IF($B322="","",VLOOKUP($B322,'Catalog Items'!$L:$BB,24,FALSE))</f>
        <v/>
      </c>
      <c r="AA322" s="47" t="str">
        <f>IF($B322="","",VLOOKUP($B322,'Catalog Items'!$L:$BB,25,FALSE))</f>
        <v/>
      </c>
      <c r="AB322" s="47" t="str">
        <f>IF($B322="","",VLOOKUP($B322,'Catalog Items'!$L:$BB,26,FALSE))</f>
        <v/>
      </c>
      <c r="AC322" s="48" t="str">
        <f>IF($B322="","",VLOOKUP($B322,'Catalog Items'!$L:$BB,27,FALSE))</f>
        <v/>
      </c>
      <c r="AD322" s="48" t="str">
        <f>IF($B322="","",VLOOKUP($B322,'Catalog Items'!$L:$BB,28,FALSE))</f>
        <v/>
      </c>
      <c r="AE322" s="48" t="str">
        <f>IF($B322="","",VLOOKUP($B322,'Catalog Items'!$L:$BB,29,FALSE))</f>
        <v/>
      </c>
      <c r="AF322" s="48" t="str">
        <f>IF($B322="","",VLOOKUP($B322,'Catalog Items'!$L:$BB,30,FALSE))</f>
        <v/>
      </c>
      <c r="AG322" s="48" t="str">
        <f>IF($B322="","",VLOOKUP($B322,'Catalog Items'!$L:$BB,31,FALSE))</f>
        <v/>
      </c>
      <c r="AH322" s="48" t="str">
        <f>IF($B322="","",VLOOKUP($B322,'Catalog Items'!$L:$BB,32,FALSE))</f>
        <v/>
      </c>
      <c r="AI322" s="48" t="str">
        <f>IF($B322="","",VLOOKUP($B322,'Catalog Items'!$L:$BB,33,FALSE))</f>
        <v/>
      </c>
      <c r="AJ322" s="48" t="str">
        <f>IF($B322="","",VLOOKUP($B322,'Catalog Items'!$L:$BB,34,FALSE))</f>
        <v/>
      </c>
      <c r="AK322" s="47" t="str">
        <f>IF($B322="","",VLOOKUP($B322,'Catalog Items'!$L:$BB,35,FALSE))</f>
        <v/>
      </c>
      <c r="AL322" s="47" t="str">
        <f>IF($B322="","",VLOOKUP($B322,'Catalog Items'!$L:$BB,36,FALSE))</f>
        <v/>
      </c>
      <c r="AM322" s="47" t="str">
        <f>IF($B322="","",VLOOKUP($B322,'Catalog Items'!$L:$BB,37,FALSE))</f>
        <v/>
      </c>
      <c r="AN322" s="47" t="str">
        <f>IF($B322="","",VLOOKUP($B322,'Catalog Items'!$L:$BB,38,FALSE))</f>
        <v/>
      </c>
      <c r="AO322" s="47" t="str">
        <f>IF($B322="","",VLOOKUP($B322,'Catalog Items'!$L:$BB,14,FALSE))</f>
        <v/>
      </c>
    </row>
    <row r="323" spans="1:41" ht="15.6" customHeight="1" x14ac:dyDescent="0.25">
      <c r="A323" s="39">
        <v>312</v>
      </c>
      <c r="B323" s="40"/>
      <c r="C323" s="41"/>
      <c r="D323" s="41"/>
      <c r="E323" s="42" t="str">
        <f>IF($B323="","",VLOOKUP($B323,'Catalog Items'!$L:$M,2,FALSE))</f>
        <v/>
      </c>
      <c r="F323" s="68" t="str">
        <f>IF($B323="","",IF(AND(D323&gt;0,C323&gt;0),"UOM Error",IF(D323&gt;0,VLOOKUP(B323,'Catalog Items'!$L:$X,13,FALSE),IF(C323&gt;0,VLOOKUP(B323,'Catalog Items'!$L:$W,12,FALSE),0))))</f>
        <v/>
      </c>
      <c r="G323" s="43" t="str">
        <f t="shared" si="14"/>
        <v/>
      </c>
      <c r="H323" s="44">
        <f t="shared" si="15"/>
        <v>0</v>
      </c>
      <c r="I323" s="45">
        <f t="shared" si="13"/>
        <v>0</v>
      </c>
      <c r="J323" s="46" t="str">
        <f>IF($B323="","",VLOOKUP($B323,'Catalog Items'!$L:$N,3,FALSE))</f>
        <v/>
      </c>
      <c r="K323" s="46" t="str">
        <f>IF($B323="","",VLOOKUP($B323,'Catalog Items'!$L:$O,4,FALSE))</f>
        <v/>
      </c>
      <c r="L323" s="47" t="str">
        <f>IF($B323="","",VLOOKUP($B323,'Catalog Items'!$L:$Q,6,FALSE))</f>
        <v/>
      </c>
      <c r="M323" s="47" t="str">
        <f>IF($B323="","",VLOOKUP($B323,'Catalog Items'!$L:$R,7,FALSE))</f>
        <v/>
      </c>
      <c r="N323" s="47" t="str">
        <f>IF($B323="","",VLOOKUP($B323,'Catalog Items'!$L:$S,8,FALSE))</f>
        <v/>
      </c>
      <c r="O323" s="47" t="str">
        <f>IF($B323="","",VLOOKUP($B323,'Catalog Items'!$L:$T,9,FALSE))</f>
        <v/>
      </c>
      <c r="P323" s="96" t="str">
        <f>IF($B323="","",VLOOKUP($B323,'Catalog Items'!$L:$AA,10,FALSE))</f>
        <v/>
      </c>
      <c r="Q323" s="96" t="str">
        <f>IF($B323="","",VLOOKUP($B323,'Catalog Items'!$L:$AA,11,FALSE))</f>
        <v/>
      </c>
      <c r="R323" s="96" t="str">
        <f>IF($B323="","",VLOOKUP($B323,'Catalog Items'!$L:$AA,12,FALSE))</f>
        <v/>
      </c>
      <c r="S323" s="96" t="str">
        <f>IF($B323="","",VLOOKUP($B323,'Catalog Items'!$L:$AA,13,FALSE))</f>
        <v/>
      </c>
      <c r="T323" s="47" t="str">
        <f>IF($B323="","",VLOOKUP($B323,'Catalog Items'!$L:$BB,17,FALSE))</f>
        <v/>
      </c>
      <c r="U323" s="47" t="str">
        <f>IF($B323="","",VLOOKUP($B323,'Catalog Items'!$L:$BB,19,FALSE))</f>
        <v/>
      </c>
      <c r="V323" s="47" t="str">
        <f>IF($B323="","",VLOOKUP($B323,'Catalog Items'!$L:$BB,20,FALSE))</f>
        <v/>
      </c>
      <c r="W323" s="47" t="str">
        <f>IF($B323="","",VLOOKUP($B323,'Catalog Items'!$L:$BB,21,FALSE))</f>
        <v/>
      </c>
      <c r="X323" s="48" t="str">
        <f>IF($B323="","",VLOOKUP($B323,'Catalog Items'!$L:$BB,22,FALSE))</f>
        <v/>
      </c>
      <c r="Y323" s="48" t="str">
        <f>IF($B323="","",VLOOKUP($B323,'Catalog Items'!$L:$BB,23,FALSE))</f>
        <v/>
      </c>
      <c r="Z323" s="48" t="str">
        <f>IF($B323="","",VLOOKUP($B323,'Catalog Items'!$L:$BB,24,FALSE))</f>
        <v/>
      </c>
      <c r="AA323" s="47" t="str">
        <f>IF($B323="","",VLOOKUP($B323,'Catalog Items'!$L:$BB,25,FALSE))</f>
        <v/>
      </c>
      <c r="AB323" s="47" t="str">
        <f>IF($B323="","",VLOOKUP($B323,'Catalog Items'!$L:$BB,26,FALSE))</f>
        <v/>
      </c>
      <c r="AC323" s="48" t="str">
        <f>IF($B323="","",VLOOKUP($B323,'Catalog Items'!$L:$BB,27,FALSE))</f>
        <v/>
      </c>
      <c r="AD323" s="48" t="str">
        <f>IF($B323="","",VLOOKUP($B323,'Catalog Items'!$L:$BB,28,FALSE))</f>
        <v/>
      </c>
      <c r="AE323" s="48" t="str">
        <f>IF($B323="","",VLOOKUP($B323,'Catalog Items'!$L:$BB,29,FALSE))</f>
        <v/>
      </c>
      <c r="AF323" s="48" t="str">
        <f>IF($B323="","",VLOOKUP($B323,'Catalog Items'!$L:$BB,30,FALSE))</f>
        <v/>
      </c>
      <c r="AG323" s="48" t="str">
        <f>IF($B323="","",VLOOKUP($B323,'Catalog Items'!$L:$BB,31,FALSE))</f>
        <v/>
      </c>
      <c r="AH323" s="48" t="str">
        <f>IF($B323="","",VLOOKUP($B323,'Catalog Items'!$L:$BB,32,FALSE))</f>
        <v/>
      </c>
      <c r="AI323" s="48" t="str">
        <f>IF($B323="","",VLOOKUP($B323,'Catalog Items'!$L:$BB,33,FALSE))</f>
        <v/>
      </c>
      <c r="AJ323" s="48" t="str">
        <f>IF($B323="","",VLOOKUP($B323,'Catalog Items'!$L:$BB,34,FALSE))</f>
        <v/>
      </c>
      <c r="AK323" s="47" t="str">
        <f>IF($B323="","",VLOOKUP($B323,'Catalog Items'!$L:$BB,35,FALSE))</f>
        <v/>
      </c>
      <c r="AL323" s="47" t="str">
        <f>IF($B323="","",VLOOKUP($B323,'Catalog Items'!$L:$BB,36,FALSE))</f>
        <v/>
      </c>
      <c r="AM323" s="47" t="str">
        <f>IF($B323="","",VLOOKUP($B323,'Catalog Items'!$L:$BB,37,FALSE))</f>
        <v/>
      </c>
      <c r="AN323" s="47" t="str">
        <f>IF($B323="","",VLOOKUP($B323,'Catalog Items'!$L:$BB,38,FALSE))</f>
        <v/>
      </c>
      <c r="AO323" s="47" t="str">
        <f>IF($B323="","",VLOOKUP($B323,'Catalog Items'!$L:$BB,14,FALSE))</f>
        <v/>
      </c>
    </row>
    <row r="324" spans="1:41" ht="15.6" customHeight="1" x14ac:dyDescent="0.25">
      <c r="A324" s="39">
        <v>313</v>
      </c>
      <c r="B324" s="40"/>
      <c r="C324" s="41"/>
      <c r="D324" s="41"/>
      <c r="E324" s="42" t="str">
        <f>IF($B324="","",VLOOKUP($B324,'Catalog Items'!$L:$M,2,FALSE))</f>
        <v/>
      </c>
      <c r="F324" s="68" t="str">
        <f>IF($B324="","",IF(AND(D324&gt;0,C324&gt;0),"UOM Error",IF(D324&gt;0,VLOOKUP(B324,'Catalog Items'!$L:$X,13,FALSE),IF(C324&gt;0,VLOOKUP(B324,'Catalog Items'!$L:$W,12,FALSE),0))))</f>
        <v/>
      </c>
      <c r="G324" s="43" t="str">
        <f t="shared" si="14"/>
        <v/>
      </c>
      <c r="H324" s="44">
        <f t="shared" si="15"/>
        <v>0</v>
      </c>
      <c r="I324" s="45">
        <f t="shared" si="13"/>
        <v>0</v>
      </c>
      <c r="J324" s="46" t="str">
        <f>IF($B324="","",VLOOKUP($B324,'Catalog Items'!$L:$N,3,FALSE))</f>
        <v/>
      </c>
      <c r="K324" s="46" t="str">
        <f>IF($B324="","",VLOOKUP($B324,'Catalog Items'!$L:$O,4,FALSE))</f>
        <v/>
      </c>
      <c r="L324" s="47" t="str">
        <f>IF($B324="","",VLOOKUP($B324,'Catalog Items'!$L:$Q,6,FALSE))</f>
        <v/>
      </c>
      <c r="M324" s="47" t="str">
        <f>IF($B324="","",VLOOKUP($B324,'Catalog Items'!$L:$R,7,FALSE))</f>
        <v/>
      </c>
      <c r="N324" s="47" t="str">
        <f>IF($B324="","",VLOOKUP($B324,'Catalog Items'!$L:$S,8,FALSE))</f>
        <v/>
      </c>
      <c r="O324" s="47" t="str">
        <f>IF($B324="","",VLOOKUP($B324,'Catalog Items'!$L:$T,9,FALSE))</f>
        <v/>
      </c>
      <c r="P324" s="96" t="str">
        <f>IF($B324="","",VLOOKUP($B324,'Catalog Items'!$L:$AA,10,FALSE))</f>
        <v/>
      </c>
      <c r="Q324" s="96" t="str">
        <f>IF($B324="","",VLOOKUP($B324,'Catalog Items'!$L:$AA,11,FALSE))</f>
        <v/>
      </c>
      <c r="R324" s="96" t="str">
        <f>IF($B324="","",VLOOKUP($B324,'Catalog Items'!$L:$AA,12,FALSE))</f>
        <v/>
      </c>
      <c r="S324" s="96" t="str">
        <f>IF($B324="","",VLOOKUP($B324,'Catalog Items'!$L:$AA,13,FALSE))</f>
        <v/>
      </c>
      <c r="T324" s="47" t="str">
        <f>IF($B324="","",VLOOKUP($B324,'Catalog Items'!$L:$BB,17,FALSE))</f>
        <v/>
      </c>
      <c r="U324" s="47" t="str">
        <f>IF($B324="","",VLOOKUP($B324,'Catalog Items'!$L:$BB,19,FALSE))</f>
        <v/>
      </c>
      <c r="V324" s="47" t="str">
        <f>IF($B324="","",VLOOKUP($B324,'Catalog Items'!$L:$BB,20,FALSE))</f>
        <v/>
      </c>
      <c r="W324" s="47" t="str">
        <f>IF($B324="","",VLOOKUP($B324,'Catalog Items'!$L:$BB,21,FALSE))</f>
        <v/>
      </c>
      <c r="X324" s="48" t="str">
        <f>IF($B324="","",VLOOKUP($B324,'Catalog Items'!$L:$BB,22,FALSE))</f>
        <v/>
      </c>
      <c r="Y324" s="48" t="str">
        <f>IF($B324="","",VLOOKUP($B324,'Catalog Items'!$L:$BB,23,FALSE))</f>
        <v/>
      </c>
      <c r="Z324" s="48" t="str">
        <f>IF($B324="","",VLOOKUP($B324,'Catalog Items'!$L:$BB,24,FALSE))</f>
        <v/>
      </c>
      <c r="AA324" s="47" t="str">
        <f>IF($B324="","",VLOOKUP($B324,'Catalog Items'!$L:$BB,25,FALSE))</f>
        <v/>
      </c>
      <c r="AB324" s="47" t="str">
        <f>IF($B324="","",VLOOKUP($B324,'Catalog Items'!$L:$BB,26,FALSE))</f>
        <v/>
      </c>
      <c r="AC324" s="48" t="str">
        <f>IF($B324="","",VLOOKUP($B324,'Catalog Items'!$L:$BB,27,FALSE))</f>
        <v/>
      </c>
      <c r="AD324" s="48" t="str">
        <f>IF($B324="","",VLOOKUP($B324,'Catalog Items'!$L:$BB,28,FALSE))</f>
        <v/>
      </c>
      <c r="AE324" s="48" t="str">
        <f>IF($B324="","",VLOOKUP($B324,'Catalog Items'!$L:$BB,29,FALSE))</f>
        <v/>
      </c>
      <c r="AF324" s="48" t="str">
        <f>IF($B324="","",VLOOKUP($B324,'Catalog Items'!$L:$BB,30,FALSE))</f>
        <v/>
      </c>
      <c r="AG324" s="48" t="str">
        <f>IF($B324="","",VLOOKUP($B324,'Catalog Items'!$L:$BB,31,FALSE))</f>
        <v/>
      </c>
      <c r="AH324" s="48" t="str">
        <f>IF($B324="","",VLOOKUP($B324,'Catalog Items'!$L:$BB,32,FALSE))</f>
        <v/>
      </c>
      <c r="AI324" s="48" t="str">
        <f>IF($B324="","",VLOOKUP($B324,'Catalog Items'!$L:$BB,33,FALSE))</f>
        <v/>
      </c>
      <c r="AJ324" s="48" t="str">
        <f>IF($B324="","",VLOOKUP($B324,'Catalog Items'!$L:$BB,34,FALSE))</f>
        <v/>
      </c>
      <c r="AK324" s="47" t="str">
        <f>IF($B324="","",VLOOKUP($B324,'Catalog Items'!$L:$BB,35,FALSE))</f>
        <v/>
      </c>
      <c r="AL324" s="47" t="str">
        <f>IF($B324="","",VLOOKUP($B324,'Catalog Items'!$L:$BB,36,FALSE))</f>
        <v/>
      </c>
      <c r="AM324" s="47" t="str">
        <f>IF($B324="","",VLOOKUP($B324,'Catalog Items'!$L:$BB,37,FALSE))</f>
        <v/>
      </c>
      <c r="AN324" s="47" t="str">
        <f>IF($B324="","",VLOOKUP($B324,'Catalog Items'!$L:$BB,38,FALSE))</f>
        <v/>
      </c>
      <c r="AO324" s="47" t="str">
        <f>IF($B324="","",VLOOKUP($B324,'Catalog Items'!$L:$BB,14,FALSE))</f>
        <v/>
      </c>
    </row>
    <row r="325" spans="1:41" ht="15.6" customHeight="1" x14ac:dyDescent="0.25">
      <c r="A325" s="39">
        <v>314</v>
      </c>
      <c r="B325" s="40"/>
      <c r="C325" s="41"/>
      <c r="D325" s="41"/>
      <c r="E325" s="42" t="str">
        <f>IF($B325="","",VLOOKUP($B325,'Catalog Items'!$L:$M,2,FALSE))</f>
        <v/>
      </c>
      <c r="F325" s="68" t="str">
        <f>IF($B325="","",IF(AND(D325&gt;0,C325&gt;0),"UOM Error",IF(D325&gt;0,VLOOKUP(B325,'Catalog Items'!$L:$X,13,FALSE),IF(C325&gt;0,VLOOKUP(B325,'Catalog Items'!$L:$W,12,FALSE),0))))</f>
        <v/>
      </c>
      <c r="G325" s="43" t="str">
        <f t="shared" si="14"/>
        <v/>
      </c>
      <c r="H325" s="44">
        <f t="shared" si="15"/>
        <v>0</v>
      </c>
      <c r="I325" s="45">
        <f t="shared" si="13"/>
        <v>0</v>
      </c>
      <c r="J325" s="46" t="str">
        <f>IF($B325="","",VLOOKUP($B325,'Catalog Items'!$L:$N,3,FALSE))</f>
        <v/>
      </c>
      <c r="K325" s="46" t="str">
        <f>IF($B325="","",VLOOKUP($B325,'Catalog Items'!$L:$O,4,FALSE))</f>
        <v/>
      </c>
      <c r="L325" s="47" t="str">
        <f>IF($B325="","",VLOOKUP($B325,'Catalog Items'!$L:$Q,6,FALSE))</f>
        <v/>
      </c>
      <c r="M325" s="47" t="str">
        <f>IF($B325="","",VLOOKUP($B325,'Catalog Items'!$L:$R,7,FALSE))</f>
        <v/>
      </c>
      <c r="N325" s="47" t="str">
        <f>IF($B325="","",VLOOKUP($B325,'Catalog Items'!$L:$S,8,FALSE))</f>
        <v/>
      </c>
      <c r="O325" s="47" t="str">
        <f>IF($B325="","",VLOOKUP($B325,'Catalog Items'!$L:$T,9,FALSE))</f>
        <v/>
      </c>
      <c r="P325" s="96" t="str">
        <f>IF($B325="","",VLOOKUP($B325,'Catalog Items'!$L:$AA,10,FALSE))</f>
        <v/>
      </c>
      <c r="Q325" s="96" t="str">
        <f>IF($B325="","",VLOOKUP($B325,'Catalog Items'!$L:$AA,11,FALSE))</f>
        <v/>
      </c>
      <c r="R325" s="96" t="str">
        <f>IF($B325="","",VLOOKUP($B325,'Catalog Items'!$L:$AA,12,FALSE))</f>
        <v/>
      </c>
      <c r="S325" s="96" t="str">
        <f>IF($B325="","",VLOOKUP($B325,'Catalog Items'!$L:$AA,13,FALSE))</f>
        <v/>
      </c>
      <c r="T325" s="47" t="str">
        <f>IF($B325="","",VLOOKUP($B325,'Catalog Items'!$L:$BB,17,FALSE))</f>
        <v/>
      </c>
      <c r="U325" s="47" t="str">
        <f>IF($B325="","",VLOOKUP($B325,'Catalog Items'!$L:$BB,19,FALSE))</f>
        <v/>
      </c>
      <c r="V325" s="47" t="str">
        <f>IF($B325="","",VLOOKUP($B325,'Catalog Items'!$L:$BB,20,FALSE))</f>
        <v/>
      </c>
      <c r="W325" s="47" t="str">
        <f>IF($B325="","",VLOOKUP($B325,'Catalog Items'!$L:$BB,21,FALSE))</f>
        <v/>
      </c>
      <c r="X325" s="48" t="str">
        <f>IF($B325="","",VLOOKUP($B325,'Catalog Items'!$L:$BB,22,FALSE))</f>
        <v/>
      </c>
      <c r="Y325" s="48" t="str">
        <f>IF($B325="","",VLOOKUP($B325,'Catalog Items'!$L:$BB,23,FALSE))</f>
        <v/>
      </c>
      <c r="Z325" s="48" t="str">
        <f>IF($B325="","",VLOOKUP($B325,'Catalog Items'!$L:$BB,24,FALSE))</f>
        <v/>
      </c>
      <c r="AA325" s="47" t="str">
        <f>IF($B325="","",VLOOKUP($B325,'Catalog Items'!$L:$BB,25,FALSE))</f>
        <v/>
      </c>
      <c r="AB325" s="47" t="str">
        <f>IF($B325="","",VLOOKUP($B325,'Catalog Items'!$L:$BB,26,FALSE))</f>
        <v/>
      </c>
      <c r="AC325" s="48" t="str">
        <f>IF($B325="","",VLOOKUP($B325,'Catalog Items'!$L:$BB,27,FALSE))</f>
        <v/>
      </c>
      <c r="AD325" s="48" t="str">
        <f>IF($B325="","",VLOOKUP($B325,'Catalog Items'!$L:$BB,28,FALSE))</f>
        <v/>
      </c>
      <c r="AE325" s="48" t="str">
        <f>IF($B325="","",VLOOKUP($B325,'Catalog Items'!$L:$BB,29,FALSE))</f>
        <v/>
      </c>
      <c r="AF325" s="48" t="str">
        <f>IF($B325="","",VLOOKUP($B325,'Catalog Items'!$L:$BB,30,FALSE))</f>
        <v/>
      </c>
      <c r="AG325" s="48" t="str">
        <f>IF($B325="","",VLOOKUP($B325,'Catalog Items'!$L:$BB,31,FALSE))</f>
        <v/>
      </c>
      <c r="AH325" s="48" t="str">
        <f>IF($B325="","",VLOOKUP($B325,'Catalog Items'!$L:$BB,32,FALSE))</f>
        <v/>
      </c>
      <c r="AI325" s="48" t="str">
        <f>IF($B325="","",VLOOKUP($B325,'Catalog Items'!$L:$BB,33,FALSE))</f>
        <v/>
      </c>
      <c r="AJ325" s="48" t="str">
        <f>IF($B325="","",VLOOKUP($B325,'Catalog Items'!$L:$BB,34,FALSE))</f>
        <v/>
      </c>
      <c r="AK325" s="47" t="str">
        <f>IF($B325="","",VLOOKUP($B325,'Catalog Items'!$L:$BB,35,FALSE))</f>
        <v/>
      </c>
      <c r="AL325" s="47" t="str">
        <f>IF($B325="","",VLOOKUP($B325,'Catalog Items'!$L:$BB,36,FALSE))</f>
        <v/>
      </c>
      <c r="AM325" s="47" t="str">
        <f>IF($B325="","",VLOOKUP($B325,'Catalog Items'!$L:$BB,37,FALSE))</f>
        <v/>
      </c>
      <c r="AN325" s="47" t="str">
        <f>IF($B325="","",VLOOKUP($B325,'Catalog Items'!$L:$BB,38,FALSE))</f>
        <v/>
      </c>
      <c r="AO325" s="47" t="str">
        <f>IF($B325="","",VLOOKUP($B325,'Catalog Items'!$L:$BB,14,FALSE))</f>
        <v/>
      </c>
    </row>
    <row r="326" spans="1:41" ht="15.6" customHeight="1" x14ac:dyDescent="0.25">
      <c r="A326" s="39">
        <v>315</v>
      </c>
      <c r="B326" s="40"/>
      <c r="C326" s="41"/>
      <c r="D326" s="41"/>
      <c r="E326" s="42" t="str">
        <f>IF($B326="","",VLOOKUP($B326,'Catalog Items'!$L:$M,2,FALSE))</f>
        <v/>
      </c>
      <c r="F326" s="68" t="str">
        <f>IF($B326="","",IF(AND(D326&gt;0,C326&gt;0),"UOM Error",IF(D326&gt;0,VLOOKUP(B326,'Catalog Items'!$L:$X,13,FALSE),IF(C326&gt;0,VLOOKUP(B326,'Catalog Items'!$L:$W,12,FALSE),0))))</f>
        <v/>
      </c>
      <c r="G326" s="43" t="str">
        <f t="shared" si="14"/>
        <v/>
      </c>
      <c r="H326" s="44">
        <f t="shared" si="15"/>
        <v>0</v>
      </c>
      <c r="I326" s="45">
        <f t="shared" si="13"/>
        <v>0</v>
      </c>
      <c r="J326" s="46" t="str">
        <f>IF($B326="","",VLOOKUP($B326,'Catalog Items'!$L:$N,3,FALSE))</f>
        <v/>
      </c>
      <c r="K326" s="46" t="str">
        <f>IF($B326="","",VLOOKUP($B326,'Catalog Items'!$L:$O,4,FALSE))</f>
        <v/>
      </c>
      <c r="L326" s="47" t="str">
        <f>IF($B326="","",VLOOKUP($B326,'Catalog Items'!$L:$Q,6,FALSE))</f>
        <v/>
      </c>
      <c r="M326" s="47" t="str">
        <f>IF($B326="","",VLOOKUP($B326,'Catalog Items'!$L:$R,7,FALSE))</f>
        <v/>
      </c>
      <c r="N326" s="47" t="str">
        <f>IF($B326="","",VLOOKUP($B326,'Catalog Items'!$L:$S,8,FALSE))</f>
        <v/>
      </c>
      <c r="O326" s="47" t="str">
        <f>IF($B326="","",VLOOKUP($B326,'Catalog Items'!$L:$T,9,FALSE))</f>
        <v/>
      </c>
      <c r="P326" s="96" t="str">
        <f>IF($B326="","",VLOOKUP($B326,'Catalog Items'!$L:$AA,10,FALSE))</f>
        <v/>
      </c>
      <c r="Q326" s="96" t="str">
        <f>IF($B326="","",VLOOKUP($B326,'Catalog Items'!$L:$AA,11,FALSE))</f>
        <v/>
      </c>
      <c r="R326" s="96" t="str">
        <f>IF($B326="","",VLOOKUP($B326,'Catalog Items'!$L:$AA,12,FALSE))</f>
        <v/>
      </c>
      <c r="S326" s="96" t="str">
        <f>IF($B326="","",VLOOKUP($B326,'Catalog Items'!$L:$AA,13,FALSE))</f>
        <v/>
      </c>
      <c r="T326" s="47" t="str">
        <f>IF($B326="","",VLOOKUP($B326,'Catalog Items'!$L:$BB,17,FALSE))</f>
        <v/>
      </c>
      <c r="U326" s="47" t="str">
        <f>IF($B326="","",VLOOKUP($B326,'Catalog Items'!$L:$BB,19,FALSE))</f>
        <v/>
      </c>
      <c r="V326" s="47" t="str">
        <f>IF($B326="","",VLOOKUP($B326,'Catalog Items'!$L:$BB,20,FALSE))</f>
        <v/>
      </c>
      <c r="W326" s="47" t="str">
        <f>IF($B326="","",VLOOKUP($B326,'Catalog Items'!$L:$BB,21,FALSE))</f>
        <v/>
      </c>
      <c r="X326" s="48" t="str">
        <f>IF($B326="","",VLOOKUP($B326,'Catalog Items'!$L:$BB,22,FALSE))</f>
        <v/>
      </c>
      <c r="Y326" s="48" t="str">
        <f>IF($B326="","",VLOOKUP($B326,'Catalog Items'!$L:$BB,23,FALSE))</f>
        <v/>
      </c>
      <c r="Z326" s="48" t="str">
        <f>IF($B326="","",VLOOKUP($B326,'Catalog Items'!$L:$BB,24,FALSE))</f>
        <v/>
      </c>
      <c r="AA326" s="47" t="str">
        <f>IF($B326="","",VLOOKUP($B326,'Catalog Items'!$L:$BB,25,FALSE))</f>
        <v/>
      </c>
      <c r="AB326" s="47" t="str">
        <f>IF($B326="","",VLOOKUP($B326,'Catalog Items'!$L:$BB,26,FALSE))</f>
        <v/>
      </c>
      <c r="AC326" s="48" t="str">
        <f>IF($B326="","",VLOOKUP($B326,'Catalog Items'!$L:$BB,27,FALSE))</f>
        <v/>
      </c>
      <c r="AD326" s="48" t="str">
        <f>IF($B326="","",VLOOKUP($B326,'Catalog Items'!$L:$BB,28,FALSE))</f>
        <v/>
      </c>
      <c r="AE326" s="48" t="str">
        <f>IF($B326="","",VLOOKUP($B326,'Catalog Items'!$L:$BB,29,FALSE))</f>
        <v/>
      </c>
      <c r="AF326" s="48" t="str">
        <f>IF($B326="","",VLOOKUP($B326,'Catalog Items'!$L:$BB,30,FALSE))</f>
        <v/>
      </c>
      <c r="AG326" s="48" t="str">
        <f>IF($B326="","",VLOOKUP($B326,'Catalog Items'!$L:$BB,31,FALSE))</f>
        <v/>
      </c>
      <c r="AH326" s="48" t="str">
        <f>IF($B326="","",VLOOKUP($B326,'Catalog Items'!$L:$BB,32,FALSE))</f>
        <v/>
      </c>
      <c r="AI326" s="48" t="str">
        <f>IF($B326="","",VLOOKUP($B326,'Catalog Items'!$L:$BB,33,FALSE))</f>
        <v/>
      </c>
      <c r="AJ326" s="48" t="str">
        <f>IF($B326="","",VLOOKUP($B326,'Catalog Items'!$L:$BB,34,FALSE))</f>
        <v/>
      </c>
      <c r="AK326" s="47" t="str">
        <f>IF($B326="","",VLOOKUP($B326,'Catalog Items'!$L:$BB,35,FALSE))</f>
        <v/>
      </c>
      <c r="AL326" s="47" t="str">
        <f>IF($B326="","",VLOOKUP($B326,'Catalog Items'!$L:$BB,36,FALSE))</f>
        <v/>
      </c>
      <c r="AM326" s="47" t="str">
        <f>IF($B326="","",VLOOKUP($B326,'Catalog Items'!$L:$BB,37,FALSE))</f>
        <v/>
      </c>
      <c r="AN326" s="47" t="str">
        <f>IF($B326="","",VLOOKUP($B326,'Catalog Items'!$L:$BB,38,FALSE))</f>
        <v/>
      </c>
      <c r="AO326" s="47" t="str">
        <f>IF($B326="","",VLOOKUP($B326,'Catalog Items'!$L:$BB,14,FALSE))</f>
        <v/>
      </c>
    </row>
    <row r="327" spans="1:41" ht="15.6" customHeight="1" x14ac:dyDescent="0.25">
      <c r="A327" s="39">
        <v>316</v>
      </c>
      <c r="B327" s="40"/>
      <c r="C327" s="41"/>
      <c r="D327" s="41"/>
      <c r="E327" s="42" t="str">
        <f>IF($B327="","",VLOOKUP($B327,'Catalog Items'!$L:$M,2,FALSE))</f>
        <v/>
      </c>
      <c r="F327" s="68" t="str">
        <f>IF($B327="","",IF(AND(D327&gt;0,C327&gt;0),"UOM Error",IF(D327&gt;0,VLOOKUP(B327,'Catalog Items'!$L:$X,13,FALSE),IF(C327&gt;0,VLOOKUP(B327,'Catalog Items'!$L:$W,12,FALSE),0))))</f>
        <v/>
      </c>
      <c r="G327" s="43" t="str">
        <f t="shared" si="14"/>
        <v/>
      </c>
      <c r="H327" s="44">
        <f t="shared" si="15"/>
        <v>0</v>
      </c>
      <c r="I327" s="45">
        <f t="shared" si="13"/>
        <v>0</v>
      </c>
      <c r="J327" s="46" t="str">
        <f>IF($B327="","",VLOOKUP($B327,'Catalog Items'!$L:$N,3,FALSE))</f>
        <v/>
      </c>
      <c r="K327" s="46" t="str">
        <f>IF($B327="","",VLOOKUP($B327,'Catalog Items'!$L:$O,4,FALSE))</f>
        <v/>
      </c>
      <c r="L327" s="47" t="str">
        <f>IF($B327="","",VLOOKUP($B327,'Catalog Items'!$L:$Q,6,FALSE))</f>
        <v/>
      </c>
      <c r="M327" s="47" t="str">
        <f>IF($B327="","",VLOOKUP($B327,'Catalog Items'!$L:$R,7,FALSE))</f>
        <v/>
      </c>
      <c r="N327" s="47" t="str">
        <f>IF($B327="","",VLOOKUP($B327,'Catalog Items'!$L:$S,8,FALSE))</f>
        <v/>
      </c>
      <c r="O327" s="47" t="str">
        <f>IF($B327="","",VLOOKUP($B327,'Catalog Items'!$L:$T,9,FALSE))</f>
        <v/>
      </c>
      <c r="P327" s="96" t="str">
        <f>IF($B327="","",VLOOKUP($B327,'Catalog Items'!$L:$AA,10,FALSE))</f>
        <v/>
      </c>
      <c r="Q327" s="96" t="str">
        <f>IF($B327="","",VLOOKUP($B327,'Catalog Items'!$L:$AA,11,FALSE))</f>
        <v/>
      </c>
      <c r="R327" s="96" t="str">
        <f>IF($B327="","",VLOOKUP($B327,'Catalog Items'!$L:$AA,12,FALSE))</f>
        <v/>
      </c>
      <c r="S327" s="96" t="str">
        <f>IF($B327="","",VLOOKUP($B327,'Catalog Items'!$L:$AA,13,FALSE))</f>
        <v/>
      </c>
      <c r="T327" s="47" t="str">
        <f>IF($B327="","",VLOOKUP($B327,'Catalog Items'!$L:$BB,17,FALSE))</f>
        <v/>
      </c>
      <c r="U327" s="47" t="str">
        <f>IF($B327="","",VLOOKUP($B327,'Catalog Items'!$L:$BB,19,FALSE))</f>
        <v/>
      </c>
      <c r="V327" s="47" t="str">
        <f>IF($B327="","",VLOOKUP($B327,'Catalog Items'!$L:$BB,20,FALSE))</f>
        <v/>
      </c>
      <c r="W327" s="47" t="str">
        <f>IF($B327="","",VLOOKUP($B327,'Catalog Items'!$L:$BB,21,FALSE))</f>
        <v/>
      </c>
      <c r="X327" s="48" t="str">
        <f>IF($B327="","",VLOOKUP($B327,'Catalog Items'!$L:$BB,22,FALSE))</f>
        <v/>
      </c>
      <c r="Y327" s="48" t="str">
        <f>IF($B327="","",VLOOKUP($B327,'Catalog Items'!$L:$BB,23,FALSE))</f>
        <v/>
      </c>
      <c r="Z327" s="48" t="str">
        <f>IF($B327="","",VLOOKUP($B327,'Catalog Items'!$L:$BB,24,FALSE))</f>
        <v/>
      </c>
      <c r="AA327" s="47" t="str">
        <f>IF($B327="","",VLOOKUP($B327,'Catalog Items'!$L:$BB,25,FALSE))</f>
        <v/>
      </c>
      <c r="AB327" s="47" t="str">
        <f>IF($B327="","",VLOOKUP($B327,'Catalog Items'!$L:$BB,26,FALSE))</f>
        <v/>
      </c>
      <c r="AC327" s="48" t="str">
        <f>IF($B327="","",VLOOKUP($B327,'Catalog Items'!$L:$BB,27,FALSE))</f>
        <v/>
      </c>
      <c r="AD327" s="48" t="str">
        <f>IF($B327="","",VLOOKUP($B327,'Catalog Items'!$L:$BB,28,FALSE))</f>
        <v/>
      </c>
      <c r="AE327" s="48" t="str">
        <f>IF($B327="","",VLOOKUP($B327,'Catalog Items'!$L:$BB,29,FALSE))</f>
        <v/>
      </c>
      <c r="AF327" s="48" t="str">
        <f>IF($B327="","",VLOOKUP($B327,'Catalog Items'!$L:$BB,30,FALSE))</f>
        <v/>
      </c>
      <c r="AG327" s="48" t="str">
        <f>IF($B327="","",VLOOKUP($B327,'Catalog Items'!$L:$BB,31,FALSE))</f>
        <v/>
      </c>
      <c r="AH327" s="48" t="str">
        <f>IF($B327="","",VLOOKUP($B327,'Catalog Items'!$L:$BB,32,FALSE))</f>
        <v/>
      </c>
      <c r="AI327" s="48" t="str">
        <f>IF($B327="","",VLOOKUP($B327,'Catalog Items'!$L:$BB,33,FALSE))</f>
        <v/>
      </c>
      <c r="AJ327" s="48" t="str">
        <f>IF($B327="","",VLOOKUP($B327,'Catalog Items'!$L:$BB,34,FALSE))</f>
        <v/>
      </c>
      <c r="AK327" s="47" t="str">
        <f>IF($B327="","",VLOOKUP($B327,'Catalog Items'!$L:$BB,35,FALSE))</f>
        <v/>
      </c>
      <c r="AL327" s="47" t="str">
        <f>IF($B327="","",VLOOKUP($B327,'Catalog Items'!$L:$BB,36,FALSE))</f>
        <v/>
      </c>
      <c r="AM327" s="47" t="str">
        <f>IF($B327="","",VLOOKUP($B327,'Catalog Items'!$L:$BB,37,FALSE))</f>
        <v/>
      </c>
      <c r="AN327" s="47" t="str">
        <f>IF($B327="","",VLOOKUP($B327,'Catalog Items'!$L:$BB,38,FALSE))</f>
        <v/>
      </c>
      <c r="AO327" s="47" t="str">
        <f>IF($B327="","",VLOOKUP($B327,'Catalog Items'!$L:$BB,14,FALSE))</f>
        <v/>
      </c>
    </row>
    <row r="328" spans="1:41" ht="15.6" customHeight="1" x14ac:dyDescent="0.25">
      <c r="A328" s="39">
        <v>317</v>
      </c>
      <c r="B328" s="40"/>
      <c r="C328" s="41"/>
      <c r="D328" s="41"/>
      <c r="E328" s="42" t="str">
        <f>IF($B328="","",VLOOKUP($B328,'Catalog Items'!$L:$M,2,FALSE))</f>
        <v/>
      </c>
      <c r="F328" s="68" t="str">
        <f>IF($B328="","",IF(AND(D328&gt;0,C328&gt;0),"UOM Error",IF(D328&gt;0,VLOOKUP(B328,'Catalog Items'!$L:$X,13,FALSE),IF(C328&gt;0,VLOOKUP(B328,'Catalog Items'!$L:$W,12,FALSE),0))))</f>
        <v/>
      </c>
      <c r="G328" s="43" t="str">
        <f t="shared" si="14"/>
        <v/>
      </c>
      <c r="H328" s="44">
        <f t="shared" si="15"/>
        <v>0</v>
      </c>
      <c r="I328" s="45">
        <f t="shared" si="13"/>
        <v>0</v>
      </c>
      <c r="J328" s="46" t="str">
        <f>IF($B328="","",VLOOKUP($B328,'Catalog Items'!$L:$N,3,FALSE))</f>
        <v/>
      </c>
      <c r="K328" s="46" t="str">
        <f>IF($B328="","",VLOOKUP($B328,'Catalog Items'!$L:$O,4,FALSE))</f>
        <v/>
      </c>
      <c r="L328" s="47" t="str">
        <f>IF($B328="","",VLOOKUP($B328,'Catalog Items'!$L:$Q,6,FALSE))</f>
        <v/>
      </c>
      <c r="M328" s="47" t="str">
        <f>IF($B328="","",VLOOKUP($B328,'Catalog Items'!$L:$R,7,FALSE))</f>
        <v/>
      </c>
      <c r="N328" s="47" t="str">
        <f>IF($B328="","",VLOOKUP($B328,'Catalog Items'!$L:$S,8,FALSE))</f>
        <v/>
      </c>
      <c r="O328" s="47" t="str">
        <f>IF($B328="","",VLOOKUP($B328,'Catalog Items'!$L:$T,9,FALSE))</f>
        <v/>
      </c>
      <c r="P328" s="96" t="str">
        <f>IF($B328="","",VLOOKUP($B328,'Catalog Items'!$L:$AA,10,FALSE))</f>
        <v/>
      </c>
      <c r="Q328" s="96" t="str">
        <f>IF($B328="","",VLOOKUP($B328,'Catalog Items'!$L:$AA,11,FALSE))</f>
        <v/>
      </c>
      <c r="R328" s="96" t="str">
        <f>IF($B328="","",VLOOKUP($B328,'Catalog Items'!$L:$AA,12,FALSE))</f>
        <v/>
      </c>
      <c r="S328" s="96" t="str">
        <f>IF($B328="","",VLOOKUP($B328,'Catalog Items'!$L:$AA,13,FALSE))</f>
        <v/>
      </c>
      <c r="T328" s="47" t="str">
        <f>IF($B328="","",VLOOKUP($B328,'Catalog Items'!$L:$BB,17,FALSE))</f>
        <v/>
      </c>
      <c r="U328" s="47" t="str">
        <f>IF($B328="","",VLOOKUP($B328,'Catalog Items'!$L:$BB,19,FALSE))</f>
        <v/>
      </c>
      <c r="V328" s="47" t="str">
        <f>IF($B328="","",VLOOKUP($B328,'Catalog Items'!$L:$BB,20,FALSE))</f>
        <v/>
      </c>
      <c r="W328" s="47" t="str">
        <f>IF($B328="","",VLOOKUP($B328,'Catalog Items'!$L:$BB,21,FALSE))</f>
        <v/>
      </c>
      <c r="X328" s="48" t="str">
        <f>IF($B328="","",VLOOKUP($B328,'Catalog Items'!$L:$BB,22,FALSE))</f>
        <v/>
      </c>
      <c r="Y328" s="48" t="str">
        <f>IF($B328="","",VLOOKUP($B328,'Catalog Items'!$L:$BB,23,FALSE))</f>
        <v/>
      </c>
      <c r="Z328" s="48" t="str">
        <f>IF($B328="","",VLOOKUP($B328,'Catalog Items'!$L:$BB,24,FALSE))</f>
        <v/>
      </c>
      <c r="AA328" s="47" t="str">
        <f>IF($B328="","",VLOOKUP($B328,'Catalog Items'!$L:$BB,25,FALSE))</f>
        <v/>
      </c>
      <c r="AB328" s="47" t="str">
        <f>IF($B328="","",VLOOKUP($B328,'Catalog Items'!$L:$BB,26,FALSE))</f>
        <v/>
      </c>
      <c r="AC328" s="48" t="str">
        <f>IF($B328="","",VLOOKUP($B328,'Catalog Items'!$L:$BB,27,FALSE))</f>
        <v/>
      </c>
      <c r="AD328" s="48" t="str">
        <f>IF($B328="","",VLOOKUP($B328,'Catalog Items'!$L:$BB,28,FALSE))</f>
        <v/>
      </c>
      <c r="AE328" s="48" t="str">
        <f>IF($B328="","",VLOOKUP($B328,'Catalog Items'!$L:$BB,29,FALSE))</f>
        <v/>
      </c>
      <c r="AF328" s="48" t="str">
        <f>IF($B328="","",VLOOKUP($B328,'Catalog Items'!$L:$BB,30,FALSE))</f>
        <v/>
      </c>
      <c r="AG328" s="48" t="str">
        <f>IF($B328="","",VLOOKUP($B328,'Catalog Items'!$L:$BB,31,FALSE))</f>
        <v/>
      </c>
      <c r="AH328" s="48" t="str">
        <f>IF($B328="","",VLOOKUP($B328,'Catalog Items'!$L:$BB,32,FALSE))</f>
        <v/>
      </c>
      <c r="AI328" s="48" t="str">
        <f>IF($B328="","",VLOOKUP($B328,'Catalog Items'!$L:$BB,33,FALSE))</f>
        <v/>
      </c>
      <c r="AJ328" s="48" t="str">
        <f>IF($B328="","",VLOOKUP($B328,'Catalog Items'!$L:$BB,34,FALSE))</f>
        <v/>
      </c>
      <c r="AK328" s="47" t="str">
        <f>IF($B328="","",VLOOKUP($B328,'Catalog Items'!$L:$BB,35,FALSE))</f>
        <v/>
      </c>
      <c r="AL328" s="47" t="str">
        <f>IF($B328="","",VLOOKUP($B328,'Catalog Items'!$L:$BB,36,FALSE))</f>
        <v/>
      </c>
      <c r="AM328" s="47" t="str">
        <f>IF($B328="","",VLOOKUP($B328,'Catalog Items'!$L:$BB,37,FALSE))</f>
        <v/>
      </c>
      <c r="AN328" s="47" t="str">
        <f>IF($B328="","",VLOOKUP($B328,'Catalog Items'!$L:$BB,38,FALSE))</f>
        <v/>
      </c>
      <c r="AO328" s="47" t="str">
        <f>IF($B328="","",VLOOKUP($B328,'Catalog Items'!$L:$BB,14,FALSE))</f>
        <v/>
      </c>
    </row>
    <row r="329" spans="1:41" ht="15.6" customHeight="1" x14ac:dyDescent="0.25">
      <c r="A329" s="39">
        <v>318</v>
      </c>
      <c r="B329" s="40"/>
      <c r="C329" s="41"/>
      <c r="D329" s="41"/>
      <c r="E329" s="42" t="str">
        <f>IF($B329="","",VLOOKUP($B329,'Catalog Items'!$L:$M,2,FALSE))</f>
        <v/>
      </c>
      <c r="F329" s="68" t="str">
        <f>IF($B329="","",IF(AND(D329&gt;0,C329&gt;0),"UOM Error",IF(D329&gt;0,VLOOKUP(B329,'Catalog Items'!$L:$X,13,FALSE),IF(C329&gt;0,VLOOKUP(B329,'Catalog Items'!$L:$W,12,FALSE),0))))</f>
        <v/>
      </c>
      <c r="G329" s="43" t="str">
        <f t="shared" si="14"/>
        <v/>
      </c>
      <c r="H329" s="44">
        <f t="shared" si="15"/>
        <v>0</v>
      </c>
      <c r="I329" s="45">
        <f t="shared" si="13"/>
        <v>0</v>
      </c>
      <c r="J329" s="46" t="str">
        <f>IF($B329="","",VLOOKUP($B329,'Catalog Items'!$L:$N,3,FALSE))</f>
        <v/>
      </c>
      <c r="K329" s="46" t="str">
        <f>IF($B329="","",VLOOKUP($B329,'Catalog Items'!$L:$O,4,FALSE))</f>
        <v/>
      </c>
      <c r="L329" s="47" t="str">
        <f>IF($B329="","",VLOOKUP($B329,'Catalog Items'!$L:$Q,6,FALSE))</f>
        <v/>
      </c>
      <c r="M329" s="47" t="str">
        <f>IF($B329="","",VLOOKUP($B329,'Catalog Items'!$L:$R,7,FALSE))</f>
        <v/>
      </c>
      <c r="N329" s="47" t="str">
        <f>IF($B329="","",VLOOKUP($B329,'Catalog Items'!$L:$S,8,FALSE))</f>
        <v/>
      </c>
      <c r="O329" s="47" t="str">
        <f>IF($B329="","",VLOOKUP($B329,'Catalog Items'!$L:$T,9,FALSE))</f>
        <v/>
      </c>
      <c r="P329" s="96" t="str">
        <f>IF($B329="","",VLOOKUP($B329,'Catalog Items'!$L:$AA,10,FALSE))</f>
        <v/>
      </c>
      <c r="Q329" s="96" t="str">
        <f>IF($B329="","",VLOOKUP($B329,'Catalog Items'!$L:$AA,11,FALSE))</f>
        <v/>
      </c>
      <c r="R329" s="96" t="str">
        <f>IF($B329="","",VLOOKUP($B329,'Catalog Items'!$L:$AA,12,FALSE))</f>
        <v/>
      </c>
      <c r="S329" s="96" t="str">
        <f>IF($B329="","",VLOOKUP($B329,'Catalog Items'!$L:$AA,13,FALSE))</f>
        <v/>
      </c>
      <c r="T329" s="47" t="str">
        <f>IF($B329="","",VLOOKUP($B329,'Catalog Items'!$L:$BB,17,FALSE))</f>
        <v/>
      </c>
      <c r="U329" s="47" t="str">
        <f>IF($B329="","",VLOOKUP($B329,'Catalog Items'!$L:$BB,19,FALSE))</f>
        <v/>
      </c>
      <c r="V329" s="47" t="str">
        <f>IF($B329="","",VLOOKUP($B329,'Catalog Items'!$L:$BB,20,FALSE))</f>
        <v/>
      </c>
      <c r="W329" s="47" t="str">
        <f>IF($B329="","",VLOOKUP($B329,'Catalog Items'!$L:$BB,21,FALSE))</f>
        <v/>
      </c>
      <c r="X329" s="48" t="str">
        <f>IF($B329="","",VLOOKUP($B329,'Catalog Items'!$L:$BB,22,FALSE))</f>
        <v/>
      </c>
      <c r="Y329" s="48" t="str">
        <f>IF($B329="","",VLOOKUP($B329,'Catalog Items'!$L:$BB,23,FALSE))</f>
        <v/>
      </c>
      <c r="Z329" s="48" t="str">
        <f>IF($B329="","",VLOOKUP($B329,'Catalog Items'!$L:$BB,24,FALSE))</f>
        <v/>
      </c>
      <c r="AA329" s="47" t="str">
        <f>IF($B329="","",VLOOKUP($B329,'Catalog Items'!$L:$BB,25,FALSE))</f>
        <v/>
      </c>
      <c r="AB329" s="47" t="str">
        <f>IF($B329="","",VLOOKUP($B329,'Catalog Items'!$L:$BB,26,FALSE))</f>
        <v/>
      </c>
      <c r="AC329" s="48" t="str">
        <f>IF($B329="","",VLOOKUP($B329,'Catalog Items'!$L:$BB,27,FALSE))</f>
        <v/>
      </c>
      <c r="AD329" s="48" t="str">
        <f>IF($B329="","",VLOOKUP($B329,'Catalog Items'!$L:$BB,28,FALSE))</f>
        <v/>
      </c>
      <c r="AE329" s="48" t="str">
        <f>IF($B329="","",VLOOKUP($B329,'Catalog Items'!$L:$BB,29,FALSE))</f>
        <v/>
      </c>
      <c r="AF329" s="48" t="str">
        <f>IF($B329="","",VLOOKUP($B329,'Catalog Items'!$L:$BB,30,FALSE))</f>
        <v/>
      </c>
      <c r="AG329" s="48" t="str">
        <f>IF($B329="","",VLOOKUP($B329,'Catalog Items'!$L:$BB,31,FALSE))</f>
        <v/>
      </c>
      <c r="AH329" s="48" t="str">
        <f>IF($B329="","",VLOOKUP($B329,'Catalog Items'!$L:$BB,32,FALSE))</f>
        <v/>
      </c>
      <c r="AI329" s="48" t="str">
        <f>IF($B329="","",VLOOKUP($B329,'Catalog Items'!$L:$BB,33,FALSE))</f>
        <v/>
      </c>
      <c r="AJ329" s="48" t="str">
        <f>IF($B329="","",VLOOKUP($B329,'Catalog Items'!$L:$BB,34,FALSE))</f>
        <v/>
      </c>
      <c r="AK329" s="47" t="str">
        <f>IF($B329="","",VLOOKUP($B329,'Catalog Items'!$L:$BB,35,FALSE))</f>
        <v/>
      </c>
      <c r="AL329" s="47" t="str">
        <f>IF($B329="","",VLOOKUP($B329,'Catalog Items'!$L:$BB,36,FALSE))</f>
        <v/>
      </c>
      <c r="AM329" s="47" t="str">
        <f>IF($B329="","",VLOOKUP($B329,'Catalog Items'!$L:$BB,37,FALSE))</f>
        <v/>
      </c>
      <c r="AN329" s="47" t="str">
        <f>IF($B329="","",VLOOKUP($B329,'Catalog Items'!$L:$BB,38,FALSE))</f>
        <v/>
      </c>
      <c r="AO329" s="47" t="str">
        <f>IF($B329="","",VLOOKUP($B329,'Catalog Items'!$L:$BB,14,FALSE))</f>
        <v/>
      </c>
    </row>
    <row r="330" spans="1:41" ht="15.6" customHeight="1" x14ac:dyDescent="0.25">
      <c r="A330" s="39">
        <v>319</v>
      </c>
      <c r="B330" s="40"/>
      <c r="C330" s="41"/>
      <c r="D330" s="41"/>
      <c r="E330" s="42" t="str">
        <f>IF($B330="","",VLOOKUP($B330,'Catalog Items'!$L:$M,2,FALSE))</f>
        <v/>
      </c>
      <c r="F330" s="68" t="str">
        <f>IF($B330="","",IF(AND(D330&gt;0,C330&gt;0),"UOM Error",IF(D330&gt;0,VLOOKUP(B330,'Catalog Items'!$L:$X,13,FALSE),IF(C330&gt;0,VLOOKUP(B330,'Catalog Items'!$L:$W,12,FALSE),0))))</f>
        <v/>
      </c>
      <c r="G330" s="43" t="str">
        <f t="shared" si="14"/>
        <v/>
      </c>
      <c r="H330" s="44">
        <f t="shared" si="15"/>
        <v>0</v>
      </c>
      <c r="I330" s="45">
        <f t="shared" si="13"/>
        <v>0</v>
      </c>
      <c r="J330" s="46" t="str">
        <f>IF($B330="","",VLOOKUP($B330,'Catalog Items'!$L:$N,3,FALSE))</f>
        <v/>
      </c>
      <c r="K330" s="46" t="str">
        <f>IF($B330="","",VLOOKUP($B330,'Catalog Items'!$L:$O,4,FALSE))</f>
        <v/>
      </c>
      <c r="L330" s="47" t="str">
        <f>IF($B330="","",VLOOKUP($B330,'Catalog Items'!$L:$Q,6,FALSE))</f>
        <v/>
      </c>
      <c r="M330" s="47" t="str">
        <f>IF($B330="","",VLOOKUP($B330,'Catalog Items'!$L:$R,7,FALSE))</f>
        <v/>
      </c>
      <c r="N330" s="47" t="str">
        <f>IF($B330="","",VLOOKUP($B330,'Catalog Items'!$L:$S,8,FALSE))</f>
        <v/>
      </c>
      <c r="O330" s="47" t="str">
        <f>IF($B330="","",VLOOKUP($B330,'Catalog Items'!$L:$T,9,FALSE))</f>
        <v/>
      </c>
      <c r="P330" s="96" t="str">
        <f>IF($B330="","",VLOOKUP($B330,'Catalog Items'!$L:$AA,10,FALSE))</f>
        <v/>
      </c>
      <c r="Q330" s="96" t="str">
        <f>IF($B330="","",VLOOKUP($B330,'Catalog Items'!$L:$AA,11,FALSE))</f>
        <v/>
      </c>
      <c r="R330" s="96" t="str">
        <f>IF($B330="","",VLOOKUP($B330,'Catalog Items'!$L:$AA,12,FALSE))</f>
        <v/>
      </c>
      <c r="S330" s="96" t="str">
        <f>IF($B330="","",VLOOKUP($B330,'Catalog Items'!$L:$AA,13,FALSE))</f>
        <v/>
      </c>
      <c r="T330" s="47" t="str">
        <f>IF($B330="","",VLOOKUP($B330,'Catalog Items'!$L:$BB,17,FALSE))</f>
        <v/>
      </c>
      <c r="U330" s="47" t="str">
        <f>IF($B330="","",VLOOKUP($B330,'Catalog Items'!$L:$BB,19,FALSE))</f>
        <v/>
      </c>
      <c r="V330" s="47" t="str">
        <f>IF($B330="","",VLOOKUP($B330,'Catalog Items'!$L:$BB,20,FALSE))</f>
        <v/>
      </c>
      <c r="W330" s="47" t="str">
        <f>IF($B330="","",VLOOKUP($B330,'Catalog Items'!$L:$BB,21,FALSE))</f>
        <v/>
      </c>
      <c r="X330" s="48" t="str">
        <f>IF($B330="","",VLOOKUP($B330,'Catalog Items'!$L:$BB,22,FALSE))</f>
        <v/>
      </c>
      <c r="Y330" s="48" t="str">
        <f>IF($B330="","",VLOOKUP($B330,'Catalog Items'!$L:$BB,23,FALSE))</f>
        <v/>
      </c>
      <c r="Z330" s="48" t="str">
        <f>IF($B330="","",VLOOKUP($B330,'Catalog Items'!$L:$BB,24,FALSE))</f>
        <v/>
      </c>
      <c r="AA330" s="47" t="str">
        <f>IF($B330="","",VLOOKUP($B330,'Catalog Items'!$L:$BB,25,FALSE))</f>
        <v/>
      </c>
      <c r="AB330" s="47" t="str">
        <f>IF($B330="","",VLOOKUP($B330,'Catalog Items'!$L:$BB,26,FALSE))</f>
        <v/>
      </c>
      <c r="AC330" s="48" t="str">
        <f>IF($B330="","",VLOOKUP($B330,'Catalog Items'!$L:$BB,27,FALSE))</f>
        <v/>
      </c>
      <c r="AD330" s="48" t="str">
        <f>IF($B330="","",VLOOKUP($B330,'Catalog Items'!$L:$BB,28,FALSE))</f>
        <v/>
      </c>
      <c r="AE330" s="48" t="str">
        <f>IF($B330="","",VLOOKUP($B330,'Catalog Items'!$L:$BB,29,FALSE))</f>
        <v/>
      </c>
      <c r="AF330" s="48" t="str">
        <f>IF($B330="","",VLOOKUP($B330,'Catalog Items'!$L:$BB,30,FALSE))</f>
        <v/>
      </c>
      <c r="AG330" s="48" t="str">
        <f>IF($B330="","",VLOOKUP($B330,'Catalog Items'!$L:$BB,31,FALSE))</f>
        <v/>
      </c>
      <c r="AH330" s="48" t="str">
        <f>IF($B330="","",VLOOKUP($B330,'Catalog Items'!$L:$BB,32,FALSE))</f>
        <v/>
      </c>
      <c r="AI330" s="48" t="str">
        <f>IF($B330="","",VLOOKUP($B330,'Catalog Items'!$L:$BB,33,FALSE))</f>
        <v/>
      </c>
      <c r="AJ330" s="48" t="str">
        <f>IF($B330="","",VLOOKUP($B330,'Catalog Items'!$L:$BB,34,FALSE))</f>
        <v/>
      </c>
      <c r="AK330" s="47" t="str">
        <f>IF($B330="","",VLOOKUP($B330,'Catalog Items'!$L:$BB,35,FALSE))</f>
        <v/>
      </c>
      <c r="AL330" s="47" t="str">
        <f>IF($B330="","",VLOOKUP($B330,'Catalog Items'!$L:$BB,36,FALSE))</f>
        <v/>
      </c>
      <c r="AM330" s="47" t="str">
        <f>IF($B330="","",VLOOKUP($B330,'Catalog Items'!$L:$BB,37,FALSE))</f>
        <v/>
      </c>
      <c r="AN330" s="47" t="str">
        <f>IF($B330="","",VLOOKUP($B330,'Catalog Items'!$L:$BB,38,FALSE))</f>
        <v/>
      </c>
      <c r="AO330" s="47" t="str">
        <f>IF($B330="","",VLOOKUP($B330,'Catalog Items'!$L:$BB,14,FALSE))</f>
        <v/>
      </c>
    </row>
    <row r="331" spans="1:41" ht="15.6" customHeight="1" x14ac:dyDescent="0.25">
      <c r="A331" s="39">
        <v>320</v>
      </c>
      <c r="B331" s="40"/>
      <c r="C331" s="41"/>
      <c r="D331" s="41"/>
      <c r="E331" s="42" t="str">
        <f>IF($B331="","",VLOOKUP($B331,'Catalog Items'!$L:$M,2,FALSE))</f>
        <v/>
      </c>
      <c r="F331" s="68" t="str">
        <f>IF($B331="","",IF(AND(D331&gt;0,C331&gt;0),"UOM Error",IF(D331&gt;0,VLOOKUP(B331,'Catalog Items'!$L:$X,13,FALSE),IF(C331&gt;0,VLOOKUP(B331,'Catalog Items'!$L:$W,12,FALSE),0))))</f>
        <v/>
      </c>
      <c r="G331" s="43" t="str">
        <f t="shared" si="14"/>
        <v/>
      </c>
      <c r="H331" s="44">
        <f t="shared" si="15"/>
        <v>0</v>
      </c>
      <c r="I331" s="45">
        <f t="shared" si="13"/>
        <v>0</v>
      </c>
      <c r="J331" s="46" t="str">
        <f>IF($B331="","",VLOOKUP($B331,'Catalog Items'!$L:$N,3,FALSE))</f>
        <v/>
      </c>
      <c r="K331" s="46" t="str">
        <f>IF($B331="","",VLOOKUP($B331,'Catalog Items'!$L:$O,4,FALSE))</f>
        <v/>
      </c>
      <c r="L331" s="47" t="str">
        <f>IF($B331="","",VLOOKUP($B331,'Catalog Items'!$L:$Q,6,FALSE))</f>
        <v/>
      </c>
      <c r="M331" s="47" t="str">
        <f>IF($B331="","",VLOOKUP($B331,'Catalog Items'!$L:$R,7,FALSE))</f>
        <v/>
      </c>
      <c r="N331" s="47" t="str">
        <f>IF($B331="","",VLOOKUP($B331,'Catalog Items'!$L:$S,8,FALSE))</f>
        <v/>
      </c>
      <c r="O331" s="47" t="str">
        <f>IF($B331="","",VLOOKUP($B331,'Catalog Items'!$L:$T,9,FALSE))</f>
        <v/>
      </c>
      <c r="P331" s="96" t="str">
        <f>IF($B331="","",VLOOKUP($B331,'Catalog Items'!$L:$AA,10,FALSE))</f>
        <v/>
      </c>
      <c r="Q331" s="96" t="str">
        <f>IF($B331="","",VLOOKUP($B331,'Catalog Items'!$L:$AA,11,FALSE))</f>
        <v/>
      </c>
      <c r="R331" s="96" t="str">
        <f>IF($B331="","",VLOOKUP($B331,'Catalog Items'!$L:$AA,12,FALSE))</f>
        <v/>
      </c>
      <c r="S331" s="96" t="str">
        <f>IF($B331="","",VLOOKUP($B331,'Catalog Items'!$L:$AA,13,FALSE))</f>
        <v/>
      </c>
      <c r="T331" s="47" t="str">
        <f>IF($B331="","",VLOOKUP($B331,'Catalog Items'!$L:$BB,17,FALSE))</f>
        <v/>
      </c>
      <c r="U331" s="47" t="str">
        <f>IF($B331="","",VLOOKUP($B331,'Catalog Items'!$L:$BB,19,FALSE))</f>
        <v/>
      </c>
      <c r="V331" s="47" t="str">
        <f>IF($B331="","",VLOOKUP($B331,'Catalog Items'!$L:$BB,20,FALSE))</f>
        <v/>
      </c>
      <c r="W331" s="47" t="str">
        <f>IF($B331="","",VLOOKUP($B331,'Catalog Items'!$L:$BB,21,FALSE))</f>
        <v/>
      </c>
      <c r="X331" s="48" t="str">
        <f>IF($B331="","",VLOOKUP($B331,'Catalog Items'!$L:$BB,22,FALSE))</f>
        <v/>
      </c>
      <c r="Y331" s="48" t="str">
        <f>IF($B331="","",VLOOKUP($B331,'Catalog Items'!$L:$BB,23,FALSE))</f>
        <v/>
      </c>
      <c r="Z331" s="48" t="str">
        <f>IF($B331="","",VLOOKUP($B331,'Catalog Items'!$L:$BB,24,FALSE))</f>
        <v/>
      </c>
      <c r="AA331" s="47" t="str">
        <f>IF($B331="","",VLOOKUP($B331,'Catalog Items'!$L:$BB,25,FALSE))</f>
        <v/>
      </c>
      <c r="AB331" s="47" t="str">
        <f>IF($B331="","",VLOOKUP($B331,'Catalog Items'!$L:$BB,26,FALSE))</f>
        <v/>
      </c>
      <c r="AC331" s="48" t="str">
        <f>IF($B331="","",VLOOKUP($B331,'Catalog Items'!$L:$BB,27,FALSE))</f>
        <v/>
      </c>
      <c r="AD331" s="48" t="str">
        <f>IF($B331="","",VLOOKUP($B331,'Catalog Items'!$L:$BB,28,FALSE))</f>
        <v/>
      </c>
      <c r="AE331" s="48" t="str">
        <f>IF($B331="","",VLOOKUP($B331,'Catalog Items'!$L:$BB,29,FALSE))</f>
        <v/>
      </c>
      <c r="AF331" s="48" t="str">
        <f>IF($B331="","",VLOOKUP($B331,'Catalog Items'!$L:$BB,30,FALSE))</f>
        <v/>
      </c>
      <c r="AG331" s="48" t="str">
        <f>IF($B331="","",VLOOKUP($B331,'Catalog Items'!$L:$BB,31,FALSE))</f>
        <v/>
      </c>
      <c r="AH331" s="48" t="str">
        <f>IF($B331="","",VLOOKUP($B331,'Catalog Items'!$L:$BB,32,FALSE))</f>
        <v/>
      </c>
      <c r="AI331" s="48" t="str">
        <f>IF($B331="","",VLOOKUP($B331,'Catalog Items'!$L:$BB,33,FALSE))</f>
        <v/>
      </c>
      <c r="AJ331" s="48" t="str">
        <f>IF($B331="","",VLOOKUP($B331,'Catalog Items'!$L:$BB,34,FALSE))</f>
        <v/>
      </c>
      <c r="AK331" s="47" t="str">
        <f>IF($B331="","",VLOOKUP($B331,'Catalog Items'!$L:$BB,35,FALSE))</f>
        <v/>
      </c>
      <c r="AL331" s="47" t="str">
        <f>IF($B331="","",VLOOKUP($B331,'Catalog Items'!$L:$BB,36,FALSE))</f>
        <v/>
      </c>
      <c r="AM331" s="47" t="str">
        <f>IF($B331="","",VLOOKUP($B331,'Catalog Items'!$L:$BB,37,FALSE))</f>
        <v/>
      </c>
      <c r="AN331" s="47" t="str">
        <f>IF($B331="","",VLOOKUP($B331,'Catalog Items'!$L:$BB,38,FALSE))</f>
        <v/>
      </c>
      <c r="AO331" s="47" t="str">
        <f>IF($B331="","",VLOOKUP($B331,'Catalog Items'!$L:$BB,14,FALSE))</f>
        <v/>
      </c>
    </row>
    <row r="332" spans="1:41" ht="15.6" customHeight="1" x14ac:dyDescent="0.25">
      <c r="A332" s="39">
        <v>321</v>
      </c>
      <c r="B332" s="40"/>
      <c r="C332" s="41"/>
      <c r="D332" s="41"/>
      <c r="E332" s="42" t="str">
        <f>IF($B332="","",VLOOKUP($B332,'Catalog Items'!$L:$M,2,FALSE))</f>
        <v/>
      </c>
      <c r="F332" s="68" t="str">
        <f>IF($B332="","",IF(AND(D332&gt;0,C332&gt;0),"UOM Error",IF(D332&gt;0,VLOOKUP(B332,'Catalog Items'!$L:$X,13,FALSE),IF(C332&gt;0,VLOOKUP(B332,'Catalog Items'!$L:$W,12,FALSE),0))))</f>
        <v/>
      </c>
      <c r="G332" s="43" t="str">
        <f t="shared" si="14"/>
        <v/>
      </c>
      <c r="H332" s="44">
        <f t="shared" si="15"/>
        <v>0</v>
      </c>
      <c r="I332" s="45">
        <f t="shared" ref="I332:I395" si="16">IF($B332="",0,IFERROR($G332*$AE332,0))</f>
        <v>0</v>
      </c>
      <c r="J332" s="46" t="str">
        <f>IF($B332="","",VLOOKUP($B332,'Catalog Items'!$L:$N,3,FALSE))</f>
        <v/>
      </c>
      <c r="K332" s="46" t="str">
        <f>IF($B332="","",VLOOKUP($B332,'Catalog Items'!$L:$O,4,FALSE))</f>
        <v/>
      </c>
      <c r="L332" s="47" t="str">
        <f>IF($B332="","",VLOOKUP($B332,'Catalog Items'!$L:$Q,6,FALSE))</f>
        <v/>
      </c>
      <c r="M332" s="47" t="str">
        <f>IF($B332="","",VLOOKUP($B332,'Catalog Items'!$L:$R,7,FALSE))</f>
        <v/>
      </c>
      <c r="N332" s="47" t="str">
        <f>IF($B332="","",VLOOKUP($B332,'Catalog Items'!$L:$S,8,FALSE))</f>
        <v/>
      </c>
      <c r="O332" s="47" t="str">
        <f>IF($B332="","",VLOOKUP($B332,'Catalog Items'!$L:$T,9,FALSE))</f>
        <v/>
      </c>
      <c r="P332" s="96" t="str">
        <f>IF($B332="","",VLOOKUP($B332,'Catalog Items'!$L:$AA,10,FALSE))</f>
        <v/>
      </c>
      <c r="Q332" s="96" t="str">
        <f>IF($B332="","",VLOOKUP($B332,'Catalog Items'!$L:$AA,11,FALSE))</f>
        <v/>
      </c>
      <c r="R332" s="96" t="str">
        <f>IF($B332="","",VLOOKUP($B332,'Catalog Items'!$L:$AA,12,FALSE))</f>
        <v/>
      </c>
      <c r="S332" s="96" t="str">
        <f>IF($B332="","",VLOOKUP($B332,'Catalog Items'!$L:$AA,13,FALSE))</f>
        <v/>
      </c>
      <c r="T332" s="47" t="str">
        <f>IF($B332="","",VLOOKUP($B332,'Catalog Items'!$L:$BB,17,FALSE))</f>
        <v/>
      </c>
      <c r="U332" s="47" t="str">
        <f>IF($B332="","",VLOOKUP($B332,'Catalog Items'!$L:$BB,19,FALSE))</f>
        <v/>
      </c>
      <c r="V332" s="47" t="str">
        <f>IF($B332="","",VLOOKUP($B332,'Catalog Items'!$L:$BB,20,FALSE))</f>
        <v/>
      </c>
      <c r="W332" s="47" t="str">
        <f>IF($B332="","",VLOOKUP($B332,'Catalog Items'!$L:$BB,21,FALSE))</f>
        <v/>
      </c>
      <c r="X332" s="48" t="str">
        <f>IF($B332="","",VLOOKUP($B332,'Catalog Items'!$L:$BB,22,FALSE))</f>
        <v/>
      </c>
      <c r="Y332" s="48" t="str">
        <f>IF($B332="","",VLOOKUP($B332,'Catalog Items'!$L:$BB,23,FALSE))</f>
        <v/>
      </c>
      <c r="Z332" s="48" t="str">
        <f>IF($B332="","",VLOOKUP($B332,'Catalog Items'!$L:$BB,24,FALSE))</f>
        <v/>
      </c>
      <c r="AA332" s="47" t="str">
        <f>IF($B332="","",VLOOKUP($B332,'Catalog Items'!$L:$BB,25,FALSE))</f>
        <v/>
      </c>
      <c r="AB332" s="47" t="str">
        <f>IF($B332="","",VLOOKUP($B332,'Catalog Items'!$L:$BB,26,FALSE))</f>
        <v/>
      </c>
      <c r="AC332" s="48" t="str">
        <f>IF($B332="","",VLOOKUP($B332,'Catalog Items'!$L:$BB,27,FALSE))</f>
        <v/>
      </c>
      <c r="AD332" s="48" t="str">
        <f>IF($B332="","",VLOOKUP($B332,'Catalog Items'!$L:$BB,28,FALSE))</f>
        <v/>
      </c>
      <c r="AE332" s="48" t="str">
        <f>IF($B332="","",VLOOKUP($B332,'Catalog Items'!$L:$BB,29,FALSE))</f>
        <v/>
      </c>
      <c r="AF332" s="48" t="str">
        <f>IF($B332="","",VLOOKUP($B332,'Catalog Items'!$L:$BB,30,FALSE))</f>
        <v/>
      </c>
      <c r="AG332" s="48" t="str">
        <f>IF($B332="","",VLOOKUP($B332,'Catalog Items'!$L:$BB,31,FALSE))</f>
        <v/>
      </c>
      <c r="AH332" s="48" t="str">
        <f>IF($B332="","",VLOOKUP($B332,'Catalog Items'!$L:$BB,32,FALSE))</f>
        <v/>
      </c>
      <c r="AI332" s="48" t="str">
        <f>IF($B332="","",VLOOKUP($B332,'Catalog Items'!$L:$BB,33,FALSE))</f>
        <v/>
      </c>
      <c r="AJ332" s="48" t="str">
        <f>IF($B332="","",VLOOKUP($B332,'Catalog Items'!$L:$BB,34,FALSE))</f>
        <v/>
      </c>
      <c r="AK332" s="47" t="str">
        <f>IF($B332="","",VLOOKUP($B332,'Catalog Items'!$L:$BB,35,FALSE))</f>
        <v/>
      </c>
      <c r="AL332" s="47" t="str">
        <f>IF($B332="","",VLOOKUP($B332,'Catalog Items'!$L:$BB,36,FALSE))</f>
        <v/>
      </c>
      <c r="AM332" s="47" t="str">
        <f>IF($B332="","",VLOOKUP($B332,'Catalog Items'!$L:$BB,37,FALSE))</f>
        <v/>
      </c>
      <c r="AN332" s="47" t="str">
        <f>IF($B332="","",VLOOKUP($B332,'Catalog Items'!$L:$BB,38,FALSE))</f>
        <v/>
      </c>
      <c r="AO332" s="47" t="str">
        <f>IF($B332="","",VLOOKUP($B332,'Catalog Items'!$L:$BB,14,FALSE))</f>
        <v/>
      </c>
    </row>
    <row r="333" spans="1:41" ht="15.6" customHeight="1" x14ac:dyDescent="0.25">
      <c r="A333" s="39">
        <v>322</v>
      </c>
      <c r="B333" s="40"/>
      <c r="C333" s="41"/>
      <c r="D333" s="41"/>
      <c r="E333" s="42" t="str">
        <f>IF($B333="","",VLOOKUP($B333,'Catalog Items'!$L:$M,2,FALSE))</f>
        <v/>
      </c>
      <c r="F333" s="68" t="str">
        <f>IF($B333="","",IF(AND(D333&gt;0,C333&gt;0),"UOM Error",IF(D333&gt;0,VLOOKUP(B333,'Catalog Items'!$L:$X,13,FALSE),IF(C333&gt;0,VLOOKUP(B333,'Catalog Items'!$L:$W,12,FALSE),0))))</f>
        <v/>
      </c>
      <c r="G333" s="43" t="str">
        <f t="shared" ref="G333:G396" si="17">IF(B333="","",IF(AND(D333&gt;0,C333&gt;0),0,IF(D333&gt;0,IF(MOD(D333*O333,O333)&lt;&gt;0,"Case Error",D333),IF(MOD(C333,O333)=0,C333/O333,"Pkg Error"))))</f>
        <v/>
      </c>
      <c r="H333" s="44">
        <f t="shared" ref="H333:H396" si="18">IF($B333="",0,IFERROR(IF($F333="UOM Error",0,IF($D333&gt;0,$G333*$F333,IF($C333&gt;0,$G333*($F333*$O333),0))),0))</f>
        <v>0</v>
      </c>
      <c r="I333" s="45">
        <f t="shared" si="16"/>
        <v>0</v>
      </c>
      <c r="J333" s="46" t="str">
        <f>IF($B333="","",VLOOKUP($B333,'Catalog Items'!$L:$N,3,FALSE))</f>
        <v/>
      </c>
      <c r="K333" s="46" t="str">
        <f>IF($B333="","",VLOOKUP($B333,'Catalog Items'!$L:$O,4,FALSE))</f>
        <v/>
      </c>
      <c r="L333" s="47" t="str">
        <f>IF($B333="","",VLOOKUP($B333,'Catalog Items'!$L:$Q,6,FALSE))</f>
        <v/>
      </c>
      <c r="M333" s="47" t="str">
        <f>IF($B333="","",VLOOKUP($B333,'Catalog Items'!$L:$R,7,FALSE))</f>
        <v/>
      </c>
      <c r="N333" s="47" t="str">
        <f>IF($B333="","",VLOOKUP($B333,'Catalog Items'!$L:$S,8,FALSE))</f>
        <v/>
      </c>
      <c r="O333" s="47" t="str">
        <f>IF($B333="","",VLOOKUP($B333,'Catalog Items'!$L:$T,9,FALSE))</f>
        <v/>
      </c>
      <c r="P333" s="96" t="str">
        <f>IF($B333="","",VLOOKUP($B333,'Catalog Items'!$L:$AA,10,FALSE))</f>
        <v/>
      </c>
      <c r="Q333" s="96" t="str">
        <f>IF($B333="","",VLOOKUP($B333,'Catalog Items'!$L:$AA,11,FALSE))</f>
        <v/>
      </c>
      <c r="R333" s="96" t="str">
        <f>IF($B333="","",VLOOKUP($B333,'Catalog Items'!$L:$AA,12,FALSE))</f>
        <v/>
      </c>
      <c r="S333" s="96" t="str">
        <f>IF($B333="","",VLOOKUP($B333,'Catalog Items'!$L:$AA,13,FALSE))</f>
        <v/>
      </c>
      <c r="T333" s="47" t="str">
        <f>IF($B333="","",VLOOKUP($B333,'Catalog Items'!$L:$BB,17,FALSE))</f>
        <v/>
      </c>
      <c r="U333" s="47" t="str">
        <f>IF($B333="","",VLOOKUP($B333,'Catalog Items'!$L:$BB,19,FALSE))</f>
        <v/>
      </c>
      <c r="V333" s="47" t="str">
        <f>IF($B333="","",VLOOKUP($B333,'Catalog Items'!$L:$BB,20,FALSE))</f>
        <v/>
      </c>
      <c r="W333" s="47" t="str">
        <f>IF($B333="","",VLOOKUP($B333,'Catalog Items'!$L:$BB,21,FALSE))</f>
        <v/>
      </c>
      <c r="X333" s="48" t="str">
        <f>IF($B333="","",VLOOKUP($B333,'Catalog Items'!$L:$BB,22,FALSE))</f>
        <v/>
      </c>
      <c r="Y333" s="48" t="str">
        <f>IF($B333="","",VLOOKUP($B333,'Catalog Items'!$L:$BB,23,FALSE))</f>
        <v/>
      </c>
      <c r="Z333" s="48" t="str">
        <f>IF($B333="","",VLOOKUP($B333,'Catalog Items'!$L:$BB,24,FALSE))</f>
        <v/>
      </c>
      <c r="AA333" s="47" t="str">
        <f>IF($B333="","",VLOOKUP($B333,'Catalog Items'!$L:$BB,25,FALSE))</f>
        <v/>
      </c>
      <c r="AB333" s="47" t="str">
        <f>IF($B333="","",VLOOKUP($B333,'Catalog Items'!$L:$BB,26,FALSE))</f>
        <v/>
      </c>
      <c r="AC333" s="48" t="str">
        <f>IF($B333="","",VLOOKUP($B333,'Catalog Items'!$L:$BB,27,FALSE))</f>
        <v/>
      </c>
      <c r="AD333" s="48" t="str">
        <f>IF($B333="","",VLOOKUP($B333,'Catalog Items'!$L:$BB,28,FALSE))</f>
        <v/>
      </c>
      <c r="AE333" s="48" t="str">
        <f>IF($B333="","",VLOOKUP($B333,'Catalog Items'!$L:$BB,29,FALSE))</f>
        <v/>
      </c>
      <c r="AF333" s="48" t="str">
        <f>IF($B333="","",VLOOKUP($B333,'Catalog Items'!$L:$BB,30,FALSE))</f>
        <v/>
      </c>
      <c r="AG333" s="48" t="str">
        <f>IF($B333="","",VLOOKUP($B333,'Catalog Items'!$L:$BB,31,FALSE))</f>
        <v/>
      </c>
      <c r="AH333" s="48" t="str">
        <f>IF($B333="","",VLOOKUP($B333,'Catalog Items'!$L:$BB,32,FALSE))</f>
        <v/>
      </c>
      <c r="AI333" s="48" t="str">
        <f>IF($B333="","",VLOOKUP($B333,'Catalog Items'!$L:$BB,33,FALSE))</f>
        <v/>
      </c>
      <c r="AJ333" s="48" t="str">
        <f>IF($B333="","",VLOOKUP($B333,'Catalog Items'!$L:$BB,34,FALSE))</f>
        <v/>
      </c>
      <c r="AK333" s="47" t="str">
        <f>IF($B333="","",VLOOKUP($B333,'Catalog Items'!$L:$BB,35,FALSE))</f>
        <v/>
      </c>
      <c r="AL333" s="47" t="str">
        <f>IF($B333="","",VLOOKUP($B333,'Catalog Items'!$L:$BB,36,FALSE))</f>
        <v/>
      </c>
      <c r="AM333" s="47" t="str">
        <f>IF($B333="","",VLOOKUP($B333,'Catalog Items'!$L:$BB,37,FALSE))</f>
        <v/>
      </c>
      <c r="AN333" s="47" t="str">
        <f>IF($B333="","",VLOOKUP($B333,'Catalog Items'!$L:$BB,38,FALSE))</f>
        <v/>
      </c>
      <c r="AO333" s="47" t="str">
        <f>IF($B333="","",VLOOKUP($B333,'Catalog Items'!$L:$BB,14,FALSE))</f>
        <v/>
      </c>
    </row>
    <row r="334" spans="1:41" ht="15.6" customHeight="1" x14ac:dyDescent="0.25">
      <c r="A334" s="39">
        <v>323</v>
      </c>
      <c r="B334" s="40"/>
      <c r="C334" s="41"/>
      <c r="D334" s="41"/>
      <c r="E334" s="42" t="str">
        <f>IF($B334="","",VLOOKUP($B334,'Catalog Items'!$L:$M,2,FALSE))</f>
        <v/>
      </c>
      <c r="F334" s="68" t="str">
        <f>IF($B334="","",IF(AND(D334&gt;0,C334&gt;0),"UOM Error",IF(D334&gt;0,VLOOKUP(B334,'Catalog Items'!$L:$X,13,FALSE),IF(C334&gt;0,VLOOKUP(B334,'Catalog Items'!$L:$W,12,FALSE),0))))</f>
        <v/>
      </c>
      <c r="G334" s="43" t="str">
        <f t="shared" si="17"/>
        <v/>
      </c>
      <c r="H334" s="44">
        <f t="shared" si="18"/>
        <v>0</v>
      </c>
      <c r="I334" s="45">
        <f t="shared" si="16"/>
        <v>0</v>
      </c>
      <c r="J334" s="46" t="str">
        <f>IF($B334="","",VLOOKUP($B334,'Catalog Items'!$L:$N,3,FALSE))</f>
        <v/>
      </c>
      <c r="K334" s="46" t="str">
        <f>IF($B334="","",VLOOKUP($B334,'Catalog Items'!$L:$O,4,FALSE))</f>
        <v/>
      </c>
      <c r="L334" s="47" t="str">
        <f>IF($B334="","",VLOOKUP($B334,'Catalog Items'!$L:$Q,6,FALSE))</f>
        <v/>
      </c>
      <c r="M334" s="47" t="str">
        <f>IF($B334="","",VLOOKUP($B334,'Catalog Items'!$L:$R,7,FALSE))</f>
        <v/>
      </c>
      <c r="N334" s="47" t="str">
        <f>IF($B334="","",VLOOKUP($B334,'Catalog Items'!$L:$S,8,FALSE))</f>
        <v/>
      </c>
      <c r="O334" s="47" t="str">
        <f>IF($B334="","",VLOOKUP($B334,'Catalog Items'!$L:$T,9,FALSE))</f>
        <v/>
      </c>
      <c r="P334" s="96" t="str">
        <f>IF($B334="","",VLOOKUP($B334,'Catalog Items'!$L:$AA,10,FALSE))</f>
        <v/>
      </c>
      <c r="Q334" s="96" t="str">
        <f>IF($B334="","",VLOOKUP($B334,'Catalog Items'!$L:$AA,11,FALSE))</f>
        <v/>
      </c>
      <c r="R334" s="96" t="str">
        <f>IF($B334="","",VLOOKUP($B334,'Catalog Items'!$L:$AA,12,FALSE))</f>
        <v/>
      </c>
      <c r="S334" s="96" t="str">
        <f>IF($B334="","",VLOOKUP($B334,'Catalog Items'!$L:$AA,13,FALSE))</f>
        <v/>
      </c>
      <c r="T334" s="47" t="str">
        <f>IF($B334="","",VLOOKUP($B334,'Catalog Items'!$L:$BB,17,FALSE))</f>
        <v/>
      </c>
      <c r="U334" s="47" t="str">
        <f>IF($B334="","",VLOOKUP($B334,'Catalog Items'!$L:$BB,19,FALSE))</f>
        <v/>
      </c>
      <c r="V334" s="47" t="str">
        <f>IF($B334="","",VLOOKUP($B334,'Catalog Items'!$L:$BB,20,FALSE))</f>
        <v/>
      </c>
      <c r="W334" s="47" t="str">
        <f>IF($B334="","",VLOOKUP($B334,'Catalog Items'!$L:$BB,21,FALSE))</f>
        <v/>
      </c>
      <c r="X334" s="48" t="str">
        <f>IF($B334="","",VLOOKUP($B334,'Catalog Items'!$L:$BB,22,FALSE))</f>
        <v/>
      </c>
      <c r="Y334" s="48" t="str">
        <f>IF($B334="","",VLOOKUP($B334,'Catalog Items'!$L:$BB,23,FALSE))</f>
        <v/>
      </c>
      <c r="Z334" s="48" t="str">
        <f>IF($B334="","",VLOOKUP($B334,'Catalog Items'!$L:$BB,24,FALSE))</f>
        <v/>
      </c>
      <c r="AA334" s="47" t="str">
        <f>IF($B334="","",VLOOKUP($B334,'Catalog Items'!$L:$BB,25,FALSE))</f>
        <v/>
      </c>
      <c r="AB334" s="47" t="str">
        <f>IF($B334="","",VLOOKUP($B334,'Catalog Items'!$L:$BB,26,FALSE))</f>
        <v/>
      </c>
      <c r="AC334" s="48" t="str">
        <f>IF($B334="","",VLOOKUP($B334,'Catalog Items'!$L:$BB,27,FALSE))</f>
        <v/>
      </c>
      <c r="AD334" s="48" t="str">
        <f>IF($B334="","",VLOOKUP($B334,'Catalog Items'!$L:$BB,28,FALSE))</f>
        <v/>
      </c>
      <c r="AE334" s="48" t="str">
        <f>IF($B334="","",VLOOKUP($B334,'Catalog Items'!$L:$BB,29,FALSE))</f>
        <v/>
      </c>
      <c r="AF334" s="48" t="str">
        <f>IF($B334="","",VLOOKUP($B334,'Catalog Items'!$L:$BB,30,FALSE))</f>
        <v/>
      </c>
      <c r="AG334" s="48" t="str">
        <f>IF($B334="","",VLOOKUP($B334,'Catalog Items'!$L:$BB,31,FALSE))</f>
        <v/>
      </c>
      <c r="AH334" s="48" t="str">
        <f>IF($B334="","",VLOOKUP($B334,'Catalog Items'!$L:$BB,32,FALSE))</f>
        <v/>
      </c>
      <c r="AI334" s="48" t="str">
        <f>IF($B334="","",VLOOKUP($B334,'Catalog Items'!$L:$BB,33,FALSE))</f>
        <v/>
      </c>
      <c r="AJ334" s="48" t="str">
        <f>IF($B334="","",VLOOKUP($B334,'Catalog Items'!$L:$BB,34,FALSE))</f>
        <v/>
      </c>
      <c r="AK334" s="47" t="str">
        <f>IF($B334="","",VLOOKUP($B334,'Catalog Items'!$L:$BB,35,FALSE))</f>
        <v/>
      </c>
      <c r="AL334" s="47" t="str">
        <f>IF($B334="","",VLOOKUP($B334,'Catalog Items'!$L:$BB,36,FALSE))</f>
        <v/>
      </c>
      <c r="AM334" s="47" t="str">
        <f>IF($B334="","",VLOOKUP($B334,'Catalog Items'!$L:$BB,37,FALSE))</f>
        <v/>
      </c>
      <c r="AN334" s="47" t="str">
        <f>IF($B334="","",VLOOKUP($B334,'Catalog Items'!$L:$BB,38,FALSE))</f>
        <v/>
      </c>
      <c r="AO334" s="47" t="str">
        <f>IF($B334="","",VLOOKUP($B334,'Catalog Items'!$L:$BB,14,FALSE))</f>
        <v/>
      </c>
    </row>
    <row r="335" spans="1:41" ht="15.6" customHeight="1" x14ac:dyDescent="0.25">
      <c r="A335" s="39">
        <v>324</v>
      </c>
      <c r="B335" s="40"/>
      <c r="C335" s="41"/>
      <c r="D335" s="41"/>
      <c r="E335" s="42" t="str">
        <f>IF($B335="","",VLOOKUP($B335,'Catalog Items'!$L:$M,2,FALSE))</f>
        <v/>
      </c>
      <c r="F335" s="68" t="str">
        <f>IF($B335="","",IF(AND(D335&gt;0,C335&gt;0),"UOM Error",IF(D335&gt;0,VLOOKUP(B335,'Catalog Items'!$L:$X,13,FALSE),IF(C335&gt;0,VLOOKUP(B335,'Catalog Items'!$L:$W,12,FALSE),0))))</f>
        <v/>
      </c>
      <c r="G335" s="43" t="str">
        <f t="shared" si="17"/>
        <v/>
      </c>
      <c r="H335" s="44">
        <f t="shared" si="18"/>
        <v>0</v>
      </c>
      <c r="I335" s="45">
        <f t="shared" si="16"/>
        <v>0</v>
      </c>
      <c r="J335" s="46" t="str">
        <f>IF($B335="","",VLOOKUP($B335,'Catalog Items'!$L:$N,3,FALSE))</f>
        <v/>
      </c>
      <c r="K335" s="46" t="str">
        <f>IF($B335="","",VLOOKUP($B335,'Catalog Items'!$L:$O,4,FALSE))</f>
        <v/>
      </c>
      <c r="L335" s="47" t="str">
        <f>IF($B335="","",VLOOKUP($B335,'Catalog Items'!$L:$Q,6,FALSE))</f>
        <v/>
      </c>
      <c r="M335" s="47" t="str">
        <f>IF($B335="","",VLOOKUP($B335,'Catalog Items'!$L:$R,7,FALSE))</f>
        <v/>
      </c>
      <c r="N335" s="47" t="str">
        <f>IF($B335="","",VLOOKUP($B335,'Catalog Items'!$L:$S,8,FALSE))</f>
        <v/>
      </c>
      <c r="O335" s="47" t="str">
        <f>IF($B335="","",VLOOKUP($B335,'Catalog Items'!$L:$T,9,FALSE))</f>
        <v/>
      </c>
      <c r="P335" s="96" t="str">
        <f>IF($B335="","",VLOOKUP($B335,'Catalog Items'!$L:$AA,10,FALSE))</f>
        <v/>
      </c>
      <c r="Q335" s="96" t="str">
        <f>IF($B335="","",VLOOKUP($B335,'Catalog Items'!$L:$AA,11,FALSE))</f>
        <v/>
      </c>
      <c r="R335" s="96" t="str">
        <f>IF($B335="","",VLOOKUP($B335,'Catalog Items'!$L:$AA,12,FALSE))</f>
        <v/>
      </c>
      <c r="S335" s="96" t="str">
        <f>IF($B335="","",VLOOKUP($B335,'Catalog Items'!$L:$AA,13,FALSE))</f>
        <v/>
      </c>
      <c r="T335" s="47" t="str">
        <f>IF($B335="","",VLOOKUP($B335,'Catalog Items'!$L:$BB,17,FALSE))</f>
        <v/>
      </c>
      <c r="U335" s="47" t="str">
        <f>IF($B335="","",VLOOKUP($B335,'Catalog Items'!$L:$BB,19,FALSE))</f>
        <v/>
      </c>
      <c r="V335" s="47" t="str">
        <f>IF($B335="","",VLOOKUP($B335,'Catalog Items'!$L:$BB,20,FALSE))</f>
        <v/>
      </c>
      <c r="W335" s="47" t="str">
        <f>IF($B335="","",VLOOKUP($B335,'Catalog Items'!$L:$BB,21,FALSE))</f>
        <v/>
      </c>
      <c r="X335" s="48" t="str">
        <f>IF($B335="","",VLOOKUP($B335,'Catalog Items'!$L:$BB,22,FALSE))</f>
        <v/>
      </c>
      <c r="Y335" s="48" t="str">
        <f>IF($B335="","",VLOOKUP($B335,'Catalog Items'!$L:$BB,23,FALSE))</f>
        <v/>
      </c>
      <c r="Z335" s="48" t="str">
        <f>IF($B335="","",VLOOKUP($B335,'Catalog Items'!$L:$BB,24,FALSE))</f>
        <v/>
      </c>
      <c r="AA335" s="47" t="str">
        <f>IF($B335="","",VLOOKUP($B335,'Catalog Items'!$L:$BB,25,FALSE))</f>
        <v/>
      </c>
      <c r="AB335" s="47" t="str">
        <f>IF($B335="","",VLOOKUP($B335,'Catalog Items'!$L:$BB,26,FALSE))</f>
        <v/>
      </c>
      <c r="AC335" s="48" t="str">
        <f>IF($B335="","",VLOOKUP($B335,'Catalog Items'!$L:$BB,27,FALSE))</f>
        <v/>
      </c>
      <c r="AD335" s="48" t="str">
        <f>IF($B335="","",VLOOKUP($B335,'Catalog Items'!$L:$BB,28,FALSE))</f>
        <v/>
      </c>
      <c r="AE335" s="48" t="str">
        <f>IF($B335="","",VLOOKUP($B335,'Catalog Items'!$L:$BB,29,FALSE))</f>
        <v/>
      </c>
      <c r="AF335" s="48" t="str">
        <f>IF($B335="","",VLOOKUP($B335,'Catalog Items'!$L:$BB,30,FALSE))</f>
        <v/>
      </c>
      <c r="AG335" s="48" t="str">
        <f>IF($B335="","",VLOOKUP($B335,'Catalog Items'!$L:$BB,31,FALSE))</f>
        <v/>
      </c>
      <c r="AH335" s="48" t="str">
        <f>IF($B335="","",VLOOKUP($B335,'Catalog Items'!$L:$BB,32,FALSE))</f>
        <v/>
      </c>
      <c r="AI335" s="48" t="str">
        <f>IF($B335="","",VLOOKUP($B335,'Catalog Items'!$L:$BB,33,FALSE))</f>
        <v/>
      </c>
      <c r="AJ335" s="48" t="str">
        <f>IF($B335="","",VLOOKUP($B335,'Catalog Items'!$L:$BB,34,FALSE))</f>
        <v/>
      </c>
      <c r="AK335" s="47" t="str">
        <f>IF($B335="","",VLOOKUP($B335,'Catalog Items'!$L:$BB,35,FALSE))</f>
        <v/>
      </c>
      <c r="AL335" s="47" t="str">
        <f>IF($B335="","",VLOOKUP($B335,'Catalog Items'!$L:$BB,36,FALSE))</f>
        <v/>
      </c>
      <c r="AM335" s="47" t="str">
        <f>IF($B335="","",VLOOKUP($B335,'Catalog Items'!$L:$BB,37,FALSE))</f>
        <v/>
      </c>
      <c r="AN335" s="47" t="str">
        <f>IF($B335="","",VLOOKUP($B335,'Catalog Items'!$L:$BB,38,FALSE))</f>
        <v/>
      </c>
      <c r="AO335" s="47" t="str">
        <f>IF($B335="","",VLOOKUP($B335,'Catalog Items'!$L:$BB,14,FALSE))</f>
        <v/>
      </c>
    </row>
    <row r="336" spans="1:41" ht="15.6" customHeight="1" x14ac:dyDescent="0.25">
      <c r="A336" s="39">
        <v>325</v>
      </c>
      <c r="B336" s="40"/>
      <c r="C336" s="41"/>
      <c r="D336" s="41"/>
      <c r="E336" s="42" t="str">
        <f>IF($B336="","",VLOOKUP($B336,'Catalog Items'!$L:$M,2,FALSE))</f>
        <v/>
      </c>
      <c r="F336" s="68" t="str">
        <f>IF($B336="","",IF(AND(D336&gt;0,C336&gt;0),"UOM Error",IF(D336&gt;0,VLOOKUP(B336,'Catalog Items'!$L:$X,13,FALSE),IF(C336&gt;0,VLOOKUP(B336,'Catalog Items'!$L:$W,12,FALSE),0))))</f>
        <v/>
      </c>
      <c r="G336" s="43" t="str">
        <f t="shared" si="17"/>
        <v/>
      </c>
      <c r="H336" s="44">
        <f t="shared" si="18"/>
        <v>0</v>
      </c>
      <c r="I336" s="45">
        <f t="shared" si="16"/>
        <v>0</v>
      </c>
      <c r="J336" s="46" t="str">
        <f>IF($B336="","",VLOOKUP($B336,'Catalog Items'!$L:$N,3,FALSE))</f>
        <v/>
      </c>
      <c r="K336" s="46" t="str">
        <f>IF($B336="","",VLOOKUP($B336,'Catalog Items'!$L:$O,4,FALSE))</f>
        <v/>
      </c>
      <c r="L336" s="47" t="str">
        <f>IF($B336="","",VLOOKUP($B336,'Catalog Items'!$L:$Q,6,FALSE))</f>
        <v/>
      </c>
      <c r="M336" s="47" t="str">
        <f>IF($B336="","",VLOOKUP($B336,'Catalog Items'!$L:$R,7,FALSE))</f>
        <v/>
      </c>
      <c r="N336" s="47" t="str">
        <f>IF($B336="","",VLOOKUP($B336,'Catalog Items'!$L:$S,8,FALSE))</f>
        <v/>
      </c>
      <c r="O336" s="47" t="str">
        <f>IF($B336="","",VLOOKUP($B336,'Catalog Items'!$L:$T,9,FALSE))</f>
        <v/>
      </c>
      <c r="P336" s="96" t="str">
        <f>IF($B336="","",VLOOKUP($B336,'Catalog Items'!$L:$AA,10,FALSE))</f>
        <v/>
      </c>
      <c r="Q336" s="96" t="str">
        <f>IF($B336="","",VLOOKUP($B336,'Catalog Items'!$L:$AA,11,FALSE))</f>
        <v/>
      </c>
      <c r="R336" s="96" t="str">
        <f>IF($B336="","",VLOOKUP($B336,'Catalog Items'!$L:$AA,12,FALSE))</f>
        <v/>
      </c>
      <c r="S336" s="96" t="str">
        <f>IF($B336="","",VLOOKUP($B336,'Catalog Items'!$L:$AA,13,FALSE))</f>
        <v/>
      </c>
      <c r="T336" s="47" t="str">
        <f>IF($B336="","",VLOOKUP($B336,'Catalog Items'!$L:$BB,17,FALSE))</f>
        <v/>
      </c>
      <c r="U336" s="47" t="str">
        <f>IF($B336="","",VLOOKUP($B336,'Catalog Items'!$L:$BB,19,FALSE))</f>
        <v/>
      </c>
      <c r="V336" s="47" t="str">
        <f>IF($B336="","",VLOOKUP($B336,'Catalog Items'!$L:$BB,20,FALSE))</f>
        <v/>
      </c>
      <c r="W336" s="47" t="str">
        <f>IF($B336="","",VLOOKUP($B336,'Catalog Items'!$L:$BB,21,FALSE))</f>
        <v/>
      </c>
      <c r="X336" s="48" t="str">
        <f>IF($B336="","",VLOOKUP($B336,'Catalog Items'!$L:$BB,22,FALSE))</f>
        <v/>
      </c>
      <c r="Y336" s="48" t="str">
        <f>IF($B336="","",VLOOKUP($B336,'Catalog Items'!$L:$BB,23,FALSE))</f>
        <v/>
      </c>
      <c r="Z336" s="48" t="str">
        <f>IF($B336="","",VLOOKUP($B336,'Catalog Items'!$L:$BB,24,FALSE))</f>
        <v/>
      </c>
      <c r="AA336" s="47" t="str">
        <f>IF($B336="","",VLOOKUP($B336,'Catalog Items'!$L:$BB,25,FALSE))</f>
        <v/>
      </c>
      <c r="AB336" s="47" t="str">
        <f>IF($B336="","",VLOOKUP($B336,'Catalog Items'!$L:$BB,26,FALSE))</f>
        <v/>
      </c>
      <c r="AC336" s="48" t="str">
        <f>IF($B336="","",VLOOKUP($B336,'Catalog Items'!$L:$BB,27,FALSE))</f>
        <v/>
      </c>
      <c r="AD336" s="48" t="str">
        <f>IF($B336="","",VLOOKUP($B336,'Catalog Items'!$L:$BB,28,FALSE))</f>
        <v/>
      </c>
      <c r="AE336" s="48" t="str">
        <f>IF($B336="","",VLOOKUP($B336,'Catalog Items'!$L:$BB,29,FALSE))</f>
        <v/>
      </c>
      <c r="AF336" s="48" t="str">
        <f>IF($B336="","",VLOOKUP($B336,'Catalog Items'!$L:$BB,30,FALSE))</f>
        <v/>
      </c>
      <c r="AG336" s="48" t="str">
        <f>IF($B336="","",VLOOKUP($B336,'Catalog Items'!$L:$BB,31,FALSE))</f>
        <v/>
      </c>
      <c r="AH336" s="48" t="str">
        <f>IF($B336="","",VLOOKUP($B336,'Catalog Items'!$L:$BB,32,FALSE))</f>
        <v/>
      </c>
      <c r="AI336" s="48" t="str">
        <f>IF($B336="","",VLOOKUP($B336,'Catalog Items'!$L:$BB,33,FALSE))</f>
        <v/>
      </c>
      <c r="AJ336" s="48" t="str">
        <f>IF($B336="","",VLOOKUP($B336,'Catalog Items'!$L:$BB,34,FALSE))</f>
        <v/>
      </c>
      <c r="AK336" s="47" t="str">
        <f>IF($B336="","",VLOOKUP($B336,'Catalog Items'!$L:$BB,35,FALSE))</f>
        <v/>
      </c>
      <c r="AL336" s="47" t="str">
        <f>IF($B336="","",VLOOKUP($B336,'Catalog Items'!$L:$BB,36,FALSE))</f>
        <v/>
      </c>
      <c r="AM336" s="47" t="str">
        <f>IF($B336="","",VLOOKUP($B336,'Catalog Items'!$L:$BB,37,FALSE))</f>
        <v/>
      </c>
      <c r="AN336" s="47" t="str">
        <f>IF($B336="","",VLOOKUP($B336,'Catalog Items'!$L:$BB,38,FALSE))</f>
        <v/>
      </c>
      <c r="AO336" s="47" t="str">
        <f>IF($B336="","",VLOOKUP($B336,'Catalog Items'!$L:$BB,14,FALSE))</f>
        <v/>
      </c>
    </row>
    <row r="337" spans="1:41" ht="15.6" customHeight="1" x14ac:dyDescent="0.25">
      <c r="A337" s="39">
        <v>326</v>
      </c>
      <c r="B337" s="40"/>
      <c r="C337" s="41"/>
      <c r="D337" s="41"/>
      <c r="E337" s="42" t="str">
        <f>IF($B337="","",VLOOKUP($B337,'Catalog Items'!$L:$M,2,FALSE))</f>
        <v/>
      </c>
      <c r="F337" s="68" t="str">
        <f>IF($B337="","",IF(AND(D337&gt;0,C337&gt;0),"UOM Error",IF(D337&gt;0,VLOOKUP(B337,'Catalog Items'!$L:$X,13,FALSE),IF(C337&gt;0,VLOOKUP(B337,'Catalog Items'!$L:$W,12,FALSE),0))))</f>
        <v/>
      </c>
      <c r="G337" s="43" t="str">
        <f t="shared" si="17"/>
        <v/>
      </c>
      <c r="H337" s="44">
        <f t="shared" si="18"/>
        <v>0</v>
      </c>
      <c r="I337" s="45">
        <f t="shared" si="16"/>
        <v>0</v>
      </c>
      <c r="J337" s="46" t="str">
        <f>IF($B337="","",VLOOKUP($B337,'Catalog Items'!$L:$N,3,FALSE))</f>
        <v/>
      </c>
      <c r="K337" s="46" t="str">
        <f>IF($B337="","",VLOOKUP($B337,'Catalog Items'!$L:$O,4,FALSE))</f>
        <v/>
      </c>
      <c r="L337" s="47" t="str">
        <f>IF($B337="","",VLOOKUP($B337,'Catalog Items'!$L:$Q,6,FALSE))</f>
        <v/>
      </c>
      <c r="M337" s="47" t="str">
        <f>IF($B337="","",VLOOKUP($B337,'Catalog Items'!$L:$R,7,FALSE))</f>
        <v/>
      </c>
      <c r="N337" s="47" t="str">
        <f>IF($B337="","",VLOOKUP($B337,'Catalog Items'!$L:$S,8,FALSE))</f>
        <v/>
      </c>
      <c r="O337" s="47" t="str">
        <f>IF($B337="","",VLOOKUP($B337,'Catalog Items'!$L:$T,9,FALSE))</f>
        <v/>
      </c>
      <c r="P337" s="96" t="str">
        <f>IF($B337="","",VLOOKUP($B337,'Catalog Items'!$L:$AA,10,FALSE))</f>
        <v/>
      </c>
      <c r="Q337" s="96" t="str">
        <f>IF($B337="","",VLOOKUP($B337,'Catalog Items'!$L:$AA,11,FALSE))</f>
        <v/>
      </c>
      <c r="R337" s="96" t="str">
        <f>IF($B337="","",VLOOKUP($B337,'Catalog Items'!$L:$AA,12,FALSE))</f>
        <v/>
      </c>
      <c r="S337" s="96" t="str">
        <f>IF($B337="","",VLOOKUP($B337,'Catalog Items'!$L:$AA,13,FALSE))</f>
        <v/>
      </c>
      <c r="T337" s="47" t="str">
        <f>IF($B337="","",VLOOKUP($B337,'Catalog Items'!$L:$BB,17,FALSE))</f>
        <v/>
      </c>
      <c r="U337" s="47" t="str">
        <f>IF($B337="","",VLOOKUP($B337,'Catalog Items'!$L:$BB,19,FALSE))</f>
        <v/>
      </c>
      <c r="V337" s="47" t="str">
        <f>IF($B337="","",VLOOKUP($B337,'Catalog Items'!$L:$BB,20,FALSE))</f>
        <v/>
      </c>
      <c r="W337" s="47" t="str">
        <f>IF($B337="","",VLOOKUP($B337,'Catalog Items'!$L:$BB,21,FALSE))</f>
        <v/>
      </c>
      <c r="X337" s="48" t="str">
        <f>IF($B337="","",VLOOKUP($B337,'Catalog Items'!$L:$BB,22,FALSE))</f>
        <v/>
      </c>
      <c r="Y337" s="48" t="str">
        <f>IF($B337="","",VLOOKUP($B337,'Catalog Items'!$L:$BB,23,FALSE))</f>
        <v/>
      </c>
      <c r="Z337" s="48" t="str">
        <f>IF($B337="","",VLOOKUP($B337,'Catalog Items'!$L:$BB,24,FALSE))</f>
        <v/>
      </c>
      <c r="AA337" s="47" t="str">
        <f>IF($B337="","",VLOOKUP($B337,'Catalog Items'!$L:$BB,25,FALSE))</f>
        <v/>
      </c>
      <c r="AB337" s="47" t="str">
        <f>IF($B337="","",VLOOKUP($B337,'Catalog Items'!$L:$BB,26,FALSE))</f>
        <v/>
      </c>
      <c r="AC337" s="48" t="str">
        <f>IF($B337="","",VLOOKUP($B337,'Catalog Items'!$L:$BB,27,FALSE))</f>
        <v/>
      </c>
      <c r="AD337" s="48" t="str">
        <f>IF($B337="","",VLOOKUP($B337,'Catalog Items'!$L:$BB,28,FALSE))</f>
        <v/>
      </c>
      <c r="AE337" s="48" t="str">
        <f>IF($B337="","",VLOOKUP($B337,'Catalog Items'!$L:$BB,29,FALSE))</f>
        <v/>
      </c>
      <c r="AF337" s="48" t="str">
        <f>IF($B337="","",VLOOKUP($B337,'Catalog Items'!$L:$BB,30,FALSE))</f>
        <v/>
      </c>
      <c r="AG337" s="48" t="str">
        <f>IF($B337="","",VLOOKUP($B337,'Catalog Items'!$L:$BB,31,FALSE))</f>
        <v/>
      </c>
      <c r="AH337" s="48" t="str">
        <f>IF($B337="","",VLOOKUP($B337,'Catalog Items'!$L:$BB,32,FALSE))</f>
        <v/>
      </c>
      <c r="AI337" s="48" t="str">
        <f>IF($B337="","",VLOOKUP($B337,'Catalog Items'!$L:$BB,33,FALSE))</f>
        <v/>
      </c>
      <c r="AJ337" s="48" t="str">
        <f>IF($B337="","",VLOOKUP($B337,'Catalog Items'!$L:$BB,34,FALSE))</f>
        <v/>
      </c>
      <c r="AK337" s="47" t="str">
        <f>IF($B337="","",VLOOKUP($B337,'Catalog Items'!$L:$BB,35,FALSE))</f>
        <v/>
      </c>
      <c r="AL337" s="47" t="str">
        <f>IF($B337="","",VLOOKUP($B337,'Catalog Items'!$L:$BB,36,FALSE))</f>
        <v/>
      </c>
      <c r="AM337" s="47" t="str">
        <f>IF($B337="","",VLOOKUP($B337,'Catalog Items'!$L:$BB,37,FALSE))</f>
        <v/>
      </c>
      <c r="AN337" s="47" t="str">
        <f>IF($B337="","",VLOOKUP($B337,'Catalog Items'!$L:$BB,38,FALSE))</f>
        <v/>
      </c>
      <c r="AO337" s="47" t="str">
        <f>IF($B337="","",VLOOKUP($B337,'Catalog Items'!$L:$BB,14,FALSE))</f>
        <v/>
      </c>
    </row>
    <row r="338" spans="1:41" ht="15.6" customHeight="1" x14ac:dyDescent="0.25">
      <c r="A338" s="39">
        <v>327</v>
      </c>
      <c r="B338" s="40"/>
      <c r="C338" s="41"/>
      <c r="D338" s="41"/>
      <c r="E338" s="42" t="str">
        <f>IF($B338="","",VLOOKUP($B338,'Catalog Items'!$L:$M,2,FALSE))</f>
        <v/>
      </c>
      <c r="F338" s="68" t="str">
        <f>IF($B338="","",IF(AND(D338&gt;0,C338&gt;0),"UOM Error",IF(D338&gt;0,VLOOKUP(B338,'Catalog Items'!$L:$X,13,FALSE),IF(C338&gt;0,VLOOKUP(B338,'Catalog Items'!$L:$W,12,FALSE),0))))</f>
        <v/>
      </c>
      <c r="G338" s="43" t="str">
        <f t="shared" si="17"/>
        <v/>
      </c>
      <c r="H338" s="44">
        <f t="shared" si="18"/>
        <v>0</v>
      </c>
      <c r="I338" s="45">
        <f t="shared" si="16"/>
        <v>0</v>
      </c>
      <c r="J338" s="46" t="str">
        <f>IF($B338="","",VLOOKUP($B338,'Catalog Items'!$L:$N,3,FALSE))</f>
        <v/>
      </c>
      <c r="K338" s="46" t="str">
        <f>IF($B338="","",VLOOKUP($B338,'Catalog Items'!$L:$O,4,FALSE))</f>
        <v/>
      </c>
      <c r="L338" s="47" t="str">
        <f>IF($B338="","",VLOOKUP($B338,'Catalog Items'!$L:$Q,6,FALSE))</f>
        <v/>
      </c>
      <c r="M338" s="47" t="str">
        <f>IF($B338="","",VLOOKUP($B338,'Catalog Items'!$L:$R,7,FALSE))</f>
        <v/>
      </c>
      <c r="N338" s="47" t="str">
        <f>IF($B338="","",VLOOKUP($B338,'Catalog Items'!$L:$S,8,FALSE))</f>
        <v/>
      </c>
      <c r="O338" s="47" t="str">
        <f>IF($B338="","",VLOOKUP($B338,'Catalog Items'!$L:$T,9,FALSE))</f>
        <v/>
      </c>
      <c r="P338" s="96" t="str">
        <f>IF($B338="","",VLOOKUP($B338,'Catalog Items'!$L:$AA,10,FALSE))</f>
        <v/>
      </c>
      <c r="Q338" s="96" t="str">
        <f>IF($B338="","",VLOOKUP($B338,'Catalog Items'!$L:$AA,11,FALSE))</f>
        <v/>
      </c>
      <c r="R338" s="96" t="str">
        <f>IF($B338="","",VLOOKUP($B338,'Catalog Items'!$L:$AA,12,FALSE))</f>
        <v/>
      </c>
      <c r="S338" s="96" t="str">
        <f>IF($B338="","",VLOOKUP($B338,'Catalog Items'!$L:$AA,13,FALSE))</f>
        <v/>
      </c>
      <c r="T338" s="47" t="str">
        <f>IF($B338="","",VLOOKUP($B338,'Catalog Items'!$L:$BB,17,FALSE))</f>
        <v/>
      </c>
      <c r="U338" s="47" t="str">
        <f>IF($B338="","",VLOOKUP($B338,'Catalog Items'!$L:$BB,19,FALSE))</f>
        <v/>
      </c>
      <c r="V338" s="47" t="str">
        <f>IF($B338="","",VLOOKUP($B338,'Catalog Items'!$L:$BB,20,FALSE))</f>
        <v/>
      </c>
      <c r="W338" s="47" t="str">
        <f>IF($B338="","",VLOOKUP($B338,'Catalog Items'!$L:$BB,21,FALSE))</f>
        <v/>
      </c>
      <c r="X338" s="48" t="str">
        <f>IF($B338="","",VLOOKUP($B338,'Catalog Items'!$L:$BB,22,FALSE))</f>
        <v/>
      </c>
      <c r="Y338" s="48" t="str">
        <f>IF($B338="","",VLOOKUP($B338,'Catalog Items'!$L:$BB,23,FALSE))</f>
        <v/>
      </c>
      <c r="Z338" s="48" t="str">
        <f>IF($B338="","",VLOOKUP($B338,'Catalog Items'!$L:$BB,24,FALSE))</f>
        <v/>
      </c>
      <c r="AA338" s="47" t="str">
        <f>IF($B338="","",VLOOKUP($B338,'Catalog Items'!$L:$BB,25,FALSE))</f>
        <v/>
      </c>
      <c r="AB338" s="47" t="str">
        <f>IF($B338="","",VLOOKUP($B338,'Catalog Items'!$L:$BB,26,FALSE))</f>
        <v/>
      </c>
      <c r="AC338" s="48" t="str">
        <f>IF($B338="","",VLOOKUP($B338,'Catalog Items'!$L:$BB,27,FALSE))</f>
        <v/>
      </c>
      <c r="AD338" s="48" t="str">
        <f>IF($B338="","",VLOOKUP($B338,'Catalog Items'!$L:$BB,28,FALSE))</f>
        <v/>
      </c>
      <c r="AE338" s="48" t="str">
        <f>IF($B338="","",VLOOKUP($B338,'Catalog Items'!$L:$BB,29,FALSE))</f>
        <v/>
      </c>
      <c r="AF338" s="48" t="str">
        <f>IF($B338="","",VLOOKUP($B338,'Catalog Items'!$L:$BB,30,FALSE))</f>
        <v/>
      </c>
      <c r="AG338" s="48" t="str">
        <f>IF($B338="","",VLOOKUP($B338,'Catalog Items'!$L:$BB,31,FALSE))</f>
        <v/>
      </c>
      <c r="AH338" s="48" t="str">
        <f>IF($B338="","",VLOOKUP($B338,'Catalog Items'!$L:$BB,32,FALSE))</f>
        <v/>
      </c>
      <c r="AI338" s="48" t="str">
        <f>IF($B338="","",VLOOKUP($B338,'Catalog Items'!$L:$BB,33,FALSE))</f>
        <v/>
      </c>
      <c r="AJ338" s="48" t="str">
        <f>IF($B338="","",VLOOKUP($B338,'Catalog Items'!$L:$BB,34,FALSE))</f>
        <v/>
      </c>
      <c r="AK338" s="47" t="str">
        <f>IF($B338="","",VLOOKUP($B338,'Catalog Items'!$L:$BB,35,FALSE))</f>
        <v/>
      </c>
      <c r="AL338" s="47" t="str">
        <f>IF($B338="","",VLOOKUP($B338,'Catalog Items'!$L:$BB,36,FALSE))</f>
        <v/>
      </c>
      <c r="AM338" s="47" t="str">
        <f>IF($B338="","",VLOOKUP($B338,'Catalog Items'!$L:$BB,37,FALSE))</f>
        <v/>
      </c>
      <c r="AN338" s="47" t="str">
        <f>IF($B338="","",VLOOKUP($B338,'Catalog Items'!$L:$BB,38,FALSE))</f>
        <v/>
      </c>
      <c r="AO338" s="47" t="str">
        <f>IF($B338="","",VLOOKUP($B338,'Catalog Items'!$L:$BB,14,FALSE))</f>
        <v/>
      </c>
    </row>
    <row r="339" spans="1:41" ht="15.6" customHeight="1" x14ac:dyDescent="0.25">
      <c r="A339" s="39">
        <v>328</v>
      </c>
      <c r="B339" s="40"/>
      <c r="C339" s="41"/>
      <c r="D339" s="41"/>
      <c r="E339" s="42" t="str">
        <f>IF($B339="","",VLOOKUP($B339,'Catalog Items'!$L:$M,2,FALSE))</f>
        <v/>
      </c>
      <c r="F339" s="68" t="str">
        <f>IF($B339="","",IF(AND(D339&gt;0,C339&gt;0),"UOM Error",IF(D339&gt;0,VLOOKUP(B339,'Catalog Items'!$L:$X,13,FALSE),IF(C339&gt;0,VLOOKUP(B339,'Catalog Items'!$L:$W,12,FALSE),0))))</f>
        <v/>
      </c>
      <c r="G339" s="43" t="str">
        <f t="shared" si="17"/>
        <v/>
      </c>
      <c r="H339" s="44">
        <f t="shared" si="18"/>
        <v>0</v>
      </c>
      <c r="I339" s="45">
        <f t="shared" si="16"/>
        <v>0</v>
      </c>
      <c r="J339" s="46" t="str">
        <f>IF($B339="","",VLOOKUP($B339,'Catalog Items'!$L:$N,3,FALSE))</f>
        <v/>
      </c>
      <c r="K339" s="46" t="str">
        <f>IF($B339="","",VLOOKUP($B339,'Catalog Items'!$L:$O,4,FALSE))</f>
        <v/>
      </c>
      <c r="L339" s="47" t="str">
        <f>IF($B339="","",VLOOKUP($B339,'Catalog Items'!$L:$Q,6,FALSE))</f>
        <v/>
      </c>
      <c r="M339" s="47" t="str">
        <f>IF($B339="","",VLOOKUP($B339,'Catalog Items'!$L:$R,7,FALSE))</f>
        <v/>
      </c>
      <c r="N339" s="47" t="str">
        <f>IF($B339="","",VLOOKUP($B339,'Catalog Items'!$L:$S,8,FALSE))</f>
        <v/>
      </c>
      <c r="O339" s="47" t="str">
        <f>IF($B339="","",VLOOKUP($B339,'Catalog Items'!$L:$T,9,FALSE))</f>
        <v/>
      </c>
      <c r="P339" s="96" t="str">
        <f>IF($B339="","",VLOOKUP($B339,'Catalog Items'!$L:$AA,10,FALSE))</f>
        <v/>
      </c>
      <c r="Q339" s="96" t="str">
        <f>IF($B339="","",VLOOKUP($B339,'Catalog Items'!$L:$AA,11,FALSE))</f>
        <v/>
      </c>
      <c r="R339" s="96" t="str">
        <f>IF($B339="","",VLOOKUP($B339,'Catalog Items'!$L:$AA,12,FALSE))</f>
        <v/>
      </c>
      <c r="S339" s="96" t="str">
        <f>IF($B339="","",VLOOKUP($B339,'Catalog Items'!$L:$AA,13,FALSE))</f>
        <v/>
      </c>
      <c r="T339" s="47" t="str">
        <f>IF($B339="","",VLOOKUP($B339,'Catalog Items'!$L:$BB,17,FALSE))</f>
        <v/>
      </c>
      <c r="U339" s="47" t="str">
        <f>IF($B339="","",VLOOKUP($B339,'Catalog Items'!$L:$BB,19,FALSE))</f>
        <v/>
      </c>
      <c r="V339" s="47" t="str">
        <f>IF($B339="","",VLOOKUP($B339,'Catalog Items'!$L:$BB,20,FALSE))</f>
        <v/>
      </c>
      <c r="W339" s="47" t="str">
        <f>IF($B339="","",VLOOKUP($B339,'Catalog Items'!$L:$BB,21,FALSE))</f>
        <v/>
      </c>
      <c r="X339" s="48" t="str">
        <f>IF($B339="","",VLOOKUP($B339,'Catalog Items'!$L:$BB,22,FALSE))</f>
        <v/>
      </c>
      <c r="Y339" s="48" t="str">
        <f>IF($B339="","",VLOOKUP($B339,'Catalog Items'!$L:$BB,23,FALSE))</f>
        <v/>
      </c>
      <c r="Z339" s="48" t="str">
        <f>IF($B339="","",VLOOKUP($B339,'Catalog Items'!$L:$BB,24,FALSE))</f>
        <v/>
      </c>
      <c r="AA339" s="47" t="str">
        <f>IF($B339="","",VLOOKUP($B339,'Catalog Items'!$L:$BB,25,FALSE))</f>
        <v/>
      </c>
      <c r="AB339" s="47" t="str">
        <f>IF($B339="","",VLOOKUP($B339,'Catalog Items'!$L:$BB,26,FALSE))</f>
        <v/>
      </c>
      <c r="AC339" s="48" t="str">
        <f>IF($B339="","",VLOOKUP($B339,'Catalog Items'!$L:$BB,27,FALSE))</f>
        <v/>
      </c>
      <c r="AD339" s="48" t="str">
        <f>IF($B339="","",VLOOKUP($B339,'Catalog Items'!$L:$BB,28,FALSE))</f>
        <v/>
      </c>
      <c r="AE339" s="48" t="str">
        <f>IF($B339="","",VLOOKUP($B339,'Catalog Items'!$L:$BB,29,FALSE))</f>
        <v/>
      </c>
      <c r="AF339" s="48" t="str">
        <f>IF($B339="","",VLOOKUP($B339,'Catalog Items'!$L:$BB,30,FALSE))</f>
        <v/>
      </c>
      <c r="AG339" s="48" t="str">
        <f>IF($B339="","",VLOOKUP($B339,'Catalog Items'!$L:$BB,31,FALSE))</f>
        <v/>
      </c>
      <c r="AH339" s="48" t="str">
        <f>IF($B339="","",VLOOKUP($B339,'Catalog Items'!$L:$BB,32,FALSE))</f>
        <v/>
      </c>
      <c r="AI339" s="48" t="str">
        <f>IF($B339="","",VLOOKUP($B339,'Catalog Items'!$L:$BB,33,FALSE))</f>
        <v/>
      </c>
      <c r="AJ339" s="48" t="str">
        <f>IF($B339="","",VLOOKUP($B339,'Catalog Items'!$L:$BB,34,FALSE))</f>
        <v/>
      </c>
      <c r="AK339" s="47" t="str">
        <f>IF($B339="","",VLOOKUP($B339,'Catalog Items'!$L:$BB,35,FALSE))</f>
        <v/>
      </c>
      <c r="AL339" s="47" t="str">
        <f>IF($B339="","",VLOOKUP($B339,'Catalog Items'!$L:$BB,36,FALSE))</f>
        <v/>
      </c>
      <c r="AM339" s="47" t="str">
        <f>IF($B339="","",VLOOKUP($B339,'Catalog Items'!$L:$BB,37,FALSE))</f>
        <v/>
      </c>
      <c r="AN339" s="47" t="str">
        <f>IF($B339="","",VLOOKUP($B339,'Catalog Items'!$L:$BB,38,FALSE))</f>
        <v/>
      </c>
      <c r="AO339" s="47" t="str">
        <f>IF($B339="","",VLOOKUP($B339,'Catalog Items'!$L:$BB,14,FALSE))</f>
        <v/>
      </c>
    </row>
    <row r="340" spans="1:41" ht="15.6" customHeight="1" x14ac:dyDescent="0.25">
      <c r="A340" s="39">
        <v>329</v>
      </c>
      <c r="B340" s="40"/>
      <c r="C340" s="41"/>
      <c r="D340" s="41"/>
      <c r="E340" s="42" t="str">
        <f>IF($B340="","",VLOOKUP($B340,'Catalog Items'!$L:$M,2,FALSE))</f>
        <v/>
      </c>
      <c r="F340" s="68" t="str">
        <f>IF($B340="","",IF(AND(D340&gt;0,C340&gt;0),"UOM Error",IF(D340&gt;0,VLOOKUP(B340,'Catalog Items'!$L:$X,13,FALSE),IF(C340&gt;0,VLOOKUP(B340,'Catalog Items'!$L:$W,12,FALSE),0))))</f>
        <v/>
      </c>
      <c r="G340" s="43" t="str">
        <f t="shared" si="17"/>
        <v/>
      </c>
      <c r="H340" s="44">
        <f t="shared" si="18"/>
        <v>0</v>
      </c>
      <c r="I340" s="45">
        <f t="shared" si="16"/>
        <v>0</v>
      </c>
      <c r="J340" s="46" t="str">
        <f>IF($B340="","",VLOOKUP($B340,'Catalog Items'!$L:$N,3,FALSE))</f>
        <v/>
      </c>
      <c r="K340" s="46" t="str">
        <f>IF($B340="","",VLOOKUP($B340,'Catalog Items'!$L:$O,4,FALSE))</f>
        <v/>
      </c>
      <c r="L340" s="47" t="str">
        <f>IF($B340="","",VLOOKUP($B340,'Catalog Items'!$L:$Q,6,FALSE))</f>
        <v/>
      </c>
      <c r="M340" s="47" t="str">
        <f>IF($B340="","",VLOOKUP($B340,'Catalog Items'!$L:$R,7,FALSE))</f>
        <v/>
      </c>
      <c r="N340" s="47" t="str">
        <f>IF($B340="","",VLOOKUP($B340,'Catalog Items'!$L:$S,8,FALSE))</f>
        <v/>
      </c>
      <c r="O340" s="47" t="str">
        <f>IF($B340="","",VLOOKUP($B340,'Catalog Items'!$L:$T,9,FALSE))</f>
        <v/>
      </c>
      <c r="P340" s="96" t="str">
        <f>IF($B340="","",VLOOKUP($B340,'Catalog Items'!$L:$AA,10,FALSE))</f>
        <v/>
      </c>
      <c r="Q340" s="96" t="str">
        <f>IF($B340="","",VLOOKUP($B340,'Catalog Items'!$L:$AA,11,FALSE))</f>
        <v/>
      </c>
      <c r="R340" s="96" t="str">
        <f>IF($B340="","",VLOOKUP($B340,'Catalog Items'!$L:$AA,12,FALSE))</f>
        <v/>
      </c>
      <c r="S340" s="96" t="str">
        <f>IF($B340="","",VLOOKUP($B340,'Catalog Items'!$L:$AA,13,FALSE))</f>
        <v/>
      </c>
      <c r="T340" s="47" t="str">
        <f>IF($B340="","",VLOOKUP($B340,'Catalog Items'!$L:$BB,17,FALSE))</f>
        <v/>
      </c>
      <c r="U340" s="47" t="str">
        <f>IF($B340="","",VLOOKUP($B340,'Catalog Items'!$L:$BB,19,FALSE))</f>
        <v/>
      </c>
      <c r="V340" s="47" t="str">
        <f>IF($B340="","",VLOOKUP($B340,'Catalog Items'!$L:$BB,20,FALSE))</f>
        <v/>
      </c>
      <c r="W340" s="47" t="str">
        <f>IF($B340="","",VLOOKUP($B340,'Catalog Items'!$L:$BB,21,FALSE))</f>
        <v/>
      </c>
      <c r="X340" s="48" t="str">
        <f>IF($B340="","",VLOOKUP($B340,'Catalog Items'!$L:$BB,22,FALSE))</f>
        <v/>
      </c>
      <c r="Y340" s="48" t="str">
        <f>IF($B340="","",VLOOKUP($B340,'Catalog Items'!$L:$BB,23,FALSE))</f>
        <v/>
      </c>
      <c r="Z340" s="48" t="str">
        <f>IF($B340="","",VLOOKUP($B340,'Catalog Items'!$L:$BB,24,FALSE))</f>
        <v/>
      </c>
      <c r="AA340" s="47" t="str">
        <f>IF($B340="","",VLOOKUP($B340,'Catalog Items'!$L:$BB,25,FALSE))</f>
        <v/>
      </c>
      <c r="AB340" s="47" t="str">
        <f>IF($B340="","",VLOOKUP($B340,'Catalog Items'!$L:$BB,26,FALSE))</f>
        <v/>
      </c>
      <c r="AC340" s="48" t="str">
        <f>IF($B340="","",VLOOKUP($B340,'Catalog Items'!$L:$BB,27,FALSE))</f>
        <v/>
      </c>
      <c r="AD340" s="48" t="str">
        <f>IF($B340="","",VLOOKUP($B340,'Catalog Items'!$L:$BB,28,FALSE))</f>
        <v/>
      </c>
      <c r="AE340" s="48" t="str">
        <f>IF($B340="","",VLOOKUP($B340,'Catalog Items'!$L:$BB,29,FALSE))</f>
        <v/>
      </c>
      <c r="AF340" s="48" t="str">
        <f>IF($B340="","",VLOOKUP($B340,'Catalog Items'!$L:$BB,30,FALSE))</f>
        <v/>
      </c>
      <c r="AG340" s="48" t="str">
        <f>IF($B340="","",VLOOKUP($B340,'Catalog Items'!$L:$BB,31,FALSE))</f>
        <v/>
      </c>
      <c r="AH340" s="48" t="str">
        <f>IF($B340="","",VLOOKUP($B340,'Catalog Items'!$L:$BB,32,FALSE))</f>
        <v/>
      </c>
      <c r="AI340" s="48" t="str">
        <f>IF($B340="","",VLOOKUP($B340,'Catalog Items'!$L:$BB,33,FALSE))</f>
        <v/>
      </c>
      <c r="AJ340" s="48" t="str">
        <f>IF($B340="","",VLOOKUP($B340,'Catalog Items'!$L:$BB,34,FALSE))</f>
        <v/>
      </c>
      <c r="AK340" s="47" t="str">
        <f>IF($B340="","",VLOOKUP($B340,'Catalog Items'!$L:$BB,35,FALSE))</f>
        <v/>
      </c>
      <c r="AL340" s="47" t="str">
        <f>IF($B340="","",VLOOKUP($B340,'Catalog Items'!$L:$BB,36,FALSE))</f>
        <v/>
      </c>
      <c r="AM340" s="47" t="str">
        <f>IF($B340="","",VLOOKUP($B340,'Catalog Items'!$L:$BB,37,FALSE))</f>
        <v/>
      </c>
      <c r="AN340" s="47" t="str">
        <f>IF($B340="","",VLOOKUP($B340,'Catalog Items'!$L:$BB,38,FALSE))</f>
        <v/>
      </c>
      <c r="AO340" s="47" t="str">
        <f>IF($B340="","",VLOOKUP($B340,'Catalog Items'!$L:$BB,14,FALSE))</f>
        <v/>
      </c>
    </row>
    <row r="341" spans="1:41" ht="15.6" customHeight="1" x14ac:dyDescent="0.25">
      <c r="A341" s="39">
        <v>330</v>
      </c>
      <c r="B341" s="40"/>
      <c r="C341" s="41"/>
      <c r="D341" s="41"/>
      <c r="E341" s="42" t="str">
        <f>IF($B341="","",VLOOKUP($B341,'Catalog Items'!$L:$M,2,FALSE))</f>
        <v/>
      </c>
      <c r="F341" s="68" t="str">
        <f>IF($B341="","",IF(AND(D341&gt;0,C341&gt;0),"UOM Error",IF(D341&gt;0,VLOOKUP(B341,'Catalog Items'!$L:$X,13,FALSE),IF(C341&gt;0,VLOOKUP(B341,'Catalog Items'!$L:$W,12,FALSE),0))))</f>
        <v/>
      </c>
      <c r="G341" s="43" t="str">
        <f t="shared" si="17"/>
        <v/>
      </c>
      <c r="H341" s="44">
        <f t="shared" si="18"/>
        <v>0</v>
      </c>
      <c r="I341" s="45">
        <f t="shared" si="16"/>
        <v>0</v>
      </c>
      <c r="J341" s="46" t="str">
        <f>IF($B341="","",VLOOKUP($B341,'Catalog Items'!$L:$N,3,FALSE))</f>
        <v/>
      </c>
      <c r="K341" s="46" t="str">
        <f>IF($B341="","",VLOOKUP($B341,'Catalog Items'!$L:$O,4,FALSE))</f>
        <v/>
      </c>
      <c r="L341" s="47" t="str">
        <f>IF($B341="","",VLOOKUP($B341,'Catalog Items'!$L:$Q,6,FALSE))</f>
        <v/>
      </c>
      <c r="M341" s="47" t="str">
        <f>IF($B341="","",VLOOKUP($B341,'Catalog Items'!$L:$R,7,FALSE))</f>
        <v/>
      </c>
      <c r="N341" s="47" t="str">
        <f>IF($B341="","",VLOOKUP($B341,'Catalog Items'!$L:$S,8,FALSE))</f>
        <v/>
      </c>
      <c r="O341" s="47" t="str">
        <f>IF($B341="","",VLOOKUP($B341,'Catalog Items'!$L:$T,9,FALSE))</f>
        <v/>
      </c>
      <c r="P341" s="96" t="str">
        <f>IF($B341="","",VLOOKUP($B341,'Catalog Items'!$L:$AA,10,FALSE))</f>
        <v/>
      </c>
      <c r="Q341" s="96" t="str">
        <f>IF($B341="","",VLOOKUP($B341,'Catalog Items'!$L:$AA,11,FALSE))</f>
        <v/>
      </c>
      <c r="R341" s="96" t="str">
        <f>IF($B341="","",VLOOKUP($B341,'Catalog Items'!$L:$AA,12,FALSE))</f>
        <v/>
      </c>
      <c r="S341" s="96" t="str">
        <f>IF($B341="","",VLOOKUP($B341,'Catalog Items'!$L:$AA,13,FALSE))</f>
        <v/>
      </c>
      <c r="T341" s="47" t="str">
        <f>IF($B341="","",VLOOKUP($B341,'Catalog Items'!$L:$BB,17,FALSE))</f>
        <v/>
      </c>
      <c r="U341" s="47" t="str">
        <f>IF($B341="","",VLOOKUP($B341,'Catalog Items'!$L:$BB,19,FALSE))</f>
        <v/>
      </c>
      <c r="V341" s="47" t="str">
        <f>IF($B341="","",VLOOKUP($B341,'Catalog Items'!$L:$BB,20,FALSE))</f>
        <v/>
      </c>
      <c r="W341" s="47" t="str">
        <f>IF($B341="","",VLOOKUP($B341,'Catalog Items'!$L:$BB,21,FALSE))</f>
        <v/>
      </c>
      <c r="X341" s="48" t="str">
        <f>IF($B341="","",VLOOKUP($B341,'Catalog Items'!$L:$BB,22,FALSE))</f>
        <v/>
      </c>
      <c r="Y341" s="48" t="str">
        <f>IF($B341="","",VLOOKUP($B341,'Catalog Items'!$L:$BB,23,FALSE))</f>
        <v/>
      </c>
      <c r="Z341" s="48" t="str">
        <f>IF($B341="","",VLOOKUP($B341,'Catalog Items'!$L:$BB,24,FALSE))</f>
        <v/>
      </c>
      <c r="AA341" s="47" t="str">
        <f>IF($B341="","",VLOOKUP($B341,'Catalog Items'!$L:$BB,25,FALSE))</f>
        <v/>
      </c>
      <c r="AB341" s="47" t="str">
        <f>IF($B341="","",VLOOKUP($B341,'Catalog Items'!$L:$BB,26,FALSE))</f>
        <v/>
      </c>
      <c r="AC341" s="48" t="str">
        <f>IF($B341="","",VLOOKUP($B341,'Catalog Items'!$L:$BB,27,FALSE))</f>
        <v/>
      </c>
      <c r="AD341" s="48" t="str">
        <f>IF($B341="","",VLOOKUP($B341,'Catalog Items'!$L:$BB,28,FALSE))</f>
        <v/>
      </c>
      <c r="AE341" s="48" t="str">
        <f>IF($B341="","",VLOOKUP($B341,'Catalog Items'!$L:$BB,29,FALSE))</f>
        <v/>
      </c>
      <c r="AF341" s="48" t="str">
        <f>IF($B341="","",VLOOKUP($B341,'Catalog Items'!$L:$BB,30,FALSE))</f>
        <v/>
      </c>
      <c r="AG341" s="48" t="str">
        <f>IF($B341="","",VLOOKUP($B341,'Catalog Items'!$L:$BB,31,FALSE))</f>
        <v/>
      </c>
      <c r="AH341" s="48" t="str">
        <f>IF($B341="","",VLOOKUP($B341,'Catalog Items'!$L:$BB,32,FALSE))</f>
        <v/>
      </c>
      <c r="AI341" s="48" t="str">
        <f>IF($B341="","",VLOOKUP($B341,'Catalog Items'!$L:$BB,33,FALSE))</f>
        <v/>
      </c>
      <c r="AJ341" s="48" t="str">
        <f>IF($B341="","",VLOOKUP($B341,'Catalog Items'!$L:$BB,34,FALSE))</f>
        <v/>
      </c>
      <c r="AK341" s="47" t="str">
        <f>IF($B341="","",VLOOKUP($B341,'Catalog Items'!$L:$BB,35,FALSE))</f>
        <v/>
      </c>
      <c r="AL341" s="47" t="str">
        <f>IF($B341="","",VLOOKUP($B341,'Catalog Items'!$L:$BB,36,FALSE))</f>
        <v/>
      </c>
      <c r="AM341" s="47" t="str">
        <f>IF($B341="","",VLOOKUP($B341,'Catalog Items'!$L:$BB,37,FALSE))</f>
        <v/>
      </c>
      <c r="AN341" s="47" t="str">
        <f>IF($B341="","",VLOOKUP($B341,'Catalog Items'!$L:$BB,38,FALSE))</f>
        <v/>
      </c>
      <c r="AO341" s="47" t="str">
        <f>IF($B341="","",VLOOKUP($B341,'Catalog Items'!$L:$BB,14,FALSE))</f>
        <v/>
      </c>
    </row>
    <row r="342" spans="1:41" ht="15.6" customHeight="1" x14ac:dyDescent="0.25">
      <c r="A342" s="39">
        <v>331</v>
      </c>
      <c r="B342" s="40"/>
      <c r="C342" s="41"/>
      <c r="D342" s="41"/>
      <c r="E342" s="42" t="str">
        <f>IF($B342="","",VLOOKUP($B342,'Catalog Items'!$L:$M,2,FALSE))</f>
        <v/>
      </c>
      <c r="F342" s="68" t="str">
        <f>IF($B342="","",IF(AND(D342&gt;0,C342&gt;0),"UOM Error",IF(D342&gt;0,VLOOKUP(B342,'Catalog Items'!$L:$X,13,FALSE),IF(C342&gt;0,VLOOKUP(B342,'Catalog Items'!$L:$W,12,FALSE),0))))</f>
        <v/>
      </c>
      <c r="G342" s="43" t="str">
        <f t="shared" si="17"/>
        <v/>
      </c>
      <c r="H342" s="44">
        <f t="shared" si="18"/>
        <v>0</v>
      </c>
      <c r="I342" s="45">
        <f t="shared" si="16"/>
        <v>0</v>
      </c>
      <c r="J342" s="46" t="str">
        <f>IF($B342="","",VLOOKUP($B342,'Catalog Items'!$L:$N,3,FALSE))</f>
        <v/>
      </c>
      <c r="K342" s="46" t="str">
        <f>IF($B342="","",VLOOKUP($B342,'Catalog Items'!$L:$O,4,FALSE))</f>
        <v/>
      </c>
      <c r="L342" s="47" t="str">
        <f>IF($B342="","",VLOOKUP($B342,'Catalog Items'!$L:$Q,6,FALSE))</f>
        <v/>
      </c>
      <c r="M342" s="47" t="str">
        <f>IF($B342="","",VLOOKUP($B342,'Catalog Items'!$L:$R,7,FALSE))</f>
        <v/>
      </c>
      <c r="N342" s="47" t="str">
        <f>IF($B342="","",VLOOKUP($B342,'Catalog Items'!$L:$S,8,FALSE))</f>
        <v/>
      </c>
      <c r="O342" s="47" t="str">
        <f>IF($B342="","",VLOOKUP($B342,'Catalog Items'!$L:$T,9,FALSE))</f>
        <v/>
      </c>
      <c r="P342" s="96" t="str">
        <f>IF($B342="","",VLOOKUP($B342,'Catalog Items'!$L:$AA,10,FALSE))</f>
        <v/>
      </c>
      <c r="Q342" s="96" t="str">
        <f>IF($B342="","",VLOOKUP($B342,'Catalog Items'!$L:$AA,11,FALSE))</f>
        <v/>
      </c>
      <c r="R342" s="96" t="str">
        <f>IF($B342="","",VLOOKUP($B342,'Catalog Items'!$L:$AA,12,FALSE))</f>
        <v/>
      </c>
      <c r="S342" s="96" t="str">
        <f>IF($B342="","",VLOOKUP($B342,'Catalog Items'!$L:$AA,13,FALSE))</f>
        <v/>
      </c>
      <c r="T342" s="47" t="str">
        <f>IF($B342="","",VLOOKUP($B342,'Catalog Items'!$L:$BB,17,FALSE))</f>
        <v/>
      </c>
      <c r="U342" s="47" t="str">
        <f>IF($B342="","",VLOOKUP($B342,'Catalog Items'!$L:$BB,19,FALSE))</f>
        <v/>
      </c>
      <c r="V342" s="47" t="str">
        <f>IF($B342="","",VLOOKUP($B342,'Catalog Items'!$L:$BB,20,FALSE))</f>
        <v/>
      </c>
      <c r="W342" s="47" t="str">
        <f>IF($B342="","",VLOOKUP($B342,'Catalog Items'!$L:$BB,21,FALSE))</f>
        <v/>
      </c>
      <c r="X342" s="48" t="str">
        <f>IF($B342="","",VLOOKUP($B342,'Catalog Items'!$L:$BB,22,FALSE))</f>
        <v/>
      </c>
      <c r="Y342" s="48" t="str">
        <f>IF($B342="","",VLOOKUP($B342,'Catalog Items'!$L:$BB,23,FALSE))</f>
        <v/>
      </c>
      <c r="Z342" s="48" t="str">
        <f>IF($B342="","",VLOOKUP($B342,'Catalog Items'!$L:$BB,24,FALSE))</f>
        <v/>
      </c>
      <c r="AA342" s="47" t="str">
        <f>IF($B342="","",VLOOKUP($B342,'Catalog Items'!$L:$BB,25,FALSE))</f>
        <v/>
      </c>
      <c r="AB342" s="47" t="str">
        <f>IF($B342="","",VLOOKUP($B342,'Catalog Items'!$L:$BB,26,FALSE))</f>
        <v/>
      </c>
      <c r="AC342" s="48" t="str">
        <f>IF($B342="","",VLOOKUP($B342,'Catalog Items'!$L:$BB,27,FALSE))</f>
        <v/>
      </c>
      <c r="AD342" s="48" t="str">
        <f>IF($B342="","",VLOOKUP($B342,'Catalog Items'!$L:$BB,28,FALSE))</f>
        <v/>
      </c>
      <c r="AE342" s="48" t="str">
        <f>IF($B342="","",VLOOKUP($B342,'Catalog Items'!$L:$BB,29,FALSE))</f>
        <v/>
      </c>
      <c r="AF342" s="48" t="str">
        <f>IF($B342="","",VLOOKUP($B342,'Catalog Items'!$L:$BB,30,FALSE))</f>
        <v/>
      </c>
      <c r="AG342" s="48" t="str">
        <f>IF($B342="","",VLOOKUP($B342,'Catalog Items'!$L:$BB,31,FALSE))</f>
        <v/>
      </c>
      <c r="AH342" s="48" t="str">
        <f>IF($B342="","",VLOOKUP($B342,'Catalog Items'!$L:$BB,32,FALSE))</f>
        <v/>
      </c>
      <c r="AI342" s="48" t="str">
        <f>IF($B342="","",VLOOKUP($B342,'Catalog Items'!$L:$BB,33,FALSE))</f>
        <v/>
      </c>
      <c r="AJ342" s="48" t="str">
        <f>IF($B342="","",VLOOKUP($B342,'Catalog Items'!$L:$BB,34,FALSE))</f>
        <v/>
      </c>
      <c r="AK342" s="47" t="str">
        <f>IF($B342="","",VLOOKUP($B342,'Catalog Items'!$L:$BB,35,FALSE))</f>
        <v/>
      </c>
      <c r="AL342" s="47" t="str">
        <f>IF($B342="","",VLOOKUP($B342,'Catalog Items'!$L:$BB,36,FALSE))</f>
        <v/>
      </c>
      <c r="AM342" s="47" t="str">
        <f>IF($B342="","",VLOOKUP($B342,'Catalog Items'!$L:$BB,37,FALSE))</f>
        <v/>
      </c>
      <c r="AN342" s="47" t="str">
        <f>IF($B342="","",VLOOKUP($B342,'Catalog Items'!$L:$BB,38,FALSE))</f>
        <v/>
      </c>
      <c r="AO342" s="47" t="str">
        <f>IF($B342="","",VLOOKUP($B342,'Catalog Items'!$L:$BB,14,FALSE))</f>
        <v/>
      </c>
    </row>
    <row r="343" spans="1:41" ht="15.6" customHeight="1" x14ac:dyDescent="0.25">
      <c r="A343" s="39">
        <v>332</v>
      </c>
      <c r="B343" s="40"/>
      <c r="C343" s="41"/>
      <c r="D343" s="41"/>
      <c r="E343" s="42" t="str">
        <f>IF($B343="","",VLOOKUP($B343,'Catalog Items'!$L:$M,2,FALSE))</f>
        <v/>
      </c>
      <c r="F343" s="68" t="str">
        <f>IF($B343="","",IF(AND(D343&gt;0,C343&gt;0),"UOM Error",IF(D343&gt;0,VLOOKUP(B343,'Catalog Items'!$L:$X,13,FALSE),IF(C343&gt;0,VLOOKUP(B343,'Catalog Items'!$L:$W,12,FALSE),0))))</f>
        <v/>
      </c>
      <c r="G343" s="43" t="str">
        <f t="shared" si="17"/>
        <v/>
      </c>
      <c r="H343" s="44">
        <f t="shared" si="18"/>
        <v>0</v>
      </c>
      <c r="I343" s="45">
        <f t="shared" si="16"/>
        <v>0</v>
      </c>
      <c r="J343" s="46" t="str">
        <f>IF($B343="","",VLOOKUP($B343,'Catalog Items'!$L:$N,3,FALSE))</f>
        <v/>
      </c>
      <c r="K343" s="46" t="str">
        <f>IF($B343="","",VLOOKUP($B343,'Catalog Items'!$L:$O,4,FALSE))</f>
        <v/>
      </c>
      <c r="L343" s="47" t="str">
        <f>IF($B343="","",VLOOKUP($B343,'Catalog Items'!$L:$Q,6,FALSE))</f>
        <v/>
      </c>
      <c r="M343" s="47" t="str">
        <f>IF($B343="","",VLOOKUP($B343,'Catalog Items'!$L:$R,7,FALSE))</f>
        <v/>
      </c>
      <c r="N343" s="47" t="str">
        <f>IF($B343="","",VLOOKUP($B343,'Catalog Items'!$L:$S,8,FALSE))</f>
        <v/>
      </c>
      <c r="O343" s="47" t="str">
        <f>IF($B343="","",VLOOKUP($B343,'Catalog Items'!$L:$T,9,FALSE))</f>
        <v/>
      </c>
      <c r="P343" s="96" t="str">
        <f>IF($B343="","",VLOOKUP($B343,'Catalog Items'!$L:$AA,10,FALSE))</f>
        <v/>
      </c>
      <c r="Q343" s="96" t="str">
        <f>IF($B343="","",VLOOKUP($B343,'Catalog Items'!$L:$AA,11,FALSE))</f>
        <v/>
      </c>
      <c r="R343" s="96" t="str">
        <f>IF($B343="","",VLOOKUP($B343,'Catalog Items'!$L:$AA,12,FALSE))</f>
        <v/>
      </c>
      <c r="S343" s="96" t="str">
        <f>IF($B343="","",VLOOKUP($B343,'Catalog Items'!$L:$AA,13,FALSE))</f>
        <v/>
      </c>
      <c r="T343" s="47" t="str">
        <f>IF($B343="","",VLOOKUP($B343,'Catalog Items'!$L:$BB,17,FALSE))</f>
        <v/>
      </c>
      <c r="U343" s="47" t="str">
        <f>IF($B343="","",VLOOKUP($B343,'Catalog Items'!$L:$BB,19,FALSE))</f>
        <v/>
      </c>
      <c r="V343" s="47" t="str">
        <f>IF($B343="","",VLOOKUP($B343,'Catalog Items'!$L:$BB,20,FALSE))</f>
        <v/>
      </c>
      <c r="W343" s="47" t="str">
        <f>IF($B343="","",VLOOKUP($B343,'Catalog Items'!$L:$BB,21,FALSE))</f>
        <v/>
      </c>
      <c r="X343" s="48" t="str">
        <f>IF($B343="","",VLOOKUP($B343,'Catalog Items'!$L:$BB,22,FALSE))</f>
        <v/>
      </c>
      <c r="Y343" s="48" t="str">
        <f>IF($B343="","",VLOOKUP($B343,'Catalog Items'!$L:$BB,23,FALSE))</f>
        <v/>
      </c>
      <c r="Z343" s="48" t="str">
        <f>IF($B343="","",VLOOKUP($B343,'Catalog Items'!$L:$BB,24,FALSE))</f>
        <v/>
      </c>
      <c r="AA343" s="47" t="str">
        <f>IF($B343="","",VLOOKUP($B343,'Catalog Items'!$L:$BB,25,FALSE))</f>
        <v/>
      </c>
      <c r="AB343" s="47" t="str">
        <f>IF($B343="","",VLOOKUP($B343,'Catalog Items'!$L:$BB,26,FALSE))</f>
        <v/>
      </c>
      <c r="AC343" s="48" t="str">
        <f>IF($B343="","",VLOOKUP($B343,'Catalog Items'!$L:$BB,27,FALSE))</f>
        <v/>
      </c>
      <c r="AD343" s="48" t="str">
        <f>IF($B343="","",VLOOKUP($B343,'Catalog Items'!$L:$BB,28,FALSE))</f>
        <v/>
      </c>
      <c r="AE343" s="48" t="str">
        <f>IF($B343="","",VLOOKUP($B343,'Catalog Items'!$L:$BB,29,FALSE))</f>
        <v/>
      </c>
      <c r="AF343" s="48" t="str">
        <f>IF($B343="","",VLOOKUP($B343,'Catalog Items'!$L:$BB,30,FALSE))</f>
        <v/>
      </c>
      <c r="AG343" s="48" t="str">
        <f>IF($B343="","",VLOOKUP($B343,'Catalog Items'!$L:$BB,31,FALSE))</f>
        <v/>
      </c>
      <c r="AH343" s="48" t="str">
        <f>IF($B343="","",VLOOKUP($B343,'Catalog Items'!$L:$BB,32,FALSE))</f>
        <v/>
      </c>
      <c r="AI343" s="48" t="str">
        <f>IF($B343="","",VLOOKUP($B343,'Catalog Items'!$L:$BB,33,FALSE))</f>
        <v/>
      </c>
      <c r="AJ343" s="48" t="str">
        <f>IF($B343="","",VLOOKUP($B343,'Catalog Items'!$L:$BB,34,FALSE))</f>
        <v/>
      </c>
      <c r="AK343" s="47" t="str">
        <f>IF($B343="","",VLOOKUP($B343,'Catalog Items'!$L:$BB,35,FALSE))</f>
        <v/>
      </c>
      <c r="AL343" s="47" t="str">
        <f>IF($B343="","",VLOOKUP($B343,'Catalog Items'!$L:$BB,36,FALSE))</f>
        <v/>
      </c>
      <c r="AM343" s="47" t="str">
        <f>IF($B343="","",VLOOKUP($B343,'Catalog Items'!$L:$BB,37,FALSE))</f>
        <v/>
      </c>
      <c r="AN343" s="47" t="str">
        <f>IF($B343="","",VLOOKUP($B343,'Catalog Items'!$L:$BB,38,FALSE))</f>
        <v/>
      </c>
      <c r="AO343" s="47" t="str">
        <f>IF($B343="","",VLOOKUP($B343,'Catalog Items'!$L:$BB,14,FALSE))</f>
        <v/>
      </c>
    </row>
    <row r="344" spans="1:41" ht="15.6" customHeight="1" x14ac:dyDescent="0.25">
      <c r="A344" s="39">
        <v>333</v>
      </c>
      <c r="B344" s="40"/>
      <c r="C344" s="41"/>
      <c r="D344" s="41"/>
      <c r="E344" s="42" t="str">
        <f>IF($B344="","",VLOOKUP($B344,'Catalog Items'!$L:$M,2,FALSE))</f>
        <v/>
      </c>
      <c r="F344" s="68" t="str">
        <f>IF($B344="","",IF(AND(D344&gt;0,C344&gt;0),"UOM Error",IF(D344&gt;0,VLOOKUP(B344,'Catalog Items'!$L:$X,13,FALSE),IF(C344&gt;0,VLOOKUP(B344,'Catalog Items'!$L:$W,12,FALSE),0))))</f>
        <v/>
      </c>
      <c r="G344" s="43" t="str">
        <f t="shared" si="17"/>
        <v/>
      </c>
      <c r="H344" s="44">
        <f t="shared" si="18"/>
        <v>0</v>
      </c>
      <c r="I344" s="45">
        <f t="shared" si="16"/>
        <v>0</v>
      </c>
      <c r="J344" s="46" t="str">
        <f>IF($B344="","",VLOOKUP($B344,'Catalog Items'!$L:$N,3,FALSE))</f>
        <v/>
      </c>
      <c r="K344" s="46" t="str">
        <f>IF($B344="","",VLOOKUP($B344,'Catalog Items'!$L:$O,4,FALSE))</f>
        <v/>
      </c>
      <c r="L344" s="47" t="str">
        <f>IF($B344="","",VLOOKUP($B344,'Catalog Items'!$L:$Q,6,FALSE))</f>
        <v/>
      </c>
      <c r="M344" s="47" t="str">
        <f>IF($B344="","",VLOOKUP($B344,'Catalog Items'!$L:$R,7,FALSE))</f>
        <v/>
      </c>
      <c r="N344" s="47" t="str">
        <f>IF($B344="","",VLOOKUP($B344,'Catalog Items'!$L:$S,8,FALSE))</f>
        <v/>
      </c>
      <c r="O344" s="47" t="str">
        <f>IF($B344="","",VLOOKUP($B344,'Catalog Items'!$L:$T,9,FALSE))</f>
        <v/>
      </c>
      <c r="P344" s="96" t="str">
        <f>IF($B344="","",VLOOKUP($B344,'Catalog Items'!$L:$AA,10,FALSE))</f>
        <v/>
      </c>
      <c r="Q344" s="96" t="str">
        <f>IF($B344="","",VLOOKUP($B344,'Catalog Items'!$L:$AA,11,FALSE))</f>
        <v/>
      </c>
      <c r="R344" s="96" t="str">
        <f>IF($B344="","",VLOOKUP($B344,'Catalog Items'!$L:$AA,12,FALSE))</f>
        <v/>
      </c>
      <c r="S344" s="96" t="str">
        <f>IF($B344="","",VLOOKUP($B344,'Catalog Items'!$L:$AA,13,FALSE))</f>
        <v/>
      </c>
      <c r="T344" s="47" t="str">
        <f>IF($B344="","",VLOOKUP($B344,'Catalog Items'!$L:$BB,17,FALSE))</f>
        <v/>
      </c>
      <c r="U344" s="47" t="str">
        <f>IF($B344="","",VLOOKUP($B344,'Catalog Items'!$L:$BB,19,FALSE))</f>
        <v/>
      </c>
      <c r="V344" s="47" t="str">
        <f>IF($B344="","",VLOOKUP($B344,'Catalog Items'!$L:$BB,20,FALSE))</f>
        <v/>
      </c>
      <c r="W344" s="47" t="str">
        <f>IF($B344="","",VLOOKUP($B344,'Catalog Items'!$L:$BB,21,FALSE))</f>
        <v/>
      </c>
      <c r="X344" s="48" t="str">
        <f>IF($B344="","",VLOOKUP($B344,'Catalog Items'!$L:$BB,22,FALSE))</f>
        <v/>
      </c>
      <c r="Y344" s="48" t="str">
        <f>IF($B344="","",VLOOKUP($B344,'Catalog Items'!$L:$BB,23,FALSE))</f>
        <v/>
      </c>
      <c r="Z344" s="48" t="str">
        <f>IF($B344="","",VLOOKUP($B344,'Catalog Items'!$L:$BB,24,FALSE))</f>
        <v/>
      </c>
      <c r="AA344" s="47" t="str">
        <f>IF($B344="","",VLOOKUP($B344,'Catalog Items'!$L:$BB,25,FALSE))</f>
        <v/>
      </c>
      <c r="AB344" s="47" t="str">
        <f>IF($B344="","",VLOOKUP($B344,'Catalog Items'!$L:$BB,26,FALSE))</f>
        <v/>
      </c>
      <c r="AC344" s="48" t="str">
        <f>IF($B344="","",VLOOKUP($B344,'Catalog Items'!$L:$BB,27,FALSE))</f>
        <v/>
      </c>
      <c r="AD344" s="48" t="str">
        <f>IF($B344="","",VLOOKUP($B344,'Catalog Items'!$L:$BB,28,FALSE))</f>
        <v/>
      </c>
      <c r="AE344" s="48" t="str">
        <f>IF($B344="","",VLOOKUP($B344,'Catalog Items'!$L:$BB,29,FALSE))</f>
        <v/>
      </c>
      <c r="AF344" s="48" t="str">
        <f>IF($B344="","",VLOOKUP($B344,'Catalog Items'!$L:$BB,30,FALSE))</f>
        <v/>
      </c>
      <c r="AG344" s="48" t="str">
        <f>IF($B344="","",VLOOKUP($B344,'Catalog Items'!$L:$BB,31,FALSE))</f>
        <v/>
      </c>
      <c r="AH344" s="48" t="str">
        <f>IF($B344="","",VLOOKUP($B344,'Catalog Items'!$L:$BB,32,FALSE))</f>
        <v/>
      </c>
      <c r="AI344" s="48" t="str">
        <f>IF($B344="","",VLOOKUP($B344,'Catalog Items'!$L:$BB,33,FALSE))</f>
        <v/>
      </c>
      <c r="AJ344" s="48" t="str">
        <f>IF($B344="","",VLOOKUP($B344,'Catalog Items'!$L:$BB,34,FALSE))</f>
        <v/>
      </c>
      <c r="AK344" s="47" t="str">
        <f>IF($B344="","",VLOOKUP($B344,'Catalog Items'!$L:$BB,35,FALSE))</f>
        <v/>
      </c>
      <c r="AL344" s="47" t="str">
        <f>IF($B344="","",VLOOKUP($B344,'Catalog Items'!$L:$BB,36,FALSE))</f>
        <v/>
      </c>
      <c r="AM344" s="47" t="str">
        <f>IF($B344="","",VLOOKUP($B344,'Catalog Items'!$L:$BB,37,FALSE))</f>
        <v/>
      </c>
      <c r="AN344" s="47" t="str">
        <f>IF($B344="","",VLOOKUP($B344,'Catalog Items'!$L:$BB,38,FALSE))</f>
        <v/>
      </c>
      <c r="AO344" s="47" t="str">
        <f>IF($B344="","",VLOOKUP($B344,'Catalog Items'!$L:$BB,14,FALSE))</f>
        <v/>
      </c>
    </row>
    <row r="345" spans="1:41" ht="15.6" customHeight="1" x14ac:dyDescent="0.25">
      <c r="A345" s="39">
        <v>334</v>
      </c>
      <c r="B345" s="40"/>
      <c r="C345" s="41"/>
      <c r="D345" s="41"/>
      <c r="E345" s="42" t="str">
        <f>IF($B345="","",VLOOKUP($B345,'Catalog Items'!$L:$M,2,FALSE))</f>
        <v/>
      </c>
      <c r="F345" s="68" t="str">
        <f>IF($B345="","",IF(AND(D345&gt;0,C345&gt;0),"UOM Error",IF(D345&gt;0,VLOOKUP(B345,'Catalog Items'!$L:$X,13,FALSE),IF(C345&gt;0,VLOOKUP(B345,'Catalog Items'!$L:$W,12,FALSE),0))))</f>
        <v/>
      </c>
      <c r="G345" s="43" t="str">
        <f t="shared" si="17"/>
        <v/>
      </c>
      <c r="H345" s="44">
        <f t="shared" si="18"/>
        <v>0</v>
      </c>
      <c r="I345" s="45">
        <f t="shared" si="16"/>
        <v>0</v>
      </c>
      <c r="J345" s="46" t="str">
        <f>IF($B345="","",VLOOKUP($B345,'Catalog Items'!$L:$N,3,FALSE))</f>
        <v/>
      </c>
      <c r="K345" s="46" t="str">
        <f>IF($B345="","",VLOOKUP($B345,'Catalog Items'!$L:$O,4,FALSE))</f>
        <v/>
      </c>
      <c r="L345" s="47" t="str">
        <f>IF($B345="","",VLOOKUP($B345,'Catalog Items'!$L:$Q,6,FALSE))</f>
        <v/>
      </c>
      <c r="M345" s="47" t="str">
        <f>IF($B345="","",VLOOKUP($B345,'Catalog Items'!$L:$R,7,FALSE))</f>
        <v/>
      </c>
      <c r="N345" s="47" t="str">
        <f>IF($B345="","",VLOOKUP($B345,'Catalog Items'!$L:$S,8,FALSE))</f>
        <v/>
      </c>
      <c r="O345" s="47" t="str">
        <f>IF($B345="","",VLOOKUP($B345,'Catalog Items'!$L:$T,9,FALSE))</f>
        <v/>
      </c>
      <c r="P345" s="96" t="str">
        <f>IF($B345="","",VLOOKUP($B345,'Catalog Items'!$L:$AA,10,FALSE))</f>
        <v/>
      </c>
      <c r="Q345" s="96" t="str">
        <f>IF($B345="","",VLOOKUP($B345,'Catalog Items'!$L:$AA,11,FALSE))</f>
        <v/>
      </c>
      <c r="R345" s="96" t="str">
        <f>IF($B345="","",VLOOKUP($B345,'Catalog Items'!$L:$AA,12,FALSE))</f>
        <v/>
      </c>
      <c r="S345" s="96" t="str">
        <f>IF($B345="","",VLOOKUP($B345,'Catalog Items'!$L:$AA,13,FALSE))</f>
        <v/>
      </c>
      <c r="T345" s="47" t="str">
        <f>IF($B345="","",VLOOKUP($B345,'Catalog Items'!$L:$BB,17,FALSE))</f>
        <v/>
      </c>
      <c r="U345" s="47" t="str">
        <f>IF($B345="","",VLOOKUP($B345,'Catalog Items'!$L:$BB,19,FALSE))</f>
        <v/>
      </c>
      <c r="V345" s="47" t="str">
        <f>IF($B345="","",VLOOKUP($B345,'Catalog Items'!$L:$BB,20,FALSE))</f>
        <v/>
      </c>
      <c r="W345" s="47" t="str">
        <f>IF($B345="","",VLOOKUP($B345,'Catalog Items'!$L:$BB,21,FALSE))</f>
        <v/>
      </c>
      <c r="X345" s="48" t="str">
        <f>IF($B345="","",VLOOKUP($B345,'Catalog Items'!$L:$BB,22,FALSE))</f>
        <v/>
      </c>
      <c r="Y345" s="48" t="str">
        <f>IF($B345="","",VLOOKUP($B345,'Catalog Items'!$L:$BB,23,FALSE))</f>
        <v/>
      </c>
      <c r="Z345" s="48" t="str">
        <f>IF($B345="","",VLOOKUP($B345,'Catalog Items'!$L:$BB,24,FALSE))</f>
        <v/>
      </c>
      <c r="AA345" s="47" t="str">
        <f>IF($B345="","",VLOOKUP($B345,'Catalog Items'!$L:$BB,25,FALSE))</f>
        <v/>
      </c>
      <c r="AB345" s="47" t="str">
        <f>IF($B345="","",VLOOKUP($B345,'Catalog Items'!$L:$BB,26,FALSE))</f>
        <v/>
      </c>
      <c r="AC345" s="48" t="str">
        <f>IF($B345="","",VLOOKUP($B345,'Catalog Items'!$L:$BB,27,FALSE))</f>
        <v/>
      </c>
      <c r="AD345" s="48" t="str">
        <f>IF($B345="","",VLOOKUP($B345,'Catalog Items'!$L:$BB,28,FALSE))</f>
        <v/>
      </c>
      <c r="AE345" s="48" t="str">
        <f>IF($B345="","",VLOOKUP($B345,'Catalog Items'!$L:$BB,29,FALSE))</f>
        <v/>
      </c>
      <c r="AF345" s="48" t="str">
        <f>IF($B345="","",VLOOKUP($B345,'Catalog Items'!$L:$BB,30,FALSE))</f>
        <v/>
      </c>
      <c r="AG345" s="48" t="str">
        <f>IF($B345="","",VLOOKUP($B345,'Catalog Items'!$L:$BB,31,FALSE))</f>
        <v/>
      </c>
      <c r="AH345" s="48" t="str">
        <f>IF($B345="","",VLOOKUP($B345,'Catalog Items'!$L:$BB,32,FALSE))</f>
        <v/>
      </c>
      <c r="AI345" s="48" t="str">
        <f>IF($B345="","",VLOOKUP($B345,'Catalog Items'!$L:$BB,33,FALSE))</f>
        <v/>
      </c>
      <c r="AJ345" s="48" t="str">
        <f>IF($B345="","",VLOOKUP($B345,'Catalog Items'!$L:$BB,34,FALSE))</f>
        <v/>
      </c>
      <c r="AK345" s="47" t="str">
        <f>IF($B345="","",VLOOKUP($B345,'Catalog Items'!$L:$BB,35,FALSE))</f>
        <v/>
      </c>
      <c r="AL345" s="47" t="str">
        <f>IF($B345="","",VLOOKUP($B345,'Catalog Items'!$L:$BB,36,FALSE))</f>
        <v/>
      </c>
      <c r="AM345" s="47" t="str">
        <f>IF($B345="","",VLOOKUP($B345,'Catalog Items'!$L:$BB,37,FALSE))</f>
        <v/>
      </c>
      <c r="AN345" s="47" t="str">
        <f>IF($B345="","",VLOOKUP($B345,'Catalog Items'!$L:$BB,38,FALSE))</f>
        <v/>
      </c>
      <c r="AO345" s="47" t="str">
        <f>IF($B345="","",VLOOKUP($B345,'Catalog Items'!$L:$BB,14,FALSE))</f>
        <v/>
      </c>
    </row>
    <row r="346" spans="1:41" ht="15.6" customHeight="1" x14ac:dyDescent="0.25">
      <c r="A346" s="39">
        <v>335</v>
      </c>
      <c r="B346" s="40"/>
      <c r="C346" s="41"/>
      <c r="D346" s="41"/>
      <c r="E346" s="42" t="str">
        <f>IF($B346="","",VLOOKUP($B346,'Catalog Items'!$L:$M,2,FALSE))</f>
        <v/>
      </c>
      <c r="F346" s="68" t="str">
        <f>IF($B346="","",IF(AND(D346&gt;0,C346&gt;0),"UOM Error",IF(D346&gt;0,VLOOKUP(B346,'Catalog Items'!$L:$X,13,FALSE),IF(C346&gt;0,VLOOKUP(B346,'Catalog Items'!$L:$W,12,FALSE),0))))</f>
        <v/>
      </c>
      <c r="G346" s="43" t="str">
        <f t="shared" si="17"/>
        <v/>
      </c>
      <c r="H346" s="44">
        <f t="shared" si="18"/>
        <v>0</v>
      </c>
      <c r="I346" s="45">
        <f t="shared" si="16"/>
        <v>0</v>
      </c>
      <c r="J346" s="46" t="str">
        <f>IF($B346="","",VLOOKUP($B346,'Catalog Items'!$L:$N,3,FALSE))</f>
        <v/>
      </c>
      <c r="K346" s="46" t="str">
        <f>IF($B346="","",VLOOKUP($B346,'Catalog Items'!$L:$O,4,FALSE))</f>
        <v/>
      </c>
      <c r="L346" s="47" t="str">
        <f>IF($B346="","",VLOOKUP($B346,'Catalog Items'!$L:$Q,6,FALSE))</f>
        <v/>
      </c>
      <c r="M346" s="47" t="str">
        <f>IF($B346="","",VLOOKUP($B346,'Catalog Items'!$L:$R,7,FALSE))</f>
        <v/>
      </c>
      <c r="N346" s="47" t="str">
        <f>IF($B346="","",VLOOKUP($B346,'Catalog Items'!$L:$S,8,FALSE))</f>
        <v/>
      </c>
      <c r="O346" s="47" t="str">
        <f>IF($B346="","",VLOOKUP($B346,'Catalog Items'!$L:$T,9,FALSE))</f>
        <v/>
      </c>
      <c r="P346" s="96" t="str">
        <f>IF($B346="","",VLOOKUP($B346,'Catalog Items'!$L:$AA,10,FALSE))</f>
        <v/>
      </c>
      <c r="Q346" s="96" t="str">
        <f>IF($B346="","",VLOOKUP($B346,'Catalog Items'!$L:$AA,11,FALSE))</f>
        <v/>
      </c>
      <c r="R346" s="96" t="str">
        <f>IF($B346="","",VLOOKUP($B346,'Catalog Items'!$L:$AA,12,FALSE))</f>
        <v/>
      </c>
      <c r="S346" s="96" t="str">
        <f>IF($B346="","",VLOOKUP($B346,'Catalog Items'!$L:$AA,13,FALSE))</f>
        <v/>
      </c>
      <c r="T346" s="47" t="str">
        <f>IF($B346="","",VLOOKUP($B346,'Catalog Items'!$L:$BB,17,FALSE))</f>
        <v/>
      </c>
      <c r="U346" s="47" t="str">
        <f>IF($B346="","",VLOOKUP($B346,'Catalog Items'!$L:$BB,19,FALSE))</f>
        <v/>
      </c>
      <c r="V346" s="47" t="str">
        <f>IF($B346="","",VLOOKUP($B346,'Catalog Items'!$L:$BB,20,FALSE))</f>
        <v/>
      </c>
      <c r="W346" s="47" t="str">
        <f>IF($B346="","",VLOOKUP($B346,'Catalog Items'!$L:$BB,21,FALSE))</f>
        <v/>
      </c>
      <c r="X346" s="48" t="str">
        <f>IF($B346="","",VLOOKUP($B346,'Catalog Items'!$L:$BB,22,FALSE))</f>
        <v/>
      </c>
      <c r="Y346" s="48" t="str">
        <f>IF($B346="","",VLOOKUP($B346,'Catalog Items'!$L:$BB,23,FALSE))</f>
        <v/>
      </c>
      <c r="Z346" s="48" t="str">
        <f>IF($B346="","",VLOOKUP($B346,'Catalog Items'!$L:$BB,24,FALSE))</f>
        <v/>
      </c>
      <c r="AA346" s="47" t="str">
        <f>IF($B346="","",VLOOKUP($B346,'Catalog Items'!$L:$BB,25,FALSE))</f>
        <v/>
      </c>
      <c r="AB346" s="47" t="str">
        <f>IF($B346="","",VLOOKUP($B346,'Catalog Items'!$L:$BB,26,FALSE))</f>
        <v/>
      </c>
      <c r="AC346" s="48" t="str">
        <f>IF($B346="","",VLOOKUP($B346,'Catalog Items'!$L:$BB,27,FALSE))</f>
        <v/>
      </c>
      <c r="AD346" s="48" t="str">
        <f>IF($B346="","",VLOOKUP($B346,'Catalog Items'!$L:$BB,28,FALSE))</f>
        <v/>
      </c>
      <c r="AE346" s="48" t="str">
        <f>IF($B346="","",VLOOKUP($B346,'Catalog Items'!$L:$BB,29,FALSE))</f>
        <v/>
      </c>
      <c r="AF346" s="48" t="str">
        <f>IF($B346="","",VLOOKUP($B346,'Catalog Items'!$L:$BB,30,FALSE))</f>
        <v/>
      </c>
      <c r="AG346" s="48" t="str">
        <f>IF($B346="","",VLOOKUP($B346,'Catalog Items'!$L:$BB,31,FALSE))</f>
        <v/>
      </c>
      <c r="AH346" s="48" t="str">
        <f>IF($B346="","",VLOOKUP($B346,'Catalog Items'!$L:$BB,32,FALSE))</f>
        <v/>
      </c>
      <c r="AI346" s="48" t="str">
        <f>IF($B346="","",VLOOKUP($B346,'Catalog Items'!$L:$BB,33,FALSE))</f>
        <v/>
      </c>
      <c r="AJ346" s="48" t="str">
        <f>IF($B346="","",VLOOKUP($B346,'Catalog Items'!$L:$BB,34,FALSE))</f>
        <v/>
      </c>
      <c r="AK346" s="47" t="str">
        <f>IF($B346="","",VLOOKUP($B346,'Catalog Items'!$L:$BB,35,FALSE))</f>
        <v/>
      </c>
      <c r="AL346" s="47" t="str">
        <f>IF($B346="","",VLOOKUP($B346,'Catalog Items'!$L:$BB,36,FALSE))</f>
        <v/>
      </c>
      <c r="AM346" s="47" t="str">
        <f>IF($B346="","",VLOOKUP($B346,'Catalog Items'!$L:$BB,37,FALSE))</f>
        <v/>
      </c>
      <c r="AN346" s="47" t="str">
        <f>IF($B346="","",VLOOKUP($B346,'Catalog Items'!$L:$BB,38,FALSE))</f>
        <v/>
      </c>
      <c r="AO346" s="47" t="str">
        <f>IF($B346="","",VLOOKUP($B346,'Catalog Items'!$L:$BB,14,FALSE))</f>
        <v/>
      </c>
    </row>
    <row r="347" spans="1:41" ht="15.6" customHeight="1" x14ac:dyDescent="0.25">
      <c r="A347" s="39">
        <v>336</v>
      </c>
      <c r="B347" s="40"/>
      <c r="C347" s="41"/>
      <c r="D347" s="41"/>
      <c r="E347" s="42" t="str">
        <f>IF($B347="","",VLOOKUP($B347,'Catalog Items'!$L:$M,2,FALSE))</f>
        <v/>
      </c>
      <c r="F347" s="68" t="str">
        <f>IF($B347="","",IF(AND(D347&gt;0,C347&gt;0),"UOM Error",IF(D347&gt;0,VLOOKUP(B347,'Catalog Items'!$L:$X,13,FALSE),IF(C347&gt;0,VLOOKUP(B347,'Catalog Items'!$L:$W,12,FALSE),0))))</f>
        <v/>
      </c>
      <c r="G347" s="43" t="str">
        <f t="shared" si="17"/>
        <v/>
      </c>
      <c r="H347" s="44">
        <f t="shared" si="18"/>
        <v>0</v>
      </c>
      <c r="I347" s="45">
        <f t="shared" si="16"/>
        <v>0</v>
      </c>
      <c r="J347" s="46" t="str">
        <f>IF($B347="","",VLOOKUP($B347,'Catalog Items'!$L:$N,3,FALSE))</f>
        <v/>
      </c>
      <c r="K347" s="46" t="str">
        <f>IF($B347="","",VLOOKUP($B347,'Catalog Items'!$L:$O,4,FALSE))</f>
        <v/>
      </c>
      <c r="L347" s="47" t="str">
        <f>IF($B347="","",VLOOKUP($B347,'Catalog Items'!$L:$Q,6,FALSE))</f>
        <v/>
      </c>
      <c r="M347" s="47" t="str">
        <f>IF($B347="","",VLOOKUP($B347,'Catalog Items'!$L:$R,7,FALSE))</f>
        <v/>
      </c>
      <c r="N347" s="47" t="str">
        <f>IF($B347="","",VLOOKUP($B347,'Catalog Items'!$L:$S,8,FALSE))</f>
        <v/>
      </c>
      <c r="O347" s="47" t="str">
        <f>IF($B347="","",VLOOKUP($B347,'Catalog Items'!$L:$T,9,FALSE))</f>
        <v/>
      </c>
      <c r="P347" s="96" t="str">
        <f>IF($B347="","",VLOOKUP($B347,'Catalog Items'!$L:$AA,10,FALSE))</f>
        <v/>
      </c>
      <c r="Q347" s="96" t="str">
        <f>IF($B347="","",VLOOKUP($B347,'Catalog Items'!$L:$AA,11,FALSE))</f>
        <v/>
      </c>
      <c r="R347" s="96" t="str">
        <f>IF($B347="","",VLOOKUP($B347,'Catalog Items'!$L:$AA,12,FALSE))</f>
        <v/>
      </c>
      <c r="S347" s="96" t="str">
        <f>IF($B347="","",VLOOKUP($B347,'Catalog Items'!$L:$AA,13,FALSE))</f>
        <v/>
      </c>
      <c r="T347" s="47" t="str">
        <f>IF($B347="","",VLOOKUP($B347,'Catalog Items'!$L:$BB,17,FALSE))</f>
        <v/>
      </c>
      <c r="U347" s="47" t="str">
        <f>IF($B347="","",VLOOKUP($B347,'Catalog Items'!$L:$BB,19,FALSE))</f>
        <v/>
      </c>
      <c r="V347" s="47" t="str">
        <f>IF($B347="","",VLOOKUP($B347,'Catalog Items'!$L:$BB,20,FALSE))</f>
        <v/>
      </c>
      <c r="W347" s="47" t="str">
        <f>IF($B347="","",VLOOKUP($B347,'Catalog Items'!$L:$BB,21,FALSE))</f>
        <v/>
      </c>
      <c r="X347" s="48" t="str">
        <f>IF($B347="","",VLOOKUP($B347,'Catalog Items'!$L:$BB,22,FALSE))</f>
        <v/>
      </c>
      <c r="Y347" s="48" t="str">
        <f>IF($B347="","",VLOOKUP($B347,'Catalog Items'!$L:$BB,23,FALSE))</f>
        <v/>
      </c>
      <c r="Z347" s="48" t="str">
        <f>IF($B347="","",VLOOKUP($B347,'Catalog Items'!$L:$BB,24,FALSE))</f>
        <v/>
      </c>
      <c r="AA347" s="47" t="str">
        <f>IF($B347="","",VLOOKUP($B347,'Catalog Items'!$L:$BB,25,FALSE))</f>
        <v/>
      </c>
      <c r="AB347" s="47" t="str">
        <f>IF($B347="","",VLOOKUP($B347,'Catalog Items'!$L:$BB,26,FALSE))</f>
        <v/>
      </c>
      <c r="AC347" s="48" t="str">
        <f>IF($B347="","",VLOOKUP($B347,'Catalog Items'!$L:$BB,27,FALSE))</f>
        <v/>
      </c>
      <c r="AD347" s="48" t="str">
        <f>IF($B347="","",VLOOKUP($B347,'Catalog Items'!$L:$BB,28,FALSE))</f>
        <v/>
      </c>
      <c r="AE347" s="48" t="str">
        <f>IF($B347="","",VLOOKUP($B347,'Catalog Items'!$L:$BB,29,FALSE))</f>
        <v/>
      </c>
      <c r="AF347" s="48" t="str">
        <f>IF($B347="","",VLOOKUP($B347,'Catalog Items'!$L:$BB,30,FALSE))</f>
        <v/>
      </c>
      <c r="AG347" s="48" t="str">
        <f>IF($B347="","",VLOOKUP($B347,'Catalog Items'!$L:$BB,31,FALSE))</f>
        <v/>
      </c>
      <c r="AH347" s="48" t="str">
        <f>IF($B347="","",VLOOKUP($B347,'Catalog Items'!$L:$BB,32,FALSE))</f>
        <v/>
      </c>
      <c r="AI347" s="48" t="str">
        <f>IF($B347="","",VLOOKUP($B347,'Catalog Items'!$L:$BB,33,FALSE))</f>
        <v/>
      </c>
      <c r="AJ347" s="48" t="str">
        <f>IF($B347="","",VLOOKUP($B347,'Catalog Items'!$L:$BB,34,FALSE))</f>
        <v/>
      </c>
      <c r="AK347" s="47" t="str">
        <f>IF($B347="","",VLOOKUP($B347,'Catalog Items'!$L:$BB,35,FALSE))</f>
        <v/>
      </c>
      <c r="AL347" s="47" t="str">
        <f>IF($B347="","",VLOOKUP($B347,'Catalog Items'!$L:$BB,36,FALSE))</f>
        <v/>
      </c>
      <c r="AM347" s="47" t="str">
        <f>IF($B347="","",VLOOKUP($B347,'Catalog Items'!$L:$BB,37,FALSE))</f>
        <v/>
      </c>
      <c r="AN347" s="47" t="str">
        <f>IF($B347="","",VLOOKUP($B347,'Catalog Items'!$L:$BB,38,FALSE))</f>
        <v/>
      </c>
      <c r="AO347" s="47" t="str">
        <f>IF($B347="","",VLOOKUP($B347,'Catalog Items'!$L:$BB,14,FALSE))</f>
        <v/>
      </c>
    </row>
    <row r="348" spans="1:41" ht="15.6" customHeight="1" x14ac:dyDescent="0.25">
      <c r="A348" s="39">
        <v>337</v>
      </c>
      <c r="B348" s="40"/>
      <c r="C348" s="41"/>
      <c r="D348" s="41"/>
      <c r="E348" s="42" t="str">
        <f>IF($B348="","",VLOOKUP($B348,'Catalog Items'!$L:$M,2,FALSE))</f>
        <v/>
      </c>
      <c r="F348" s="68" t="str">
        <f>IF($B348="","",IF(AND(D348&gt;0,C348&gt;0),"UOM Error",IF(D348&gt;0,VLOOKUP(B348,'Catalog Items'!$L:$X,13,FALSE),IF(C348&gt;0,VLOOKUP(B348,'Catalog Items'!$L:$W,12,FALSE),0))))</f>
        <v/>
      </c>
      <c r="G348" s="43" t="str">
        <f t="shared" si="17"/>
        <v/>
      </c>
      <c r="H348" s="44">
        <f t="shared" si="18"/>
        <v>0</v>
      </c>
      <c r="I348" s="45">
        <f t="shared" si="16"/>
        <v>0</v>
      </c>
      <c r="J348" s="46" t="str">
        <f>IF($B348="","",VLOOKUP($B348,'Catalog Items'!$L:$N,3,FALSE))</f>
        <v/>
      </c>
      <c r="K348" s="46" t="str">
        <f>IF($B348="","",VLOOKUP($B348,'Catalog Items'!$L:$O,4,FALSE))</f>
        <v/>
      </c>
      <c r="L348" s="47" t="str">
        <f>IF($B348="","",VLOOKUP($B348,'Catalog Items'!$L:$Q,6,FALSE))</f>
        <v/>
      </c>
      <c r="M348" s="47" t="str">
        <f>IF($B348="","",VLOOKUP($B348,'Catalog Items'!$L:$R,7,FALSE))</f>
        <v/>
      </c>
      <c r="N348" s="47" t="str">
        <f>IF($B348="","",VLOOKUP($B348,'Catalog Items'!$L:$S,8,FALSE))</f>
        <v/>
      </c>
      <c r="O348" s="47" t="str">
        <f>IF($B348="","",VLOOKUP($B348,'Catalog Items'!$L:$T,9,FALSE))</f>
        <v/>
      </c>
      <c r="P348" s="96" t="str">
        <f>IF($B348="","",VLOOKUP($B348,'Catalog Items'!$L:$AA,10,FALSE))</f>
        <v/>
      </c>
      <c r="Q348" s="96" t="str">
        <f>IF($B348="","",VLOOKUP($B348,'Catalog Items'!$L:$AA,11,FALSE))</f>
        <v/>
      </c>
      <c r="R348" s="96" t="str">
        <f>IF($B348="","",VLOOKUP($B348,'Catalog Items'!$L:$AA,12,FALSE))</f>
        <v/>
      </c>
      <c r="S348" s="96" t="str">
        <f>IF($B348="","",VLOOKUP($B348,'Catalog Items'!$L:$AA,13,FALSE))</f>
        <v/>
      </c>
      <c r="T348" s="47" t="str">
        <f>IF($B348="","",VLOOKUP($B348,'Catalog Items'!$L:$BB,17,FALSE))</f>
        <v/>
      </c>
      <c r="U348" s="47" t="str">
        <f>IF($B348="","",VLOOKUP($B348,'Catalog Items'!$L:$BB,19,FALSE))</f>
        <v/>
      </c>
      <c r="V348" s="47" t="str">
        <f>IF($B348="","",VLOOKUP($B348,'Catalog Items'!$L:$BB,20,FALSE))</f>
        <v/>
      </c>
      <c r="W348" s="47" t="str">
        <f>IF($B348="","",VLOOKUP($B348,'Catalog Items'!$L:$BB,21,FALSE))</f>
        <v/>
      </c>
      <c r="X348" s="48" t="str">
        <f>IF($B348="","",VLOOKUP($B348,'Catalog Items'!$L:$BB,22,FALSE))</f>
        <v/>
      </c>
      <c r="Y348" s="48" t="str">
        <f>IF($B348="","",VLOOKUP($B348,'Catalog Items'!$L:$BB,23,FALSE))</f>
        <v/>
      </c>
      <c r="Z348" s="48" t="str">
        <f>IF($B348="","",VLOOKUP($B348,'Catalog Items'!$L:$BB,24,FALSE))</f>
        <v/>
      </c>
      <c r="AA348" s="47" t="str">
        <f>IF($B348="","",VLOOKUP($B348,'Catalog Items'!$L:$BB,25,FALSE))</f>
        <v/>
      </c>
      <c r="AB348" s="47" t="str">
        <f>IF($B348="","",VLOOKUP($B348,'Catalog Items'!$L:$BB,26,FALSE))</f>
        <v/>
      </c>
      <c r="AC348" s="48" t="str">
        <f>IF($B348="","",VLOOKUP($B348,'Catalog Items'!$L:$BB,27,FALSE))</f>
        <v/>
      </c>
      <c r="AD348" s="48" t="str">
        <f>IF($B348="","",VLOOKUP($B348,'Catalog Items'!$L:$BB,28,FALSE))</f>
        <v/>
      </c>
      <c r="AE348" s="48" t="str">
        <f>IF($B348="","",VLOOKUP($B348,'Catalog Items'!$L:$BB,29,FALSE))</f>
        <v/>
      </c>
      <c r="AF348" s="48" t="str">
        <f>IF($B348="","",VLOOKUP($B348,'Catalog Items'!$L:$BB,30,FALSE))</f>
        <v/>
      </c>
      <c r="AG348" s="48" t="str">
        <f>IF($B348="","",VLOOKUP($B348,'Catalog Items'!$L:$BB,31,FALSE))</f>
        <v/>
      </c>
      <c r="AH348" s="48" t="str">
        <f>IF($B348="","",VLOOKUP($B348,'Catalog Items'!$L:$BB,32,FALSE))</f>
        <v/>
      </c>
      <c r="AI348" s="48" t="str">
        <f>IF($B348="","",VLOOKUP($B348,'Catalog Items'!$L:$BB,33,FALSE))</f>
        <v/>
      </c>
      <c r="AJ348" s="48" t="str">
        <f>IF($B348="","",VLOOKUP($B348,'Catalog Items'!$L:$BB,34,FALSE))</f>
        <v/>
      </c>
      <c r="AK348" s="47" t="str">
        <f>IF($B348="","",VLOOKUP($B348,'Catalog Items'!$L:$BB,35,FALSE))</f>
        <v/>
      </c>
      <c r="AL348" s="47" t="str">
        <f>IF($B348="","",VLOOKUP($B348,'Catalog Items'!$L:$BB,36,FALSE))</f>
        <v/>
      </c>
      <c r="AM348" s="47" t="str">
        <f>IF($B348="","",VLOOKUP($B348,'Catalog Items'!$L:$BB,37,FALSE))</f>
        <v/>
      </c>
      <c r="AN348" s="47" t="str">
        <f>IF($B348="","",VLOOKUP($B348,'Catalog Items'!$L:$BB,38,FALSE))</f>
        <v/>
      </c>
      <c r="AO348" s="47" t="str">
        <f>IF($B348="","",VLOOKUP($B348,'Catalog Items'!$L:$BB,14,FALSE))</f>
        <v/>
      </c>
    </row>
    <row r="349" spans="1:41" ht="15.6" customHeight="1" x14ac:dyDescent="0.25">
      <c r="A349" s="39">
        <v>338</v>
      </c>
      <c r="B349" s="40"/>
      <c r="C349" s="41"/>
      <c r="D349" s="41"/>
      <c r="E349" s="42" t="str">
        <f>IF($B349="","",VLOOKUP($B349,'Catalog Items'!$L:$M,2,FALSE))</f>
        <v/>
      </c>
      <c r="F349" s="68" t="str">
        <f>IF($B349="","",IF(AND(D349&gt;0,C349&gt;0),"UOM Error",IF(D349&gt;0,VLOOKUP(B349,'Catalog Items'!$L:$X,13,FALSE),IF(C349&gt;0,VLOOKUP(B349,'Catalog Items'!$L:$W,12,FALSE),0))))</f>
        <v/>
      </c>
      <c r="G349" s="43" t="str">
        <f t="shared" si="17"/>
        <v/>
      </c>
      <c r="H349" s="44">
        <f t="shared" si="18"/>
        <v>0</v>
      </c>
      <c r="I349" s="45">
        <f t="shared" si="16"/>
        <v>0</v>
      </c>
      <c r="J349" s="46" t="str">
        <f>IF($B349="","",VLOOKUP($B349,'Catalog Items'!$L:$N,3,FALSE))</f>
        <v/>
      </c>
      <c r="K349" s="46" t="str">
        <f>IF($B349="","",VLOOKUP($B349,'Catalog Items'!$L:$O,4,FALSE))</f>
        <v/>
      </c>
      <c r="L349" s="47" t="str">
        <f>IF($B349="","",VLOOKUP($B349,'Catalog Items'!$L:$Q,6,FALSE))</f>
        <v/>
      </c>
      <c r="M349" s="47" t="str">
        <f>IF($B349="","",VLOOKUP($B349,'Catalog Items'!$L:$R,7,FALSE))</f>
        <v/>
      </c>
      <c r="N349" s="47" t="str">
        <f>IF($B349="","",VLOOKUP($B349,'Catalog Items'!$L:$S,8,FALSE))</f>
        <v/>
      </c>
      <c r="O349" s="47" t="str">
        <f>IF($B349="","",VLOOKUP($B349,'Catalog Items'!$L:$T,9,FALSE))</f>
        <v/>
      </c>
      <c r="P349" s="96" t="str">
        <f>IF($B349="","",VLOOKUP($B349,'Catalog Items'!$L:$AA,10,FALSE))</f>
        <v/>
      </c>
      <c r="Q349" s="96" t="str">
        <f>IF($B349="","",VLOOKUP($B349,'Catalog Items'!$L:$AA,11,FALSE))</f>
        <v/>
      </c>
      <c r="R349" s="96" t="str">
        <f>IF($B349="","",VLOOKUP($B349,'Catalog Items'!$L:$AA,12,FALSE))</f>
        <v/>
      </c>
      <c r="S349" s="96" t="str">
        <f>IF($B349="","",VLOOKUP($B349,'Catalog Items'!$L:$AA,13,FALSE))</f>
        <v/>
      </c>
      <c r="T349" s="47" t="str">
        <f>IF($B349="","",VLOOKUP($B349,'Catalog Items'!$L:$BB,17,FALSE))</f>
        <v/>
      </c>
      <c r="U349" s="47" t="str">
        <f>IF($B349="","",VLOOKUP($B349,'Catalog Items'!$L:$BB,19,FALSE))</f>
        <v/>
      </c>
      <c r="V349" s="47" t="str">
        <f>IF($B349="","",VLOOKUP($B349,'Catalog Items'!$L:$BB,20,FALSE))</f>
        <v/>
      </c>
      <c r="W349" s="47" t="str">
        <f>IF($B349="","",VLOOKUP($B349,'Catalog Items'!$L:$BB,21,FALSE))</f>
        <v/>
      </c>
      <c r="X349" s="48" t="str">
        <f>IF($B349="","",VLOOKUP($B349,'Catalog Items'!$L:$BB,22,FALSE))</f>
        <v/>
      </c>
      <c r="Y349" s="48" t="str">
        <f>IF($B349="","",VLOOKUP($B349,'Catalog Items'!$L:$BB,23,FALSE))</f>
        <v/>
      </c>
      <c r="Z349" s="48" t="str">
        <f>IF($B349="","",VLOOKUP($B349,'Catalog Items'!$L:$BB,24,FALSE))</f>
        <v/>
      </c>
      <c r="AA349" s="47" t="str">
        <f>IF($B349="","",VLOOKUP($B349,'Catalog Items'!$L:$BB,25,FALSE))</f>
        <v/>
      </c>
      <c r="AB349" s="47" t="str">
        <f>IF($B349="","",VLOOKUP($B349,'Catalog Items'!$L:$BB,26,FALSE))</f>
        <v/>
      </c>
      <c r="AC349" s="48" t="str">
        <f>IF($B349="","",VLOOKUP($B349,'Catalog Items'!$L:$BB,27,FALSE))</f>
        <v/>
      </c>
      <c r="AD349" s="48" t="str">
        <f>IF($B349="","",VLOOKUP($B349,'Catalog Items'!$L:$BB,28,FALSE))</f>
        <v/>
      </c>
      <c r="AE349" s="48" t="str">
        <f>IF($B349="","",VLOOKUP($B349,'Catalog Items'!$L:$BB,29,FALSE))</f>
        <v/>
      </c>
      <c r="AF349" s="48" t="str">
        <f>IF($B349="","",VLOOKUP($B349,'Catalog Items'!$L:$BB,30,FALSE))</f>
        <v/>
      </c>
      <c r="AG349" s="48" t="str">
        <f>IF($B349="","",VLOOKUP($B349,'Catalog Items'!$L:$BB,31,FALSE))</f>
        <v/>
      </c>
      <c r="AH349" s="48" t="str">
        <f>IF($B349="","",VLOOKUP($B349,'Catalog Items'!$L:$BB,32,FALSE))</f>
        <v/>
      </c>
      <c r="AI349" s="48" t="str">
        <f>IF($B349="","",VLOOKUP($B349,'Catalog Items'!$L:$BB,33,FALSE))</f>
        <v/>
      </c>
      <c r="AJ349" s="48" t="str">
        <f>IF($B349="","",VLOOKUP($B349,'Catalog Items'!$L:$BB,34,FALSE))</f>
        <v/>
      </c>
      <c r="AK349" s="47" t="str">
        <f>IF($B349="","",VLOOKUP($B349,'Catalog Items'!$L:$BB,35,FALSE))</f>
        <v/>
      </c>
      <c r="AL349" s="47" t="str">
        <f>IF($B349="","",VLOOKUP($B349,'Catalog Items'!$L:$BB,36,FALSE))</f>
        <v/>
      </c>
      <c r="AM349" s="47" t="str">
        <f>IF($B349="","",VLOOKUP($B349,'Catalog Items'!$L:$BB,37,FALSE))</f>
        <v/>
      </c>
      <c r="AN349" s="47" t="str">
        <f>IF($B349="","",VLOOKUP($B349,'Catalog Items'!$L:$BB,38,FALSE))</f>
        <v/>
      </c>
      <c r="AO349" s="47" t="str">
        <f>IF($B349="","",VLOOKUP($B349,'Catalog Items'!$L:$BB,14,FALSE))</f>
        <v/>
      </c>
    </row>
    <row r="350" spans="1:41" ht="15.6" customHeight="1" x14ac:dyDescent="0.25">
      <c r="A350" s="39">
        <v>339</v>
      </c>
      <c r="B350" s="40"/>
      <c r="C350" s="41"/>
      <c r="D350" s="41"/>
      <c r="E350" s="42" t="str">
        <f>IF($B350="","",VLOOKUP($B350,'Catalog Items'!$L:$M,2,FALSE))</f>
        <v/>
      </c>
      <c r="F350" s="68" t="str">
        <f>IF($B350="","",IF(AND(D350&gt;0,C350&gt;0),"UOM Error",IF(D350&gt;0,VLOOKUP(B350,'Catalog Items'!$L:$X,13,FALSE),IF(C350&gt;0,VLOOKUP(B350,'Catalog Items'!$L:$W,12,FALSE),0))))</f>
        <v/>
      </c>
      <c r="G350" s="43" t="str">
        <f t="shared" si="17"/>
        <v/>
      </c>
      <c r="H350" s="44">
        <f t="shared" si="18"/>
        <v>0</v>
      </c>
      <c r="I350" s="45">
        <f t="shared" si="16"/>
        <v>0</v>
      </c>
      <c r="J350" s="46" t="str">
        <f>IF($B350="","",VLOOKUP($B350,'Catalog Items'!$L:$N,3,FALSE))</f>
        <v/>
      </c>
      <c r="K350" s="46" t="str">
        <f>IF($B350="","",VLOOKUP($B350,'Catalog Items'!$L:$O,4,FALSE))</f>
        <v/>
      </c>
      <c r="L350" s="47" t="str">
        <f>IF($B350="","",VLOOKUP($B350,'Catalog Items'!$L:$Q,6,FALSE))</f>
        <v/>
      </c>
      <c r="M350" s="47" t="str">
        <f>IF($B350="","",VLOOKUP($B350,'Catalog Items'!$L:$R,7,FALSE))</f>
        <v/>
      </c>
      <c r="N350" s="47" t="str">
        <f>IF($B350="","",VLOOKUP($B350,'Catalog Items'!$L:$S,8,FALSE))</f>
        <v/>
      </c>
      <c r="O350" s="47" t="str">
        <f>IF($B350="","",VLOOKUP($B350,'Catalog Items'!$L:$T,9,FALSE))</f>
        <v/>
      </c>
      <c r="P350" s="96" t="str">
        <f>IF($B350="","",VLOOKUP($B350,'Catalog Items'!$L:$AA,10,FALSE))</f>
        <v/>
      </c>
      <c r="Q350" s="96" t="str">
        <f>IF($B350="","",VLOOKUP($B350,'Catalog Items'!$L:$AA,11,FALSE))</f>
        <v/>
      </c>
      <c r="R350" s="96" t="str">
        <f>IF($B350="","",VLOOKUP($B350,'Catalog Items'!$L:$AA,12,FALSE))</f>
        <v/>
      </c>
      <c r="S350" s="96" t="str">
        <f>IF($B350="","",VLOOKUP($B350,'Catalog Items'!$L:$AA,13,FALSE))</f>
        <v/>
      </c>
      <c r="T350" s="47" t="str">
        <f>IF($B350="","",VLOOKUP($B350,'Catalog Items'!$L:$BB,17,FALSE))</f>
        <v/>
      </c>
      <c r="U350" s="47" t="str">
        <f>IF($B350="","",VLOOKUP($B350,'Catalog Items'!$L:$BB,19,FALSE))</f>
        <v/>
      </c>
      <c r="V350" s="47" t="str">
        <f>IF($B350="","",VLOOKUP($B350,'Catalog Items'!$L:$BB,20,FALSE))</f>
        <v/>
      </c>
      <c r="W350" s="47" t="str">
        <f>IF($B350="","",VLOOKUP($B350,'Catalog Items'!$L:$BB,21,FALSE))</f>
        <v/>
      </c>
      <c r="X350" s="48" t="str">
        <f>IF($B350="","",VLOOKUP($B350,'Catalog Items'!$L:$BB,22,FALSE))</f>
        <v/>
      </c>
      <c r="Y350" s="48" t="str">
        <f>IF($B350="","",VLOOKUP($B350,'Catalog Items'!$L:$BB,23,FALSE))</f>
        <v/>
      </c>
      <c r="Z350" s="48" t="str">
        <f>IF($B350="","",VLOOKUP($B350,'Catalog Items'!$L:$BB,24,FALSE))</f>
        <v/>
      </c>
      <c r="AA350" s="47" t="str">
        <f>IF($B350="","",VLOOKUP($B350,'Catalog Items'!$L:$BB,25,FALSE))</f>
        <v/>
      </c>
      <c r="AB350" s="47" t="str">
        <f>IF($B350="","",VLOOKUP($B350,'Catalog Items'!$L:$BB,26,FALSE))</f>
        <v/>
      </c>
      <c r="AC350" s="48" t="str">
        <f>IF($B350="","",VLOOKUP($B350,'Catalog Items'!$L:$BB,27,FALSE))</f>
        <v/>
      </c>
      <c r="AD350" s="48" t="str">
        <f>IF($B350="","",VLOOKUP($B350,'Catalog Items'!$L:$BB,28,FALSE))</f>
        <v/>
      </c>
      <c r="AE350" s="48" t="str">
        <f>IF($B350="","",VLOOKUP($B350,'Catalog Items'!$L:$BB,29,FALSE))</f>
        <v/>
      </c>
      <c r="AF350" s="48" t="str">
        <f>IF($B350="","",VLOOKUP($B350,'Catalog Items'!$L:$BB,30,FALSE))</f>
        <v/>
      </c>
      <c r="AG350" s="48" t="str">
        <f>IF($B350="","",VLOOKUP($B350,'Catalog Items'!$L:$BB,31,FALSE))</f>
        <v/>
      </c>
      <c r="AH350" s="48" t="str">
        <f>IF($B350="","",VLOOKUP($B350,'Catalog Items'!$L:$BB,32,FALSE))</f>
        <v/>
      </c>
      <c r="AI350" s="48" t="str">
        <f>IF($B350="","",VLOOKUP($B350,'Catalog Items'!$L:$BB,33,FALSE))</f>
        <v/>
      </c>
      <c r="AJ350" s="48" t="str">
        <f>IF($B350="","",VLOOKUP($B350,'Catalog Items'!$L:$BB,34,FALSE))</f>
        <v/>
      </c>
      <c r="AK350" s="47" t="str">
        <f>IF($B350="","",VLOOKUP($B350,'Catalog Items'!$L:$BB,35,FALSE))</f>
        <v/>
      </c>
      <c r="AL350" s="47" t="str">
        <f>IF($B350="","",VLOOKUP($B350,'Catalog Items'!$L:$BB,36,FALSE))</f>
        <v/>
      </c>
      <c r="AM350" s="47" t="str">
        <f>IF($B350="","",VLOOKUP($B350,'Catalog Items'!$L:$BB,37,FALSE))</f>
        <v/>
      </c>
      <c r="AN350" s="47" t="str">
        <f>IF($B350="","",VLOOKUP($B350,'Catalog Items'!$L:$BB,38,FALSE))</f>
        <v/>
      </c>
      <c r="AO350" s="47" t="str">
        <f>IF($B350="","",VLOOKUP($B350,'Catalog Items'!$L:$BB,14,FALSE))</f>
        <v/>
      </c>
    </row>
    <row r="351" spans="1:41" ht="15.6" customHeight="1" x14ac:dyDescent="0.25">
      <c r="A351" s="39">
        <v>340</v>
      </c>
      <c r="B351" s="40"/>
      <c r="C351" s="41"/>
      <c r="D351" s="41"/>
      <c r="E351" s="42" t="str">
        <f>IF($B351="","",VLOOKUP($B351,'Catalog Items'!$L:$M,2,FALSE))</f>
        <v/>
      </c>
      <c r="F351" s="68" t="str">
        <f>IF($B351="","",IF(AND(D351&gt;0,C351&gt;0),"UOM Error",IF(D351&gt;0,VLOOKUP(B351,'Catalog Items'!$L:$X,13,FALSE),IF(C351&gt;0,VLOOKUP(B351,'Catalog Items'!$L:$W,12,FALSE),0))))</f>
        <v/>
      </c>
      <c r="G351" s="43" t="str">
        <f t="shared" si="17"/>
        <v/>
      </c>
      <c r="H351" s="44">
        <f t="shared" si="18"/>
        <v>0</v>
      </c>
      <c r="I351" s="45">
        <f t="shared" si="16"/>
        <v>0</v>
      </c>
      <c r="J351" s="46" t="str">
        <f>IF($B351="","",VLOOKUP($B351,'Catalog Items'!$L:$N,3,FALSE))</f>
        <v/>
      </c>
      <c r="K351" s="46" t="str">
        <f>IF($B351="","",VLOOKUP($B351,'Catalog Items'!$L:$O,4,FALSE))</f>
        <v/>
      </c>
      <c r="L351" s="47" t="str">
        <f>IF($B351="","",VLOOKUP($B351,'Catalog Items'!$L:$Q,6,FALSE))</f>
        <v/>
      </c>
      <c r="M351" s="47" t="str">
        <f>IF($B351="","",VLOOKUP($B351,'Catalog Items'!$L:$R,7,FALSE))</f>
        <v/>
      </c>
      <c r="N351" s="47" t="str">
        <f>IF($B351="","",VLOOKUP($B351,'Catalog Items'!$L:$S,8,FALSE))</f>
        <v/>
      </c>
      <c r="O351" s="47" t="str">
        <f>IF($B351="","",VLOOKUP($B351,'Catalog Items'!$L:$T,9,FALSE))</f>
        <v/>
      </c>
      <c r="P351" s="96" t="str">
        <f>IF($B351="","",VLOOKUP($B351,'Catalog Items'!$L:$AA,10,FALSE))</f>
        <v/>
      </c>
      <c r="Q351" s="96" t="str">
        <f>IF($B351="","",VLOOKUP($B351,'Catalog Items'!$L:$AA,11,FALSE))</f>
        <v/>
      </c>
      <c r="R351" s="96" t="str">
        <f>IF($B351="","",VLOOKUP($B351,'Catalog Items'!$L:$AA,12,FALSE))</f>
        <v/>
      </c>
      <c r="S351" s="96" t="str">
        <f>IF($B351="","",VLOOKUP($B351,'Catalog Items'!$L:$AA,13,FALSE))</f>
        <v/>
      </c>
      <c r="T351" s="47" t="str">
        <f>IF($B351="","",VLOOKUP($B351,'Catalog Items'!$L:$BB,17,FALSE))</f>
        <v/>
      </c>
      <c r="U351" s="47" t="str">
        <f>IF($B351="","",VLOOKUP($B351,'Catalog Items'!$L:$BB,19,FALSE))</f>
        <v/>
      </c>
      <c r="V351" s="47" t="str">
        <f>IF($B351="","",VLOOKUP($B351,'Catalog Items'!$L:$BB,20,FALSE))</f>
        <v/>
      </c>
      <c r="W351" s="47" t="str">
        <f>IF($B351="","",VLOOKUP($B351,'Catalog Items'!$L:$BB,21,FALSE))</f>
        <v/>
      </c>
      <c r="X351" s="48" t="str">
        <f>IF($B351="","",VLOOKUP($B351,'Catalog Items'!$L:$BB,22,FALSE))</f>
        <v/>
      </c>
      <c r="Y351" s="48" t="str">
        <f>IF($B351="","",VLOOKUP($B351,'Catalog Items'!$L:$BB,23,FALSE))</f>
        <v/>
      </c>
      <c r="Z351" s="48" t="str">
        <f>IF($B351="","",VLOOKUP($B351,'Catalog Items'!$L:$BB,24,FALSE))</f>
        <v/>
      </c>
      <c r="AA351" s="47" t="str">
        <f>IF($B351="","",VLOOKUP($B351,'Catalog Items'!$L:$BB,25,FALSE))</f>
        <v/>
      </c>
      <c r="AB351" s="47" t="str">
        <f>IF($B351="","",VLOOKUP($B351,'Catalog Items'!$L:$BB,26,FALSE))</f>
        <v/>
      </c>
      <c r="AC351" s="48" t="str">
        <f>IF($B351="","",VLOOKUP($B351,'Catalog Items'!$L:$BB,27,FALSE))</f>
        <v/>
      </c>
      <c r="AD351" s="48" t="str">
        <f>IF($B351="","",VLOOKUP($B351,'Catalog Items'!$L:$BB,28,FALSE))</f>
        <v/>
      </c>
      <c r="AE351" s="48" t="str">
        <f>IF($B351="","",VLOOKUP($B351,'Catalog Items'!$L:$BB,29,FALSE))</f>
        <v/>
      </c>
      <c r="AF351" s="48" t="str">
        <f>IF($B351="","",VLOOKUP($B351,'Catalog Items'!$L:$BB,30,FALSE))</f>
        <v/>
      </c>
      <c r="AG351" s="48" t="str">
        <f>IF($B351="","",VLOOKUP($B351,'Catalog Items'!$L:$BB,31,FALSE))</f>
        <v/>
      </c>
      <c r="AH351" s="48" t="str">
        <f>IF($B351="","",VLOOKUP($B351,'Catalog Items'!$L:$BB,32,FALSE))</f>
        <v/>
      </c>
      <c r="AI351" s="48" t="str">
        <f>IF($B351="","",VLOOKUP($B351,'Catalog Items'!$L:$BB,33,FALSE))</f>
        <v/>
      </c>
      <c r="AJ351" s="48" t="str">
        <f>IF($B351="","",VLOOKUP($B351,'Catalog Items'!$L:$BB,34,FALSE))</f>
        <v/>
      </c>
      <c r="AK351" s="47" t="str">
        <f>IF($B351="","",VLOOKUP($B351,'Catalog Items'!$L:$BB,35,FALSE))</f>
        <v/>
      </c>
      <c r="AL351" s="47" t="str">
        <f>IF($B351="","",VLOOKUP($B351,'Catalog Items'!$L:$BB,36,FALSE))</f>
        <v/>
      </c>
      <c r="AM351" s="47" t="str">
        <f>IF($B351="","",VLOOKUP($B351,'Catalog Items'!$L:$BB,37,FALSE))</f>
        <v/>
      </c>
      <c r="AN351" s="47" t="str">
        <f>IF($B351="","",VLOOKUP($B351,'Catalog Items'!$L:$BB,38,FALSE))</f>
        <v/>
      </c>
      <c r="AO351" s="47" t="str">
        <f>IF($B351="","",VLOOKUP($B351,'Catalog Items'!$L:$BB,14,FALSE))</f>
        <v/>
      </c>
    </row>
    <row r="352" spans="1:41" ht="15.6" customHeight="1" x14ac:dyDescent="0.25">
      <c r="A352" s="39">
        <v>341</v>
      </c>
      <c r="B352" s="40"/>
      <c r="C352" s="41"/>
      <c r="D352" s="41"/>
      <c r="E352" s="42" t="str">
        <f>IF($B352="","",VLOOKUP($B352,'Catalog Items'!$L:$M,2,FALSE))</f>
        <v/>
      </c>
      <c r="F352" s="68" t="str">
        <f>IF($B352="","",IF(AND(D352&gt;0,C352&gt;0),"UOM Error",IF(D352&gt;0,VLOOKUP(B352,'Catalog Items'!$L:$X,13,FALSE),IF(C352&gt;0,VLOOKUP(B352,'Catalog Items'!$L:$W,12,FALSE),0))))</f>
        <v/>
      </c>
      <c r="G352" s="43" t="str">
        <f t="shared" si="17"/>
        <v/>
      </c>
      <c r="H352" s="44">
        <f t="shared" si="18"/>
        <v>0</v>
      </c>
      <c r="I352" s="45">
        <f t="shared" si="16"/>
        <v>0</v>
      </c>
      <c r="J352" s="46" t="str">
        <f>IF($B352="","",VLOOKUP($B352,'Catalog Items'!$L:$N,3,FALSE))</f>
        <v/>
      </c>
      <c r="K352" s="46" t="str">
        <f>IF($B352="","",VLOOKUP($B352,'Catalog Items'!$L:$O,4,FALSE))</f>
        <v/>
      </c>
      <c r="L352" s="47" t="str">
        <f>IF($B352="","",VLOOKUP($B352,'Catalog Items'!$L:$Q,6,FALSE))</f>
        <v/>
      </c>
      <c r="M352" s="47" t="str">
        <f>IF($B352="","",VLOOKUP($B352,'Catalog Items'!$L:$R,7,FALSE))</f>
        <v/>
      </c>
      <c r="N352" s="47" t="str">
        <f>IF($B352="","",VLOOKUP($B352,'Catalog Items'!$L:$S,8,FALSE))</f>
        <v/>
      </c>
      <c r="O352" s="47" t="str">
        <f>IF($B352="","",VLOOKUP($B352,'Catalog Items'!$L:$T,9,FALSE))</f>
        <v/>
      </c>
      <c r="P352" s="96" t="str">
        <f>IF($B352="","",VLOOKUP($B352,'Catalog Items'!$L:$AA,10,FALSE))</f>
        <v/>
      </c>
      <c r="Q352" s="96" t="str">
        <f>IF($B352="","",VLOOKUP($B352,'Catalog Items'!$L:$AA,11,FALSE))</f>
        <v/>
      </c>
      <c r="R352" s="96" t="str">
        <f>IF($B352="","",VLOOKUP($B352,'Catalog Items'!$L:$AA,12,FALSE))</f>
        <v/>
      </c>
      <c r="S352" s="96" t="str">
        <f>IF($B352="","",VLOOKUP($B352,'Catalog Items'!$L:$AA,13,FALSE))</f>
        <v/>
      </c>
      <c r="T352" s="47" t="str">
        <f>IF($B352="","",VLOOKUP($B352,'Catalog Items'!$L:$BB,17,FALSE))</f>
        <v/>
      </c>
      <c r="U352" s="47" t="str">
        <f>IF($B352="","",VLOOKUP($B352,'Catalog Items'!$L:$BB,19,FALSE))</f>
        <v/>
      </c>
      <c r="V352" s="47" t="str">
        <f>IF($B352="","",VLOOKUP($B352,'Catalog Items'!$L:$BB,20,FALSE))</f>
        <v/>
      </c>
      <c r="W352" s="47" t="str">
        <f>IF($B352="","",VLOOKUP($B352,'Catalog Items'!$L:$BB,21,FALSE))</f>
        <v/>
      </c>
      <c r="X352" s="48" t="str">
        <f>IF($B352="","",VLOOKUP($B352,'Catalog Items'!$L:$BB,22,FALSE))</f>
        <v/>
      </c>
      <c r="Y352" s="48" t="str">
        <f>IF($B352="","",VLOOKUP($B352,'Catalog Items'!$L:$BB,23,FALSE))</f>
        <v/>
      </c>
      <c r="Z352" s="48" t="str">
        <f>IF($B352="","",VLOOKUP($B352,'Catalog Items'!$L:$BB,24,FALSE))</f>
        <v/>
      </c>
      <c r="AA352" s="47" t="str">
        <f>IF($B352="","",VLOOKUP($B352,'Catalog Items'!$L:$BB,25,FALSE))</f>
        <v/>
      </c>
      <c r="AB352" s="47" t="str">
        <f>IF($B352="","",VLOOKUP($B352,'Catalog Items'!$L:$BB,26,FALSE))</f>
        <v/>
      </c>
      <c r="AC352" s="48" t="str">
        <f>IF($B352="","",VLOOKUP($B352,'Catalog Items'!$L:$BB,27,FALSE))</f>
        <v/>
      </c>
      <c r="AD352" s="48" t="str">
        <f>IF($B352="","",VLOOKUP($B352,'Catalog Items'!$L:$BB,28,FALSE))</f>
        <v/>
      </c>
      <c r="AE352" s="48" t="str">
        <f>IF($B352="","",VLOOKUP($B352,'Catalog Items'!$L:$BB,29,FALSE))</f>
        <v/>
      </c>
      <c r="AF352" s="48" t="str">
        <f>IF($B352="","",VLOOKUP($B352,'Catalog Items'!$L:$BB,30,FALSE))</f>
        <v/>
      </c>
      <c r="AG352" s="48" t="str">
        <f>IF($B352="","",VLOOKUP($B352,'Catalog Items'!$L:$BB,31,FALSE))</f>
        <v/>
      </c>
      <c r="AH352" s="48" t="str">
        <f>IF($B352="","",VLOOKUP($B352,'Catalog Items'!$L:$BB,32,FALSE))</f>
        <v/>
      </c>
      <c r="AI352" s="48" t="str">
        <f>IF($B352="","",VLOOKUP($B352,'Catalog Items'!$L:$BB,33,FALSE))</f>
        <v/>
      </c>
      <c r="AJ352" s="48" t="str">
        <f>IF($B352="","",VLOOKUP($B352,'Catalog Items'!$L:$BB,34,FALSE))</f>
        <v/>
      </c>
      <c r="AK352" s="47" t="str">
        <f>IF($B352="","",VLOOKUP($B352,'Catalog Items'!$L:$BB,35,FALSE))</f>
        <v/>
      </c>
      <c r="AL352" s="47" t="str">
        <f>IF($B352="","",VLOOKUP($B352,'Catalog Items'!$L:$BB,36,FALSE))</f>
        <v/>
      </c>
      <c r="AM352" s="47" t="str">
        <f>IF($B352="","",VLOOKUP($B352,'Catalog Items'!$L:$BB,37,FALSE))</f>
        <v/>
      </c>
      <c r="AN352" s="47" t="str">
        <f>IF($B352="","",VLOOKUP($B352,'Catalog Items'!$L:$BB,38,FALSE))</f>
        <v/>
      </c>
      <c r="AO352" s="47" t="str">
        <f>IF($B352="","",VLOOKUP($B352,'Catalog Items'!$L:$BB,14,FALSE))</f>
        <v/>
      </c>
    </row>
    <row r="353" spans="1:41" ht="15.6" customHeight="1" x14ac:dyDescent="0.25">
      <c r="A353" s="39">
        <v>342</v>
      </c>
      <c r="B353" s="40"/>
      <c r="C353" s="41"/>
      <c r="D353" s="41"/>
      <c r="E353" s="42" t="str">
        <f>IF($B353="","",VLOOKUP($B353,'Catalog Items'!$L:$M,2,FALSE))</f>
        <v/>
      </c>
      <c r="F353" s="68" t="str">
        <f>IF($B353="","",IF(AND(D353&gt;0,C353&gt;0),"UOM Error",IF(D353&gt;0,VLOOKUP(B353,'Catalog Items'!$L:$X,13,FALSE),IF(C353&gt;0,VLOOKUP(B353,'Catalog Items'!$L:$W,12,FALSE),0))))</f>
        <v/>
      </c>
      <c r="G353" s="43" t="str">
        <f t="shared" si="17"/>
        <v/>
      </c>
      <c r="H353" s="44">
        <f t="shared" si="18"/>
        <v>0</v>
      </c>
      <c r="I353" s="45">
        <f t="shared" si="16"/>
        <v>0</v>
      </c>
      <c r="J353" s="46" t="str">
        <f>IF($B353="","",VLOOKUP($B353,'Catalog Items'!$L:$N,3,FALSE))</f>
        <v/>
      </c>
      <c r="K353" s="46" t="str">
        <f>IF($B353="","",VLOOKUP($B353,'Catalog Items'!$L:$O,4,FALSE))</f>
        <v/>
      </c>
      <c r="L353" s="47" t="str">
        <f>IF($B353="","",VLOOKUP($B353,'Catalog Items'!$L:$Q,6,FALSE))</f>
        <v/>
      </c>
      <c r="M353" s="47" t="str">
        <f>IF($B353="","",VLOOKUP($B353,'Catalog Items'!$L:$R,7,FALSE))</f>
        <v/>
      </c>
      <c r="N353" s="47" t="str">
        <f>IF($B353="","",VLOOKUP($B353,'Catalog Items'!$L:$S,8,FALSE))</f>
        <v/>
      </c>
      <c r="O353" s="47" t="str">
        <f>IF($B353="","",VLOOKUP($B353,'Catalog Items'!$L:$T,9,FALSE))</f>
        <v/>
      </c>
      <c r="P353" s="96" t="str">
        <f>IF($B353="","",VLOOKUP($B353,'Catalog Items'!$L:$AA,10,FALSE))</f>
        <v/>
      </c>
      <c r="Q353" s="96" t="str">
        <f>IF($B353="","",VLOOKUP($B353,'Catalog Items'!$L:$AA,11,FALSE))</f>
        <v/>
      </c>
      <c r="R353" s="96" t="str">
        <f>IF($B353="","",VLOOKUP($B353,'Catalog Items'!$L:$AA,12,FALSE))</f>
        <v/>
      </c>
      <c r="S353" s="96" t="str">
        <f>IF($B353="","",VLOOKUP($B353,'Catalog Items'!$L:$AA,13,FALSE))</f>
        <v/>
      </c>
      <c r="T353" s="47" t="str">
        <f>IF($B353="","",VLOOKUP($B353,'Catalog Items'!$L:$BB,17,FALSE))</f>
        <v/>
      </c>
      <c r="U353" s="47" t="str">
        <f>IF($B353="","",VLOOKUP($B353,'Catalog Items'!$L:$BB,19,FALSE))</f>
        <v/>
      </c>
      <c r="V353" s="47" t="str">
        <f>IF($B353="","",VLOOKUP($B353,'Catalog Items'!$L:$BB,20,FALSE))</f>
        <v/>
      </c>
      <c r="W353" s="47" t="str">
        <f>IF($B353="","",VLOOKUP($B353,'Catalog Items'!$L:$BB,21,FALSE))</f>
        <v/>
      </c>
      <c r="X353" s="48" t="str">
        <f>IF($B353="","",VLOOKUP($B353,'Catalog Items'!$L:$BB,22,FALSE))</f>
        <v/>
      </c>
      <c r="Y353" s="48" t="str">
        <f>IF($B353="","",VLOOKUP($B353,'Catalog Items'!$L:$BB,23,FALSE))</f>
        <v/>
      </c>
      <c r="Z353" s="48" t="str">
        <f>IF($B353="","",VLOOKUP($B353,'Catalog Items'!$L:$BB,24,FALSE))</f>
        <v/>
      </c>
      <c r="AA353" s="47" t="str">
        <f>IF($B353="","",VLOOKUP($B353,'Catalog Items'!$L:$BB,25,FALSE))</f>
        <v/>
      </c>
      <c r="AB353" s="47" t="str">
        <f>IF($B353="","",VLOOKUP($B353,'Catalog Items'!$L:$BB,26,FALSE))</f>
        <v/>
      </c>
      <c r="AC353" s="48" t="str">
        <f>IF($B353="","",VLOOKUP($B353,'Catalog Items'!$L:$BB,27,FALSE))</f>
        <v/>
      </c>
      <c r="AD353" s="48" t="str">
        <f>IF($B353="","",VLOOKUP($B353,'Catalog Items'!$L:$BB,28,FALSE))</f>
        <v/>
      </c>
      <c r="AE353" s="48" t="str">
        <f>IF($B353="","",VLOOKUP($B353,'Catalog Items'!$L:$BB,29,FALSE))</f>
        <v/>
      </c>
      <c r="AF353" s="48" t="str">
        <f>IF($B353="","",VLOOKUP($B353,'Catalog Items'!$L:$BB,30,FALSE))</f>
        <v/>
      </c>
      <c r="AG353" s="48" t="str">
        <f>IF($B353="","",VLOOKUP($B353,'Catalog Items'!$L:$BB,31,FALSE))</f>
        <v/>
      </c>
      <c r="AH353" s="48" t="str">
        <f>IF($B353="","",VLOOKUP($B353,'Catalog Items'!$L:$BB,32,FALSE))</f>
        <v/>
      </c>
      <c r="AI353" s="48" t="str">
        <f>IF($B353="","",VLOOKUP($B353,'Catalog Items'!$L:$BB,33,FALSE))</f>
        <v/>
      </c>
      <c r="AJ353" s="48" t="str">
        <f>IF($B353="","",VLOOKUP($B353,'Catalog Items'!$L:$BB,34,FALSE))</f>
        <v/>
      </c>
      <c r="AK353" s="47" t="str">
        <f>IF($B353="","",VLOOKUP($B353,'Catalog Items'!$L:$BB,35,FALSE))</f>
        <v/>
      </c>
      <c r="AL353" s="47" t="str">
        <f>IF($B353="","",VLOOKUP($B353,'Catalog Items'!$L:$BB,36,FALSE))</f>
        <v/>
      </c>
      <c r="AM353" s="47" t="str">
        <f>IF($B353="","",VLOOKUP($B353,'Catalog Items'!$L:$BB,37,FALSE))</f>
        <v/>
      </c>
      <c r="AN353" s="47" t="str">
        <f>IF($B353="","",VLOOKUP($B353,'Catalog Items'!$L:$BB,38,FALSE))</f>
        <v/>
      </c>
      <c r="AO353" s="47" t="str">
        <f>IF($B353="","",VLOOKUP($B353,'Catalog Items'!$L:$BB,14,FALSE))</f>
        <v/>
      </c>
    </row>
    <row r="354" spans="1:41" ht="15.6" customHeight="1" x14ac:dyDescent="0.25">
      <c r="A354" s="39">
        <v>343</v>
      </c>
      <c r="B354" s="40"/>
      <c r="C354" s="41"/>
      <c r="D354" s="41"/>
      <c r="E354" s="42" t="str">
        <f>IF($B354="","",VLOOKUP($B354,'Catalog Items'!$L:$M,2,FALSE))</f>
        <v/>
      </c>
      <c r="F354" s="68" t="str">
        <f>IF($B354="","",IF(AND(D354&gt;0,C354&gt;0),"UOM Error",IF(D354&gt;0,VLOOKUP(B354,'Catalog Items'!$L:$X,13,FALSE),IF(C354&gt;0,VLOOKUP(B354,'Catalog Items'!$L:$W,12,FALSE),0))))</f>
        <v/>
      </c>
      <c r="G354" s="43" t="str">
        <f t="shared" si="17"/>
        <v/>
      </c>
      <c r="H354" s="44">
        <f t="shared" si="18"/>
        <v>0</v>
      </c>
      <c r="I354" s="45">
        <f t="shared" si="16"/>
        <v>0</v>
      </c>
      <c r="J354" s="46" t="str">
        <f>IF($B354="","",VLOOKUP($B354,'Catalog Items'!$L:$N,3,FALSE))</f>
        <v/>
      </c>
      <c r="K354" s="46" t="str">
        <f>IF($B354="","",VLOOKUP($B354,'Catalog Items'!$L:$O,4,FALSE))</f>
        <v/>
      </c>
      <c r="L354" s="47" t="str">
        <f>IF($B354="","",VLOOKUP($B354,'Catalog Items'!$L:$Q,6,FALSE))</f>
        <v/>
      </c>
      <c r="M354" s="47" t="str">
        <f>IF($B354="","",VLOOKUP($B354,'Catalog Items'!$L:$R,7,FALSE))</f>
        <v/>
      </c>
      <c r="N354" s="47" t="str">
        <f>IF($B354="","",VLOOKUP($B354,'Catalog Items'!$L:$S,8,FALSE))</f>
        <v/>
      </c>
      <c r="O354" s="47" t="str">
        <f>IF($B354="","",VLOOKUP($B354,'Catalog Items'!$L:$T,9,FALSE))</f>
        <v/>
      </c>
      <c r="P354" s="96" t="str">
        <f>IF($B354="","",VLOOKUP($B354,'Catalog Items'!$L:$AA,10,FALSE))</f>
        <v/>
      </c>
      <c r="Q354" s="96" t="str">
        <f>IF($B354="","",VLOOKUP($B354,'Catalog Items'!$L:$AA,11,FALSE))</f>
        <v/>
      </c>
      <c r="R354" s="96" t="str">
        <f>IF($B354="","",VLOOKUP($B354,'Catalog Items'!$L:$AA,12,FALSE))</f>
        <v/>
      </c>
      <c r="S354" s="96" t="str">
        <f>IF($B354="","",VLOOKUP($B354,'Catalog Items'!$L:$AA,13,FALSE))</f>
        <v/>
      </c>
      <c r="T354" s="47" t="str">
        <f>IF($B354="","",VLOOKUP($B354,'Catalog Items'!$L:$BB,17,FALSE))</f>
        <v/>
      </c>
      <c r="U354" s="47" t="str">
        <f>IF($B354="","",VLOOKUP($B354,'Catalog Items'!$L:$BB,19,FALSE))</f>
        <v/>
      </c>
      <c r="V354" s="47" t="str">
        <f>IF($B354="","",VLOOKUP($B354,'Catalog Items'!$L:$BB,20,FALSE))</f>
        <v/>
      </c>
      <c r="W354" s="47" t="str">
        <f>IF($B354="","",VLOOKUP($B354,'Catalog Items'!$L:$BB,21,FALSE))</f>
        <v/>
      </c>
      <c r="X354" s="48" t="str">
        <f>IF($B354="","",VLOOKUP($B354,'Catalog Items'!$L:$BB,22,FALSE))</f>
        <v/>
      </c>
      <c r="Y354" s="48" t="str">
        <f>IF($B354="","",VLOOKUP($B354,'Catalog Items'!$L:$BB,23,FALSE))</f>
        <v/>
      </c>
      <c r="Z354" s="48" t="str">
        <f>IF($B354="","",VLOOKUP($B354,'Catalog Items'!$L:$BB,24,FALSE))</f>
        <v/>
      </c>
      <c r="AA354" s="47" t="str">
        <f>IF($B354="","",VLOOKUP($B354,'Catalog Items'!$L:$BB,25,FALSE))</f>
        <v/>
      </c>
      <c r="AB354" s="47" t="str">
        <f>IF($B354="","",VLOOKUP($B354,'Catalog Items'!$L:$BB,26,FALSE))</f>
        <v/>
      </c>
      <c r="AC354" s="48" t="str">
        <f>IF($B354="","",VLOOKUP($B354,'Catalog Items'!$L:$BB,27,FALSE))</f>
        <v/>
      </c>
      <c r="AD354" s="48" t="str">
        <f>IF($B354="","",VLOOKUP($B354,'Catalog Items'!$L:$BB,28,FALSE))</f>
        <v/>
      </c>
      <c r="AE354" s="48" t="str">
        <f>IF($B354="","",VLOOKUP($B354,'Catalog Items'!$L:$BB,29,FALSE))</f>
        <v/>
      </c>
      <c r="AF354" s="48" t="str">
        <f>IF($B354="","",VLOOKUP($B354,'Catalog Items'!$L:$BB,30,FALSE))</f>
        <v/>
      </c>
      <c r="AG354" s="48" t="str">
        <f>IF($B354="","",VLOOKUP($B354,'Catalog Items'!$L:$BB,31,FALSE))</f>
        <v/>
      </c>
      <c r="AH354" s="48" t="str">
        <f>IF($B354="","",VLOOKUP($B354,'Catalog Items'!$L:$BB,32,FALSE))</f>
        <v/>
      </c>
      <c r="AI354" s="48" t="str">
        <f>IF($B354="","",VLOOKUP($B354,'Catalog Items'!$L:$BB,33,FALSE))</f>
        <v/>
      </c>
      <c r="AJ354" s="48" t="str">
        <f>IF($B354="","",VLOOKUP($B354,'Catalog Items'!$L:$BB,34,FALSE))</f>
        <v/>
      </c>
      <c r="AK354" s="47" t="str">
        <f>IF($B354="","",VLOOKUP($B354,'Catalog Items'!$L:$BB,35,FALSE))</f>
        <v/>
      </c>
      <c r="AL354" s="47" t="str">
        <f>IF($B354="","",VLOOKUP($B354,'Catalog Items'!$L:$BB,36,FALSE))</f>
        <v/>
      </c>
      <c r="AM354" s="47" t="str">
        <f>IF($B354="","",VLOOKUP($B354,'Catalog Items'!$L:$BB,37,FALSE))</f>
        <v/>
      </c>
      <c r="AN354" s="47" t="str">
        <f>IF($B354="","",VLOOKUP($B354,'Catalog Items'!$L:$BB,38,FALSE))</f>
        <v/>
      </c>
      <c r="AO354" s="47" t="str">
        <f>IF($B354="","",VLOOKUP($B354,'Catalog Items'!$L:$BB,14,FALSE))</f>
        <v/>
      </c>
    </row>
    <row r="355" spans="1:41" ht="15.6" customHeight="1" x14ac:dyDescent="0.25">
      <c r="A355" s="39">
        <v>344</v>
      </c>
      <c r="B355" s="40"/>
      <c r="C355" s="41"/>
      <c r="D355" s="41"/>
      <c r="E355" s="42" t="str">
        <f>IF($B355="","",VLOOKUP($B355,'Catalog Items'!$L:$M,2,FALSE))</f>
        <v/>
      </c>
      <c r="F355" s="68" t="str">
        <f>IF($B355="","",IF(AND(D355&gt;0,C355&gt;0),"UOM Error",IF(D355&gt;0,VLOOKUP(B355,'Catalog Items'!$L:$X,13,FALSE),IF(C355&gt;0,VLOOKUP(B355,'Catalog Items'!$L:$W,12,FALSE),0))))</f>
        <v/>
      </c>
      <c r="G355" s="43" t="str">
        <f t="shared" si="17"/>
        <v/>
      </c>
      <c r="H355" s="44">
        <f t="shared" si="18"/>
        <v>0</v>
      </c>
      <c r="I355" s="45">
        <f t="shared" si="16"/>
        <v>0</v>
      </c>
      <c r="J355" s="46" t="str">
        <f>IF($B355="","",VLOOKUP($B355,'Catalog Items'!$L:$N,3,FALSE))</f>
        <v/>
      </c>
      <c r="K355" s="46" t="str">
        <f>IF($B355="","",VLOOKUP($B355,'Catalog Items'!$L:$O,4,FALSE))</f>
        <v/>
      </c>
      <c r="L355" s="47" t="str">
        <f>IF($B355="","",VLOOKUP($B355,'Catalog Items'!$L:$Q,6,FALSE))</f>
        <v/>
      </c>
      <c r="M355" s="47" t="str">
        <f>IF($B355="","",VLOOKUP($B355,'Catalog Items'!$L:$R,7,FALSE))</f>
        <v/>
      </c>
      <c r="N355" s="47" t="str">
        <f>IF($B355="","",VLOOKUP($B355,'Catalog Items'!$L:$S,8,FALSE))</f>
        <v/>
      </c>
      <c r="O355" s="47" t="str">
        <f>IF($B355="","",VLOOKUP($B355,'Catalog Items'!$L:$T,9,FALSE))</f>
        <v/>
      </c>
      <c r="P355" s="96" t="str">
        <f>IF($B355="","",VLOOKUP($B355,'Catalog Items'!$L:$AA,10,FALSE))</f>
        <v/>
      </c>
      <c r="Q355" s="96" t="str">
        <f>IF($B355="","",VLOOKUP($B355,'Catalog Items'!$L:$AA,11,FALSE))</f>
        <v/>
      </c>
      <c r="R355" s="96" t="str">
        <f>IF($B355="","",VLOOKUP($B355,'Catalog Items'!$L:$AA,12,FALSE))</f>
        <v/>
      </c>
      <c r="S355" s="96" t="str">
        <f>IF($B355="","",VLOOKUP($B355,'Catalog Items'!$L:$AA,13,FALSE))</f>
        <v/>
      </c>
      <c r="T355" s="47" t="str">
        <f>IF($B355="","",VLOOKUP($B355,'Catalog Items'!$L:$BB,17,FALSE))</f>
        <v/>
      </c>
      <c r="U355" s="47" t="str">
        <f>IF($B355="","",VLOOKUP($B355,'Catalog Items'!$L:$BB,19,FALSE))</f>
        <v/>
      </c>
      <c r="V355" s="47" t="str">
        <f>IF($B355="","",VLOOKUP($B355,'Catalog Items'!$L:$BB,20,FALSE))</f>
        <v/>
      </c>
      <c r="W355" s="47" t="str">
        <f>IF($B355="","",VLOOKUP($B355,'Catalog Items'!$L:$BB,21,FALSE))</f>
        <v/>
      </c>
      <c r="X355" s="48" t="str">
        <f>IF($B355="","",VLOOKUP($B355,'Catalog Items'!$L:$BB,22,FALSE))</f>
        <v/>
      </c>
      <c r="Y355" s="48" t="str">
        <f>IF($B355="","",VLOOKUP($B355,'Catalog Items'!$L:$BB,23,FALSE))</f>
        <v/>
      </c>
      <c r="Z355" s="48" t="str">
        <f>IF($B355="","",VLOOKUP($B355,'Catalog Items'!$L:$BB,24,FALSE))</f>
        <v/>
      </c>
      <c r="AA355" s="47" t="str">
        <f>IF($B355="","",VLOOKUP($B355,'Catalog Items'!$L:$BB,25,FALSE))</f>
        <v/>
      </c>
      <c r="AB355" s="47" t="str">
        <f>IF($B355="","",VLOOKUP($B355,'Catalog Items'!$L:$BB,26,FALSE))</f>
        <v/>
      </c>
      <c r="AC355" s="48" t="str">
        <f>IF($B355="","",VLOOKUP($B355,'Catalog Items'!$L:$BB,27,FALSE))</f>
        <v/>
      </c>
      <c r="AD355" s="48" t="str">
        <f>IF($B355="","",VLOOKUP($B355,'Catalog Items'!$L:$BB,28,FALSE))</f>
        <v/>
      </c>
      <c r="AE355" s="48" t="str">
        <f>IF($B355="","",VLOOKUP($B355,'Catalog Items'!$L:$BB,29,FALSE))</f>
        <v/>
      </c>
      <c r="AF355" s="48" t="str">
        <f>IF($B355="","",VLOOKUP($B355,'Catalog Items'!$L:$BB,30,FALSE))</f>
        <v/>
      </c>
      <c r="AG355" s="48" t="str">
        <f>IF($B355="","",VLOOKUP($B355,'Catalog Items'!$L:$BB,31,FALSE))</f>
        <v/>
      </c>
      <c r="AH355" s="48" t="str">
        <f>IF($B355="","",VLOOKUP($B355,'Catalog Items'!$L:$BB,32,FALSE))</f>
        <v/>
      </c>
      <c r="AI355" s="48" t="str">
        <f>IF($B355="","",VLOOKUP($B355,'Catalog Items'!$L:$BB,33,FALSE))</f>
        <v/>
      </c>
      <c r="AJ355" s="48" t="str">
        <f>IF($B355="","",VLOOKUP($B355,'Catalog Items'!$L:$BB,34,FALSE))</f>
        <v/>
      </c>
      <c r="AK355" s="47" t="str">
        <f>IF($B355="","",VLOOKUP($B355,'Catalog Items'!$L:$BB,35,FALSE))</f>
        <v/>
      </c>
      <c r="AL355" s="47" t="str">
        <f>IF($B355="","",VLOOKUP($B355,'Catalog Items'!$L:$BB,36,FALSE))</f>
        <v/>
      </c>
      <c r="AM355" s="47" t="str">
        <f>IF($B355="","",VLOOKUP($B355,'Catalog Items'!$L:$BB,37,FALSE))</f>
        <v/>
      </c>
      <c r="AN355" s="47" t="str">
        <f>IF($B355="","",VLOOKUP($B355,'Catalog Items'!$L:$BB,38,FALSE))</f>
        <v/>
      </c>
      <c r="AO355" s="47" t="str">
        <f>IF($B355="","",VLOOKUP($B355,'Catalog Items'!$L:$BB,14,FALSE))</f>
        <v/>
      </c>
    </row>
    <row r="356" spans="1:41" ht="15.6" customHeight="1" x14ac:dyDescent="0.25">
      <c r="A356" s="39">
        <v>345</v>
      </c>
      <c r="B356" s="40"/>
      <c r="C356" s="41"/>
      <c r="D356" s="41"/>
      <c r="E356" s="42" t="str">
        <f>IF($B356="","",VLOOKUP($B356,'Catalog Items'!$L:$M,2,FALSE))</f>
        <v/>
      </c>
      <c r="F356" s="68" t="str">
        <f>IF($B356="","",IF(AND(D356&gt;0,C356&gt;0),"UOM Error",IF(D356&gt;0,VLOOKUP(B356,'Catalog Items'!$L:$X,13,FALSE),IF(C356&gt;0,VLOOKUP(B356,'Catalog Items'!$L:$W,12,FALSE),0))))</f>
        <v/>
      </c>
      <c r="G356" s="43" t="str">
        <f t="shared" si="17"/>
        <v/>
      </c>
      <c r="H356" s="44">
        <f t="shared" si="18"/>
        <v>0</v>
      </c>
      <c r="I356" s="45">
        <f t="shared" si="16"/>
        <v>0</v>
      </c>
      <c r="J356" s="46" t="str">
        <f>IF($B356="","",VLOOKUP($B356,'Catalog Items'!$L:$N,3,FALSE))</f>
        <v/>
      </c>
      <c r="K356" s="46" t="str">
        <f>IF($B356="","",VLOOKUP($B356,'Catalog Items'!$L:$O,4,FALSE))</f>
        <v/>
      </c>
      <c r="L356" s="47" t="str">
        <f>IF($B356="","",VLOOKUP($B356,'Catalog Items'!$L:$Q,6,FALSE))</f>
        <v/>
      </c>
      <c r="M356" s="47" t="str">
        <f>IF($B356="","",VLOOKUP($B356,'Catalog Items'!$L:$R,7,FALSE))</f>
        <v/>
      </c>
      <c r="N356" s="47" t="str">
        <f>IF($B356="","",VLOOKUP($B356,'Catalog Items'!$L:$S,8,FALSE))</f>
        <v/>
      </c>
      <c r="O356" s="47" t="str">
        <f>IF($B356="","",VLOOKUP($B356,'Catalog Items'!$L:$T,9,FALSE))</f>
        <v/>
      </c>
      <c r="P356" s="96" t="str">
        <f>IF($B356="","",VLOOKUP($B356,'Catalog Items'!$L:$AA,10,FALSE))</f>
        <v/>
      </c>
      <c r="Q356" s="96" t="str">
        <f>IF($B356="","",VLOOKUP($B356,'Catalog Items'!$L:$AA,11,FALSE))</f>
        <v/>
      </c>
      <c r="R356" s="96" t="str">
        <f>IF($B356="","",VLOOKUP($B356,'Catalog Items'!$L:$AA,12,FALSE))</f>
        <v/>
      </c>
      <c r="S356" s="96" t="str">
        <f>IF($B356="","",VLOOKUP($B356,'Catalog Items'!$L:$AA,13,FALSE))</f>
        <v/>
      </c>
      <c r="T356" s="47" t="str">
        <f>IF($B356="","",VLOOKUP($B356,'Catalog Items'!$L:$BB,17,FALSE))</f>
        <v/>
      </c>
      <c r="U356" s="47" t="str">
        <f>IF($B356="","",VLOOKUP($B356,'Catalog Items'!$L:$BB,19,FALSE))</f>
        <v/>
      </c>
      <c r="V356" s="47" t="str">
        <f>IF($B356="","",VLOOKUP($B356,'Catalog Items'!$L:$BB,20,FALSE))</f>
        <v/>
      </c>
      <c r="W356" s="47" t="str">
        <f>IF($B356="","",VLOOKUP($B356,'Catalog Items'!$L:$BB,21,FALSE))</f>
        <v/>
      </c>
      <c r="X356" s="48" t="str">
        <f>IF($B356="","",VLOOKUP($B356,'Catalog Items'!$L:$BB,22,FALSE))</f>
        <v/>
      </c>
      <c r="Y356" s="48" t="str">
        <f>IF($B356="","",VLOOKUP($B356,'Catalog Items'!$L:$BB,23,FALSE))</f>
        <v/>
      </c>
      <c r="Z356" s="48" t="str">
        <f>IF($B356="","",VLOOKUP($B356,'Catalog Items'!$L:$BB,24,FALSE))</f>
        <v/>
      </c>
      <c r="AA356" s="47" t="str">
        <f>IF($B356="","",VLOOKUP($B356,'Catalog Items'!$L:$BB,25,FALSE))</f>
        <v/>
      </c>
      <c r="AB356" s="47" t="str">
        <f>IF($B356="","",VLOOKUP($B356,'Catalog Items'!$L:$BB,26,FALSE))</f>
        <v/>
      </c>
      <c r="AC356" s="48" t="str">
        <f>IF($B356="","",VLOOKUP($B356,'Catalog Items'!$L:$BB,27,FALSE))</f>
        <v/>
      </c>
      <c r="AD356" s="48" t="str">
        <f>IF($B356="","",VLOOKUP($B356,'Catalog Items'!$L:$BB,28,FALSE))</f>
        <v/>
      </c>
      <c r="AE356" s="48" t="str">
        <f>IF($B356="","",VLOOKUP($B356,'Catalog Items'!$L:$BB,29,FALSE))</f>
        <v/>
      </c>
      <c r="AF356" s="48" t="str">
        <f>IF($B356="","",VLOOKUP($B356,'Catalog Items'!$L:$BB,30,FALSE))</f>
        <v/>
      </c>
      <c r="AG356" s="48" t="str">
        <f>IF($B356="","",VLOOKUP($B356,'Catalog Items'!$L:$BB,31,FALSE))</f>
        <v/>
      </c>
      <c r="AH356" s="48" t="str">
        <f>IF($B356="","",VLOOKUP($B356,'Catalog Items'!$L:$BB,32,FALSE))</f>
        <v/>
      </c>
      <c r="AI356" s="48" t="str">
        <f>IF($B356="","",VLOOKUP($B356,'Catalog Items'!$L:$BB,33,FALSE))</f>
        <v/>
      </c>
      <c r="AJ356" s="48" t="str">
        <f>IF($B356="","",VLOOKUP($B356,'Catalog Items'!$L:$BB,34,FALSE))</f>
        <v/>
      </c>
      <c r="AK356" s="47" t="str">
        <f>IF($B356="","",VLOOKUP($B356,'Catalog Items'!$L:$BB,35,FALSE))</f>
        <v/>
      </c>
      <c r="AL356" s="47" t="str">
        <f>IF($B356="","",VLOOKUP($B356,'Catalog Items'!$L:$BB,36,FALSE))</f>
        <v/>
      </c>
      <c r="AM356" s="47" t="str">
        <f>IF($B356="","",VLOOKUP($B356,'Catalog Items'!$L:$BB,37,FALSE))</f>
        <v/>
      </c>
      <c r="AN356" s="47" t="str">
        <f>IF($B356="","",VLOOKUP($B356,'Catalog Items'!$L:$BB,38,FALSE))</f>
        <v/>
      </c>
      <c r="AO356" s="47" t="str">
        <f>IF($B356="","",VLOOKUP($B356,'Catalog Items'!$L:$BB,14,FALSE))</f>
        <v/>
      </c>
    </row>
    <row r="357" spans="1:41" ht="15.6" customHeight="1" x14ac:dyDescent="0.25">
      <c r="A357" s="39">
        <v>346</v>
      </c>
      <c r="B357" s="40"/>
      <c r="C357" s="41"/>
      <c r="D357" s="41"/>
      <c r="E357" s="42" t="str">
        <f>IF($B357="","",VLOOKUP($B357,'Catalog Items'!$L:$M,2,FALSE))</f>
        <v/>
      </c>
      <c r="F357" s="68" t="str">
        <f>IF($B357="","",IF(AND(D357&gt;0,C357&gt;0),"UOM Error",IF(D357&gt;0,VLOOKUP(B357,'Catalog Items'!$L:$X,13,FALSE),IF(C357&gt;0,VLOOKUP(B357,'Catalog Items'!$L:$W,12,FALSE),0))))</f>
        <v/>
      </c>
      <c r="G357" s="43" t="str">
        <f t="shared" si="17"/>
        <v/>
      </c>
      <c r="H357" s="44">
        <f t="shared" si="18"/>
        <v>0</v>
      </c>
      <c r="I357" s="45">
        <f t="shared" si="16"/>
        <v>0</v>
      </c>
      <c r="J357" s="46" t="str">
        <f>IF($B357="","",VLOOKUP($B357,'Catalog Items'!$L:$N,3,FALSE))</f>
        <v/>
      </c>
      <c r="K357" s="46" t="str">
        <f>IF($B357="","",VLOOKUP($B357,'Catalog Items'!$L:$O,4,FALSE))</f>
        <v/>
      </c>
      <c r="L357" s="47" t="str">
        <f>IF($B357="","",VLOOKUP($B357,'Catalog Items'!$L:$Q,6,FALSE))</f>
        <v/>
      </c>
      <c r="M357" s="47" t="str">
        <f>IF($B357="","",VLOOKUP($B357,'Catalog Items'!$L:$R,7,FALSE))</f>
        <v/>
      </c>
      <c r="N357" s="47" t="str">
        <f>IF($B357="","",VLOOKUP($B357,'Catalog Items'!$L:$S,8,FALSE))</f>
        <v/>
      </c>
      <c r="O357" s="47" t="str">
        <f>IF($B357="","",VLOOKUP($B357,'Catalog Items'!$L:$T,9,FALSE))</f>
        <v/>
      </c>
      <c r="P357" s="96" t="str">
        <f>IF($B357="","",VLOOKUP($B357,'Catalog Items'!$L:$AA,10,FALSE))</f>
        <v/>
      </c>
      <c r="Q357" s="96" t="str">
        <f>IF($B357="","",VLOOKUP($B357,'Catalog Items'!$L:$AA,11,FALSE))</f>
        <v/>
      </c>
      <c r="R357" s="96" t="str">
        <f>IF($B357="","",VLOOKUP($B357,'Catalog Items'!$L:$AA,12,FALSE))</f>
        <v/>
      </c>
      <c r="S357" s="96" t="str">
        <f>IF($B357="","",VLOOKUP($B357,'Catalog Items'!$L:$AA,13,FALSE))</f>
        <v/>
      </c>
      <c r="T357" s="47" t="str">
        <f>IF($B357="","",VLOOKUP($B357,'Catalog Items'!$L:$BB,17,FALSE))</f>
        <v/>
      </c>
      <c r="U357" s="47" t="str">
        <f>IF($B357="","",VLOOKUP($B357,'Catalog Items'!$L:$BB,19,FALSE))</f>
        <v/>
      </c>
      <c r="V357" s="47" t="str">
        <f>IF($B357="","",VLOOKUP($B357,'Catalog Items'!$L:$BB,20,FALSE))</f>
        <v/>
      </c>
      <c r="W357" s="47" t="str">
        <f>IF($B357="","",VLOOKUP($B357,'Catalog Items'!$L:$BB,21,FALSE))</f>
        <v/>
      </c>
      <c r="X357" s="48" t="str">
        <f>IF($B357="","",VLOOKUP($B357,'Catalog Items'!$L:$BB,22,FALSE))</f>
        <v/>
      </c>
      <c r="Y357" s="48" t="str">
        <f>IF($B357="","",VLOOKUP($B357,'Catalog Items'!$L:$BB,23,FALSE))</f>
        <v/>
      </c>
      <c r="Z357" s="48" t="str">
        <f>IF($B357="","",VLOOKUP($B357,'Catalog Items'!$L:$BB,24,FALSE))</f>
        <v/>
      </c>
      <c r="AA357" s="47" t="str">
        <f>IF($B357="","",VLOOKUP($B357,'Catalog Items'!$L:$BB,25,FALSE))</f>
        <v/>
      </c>
      <c r="AB357" s="47" t="str">
        <f>IF($B357="","",VLOOKUP($B357,'Catalog Items'!$L:$BB,26,FALSE))</f>
        <v/>
      </c>
      <c r="AC357" s="48" t="str">
        <f>IF($B357="","",VLOOKUP($B357,'Catalog Items'!$L:$BB,27,FALSE))</f>
        <v/>
      </c>
      <c r="AD357" s="48" t="str">
        <f>IF($B357="","",VLOOKUP($B357,'Catalog Items'!$L:$BB,28,FALSE))</f>
        <v/>
      </c>
      <c r="AE357" s="48" t="str">
        <f>IF($B357="","",VLOOKUP($B357,'Catalog Items'!$L:$BB,29,FALSE))</f>
        <v/>
      </c>
      <c r="AF357" s="48" t="str">
        <f>IF($B357="","",VLOOKUP($B357,'Catalog Items'!$L:$BB,30,FALSE))</f>
        <v/>
      </c>
      <c r="AG357" s="48" t="str">
        <f>IF($B357="","",VLOOKUP($B357,'Catalog Items'!$L:$BB,31,FALSE))</f>
        <v/>
      </c>
      <c r="AH357" s="48" t="str">
        <f>IF($B357="","",VLOOKUP($B357,'Catalog Items'!$L:$BB,32,FALSE))</f>
        <v/>
      </c>
      <c r="AI357" s="48" t="str">
        <f>IF($B357="","",VLOOKUP($B357,'Catalog Items'!$L:$BB,33,FALSE))</f>
        <v/>
      </c>
      <c r="AJ357" s="48" t="str">
        <f>IF($B357="","",VLOOKUP($B357,'Catalog Items'!$L:$BB,34,FALSE))</f>
        <v/>
      </c>
      <c r="AK357" s="47" t="str">
        <f>IF($B357="","",VLOOKUP($B357,'Catalog Items'!$L:$BB,35,FALSE))</f>
        <v/>
      </c>
      <c r="AL357" s="47" t="str">
        <f>IF($B357="","",VLOOKUP($B357,'Catalog Items'!$L:$BB,36,FALSE))</f>
        <v/>
      </c>
      <c r="AM357" s="47" t="str">
        <f>IF($B357="","",VLOOKUP($B357,'Catalog Items'!$L:$BB,37,FALSE))</f>
        <v/>
      </c>
      <c r="AN357" s="47" t="str">
        <f>IF($B357="","",VLOOKUP($B357,'Catalog Items'!$L:$BB,38,FALSE))</f>
        <v/>
      </c>
      <c r="AO357" s="47" t="str">
        <f>IF($B357="","",VLOOKUP($B357,'Catalog Items'!$L:$BB,14,FALSE))</f>
        <v/>
      </c>
    </row>
    <row r="358" spans="1:41" ht="15.6" customHeight="1" x14ac:dyDescent="0.25">
      <c r="A358" s="39">
        <v>347</v>
      </c>
      <c r="B358" s="40"/>
      <c r="C358" s="41"/>
      <c r="D358" s="41"/>
      <c r="E358" s="42" t="str">
        <f>IF($B358="","",VLOOKUP($B358,'Catalog Items'!$L:$M,2,FALSE))</f>
        <v/>
      </c>
      <c r="F358" s="68" t="str">
        <f>IF($B358="","",IF(AND(D358&gt;0,C358&gt;0),"UOM Error",IF(D358&gt;0,VLOOKUP(B358,'Catalog Items'!$L:$X,13,FALSE),IF(C358&gt;0,VLOOKUP(B358,'Catalog Items'!$L:$W,12,FALSE),0))))</f>
        <v/>
      </c>
      <c r="G358" s="43" t="str">
        <f t="shared" si="17"/>
        <v/>
      </c>
      <c r="H358" s="44">
        <f t="shared" si="18"/>
        <v>0</v>
      </c>
      <c r="I358" s="45">
        <f t="shared" si="16"/>
        <v>0</v>
      </c>
      <c r="J358" s="46" t="str">
        <f>IF($B358="","",VLOOKUP($B358,'Catalog Items'!$L:$N,3,FALSE))</f>
        <v/>
      </c>
      <c r="K358" s="46" t="str">
        <f>IF($B358="","",VLOOKUP($B358,'Catalog Items'!$L:$O,4,FALSE))</f>
        <v/>
      </c>
      <c r="L358" s="47" t="str">
        <f>IF($B358="","",VLOOKUP($B358,'Catalog Items'!$L:$Q,6,FALSE))</f>
        <v/>
      </c>
      <c r="M358" s="47" t="str">
        <f>IF($B358="","",VLOOKUP($B358,'Catalog Items'!$L:$R,7,FALSE))</f>
        <v/>
      </c>
      <c r="N358" s="47" t="str">
        <f>IF($B358="","",VLOOKUP($B358,'Catalog Items'!$L:$S,8,FALSE))</f>
        <v/>
      </c>
      <c r="O358" s="47" t="str">
        <f>IF($B358="","",VLOOKUP($B358,'Catalog Items'!$L:$T,9,FALSE))</f>
        <v/>
      </c>
      <c r="P358" s="96" t="str">
        <f>IF($B358="","",VLOOKUP($B358,'Catalog Items'!$L:$AA,10,FALSE))</f>
        <v/>
      </c>
      <c r="Q358" s="96" t="str">
        <f>IF($B358="","",VLOOKUP($B358,'Catalog Items'!$L:$AA,11,FALSE))</f>
        <v/>
      </c>
      <c r="R358" s="96" t="str">
        <f>IF($B358="","",VLOOKUP($B358,'Catalog Items'!$L:$AA,12,FALSE))</f>
        <v/>
      </c>
      <c r="S358" s="96" t="str">
        <f>IF($B358="","",VLOOKUP($B358,'Catalog Items'!$L:$AA,13,FALSE))</f>
        <v/>
      </c>
      <c r="T358" s="47" t="str">
        <f>IF($B358="","",VLOOKUP($B358,'Catalog Items'!$L:$BB,17,FALSE))</f>
        <v/>
      </c>
      <c r="U358" s="47" t="str">
        <f>IF($B358="","",VLOOKUP($B358,'Catalog Items'!$L:$BB,19,FALSE))</f>
        <v/>
      </c>
      <c r="V358" s="47" t="str">
        <f>IF($B358="","",VLOOKUP($B358,'Catalog Items'!$L:$BB,20,FALSE))</f>
        <v/>
      </c>
      <c r="W358" s="47" t="str">
        <f>IF($B358="","",VLOOKUP($B358,'Catalog Items'!$L:$BB,21,FALSE))</f>
        <v/>
      </c>
      <c r="X358" s="48" t="str">
        <f>IF($B358="","",VLOOKUP($B358,'Catalog Items'!$L:$BB,22,FALSE))</f>
        <v/>
      </c>
      <c r="Y358" s="48" t="str">
        <f>IF($B358="","",VLOOKUP($B358,'Catalog Items'!$L:$BB,23,FALSE))</f>
        <v/>
      </c>
      <c r="Z358" s="48" t="str">
        <f>IF($B358="","",VLOOKUP($B358,'Catalog Items'!$L:$BB,24,FALSE))</f>
        <v/>
      </c>
      <c r="AA358" s="47" t="str">
        <f>IF($B358="","",VLOOKUP($B358,'Catalog Items'!$L:$BB,25,FALSE))</f>
        <v/>
      </c>
      <c r="AB358" s="47" t="str">
        <f>IF($B358="","",VLOOKUP($B358,'Catalog Items'!$L:$BB,26,FALSE))</f>
        <v/>
      </c>
      <c r="AC358" s="48" t="str">
        <f>IF($B358="","",VLOOKUP($B358,'Catalog Items'!$L:$BB,27,FALSE))</f>
        <v/>
      </c>
      <c r="AD358" s="48" t="str">
        <f>IF($B358="","",VLOOKUP($B358,'Catalog Items'!$L:$BB,28,FALSE))</f>
        <v/>
      </c>
      <c r="AE358" s="48" t="str">
        <f>IF($B358="","",VLOOKUP($B358,'Catalog Items'!$L:$BB,29,FALSE))</f>
        <v/>
      </c>
      <c r="AF358" s="48" t="str">
        <f>IF($B358="","",VLOOKUP($B358,'Catalog Items'!$L:$BB,30,FALSE))</f>
        <v/>
      </c>
      <c r="AG358" s="48" t="str">
        <f>IF($B358="","",VLOOKUP($B358,'Catalog Items'!$L:$BB,31,FALSE))</f>
        <v/>
      </c>
      <c r="AH358" s="48" t="str">
        <f>IF($B358="","",VLOOKUP($B358,'Catalog Items'!$L:$BB,32,FALSE))</f>
        <v/>
      </c>
      <c r="AI358" s="48" t="str">
        <f>IF($B358="","",VLOOKUP($B358,'Catalog Items'!$L:$BB,33,FALSE))</f>
        <v/>
      </c>
      <c r="AJ358" s="48" t="str">
        <f>IF($B358="","",VLOOKUP($B358,'Catalog Items'!$L:$BB,34,FALSE))</f>
        <v/>
      </c>
      <c r="AK358" s="47" t="str">
        <f>IF($B358="","",VLOOKUP($B358,'Catalog Items'!$L:$BB,35,FALSE))</f>
        <v/>
      </c>
      <c r="AL358" s="47" t="str">
        <f>IF($B358="","",VLOOKUP($B358,'Catalog Items'!$L:$BB,36,FALSE))</f>
        <v/>
      </c>
      <c r="AM358" s="47" t="str">
        <f>IF($B358="","",VLOOKUP($B358,'Catalog Items'!$L:$BB,37,FALSE))</f>
        <v/>
      </c>
      <c r="AN358" s="47" t="str">
        <f>IF($B358="","",VLOOKUP($B358,'Catalog Items'!$L:$BB,38,FALSE))</f>
        <v/>
      </c>
      <c r="AO358" s="47" t="str">
        <f>IF($B358="","",VLOOKUP($B358,'Catalog Items'!$L:$BB,14,FALSE))</f>
        <v/>
      </c>
    </row>
    <row r="359" spans="1:41" ht="15.6" customHeight="1" x14ac:dyDescent="0.25">
      <c r="A359" s="39">
        <v>348</v>
      </c>
      <c r="B359" s="40"/>
      <c r="C359" s="41"/>
      <c r="D359" s="41"/>
      <c r="E359" s="42" t="str">
        <f>IF($B359="","",VLOOKUP($B359,'Catalog Items'!$L:$M,2,FALSE))</f>
        <v/>
      </c>
      <c r="F359" s="68" t="str">
        <f>IF($B359="","",IF(AND(D359&gt;0,C359&gt;0),"UOM Error",IF(D359&gt;0,VLOOKUP(B359,'Catalog Items'!$L:$X,13,FALSE),IF(C359&gt;0,VLOOKUP(B359,'Catalog Items'!$L:$W,12,FALSE),0))))</f>
        <v/>
      </c>
      <c r="G359" s="43" t="str">
        <f t="shared" si="17"/>
        <v/>
      </c>
      <c r="H359" s="44">
        <f t="shared" si="18"/>
        <v>0</v>
      </c>
      <c r="I359" s="45">
        <f t="shared" si="16"/>
        <v>0</v>
      </c>
      <c r="J359" s="46" t="str">
        <f>IF($B359="","",VLOOKUP($B359,'Catalog Items'!$L:$N,3,FALSE))</f>
        <v/>
      </c>
      <c r="K359" s="46" t="str">
        <f>IF($B359="","",VLOOKUP($B359,'Catalog Items'!$L:$O,4,FALSE))</f>
        <v/>
      </c>
      <c r="L359" s="47" t="str">
        <f>IF($B359="","",VLOOKUP($B359,'Catalog Items'!$L:$Q,6,FALSE))</f>
        <v/>
      </c>
      <c r="M359" s="47" t="str">
        <f>IF($B359="","",VLOOKUP($B359,'Catalog Items'!$L:$R,7,FALSE))</f>
        <v/>
      </c>
      <c r="N359" s="47" t="str">
        <f>IF($B359="","",VLOOKUP($B359,'Catalog Items'!$L:$S,8,FALSE))</f>
        <v/>
      </c>
      <c r="O359" s="47" t="str">
        <f>IF($B359="","",VLOOKUP($B359,'Catalog Items'!$L:$T,9,FALSE))</f>
        <v/>
      </c>
      <c r="P359" s="96" t="str">
        <f>IF($B359="","",VLOOKUP($B359,'Catalog Items'!$L:$AA,10,FALSE))</f>
        <v/>
      </c>
      <c r="Q359" s="96" t="str">
        <f>IF($B359="","",VLOOKUP($B359,'Catalog Items'!$L:$AA,11,FALSE))</f>
        <v/>
      </c>
      <c r="R359" s="96" t="str">
        <f>IF($B359="","",VLOOKUP($B359,'Catalog Items'!$L:$AA,12,FALSE))</f>
        <v/>
      </c>
      <c r="S359" s="96" t="str">
        <f>IF($B359="","",VLOOKUP($B359,'Catalog Items'!$L:$AA,13,FALSE))</f>
        <v/>
      </c>
      <c r="T359" s="47" t="str">
        <f>IF($B359="","",VLOOKUP($B359,'Catalog Items'!$L:$BB,17,FALSE))</f>
        <v/>
      </c>
      <c r="U359" s="47" t="str">
        <f>IF($B359="","",VLOOKUP($B359,'Catalog Items'!$L:$BB,19,FALSE))</f>
        <v/>
      </c>
      <c r="V359" s="47" t="str">
        <f>IF($B359="","",VLOOKUP($B359,'Catalog Items'!$L:$BB,20,FALSE))</f>
        <v/>
      </c>
      <c r="W359" s="47" t="str">
        <f>IF($B359="","",VLOOKUP($B359,'Catalog Items'!$L:$BB,21,FALSE))</f>
        <v/>
      </c>
      <c r="X359" s="48" t="str">
        <f>IF($B359="","",VLOOKUP($B359,'Catalog Items'!$L:$BB,22,FALSE))</f>
        <v/>
      </c>
      <c r="Y359" s="48" t="str">
        <f>IF($B359="","",VLOOKUP($B359,'Catalog Items'!$L:$BB,23,FALSE))</f>
        <v/>
      </c>
      <c r="Z359" s="48" t="str">
        <f>IF($B359="","",VLOOKUP($B359,'Catalog Items'!$L:$BB,24,FALSE))</f>
        <v/>
      </c>
      <c r="AA359" s="47" t="str">
        <f>IF($B359="","",VLOOKUP($B359,'Catalog Items'!$L:$BB,25,FALSE))</f>
        <v/>
      </c>
      <c r="AB359" s="47" t="str">
        <f>IF($B359="","",VLOOKUP($B359,'Catalog Items'!$L:$BB,26,FALSE))</f>
        <v/>
      </c>
      <c r="AC359" s="48" t="str">
        <f>IF($B359="","",VLOOKUP($B359,'Catalog Items'!$L:$BB,27,FALSE))</f>
        <v/>
      </c>
      <c r="AD359" s="48" t="str">
        <f>IF($B359="","",VLOOKUP($B359,'Catalog Items'!$L:$BB,28,FALSE))</f>
        <v/>
      </c>
      <c r="AE359" s="48" t="str">
        <f>IF($B359="","",VLOOKUP($B359,'Catalog Items'!$L:$BB,29,FALSE))</f>
        <v/>
      </c>
      <c r="AF359" s="48" t="str">
        <f>IF($B359="","",VLOOKUP($B359,'Catalog Items'!$L:$BB,30,FALSE))</f>
        <v/>
      </c>
      <c r="AG359" s="48" t="str">
        <f>IF($B359="","",VLOOKUP($B359,'Catalog Items'!$L:$BB,31,FALSE))</f>
        <v/>
      </c>
      <c r="AH359" s="48" t="str">
        <f>IF($B359="","",VLOOKUP($B359,'Catalog Items'!$L:$BB,32,FALSE))</f>
        <v/>
      </c>
      <c r="AI359" s="48" t="str">
        <f>IF($B359="","",VLOOKUP($B359,'Catalog Items'!$L:$BB,33,FALSE))</f>
        <v/>
      </c>
      <c r="AJ359" s="48" t="str">
        <f>IF($B359="","",VLOOKUP($B359,'Catalog Items'!$L:$BB,34,FALSE))</f>
        <v/>
      </c>
      <c r="AK359" s="47" t="str">
        <f>IF($B359="","",VLOOKUP($B359,'Catalog Items'!$L:$BB,35,FALSE))</f>
        <v/>
      </c>
      <c r="AL359" s="47" t="str">
        <f>IF($B359="","",VLOOKUP($B359,'Catalog Items'!$L:$BB,36,FALSE))</f>
        <v/>
      </c>
      <c r="AM359" s="47" t="str">
        <f>IF($B359="","",VLOOKUP($B359,'Catalog Items'!$L:$BB,37,FALSE))</f>
        <v/>
      </c>
      <c r="AN359" s="47" t="str">
        <f>IF($B359="","",VLOOKUP($B359,'Catalog Items'!$L:$BB,38,FALSE))</f>
        <v/>
      </c>
      <c r="AO359" s="47" t="str">
        <f>IF($B359="","",VLOOKUP($B359,'Catalog Items'!$L:$BB,14,FALSE))</f>
        <v/>
      </c>
    </row>
    <row r="360" spans="1:41" ht="15.6" customHeight="1" x14ac:dyDescent="0.25">
      <c r="A360" s="39">
        <v>349</v>
      </c>
      <c r="B360" s="40"/>
      <c r="C360" s="41"/>
      <c r="D360" s="41"/>
      <c r="E360" s="42" t="str">
        <f>IF($B360="","",VLOOKUP($B360,'Catalog Items'!$L:$M,2,FALSE))</f>
        <v/>
      </c>
      <c r="F360" s="68" t="str">
        <f>IF($B360="","",IF(AND(D360&gt;0,C360&gt;0),"UOM Error",IF(D360&gt;0,VLOOKUP(B360,'Catalog Items'!$L:$X,13,FALSE),IF(C360&gt;0,VLOOKUP(B360,'Catalog Items'!$L:$W,12,FALSE),0))))</f>
        <v/>
      </c>
      <c r="G360" s="43" t="str">
        <f t="shared" si="17"/>
        <v/>
      </c>
      <c r="H360" s="44">
        <f t="shared" si="18"/>
        <v>0</v>
      </c>
      <c r="I360" s="45">
        <f t="shared" si="16"/>
        <v>0</v>
      </c>
      <c r="J360" s="46" t="str">
        <f>IF($B360="","",VLOOKUP($B360,'Catalog Items'!$L:$N,3,FALSE))</f>
        <v/>
      </c>
      <c r="K360" s="46" t="str">
        <f>IF($B360="","",VLOOKUP($B360,'Catalog Items'!$L:$O,4,FALSE))</f>
        <v/>
      </c>
      <c r="L360" s="47" t="str">
        <f>IF($B360="","",VLOOKUP($B360,'Catalog Items'!$L:$Q,6,FALSE))</f>
        <v/>
      </c>
      <c r="M360" s="47" t="str">
        <f>IF($B360="","",VLOOKUP($B360,'Catalog Items'!$L:$R,7,FALSE))</f>
        <v/>
      </c>
      <c r="N360" s="47" t="str">
        <f>IF($B360="","",VLOOKUP($B360,'Catalog Items'!$L:$S,8,FALSE))</f>
        <v/>
      </c>
      <c r="O360" s="47" t="str">
        <f>IF($B360="","",VLOOKUP($B360,'Catalog Items'!$L:$T,9,FALSE))</f>
        <v/>
      </c>
      <c r="P360" s="96" t="str">
        <f>IF($B360="","",VLOOKUP($B360,'Catalog Items'!$L:$AA,10,FALSE))</f>
        <v/>
      </c>
      <c r="Q360" s="96" t="str">
        <f>IF($B360="","",VLOOKUP($B360,'Catalog Items'!$L:$AA,11,FALSE))</f>
        <v/>
      </c>
      <c r="R360" s="96" t="str">
        <f>IF($B360="","",VLOOKUP($B360,'Catalog Items'!$L:$AA,12,FALSE))</f>
        <v/>
      </c>
      <c r="S360" s="96" t="str">
        <f>IF($B360="","",VLOOKUP($B360,'Catalog Items'!$L:$AA,13,FALSE))</f>
        <v/>
      </c>
      <c r="T360" s="47" t="str">
        <f>IF($B360="","",VLOOKUP($B360,'Catalog Items'!$L:$BB,17,FALSE))</f>
        <v/>
      </c>
      <c r="U360" s="47" t="str">
        <f>IF($B360="","",VLOOKUP($B360,'Catalog Items'!$L:$BB,19,FALSE))</f>
        <v/>
      </c>
      <c r="V360" s="47" t="str">
        <f>IF($B360="","",VLOOKUP($B360,'Catalog Items'!$L:$BB,20,FALSE))</f>
        <v/>
      </c>
      <c r="W360" s="47" t="str">
        <f>IF($B360="","",VLOOKUP($B360,'Catalog Items'!$L:$BB,21,FALSE))</f>
        <v/>
      </c>
      <c r="X360" s="48" t="str">
        <f>IF($B360="","",VLOOKUP($B360,'Catalog Items'!$L:$BB,22,FALSE))</f>
        <v/>
      </c>
      <c r="Y360" s="48" t="str">
        <f>IF($B360="","",VLOOKUP($B360,'Catalog Items'!$L:$BB,23,FALSE))</f>
        <v/>
      </c>
      <c r="Z360" s="48" t="str">
        <f>IF($B360="","",VLOOKUP($B360,'Catalog Items'!$L:$BB,24,FALSE))</f>
        <v/>
      </c>
      <c r="AA360" s="47" t="str">
        <f>IF($B360="","",VLOOKUP($B360,'Catalog Items'!$L:$BB,25,FALSE))</f>
        <v/>
      </c>
      <c r="AB360" s="47" t="str">
        <f>IF($B360="","",VLOOKUP($B360,'Catalog Items'!$L:$BB,26,FALSE))</f>
        <v/>
      </c>
      <c r="AC360" s="48" t="str">
        <f>IF($B360="","",VLOOKUP($B360,'Catalog Items'!$L:$BB,27,FALSE))</f>
        <v/>
      </c>
      <c r="AD360" s="48" t="str">
        <f>IF($B360="","",VLOOKUP($B360,'Catalog Items'!$L:$BB,28,FALSE))</f>
        <v/>
      </c>
      <c r="AE360" s="48" t="str">
        <f>IF($B360="","",VLOOKUP($B360,'Catalog Items'!$L:$BB,29,FALSE))</f>
        <v/>
      </c>
      <c r="AF360" s="48" t="str">
        <f>IF($B360="","",VLOOKUP($B360,'Catalog Items'!$L:$BB,30,FALSE))</f>
        <v/>
      </c>
      <c r="AG360" s="48" t="str">
        <f>IF($B360="","",VLOOKUP($B360,'Catalog Items'!$L:$BB,31,FALSE))</f>
        <v/>
      </c>
      <c r="AH360" s="48" t="str">
        <f>IF($B360="","",VLOOKUP($B360,'Catalog Items'!$L:$BB,32,FALSE))</f>
        <v/>
      </c>
      <c r="AI360" s="48" t="str">
        <f>IF($B360="","",VLOOKUP($B360,'Catalog Items'!$L:$BB,33,FALSE))</f>
        <v/>
      </c>
      <c r="AJ360" s="48" t="str">
        <f>IF($B360="","",VLOOKUP($B360,'Catalog Items'!$L:$BB,34,FALSE))</f>
        <v/>
      </c>
      <c r="AK360" s="47" t="str">
        <f>IF($B360="","",VLOOKUP($B360,'Catalog Items'!$L:$BB,35,FALSE))</f>
        <v/>
      </c>
      <c r="AL360" s="47" t="str">
        <f>IF($B360="","",VLOOKUP($B360,'Catalog Items'!$L:$BB,36,FALSE))</f>
        <v/>
      </c>
      <c r="AM360" s="47" t="str">
        <f>IF($B360="","",VLOOKUP($B360,'Catalog Items'!$L:$BB,37,FALSE))</f>
        <v/>
      </c>
      <c r="AN360" s="47" t="str">
        <f>IF($B360="","",VLOOKUP($B360,'Catalog Items'!$L:$BB,38,FALSE))</f>
        <v/>
      </c>
      <c r="AO360" s="47" t="str">
        <f>IF($B360="","",VLOOKUP($B360,'Catalog Items'!$L:$BB,14,FALSE))</f>
        <v/>
      </c>
    </row>
    <row r="361" spans="1:41" ht="15.6" customHeight="1" x14ac:dyDescent="0.25">
      <c r="A361" s="39">
        <v>350</v>
      </c>
      <c r="B361" s="40"/>
      <c r="C361" s="41"/>
      <c r="D361" s="41"/>
      <c r="E361" s="42" t="str">
        <f>IF($B361="","",VLOOKUP($B361,'Catalog Items'!$L:$M,2,FALSE))</f>
        <v/>
      </c>
      <c r="F361" s="68" t="str">
        <f>IF($B361="","",IF(AND(D361&gt;0,C361&gt;0),"UOM Error",IF(D361&gt;0,VLOOKUP(B361,'Catalog Items'!$L:$X,13,FALSE),IF(C361&gt;0,VLOOKUP(B361,'Catalog Items'!$L:$W,12,FALSE),0))))</f>
        <v/>
      </c>
      <c r="G361" s="43" t="str">
        <f t="shared" si="17"/>
        <v/>
      </c>
      <c r="H361" s="44">
        <f t="shared" si="18"/>
        <v>0</v>
      </c>
      <c r="I361" s="45">
        <f t="shared" si="16"/>
        <v>0</v>
      </c>
      <c r="J361" s="46" t="str">
        <f>IF($B361="","",VLOOKUP($B361,'Catalog Items'!$L:$N,3,FALSE))</f>
        <v/>
      </c>
      <c r="K361" s="46" t="str">
        <f>IF($B361="","",VLOOKUP($B361,'Catalog Items'!$L:$O,4,FALSE))</f>
        <v/>
      </c>
      <c r="L361" s="47" t="str">
        <f>IF($B361="","",VLOOKUP($B361,'Catalog Items'!$L:$Q,6,FALSE))</f>
        <v/>
      </c>
      <c r="M361" s="47" t="str">
        <f>IF($B361="","",VLOOKUP($B361,'Catalog Items'!$L:$R,7,FALSE))</f>
        <v/>
      </c>
      <c r="N361" s="47" t="str">
        <f>IF($B361="","",VLOOKUP($B361,'Catalog Items'!$L:$S,8,FALSE))</f>
        <v/>
      </c>
      <c r="O361" s="47" t="str">
        <f>IF($B361="","",VLOOKUP($B361,'Catalog Items'!$L:$T,9,FALSE))</f>
        <v/>
      </c>
      <c r="P361" s="96" t="str">
        <f>IF($B361="","",VLOOKUP($B361,'Catalog Items'!$L:$AA,10,FALSE))</f>
        <v/>
      </c>
      <c r="Q361" s="96" t="str">
        <f>IF($B361="","",VLOOKUP($B361,'Catalog Items'!$L:$AA,11,FALSE))</f>
        <v/>
      </c>
      <c r="R361" s="96" t="str">
        <f>IF($B361="","",VLOOKUP($B361,'Catalog Items'!$L:$AA,12,FALSE))</f>
        <v/>
      </c>
      <c r="S361" s="96" t="str">
        <f>IF($B361="","",VLOOKUP($B361,'Catalog Items'!$L:$AA,13,FALSE))</f>
        <v/>
      </c>
      <c r="T361" s="47" t="str">
        <f>IF($B361="","",VLOOKUP($B361,'Catalog Items'!$L:$BB,17,FALSE))</f>
        <v/>
      </c>
      <c r="U361" s="47" t="str">
        <f>IF($B361="","",VLOOKUP($B361,'Catalog Items'!$L:$BB,19,FALSE))</f>
        <v/>
      </c>
      <c r="V361" s="47" t="str">
        <f>IF($B361="","",VLOOKUP($B361,'Catalog Items'!$L:$BB,20,FALSE))</f>
        <v/>
      </c>
      <c r="W361" s="47" t="str">
        <f>IF($B361="","",VLOOKUP($B361,'Catalog Items'!$L:$BB,21,FALSE))</f>
        <v/>
      </c>
      <c r="X361" s="48" t="str">
        <f>IF($B361="","",VLOOKUP($B361,'Catalog Items'!$L:$BB,22,FALSE))</f>
        <v/>
      </c>
      <c r="Y361" s="48" t="str">
        <f>IF($B361="","",VLOOKUP($B361,'Catalog Items'!$L:$BB,23,FALSE))</f>
        <v/>
      </c>
      <c r="Z361" s="48" t="str">
        <f>IF($B361="","",VLOOKUP($B361,'Catalog Items'!$L:$BB,24,FALSE))</f>
        <v/>
      </c>
      <c r="AA361" s="47" t="str">
        <f>IF($B361="","",VLOOKUP($B361,'Catalog Items'!$L:$BB,25,FALSE))</f>
        <v/>
      </c>
      <c r="AB361" s="47" t="str">
        <f>IF($B361="","",VLOOKUP($B361,'Catalog Items'!$L:$BB,26,FALSE))</f>
        <v/>
      </c>
      <c r="AC361" s="48" t="str">
        <f>IF($B361="","",VLOOKUP($B361,'Catalog Items'!$L:$BB,27,FALSE))</f>
        <v/>
      </c>
      <c r="AD361" s="48" t="str">
        <f>IF($B361="","",VLOOKUP($B361,'Catalog Items'!$L:$BB,28,FALSE))</f>
        <v/>
      </c>
      <c r="AE361" s="48" t="str">
        <f>IF($B361="","",VLOOKUP($B361,'Catalog Items'!$L:$BB,29,FALSE))</f>
        <v/>
      </c>
      <c r="AF361" s="48" t="str">
        <f>IF($B361="","",VLOOKUP($B361,'Catalog Items'!$L:$BB,30,FALSE))</f>
        <v/>
      </c>
      <c r="AG361" s="48" t="str">
        <f>IF($B361="","",VLOOKUP($B361,'Catalog Items'!$L:$BB,31,FALSE))</f>
        <v/>
      </c>
      <c r="AH361" s="48" t="str">
        <f>IF($B361="","",VLOOKUP($B361,'Catalog Items'!$L:$BB,32,FALSE))</f>
        <v/>
      </c>
      <c r="AI361" s="48" t="str">
        <f>IF($B361="","",VLOOKUP($B361,'Catalog Items'!$L:$BB,33,FALSE))</f>
        <v/>
      </c>
      <c r="AJ361" s="48" t="str">
        <f>IF($B361="","",VLOOKUP($B361,'Catalog Items'!$L:$BB,34,FALSE))</f>
        <v/>
      </c>
      <c r="AK361" s="47" t="str">
        <f>IF($B361="","",VLOOKUP($B361,'Catalog Items'!$L:$BB,35,FALSE))</f>
        <v/>
      </c>
      <c r="AL361" s="47" t="str">
        <f>IF($B361="","",VLOOKUP($B361,'Catalog Items'!$L:$BB,36,FALSE))</f>
        <v/>
      </c>
      <c r="AM361" s="47" t="str">
        <f>IF($B361="","",VLOOKUP($B361,'Catalog Items'!$L:$BB,37,FALSE))</f>
        <v/>
      </c>
      <c r="AN361" s="47" t="str">
        <f>IF($B361="","",VLOOKUP($B361,'Catalog Items'!$L:$BB,38,FALSE))</f>
        <v/>
      </c>
      <c r="AO361" s="47" t="str">
        <f>IF($B361="","",VLOOKUP($B361,'Catalog Items'!$L:$BB,14,FALSE))</f>
        <v/>
      </c>
    </row>
    <row r="362" spans="1:41" ht="15.6" customHeight="1" x14ac:dyDescent="0.25">
      <c r="A362" s="39">
        <v>351</v>
      </c>
      <c r="B362" s="40"/>
      <c r="C362" s="41"/>
      <c r="D362" s="41"/>
      <c r="E362" s="42" t="str">
        <f>IF($B362="","",VLOOKUP($B362,'Catalog Items'!$L:$M,2,FALSE))</f>
        <v/>
      </c>
      <c r="F362" s="68" t="str">
        <f>IF($B362="","",IF(AND(D362&gt;0,C362&gt;0),"UOM Error",IF(D362&gt;0,VLOOKUP(B362,'Catalog Items'!$L:$X,13,FALSE),IF(C362&gt;0,VLOOKUP(B362,'Catalog Items'!$L:$W,12,FALSE),0))))</f>
        <v/>
      </c>
      <c r="G362" s="43" t="str">
        <f t="shared" si="17"/>
        <v/>
      </c>
      <c r="H362" s="44">
        <f t="shared" si="18"/>
        <v>0</v>
      </c>
      <c r="I362" s="45">
        <f t="shared" si="16"/>
        <v>0</v>
      </c>
      <c r="J362" s="46" t="str">
        <f>IF($B362="","",VLOOKUP($B362,'Catalog Items'!$L:$N,3,FALSE))</f>
        <v/>
      </c>
      <c r="K362" s="46" t="str">
        <f>IF($B362="","",VLOOKUP($B362,'Catalog Items'!$L:$O,4,FALSE))</f>
        <v/>
      </c>
      <c r="L362" s="47" t="str">
        <f>IF($B362="","",VLOOKUP($B362,'Catalog Items'!$L:$Q,6,FALSE))</f>
        <v/>
      </c>
      <c r="M362" s="47" t="str">
        <f>IF($B362="","",VLOOKUP($B362,'Catalog Items'!$L:$R,7,FALSE))</f>
        <v/>
      </c>
      <c r="N362" s="47" t="str">
        <f>IF($B362="","",VLOOKUP($B362,'Catalog Items'!$L:$S,8,FALSE))</f>
        <v/>
      </c>
      <c r="O362" s="47" t="str">
        <f>IF($B362="","",VLOOKUP($B362,'Catalog Items'!$L:$T,9,FALSE))</f>
        <v/>
      </c>
      <c r="P362" s="96" t="str">
        <f>IF($B362="","",VLOOKUP($B362,'Catalog Items'!$L:$AA,10,FALSE))</f>
        <v/>
      </c>
      <c r="Q362" s="96" t="str">
        <f>IF($B362="","",VLOOKUP($B362,'Catalog Items'!$L:$AA,11,FALSE))</f>
        <v/>
      </c>
      <c r="R362" s="96" t="str">
        <f>IF($B362="","",VLOOKUP($B362,'Catalog Items'!$L:$AA,12,FALSE))</f>
        <v/>
      </c>
      <c r="S362" s="96" t="str">
        <f>IF($B362="","",VLOOKUP($B362,'Catalog Items'!$L:$AA,13,FALSE))</f>
        <v/>
      </c>
      <c r="T362" s="47" t="str">
        <f>IF($B362="","",VLOOKUP($B362,'Catalog Items'!$L:$BB,17,FALSE))</f>
        <v/>
      </c>
      <c r="U362" s="47" t="str">
        <f>IF($B362="","",VLOOKUP($B362,'Catalog Items'!$L:$BB,19,FALSE))</f>
        <v/>
      </c>
      <c r="V362" s="47" t="str">
        <f>IF($B362="","",VLOOKUP($B362,'Catalog Items'!$L:$BB,20,FALSE))</f>
        <v/>
      </c>
      <c r="W362" s="47" t="str">
        <f>IF($B362="","",VLOOKUP($B362,'Catalog Items'!$L:$BB,21,FALSE))</f>
        <v/>
      </c>
      <c r="X362" s="48" t="str">
        <f>IF($B362="","",VLOOKUP($B362,'Catalog Items'!$L:$BB,22,FALSE))</f>
        <v/>
      </c>
      <c r="Y362" s="48" t="str">
        <f>IF($B362="","",VLOOKUP($B362,'Catalog Items'!$L:$BB,23,FALSE))</f>
        <v/>
      </c>
      <c r="Z362" s="48" t="str">
        <f>IF($B362="","",VLOOKUP($B362,'Catalog Items'!$L:$BB,24,FALSE))</f>
        <v/>
      </c>
      <c r="AA362" s="47" t="str">
        <f>IF($B362="","",VLOOKUP($B362,'Catalog Items'!$L:$BB,25,FALSE))</f>
        <v/>
      </c>
      <c r="AB362" s="47" t="str">
        <f>IF($B362="","",VLOOKUP($B362,'Catalog Items'!$L:$BB,26,FALSE))</f>
        <v/>
      </c>
      <c r="AC362" s="48" t="str">
        <f>IF($B362="","",VLOOKUP($B362,'Catalog Items'!$L:$BB,27,FALSE))</f>
        <v/>
      </c>
      <c r="AD362" s="48" t="str">
        <f>IF($B362="","",VLOOKUP($B362,'Catalog Items'!$L:$BB,28,FALSE))</f>
        <v/>
      </c>
      <c r="AE362" s="48" t="str">
        <f>IF($B362="","",VLOOKUP($B362,'Catalog Items'!$L:$BB,29,FALSE))</f>
        <v/>
      </c>
      <c r="AF362" s="48" t="str">
        <f>IF($B362="","",VLOOKUP($B362,'Catalog Items'!$L:$BB,30,FALSE))</f>
        <v/>
      </c>
      <c r="AG362" s="48" t="str">
        <f>IF($B362="","",VLOOKUP($B362,'Catalog Items'!$L:$BB,31,FALSE))</f>
        <v/>
      </c>
      <c r="AH362" s="48" t="str">
        <f>IF($B362="","",VLOOKUP($B362,'Catalog Items'!$L:$BB,32,FALSE))</f>
        <v/>
      </c>
      <c r="AI362" s="48" t="str">
        <f>IF($B362="","",VLOOKUP($B362,'Catalog Items'!$L:$BB,33,FALSE))</f>
        <v/>
      </c>
      <c r="AJ362" s="48" t="str">
        <f>IF($B362="","",VLOOKUP($B362,'Catalog Items'!$L:$BB,34,FALSE))</f>
        <v/>
      </c>
      <c r="AK362" s="47" t="str">
        <f>IF($B362="","",VLOOKUP($B362,'Catalog Items'!$L:$BB,35,FALSE))</f>
        <v/>
      </c>
      <c r="AL362" s="47" t="str">
        <f>IF($B362="","",VLOOKUP($B362,'Catalog Items'!$L:$BB,36,FALSE))</f>
        <v/>
      </c>
      <c r="AM362" s="47" t="str">
        <f>IF($B362="","",VLOOKUP($B362,'Catalog Items'!$L:$BB,37,FALSE))</f>
        <v/>
      </c>
      <c r="AN362" s="47" t="str">
        <f>IF($B362="","",VLOOKUP($B362,'Catalog Items'!$L:$BB,38,FALSE))</f>
        <v/>
      </c>
      <c r="AO362" s="47" t="str">
        <f>IF($B362="","",VLOOKUP($B362,'Catalog Items'!$L:$BB,14,FALSE))</f>
        <v/>
      </c>
    </row>
    <row r="363" spans="1:41" ht="15.6" customHeight="1" x14ac:dyDescent="0.25">
      <c r="A363" s="39">
        <v>352</v>
      </c>
      <c r="B363" s="40"/>
      <c r="C363" s="41"/>
      <c r="D363" s="41"/>
      <c r="E363" s="42" t="str">
        <f>IF($B363="","",VLOOKUP($B363,'Catalog Items'!$L:$M,2,FALSE))</f>
        <v/>
      </c>
      <c r="F363" s="68" t="str">
        <f>IF($B363="","",IF(AND(D363&gt;0,C363&gt;0),"UOM Error",IF(D363&gt;0,VLOOKUP(B363,'Catalog Items'!$L:$X,13,FALSE),IF(C363&gt;0,VLOOKUP(B363,'Catalog Items'!$L:$W,12,FALSE),0))))</f>
        <v/>
      </c>
      <c r="G363" s="43" t="str">
        <f t="shared" si="17"/>
        <v/>
      </c>
      <c r="H363" s="44">
        <f t="shared" si="18"/>
        <v>0</v>
      </c>
      <c r="I363" s="45">
        <f t="shared" si="16"/>
        <v>0</v>
      </c>
      <c r="J363" s="46" t="str">
        <f>IF($B363="","",VLOOKUP($B363,'Catalog Items'!$L:$N,3,FALSE))</f>
        <v/>
      </c>
      <c r="K363" s="46" t="str">
        <f>IF($B363="","",VLOOKUP($B363,'Catalog Items'!$L:$O,4,FALSE))</f>
        <v/>
      </c>
      <c r="L363" s="47" t="str">
        <f>IF($B363="","",VLOOKUP($B363,'Catalog Items'!$L:$Q,6,FALSE))</f>
        <v/>
      </c>
      <c r="M363" s="47" t="str">
        <f>IF($B363="","",VLOOKUP($B363,'Catalog Items'!$L:$R,7,FALSE))</f>
        <v/>
      </c>
      <c r="N363" s="47" t="str">
        <f>IF($B363="","",VLOOKUP($B363,'Catalog Items'!$L:$S,8,FALSE))</f>
        <v/>
      </c>
      <c r="O363" s="47" t="str">
        <f>IF($B363="","",VLOOKUP($B363,'Catalog Items'!$L:$T,9,FALSE))</f>
        <v/>
      </c>
      <c r="P363" s="96" t="str">
        <f>IF($B363="","",VLOOKUP($B363,'Catalog Items'!$L:$AA,10,FALSE))</f>
        <v/>
      </c>
      <c r="Q363" s="96" t="str">
        <f>IF($B363="","",VLOOKUP($B363,'Catalog Items'!$L:$AA,11,FALSE))</f>
        <v/>
      </c>
      <c r="R363" s="96" t="str">
        <f>IF($B363="","",VLOOKUP($B363,'Catalog Items'!$L:$AA,12,FALSE))</f>
        <v/>
      </c>
      <c r="S363" s="96" t="str">
        <f>IF($B363="","",VLOOKUP($B363,'Catalog Items'!$L:$AA,13,FALSE))</f>
        <v/>
      </c>
      <c r="T363" s="47" t="str">
        <f>IF($B363="","",VLOOKUP($B363,'Catalog Items'!$L:$BB,17,FALSE))</f>
        <v/>
      </c>
      <c r="U363" s="47" t="str">
        <f>IF($B363="","",VLOOKUP($B363,'Catalog Items'!$L:$BB,19,FALSE))</f>
        <v/>
      </c>
      <c r="V363" s="47" t="str">
        <f>IF($B363="","",VLOOKUP($B363,'Catalog Items'!$L:$BB,20,FALSE))</f>
        <v/>
      </c>
      <c r="W363" s="47" t="str">
        <f>IF($B363="","",VLOOKUP($B363,'Catalog Items'!$L:$BB,21,FALSE))</f>
        <v/>
      </c>
      <c r="X363" s="48" t="str">
        <f>IF($B363="","",VLOOKUP($B363,'Catalog Items'!$L:$BB,22,FALSE))</f>
        <v/>
      </c>
      <c r="Y363" s="48" t="str">
        <f>IF($B363="","",VLOOKUP($B363,'Catalog Items'!$L:$BB,23,FALSE))</f>
        <v/>
      </c>
      <c r="Z363" s="48" t="str">
        <f>IF($B363="","",VLOOKUP($B363,'Catalog Items'!$L:$BB,24,FALSE))</f>
        <v/>
      </c>
      <c r="AA363" s="47" t="str">
        <f>IF($B363="","",VLOOKUP($B363,'Catalog Items'!$L:$BB,25,FALSE))</f>
        <v/>
      </c>
      <c r="AB363" s="47" t="str">
        <f>IF($B363="","",VLOOKUP($B363,'Catalog Items'!$L:$BB,26,FALSE))</f>
        <v/>
      </c>
      <c r="AC363" s="48" t="str">
        <f>IF($B363="","",VLOOKUP($B363,'Catalog Items'!$L:$BB,27,FALSE))</f>
        <v/>
      </c>
      <c r="AD363" s="48" t="str">
        <f>IF($B363="","",VLOOKUP($B363,'Catalog Items'!$L:$BB,28,FALSE))</f>
        <v/>
      </c>
      <c r="AE363" s="48" t="str">
        <f>IF($B363="","",VLOOKUP($B363,'Catalog Items'!$L:$BB,29,FALSE))</f>
        <v/>
      </c>
      <c r="AF363" s="48" t="str">
        <f>IF($B363="","",VLOOKUP($B363,'Catalog Items'!$L:$BB,30,FALSE))</f>
        <v/>
      </c>
      <c r="AG363" s="48" t="str">
        <f>IF($B363="","",VLOOKUP($B363,'Catalog Items'!$L:$BB,31,FALSE))</f>
        <v/>
      </c>
      <c r="AH363" s="48" t="str">
        <f>IF($B363="","",VLOOKUP($B363,'Catalog Items'!$L:$BB,32,FALSE))</f>
        <v/>
      </c>
      <c r="AI363" s="48" t="str">
        <f>IF($B363="","",VLOOKUP($B363,'Catalog Items'!$L:$BB,33,FALSE))</f>
        <v/>
      </c>
      <c r="AJ363" s="48" t="str">
        <f>IF($B363="","",VLOOKUP($B363,'Catalog Items'!$L:$BB,34,FALSE))</f>
        <v/>
      </c>
      <c r="AK363" s="47" t="str">
        <f>IF($B363="","",VLOOKUP($B363,'Catalog Items'!$L:$BB,35,FALSE))</f>
        <v/>
      </c>
      <c r="AL363" s="47" t="str">
        <f>IF($B363="","",VLOOKUP($B363,'Catalog Items'!$L:$BB,36,FALSE))</f>
        <v/>
      </c>
      <c r="AM363" s="47" t="str">
        <f>IF($B363="","",VLOOKUP($B363,'Catalog Items'!$L:$BB,37,FALSE))</f>
        <v/>
      </c>
      <c r="AN363" s="47" t="str">
        <f>IF($B363="","",VLOOKUP($B363,'Catalog Items'!$L:$BB,38,FALSE))</f>
        <v/>
      </c>
      <c r="AO363" s="47" t="str">
        <f>IF($B363="","",VLOOKUP($B363,'Catalog Items'!$L:$BB,14,FALSE))</f>
        <v/>
      </c>
    </row>
    <row r="364" spans="1:41" ht="15.6" customHeight="1" x14ac:dyDescent="0.25">
      <c r="A364" s="39">
        <v>353</v>
      </c>
      <c r="B364" s="40"/>
      <c r="C364" s="41"/>
      <c r="D364" s="41"/>
      <c r="E364" s="42" t="str">
        <f>IF($B364="","",VLOOKUP($B364,'Catalog Items'!$L:$M,2,FALSE))</f>
        <v/>
      </c>
      <c r="F364" s="68" t="str">
        <f>IF($B364="","",IF(AND(D364&gt;0,C364&gt;0),"UOM Error",IF(D364&gt;0,VLOOKUP(B364,'Catalog Items'!$L:$X,13,FALSE),IF(C364&gt;0,VLOOKUP(B364,'Catalog Items'!$L:$W,12,FALSE),0))))</f>
        <v/>
      </c>
      <c r="G364" s="43" t="str">
        <f t="shared" si="17"/>
        <v/>
      </c>
      <c r="H364" s="44">
        <f t="shared" si="18"/>
        <v>0</v>
      </c>
      <c r="I364" s="45">
        <f t="shared" si="16"/>
        <v>0</v>
      </c>
      <c r="J364" s="46" t="str">
        <f>IF($B364="","",VLOOKUP($B364,'Catalog Items'!$L:$N,3,FALSE))</f>
        <v/>
      </c>
      <c r="K364" s="46" t="str">
        <f>IF($B364="","",VLOOKUP($B364,'Catalog Items'!$L:$O,4,FALSE))</f>
        <v/>
      </c>
      <c r="L364" s="47" t="str">
        <f>IF($B364="","",VLOOKUP($B364,'Catalog Items'!$L:$Q,6,FALSE))</f>
        <v/>
      </c>
      <c r="M364" s="47" t="str">
        <f>IF($B364="","",VLOOKUP($B364,'Catalog Items'!$L:$R,7,FALSE))</f>
        <v/>
      </c>
      <c r="N364" s="47" t="str">
        <f>IF($B364="","",VLOOKUP($B364,'Catalog Items'!$L:$S,8,FALSE))</f>
        <v/>
      </c>
      <c r="O364" s="47" t="str">
        <f>IF($B364="","",VLOOKUP($B364,'Catalog Items'!$L:$T,9,FALSE))</f>
        <v/>
      </c>
      <c r="P364" s="96" t="str">
        <f>IF($B364="","",VLOOKUP($B364,'Catalog Items'!$L:$AA,10,FALSE))</f>
        <v/>
      </c>
      <c r="Q364" s="96" t="str">
        <f>IF($B364="","",VLOOKUP($B364,'Catalog Items'!$L:$AA,11,FALSE))</f>
        <v/>
      </c>
      <c r="R364" s="96" t="str">
        <f>IF($B364="","",VLOOKUP($B364,'Catalog Items'!$L:$AA,12,FALSE))</f>
        <v/>
      </c>
      <c r="S364" s="96" t="str">
        <f>IF($B364="","",VLOOKUP($B364,'Catalog Items'!$L:$AA,13,FALSE))</f>
        <v/>
      </c>
      <c r="T364" s="47" t="str">
        <f>IF($B364="","",VLOOKUP($B364,'Catalog Items'!$L:$BB,17,FALSE))</f>
        <v/>
      </c>
      <c r="U364" s="47" t="str">
        <f>IF($B364="","",VLOOKUP($B364,'Catalog Items'!$L:$BB,19,FALSE))</f>
        <v/>
      </c>
      <c r="V364" s="47" t="str">
        <f>IF($B364="","",VLOOKUP($B364,'Catalog Items'!$L:$BB,20,FALSE))</f>
        <v/>
      </c>
      <c r="W364" s="47" t="str">
        <f>IF($B364="","",VLOOKUP($B364,'Catalog Items'!$L:$BB,21,FALSE))</f>
        <v/>
      </c>
      <c r="X364" s="48" t="str">
        <f>IF($B364="","",VLOOKUP($B364,'Catalog Items'!$L:$BB,22,FALSE))</f>
        <v/>
      </c>
      <c r="Y364" s="48" t="str">
        <f>IF($B364="","",VLOOKUP($B364,'Catalog Items'!$L:$BB,23,FALSE))</f>
        <v/>
      </c>
      <c r="Z364" s="48" t="str">
        <f>IF($B364="","",VLOOKUP($B364,'Catalog Items'!$L:$BB,24,FALSE))</f>
        <v/>
      </c>
      <c r="AA364" s="47" t="str">
        <f>IF($B364="","",VLOOKUP($B364,'Catalog Items'!$L:$BB,25,FALSE))</f>
        <v/>
      </c>
      <c r="AB364" s="47" t="str">
        <f>IF($B364="","",VLOOKUP($B364,'Catalog Items'!$L:$BB,26,FALSE))</f>
        <v/>
      </c>
      <c r="AC364" s="48" t="str">
        <f>IF($B364="","",VLOOKUP($B364,'Catalog Items'!$L:$BB,27,FALSE))</f>
        <v/>
      </c>
      <c r="AD364" s="48" t="str">
        <f>IF($B364="","",VLOOKUP($B364,'Catalog Items'!$L:$BB,28,FALSE))</f>
        <v/>
      </c>
      <c r="AE364" s="48" t="str">
        <f>IF($B364="","",VLOOKUP($B364,'Catalog Items'!$L:$BB,29,FALSE))</f>
        <v/>
      </c>
      <c r="AF364" s="48" t="str">
        <f>IF($B364="","",VLOOKUP($B364,'Catalog Items'!$L:$BB,30,FALSE))</f>
        <v/>
      </c>
      <c r="AG364" s="48" t="str">
        <f>IF($B364="","",VLOOKUP($B364,'Catalog Items'!$L:$BB,31,FALSE))</f>
        <v/>
      </c>
      <c r="AH364" s="48" t="str">
        <f>IF($B364="","",VLOOKUP($B364,'Catalog Items'!$L:$BB,32,FALSE))</f>
        <v/>
      </c>
      <c r="AI364" s="48" t="str">
        <f>IF($B364="","",VLOOKUP($B364,'Catalog Items'!$L:$BB,33,FALSE))</f>
        <v/>
      </c>
      <c r="AJ364" s="48" t="str">
        <f>IF($B364="","",VLOOKUP($B364,'Catalog Items'!$L:$BB,34,FALSE))</f>
        <v/>
      </c>
      <c r="AK364" s="47" t="str">
        <f>IF($B364="","",VLOOKUP($B364,'Catalog Items'!$L:$BB,35,FALSE))</f>
        <v/>
      </c>
      <c r="AL364" s="47" t="str">
        <f>IF($B364="","",VLOOKUP($B364,'Catalog Items'!$L:$BB,36,FALSE))</f>
        <v/>
      </c>
      <c r="AM364" s="47" t="str">
        <f>IF($B364="","",VLOOKUP($B364,'Catalog Items'!$L:$BB,37,FALSE))</f>
        <v/>
      </c>
      <c r="AN364" s="47" t="str">
        <f>IF($B364="","",VLOOKUP($B364,'Catalog Items'!$L:$BB,38,FALSE))</f>
        <v/>
      </c>
      <c r="AO364" s="47" t="str">
        <f>IF($B364="","",VLOOKUP($B364,'Catalog Items'!$L:$BB,14,FALSE))</f>
        <v/>
      </c>
    </row>
    <row r="365" spans="1:41" ht="15.6" customHeight="1" x14ac:dyDescent="0.25">
      <c r="A365" s="39">
        <v>354</v>
      </c>
      <c r="B365" s="40"/>
      <c r="C365" s="41"/>
      <c r="D365" s="41"/>
      <c r="E365" s="42" t="str">
        <f>IF($B365="","",VLOOKUP($B365,'Catalog Items'!$L:$M,2,FALSE))</f>
        <v/>
      </c>
      <c r="F365" s="68" t="str">
        <f>IF($B365="","",IF(AND(D365&gt;0,C365&gt;0),"UOM Error",IF(D365&gt;0,VLOOKUP(B365,'Catalog Items'!$L:$X,13,FALSE),IF(C365&gt;0,VLOOKUP(B365,'Catalog Items'!$L:$W,12,FALSE),0))))</f>
        <v/>
      </c>
      <c r="G365" s="43" t="str">
        <f t="shared" si="17"/>
        <v/>
      </c>
      <c r="H365" s="44">
        <f t="shared" si="18"/>
        <v>0</v>
      </c>
      <c r="I365" s="45">
        <f t="shared" si="16"/>
        <v>0</v>
      </c>
      <c r="J365" s="46" t="str">
        <f>IF($B365="","",VLOOKUP($B365,'Catalog Items'!$L:$N,3,FALSE))</f>
        <v/>
      </c>
      <c r="K365" s="46" t="str">
        <f>IF($B365="","",VLOOKUP($B365,'Catalog Items'!$L:$O,4,FALSE))</f>
        <v/>
      </c>
      <c r="L365" s="47" t="str">
        <f>IF($B365="","",VLOOKUP($B365,'Catalog Items'!$L:$Q,6,FALSE))</f>
        <v/>
      </c>
      <c r="M365" s="47" t="str">
        <f>IF($B365="","",VLOOKUP($B365,'Catalog Items'!$L:$R,7,FALSE))</f>
        <v/>
      </c>
      <c r="N365" s="47" t="str">
        <f>IF($B365="","",VLOOKUP($B365,'Catalog Items'!$L:$S,8,FALSE))</f>
        <v/>
      </c>
      <c r="O365" s="47" t="str">
        <f>IF($B365="","",VLOOKUP($B365,'Catalog Items'!$L:$T,9,FALSE))</f>
        <v/>
      </c>
      <c r="P365" s="96" t="str">
        <f>IF($B365="","",VLOOKUP($B365,'Catalog Items'!$L:$AA,10,FALSE))</f>
        <v/>
      </c>
      <c r="Q365" s="96" t="str">
        <f>IF($B365="","",VLOOKUP($B365,'Catalog Items'!$L:$AA,11,FALSE))</f>
        <v/>
      </c>
      <c r="R365" s="96" t="str">
        <f>IF($B365="","",VLOOKUP($B365,'Catalog Items'!$L:$AA,12,FALSE))</f>
        <v/>
      </c>
      <c r="S365" s="96" t="str">
        <f>IF($B365="","",VLOOKUP($B365,'Catalog Items'!$L:$AA,13,FALSE))</f>
        <v/>
      </c>
      <c r="T365" s="47" t="str">
        <f>IF($B365="","",VLOOKUP($B365,'Catalog Items'!$L:$BB,17,FALSE))</f>
        <v/>
      </c>
      <c r="U365" s="47" t="str">
        <f>IF($B365="","",VLOOKUP($B365,'Catalog Items'!$L:$BB,19,FALSE))</f>
        <v/>
      </c>
      <c r="V365" s="47" t="str">
        <f>IF($B365="","",VLOOKUP($B365,'Catalog Items'!$L:$BB,20,FALSE))</f>
        <v/>
      </c>
      <c r="W365" s="47" t="str">
        <f>IF($B365="","",VLOOKUP($B365,'Catalog Items'!$L:$BB,21,FALSE))</f>
        <v/>
      </c>
      <c r="X365" s="48" t="str">
        <f>IF($B365="","",VLOOKUP($B365,'Catalog Items'!$L:$BB,22,FALSE))</f>
        <v/>
      </c>
      <c r="Y365" s="48" t="str">
        <f>IF($B365="","",VLOOKUP($B365,'Catalog Items'!$L:$BB,23,FALSE))</f>
        <v/>
      </c>
      <c r="Z365" s="48" t="str">
        <f>IF($B365="","",VLOOKUP($B365,'Catalog Items'!$L:$BB,24,FALSE))</f>
        <v/>
      </c>
      <c r="AA365" s="47" t="str">
        <f>IF($B365="","",VLOOKUP($B365,'Catalog Items'!$L:$BB,25,FALSE))</f>
        <v/>
      </c>
      <c r="AB365" s="47" t="str">
        <f>IF($B365="","",VLOOKUP($B365,'Catalog Items'!$L:$BB,26,FALSE))</f>
        <v/>
      </c>
      <c r="AC365" s="48" t="str">
        <f>IF($B365="","",VLOOKUP($B365,'Catalog Items'!$L:$BB,27,FALSE))</f>
        <v/>
      </c>
      <c r="AD365" s="48" t="str">
        <f>IF($B365="","",VLOOKUP($B365,'Catalog Items'!$L:$BB,28,FALSE))</f>
        <v/>
      </c>
      <c r="AE365" s="48" t="str">
        <f>IF($B365="","",VLOOKUP($B365,'Catalog Items'!$L:$BB,29,FALSE))</f>
        <v/>
      </c>
      <c r="AF365" s="48" t="str">
        <f>IF($B365="","",VLOOKUP($B365,'Catalog Items'!$L:$BB,30,FALSE))</f>
        <v/>
      </c>
      <c r="AG365" s="48" t="str">
        <f>IF($B365="","",VLOOKUP($B365,'Catalog Items'!$L:$BB,31,FALSE))</f>
        <v/>
      </c>
      <c r="AH365" s="48" t="str">
        <f>IF($B365="","",VLOOKUP($B365,'Catalog Items'!$L:$BB,32,FALSE))</f>
        <v/>
      </c>
      <c r="AI365" s="48" t="str">
        <f>IF($B365="","",VLOOKUP($B365,'Catalog Items'!$L:$BB,33,FALSE))</f>
        <v/>
      </c>
      <c r="AJ365" s="48" t="str">
        <f>IF($B365="","",VLOOKUP($B365,'Catalog Items'!$L:$BB,34,FALSE))</f>
        <v/>
      </c>
      <c r="AK365" s="47" t="str">
        <f>IF($B365="","",VLOOKUP($B365,'Catalog Items'!$L:$BB,35,FALSE))</f>
        <v/>
      </c>
      <c r="AL365" s="47" t="str">
        <f>IF($B365="","",VLOOKUP($B365,'Catalog Items'!$L:$BB,36,FALSE))</f>
        <v/>
      </c>
      <c r="AM365" s="47" t="str">
        <f>IF($B365="","",VLOOKUP($B365,'Catalog Items'!$L:$BB,37,FALSE))</f>
        <v/>
      </c>
      <c r="AN365" s="47" t="str">
        <f>IF($B365="","",VLOOKUP($B365,'Catalog Items'!$L:$BB,38,FALSE))</f>
        <v/>
      </c>
      <c r="AO365" s="47" t="str">
        <f>IF($B365="","",VLOOKUP($B365,'Catalog Items'!$L:$BB,14,FALSE))</f>
        <v/>
      </c>
    </row>
    <row r="366" spans="1:41" ht="15.6" customHeight="1" x14ac:dyDescent="0.25">
      <c r="A366" s="39">
        <v>355</v>
      </c>
      <c r="B366" s="40"/>
      <c r="C366" s="41"/>
      <c r="D366" s="41"/>
      <c r="E366" s="42" t="str">
        <f>IF($B366="","",VLOOKUP($B366,'Catalog Items'!$L:$M,2,FALSE))</f>
        <v/>
      </c>
      <c r="F366" s="68" t="str">
        <f>IF($B366="","",IF(AND(D366&gt;0,C366&gt;0),"UOM Error",IF(D366&gt;0,VLOOKUP(B366,'Catalog Items'!$L:$X,13,FALSE),IF(C366&gt;0,VLOOKUP(B366,'Catalog Items'!$L:$W,12,FALSE),0))))</f>
        <v/>
      </c>
      <c r="G366" s="43" t="str">
        <f t="shared" si="17"/>
        <v/>
      </c>
      <c r="H366" s="44">
        <f t="shared" si="18"/>
        <v>0</v>
      </c>
      <c r="I366" s="45">
        <f t="shared" si="16"/>
        <v>0</v>
      </c>
      <c r="J366" s="46" t="str">
        <f>IF($B366="","",VLOOKUP($B366,'Catalog Items'!$L:$N,3,FALSE))</f>
        <v/>
      </c>
      <c r="K366" s="46" t="str">
        <f>IF($B366="","",VLOOKUP($B366,'Catalog Items'!$L:$O,4,FALSE))</f>
        <v/>
      </c>
      <c r="L366" s="47" t="str">
        <f>IF($B366="","",VLOOKUP($B366,'Catalog Items'!$L:$Q,6,FALSE))</f>
        <v/>
      </c>
      <c r="M366" s="47" t="str">
        <f>IF($B366="","",VLOOKUP($B366,'Catalog Items'!$L:$R,7,FALSE))</f>
        <v/>
      </c>
      <c r="N366" s="47" t="str">
        <f>IF($B366="","",VLOOKUP($B366,'Catalog Items'!$L:$S,8,FALSE))</f>
        <v/>
      </c>
      <c r="O366" s="47" t="str">
        <f>IF($B366="","",VLOOKUP($B366,'Catalog Items'!$L:$T,9,FALSE))</f>
        <v/>
      </c>
      <c r="P366" s="96" t="str">
        <f>IF($B366="","",VLOOKUP($B366,'Catalog Items'!$L:$AA,10,FALSE))</f>
        <v/>
      </c>
      <c r="Q366" s="96" t="str">
        <f>IF($B366="","",VLOOKUP($B366,'Catalog Items'!$L:$AA,11,FALSE))</f>
        <v/>
      </c>
      <c r="R366" s="96" t="str">
        <f>IF($B366="","",VLOOKUP($B366,'Catalog Items'!$L:$AA,12,FALSE))</f>
        <v/>
      </c>
      <c r="S366" s="96" t="str">
        <f>IF($B366="","",VLOOKUP($B366,'Catalog Items'!$L:$AA,13,FALSE))</f>
        <v/>
      </c>
      <c r="T366" s="47" t="str">
        <f>IF($B366="","",VLOOKUP($B366,'Catalog Items'!$L:$BB,17,FALSE))</f>
        <v/>
      </c>
      <c r="U366" s="47" t="str">
        <f>IF($B366="","",VLOOKUP($B366,'Catalog Items'!$L:$BB,19,FALSE))</f>
        <v/>
      </c>
      <c r="V366" s="47" t="str">
        <f>IF($B366="","",VLOOKUP($B366,'Catalog Items'!$L:$BB,20,FALSE))</f>
        <v/>
      </c>
      <c r="W366" s="47" t="str">
        <f>IF($B366="","",VLOOKUP($B366,'Catalog Items'!$L:$BB,21,FALSE))</f>
        <v/>
      </c>
      <c r="X366" s="48" t="str">
        <f>IF($B366="","",VLOOKUP($B366,'Catalog Items'!$L:$BB,22,FALSE))</f>
        <v/>
      </c>
      <c r="Y366" s="48" t="str">
        <f>IF($B366="","",VLOOKUP($B366,'Catalog Items'!$L:$BB,23,FALSE))</f>
        <v/>
      </c>
      <c r="Z366" s="48" t="str">
        <f>IF($B366="","",VLOOKUP($B366,'Catalog Items'!$L:$BB,24,FALSE))</f>
        <v/>
      </c>
      <c r="AA366" s="47" t="str">
        <f>IF($B366="","",VLOOKUP($B366,'Catalog Items'!$L:$BB,25,FALSE))</f>
        <v/>
      </c>
      <c r="AB366" s="47" t="str">
        <f>IF($B366="","",VLOOKUP($B366,'Catalog Items'!$L:$BB,26,FALSE))</f>
        <v/>
      </c>
      <c r="AC366" s="48" t="str">
        <f>IF($B366="","",VLOOKUP($B366,'Catalog Items'!$L:$BB,27,FALSE))</f>
        <v/>
      </c>
      <c r="AD366" s="48" t="str">
        <f>IF($B366="","",VLOOKUP($B366,'Catalog Items'!$L:$BB,28,FALSE))</f>
        <v/>
      </c>
      <c r="AE366" s="48" t="str">
        <f>IF($B366="","",VLOOKUP($B366,'Catalog Items'!$L:$BB,29,FALSE))</f>
        <v/>
      </c>
      <c r="AF366" s="48" t="str">
        <f>IF($B366="","",VLOOKUP($B366,'Catalog Items'!$L:$BB,30,FALSE))</f>
        <v/>
      </c>
      <c r="AG366" s="48" t="str">
        <f>IF($B366="","",VLOOKUP($B366,'Catalog Items'!$L:$BB,31,FALSE))</f>
        <v/>
      </c>
      <c r="AH366" s="48" t="str">
        <f>IF($B366="","",VLOOKUP($B366,'Catalog Items'!$L:$BB,32,FALSE))</f>
        <v/>
      </c>
      <c r="AI366" s="48" t="str">
        <f>IF($B366="","",VLOOKUP($B366,'Catalog Items'!$L:$BB,33,FALSE))</f>
        <v/>
      </c>
      <c r="AJ366" s="48" t="str">
        <f>IF($B366="","",VLOOKUP($B366,'Catalog Items'!$L:$BB,34,FALSE))</f>
        <v/>
      </c>
      <c r="AK366" s="47" t="str">
        <f>IF($B366="","",VLOOKUP($B366,'Catalog Items'!$L:$BB,35,FALSE))</f>
        <v/>
      </c>
      <c r="AL366" s="47" t="str">
        <f>IF($B366="","",VLOOKUP($B366,'Catalog Items'!$L:$BB,36,FALSE))</f>
        <v/>
      </c>
      <c r="AM366" s="47" t="str">
        <f>IF($B366="","",VLOOKUP($B366,'Catalog Items'!$L:$BB,37,FALSE))</f>
        <v/>
      </c>
      <c r="AN366" s="47" t="str">
        <f>IF($B366="","",VLOOKUP($B366,'Catalog Items'!$L:$BB,38,FALSE))</f>
        <v/>
      </c>
      <c r="AO366" s="47" t="str">
        <f>IF($B366="","",VLOOKUP($B366,'Catalog Items'!$L:$BB,14,FALSE))</f>
        <v/>
      </c>
    </row>
    <row r="367" spans="1:41" ht="15.6" customHeight="1" x14ac:dyDescent="0.25">
      <c r="A367" s="39">
        <v>356</v>
      </c>
      <c r="B367" s="40"/>
      <c r="C367" s="41"/>
      <c r="D367" s="41"/>
      <c r="E367" s="42" t="str">
        <f>IF($B367="","",VLOOKUP($B367,'Catalog Items'!$L:$M,2,FALSE))</f>
        <v/>
      </c>
      <c r="F367" s="68" t="str">
        <f>IF($B367="","",IF(AND(D367&gt;0,C367&gt;0),"UOM Error",IF(D367&gt;0,VLOOKUP(B367,'Catalog Items'!$L:$X,13,FALSE),IF(C367&gt;0,VLOOKUP(B367,'Catalog Items'!$L:$W,12,FALSE),0))))</f>
        <v/>
      </c>
      <c r="G367" s="43" t="str">
        <f t="shared" si="17"/>
        <v/>
      </c>
      <c r="H367" s="44">
        <f t="shared" si="18"/>
        <v>0</v>
      </c>
      <c r="I367" s="45">
        <f t="shared" si="16"/>
        <v>0</v>
      </c>
      <c r="J367" s="46" t="str">
        <f>IF($B367="","",VLOOKUP($B367,'Catalog Items'!$L:$N,3,FALSE))</f>
        <v/>
      </c>
      <c r="K367" s="46" t="str">
        <f>IF($B367="","",VLOOKUP($B367,'Catalog Items'!$L:$O,4,FALSE))</f>
        <v/>
      </c>
      <c r="L367" s="47" t="str">
        <f>IF($B367="","",VLOOKUP($B367,'Catalog Items'!$L:$Q,6,FALSE))</f>
        <v/>
      </c>
      <c r="M367" s="47" t="str">
        <f>IF($B367="","",VLOOKUP($B367,'Catalog Items'!$L:$R,7,FALSE))</f>
        <v/>
      </c>
      <c r="N367" s="47" t="str">
        <f>IF($B367="","",VLOOKUP($B367,'Catalog Items'!$L:$S,8,FALSE))</f>
        <v/>
      </c>
      <c r="O367" s="47" t="str">
        <f>IF($B367="","",VLOOKUP($B367,'Catalog Items'!$L:$T,9,FALSE))</f>
        <v/>
      </c>
      <c r="P367" s="96" t="str">
        <f>IF($B367="","",VLOOKUP($B367,'Catalog Items'!$L:$AA,10,FALSE))</f>
        <v/>
      </c>
      <c r="Q367" s="96" t="str">
        <f>IF($B367="","",VLOOKUP($B367,'Catalog Items'!$L:$AA,11,FALSE))</f>
        <v/>
      </c>
      <c r="R367" s="96" t="str">
        <f>IF($B367="","",VLOOKUP($B367,'Catalog Items'!$L:$AA,12,FALSE))</f>
        <v/>
      </c>
      <c r="S367" s="96" t="str">
        <f>IF($B367="","",VLOOKUP($B367,'Catalog Items'!$L:$AA,13,FALSE))</f>
        <v/>
      </c>
      <c r="T367" s="47" t="str">
        <f>IF($B367="","",VLOOKUP($B367,'Catalog Items'!$L:$BB,17,FALSE))</f>
        <v/>
      </c>
      <c r="U367" s="47" t="str">
        <f>IF($B367="","",VLOOKUP($B367,'Catalog Items'!$L:$BB,19,FALSE))</f>
        <v/>
      </c>
      <c r="V367" s="47" t="str">
        <f>IF($B367="","",VLOOKUP($B367,'Catalog Items'!$L:$BB,20,FALSE))</f>
        <v/>
      </c>
      <c r="W367" s="47" t="str">
        <f>IF($B367="","",VLOOKUP($B367,'Catalog Items'!$L:$BB,21,FALSE))</f>
        <v/>
      </c>
      <c r="X367" s="48" t="str">
        <f>IF($B367="","",VLOOKUP($B367,'Catalog Items'!$L:$BB,22,FALSE))</f>
        <v/>
      </c>
      <c r="Y367" s="48" t="str">
        <f>IF($B367="","",VLOOKUP($B367,'Catalog Items'!$L:$BB,23,FALSE))</f>
        <v/>
      </c>
      <c r="Z367" s="48" t="str">
        <f>IF($B367="","",VLOOKUP($B367,'Catalog Items'!$L:$BB,24,FALSE))</f>
        <v/>
      </c>
      <c r="AA367" s="47" t="str">
        <f>IF($B367="","",VLOOKUP($B367,'Catalog Items'!$L:$BB,25,FALSE))</f>
        <v/>
      </c>
      <c r="AB367" s="47" t="str">
        <f>IF($B367="","",VLOOKUP($B367,'Catalog Items'!$L:$BB,26,FALSE))</f>
        <v/>
      </c>
      <c r="AC367" s="48" t="str">
        <f>IF($B367="","",VLOOKUP($B367,'Catalog Items'!$L:$BB,27,FALSE))</f>
        <v/>
      </c>
      <c r="AD367" s="48" t="str">
        <f>IF($B367="","",VLOOKUP($B367,'Catalog Items'!$L:$BB,28,FALSE))</f>
        <v/>
      </c>
      <c r="AE367" s="48" t="str">
        <f>IF($B367="","",VLOOKUP($B367,'Catalog Items'!$L:$BB,29,FALSE))</f>
        <v/>
      </c>
      <c r="AF367" s="48" t="str">
        <f>IF($B367="","",VLOOKUP($B367,'Catalog Items'!$L:$BB,30,FALSE))</f>
        <v/>
      </c>
      <c r="AG367" s="48" t="str">
        <f>IF($B367="","",VLOOKUP($B367,'Catalog Items'!$L:$BB,31,FALSE))</f>
        <v/>
      </c>
      <c r="AH367" s="48" t="str">
        <f>IF($B367="","",VLOOKUP($B367,'Catalog Items'!$L:$BB,32,FALSE))</f>
        <v/>
      </c>
      <c r="AI367" s="48" t="str">
        <f>IF($B367="","",VLOOKUP($B367,'Catalog Items'!$L:$BB,33,FALSE))</f>
        <v/>
      </c>
      <c r="AJ367" s="48" t="str">
        <f>IF($B367="","",VLOOKUP($B367,'Catalog Items'!$L:$BB,34,FALSE))</f>
        <v/>
      </c>
      <c r="AK367" s="47" t="str">
        <f>IF($B367="","",VLOOKUP($B367,'Catalog Items'!$L:$BB,35,FALSE))</f>
        <v/>
      </c>
      <c r="AL367" s="47" t="str">
        <f>IF($B367="","",VLOOKUP($B367,'Catalog Items'!$L:$BB,36,FALSE))</f>
        <v/>
      </c>
      <c r="AM367" s="47" t="str">
        <f>IF($B367="","",VLOOKUP($B367,'Catalog Items'!$L:$BB,37,FALSE))</f>
        <v/>
      </c>
      <c r="AN367" s="47" t="str">
        <f>IF($B367="","",VLOOKUP($B367,'Catalog Items'!$L:$BB,38,FALSE))</f>
        <v/>
      </c>
      <c r="AO367" s="47" t="str">
        <f>IF($B367="","",VLOOKUP($B367,'Catalog Items'!$L:$BB,14,FALSE))</f>
        <v/>
      </c>
    </row>
    <row r="368" spans="1:41" ht="15.6" customHeight="1" x14ac:dyDescent="0.25">
      <c r="A368" s="39">
        <v>357</v>
      </c>
      <c r="B368" s="40"/>
      <c r="C368" s="41"/>
      <c r="D368" s="41"/>
      <c r="E368" s="42" t="str">
        <f>IF($B368="","",VLOOKUP($B368,'Catalog Items'!$L:$M,2,FALSE))</f>
        <v/>
      </c>
      <c r="F368" s="68" t="str">
        <f>IF($B368="","",IF(AND(D368&gt;0,C368&gt;0),"UOM Error",IF(D368&gt;0,VLOOKUP(B368,'Catalog Items'!$L:$X,13,FALSE),IF(C368&gt;0,VLOOKUP(B368,'Catalog Items'!$L:$W,12,FALSE),0))))</f>
        <v/>
      </c>
      <c r="G368" s="43" t="str">
        <f t="shared" si="17"/>
        <v/>
      </c>
      <c r="H368" s="44">
        <f t="shared" si="18"/>
        <v>0</v>
      </c>
      <c r="I368" s="45">
        <f t="shared" si="16"/>
        <v>0</v>
      </c>
      <c r="J368" s="46" t="str">
        <f>IF($B368="","",VLOOKUP($B368,'Catalog Items'!$L:$N,3,FALSE))</f>
        <v/>
      </c>
      <c r="K368" s="46" t="str">
        <f>IF($B368="","",VLOOKUP($B368,'Catalog Items'!$L:$O,4,FALSE))</f>
        <v/>
      </c>
      <c r="L368" s="47" t="str">
        <f>IF($B368="","",VLOOKUP($B368,'Catalog Items'!$L:$Q,6,FALSE))</f>
        <v/>
      </c>
      <c r="M368" s="47" t="str">
        <f>IF($B368="","",VLOOKUP($B368,'Catalog Items'!$L:$R,7,FALSE))</f>
        <v/>
      </c>
      <c r="N368" s="47" t="str">
        <f>IF($B368="","",VLOOKUP($B368,'Catalog Items'!$L:$S,8,FALSE))</f>
        <v/>
      </c>
      <c r="O368" s="47" t="str">
        <f>IF($B368="","",VLOOKUP($B368,'Catalog Items'!$L:$T,9,FALSE))</f>
        <v/>
      </c>
      <c r="P368" s="96" t="str">
        <f>IF($B368="","",VLOOKUP($B368,'Catalog Items'!$L:$AA,10,FALSE))</f>
        <v/>
      </c>
      <c r="Q368" s="96" t="str">
        <f>IF($B368="","",VLOOKUP($B368,'Catalog Items'!$L:$AA,11,FALSE))</f>
        <v/>
      </c>
      <c r="R368" s="96" t="str">
        <f>IF($B368="","",VLOOKUP($B368,'Catalog Items'!$L:$AA,12,FALSE))</f>
        <v/>
      </c>
      <c r="S368" s="96" t="str">
        <f>IF($B368="","",VLOOKUP($B368,'Catalog Items'!$L:$AA,13,FALSE))</f>
        <v/>
      </c>
      <c r="T368" s="47" t="str">
        <f>IF($B368="","",VLOOKUP($B368,'Catalog Items'!$L:$BB,17,FALSE))</f>
        <v/>
      </c>
      <c r="U368" s="47" t="str">
        <f>IF($B368="","",VLOOKUP($B368,'Catalog Items'!$L:$BB,19,FALSE))</f>
        <v/>
      </c>
      <c r="V368" s="47" t="str">
        <f>IF($B368="","",VLOOKUP($B368,'Catalog Items'!$L:$BB,20,FALSE))</f>
        <v/>
      </c>
      <c r="W368" s="47" t="str">
        <f>IF($B368="","",VLOOKUP($B368,'Catalog Items'!$L:$BB,21,FALSE))</f>
        <v/>
      </c>
      <c r="X368" s="48" t="str">
        <f>IF($B368="","",VLOOKUP($B368,'Catalog Items'!$L:$BB,22,FALSE))</f>
        <v/>
      </c>
      <c r="Y368" s="48" t="str">
        <f>IF($B368="","",VLOOKUP($B368,'Catalog Items'!$L:$BB,23,FALSE))</f>
        <v/>
      </c>
      <c r="Z368" s="48" t="str">
        <f>IF($B368="","",VLOOKUP($B368,'Catalog Items'!$L:$BB,24,FALSE))</f>
        <v/>
      </c>
      <c r="AA368" s="47" t="str">
        <f>IF($B368="","",VLOOKUP($B368,'Catalog Items'!$L:$BB,25,FALSE))</f>
        <v/>
      </c>
      <c r="AB368" s="47" t="str">
        <f>IF($B368="","",VLOOKUP($B368,'Catalog Items'!$L:$BB,26,FALSE))</f>
        <v/>
      </c>
      <c r="AC368" s="48" t="str">
        <f>IF($B368="","",VLOOKUP($B368,'Catalog Items'!$L:$BB,27,FALSE))</f>
        <v/>
      </c>
      <c r="AD368" s="48" t="str">
        <f>IF($B368="","",VLOOKUP($B368,'Catalog Items'!$L:$BB,28,FALSE))</f>
        <v/>
      </c>
      <c r="AE368" s="48" t="str">
        <f>IF($B368="","",VLOOKUP($B368,'Catalog Items'!$L:$BB,29,FALSE))</f>
        <v/>
      </c>
      <c r="AF368" s="48" t="str">
        <f>IF($B368="","",VLOOKUP($B368,'Catalog Items'!$L:$BB,30,FALSE))</f>
        <v/>
      </c>
      <c r="AG368" s="48" t="str">
        <f>IF($B368="","",VLOOKUP($B368,'Catalog Items'!$L:$BB,31,FALSE))</f>
        <v/>
      </c>
      <c r="AH368" s="48" t="str">
        <f>IF($B368="","",VLOOKUP($B368,'Catalog Items'!$L:$BB,32,FALSE))</f>
        <v/>
      </c>
      <c r="AI368" s="48" t="str">
        <f>IF($B368="","",VLOOKUP($B368,'Catalog Items'!$L:$BB,33,FALSE))</f>
        <v/>
      </c>
      <c r="AJ368" s="48" t="str">
        <f>IF($B368="","",VLOOKUP($B368,'Catalog Items'!$L:$BB,34,FALSE))</f>
        <v/>
      </c>
      <c r="AK368" s="47" t="str">
        <f>IF($B368="","",VLOOKUP($B368,'Catalog Items'!$L:$BB,35,FALSE))</f>
        <v/>
      </c>
      <c r="AL368" s="47" t="str">
        <f>IF($B368="","",VLOOKUP($B368,'Catalog Items'!$L:$BB,36,FALSE))</f>
        <v/>
      </c>
      <c r="AM368" s="47" t="str">
        <f>IF($B368="","",VLOOKUP($B368,'Catalog Items'!$L:$BB,37,FALSE))</f>
        <v/>
      </c>
      <c r="AN368" s="47" t="str">
        <f>IF($B368="","",VLOOKUP($B368,'Catalog Items'!$L:$BB,38,FALSE))</f>
        <v/>
      </c>
      <c r="AO368" s="47" t="str">
        <f>IF($B368="","",VLOOKUP($B368,'Catalog Items'!$L:$BB,14,FALSE))</f>
        <v/>
      </c>
    </row>
    <row r="369" spans="1:41" ht="15.6" customHeight="1" x14ac:dyDescent="0.25">
      <c r="A369" s="39">
        <v>358</v>
      </c>
      <c r="B369" s="40"/>
      <c r="C369" s="41"/>
      <c r="D369" s="41"/>
      <c r="E369" s="42" t="str">
        <f>IF($B369="","",VLOOKUP($B369,'Catalog Items'!$L:$M,2,FALSE))</f>
        <v/>
      </c>
      <c r="F369" s="68" t="str">
        <f>IF($B369="","",IF(AND(D369&gt;0,C369&gt;0),"UOM Error",IF(D369&gt;0,VLOOKUP(B369,'Catalog Items'!$L:$X,13,FALSE),IF(C369&gt;0,VLOOKUP(B369,'Catalog Items'!$L:$W,12,FALSE),0))))</f>
        <v/>
      </c>
      <c r="G369" s="43" t="str">
        <f t="shared" si="17"/>
        <v/>
      </c>
      <c r="H369" s="44">
        <f t="shared" si="18"/>
        <v>0</v>
      </c>
      <c r="I369" s="45">
        <f t="shared" si="16"/>
        <v>0</v>
      </c>
      <c r="J369" s="46" t="str">
        <f>IF($B369="","",VLOOKUP($B369,'Catalog Items'!$L:$N,3,FALSE))</f>
        <v/>
      </c>
      <c r="K369" s="46" t="str">
        <f>IF($B369="","",VLOOKUP($B369,'Catalog Items'!$L:$O,4,FALSE))</f>
        <v/>
      </c>
      <c r="L369" s="47" t="str">
        <f>IF($B369="","",VLOOKUP($B369,'Catalog Items'!$L:$Q,6,FALSE))</f>
        <v/>
      </c>
      <c r="M369" s="47" t="str">
        <f>IF($B369="","",VLOOKUP($B369,'Catalog Items'!$L:$R,7,FALSE))</f>
        <v/>
      </c>
      <c r="N369" s="47" t="str">
        <f>IF($B369="","",VLOOKUP($B369,'Catalog Items'!$L:$S,8,FALSE))</f>
        <v/>
      </c>
      <c r="O369" s="47" t="str">
        <f>IF($B369="","",VLOOKUP($B369,'Catalog Items'!$L:$T,9,FALSE))</f>
        <v/>
      </c>
      <c r="P369" s="96" t="str">
        <f>IF($B369="","",VLOOKUP($B369,'Catalog Items'!$L:$AA,10,FALSE))</f>
        <v/>
      </c>
      <c r="Q369" s="96" t="str">
        <f>IF($B369="","",VLOOKUP($B369,'Catalog Items'!$L:$AA,11,FALSE))</f>
        <v/>
      </c>
      <c r="R369" s="96" t="str">
        <f>IF($B369="","",VLOOKUP($B369,'Catalog Items'!$L:$AA,12,FALSE))</f>
        <v/>
      </c>
      <c r="S369" s="96" t="str">
        <f>IF($B369="","",VLOOKUP($B369,'Catalog Items'!$L:$AA,13,FALSE))</f>
        <v/>
      </c>
      <c r="T369" s="47" t="str">
        <f>IF($B369="","",VLOOKUP($B369,'Catalog Items'!$L:$BB,17,FALSE))</f>
        <v/>
      </c>
      <c r="U369" s="47" t="str">
        <f>IF($B369="","",VLOOKUP($B369,'Catalog Items'!$L:$BB,19,FALSE))</f>
        <v/>
      </c>
      <c r="V369" s="47" t="str">
        <f>IF($B369="","",VLOOKUP($B369,'Catalog Items'!$L:$BB,20,FALSE))</f>
        <v/>
      </c>
      <c r="W369" s="47" t="str">
        <f>IF($B369="","",VLOOKUP($B369,'Catalog Items'!$L:$BB,21,FALSE))</f>
        <v/>
      </c>
      <c r="X369" s="48" t="str">
        <f>IF($B369="","",VLOOKUP($B369,'Catalog Items'!$L:$BB,22,FALSE))</f>
        <v/>
      </c>
      <c r="Y369" s="48" t="str">
        <f>IF($B369="","",VLOOKUP($B369,'Catalog Items'!$L:$BB,23,FALSE))</f>
        <v/>
      </c>
      <c r="Z369" s="48" t="str">
        <f>IF($B369="","",VLOOKUP($B369,'Catalog Items'!$L:$BB,24,FALSE))</f>
        <v/>
      </c>
      <c r="AA369" s="47" t="str">
        <f>IF($B369="","",VLOOKUP($B369,'Catalog Items'!$L:$BB,25,FALSE))</f>
        <v/>
      </c>
      <c r="AB369" s="47" t="str">
        <f>IF($B369="","",VLOOKUP($B369,'Catalog Items'!$L:$BB,26,FALSE))</f>
        <v/>
      </c>
      <c r="AC369" s="48" t="str">
        <f>IF($B369="","",VLOOKUP($B369,'Catalog Items'!$L:$BB,27,FALSE))</f>
        <v/>
      </c>
      <c r="AD369" s="48" t="str">
        <f>IF($B369="","",VLOOKUP($B369,'Catalog Items'!$L:$BB,28,FALSE))</f>
        <v/>
      </c>
      <c r="AE369" s="48" t="str">
        <f>IF($B369="","",VLOOKUP($B369,'Catalog Items'!$L:$BB,29,FALSE))</f>
        <v/>
      </c>
      <c r="AF369" s="48" t="str">
        <f>IF($B369="","",VLOOKUP($B369,'Catalog Items'!$L:$BB,30,FALSE))</f>
        <v/>
      </c>
      <c r="AG369" s="48" t="str">
        <f>IF($B369="","",VLOOKUP($B369,'Catalog Items'!$L:$BB,31,FALSE))</f>
        <v/>
      </c>
      <c r="AH369" s="48" t="str">
        <f>IF($B369="","",VLOOKUP($B369,'Catalog Items'!$L:$BB,32,FALSE))</f>
        <v/>
      </c>
      <c r="AI369" s="48" t="str">
        <f>IF($B369="","",VLOOKUP($B369,'Catalog Items'!$L:$BB,33,FALSE))</f>
        <v/>
      </c>
      <c r="AJ369" s="48" t="str">
        <f>IF($B369="","",VLOOKUP($B369,'Catalog Items'!$L:$BB,34,FALSE))</f>
        <v/>
      </c>
      <c r="AK369" s="47" t="str">
        <f>IF($B369="","",VLOOKUP($B369,'Catalog Items'!$L:$BB,35,FALSE))</f>
        <v/>
      </c>
      <c r="AL369" s="47" t="str">
        <f>IF($B369="","",VLOOKUP($B369,'Catalog Items'!$L:$BB,36,FALSE))</f>
        <v/>
      </c>
      <c r="AM369" s="47" t="str">
        <f>IF($B369="","",VLOOKUP($B369,'Catalog Items'!$L:$BB,37,FALSE))</f>
        <v/>
      </c>
      <c r="AN369" s="47" t="str">
        <f>IF($B369="","",VLOOKUP($B369,'Catalog Items'!$L:$BB,38,FALSE))</f>
        <v/>
      </c>
      <c r="AO369" s="47" t="str">
        <f>IF($B369="","",VLOOKUP($B369,'Catalog Items'!$L:$BB,14,FALSE))</f>
        <v/>
      </c>
    </row>
    <row r="370" spans="1:41" ht="15.6" customHeight="1" x14ac:dyDescent="0.25">
      <c r="A370" s="39">
        <v>359</v>
      </c>
      <c r="B370" s="40"/>
      <c r="C370" s="41"/>
      <c r="D370" s="41"/>
      <c r="E370" s="42" t="str">
        <f>IF($B370="","",VLOOKUP($B370,'Catalog Items'!$L:$M,2,FALSE))</f>
        <v/>
      </c>
      <c r="F370" s="68" t="str">
        <f>IF($B370="","",IF(AND(D370&gt;0,C370&gt;0),"UOM Error",IF(D370&gt;0,VLOOKUP(B370,'Catalog Items'!$L:$X,13,FALSE),IF(C370&gt;0,VLOOKUP(B370,'Catalog Items'!$L:$W,12,FALSE),0))))</f>
        <v/>
      </c>
      <c r="G370" s="43" t="str">
        <f t="shared" si="17"/>
        <v/>
      </c>
      <c r="H370" s="44">
        <f t="shared" si="18"/>
        <v>0</v>
      </c>
      <c r="I370" s="45">
        <f t="shared" si="16"/>
        <v>0</v>
      </c>
      <c r="J370" s="46" t="str">
        <f>IF($B370="","",VLOOKUP($B370,'Catalog Items'!$L:$N,3,FALSE))</f>
        <v/>
      </c>
      <c r="K370" s="46" t="str">
        <f>IF($B370="","",VLOOKUP($B370,'Catalog Items'!$L:$O,4,FALSE))</f>
        <v/>
      </c>
      <c r="L370" s="47" t="str">
        <f>IF($B370="","",VLOOKUP($B370,'Catalog Items'!$L:$Q,6,FALSE))</f>
        <v/>
      </c>
      <c r="M370" s="47" t="str">
        <f>IF($B370="","",VLOOKUP($B370,'Catalog Items'!$L:$R,7,FALSE))</f>
        <v/>
      </c>
      <c r="N370" s="47" t="str">
        <f>IF($B370="","",VLOOKUP($B370,'Catalog Items'!$L:$S,8,FALSE))</f>
        <v/>
      </c>
      <c r="O370" s="47" t="str">
        <f>IF($B370="","",VLOOKUP($B370,'Catalog Items'!$L:$T,9,FALSE))</f>
        <v/>
      </c>
      <c r="P370" s="96" t="str">
        <f>IF($B370="","",VLOOKUP($B370,'Catalog Items'!$L:$AA,10,FALSE))</f>
        <v/>
      </c>
      <c r="Q370" s="96" t="str">
        <f>IF($B370="","",VLOOKUP($B370,'Catalog Items'!$L:$AA,11,FALSE))</f>
        <v/>
      </c>
      <c r="R370" s="96" t="str">
        <f>IF($B370="","",VLOOKUP($B370,'Catalog Items'!$L:$AA,12,FALSE))</f>
        <v/>
      </c>
      <c r="S370" s="96" t="str">
        <f>IF($B370="","",VLOOKUP($B370,'Catalog Items'!$L:$AA,13,FALSE))</f>
        <v/>
      </c>
      <c r="T370" s="47" t="str">
        <f>IF($B370="","",VLOOKUP($B370,'Catalog Items'!$L:$BB,17,FALSE))</f>
        <v/>
      </c>
      <c r="U370" s="47" t="str">
        <f>IF($B370="","",VLOOKUP($B370,'Catalog Items'!$L:$BB,19,FALSE))</f>
        <v/>
      </c>
      <c r="V370" s="47" t="str">
        <f>IF($B370="","",VLOOKUP($B370,'Catalog Items'!$L:$BB,20,FALSE))</f>
        <v/>
      </c>
      <c r="W370" s="47" t="str">
        <f>IF($B370="","",VLOOKUP($B370,'Catalog Items'!$L:$BB,21,FALSE))</f>
        <v/>
      </c>
      <c r="X370" s="48" t="str">
        <f>IF($B370="","",VLOOKUP($B370,'Catalog Items'!$L:$BB,22,FALSE))</f>
        <v/>
      </c>
      <c r="Y370" s="48" t="str">
        <f>IF($B370="","",VLOOKUP($B370,'Catalog Items'!$L:$BB,23,FALSE))</f>
        <v/>
      </c>
      <c r="Z370" s="48" t="str">
        <f>IF($B370="","",VLOOKUP($B370,'Catalog Items'!$L:$BB,24,FALSE))</f>
        <v/>
      </c>
      <c r="AA370" s="47" t="str">
        <f>IF($B370="","",VLOOKUP($B370,'Catalog Items'!$L:$BB,25,FALSE))</f>
        <v/>
      </c>
      <c r="AB370" s="47" t="str">
        <f>IF($B370="","",VLOOKUP($B370,'Catalog Items'!$L:$BB,26,FALSE))</f>
        <v/>
      </c>
      <c r="AC370" s="48" t="str">
        <f>IF($B370="","",VLOOKUP($B370,'Catalog Items'!$L:$BB,27,FALSE))</f>
        <v/>
      </c>
      <c r="AD370" s="48" t="str">
        <f>IF($B370="","",VLOOKUP($B370,'Catalog Items'!$L:$BB,28,FALSE))</f>
        <v/>
      </c>
      <c r="AE370" s="48" t="str">
        <f>IF($B370="","",VLOOKUP($B370,'Catalog Items'!$L:$BB,29,FALSE))</f>
        <v/>
      </c>
      <c r="AF370" s="48" t="str">
        <f>IF($B370="","",VLOOKUP($B370,'Catalog Items'!$L:$BB,30,FALSE))</f>
        <v/>
      </c>
      <c r="AG370" s="48" t="str">
        <f>IF($B370="","",VLOOKUP($B370,'Catalog Items'!$L:$BB,31,FALSE))</f>
        <v/>
      </c>
      <c r="AH370" s="48" t="str">
        <f>IF($B370="","",VLOOKUP($B370,'Catalog Items'!$L:$BB,32,FALSE))</f>
        <v/>
      </c>
      <c r="AI370" s="48" t="str">
        <f>IF($B370="","",VLOOKUP($B370,'Catalog Items'!$L:$BB,33,FALSE))</f>
        <v/>
      </c>
      <c r="AJ370" s="48" t="str">
        <f>IF($B370="","",VLOOKUP($B370,'Catalog Items'!$L:$BB,34,FALSE))</f>
        <v/>
      </c>
      <c r="AK370" s="47" t="str">
        <f>IF($B370="","",VLOOKUP($B370,'Catalog Items'!$L:$BB,35,FALSE))</f>
        <v/>
      </c>
      <c r="AL370" s="47" t="str">
        <f>IF($B370="","",VLOOKUP($B370,'Catalog Items'!$L:$BB,36,FALSE))</f>
        <v/>
      </c>
      <c r="AM370" s="47" t="str">
        <f>IF($B370="","",VLOOKUP($B370,'Catalog Items'!$L:$BB,37,FALSE))</f>
        <v/>
      </c>
      <c r="AN370" s="47" t="str">
        <f>IF($B370="","",VLOOKUP($B370,'Catalog Items'!$L:$BB,38,FALSE))</f>
        <v/>
      </c>
      <c r="AO370" s="47" t="str">
        <f>IF($B370="","",VLOOKUP($B370,'Catalog Items'!$L:$BB,14,FALSE))</f>
        <v/>
      </c>
    </row>
    <row r="371" spans="1:41" ht="15.6" customHeight="1" x14ac:dyDescent="0.25">
      <c r="A371" s="39">
        <v>360</v>
      </c>
      <c r="B371" s="40"/>
      <c r="C371" s="41"/>
      <c r="D371" s="41"/>
      <c r="E371" s="42" t="str">
        <f>IF($B371="","",VLOOKUP($B371,'Catalog Items'!$L:$M,2,FALSE))</f>
        <v/>
      </c>
      <c r="F371" s="68" t="str">
        <f>IF($B371="","",IF(AND(D371&gt;0,C371&gt;0),"UOM Error",IF(D371&gt;0,VLOOKUP(B371,'Catalog Items'!$L:$X,13,FALSE),IF(C371&gt;0,VLOOKUP(B371,'Catalog Items'!$L:$W,12,FALSE),0))))</f>
        <v/>
      </c>
      <c r="G371" s="43" t="str">
        <f t="shared" si="17"/>
        <v/>
      </c>
      <c r="H371" s="44">
        <f t="shared" si="18"/>
        <v>0</v>
      </c>
      <c r="I371" s="45">
        <f t="shared" si="16"/>
        <v>0</v>
      </c>
      <c r="J371" s="46" t="str">
        <f>IF($B371="","",VLOOKUP($B371,'Catalog Items'!$L:$N,3,FALSE))</f>
        <v/>
      </c>
      <c r="K371" s="46" t="str">
        <f>IF($B371="","",VLOOKUP($B371,'Catalog Items'!$L:$O,4,FALSE))</f>
        <v/>
      </c>
      <c r="L371" s="47" t="str">
        <f>IF($B371="","",VLOOKUP($B371,'Catalog Items'!$L:$Q,6,FALSE))</f>
        <v/>
      </c>
      <c r="M371" s="47" t="str">
        <f>IF($B371="","",VLOOKUP($B371,'Catalog Items'!$L:$R,7,FALSE))</f>
        <v/>
      </c>
      <c r="N371" s="47" t="str">
        <f>IF($B371="","",VLOOKUP($B371,'Catalog Items'!$L:$S,8,FALSE))</f>
        <v/>
      </c>
      <c r="O371" s="47" t="str">
        <f>IF($B371="","",VLOOKUP($B371,'Catalog Items'!$L:$T,9,FALSE))</f>
        <v/>
      </c>
      <c r="P371" s="96" t="str">
        <f>IF($B371="","",VLOOKUP($B371,'Catalog Items'!$L:$AA,10,FALSE))</f>
        <v/>
      </c>
      <c r="Q371" s="96" t="str">
        <f>IF($B371="","",VLOOKUP($B371,'Catalog Items'!$L:$AA,11,FALSE))</f>
        <v/>
      </c>
      <c r="R371" s="96" t="str">
        <f>IF($B371="","",VLOOKUP($B371,'Catalog Items'!$L:$AA,12,FALSE))</f>
        <v/>
      </c>
      <c r="S371" s="96" t="str">
        <f>IF($B371="","",VLOOKUP($B371,'Catalog Items'!$L:$AA,13,FALSE))</f>
        <v/>
      </c>
      <c r="T371" s="47" t="str">
        <f>IF($B371="","",VLOOKUP($B371,'Catalog Items'!$L:$BB,17,FALSE))</f>
        <v/>
      </c>
      <c r="U371" s="47" t="str">
        <f>IF($B371="","",VLOOKUP($B371,'Catalog Items'!$L:$BB,19,FALSE))</f>
        <v/>
      </c>
      <c r="V371" s="47" t="str">
        <f>IF($B371="","",VLOOKUP($B371,'Catalog Items'!$L:$BB,20,FALSE))</f>
        <v/>
      </c>
      <c r="W371" s="47" t="str">
        <f>IF($B371="","",VLOOKUP($B371,'Catalog Items'!$L:$BB,21,FALSE))</f>
        <v/>
      </c>
      <c r="X371" s="48" t="str">
        <f>IF($B371="","",VLOOKUP($B371,'Catalog Items'!$L:$BB,22,FALSE))</f>
        <v/>
      </c>
      <c r="Y371" s="48" t="str">
        <f>IF($B371="","",VLOOKUP($B371,'Catalog Items'!$L:$BB,23,FALSE))</f>
        <v/>
      </c>
      <c r="Z371" s="48" t="str">
        <f>IF($B371="","",VLOOKUP($B371,'Catalog Items'!$L:$BB,24,FALSE))</f>
        <v/>
      </c>
      <c r="AA371" s="47" t="str">
        <f>IF($B371="","",VLOOKUP($B371,'Catalog Items'!$L:$BB,25,FALSE))</f>
        <v/>
      </c>
      <c r="AB371" s="47" t="str">
        <f>IF($B371="","",VLOOKUP($B371,'Catalog Items'!$L:$BB,26,FALSE))</f>
        <v/>
      </c>
      <c r="AC371" s="48" t="str">
        <f>IF($B371="","",VLOOKUP($B371,'Catalog Items'!$L:$BB,27,FALSE))</f>
        <v/>
      </c>
      <c r="AD371" s="48" t="str">
        <f>IF($B371="","",VLOOKUP($B371,'Catalog Items'!$L:$BB,28,FALSE))</f>
        <v/>
      </c>
      <c r="AE371" s="48" t="str">
        <f>IF($B371="","",VLOOKUP($B371,'Catalog Items'!$L:$BB,29,FALSE))</f>
        <v/>
      </c>
      <c r="AF371" s="48" t="str">
        <f>IF($B371="","",VLOOKUP($B371,'Catalog Items'!$L:$BB,30,FALSE))</f>
        <v/>
      </c>
      <c r="AG371" s="48" t="str">
        <f>IF($B371="","",VLOOKUP($B371,'Catalog Items'!$L:$BB,31,FALSE))</f>
        <v/>
      </c>
      <c r="AH371" s="48" t="str">
        <f>IF($B371="","",VLOOKUP($B371,'Catalog Items'!$L:$BB,32,FALSE))</f>
        <v/>
      </c>
      <c r="AI371" s="48" t="str">
        <f>IF($B371="","",VLOOKUP($B371,'Catalog Items'!$L:$BB,33,FALSE))</f>
        <v/>
      </c>
      <c r="AJ371" s="48" t="str">
        <f>IF($B371="","",VLOOKUP($B371,'Catalog Items'!$L:$BB,34,FALSE))</f>
        <v/>
      </c>
      <c r="AK371" s="47" t="str">
        <f>IF($B371="","",VLOOKUP($B371,'Catalog Items'!$L:$BB,35,FALSE))</f>
        <v/>
      </c>
      <c r="AL371" s="47" t="str">
        <f>IF($B371="","",VLOOKUP($B371,'Catalog Items'!$L:$BB,36,FALSE))</f>
        <v/>
      </c>
      <c r="AM371" s="47" t="str">
        <f>IF($B371="","",VLOOKUP($B371,'Catalog Items'!$L:$BB,37,FALSE))</f>
        <v/>
      </c>
      <c r="AN371" s="47" t="str">
        <f>IF($B371="","",VLOOKUP($B371,'Catalog Items'!$L:$BB,38,FALSE))</f>
        <v/>
      </c>
      <c r="AO371" s="47" t="str">
        <f>IF($B371="","",VLOOKUP($B371,'Catalog Items'!$L:$BB,14,FALSE))</f>
        <v/>
      </c>
    </row>
    <row r="372" spans="1:41" ht="15.6" customHeight="1" x14ac:dyDescent="0.25">
      <c r="A372" s="39">
        <v>361</v>
      </c>
      <c r="B372" s="40"/>
      <c r="C372" s="41"/>
      <c r="D372" s="41"/>
      <c r="E372" s="42" t="str">
        <f>IF($B372="","",VLOOKUP($B372,'Catalog Items'!$L:$M,2,FALSE))</f>
        <v/>
      </c>
      <c r="F372" s="68" t="str">
        <f>IF($B372="","",IF(AND(D372&gt;0,C372&gt;0),"UOM Error",IF(D372&gt;0,VLOOKUP(B372,'Catalog Items'!$L:$X,13,FALSE),IF(C372&gt;0,VLOOKUP(B372,'Catalog Items'!$L:$W,12,FALSE),0))))</f>
        <v/>
      </c>
      <c r="G372" s="43" t="str">
        <f t="shared" si="17"/>
        <v/>
      </c>
      <c r="H372" s="44">
        <f t="shared" si="18"/>
        <v>0</v>
      </c>
      <c r="I372" s="45">
        <f t="shared" si="16"/>
        <v>0</v>
      </c>
      <c r="J372" s="46" t="str">
        <f>IF($B372="","",VLOOKUP($B372,'Catalog Items'!$L:$N,3,FALSE))</f>
        <v/>
      </c>
      <c r="K372" s="46" t="str">
        <f>IF($B372="","",VLOOKUP($B372,'Catalog Items'!$L:$O,4,FALSE))</f>
        <v/>
      </c>
      <c r="L372" s="47" t="str">
        <f>IF($B372="","",VLOOKUP($B372,'Catalog Items'!$L:$Q,6,FALSE))</f>
        <v/>
      </c>
      <c r="M372" s="47" t="str">
        <f>IF($B372="","",VLOOKUP($B372,'Catalog Items'!$L:$R,7,FALSE))</f>
        <v/>
      </c>
      <c r="N372" s="47" t="str">
        <f>IF($B372="","",VLOOKUP($B372,'Catalog Items'!$L:$S,8,FALSE))</f>
        <v/>
      </c>
      <c r="O372" s="47" t="str">
        <f>IF($B372="","",VLOOKUP($B372,'Catalog Items'!$L:$T,9,FALSE))</f>
        <v/>
      </c>
      <c r="P372" s="96" t="str">
        <f>IF($B372="","",VLOOKUP($B372,'Catalog Items'!$L:$AA,10,FALSE))</f>
        <v/>
      </c>
      <c r="Q372" s="96" t="str">
        <f>IF($B372="","",VLOOKUP($B372,'Catalog Items'!$L:$AA,11,FALSE))</f>
        <v/>
      </c>
      <c r="R372" s="96" t="str">
        <f>IF($B372="","",VLOOKUP($B372,'Catalog Items'!$L:$AA,12,FALSE))</f>
        <v/>
      </c>
      <c r="S372" s="96" t="str">
        <f>IF($B372="","",VLOOKUP($B372,'Catalog Items'!$L:$AA,13,FALSE))</f>
        <v/>
      </c>
      <c r="T372" s="47" t="str">
        <f>IF($B372="","",VLOOKUP($B372,'Catalog Items'!$L:$BB,17,FALSE))</f>
        <v/>
      </c>
      <c r="U372" s="47" t="str">
        <f>IF($B372="","",VLOOKUP($B372,'Catalog Items'!$L:$BB,19,FALSE))</f>
        <v/>
      </c>
      <c r="V372" s="47" t="str">
        <f>IF($B372="","",VLOOKUP($B372,'Catalog Items'!$L:$BB,20,FALSE))</f>
        <v/>
      </c>
      <c r="W372" s="47" t="str">
        <f>IF($B372="","",VLOOKUP($B372,'Catalog Items'!$L:$BB,21,FALSE))</f>
        <v/>
      </c>
      <c r="X372" s="48" t="str">
        <f>IF($B372="","",VLOOKUP($B372,'Catalog Items'!$L:$BB,22,FALSE))</f>
        <v/>
      </c>
      <c r="Y372" s="48" t="str">
        <f>IF($B372="","",VLOOKUP($B372,'Catalog Items'!$L:$BB,23,FALSE))</f>
        <v/>
      </c>
      <c r="Z372" s="48" t="str">
        <f>IF($B372="","",VLOOKUP($B372,'Catalog Items'!$L:$BB,24,FALSE))</f>
        <v/>
      </c>
      <c r="AA372" s="47" t="str">
        <f>IF($B372="","",VLOOKUP($B372,'Catalog Items'!$L:$BB,25,FALSE))</f>
        <v/>
      </c>
      <c r="AB372" s="47" t="str">
        <f>IF($B372="","",VLOOKUP($B372,'Catalog Items'!$L:$BB,26,FALSE))</f>
        <v/>
      </c>
      <c r="AC372" s="48" t="str">
        <f>IF($B372="","",VLOOKUP($B372,'Catalog Items'!$L:$BB,27,FALSE))</f>
        <v/>
      </c>
      <c r="AD372" s="48" t="str">
        <f>IF($B372="","",VLOOKUP($B372,'Catalog Items'!$L:$BB,28,FALSE))</f>
        <v/>
      </c>
      <c r="AE372" s="48" t="str">
        <f>IF($B372="","",VLOOKUP($B372,'Catalog Items'!$L:$BB,29,FALSE))</f>
        <v/>
      </c>
      <c r="AF372" s="48" t="str">
        <f>IF($B372="","",VLOOKUP($B372,'Catalog Items'!$L:$BB,30,FALSE))</f>
        <v/>
      </c>
      <c r="AG372" s="48" t="str">
        <f>IF($B372="","",VLOOKUP($B372,'Catalog Items'!$L:$BB,31,FALSE))</f>
        <v/>
      </c>
      <c r="AH372" s="48" t="str">
        <f>IF($B372="","",VLOOKUP($B372,'Catalog Items'!$L:$BB,32,FALSE))</f>
        <v/>
      </c>
      <c r="AI372" s="48" t="str">
        <f>IF($B372="","",VLOOKUP($B372,'Catalog Items'!$L:$BB,33,FALSE))</f>
        <v/>
      </c>
      <c r="AJ372" s="48" t="str">
        <f>IF($B372="","",VLOOKUP($B372,'Catalog Items'!$L:$BB,34,FALSE))</f>
        <v/>
      </c>
      <c r="AK372" s="47" t="str">
        <f>IF($B372="","",VLOOKUP($B372,'Catalog Items'!$L:$BB,35,FALSE))</f>
        <v/>
      </c>
      <c r="AL372" s="47" t="str">
        <f>IF($B372="","",VLOOKUP($B372,'Catalog Items'!$L:$BB,36,FALSE))</f>
        <v/>
      </c>
      <c r="AM372" s="47" t="str">
        <f>IF($B372="","",VLOOKUP($B372,'Catalog Items'!$L:$BB,37,FALSE))</f>
        <v/>
      </c>
      <c r="AN372" s="47" t="str">
        <f>IF($B372="","",VLOOKUP($B372,'Catalog Items'!$L:$BB,38,FALSE))</f>
        <v/>
      </c>
      <c r="AO372" s="47" t="str">
        <f>IF($B372="","",VLOOKUP($B372,'Catalog Items'!$L:$BB,14,FALSE))</f>
        <v/>
      </c>
    </row>
    <row r="373" spans="1:41" ht="15.6" customHeight="1" x14ac:dyDescent="0.25">
      <c r="A373" s="39">
        <v>362</v>
      </c>
      <c r="B373" s="40"/>
      <c r="C373" s="41"/>
      <c r="D373" s="41"/>
      <c r="E373" s="42" t="str">
        <f>IF($B373="","",VLOOKUP($B373,'Catalog Items'!$L:$M,2,FALSE))</f>
        <v/>
      </c>
      <c r="F373" s="68" t="str">
        <f>IF($B373="","",IF(AND(D373&gt;0,C373&gt;0),"UOM Error",IF(D373&gt;0,VLOOKUP(B373,'Catalog Items'!$L:$X,13,FALSE),IF(C373&gt;0,VLOOKUP(B373,'Catalog Items'!$L:$W,12,FALSE),0))))</f>
        <v/>
      </c>
      <c r="G373" s="43" t="str">
        <f t="shared" si="17"/>
        <v/>
      </c>
      <c r="H373" s="44">
        <f t="shared" si="18"/>
        <v>0</v>
      </c>
      <c r="I373" s="45">
        <f t="shared" si="16"/>
        <v>0</v>
      </c>
      <c r="J373" s="46" t="str">
        <f>IF($B373="","",VLOOKUP($B373,'Catalog Items'!$L:$N,3,FALSE))</f>
        <v/>
      </c>
      <c r="K373" s="46" t="str">
        <f>IF($B373="","",VLOOKUP($B373,'Catalog Items'!$L:$O,4,FALSE))</f>
        <v/>
      </c>
      <c r="L373" s="47" t="str">
        <f>IF($B373="","",VLOOKUP($B373,'Catalog Items'!$L:$Q,6,FALSE))</f>
        <v/>
      </c>
      <c r="M373" s="47" t="str">
        <f>IF($B373="","",VLOOKUP($B373,'Catalog Items'!$L:$R,7,FALSE))</f>
        <v/>
      </c>
      <c r="N373" s="47" t="str">
        <f>IF($B373="","",VLOOKUP($B373,'Catalog Items'!$L:$S,8,FALSE))</f>
        <v/>
      </c>
      <c r="O373" s="47" t="str">
        <f>IF($B373="","",VLOOKUP($B373,'Catalog Items'!$L:$T,9,FALSE))</f>
        <v/>
      </c>
      <c r="P373" s="96" t="str">
        <f>IF($B373="","",VLOOKUP($B373,'Catalog Items'!$L:$AA,10,FALSE))</f>
        <v/>
      </c>
      <c r="Q373" s="96" t="str">
        <f>IF($B373="","",VLOOKUP($B373,'Catalog Items'!$L:$AA,11,FALSE))</f>
        <v/>
      </c>
      <c r="R373" s="96" t="str">
        <f>IF($B373="","",VLOOKUP($B373,'Catalog Items'!$L:$AA,12,FALSE))</f>
        <v/>
      </c>
      <c r="S373" s="96" t="str">
        <f>IF($B373="","",VLOOKUP($B373,'Catalog Items'!$L:$AA,13,FALSE))</f>
        <v/>
      </c>
      <c r="T373" s="47" t="str">
        <f>IF($B373="","",VLOOKUP($B373,'Catalog Items'!$L:$BB,17,FALSE))</f>
        <v/>
      </c>
      <c r="U373" s="47" t="str">
        <f>IF($B373="","",VLOOKUP($B373,'Catalog Items'!$L:$BB,19,FALSE))</f>
        <v/>
      </c>
      <c r="V373" s="47" t="str">
        <f>IF($B373="","",VLOOKUP($B373,'Catalog Items'!$L:$BB,20,FALSE))</f>
        <v/>
      </c>
      <c r="W373" s="47" t="str">
        <f>IF($B373="","",VLOOKUP($B373,'Catalog Items'!$L:$BB,21,FALSE))</f>
        <v/>
      </c>
      <c r="X373" s="48" t="str">
        <f>IF($B373="","",VLOOKUP($B373,'Catalog Items'!$L:$BB,22,FALSE))</f>
        <v/>
      </c>
      <c r="Y373" s="48" t="str">
        <f>IF($B373="","",VLOOKUP($B373,'Catalog Items'!$L:$BB,23,FALSE))</f>
        <v/>
      </c>
      <c r="Z373" s="48" t="str">
        <f>IF($B373="","",VLOOKUP($B373,'Catalog Items'!$L:$BB,24,FALSE))</f>
        <v/>
      </c>
      <c r="AA373" s="47" t="str">
        <f>IF($B373="","",VLOOKUP($B373,'Catalog Items'!$L:$BB,25,FALSE))</f>
        <v/>
      </c>
      <c r="AB373" s="47" t="str">
        <f>IF($B373="","",VLOOKUP($B373,'Catalog Items'!$L:$BB,26,FALSE))</f>
        <v/>
      </c>
      <c r="AC373" s="48" t="str">
        <f>IF($B373="","",VLOOKUP($B373,'Catalog Items'!$L:$BB,27,FALSE))</f>
        <v/>
      </c>
      <c r="AD373" s="48" t="str">
        <f>IF($B373="","",VLOOKUP($B373,'Catalog Items'!$L:$BB,28,FALSE))</f>
        <v/>
      </c>
      <c r="AE373" s="48" t="str">
        <f>IF($B373="","",VLOOKUP($B373,'Catalog Items'!$L:$BB,29,FALSE))</f>
        <v/>
      </c>
      <c r="AF373" s="48" t="str">
        <f>IF($B373="","",VLOOKUP($B373,'Catalog Items'!$L:$BB,30,FALSE))</f>
        <v/>
      </c>
      <c r="AG373" s="48" t="str">
        <f>IF($B373="","",VLOOKUP($B373,'Catalog Items'!$L:$BB,31,FALSE))</f>
        <v/>
      </c>
      <c r="AH373" s="48" t="str">
        <f>IF($B373="","",VLOOKUP($B373,'Catalog Items'!$L:$BB,32,FALSE))</f>
        <v/>
      </c>
      <c r="AI373" s="48" t="str">
        <f>IF($B373="","",VLOOKUP($B373,'Catalog Items'!$L:$BB,33,FALSE))</f>
        <v/>
      </c>
      <c r="AJ373" s="48" t="str">
        <f>IF($B373="","",VLOOKUP($B373,'Catalog Items'!$L:$BB,34,FALSE))</f>
        <v/>
      </c>
      <c r="AK373" s="47" t="str">
        <f>IF($B373="","",VLOOKUP($B373,'Catalog Items'!$L:$BB,35,FALSE))</f>
        <v/>
      </c>
      <c r="AL373" s="47" t="str">
        <f>IF($B373="","",VLOOKUP($B373,'Catalog Items'!$L:$BB,36,FALSE))</f>
        <v/>
      </c>
      <c r="AM373" s="47" t="str">
        <f>IF($B373="","",VLOOKUP($B373,'Catalog Items'!$L:$BB,37,FALSE))</f>
        <v/>
      </c>
      <c r="AN373" s="47" t="str">
        <f>IF($B373="","",VLOOKUP($B373,'Catalog Items'!$L:$BB,38,FALSE))</f>
        <v/>
      </c>
      <c r="AO373" s="47" t="str">
        <f>IF($B373="","",VLOOKUP($B373,'Catalog Items'!$L:$BB,14,FALSE))</f>
        <v/>
      </c>
    </row>
    <row r="374" spans="1:41" ht="15.6" customHeight="1" x14ac:dyDescent="0.25">
      <c r="A374" s="39">
        <v>363</v>
      </c>
      <c r="B374" s="40"/>
      <c r="C374" s="41"/>
      <c r="D374" s="41"/>
      <c r="E374" s="42" t="str">
        <f>IF($B374="","",VLOOKUP($B374,'Catalog Items'!$L:$M,2,FALSE))</f>
        <v/>
      </c>
      <c r="F374" s="68" t="str">
        <f>IF($B374="","",IF(AND(D374&gt;0,C374&gt;0),"UOM Error",IF(D374&gt;0,VLOOKUP(B374,'Catalog Items'!$L:$X,13,FALSE),IF(C374&gt;0,VLOOKUP(B374,'Catalog Items'!$L:$W,12,FALSE),0))))</f>
        <v/>
      </c>
      <c r="G374" s="43" t="str">
        <f t="shared" si="17"/>
        <v/>
      </c>
      <c r="H374" s="44">
        <f t="shared" si="18"/>
        <v>0</v>
      </c>
      <c r="I374" s="45">
        <f t="shared" si="16"/>
        <v>0</v>
      </c>
      <c r="J374" s="46" t="str">
        <f>IF($B374="","",VLOOKUP($B374,'Catalog Items'!$L:$N,3,FALSE))</f>
        <v/>
      </c>
      <c r="K374" s="46" t="str">
        <f>IF($B374="","",VLOOKUP($B374,'Catalog Items'!$L:$O,4,FALSE))</f>
        <v/>
      </c>
      <c r="L374" s="47" t="str">
        <f>IF($B374="","",VLOOKUP($B374,'Catalog Items'!$L:$Q,6,FALSE))</f>
        <v/>
      </c>
      <c r="M374" s="47" t="str">
        <f>IF($B374="","",VLOOKUP($B374,'Catalog Items'!$L:$R,7,FALSE))</f>
        <v/>
      </c>
      <c r="N374" s="47" t="str">
        <f>IF($B374="","",VLOOKUP($B374,'Catalog Items'!$L:$S,8,FALSE))</f>
        <v/>
      </c>
      <c r="O374" s="47" t="str">
        <f>IF($B374="","",VLOOKUP($B374,'Catalog Items'!$L:$T,9,FALSE))</f>
        <v/>
      </c>
      <c r="P374" s="96" t="str">
        <f>IF($B374="","",VLOOKUP($B374,'Catalog Items'!$L:$AA,10,FALSE))</f>
        <v/>
      </c>
      <c r="Q374" s="96" t="str">
        <f>IF($B374="","",VLOOKUP($B374,'Catalog Items'!$L:$AA,11,FALSE))</f>
        <v/>
      </c>
      <c r="R374" s="96" t="str">
        <f>IF($B374="","",VLOOKUP($B374,'Catalog Items'!$L:$AA,12,FALSE))</f>
        <v/>
      </c>
      <c r="S374" s="96" t="str">
        <f>IF($B374="","",VLOOKUP($B374,'Catalog Items'!$L:$AA,13,FALSE))</f>
        <v/>
      </c>
      <c r="T374" s="47" t="str">
        <f>IF($B374="","",VLOOKUP($B374,'Catalog Items'!$L:$BB,17,FALSE))</f>
        <v/>
      </c>
      <c r="U374" s="47" t="str">
        <f>IF($B374="","",VLOOKUP($B374,'Catalog Items'!$L:$BB,19,FALSE))</f>
        <v/>
      </c>
      <c r="V374" s="47" t="str">
        <f>IF($B374="","",VLOOKUP($B374,'Catalog Items'!$L:$BB,20,FALSE))</f>
        <v/>
      </c>
      <c r="W374" s="47" t="str">
        <f>IF($B374="","",VLOOKUP($B374,'Catalog Items'!$L:$BB,21,FALSE))</f>
        <v/>
      </c>
      <c r="X374" s="48" t="str">
        <f>IF($B374="","",VLOOKUP($B374,'Catalog Items'!$L:$BB,22,FALSE))</f>
        <v/>
      </c>
      <c r="Y374" s="48" t="str">
        <f>IF($B374="","",VLOOKUP($B374,'Catalog Items'!$L:$BB,23,FALSE))</f>
        <v/>
      </c>
      <c r="Z374" s="48" t="str">
        <f>IF($B374="","",VLOOKUP($B374,'Catalog Items'!$L:$BB,24,FALSE))</f>
        <v/>
      </c>
      <c r="AA374" s="47" t="str">
        <f>IF($B374="","",VLOOKUP($B374,'Catalog Items'!$L:$BB,25,FALSE))</f>
        <v/>
      </c>
      <c r="AB374" s="47" t="str">
        <f>IF($B374="","",VLOOKUP($B374,'Catalog Items'!$L:$BB,26,FALSE))</f>
        <v/>
      </c>
      <c r="AC374" s="48" t="str">
        <f>IF($B374="","",VLOOKUP($B374,'Catalog Items'!$L:$BB,27,FALSE))</f>
        <v/>
      </c>
      <c r="AD374" s="48" t="str">
        <f>IF($B374="","",VLOOKUP($B374,'Catalog Items'!$L:$BB,28,FALSE))</f>
        <v/>
      </c>
      <c r="AE374" s="48" t="str">
        <f>IF($B374="","",VLOOKUP($B374,'Catalog Items'!$L:$BB,29,FALSE))</f>
        <v/>
      </c>
      <c r="AF374" s="48" t="str">
        <f>IF($B374="","",VLOOKUP($B374,'Catalog Items'!$L:$BB,30,FALSE))</f>
        <v/>
      </c>
      <c r="AG374" s="48" t="str">
        <f>IF($B374="","",VLOOKUP($B374,'Catalog Items'!$L:$BB,31,FALSE))</f>
        <v/>
      </c>
      <c r="AH374" s="48" t="str">
        <f>IF($B374="","",VLOOKUP($B374,'Catalog Items'!$L:$BB,32,FALSE))</f>
        <v/>
      </c>
      <c r="AI374" s="48" t="str">
        <f>IF($B374="","",VLOOKUP($B374,'Catalog Items'!$L:$BB,33,FALSE))</f>
        <v/>
      </c>
      <c r="AJ374" s="48" t="str">
        <f>IF($B374="","",VLOOKUP($B374,'Catalog Items'!$L:$BB,34,FALSE))</f>
        <v/>
      </c>
      <c r="AK374" s="47" t="str">
        <f>IF($B374="","",VLOOKUP($B374,'Catalog Items'!$L:$BB,35,FALSE))</f>
        <v/>
      </c>
      <c r="AL374" s="47" t="str">
        <f>IF($B374="","",VLOOKUP($B374,'Catalog Items'!$L:$BB,36,FALSE))</f>
        <v/>
      </c>
      <c r="AM374" s="47" t="str">
        <f>IF($B374="","",VLOOKUP($B374,'Catalog Items'!$L:$BB,37,FALSE))</f>
        <v/>
      </c>
      <c r="AN374" s="47" t="str">
        <f>IF($B374="","",VLOOKUP($B374,'Catalog Items'!$L:$BB,38,FALSE))</f>
        <v/>
      </c>
      <c r="AO374" s="47" t="str">
        <f>IF($B374="","",VLOOKUP($B374,'Catalog Items'!$L:$BB,14,FALSE))</f>
        <v/>
      </c>
    </row>
    <row r="375" spans="1:41" ht="15.6" customHeight="1" x14ac:dyDescent="0.25">
      <c r="A375" s="39">
        <v>364</v>
      </c>
      <c r="B375" s="40"/>
      <c r="C375" s="41"/>
      <c r="D375" s="41"/>
      <c r="E375" s="42" t="str">
        <f>IF($B375="","",VLOOKUP($B375,'Catalog Items'!$L:$M,2,FALSE))</f>
        <v/>
      </c>
      <c r="F375" s="68" t="str">
        <f>IF($B375="","",IF(AND(D375&gt;0,C375&gt;0),"UOM Error",IF(D375&gt;0,VLOOKUP(B375,'Catalog Items'!$L:$X,13,FALSE),IF(C375&gt;0,VLOOKUP(B375,'Catalog Items'!$L:$W,12,FALSE),0))))</f>
        <v/>
      </c>
      <c r="G375" s="43" t="str">
        <f t="shared" si="17"/>
        <v/>
      </c>
      <c r="H375" s="44">
        <f t="shared" si="18"/>
        <v>0</v>
      </c>
      <c r="I375" s="45">
        <f t="shared" si="16"/>
        <v>0</v>
      </c>
      <c r="J375" s="46" t="str">
        <f>IF($B375="","",VLOOKUP($B375,'Catalog Items'!$L:$N,3,FALSE))</f>
        <v/>
      </c>
      <c r="K375" s="46" t="str">
        <f>IF($B375="","",VLOOKUP($B375,'Catalog Items'!$L:$O,4,FALSE))</f>
        <v/>
      </c>
      <c r="L375" s="47" t="str">
        <f>IF($B375="","",VLOOKUP($B375,'Catalog Items'!$L:$Q,6,FALSE))</f>
        <v/>
      </c>
      <c r="M375" s="47" t="str">
        <f>IF($B375="","",VLOOKUP($B375,'Catalog Items'!$L:$R,7,FALSE))</f>
        <v/>
      </c>
      <c r="N375" s="47" t="str">
        <f>IF($B375="","",VLOOKUP($B375,'Catalog Items'!$L:$S,8,FALSE))</f>
        <v/>
      </c>
      <c r="O375" s="47" t="str">
        <f>IF($B375="","",VLOOKUP($B375,'Catalog Items'!$L:$T,9,FALSE))</f>
        <v/>
      </c>
      <c r="P375" s="96" t="str">
        <f>IF($B375="","",VLOOKUP($B375,'Catalog Items'!$L:$AA,10,FALSE))</f>
        <v/>
      </c>
      <c r="Q375" s="96" t="str">
        <f>IF($B375="","",VLOOKUP($B375,'Catalog Items'!$L:$AA,11,FALSE))</f>
        <v/>
      </c>
      <c r="R375" s="96" t="str">
        <f>IF($B375="","",VLOOKUP($B375,'Catalog Items'!$L:$AA,12,FALSE))</f>
        <v/>
      </c>
      <c r="S375" s="96" t="str">
        <f>IF($B375="","",VLOOKUP($B375,'Catalog Items'!$L:$AA,13,FALSE))</f>
        <v/>
      </c>
      <c r="T375" s="47" t="str">
        <f>IF($B375="","",VLOOKUP($B375,'Catalog Items'!$L:$BB,17,FALSE))</f>
        <v/>
      </c>
      <c r="U375" s="47" t="str">
        <f>IF($B375="","",VLOOKUP($B375,'Catalog Items'!$L:$BB,19,FALSE))</f>
        <v/>
      </c>
      <c r="V375" s="47" t="str">
        <f>IF($B375="","",VLOOKUP($B375,'Catalog Items'!$L:$BB,20,FALSE))</f>
        <v/>
      </c>
      <c r="W375" s="47" t="str">
        <f>IF($B375="","",VLOOKUP($B375,'Catalog Items'!$L:$BB,21,FALSE))</f>
        <v/>
      </c>
      <c r="X375" s="48" t="str">
        <f>IF($B375="","",VLOOKUP($B375,'Catalog Items'!$L:$BB,22,FALSE))</f>
        <v/>
      </c>
      <c r="Y375" s="48" t="str">
        <f>IF($B375="","",VLOOKUP($B375,'Catalog Items'!$L:$BB,23,FALSE))</f>
        <v/>
      </c>
      <c r="Z375" s="48" t="str">
        <f>IF($B375="","",VLOOKUP($B375,'Catalog Items'!$L:$BB,24,FALSE))</f>
        <v/>
      </c>
      <c r="AA375" s="47" t="str">
        <f>IF($B375="","",VLOOKUP($B375,'Catalog Items'!$L:$BB,25,FALSE))</f>
        <v/>
      </c>
      <c r="AB375" s="47" t="str">
        <f>IF($B375="","",VLOOKUP($B375,'Catalog Items'!$L:$BB,26,FALSE))</f>
        <v/>
      </c>
      <c r="AC375" s="48" t="str">
        <f>IF($B375="","",VLOOKUP($B375,'Catalog Items'!$L:$BB,27,FALSE))</f>
        <v/>
      </c>
      <c r="AD375" s="48" t="str">
        <f>IF($B375="","",VLOOKUP($B375,'Catalog Items'!$L:$BB,28,FALSE))</f>
        <v/>
      </c>
      <c r="AE375" s="48" t="str">
        <f>IF($B375="","",VLOOKUP($B375,'Catalog Items'!$L:$BB,29,FALSE))</f>
        <v/>
      </c>
      <c r="AF375" s="48" t="str">
        <f>IF($B375="","",VLOOKUP($B375,'Catalog Items'!$L:$BB,30,FALSE))</f>
        <v/>
      </c>
      <c r="AG375" s="48" t="str">
        <f>IF($B375="","",VLOOKUP($B375,'Catalog Items'!$L:$BB,31,FALSE))</f>
        <v/>
      </c>
      <c r="AH375" s="48" t="str">
        <f>IF($B375="","",VLOOKUP($B375,'Catalog Items'!$L:$BB,32,FALSE))</f>
        <v/>
      </c>
      <c r="AI375" s="48" t="str">
        <f>IF($B375="","",VLOOKUP($B375,'Catalog Items'!$L:$BB,33,FALSE))</f>
        <v/>
      </c>
      <c r="AJ375" s="48" t="str">
        <f>IF($B375="","",VLOOKUP($B375,'Catalog Items'!$L:$BB,34,FALSE))</f>
        <v/>
      </c>
      <c r="AK375" s="47" t="str">
        <f>IF($B375="","",VLOOKUP($B375,'Catalog Items'!$L:$BB,35,FALSE))</f>
        <v/>
      </c>
      <c r="AL375" s="47" t="str">
        <f>IF($B375="","",VLOOKUP($B375,'Catalog Items'!$L:$BB,36,FALSE))</f>
        <v/>
      </c>
      <c r="AM375" s="47" t="str">
        <f>IF($B375="","",VLOOKUP($B375,'Catalog Items'!$L:$BB,37,FALSE))</f>
        <v/>
      </c>
      <c r="AN375" s="47" t="str">
        <f>IF($B375="","",VLOOKUP($B375,'Catalog Items'!$L:$BB,38,FALSE))</f>
        <v/>
      </c>
      <c r="AO375" s="47" t="str">
        <f>IF($B375="","",VLOOKUP($B375,'Catalog Items'!$L:$BB,14,FALSE))</f>
        <v/>
      </c>
    </row>
    <row r="376" spans="1:41" ht="15.6" customHeight="1" x14ac:dyDescent="0.25">
      <c r="A376" s="39">
        <v>365</v>
      </c>
      <c r="B376" s="40"/>
      <c r="C376" s="41"/>
      <c r="D376" s="41"/>
      <c r="E376" s="42" t="str">
        <f>IF($B376="","",VLOOKUP($B376,'Catalog Items'!$L:$M,2,FALSE))</f>
        <v/>
      </c>
      <c r="F376" s="68" t="str">
        <f>IF($B376="","",IF(AND(D376&gt;0,C376&gt;0),"UOM Error",IF(D376&gt;0,VLOOKUP(B376,'Catalog Items'!$L:$X,13,FALSE),IF(C376&gt;0,VLOOKUP(B376,'Catalog Items'!$L:$W,12,FALSE),0))))</f>
        <v/>
      </c>
      <c r="G376" s="43" t="str">
        <f t="shared" si="17"/>
        <v/>
      </c>
      <c r="H376" s="44">
        <f t="shared" si="18"/>
        <v>0</v>
      </c>
      <c r="I376" s="45">
        <f t="shared" si="16"/>
        <v>0</v>
      </c>
      <c r="J376" s="46" t="str">
        <f>IF($B376="","",VLOOKUP($B376,'Catalog Items'!$L:$N,3,FALSE))</f>
        <v/>
      </c>
      <c r="K376" s="46" t="str">
        <f>IF($B376="","",VLOOKUP($B376,'Catalog Items'!$L:$O,4,FALSE))</f>
        <v/>
      </c>
      <c r="L376" s="47" t="str">
        <f>IF($B376="","",VLOOKUP($B376,'Catalog Items'!$L:$Q,6,FALSE))</f>
        <v/>
      </c>
      <c r="M376" s="47" t="str">
        <f>IF($B376="","",VLOOKUP($B376,'Catalog Items'!$L:$R,7,FALSE))</f>
        <v/>
      </c>
      <c r="N376" s="47" t="str">
        <f>IF($B376="","",VLOOKUP($B376,'Catalog Items'!$L:$S,8,FALSE))</f>
        <v/>
      </c>
      <c r="O376" s="47" t="str">
        <f>IF($B376="","",VLOOKUP($B376,'Catalog Items'!$L:$T,9,FALSE))</f>
        <v/>
      </c>
      <c r="P376" s="96" t="str">
        <f>IF($B376="","",VLOOKUP($B376,'Catalog Items'!$L:$AA,10,FALSE))</f>
        <v/>
      </c>
      <c r="Q376" s="96" t="str">
        <f>IF($B376="","",VLOOKUP($B376,'Catalog Items'!$L:$AA,11,FALSE))</f>
        <v/>
      </c>
      <c r="R376" s="96" t="str">
        <f>IF($B376="","",VLOOKUP($B376,'Catalog Items'!$L:$AA,12,FALSE))</f>
        <v/>
      </c>
      <c r="S376" s="96" t="str">
        <f>IF($B376="","",VLOOKUP($B376,'Catalog Items'!$L:$AA,13,FALSE))</f>
        <v/>
      </c>
      <c r="T376" s="47" t="str">
        <f>IF($B376="","",VLOOKUP($B376,'Catalog Items'!$L:$BB,17,FALSE))</f>
        <v/>
      </c>
      <c r="U376" s="47" t="str">
        <f>IF($B376="","",VLOOKUP($B376,'Catalog Items'!$L:$BB,19,FALSE))</f>
        <v/>
      </c>
      <c r="V376" s="47" t="str">
        <f>IF($B376="","",VLOOKUP($B376,'Catalog Items'!$L:$BB,20,FALSE))</f>
        <v/>
      </c>
      <c r="W376" s="47" t="str">
        <f>IF($B376="","",VLOOKUP($B376,'Catalog Items'!$L:$BB,21,FALSE))</f>
        <v/>
      </c>
      <c r="X376" s="48" t="str">
        <f>IF($B376="","",VLOOKUP($B376,'Catalog Items'!$L:$BB,22,FALSE))</f>
        <v/>
      </c>
      <c r="Y376" s="48" t="str">
        <f>IF($B376="","",VLOOKUP($B376,'Catalog Items'!$L:$BB,23,FALSE))</f>
        <v/>
      </c>
      <c r="Z376" s="48" t="str">
        <f>IF($B376="","",VLOOKUP($B376,'Catalog Items'!$L:$BB,24,FALSE))</f>
        <v/>
      </c>
      <c r="AA376" s="47" t="str">
        <f>IF($B376="","",VLOOKUP($B376,'Catalog Items'!$L:$BB,25,FALSE))</f>
        <v/>
      </c>
      <c r="AB376" s="47" t="str">
        <f>IF($B376="","",VLOOKUP($B376,'Catalog Items'!$L:$BB,26,FALSE))</f>
        <v/>
      </c>
      <c r="AC376" s="48" t="str">
        <f>IF($B376="","",VLOOKUP($B376,'Catalog Items'!$L:$BB,27,FALSE))</f>
        <v/>
      </c>
      <c r="AD376" s="48" t="str">
        <f>IF($B376="","",VLOOKUP($B376,'Catalog Items'!$L:$BB,28,FALSE))</f>
        <v/>
      </c>
      <c r="AE376" s="48" t="str">
        <f>IF($B376="","",VLOOKUP($B376,'Catalog Items'!$L:$BB,29,FALSE))</f>
        <v/>
      </c>
      <c r="AF376" s="48" t="str">
        <f>IF($B376="","",VLOOKUP($B376,'Catalog Items'!$L:$BB,30,FALSE))</f>
        <v/>
      </c>
      <c r="AG376" s="48" t="str">
        <f>IF($B376="","",VLOOKUP($B376,'Catalog Items'!$L:$BB,31,FALSE))</f>
        <v/>
      </c>
      <c r="AH376" s="48" t="str">
        <f>IF($B376="","",VLOOKUP($B376,'Catalog Items'!$L:$BB,32,FALSE))</f>
        <v/>
      </c>
      <c r="AI376" s="48" t="str">
        <f>IF($B376="","",VLOOKUP($B376,'Catalog Items'!$L:$BB,33,FALSE))</f>
        <v/>
      </c>
      <c r="AJ376" s="48" t="str">
        <f>IF($B376="","",VLOOKUP($B376,'Catalog Items'!$L:$BB,34,FALSE))</f>
        <v/>
      </c>
      <c r="AK376" s="47" t="str">
        <f>IF($B376="","",VLOOKUP($B376,'Catalog Items'!$L:$BB,35,FALSE))</f>
        <v/>
      </c>
      <c r="AL376" s="47" t="str">
        <f>IF($B376="","",VLOOKUP($B376,'Catalog Items'!$L:$BB,36,FALSE))</f>
        <v/>
      </c>
      <c r="AM376" s="47" t="str">
        <f>IF($B376="","",VLOOKUP($B376,'Catalog Items'!$L:$BB,37,FALSE))</f>
        <v/>
      </c>
      <c r="AN376" s="47" t="str">
        <f>IF($B376="","",VLOOKUP($B376,'Catalog Items'!$L:$BB,38,FALSE))</f>
        <v/>
      </c>
      <c r="AO376" s="47" t="str">
        <f>IF($B376="","",VLOOKUP($B376,'Catalog Items'!$L:$BB,14,FALSE))</f>
        <v/>
      </c>
    </row>
    <row r="377" spans="1:41" ht="15.6" customHeight="1" x14ac:dyDescent="0.25">
      <c r="A377" s="39">
        <v>366</v>
      </c>
      <c r="B377" s="40"/>
      <c r="C377" s="41"/>
      <c r="D377" s="41"/>
      <c r="E377" s="42" t="str">
        <f>IF($B377="","",VLOOKUP($B377,'Catalog Items'!$L:$M,2,FALSE))</f>
        <v/>
      </c>
      <c r="F377" s="68" t="str">
        <f>IF($B377="","",IF(AND(D377&gt;0,C377&gt;0),"UOM Error",IF(D377&gt;0,VLOOKUP(B377,'Catalog Items'!$L:$X,13,FALSE),IF(C377&gt;0,VLOOKUP(B377,'Catalog Items'!$L:$W,12,FALSE),0))))</f>
        <v/>
      </c>
      <c r="G377" s="43" t="str">
        <f t="shared" si="17"/>
        <v/>
      </c>
      <c r="H377" s="44">
        <f t="shared" si="18"/>
        <v>0</v>
      </c>
      <c r="I377" s="45">
        <f t="shared" si="16"/>
        <v>0</v>
      </c>
      <c r="J377" s="46" t="str">
        <f>IF($B377="","",VLOOKUP($B377,'Catalog Items'!$L:$N,3,FALSE))</f>
        <v/>
      </c>
      <c r="K377" s="46" t="str">
        <f>IF($B377="","",VLOOKUP($B377,'Catalog Items'!$L:$O,4,FALSE))</f>
        <v/>
      </c>
      <c r="L377" s="47" t="str">
        <f>IF($B377="","",VLOOKUP($B377,'Catalog Items'!$L:$Q,6,FALSE))</f>
        <v/>
      </c>
      <c r="M377" s="47" t="str">
        <f>IF($B377="","",VLOOKUP($B377,'Catalog Items'!$L:$R,7,FALSE))</f>
        <v/>
      </c>
      <c r="N377" s="47" t="str">
        <f>IF($B377="","",VLOOKUP($B377,'Catalog Items'!$L:$S,8,FALSE))</f>
        <v/>
      </c>
      <c r="O377" s="47" t="str">
        <f>IF($B377="","",VLOOKUP($B377,'Catalog Items'!$L:$T,9,FALSE))</f>
        <v/>
      </c>
      <c r="P377" s="96" t="str">
        <f>IF($B377="","",VLOOKUP($B377,'Catalog Items'!$L:$AA,10,FALSE))</f>
        <v/>
      </c>
      <c r="Q377" s="96" t="str">
        <f>IF($B377="","",VLOOKUP($B377,'Catalog Items'!$L:$AA,11,FALSE))</f>
        <v/>
      </c>
      <c r="R377" s="96" t="str">
        <f>IF($B377="","",VLOOKUP($B377,'Catalog Items'!$L:$AA,12,FALSE))</f>
        <v/>
      </c>
      <c r="S377" s="96" t="str">
        <f>IF($B377="","",VLOOKUP($B377,'Catalog Items'!$L:$AA,13,FALSE))</f>
        <v/>
      </c>
      <c r="T377" s="47" t="str">
        <f>IF($B377="","",VLOOKUP($B377,'Catalog Items'!$L:$BB,17,FALSE))</f>
        <v/>
      </c>
      <c r="U377" s="47" t="str">
        <f>IF($B377="","",VLOOKUP($B377,'Catalog Items'!$L:$BB,19,FALSE))</f>
        <v/>
      </c>
      <c r="V377" s="47" t="str">
        <f>IF($B377="","",VLOOKUP($B377,'Catalog Items'!$L:$BB,20,FALSE))</f>
        <v/>
      </c>
      <c r="W377" s="47" t="str">
        <f>IF($B377="","",VLOOKUP($B377,'Catalog Items'!$L:$BB,21,FALSE))</f>
        <v/>
      </c>
      <c r="X377" s="48" t="str">
        <f>IF($B377="","",VLOOKUP($B377,'Catalog Items'!$L:$BB,22,FALSE))</f>
        <v/>
      </c>
      <c r="Y377" s="48" t="str">
        <f>IF($B377="","",VLOOKUP($B377,'Catalog Items'!$L:$BB,23,FALSE))</f>
        <v/>
      </c>
      <c r="Z377" s="48" t="str">
        <f>IF($B377="","",VLOOKUP($B377,'Catalog Items'!$L:$BB,24,FALSE))</f>
        <v/>
      </c>
      <c r="AA377" s="47" t="str">
        <f>IF($B377="","",VLOOKUP($B377,'Catalog Items'!$L:$BB,25,FALSE))</f>
        <v/>
      </c>
      <c r="AB377" s="47" t="str">
        <f>IF($B377="","",VLOOKUP($B377,'Catalog Items'!$L:$BB,26,FALSE))</f>
        <v/>
      </c>
      <c r="AC377" s="48" t="str">
        <f>IF($B377="","",VLOOKUP($B377,'Catalog Items'!$L:$BB,27,FALSE))</f>
        <v/>
      </c>
      <c r="AD377" s="48" t="str">
        <f>IF($B377="","",VLOOKUP($B377,'Catalog Items'!$L:$BB,28,FALSE))</f>
        <v/>
      </c>
      <c r="AE377" s="48" t="str">
        <f>IF($B377="","",VLOOKUP($B377,'Catalog Items'!$L:$BB,29,FALSE))</f>
        <v/>
      </c>
      <c r="AF377" s="48" t="str">
        <f>IF($B377="","",VLOOKUP($B377,'Catalog Items'!$L:$BB,30,FALSE))</f>
        <v/>
      </c>
      <c r="AG377" s="48" t="str">
        <f>IF($B377="","",VLOOKUP($B377,'Catalog Items'!$L:$BB,31,FALSE))</f>
        <v/>
      </c>
      <c r="AH377" s="48" t="str">
        <f>IF($B377="","",VLOOKUP($B377,'Catalog Items'!$L:$BB,32,FALSE))</f>
        <v/>
      </c>
      <c r="AI377" s="48" t="str">
        <f>IF($B377="","",VLOOKUP($B377,'Catalog Items'!$L:$BB,33,FALSE))</f>
        <v/>
      </c>
      <c r="AJ377" s="48" t="str">
        <f>IF($B377="","",VLOOKUP($B377,'Catalog Items'!$L:$BB,34,FALSE))</f>
        <v/>
      </c>
      <c r="AK377" s="47" t="str">
        <f>IF($B377="","",VLOOKUP($B377,'Catalog Items'!$L:$BB,35,FALSE))</f>
        <v/>
      </c>
      <c r="AL377" s="47" t="str">
        <f>IF($B377="","",VLOOKUP($B377,'Catalog Items'!$L:$BB,36,FALSE))</f>
        <v/>
      </c>
      <c r="AM377" s="47" t="str">
        <f>IF($B377="","",VLOOKUP($B377,'Catalog Items'!$L:$BB,37,FALSE))</f>
        <v/>
      </c>
      <c r="AN377" s="47" t="str">
        <f>IF($B377="","",VLOOKUP($B377,'Catalog Items'!$L:$BB,38,FALSE))</f>
        <v/>
      </c>
      <c r="AO377" s="47" t="str">
        <f>IF($B377="","",VLOOKUP($B377,'Catalog Items'!$L:$BB,14,FALSE))</f>
        <v/>
      </c>
    </row>
    <row r="378" spans="1:41" ht="15.6" customHeight="1" x14ac:dyDescent="0.25">
      <c r="A378" s="39">
        <v>367</v>
      </c>
      <c r="B378" s="40"/>
      <c r="C378" s="41"/>
      <c r="D378" s="41"/>
      <c r="E378" s="42" t="str">
        <f>IF($B378="","",VLOOKUP($B378,'Catalog Items'!$L:$M,2,FALSE))</f>
        <v/>
      </c>
      <c r="F378" s="68" t="str">
        <f>IF($B378="","",IF(AND(D378&gt;0,C378&gt;0),"UOM Error",IF(D378&gt;0,VLOOKUP(B378,'Catalog Items'!$L:$X,13,FALSE),IF(C378&gt;0,VLOOKUP(B378,'Catalog Items'!$L:$W,12,FALSE),0))))</f>
        <v/>
      </c>
      <c r="G378" s="43" t="str">
        <f t="shared" si="17"/>
        <v/>
      </c>
      <c r="H378" s="44">
        <f t="shared" si="18"/>
        <v>0</v>
      </c>
      <c r="I378" s="45">
        <f t="shared" si="16"/>
        <v>0</v>
      </c>
      <c r="J378" s="46" t="str">
        <f>IF($B378="","",VLOOKUP($B378,'Catalog Items'!$L:$N,3,FALSE))</f>
        <v/>
      </c>
      <c r="K378" s="46" t="str">
        <f>IF($B378="","",VLOOKUP($B378,'Catalog Items'!$L:$O,4,FALSE))</f>
        <v/>
      </c>
      <c r="L378" s="47" t="str">
        <f>IF($B378="","",VLOOKUP($B378,'Catalog Items'!$L:$Q,6,FALSE))</f>
        <v/>
      </c>
      <c r="M378" s="47" t="str">
        <f>IF($B378="","",VLOOKUP($B378,'Catalog Items'!$L:$R,7,FALSE))</f>
        <v/>
      </c>
      <c r="N378" s="47" t="str">
        <f>IF($B378="","",VLOOKUP($B378,'Catalog Items'!$L:$S,8,FALSE))</f>
        <v/>
      </c>
      <c r="O378" s="47" t="str">
        <f>IF($B378="","",VLOOKUP($B378,'Catalog Items'!$L:$T,9,FALSE))</f>
        <v/>
      </c>
      <c r="P378" s="96" t="str">
        <f>IF($B378="","",VLOOKUP($B378,'Catalog Items'!$L:$AA,10,FALSE))</f>
        <v/>
      </c>
      <c r="Q378" s="96" t="str">
        <f>IF($B378="","",VLOOKUP($B378,'Catalog Items'!$L:$AA,11,FALSE))</f>
        <v/>
      </c>
      <c r="R378" s="96" t="str">
        <f>IF($B378="","",VLOOKUP($B378,'Catalog Items'!$L:$AA,12,FALSE))</f>
        <v/>
      </c>
      <c r="S378" s="96" t="str">
        <f>IF($B378="","",VLOOKUP($B378,'Catalog Items'!$L:$AA,13,FALSE))</f>
        <v/>
      </c>
      <c r="T378" s="47" t="str">
        <f>IF($B378="","",VLOOKUP($B378,'Catalog Items'!$L:$BB,17,FALSE))</f>
        <v/>
      </c>
      <c r="U378" s="47" t="str">
        <f>IF($B378="","",VLOOKUP($B378,'Catalog Items'!$L:$BB,19,FALSE))</f>
        <v/>
      </c>
      <c r="V378" s="47" t="str">
        <f>IF($B378="","",VLOOKUP($B378,'Catalog Items'!$L:$BB,20,FALSE))</f>
        <v/>
      </c>
      <c r="W378" s="47" t="str">
        <f>IF($B378="","",VLOOKUP($B378,'Catalog Items'!$L:$BB,21,FALSE))</f>
        <v/>
      </c>
      <c r="X378" s="48" t="str">
        <f>IF($B378="","",VLOOKUP($B378,'Catalog Items'!$L:$BB,22,FALSE))</f>
        <v/>
      </c>
      <c r="Y378" s="48" t="str">
        <f>IF($B378="","",VLOOKUP($B378,'Catalog Items'!$L:$BB,23,FALSE))</f>
        <v/>
      </c>
      <c r="Z378" s="48" t="str">
        <f>IF($B378="","",VLOOKUP($B378,'Catalog Items'!$L:$BB,24,FALSE))</f>
        <v/>
      </c>
      <c r="AA378" s="47" t="str">
        <f>IF($B378="","",VLOOKUP($B378,'Catalog Items'!$L:$BB,25,FALSE))</f>
        <v/>
      </c>
      <c r="AB378" s="47" t="str">
        <f>IF($B378="","",VLOOKUP($B378,'Catalog Items'!$L:$BB,26,FALSE))</f>
        <v/>
      </c>
      <c r="AC378" s="48" t="str">
        <f>IF($B378="","",VLOOKUP($B378,'Catalog Items'!$L:$BB,27,FALSE))</f>
        <v/>
      </c>
      <c r="AD378" s="48" t="str">
        <f>IF($B378="","",VLOOKUP($B378,'Catalog Items'!$L:$BB,28,FALSE))</f>
        <v/>
      </c>
      <c r="AE378" s="48" t="str">
        <f>IF($B378="","",VLOOKUP($B378,'Catalog Items'!$L:$BB,29,FALSE))</f>
        <v/>
      </c>
      <c r="AF378" s="48" t="str">
        <f>IF($B378="","",VLOOKUP($B378,'Catalog Items'!$L:$BB,30,FALSE))</f>
        <v/>
      </c>
      <c r="AG378" s="48" t="str">
        <f>IF($B378="","",VLOOKUP($B378,'Catalog Items'!$L:$BB,31,FALSE))</f>
        <v/>
      </c>
      <c r="AH378" s="48" t="str">
        <f>IF($B378="","",VLOOKUP($B378,'Catalog Items'!$L:$BB,32,FALSE))</f>
        <v/>
      </c>
      <c r="AI378" s="48" t="str">
        <f>IF($B378="","",VLOOKUP($B378,'Catalog Items'!$L:$BB,33,FALSE))</f>
        <v/>
      </c>
      <c r="AJ378" s="48" t="str">
        <f>IF($B378="","",VLOOKUP($B378,'Catalog Items'!$L:$BB,34,FALSE))</f>
        <v/>
      </c>
      <c r="AK378" s="47" t="str">
        <f>IF($B378="","",VLOOKUP($B378,'Catalog Items'!$L:$BB,35,FALSE))</f>
        <v/>
      </c>
      <c r="AL378" s="47" t="str">
        <f>IF($B378="","",VLOOKUP($B378,'Catalog Items'!$L:$BB,36,FALSE))</f>
        <v/>
      </c>
      <c r="AM378" s="47" t="str">
        <f>IF($B378="","",VLOOKUP($B378,'Catalog Items'!$L:$BB,37,FALSE))</f>
        <v/>
      </c>
      <c r="AN378" s="47" t="str">
        <f>IF($B378="","",VLOOKUP($B378,'Catalog Items'!$L:$BB,38,FALSE))</f>
        <v/>
      </c>
      <c r="AO378" s="47" t="str">
        <f>IF($B378="","",VLOOKUP($B378,'Catalog Items'!$L:$BB,14,FALSE))</f>
        <v/>
      </c>
    </row>
    <row r="379" spans="1:41" ht="15.6" customHeight="1" x14ac:dyDescent="0.25">
      <c r="A379" s="39">
        <v>368</v>
      </c>
      <c r="B379" s="40"/>
      <c r="C379" s="41"/>
      <c r="D379" s="41"/>
      <c r="E379" s="42" t="str">
        <f>IF($B379="","",VLOOKUP($B379,'Catalog Items'!$L:$M,2,FALSE))</f>
        <v/>
      </c>
      <c r="F379" s="68" t="str">
        <f>IF($B379="","",IF(AND(D379&gt;0,C379&gt;0),"UOM Error",IF(D379&gt;0,VLOOKUP(B379,'Catalog Items'!$L:$X,13,FALSE),IF(C379&gt;0,VLOOKUP(B379,'Catalog Items'!$L:$W,12,FALSE),0))))</f>
        <v/>
      </c>
      <c r="G379" s="43" t="str">
        <f t="shared" si="17"/>
        <v/>
      </c>
      <c r="H379" s="44">
        <f t="shared" si="18"/>
        <v>0</v>
      </c>
      <c r="I379" s="45">
        <f t="shared" si="16"/>
        <v>0</v>
      </c>
      <c r="J379" s="46" t="str">
        <f>IF($B379="","",VLOOKUP($B379,'Catalog Items'!$L:$N,3,FALSE))</f>
        <v/>
      </c>
      <c r="K379" s="46" t="str">
        <f>IF($B379="","",VLOOKUP($B379,'Catalog Items'!$L:$O,4,FALSE))</f>
        <v/>
      </c>
      <c r="L379" s="47" t="str">
        <f>IF($B379="","",VLOOKUP($B379,'Catalog Items'!$L:$Q,6,FALSE))</f>
        <v/>
      </c>
      <c r="M379" s="47" t="str">
        <f>IF($B379="","",VLOOKUP($B379,'Catalog Items'!$L:$R,7,FALSE))</f>
        <v/>
      </c>
      <c r="N379" s="47" t="str">
        <f>IF($B379="","",VLOOKUP($B379,'Catalog Items'!$L:$S,8,FALSE))</f>
        <v/>
      </c>
      <c r="O379" s="47" t="str">
        <f>IF($B379="","",VLOOKUP($B379,'Catalog Items'!$L:$T,9,FALSE))</f>
        <v/>
      </c>
      <c r="P379" s="96" t="str">
        <f>IF($B379="","",VLOOKUP($B379,'Catalog Items'!$L:$AA,10,FALSE))</f>
        <v/>
      </c>
      <c r="Q379" s="96" t="str">
        <f>IF($B379="","",VLOOKUP($B379,'Catalog Items'!$L:$AA,11,FALSE))</f>
        <v/>
      </c>
      <c r="R379" s="96" t="str">
        <f>IF($B379="","",VLOOKUP($B379,'Catalog Items'!$L:$AA,12,FALSE))</f>
        <v/>
      </c>
      <c r="S379" s="96" t="str">
        <f>IF($B379="","",VLOOKUP($B379,'Catalog Items'!$L:$AA,13,FALSE))</f>
        <v/>
      </c>
      <c r="T379" s="47" t="str">
        <f>IF($B379="","",VLOOKUP($B379,'Catalog Items'!$L:$BB,17,FALSE))</f>
        <v/>
      </c>
      <c r="U379" s="47" t="str">
        <f>IF($B379="","",VLOOKUP($B379,'Catalog Items'!$L:$BB,19,FALSE))</f>
        <v/>
      </c>
      <c r="V379" s="47" t="str">
        <f>IF($B379="","",VLOOKUP($B379,'Catalog Items'!$L:$BB,20,FALSE))</f>
        <v/>
      </c>
      <c r="W379" s="47" t="str">
        <f>IF($B379="","",VLOOKUP($B379,'Catalog Items'!$L:$BB,21,FALSE))</f>
        <v/>
      </c>
      <c r="X379" s="48" t="str">
        <f>IF($B379="","",VLOOKUP($B379,'Catalog Items'!$L:$BB,22,FALSE))</f>
        <v/>
      </c>
      <c r="Y379" s="48" t="str">
        <f>IF($B379="","",VLOOKUP($B379,'Catalog Items'!$L:$BB,23,FALSE))</f>
        <v/>
      </c>
      <c r="Z379" s="48" t="str">
        <f>IF($B379="","",VLOOKUP($B379,'Catalog Items'!$L:$BB,24,FALSE))</f>
        <v/>
      </c>
      <c r="AA379" s="47" t="str">
        <f>IF($B379="","",VLOOKUP($B379,'Catalog Items'!$L:$BB,25,FALSE))</f>
        <v/>
      </c>
      <c r="AB379" s="47" t="str">
        <f>IF($B379="","",VLOOKUP($B379,'Catalog Items'!$L:$BB,26,FALSE))</f>
        <v/>
      </c>
      <c r="AC379" s="48" t="str">
        <f>IF($B379="","",VLOOKUP($B379,'Catalog Items'!$L:$BB,27,FALSE))</f>
        <v/>
      </c>
      <c r="AD379" s="48" t="str">
        <f>IF($B379="","",VLOOKUP($B379,'Catalog Items'!$L:$BB,28,FALSE))</f>
        <v/>
      </c>
      <c r="AE379" s="48" t="str">
        <f>IF($B379="","",VLOOKUP($B379,'Catalog Items'!$L:$BB,29,FALSE))</f>
        <v/>
      </c>
      <c r="AF379" s="48" t="str">
        <f>IF($B379="","",VLOOKUP($B379,'Catalog Items'!$L:$BB,30,FALSE))</f>
        <v/>
      </c>
      <c r="AG379" s="48" t="str">
        <f>IF($B379="","",VLOOKUP($B379,'Catalog Items'!$L:$BB,31,FALSE))</f>
        <v/>
      </c>
      <c r="AH379" s="48" t="str">
        <f>IF($B379="","",VLOOKUP($B379,'Catalog Items'!$L:$BB,32,FALSE))</f>
        <v/>
      </c>
      <c r="AI379" s="48" t="str">
        <f>IF($B379="","",VLOOKUP($B379,'Catalog Items'!$L:$BB,33,FALSE))</f>
        <v/>
      </c>
      <c r="AJ379" s="48" t="str">
        <f>IF($B379="","",VLOOKUP($B379,'Catalog Items'!$L:$BB,34,FALSE))</f>
        <v/>
      </c>
      <c r="AK379" s="47" t="str">
        <f>IF($B379="","",VLOOKUP($B379,'Catalog Items'!$L:$BB,35,FALSE))</f>
        <v/>
      </c>
      <c r="AL379" s="47" t="str">
        <f>IF($B379="","",VLOOKUP($B379,'Catalog Items'!$L:$BB,36,FALSE))</f>
        <v/>
      </c>
      <c r="AM379" s="47" t="str">
        <f>IF($B379="","",VLOOKUP($B379,'Catalog Items'!$L:$BB,37,FALSE))</f>
        <v/>
      </c>
      <c r="AN379" s="47" t="str">
        <f>IF($B379="","",VLOOKUP($B379,'Catalog Items'!$L:$BB,38,FALSE))</f>
        <v/>
      </c>
      <c r="AO379" s="47" t="str">
        <f>IF($B379="","",VLOOKUP($B379,'Catalog Items'!$L:$BB,14,FALSE))</f>
        <v/>
      </c>
    </row>
    <row r="380" spans="1:41" ht="15.6" customHeight="1" x14ac:dyDescent="0.25">
      <c r="A380" s="39">
        <v>369</v>
      </c>
      <c r="B380" s="40"/>
      <c r="C380" s="41"/>
      <c r="D380" s="41"/>
      <c r="E380" s="42" t="str">
        <f>IF($B380="","",VLOOKUP($B380,'Catalog Items'!$L:$M,2,FALSE))</f>
        <v/>
      </c>
      <c r="F380" s="68" t="str">
        <f>IF($B380="","",IF(AND(D380&gt;0,C380&gt;0),"UOM Error",IF(D380&gt;0,VLOOKUP(B380,'Catalog Items'!$L:$X,13,FALSE),IF(C380&gt;0,VLOOKUP(B380,'Catalog Items'!$L:$W,12,FALSE),0))))</f>
        <v/>
      </c>
      <c r="G380" s="43" t="str">
        <f t="shared" si="17"/>
        <v/>
      </c>
      <c r="H380" s="44">
        <f t="shared" si="18"/>
        <v>0</v>
      </c>
      <c r="I380" s="45">
        <f t="shared" si="16"/>
        <v>0</v>
      </c>
      <c r="J380" s="46" t="str">
        <f>IF($B380="","",VLOOKUP($B380,'Catalog Items'!$L:$N,3,FALSE))</f>
        <v/>
      </c>
      <c r="K380" s="46" t="str">
        <f>IF($B380="","",VLOOKUP($B380,'Catalog Items'!$L:$O,4,FALSE))</f>
        <v/>
      </c>
      <c r="L380" s="47" t="str">
        <f>IF($B380="","",VLOOKUP($B380,'Catalog Items'!$L:$Q,6,FALSE))</f>
        <v/>
      </c>
      <c r="M380" s="47" t="str">
        <f>IF($B380="","",VLOOKUP($B380,'Catalog Items'!$L:$R,7,FALSE))</f>
        <v/>
      </c>
      <c r="N380" s="47" t="str">
        <f>IF($B380="","",VLOOKUP($B380,'Catalog Items'!$L:$S,8,FALSE))</f>
        <v/>
      </c>
      <c r="O380" s="47" t="str">
        <f>IF($B380="","",VLOOKUP($B380,'Catalog Items'!$L:$T,9,FALSE))</f>
        <v/>
      </c>
      <c r="P380" s="96" t="str">
        <f>IF($B380="","",VLOOKUP($B380,'Catalog Items'!$L:$AA,10,FALSE))</f>
        <v/>
      </c>
      <c r="Q380" s="96" t="str">
        <f>IF($B380="","",VLOOKUP($B380,'Catalog Items'!$L:$AA,11,FALSE))</f>
        <v/>
      </c>
      <c r="R380" s="96" t="str">
        <f>IF($B380="","",VLOOKUP($B380,'Catalog Items'!$L:$AA,12,FALSE))</f>
        <v/>
      </c>
      <c r="S380" s="96" t="str">
        <f>IF($B380="","",VLOOKUP($B380,'Catalog Items'!$L:$AA,13,FALSE))</f>
        <v/>
      </c>
      <c r="T380" s="47" t="str">
        <f>IF($B380="","",VLOOKUP($B380,'Catalog Items'!$L:$BB,17,FALSE))</f>
        <v/>
      </c>
      <c r="U380" s="47" t="str">
        <f>IF($B380="","",VLOOKUP($B380,'Catalog Items'!$L:$BB,19,FALSE))</f>
        <v/>
      </c>
      <c r="V380" s="47" t="str">
        <f>IF($B380="","",VLOOKUP($B380,'Catalog Items'!$L:$BB,20,FALSE))</f>
        <v/>
      </c>
      <c r="W380" s="47" t="str">
        <f>IF($B380="","",VLOOKUP($B380,'Catalog Items'!$L:$BB,21,FALSE))</f>
        <v/>
      </c>
      <c r="X380" s="48" t="str">
        <f>IF($B380="","",VLOOKUP($B380,'Catalog Items'!$L:$BB,22,FALSE))</f>
        <v/>
      </c>
      <c r="Y380" s="48" t="str">
        <f>IF($B380="","",VLOOKUP($B380,'Catalog Items'!$L:$BB,23,FALSE))</f>
        <v/>
      </c>
      <c r="Z380" s="48" t="str">
        <f>IF($B380="","",VLOOKUP($B380,'Catalog Items'!$L:$BB,24,FALSE))</f>
        <v/>
      </c>
      <c r="AA380" s="47" t="str">
        <f>IF($B380="","",VLOOKUP($B380,'Catalog Items'!$L:$BB,25,FALSE))</f>
        <v/>
      </c>
      <c r="AB380" s="47" t="str">
        <f>IF($B380="","",VLOOKUP($B380,'Catalog Items'!$L:$BB,26,FALSE))</f>
        <v/>
      </c>
      <c r="AC380" s="48" t="str">
        <f>IF($B380="","",VLOOKUP($B380,'Catalog Items'!$L:$BB,27,FALSE))</f>
        <v/>
      </c>
      <c r="AD380" s="48" t="str">
        <f>IF($B380="","",VLOOKUP($B380,'Catalog Items'!$L:$BB,28,FALSE))</f>
        <v/>
      </c>
      <c r="AE380" s="48" t="str">
        <f>IF($B380="","",VLOOKUP($B380,'Catalog Items'!$L:$BB,29,FALSE))</f>
        <v/>
      </c>
      <c r="AF380" s="48" t="str">
        <f>IF($B380="","",VLOOKUP($B380,'Catalog Items'!$L:$BB,30,FALSE))</f>
        <v/>
      </c>
      <c r="AG380" s="48" t="str">
        <f>IF($B380="","",VLOOKUP($B380,'Catalog Items'!$L:$BB,31,FALSE))</f>
        <v/>
      </c>
      <c r="AH380" s="48" t="str">
        <f>IF($B380="","",VLOOKUP($B380,'Catalog Items'!$L:$BB,32,FALSE))</f>
        <v/>
      </c>
      <c r="AI380" s="48" t="str">
        <f>IF($B380="","",VLOOKUP($B380,'Catalog Items'!$L:$BB,33,FALSE))</f>
        <v/>
      </c>
      <c r="AJ380" s="48" t="str">
        <f>IF($B380="","",VLOOKUP($B380,'Catalog Items'!$L:$BB,34,FALSE))</f>
        <v/>
      </c>
      <c r="AK380" s="47" t="str">
        <f>IF($B380="","",VLOOKUP($B380,'Catalog Items'!$L:$BB,35,FALSE))</f>
        <v/>
      </c>
      <c r="AL380" s="47" t="str">
        <f>IF($B380="","",VLOOKUP($B380,'Catalog Items'!$L:$BB,36,FALSE))</f>
        <v/>
      </c>
      <c r="AM380" s="47" t="str">
        <f>IF($B380="","",VLOOKUP($B380,'Catalog Items'!$L:$BB,37,FALSE))</f>
        <v/>
      </c>
      <c r="AN380" s="47" t="str">
        <f>IF($B380="","",VLOOKUP($B380,'Catalog Items'!$L:$BB,38,FALSE))</f>
        <v/>
      </c>
      <c r="AO380" s="47" t="str">
        <f>IF($B380="","",VLOOKUP($B380,'Catalog Items'!$L:$BB,14,FALSE))</f>
        <v/>
      </c>
    </row>
    <row r="381" spans="1:41" ht="15.6" customHeight="1" x14ac:dyDescent="0.25">
      <c r="A381" s="39">
        <v>370</v>
      </c>
      <c r="B381" s="40"/>
      <c r="C381" s="41"/>
      <c r="D381" s="41"/>
      <c r="E381" s="42" t="str">
        <f>IF($B381="","",VLOOKUP($B381,'Catalog Items'!$L:$M,2,FALSE))</f>
        <v/>
      </c>
      <c r="F381" s="68" t="str">
        <f>IF($B381="","",IF(AND(D381&gt;0,C381&gt;0),"UOM Error",IF(D381&gt;0,VLOOKUP(B381,'Catalog Items'!$L:$X,13,FALSE),IF(C381&gt;0,VLOOKUP(B381,'Catalog Items'!$L:$W,12,FALSE),0))))</f>
        <v/>
      </c>
      <c r="G381" s="43" t="str">
        <f t="shared" si="17"/>
        <v/>
      </c>
      <c r="H381" s="44">
        <f t="shared" si="18"/>
        <v>0</v>
      </c>
      <c r="I381" s="45">
        <f t="shared" si="16"/>
        <v>0</v>
      </c>
      <c r="J381" s="46" t="str">
        <f>IF($B381="","",VLOOKUP($B381,'Catalog Items'!$L:$N,3,FALSE))</f>
        <v/>
      </c>
      <c r="K381" s="46" t="str">
        <f>IF($B381="","",VLOOKUP($B381,'Catalog Items'!$L:$O,4,FALSE))</f>
        <v/>
      </c>
      <c r="L381" s="47" t="str">
        <f>IF($B381="","",VLOOKUP($B381,'Catalog Items'!$L:$Q,6,FALSE))</f>
        <v/>
      </c>
      <c r="M381" s="47" t="str">
        <f>IF($B381="","",VLOOKUP($B381,'Catalog Items'!$L:$R,7,FALSE))</f>
        <v/>
      </c>
      <c r="N381" s="47" t="str">
        <f>IF($B381="","",VLOOKUP($B381,'Catalog Items'!$L:$S,8,FALSE))</f>
        <v/>
      </c>
      <c r="O381" s="47" t="str">
        <f>IF($B381="","",VLOOKUP($B381,'Catalog Items'!$L:$T,9,FALSE))</f>
        <v/>
      </c>
      <c r="P381" s="96" t="str">
        <f>IF($B381="","",VLOOKUP($B381,'Catalog Items'!$L:$AA,10,FALSE))</f>
        <v/>
      </c>
      <c r="Q381" s="96" t="str">
        <f>IF($B381="","",VLOOKUP($B381,'Catalog Items'!$L:$AA,11,FALSE))</f>
        <v/>
      </c>
      <c r="R381" s="96" t="str">
        <f>IF($B381="","",VLOOKUP($B381,'Catalog Items'!$L:$AA,12,FALSE))</f>
        <v/>
      </c>
      <c r="S381" s="96" t="str">
        <f>IF($B381="","",VLOOKUP($B381,'Catalog Items'!$L:$AA,13,FALSE))</f>
        <v/>
      </c>
      <c r="T381" s="47" t="str">
        <f>IF($B381="","",VLOOKUP($B381,'Catalog Items'!$L:$BB,17,FALSE))</f>
        <v/>
      </c>
      <c r="U381" s="47" t="str">
        <f>IF($B381="","",VLOOKUP($B381,'Catalog Items'!$L:$BB,19,FALSE))</f>
        <v/>
      </c>
      <c r="V381" s="47" t="str">
        <f>IF($B381="","",VLOOKUP($B381,'Catalog Items'!$L:$BB,20,FALSE))</f>
        <v/>
      </c>
      <c r="W381" s="47" t="str">
        <f>IF($B381="","",VLOOKUP($B381,'Catalog Items'!$L:$BB,21,FALSE))</f>
        <v/>
      </c>
      <c r="X381" s="48" t="str">
        <f>IF($B381="","",VLOOKUP($B381,'Catalog Items'!$L:$BB,22,FALSE))</f>
        <v/>
      </c>
      <c r="Y381" s="48" t="str">
        <f>IF($B381="","",VLOOKUP($B381,'Catalog Items'!$L:$BB,23,FALSE))</f>
        <v/>
      </c>
      <c r="Z381" s="48" t="str">
        <f>IF($B381="","",VLOOKUP($B381,'Catalog Items'!$L:$BB,24,FALSE))</f>
        <v/>
      </c>
      <c r="AA381" s="47" t="str">
        <f>IF($B381="","",VLOOKUP($B381,'Catalog Items'!$L:$BB,25,FALSE))</f>
        <v/>
      </c>
      <c r="AB381" s="47" t="str">
        <f>IF($B381="","",VLOOKUP($B381,'Catalog Items'!$L:$BB,26,FALSE))</f>
        <v/>
      </c>
      <c r="AC381" s="48" t="str">
        <f>IF($B381="","",VLOOKUP($B381,'Catalog Items'!$L:$BB,27,FALSE))</f>
        <v/>
      </c>
      <c r="AD381" s="48" t="str">
        <f>IF($B381="","",VLOOKUP($B381,'Catalog Items'!$L:$BB,28,FALSE))</f>
        <v/>
      </c>
      <c r="AE381" s="48" t="str">
        <f>IF($B381="","",VLOOKUP($B381,'Catalog Items'!$L:$BB,29,FALSE))</f>
        <v/>
      </c>
      <c r="AF381" s="48" t="str">
        <f>IF($B381="","",VLOOKUP($B381,'Catalog Items'!$L:$BB,30,FALSE))</f>
        <v/>
      </c>
      <c r="AG381" s="48" t="str">
        <f>IF($B381="","",VLOOKUP($B381,'Catalog Items'!$L:$BB,31,FALSE))</f>
        <v/>
      </c>
      <c r="AH381" s="48" t="str">
        <f>IF($B381="","",VLOOKUP($B381,'Catalog Items'!$L:$BB,32,FALSE))</f>
        <v/>
      </c>
      <c r="AI381" s="48" t="str">
        <f>IF($B381="","",VLOOKUP($B381,'Catalog Items'!$L:$BB,33,FALSE))</f>
        <v/>
      </c>
      <c r="AJ381" s="48" t="str">
        <f>IF($B381="","",VLOOKUP($B381,'Catalog Items'!$L:$BB,34,FALSE))</f>
        <v/>
      </c>
      <c r="AK381" s="47" t="str">
        <f>IF($B381="","",VLOOKUP($B381,'Catalog Items'!$L:$BB,35,FALSE))</f>
        <v/>
      </c>
      <c r="AL381" s="47" t="str">
        <f>IF($B381="","",VLOOKUP($B381,'Catalog Items'!$L:$BB,36,FALSE))</f>
        <v/>
      </c>
      <c r="AM381" s="47" t="str">
        <f>IF($B381="","",VLOOKUP($B381,'Catalog Items'!$L:$BB,37,FALSE))</f>
        <v/>
      </c>
      <c r="AN381" s="47" t="str">
        <f>IF($B381="","",VLOOKUP($B381,'Catalog Items'!$L:$BB,38,FALSE))</f>
        <v/>
      </c>
      <c r="AO381" s="47" t="str">
        <f>IF($B381="","",VLOOKUP($B381,'Catalog Items'!$L:$BB,14,FALSE))</f>
        <v/>
      </c>
    </row>
    <row r="382" spans="1:41" ht="15.6" customHeight="1" x14ac:dyDescent="0.25">
      <c r="A382" s="39">
        <v>371</v>
      </c>
      <c r="B382" s="40"/>
      <c r="C382" s="41"/>
      <c r="D382" s="41"/>
      <c r="E382" s="42" t="str">
        <f>IF($B382="","",VLOOKUP($B382,'Catalog Items'!$L:$M,2,FALSE))</f>
        <v/>
      </c>
      <c r="F382" s="68" t="str">
        <f>IF($B382="","",IF(AND(D382&gt;0,C382&gt;0),"UOM Error",IF(D382&gt;0,VLOOKUP(B382,'Catalog Items'!$L:$X,13,FALSE),IF(C382&gt;0,VLOOKUP(B382,'Catalog Items'!$L:$W,12,FALSE),0))))</f>
        <v/>
      </c>
      <c r="G382" s="43" t="str">
        <f t="shared" si="17"/>
        <v/>
      </c>
      <c r="H382" s="44">
        <f t="shared" si="18"/>
        <v>0</v>
      </c>
      <c r="I382" s="45">
        <f t="shared" si="16"/>
        <v>0</v>
      </c>
      <c r="J382" s="46" t="str">
        <f>IF($B382="","",VLOOKUP($B382,'Catalog Items'!$L:$N,3,FALSE))</f>
        <v/>
      </c>
      <c r="K382" s="46" t="str">
        <f>IF($B382="","",VLOOKUP($B382,'Catalog Items'!$L:$O,4,FALSE))</f>
        <v/>
      </c>
      <c r="L382" s="47" t="str">
        <f>IF($B382="","",VLOOKUP($B382,'Catalog Items'!$L:$Q,6,FALSE))</f>
        <v/>
      </c>
      <c r="M382" s="47" t="str">
        <f>IF($B382="","",VLOOKUP($B382,'Catalog Items'!$L:$R,7,FALSE))</f>
        <v/>
      </c>
      <c r="N382" s="47" t="str">
        <f>IF($B382="","",VLOOKUP($B382,'Catalog Items'!$L:$S,8,FALSE))</f>
        <v/>
      </c>
      <c r="O382" s="47" t="str">
        <f>IF($B382="","",VLOOKUP($B382,'Catalog Items'!$L:$T,9,FALSE))</f>
        <v/>
      </c>
      <c r="P382" s="96" t="str">
        <f>IF($B382="","",VLOOKUP($B382,'Catalog Items'!$L:$AA,10,FALSE))</f>
        <v/>
      </c>
      <c r="Q382" s="96" t="str">
        <f>IF($B382="","",VLOOKUP($B382,'Catalog Items'!$L:$AA,11,FALSE))</f>
        <v/>
      </c>
      <c r="R382" s="96" t="str">
        <f>IF($B382="","",VLOOKUP($B382,'Catalog Items'!$L:$AA,12,FALSE))</f>
        <v/>
      </c>
      <c r="S382" s="96" t="str">
        <f>IF($B382="","",VLOOKUP($B382,'Catalog Items'!$L:$AA,13,FALSE))</f>
        <v/>
      </c>
      <c r="T382" s="47" t="str">
        <f>IF($B382="","",VLOOKUP($B382,'Catalog Items'!$L:$BB,17,FALSE))</f>
        <v/>
      </c>
      <c r="U382" s="47" t="str">
        <f>IF($B382="","",VLOOKUP($B382,'Catalog Items'!$L:$BB,19,FALSE))</f>
        <v/>
      </c>
      <c r="V382" s="47" t="str">
        <f>IF($B382="","",VLOOKUP($B382,'Catalog Items'!$L:$BB,20,FALSE))</f>
        <v/>
      </c>
      <c r="W382" s="47" t="str">
        <f>IF($B382="","",VLOOKUP($B382,'Catalog Items'!$L:$BB,21,FALSE))</f>
        <v/>
      </c>
      <c r="X382" s="48" t="str">
        <f>IF($B382="","",VLOOKUP($B382,'Catalog Items'!$L:$BB,22,FALSE))</f>
        <v/>
      </c>
      <c r="Y382" s="48" t="str">
        <f>IF($B382="","",VLOOKUP($B382,'Catalog Items'!$L:$BB,23,FALSE))</f>
        <v/>
      </c>
      <c r="Z382" s="48" t="str">
        <f>IF($B382="","",VLOOKUP($B382,'Catalog Items'!$L:$BB,24,FALSE))</f>
        <v/>
      </c>
      <c r="AA382" s="47" t="str">
        <f>IF($B382="","",VLOOKUP($B382,'Catalog Items'!$L:$BB,25,FALSE))</f>
        <v/>
      </c>
      <c r="AB382" s="47" t="str">
        <f>IF($B382="","",VLOOKUP($B382,'Catalog Items'!$L:$BB,26,FALSE))</f>
        <v/>
      </c>
      <c r="AC382" s="48" t="str">
        <f>IF($B382="","",VLOOKUP($B382,'Catalog Items'!$L:$BB,27,FALSE))</f>
        <v/>
      </c>
      <c r="AD382" s="48" t="str">
        <f>IF($B382="","",VLOOKUP($B382,'Catalog Items'!$L:$BB,28,FALSE))</f>
        <v/>
      </c>
      <c r="AE382" s="48" t="str">
        <f>IF($B382="","",VLOOKUP($B382,'Catalog Items'!$L:$BB,29,FALSE))</f>
        <v/>
      </c>
      <c r="AF382" s="48" t="str">
        <f>IF($B382="","",VLOOKUP($B382,'Catalog Items'!$L:$BB,30,FALSE))</f>
        <v/>
      </c>
      <c r="AG382" s="48" t="str">
        <f>IF($B382="","",VLOOKUP($B382,'Catalog Items'!$L:$BB,31,FALSE))</f>
        <v/>
      </c>
      <c r="AH382" s="48" t="str">
        <f>IF($B382="","",VLOOKUP($B382,'Catalog Items'!$L:$BB,32,FALSE))</f>
        <v/>
      </c>
      <c r="AI382" s="48" t="str">
        <f>IF($B382="","",VLOOKUP($B382,'Catalog Items'!$L:$BB,33,FALSE))</f>
        <v/>
      </c>
      <c r="AJ382" s="48" t="str">
        <f>IF($B382="","",VLOOKUP($B382,'Catalog Items'!$L:$BB,34,FALSE))</f>
        <v/>
      </c>
      <c r="AK382" s="47" t="str">
        <f>IF($B382="","",VLOOKUP($B382,'Catalog Items'!$L:$BB,35,FALSE))</f>
        <v/>
      </c>
      <c r="AL382" s="47" t="str">
        <f>IF($B382="","",VLOOKUP($B382,'Catalog Items'!$L:$BB,36,FALSE))</f>
        <v/>
      </c>
      <c r="AM382" s="47" t="str">
        <f>IF($B382="","",VLOOKUP($B382,'Catalog Items'!$L:$BB,37,FALSE))</f>
        <v/>
      </c>
      <c r="AN382" s="47" t="str">
        <f>IF($B382="","",VLOOKUP($B382,'Catalog Items'!$L:$BB,38,FALSE))</f>
        <v/>
      </c>
      <c r="AO382" s="47" t="str">
        <f>IF($B382="","",VLOOKUP($B382,'Catalog Items'!$L:$BB,14,FALSE))</f>
        <v/>
      </c>
    </row>
    <row r="383" spans="1:41" ht="15.6" customHeight="1" x14ac:dyDescent="0.25">
      <c r="A383" s="39">
        <v>372</v>
      </c>
      <c r="B383" s="40"/>
      <c r="C383" s="41"/>
      <c r="D383" s="41"/>
      <c r="E383" s="42" t="str">
        <f>IF($B383="","",VLOOKUP($B383,'Catalog Items'!$L:$M,2,FALSE))</f>
        <v/>
      </c>
      <c r="F383" s="68" t="str">
        <f>IF($B383="","",IF(AND(D383&gt;0,C383&gt;0),"UOM Error",IF(D383&gt;0,VLOOKUP(B383,'Catalog Items'!$L:$X,13,FALSE),IF(C383&gt;0,VLOOKUP(B383,'Catalog Items'!$L:$W,12,FALSE),0))))</f>
        <v/>
      </c>
      <c r="G383" s="43" t="str">
        <f t="shared" si="17"/>
        <v/>
      </c>
      <c r="H383" s="44">
        <f t="shared" si="18"/>
        <v>0</v>
      </c>
      <c r="I383" s="45">
        <f t="shared" si="16"/>
        <v>0</v>
      </c>
      <c r="J383" s="46" t="str">
        <f>IF($B383="","",VLOOKUP($B383,'Catalog Items'!$L:$N,3,FALSE))</f>
        <v/>
      </c>
      <c r="K383" s="46" t="str">
        <f>IF($B383="","",VLOOKUP($B383,'Catalog Items'!$L:$O,4,FALSE))</f>
        <v/>
      </c>
      <c r="L383" s="47" t="str">
        <f>IF($B383="","",VLOOKUP($B383,'Catalog Items'!$L:$Q,6,FALSE))</f>
        <v/>
      </c>
      <c r="M383" s="47" t="str">
        <f>IF($B383="","",VLOOKUP($B383,'Catalog Items'!$L:$R,7,FALSE))</f>
        <v/>
      </c>
      <c r="N383" s="47" t="str">
        <f>IF($B383="","",VLOOKUP($B383,'Catalog Items'!$L:$S,8,FALSE))</f>
        <v/>
      </c>
      <c r="O383" s="47" t="str">
        <f>IF($B383="","",VLOOKUP($B383,'Catalog Items'!$L:$T,9,FALSE))</f>
        <v/>
      </c>
      <c r="P383" s="96" t="str">
        <f>IF($B383="","",VLOOKUP($B383,'Catalog Items'!$L:$AA,10,FALSE))</f>
        <v/>
      </c>
      <c r="Q383" s="96" t="str">
        <f>IF($B383="","",VLOOKUP($B383,'Catalog Items'!$L:$AA,11,FALSE))</f>
        <v/>
      </c>
      <c r="R383" s="96" t="str">
        <f>IF($B383="","",VLOOKUP($B383,'Catalog Items'!$L:$AA,12,FALSE))</f>
        <v/>
      </c>
      <c r="S383" s="96" t="str">
        <f>IF($B383="","",VLOOKUP($B383,'Catalog Items'!$L:$AA,13,FALSE))</f>
        <v/>
      </c>
      <c r="T383" s="47" t="str">
        <f>IF($B383="","",VLOOKUP($B383,'Catalog Items'!$L:$BB,17,FALSE))</f>
        <v/>
      </c>
      <c r="U383" s="47" t="str">
        <f>IF($B383="","",VLOOKUP($B383,'Catalog Items'!$L:$BB,19,FALSE))</f>
        <v/>
      </c>
      <c r="V383" s="47" t="str">
        <f>IF($B383="","",VLOOKUP($B383,'Catalog Items'!$L:$BB,20,FALSE))</f>
        <v/>
      </c>
      <c r="W383" s="47" t="str">
        <f>IF($B383="","",VLOOKUP($B383,'Catalog Items'!$L:$BB,21,FALSE))</f>
        <v/>
      </c>
      <c r="X383" s="48" t="str">
        <f>IF($B383="","",VLOOKUP($B383,'Catalog Items'!$L:$BB,22,FALSE))</f>
        <v/>
      </c>
      <c r="Y383" s="48" t="str">
        <f>IF($B383="","",VLOOKUP($B383,'Catalog Items'!$L:$BB,23,FALSE))</f>
        <v/>
      </c>
      <c r="Z383" s="48" t="str">
        <f>IF($B383="","",VLOOKUP($B383,'Catalog Items'!$L:$BB,24,FALSE))</f>
        <v/>
      </c>
      <c r="AA383" s="47" t="str">
        <f>IF($B383="","",VLOOKUP($B383,'Catalog Items'!$L:$BB,25,FALSE))</f>
        <v/>
      </c>
      <c r="AB383" s="47" t="str">
        <f>IF($B383="","",VLOOKUP($B383,'Catalog Items'!$L:$BB,26,FALSE))</f>
        <v/>
      </c>
      <c r="AC383" s="48" t="str">
        <f>IF($B383="","",VLOOKUP($B383,'Catalog Items'!$L:$BB,27,FALSE))</f>
        <v/>
      </c>
      <c r="AD383" s="48" t="str">
        <f>IF($B383="","",VLOOKUP($B383,'Catalog Items'!$L:$BB,28,FALSE))</f>
        <v/>
      </c>
      <c r="AE383" s="48" t="str">
        <f>IF($B383="","",VLOOKUP($B383,'Catalog Items'!$L:$BB,29,FALSE))</f>
        <v/>
      </c>
      <c r="AF383" s="48" t="str">
        <f>IF($B383="","",VLOOKUP($B383,'Catalog Items'!$L:$BB,30,FALSE))</f>
        <v/>
      </c>
      <c r="AG383" s="48" t="str">
        <f>IF($B383="","",VLOOKUP($B383,'Catalog Items'!$L:$BB,31,FALSE))</f>
        <v/>
      </c>
      <c r="AH383" s="48" t="str">
        <f>IF($B383="","",VLOOKUP($B383,'Catalog Items'!$L:$BB,32,FALSE))</f>
        <v/>
      </c>
      <c r="AI383" s="48" t="str">
        <f>IF($B383="","",VLOOKUP($B383,'Catalog Items'!$L:$BB,33,FALSE))</f>
        <v/>
      </c>
      <c r="AJ383" s="48" t="str">
        <f>IF($B383="","",VLOOKUP($B383,'Catalog Items'!$L:$BB,34,FALSE))</f>
        <v/>
      </c>
      <c r="AK383" s="47" t="str">
        <f>IF($B383="","",VLOOKUP($B383,'Catalog Items'!$L:$BB,35,FALSE))</f>
        <v/>
      </c>
      <c r="AL383" s="47" t="str">
        <f>IF($B383="","",VLOOKUP($B383,'Catalog Items'!$L:$BB,36,FALSE))</f>
        <v/>
      </c>
      <c r="AM383" s="47" t="str">
        <f>IF($B383="","",VLOOKUP($B383,'Catalog Items'!$L:$BB,37,FALSE))</f>
        <v/>
      </c>
      <c r="AN383" s="47" t="str">
        <f>IF($B383="","",VLOOKUP($B383,'Catalog Items'!$L:$BB,38,FALSE))</f>
        <v/>
      </c>
      <c r="AO383" s="47" t="str">
        <f>IF($B383="","",VLOOKUP($B383,'Catalog Items'!$L:$BB,14,FALSE))</f>
        <v/>
      </c>
    </row>
    <row r="384" spans="1:41" ht="15.6" customHeight="1" x14ac:dyDescent="0.25">
      <c r="A384" s="39">
        <v>373</v>
      </c>
      <c r="B384" s="40"/>
      <c r="C384" s="41"/>
      <c r="D384" s="41"/>
      <c r="E384" s="42" t="str">
        <f>IF($B384="","",VLOOKUP($B384,'Catalog Items'!$L:$M,2,FALSE))</f>
        <v/>
      </c>
      <c r="F384" s="68" t="str">
        <f>IF($B384="","",IF(AND(D384&gt;0,C384&gt;0),"UOM Error",IF(D384&gt;0,VLOOKUP(B384,'Catalog Items'!$L:$X,13,FALSE),IF(C384&gt;0,VLOOKUP(B384,'Catalog Items'!$L:$W,12,FALSE),0))))</f>
        <v/>
      </c>
      <c r="G384" s="43" t="str">
        <f t="shared" si="17"/>
        <v/>
      </c>
      <c r="H384" s="44">
        <f t="shared" si="18"/>
        <v>0</v>
      </c>
      <c r="I384" s="45">
        <f t="shared" si="16"/>
        <v>0</v>
      </c>
      <c r="J384" s="46" t="str">
        <f>IF($B384="","",VLOOKUP($B384,'Catalog Items'!$L:$N,3,FALSE))</f>
        <v/>
      </c>
      <c r="K384" s="46" t="str">
        <f>IF($B384="","",VLOOKUP($B384,'Catalog Items'!$L:$O,4,FALSE))</f>
        <v/>
      </c>
      <c r="L384" s="47" t="str">
        <f>IF($B384="","",VLOOKUP($B384,'Catalog Items'!$L:$Q,6,FALSE))</f>
        <v/>
      </c>
      <c r="M384" s="47" t="str">
        <f>IF($B384="","",VLOOKUP($B384,'Catalog Items'!$L:$R,7,FALSE))</f>
        <v/>
      </c>
      <c r="N384" s="47" t="str">
        <f>IF($B384="","",VLOOKUP($B384,'Catalog Items'!$L:$S,8,FALSE))</f>
        <v/>
      </c>
      <c r="O384" s="47" t="str">
        <f>IF($B384="","",VLOOKUP($B384,'Catalog Items'!$L:$T,9,FALSE))</f>
        <v/>
      </c>
      <c r="P384" s="96" t="str">
        <f>IF($B384="","",VLOOKUP($B384,'Catalog Items'!$L:$AA,10,FALSE))</f>
        <v/>
      </c>
      <c r="Q384" s="96" t="str">
        <f>IF($B384="","",VLOOKUP($B384,'Catalog Items'!$L:$AA,11,FALSE))</f>
        <v/>
      </c>
      <c r="R384" s="96" t="str">
        <f>IF($B384="","",VLOOKUP($B384,'Catalog Items'!$L:$AA,12,FALSE))</f>
        <v/>
      </c>
      <c r="S384" s="96" t="str">
        <f>IF($B384="","",VLOOKUP($B384,'Catalog Items'!$L:$AA,13,FALSE))</f>
        <v/>
      </c>
      <c r="T384" s="47" t="str">
        <f>IF($B384="","",VLOOKUP($B384,'Catalog Items'!$L:$BB,17,FALSE))</f>
        <v/>
      </c>
      <c r="U384" s="47" t="str">
        <f>IF($B384="","",VLOOKUP($B384,'Catalog Items'!$L:$BB,19,FALSE))</f>
        <v/>
      </c>
      <c r="V384" s="47" t="str">
        <f>IF($B384="","",VLOOKUP($B384,'Catalog Items'!$L:$BB,20,FALSE))</f>
        <v/>
      </c>
      <c r="W384" s="47" t="str">
        <f>IF($B384="","",VLOOKUP($B384,'Catalog Items'!$L:$BB,21,FALSE))</f>
        <v/>
      </c>
      <c r="X384" s="48" t="str">
        <f>IF($B384="","",VLOOKUP($B384,'Catalog Items'!$L:$BB,22,FALSE))</f>
        <v/>
      </c>
      <c r="Y384" s="48" t="str">
        <f>IF($B384="","",VLOOKUP($B384,'Catalog Items'!$L:$BB,23,FALSE))</f>
        <v/>
      </c>
      <c r="Z384" s="48" t="str">
        <f>IF($B384="","",VLOOKUP($B384,'Catalog Items'!$L:$BB,24,FALSE))</f>
        <v/>
      </c>
      <c r="AA384" s="47" t="str">
        <f>IF($B384="","",VLOOKUP($B384,'Catalog Items'!$L:$BB,25,FALSE))</f>
        <v/>
      </c>
      <c r="AB384" s="47" t="str">
        <f>IF($B384="","",VLOOKUP($B384,'Catalog Items'!$L:$BB,26,FALSE))</f>
        <v/>
      </c>
      <c r="AC384" s="48" t="str">
        <f>IF($B384="","",VLOOKUP($B384,'Catalog Items'!$L:$BB,27,FALSE))</f>
        <v/>
      </c>
      <c r="AD384" s="48" t="str">
        <f>IF($B384="","",VLOOKUP($B384,'Catalog Items'!$L:$BB,28,FALSE))</f>
        <v/>
      </c>
      <c r="AE384" s="48" t="str">
        <f>IF($B384="","",VLOOKUP($B384,'Catalog Items'!$L:$BB,29,FALSE))</f>
        <v/>
      </c>
      <c r="AF384" s="48" t="str">
        <f>IF($B384="","",VLOOKUP($B384,'Catalog Items'!$L:$BB,30,FALSE))</f>
        <v/>
      </c>
      <c r="AG384" s="48" t="str">
        <f>IF($B384="","",VLOOKUP($B384,'Catalog Items'!$L:$BB,31,FALSE))</f>
        <v/>
      </c>
      <c r="AH384" s="48" t="str">
        <f>IF($B384="","",VLOOKUP($B384,'Catalog Items'!$L:$BB,32,FALSE))</f>
        <v/>
      </c>
      <c r="AI384" s="48" t="str">
        <f>IF($B384="","",VLOOKUP($B384,'Catalog Items'!$L:$BB,33,FALSE))</f>
        <v/>
      </c>
      <c r="AJ384" s="48" t="str">
        <f>IF($B384="","",VLOOKUP($B384,'Catalog Items'!$L:$BB,34,FALSE))</f>
        <v/>
      </c>
      <c r="AK384" s="47" t="str">
        <f>IF($B384="","",VLOOKUP($B384,'Catalog Items'!$L:$BB,35,FALSE))</f>
        <v/>
      </c>
      <c r="AL384" s="47" t="str">
        <f>IF($B384="","",VLOOKUP($B384,'Catalog Items'!$L:$BB,36,FALSE))</f>
        <v/>
      </c>
      <c r="AM384" s="47" t="str">
        <f>IF($B384="","",VLOOKUP($B384,'Catalog Items'!$L:$BB,37,FALSE))</f>
        <v/>
      </c>
      <c r="AN384" s="47" t="str">
        <f>IF($B384="","",VLOOKUP($B384,'Catalog Items'!$L:$BB,38,FALSE))</f>
        <v/>
      </c>
      <c r="AO384" s="47" t="str">
        <f>IF($B384="","",VLOOKUP($B384,'Catalog Items'!$L:$BB,14,FALSE))</f>
        <v/>
      </c>
    </row>
    <row r="385" spans="1:41" ht="15.6" customHeight="1" x14ac:dyDescent="0.25">
      <c r="A385" s="39">
        <v>374</v>
      </c>
      <c r="B385" s="40"/>
      <c r="C385" s="41"/>
      <c r="D385" s="41"/>
      <c r="E385" s="42" t="str">
        <f>IF($B385="","",VLOOKUP($B385,'Catalog Items'!$L:$M,2,FALSE))</f>
        <v/>
      </c>
      <c r="F385" s="68" t="str">
        <f>IF($B385="","",IF(AND(D385&gt;0,C385&gt;0),"UOM Error",IF(D385&gt;0,VLOOKUP(B385,'Catalog Items'!$L:$X,13,FALSE),IF(C385&gt;0,VLOOKUP(B385,'Catalog Items'!$L:$W,12,FALSE),0))))</f>
        <v/>
      </c>
      <c r="G385" s="43" t="str">
        <f t="shared" si="17"/>
        <v/>
      </c>
      <c r="H385" s="44">
        <f t="shared" si="18"/>
        <v>0</v>
      </c>
      <c r="I385" s="45">
        <f t="shared" si="16"/>
        <v>0</v>
      </c>
      <c r="J385" s="46" t="str">
        <f>IF($B385="","",VLOOKUP($B385,'Catalog Items'!$L:$N,3,FALSE))</f>
        <v/>
      </c>
      <c r="K385" s="46" t="str">
        <f>IF($B385="","",VLOOKUP($B385,'Catalog Items'!$L:$O,4,FALSE))</f>
        <v/>
      </c>
      <c r="L385" s="47" t="str">
        <f>IF($B385="","",VLOOKUP($B385,'Catalog Items'!$L:$Q,6,FALSE))</f>
        <v/>
      </c>
      <c r="M385" s="47" t="str">
        <f>IF($B385="","",VLOOKUP($B385,'Catalog Items'!$L:$R,7,FALSE))</f>
        <v/>
      </c>
      <c r="N385" s="47" t="str">
        <f>IF($B385="","",VLOOKUP($B385,'Catalog Items'!$L:$S,8,FALSE))</f>
        <v/>
      </c>
      <c r="O385" s="47" t="str">
        <f>IF($B385="","",VLOOKUP($B385,'Catalog Items'!$L:$T,9,FALSE))</f>
        <v/>
      </c>
      <c r="P385" s="96" t="str">
        <f>IF($B385="","",VLOOKUP($B385,'Catalog Items'!$L:$AA,10,FALSE))</f>
        <v/>
      </c>
      <c r="Q385" s="96" t="str">
        <f>IF($B385="","",VLOOKUP($B385,'Catalog Items'!$L:$AA,11,FALSE))</f>
        <v/>
      </c>
      <c r="R385" s="96" t="str">
        <f>IF($B385="","",VLOOKUP($B385,'Catalog Items'!$L:$AA,12,FALSE))</f>
        <v/>
      </c>
      <c r="S385" s="96" t="str">
        <f>IF($B385="","",VLOOKUP($B385,'Catalog Items'!$L:$AA,13,FALSE))</f>
        <v/>
      </c>
      <c r="T385" s="47" t="str">
        <f>IF($B385="","",VLOOKUP($B385,'Catalog Items'!$L:$BB,17,FALSE))</f>
        <v/>
      </c>
      <c r="U385" s="47" t="str">
        <f>IF($B385="","",VLOOKUP($B385,'Catalog Items'!$L:$BB,19,FALSE))</f>
        <v/>
      </c>
      <c r="V385" s="47" t="str">
        <f>IF($B385="","",VLOOKUP($B385,'Catalog Items'!$L:$BB,20,FALSE))</f>
        <v/>
      </c>
      <c r="W385" s="47" t="str">
        <f>IF($B385="","",VLOOKUP($B385,'Catalog Items'!$L:$BB,21,FALSE))</f>
        <v/>
      </c>
      <c r="X385" s="48" t="str">
        <f>IF($B385="","",VLOOKUP($B385,'Catalog Items'!$L:$BB,22,FALSE))</f>
        <v/>
      </c>
      <c r="Y385" s="48" t="str">
        <f>IF($B385="","",VLOOKUP($B385,'Catalog Items'!$L:$BB,23,FALSE))</f>
        <v/>
      </c>
      <c r="Z385" s="48" t="str">
        <f>IF($B385="","",VLOOKUP($B385,'Catalog Items'!$L:$BB,24,FALSE))</f>
        <v/>
      </c>
      <c r="AA385" s="47" t="str">
        <f>IF($B385="","",VLOOKUP($B385,'Catalog Items'!$L:$BB,25,FALSE))</f>
        <v/>
      </c>
      <c r="AB385" s="47" t="str">
        <f>IF($B385="","",VLOOKUP($B385,'Catalog Items'!$L:$BB,26,FALSE))</f>
        <v/>
      </c>
      <c r="AC385" s="48" t="str">
        <f>IF($B385="","",VLOOKUP($B385,'Catalog Items'!$L:$BB,27,FALSE))</f>
        <v/>
      </c>
      <c r="AD385" s="48" t="str">
        <f>IF($B385="","",VLOOKUP($B385,'Catalog Items'!$L:$BB,28,FALSE))</f>
        <v/>
      </c>
      <c r="AE385" s="48" t="str">
        <f>IF($B385="","",VLOOKUP($B385,'Catalog Items'!$L:$BB,29,FALSE))</f>
        <v/>
      </c>
      <c r="AF385" s="48" t="str">
        <f>IF($B385="","",VLOOKUP($B385,'Catalog Items'!$L:$BB,30,FALSE))</f>
        <v/>
      </c>
      <c r="AG385" s="48" t="str">
        <f>IF($B385="","",VLOOKUP($B385,'Catalog Items'!$L:$BB,31,FALSE))</f>
        <v/>
      </c>
      <c r="AH385" s="48" t="str">
        <f>IF($B385="","",VLOOKUP($B385,'Catalog Items'!$L:$BB,32,FALSE))</f>
        <v/>
      </c>
      <c r="AI385" s="48" t="str">
        <f>IF($B385="","",VLOOKUP($B385,'Catalog Items'!$L:$BB,33,FALSE))</f>
        <v/>
      </c>
      <c r="AJ385" s="48" t="str">
        <f>IF($B385="","",VLOOKUP($B385,'Catalog Items'!$L:$BB,34,FALSE))</f>
        <v/>
      </c>
      <c r="AK385" s="47" t="str">
        <f>IF($B385="","",VLOOKUP($B385,'Catalog Items'!$L:$BB,35,FALSE))</f>
        <v/>
      </c>
      <c r="AL385" s="47" t="str">
        <f>IF($B385="","",VLOOKUP($B385,'Catalog Items'!$L:$BB,36,FALSE))</f>
        <v/>
      </c>
      <c r="AM385" s="47" t="str">
        <f>IF($B385="","",VLOOKUP($B385,'Catalog Items'!$L:$BB,37,FALSE))</f>
        <v/>
      </c>
      <c r="AN385" s="47" t="str">
        <f>IF($B385="","",VLOOKUP($B385,'Catalog Items'!$L:$BB,38,FALSE))</f>
        <v/>
      </c>
      <c r="AO385" s="47" t="str">
        <f>IF($B385="","",VLOOKUP($B385,'Catalog Items'!$L:$BB,14,FALSE))</f>
        <v/>
      </c>
    </row>
    <row r="386" spans="1:41" ht="15.6" customHeight="1" x14ac:dyDescent="0.25">
      <c r="A386" s="39">
        <v>375</v>
      </c>
      <c r="B386" s="40"/>
      <c r="C386" s="41"/>
      <c r="D386" s="41"/>
      <c r="E386" s="42" t="str">
        <f>IF($B386="","",VLOOKUP($B386,'Catalog Items'!$L:$M,2,FALSE))</f>
        <v/>
      </c>
      <c r="F386" s="68" t="str">
        <f>IF($B386="","",IF(AND(D386&gt;0,C386&gt;0),"UOM Error",IF(D386&gt;0,VLOOKUP(B386,'Catalog Items'!$L:$X,13,FALSE),IF(C386&gt;0,VLOOKUP(B386,'Catalog Items'!$L:$W,12,FALSE),0))))</f>
        <v/>
      </c>
      <c r="G386" s="43" t="str">
        <f t="shared" si="17"/>
        <v/>
      </c>
      <c r="H386" s="44">
        <f t="shared" si="18"/>
        <v>0</v>
      </c>
      <c r="I386" s="45">
        <f t="shared" si="16"/>
        <v>0</v>
      </c>
      <c r="J386" s="46" t="str">
        <f>IF($B386="","",VLOOKUP($B386,'Catalog Items'!$L:$N,3,FALSE))</f>
        <v/>
      </c>
      <c r="K386" s="46" t="str">
        <f>IF($B386="","",VLOOKUP($B386,'Catalog Items'!$L:$O,4,FALSE))</f>
        <v/>
      </c>
      <c r="L386" s="47" t="str">
        <f>IF($B386="","",VLOOKUP($B386,'Catalog Items'!$L:$Q,6,FALSE))</f>
        <v/>
      </c>
      <c r="M386" s="47" t="str">
        <f>IF($B386="","",VLOOKUP($B386,'Catalog Items'!$L:$R,7,FALSE))</f>
        <v/>
      </c>
      <c r="N386" s="47" t="str">
        <f>IF($B386="","",VLOOKUP($B386,'Catalog Items'!$L:$S,8,FALSE))</f>
        <v/>
      </c>
      <c r="O386" s="47" t="str">
        <f>IF($B386="","",VLOOKUP($B386,'Catalog Items'!$L:$T,9,FALSE))</f>
        <v/>
      </c>
      <c r="P386" s="96" t="str">
        <f>IF($B386="","",VLOOKUP($B386,'Catalog Items'!$L:$AA,10,FALSE))</f>
        <v/>
      </c>
      <c r="Q386" s="96" t="str">
        <f>IF($B386="","",VLOOKUP($B386,'Catalog Items'!$L:$AA,11,FALSE))</f>
        <v/>
      </c>
      <c r="R386" s="96" t="str">
        <f>IF($B386="","",VLOOKUP($B386,'Catalog Items'!$L:$AA,12,FALSE))</f>
        <v/>
      </c>
      <c r="S386" s="96" t="str">
        <f>IF($B386="","",VLOOKUP($B386,'Catalog Items'!$L:$AA,13,FALSE))</f>
        <v/>
      </c>
      <c r="T386" s="47" t="str">
        <f>IF($B386="","",VLOOKUP($B386,'Catalog Items'!$L:$BB,17,FALSE))</f>
        <v/>
      </c>
      <c r="U386" s="47" t="str">
        <f>IF($B386="","",VLOOKUP($B386,'Catalog Items'!$L:$BB,19,FALSE))</f>
        <v/>
      </c>
      <c r="V386" s="47" t="str">
        <f>IF($B386="","",VLOOKUP($B386,'Catalog Items'!$L:$BB,20,FALSE))</f>
        <v/>
      </c>
      <c r="W386" s="47" t="str">
        <f>IF($B386="","",VLOOKUP($B386,'Catalog Items'!$L:$BB,21,FALSE))</f>
        <v/>
      </c>
      <c r="X386" s="48" t="str">
        <f>IF($B386="","",VLOOKUP($B386,'Catalog Items'!$L:$BB,22,FALSE))</f>
        <v/>
      </c>
      <c r="Y386" s="48" t="str">
        <f>IF($B386="","",VLOOKUP($B386,'Catalog Items'!$L:$BB,23,FALSE))</f>
        <v/>
      </c>
      <c r="Z386" s="48" t="str">
        <f>IF($B386="","",VLOOKUP($B386,'Catalog Items'!$L:$BB,24,FALSE))</f>
        <v/>
      </c>
      <c r="AA386" s="47" t="str">
        <f>IF($B386="","",VLOOKUP($B386,'Catalog Items'!$L:$BB,25,FALSE))</f>
        <v/>
      </c>
      <c r="AB386" s="47" t="str">
        <f>IF($B386="","",VLOOKUP($B386,'Catalog Items'!$L:$BB,26,FALSE))</f>
        <v/>
      </c>
      <c r="AC386" s="48" t="str">
        <f>IF($B386="","",VLOOKUP($B386,'Catalog Items'!$L:$BB,27,FALSE))</f>
        <v/>
      </c>
      <c r="AD386" s="48" t="str">
        <f>IF($B386="","",VLOOKUP($B386,'Catalog Items'!$L:$BB,28,FALSE))</f>
        <v/>
      </c>
      <c r="AE386" s="48" t="str">
        <f>IF($B386="","",VLOOKUP($B386,'Catalog Items'!$L:$BB,29,FALSE))</f>
        <v/>
      </c>
      <c r="AF386" s="48" t="str">
        <f>IF($B386="","",VLOOKUP($B386,'Catalog Items'!$L:$BB,30,FALSE))</f>
        <v/>
      </c>
      <c r="AG386" s="48" t="str">
        <f>IF($B386="","",VLOOKUP($B386,'Catalog Items'!$L:$BB,31,FALSE))</f>
        <v/>
      </c>
      <c r="AH386" s="48" t="str">
        <f>IF($B386="","",VLOOKUP($B386,'Catalog Items'!$L:$BB,32,FALSE))</f>
        <v/>
      </c>
      <c r="AI386" s="48" t="str">
        <f>IF($B386="","",VLOOKUP($B386,'Catalog Items'!$L:$BB,33,FALSE))</f>
        <v/>
      </c>
      <c r="AJ386" s="48" t="str">
        <f>IF($B386="","",VLOOKUP($B386,'Catalog Items'!$L:$BB,34,FALSE))</f>
        <v/>
      </c>
      <c r="AK386" s="47" t="str">
        <f>IF($B386="","",VLOOKUP($B386,'Catalog Items'!$L:$BB,35,FALSE))</f>
        <v/>
      </c>
      <c r="AL386" s="47" t="str">
        <f>IF($B386="","",VLOOKUP($B386,'Catalog Items'!$L:$BB,36,FALSE))</f>
        <v/>
      </c>
      <c r="AM386" s="47" t="str">
        <f>IF($B386="","",VLOOKUP($B386,'Catalog Items'!$L:$BB,37,FALSE))</f>
        <v/>
      </c>
      <c r="AN386" s="47" t="str">
        <f>IF($B386="","",VLOOKUP($B386,'Catalog Items'!$L:$BB,38,FALSE))</f>
        <v/>
      </c>
      <c r="AO386" s="47" t="str">
        <f>IF($B386="","",VLOOKUP($B386,'Catalog Items'!$L:$BB,14,FALSE))</f>
        <v/>
      </c>
    </row>
    <row r="387" spans="1:41" ht="15.6" customHeight="1" x14ac:dyDescent="0.25">
      <c r="A387" s="39">
        <v>376</v>
      </c>
      <c r="B387" s="40"/>
      <c r="C387" s="41"/>
      <c r="D387" s="41"/>
      <c r="E387" s="42" t="str">
        <f>IF($B387="","",VLOOKUP($B387,'Catalog Items'!$L:$M,2,FALSE))</f>
        <v/>
      </c>
      <c r="F387" s="68" t="str">
        <f>IF($B387="","",IF(AND(D387&gt;0,C387&gt;0),"UOM Error",IF(D387&gt;0,VLOOKUP(B387,'Catalog Items'!$L:$X,13,FALSE),IF(C387&gt;0,VLOOKUP(B387,'Catalog Items'!$L:$W,12,FALSE),0))))</f>
        <v/>
      </c>
      <c r="G387" s="43" t="str">
        <f t="shared" si="17"/>
        <v/>
      </c>
      <c r="H387" s="44">
        <f t="shared" si="18"/>
        <v>0</v>
      </c>
      <c r="I387" s="45">
        <f t="shared" si="16"/>
        <v>0</v>
      </c>
      <c r="J387" s="46" t="str">
        <f>IF($B387="","",VLOOKUP($B387,'Catalog Items'!$L:$N,3,FALSE))</f>
        <v/>
      </c>
      <c r="K387" s="46" t="str">
        <f>IF($B387="","",VLOOKUP($B387,'Catalog Items'!$L:$O,4,FALSE))</f>
        <v/>
      </c>
      <c r="L387" s="47" t="str">
        <f>IF($B387="","",VLOOKUP($B387,'Catalog Items'!$L:$Q,6,FALSE))</f>
        <v/>
      </c>
      <c r="M387" s="47" t="str">
        <f>IF($B387="","",VLOOKUP($B387,'Catalog Items'!$L:$R,7,FALSE))</f>
        <v/>
      </c>
      <c r="N387" s="47" t="str">
        <f>IF($B387="","",VLOOKUP($B387,'Catalog Items'!$L:$S,8,FALSE))</f>
        <v/>
      </c>
      <c r="O387" s="47" t="str">
        <f>IF($B387="","",VLOOKUP($B387,'Catalog Items'!$L:$T,9,FALSE))</f>
        <v/>
      </c>
      <c r="P387" s="96" t="str">
        <f>IF($B387="","",VLOOKUP($B387,'Catalog Items'!$L:$AA,10,FALSE))</f>
        <v/>
      </c>
      <c r="Q387" s="96" t="str">
        <f>IF($B387="","",VLOOKUP($B387,'Catalog Items'!$L:$AA,11,FALSE))</f>
        <v/>
      </c>
      <c r="R387" s="96" t="str">
        <f>IF($B387="","",VLOOKUP($B387,'Catalog Items'!$L:$AA,12,FALSE))</f>
        <v/>
      </c>
      <c r="S387" s="96" t="str">
        <f>IF($B387="","",VLOOKUP($B387,'Catalog Items'!$L:$AA,13,FALSE))</f>
        <v/>
      </c>
      <c r="T387" s="47" t="str">
        <f>IF($B387="","",VLOOKUP($B387,'Catalog Items'!$L:$BB,17,FALSE))</f>
        <v/>
      </c>
      <c r="U387" s="47" t="str">
        <f>IF($B387="","",VLOOKUP($B387,'Catalog Items'!$L:$BB,19,FALSE))</f>
        <v/>
      </c>
      <c r="V387" s="47" t="str">
        <f>IF($B387="","",VLOOKUP($B387,'Catalog Items'!$L:$BB,20,FALSE))</f>
        <v/>
      </c>
      <c r="W387" s="47" t="str">
        <f>IF($B387="","",VLOOKUP($B387,'Catalog Items'!$L:$BB,21,FALSE))</f>
        <v/>
      </c>
      <c r="X387" s="48" t="str">
        <f>IF($B387="","",VLOOKUP($B387,'Catalog Items'!$L:$BB,22,FALSE))</f>
        <v/>
      </c>
      <c r="Y387" s="48" t="str">
        <f>IF($B387="","",VLOOKUP($B387,'Catalog Items'!$L:$BB,23,FALSE))</f>
        <v/>
      </c>
      <c r="Z387" s="48" t="str">
        <f>IF($B387="","",VLOOKUP($B387,'Catalog Items'!$L:$BB,24,FALSE))</f>
        <v/>
      </c>
      <c r="AA387" s="47" t="str">
        <f>IF($B387="","",VLOOKUP($B387,'Catalog Items'!$L:$BB,25,FALSE))</f>
        <v/>
      </c>
      <c r="AB387" s="47" t="str">
        <f>IF($B387="","",VLOOKUP($B387,'Catalog Items'!$L:$BB,26,FALSE))</f>
        <v/>
      </c>
      <c r="AC387" s="48" t="str">
        <f>IF($B387="","",VLOOKUP($B387,'Catalog Items'!$L:$BB,27,FALSE))</f>
        <v/>
      </c>
      <c r="AD387" s="48" t="str">
        <f>IF($B387="","",VLOOKUP($B387,'Catalog Items'!$L:$BB,28,FALSE))</f>
        <v/>
      </c>
      <c r="AE387" s="48" t="str">
        <f>IF($B387="","",VLOOKUP($B387,'Catalog Items'!$L:$BB,29,FALSE))</f>
        <v/>
      </c>
      <c r="AF387" s="48" t="str">
        <f>IF($B387="","",VLOOKUP($B387,'Catalog Items'!$L:$BB,30,FALSE))</f>
        <v/>
      </c>
      <c r="AG387" s="48" t="str">
        <f>IF($B387="","",VLOOKUP($B387,'Catalog Items'!$L:$BB,31,FALSE))</f>
        <v/>
      </c>
      <c r="AH387" s="48" t="str">
        <f>IF($B387="","",VLOOKUP($B387,'Catalog Items'!$L:$BB,32,FALSE))</f>
        <v/>
      </c>
      <c r="AI387" s="48" t="str">
        <f>IF($B387="","",VLOOKUP($B387,'Catalog Items'!$L:$BB,33,FALSE))</f>
        <v/>
      </c>
      <c r="AJ387" s="48" t="str">
        <f>IF($B387="","",VLOOKUP($B387,'Catalog Items'!$L:$BB,34,FALSE))</f>
        <v/>
      </c>
      <c r="AK387" s="47" t="str">
        <f>IF($B387="","",VLOOKUP($B387,'Catalog Items'!$L:$BB,35,FALSE))</f>
        <v/>
      </c>
      <c r="AL387" s="47" t="str">
        <f>IF($B387="","",VLOOKUP($B387,'Catalog Items'!$L:$BB,36,FALSE))</f>
        <v/>
      </c>
      <c r="AM387" s="47" t="str">
        <f>IF($B387="","",VLOOKUP($B387,'Catalog Items'!$L:$BB,37,FALSE))</f>
        <v/>
      </c>
      <c r="AN387" s="47" t="str">
        <f>IF($B387="","",VLOOKUP($B387,'Catalog Items'!$L:$BB,38,FALSE))</f>
        <v/>
      </c>
      <c r="AO387" s="47" t="str">
        <f>IF($B387="","",VLOOKUP($B387,'Catalog Items'!$L:$BB,14,FALSE))</f>
        <v/>
      </c>
    </row>
    <row r="388" spans="1:41" ht="15.6" customHeight="1" x14ac:dyDescent="0.25">
      <c r="A388" s="39">
        <v>377</v>
      </c>
      <c r="B388" s="40"/>
      <c r="C388" s="41"/>
      <c r="D388" s="41"/>
      <c r="E388" s="42" t="str">
        <f>IF($B388="","",VLOOKUP($B388,'Catalog Items'!$L:$M,2,FALSE))</f>
        <v/>
      </c>
      <c r="F388" s="68" t="str">
        <f>IF($B388="","",IF(AND(D388&gt;0,C388&gt;0),"UOM Error",IF(D388&gt;0,VLOOKUP(B388,'Catalog Items'!$L:$X,13,FALSE),IF(C388&gt;0,VLOOKUP(B388,'Catalog Items'!$L:$W,12,FALSE),0))))</f>
        <v/>
      </c>
      <c r="G388" s="43" t="str">
        <f t="shared" si="17"/>
        <v/>
      </c>
      <c r="H388" s="44">
        <f t="shared" si="18"/>
        <v>0</v>
      </c>
      <c r="I388" s="45">
        <f t="shared" si="16"/>
        <v>0</v>
      </c>
      <c r="J388" s="46" t="str">
        <f>IF($B388="","",VLOOKUP($B388,'Catalog Items'!$L:$N,3,FALSE))</f>
        <v/>
      </c>
      <c r="K388" s="46" t="str">
        <f>IF($B388="","",VLOOKUP($B388,'Catalog Items'!$L:$O,4,FALSE))</f>
        <v/>
      </c>
      <c r="L388" s="47" t="str">
        <f>IF($B388="","",VLOOKUP($B388,'Catalog Items'!$L:$Q,6,FALSE))</f>
        <v/>
      </c>
      <c r="M388" s="47" t="str">
        <f>IF($B388="","",VLOOKUP($B388,'Catalog Items'!$L:$R,7,FALSE))</f>
        <v/>
      </c>
      <c r="N388" s="47" t="str">
        <f>IF($B388="","",VLOOKUP($B388,'Catalog Items'!$L:$S,8,FALSE))</f>
        <v/>
      </c>
      <c r="O388" s="47" t="str">
        <f>IF($B388="","",VLOOKUP($B388,'Catalog Items'!$L:$T,9,FALSE))</f>
        <v/>
      </c>
      <c r="P388" s="96" t="str">
        <f>IF($B388="","",VLOOKUP($B388,'Catalog Items'!$L:$AA,10,FALSE))</f>
        <v/>
      </c>
      <c r="Q388" s="96" t="str">
        <f>IF($B388="","",VLOOKUP($B388,'Catalog Items'!$L:$AA,11,FALSE))</f>
        <v/>
      </c>
      <c r="R388" s="96" t="str">
        <f>IF($B388="","",VLOOKUP($B388,'Catalog Items'!$L:$AA,12,FALSE))</f>
        <v/>
      </c>
      <c r="S388" s="96" t="str">
        <f>IF($B388="","",VLOOKUP($B388,'Catalog Items'!$L:$AA,13,FALSE))</f>
        <v/>
      </c>
      <c r="T388" s="47" t="str">
        <f>IF($B388="","",VLOOKUP($B388,'Catalog Items'!$L:$BB,17,FALSE))</f>
        <v/>
      </c>
      <c r="U388" s="47" t="str">
        <f>IF($B388="","",VLOOKUP($B388,'Catalog Items'!$L:$BB,19,FALSE))</f>
        <v/>
      </c>
      <c r="V388" s="47" t="str">
        <f>IF($B388="","",VLOOKUP($B388,'Catalog Items'!$L:$BB,20,FALSE))</f>
        <v/>
      </c>
      <c r="W388" s="47" t="str">
        <f>IF($B388="","",VLOOKUP($B388,'Catalog Items'!$L:$BB,21,FALSE))</f>
        <v/>
      </c>
      <c r="X388" s="48" t="str">
        <f>IF($B388="","",VLOOKUP($B388,'Catalog Items'!$L:$BB,22,FALSE))</f>
        <v/>
      </c>
      <c r="Y388" s="48" t="str">
        <f>IF($B388="","",VLOOKUP($B388,'Catalog Items'!$L:$BB,23,FALSE))</f>
        <v/>
      </c>
      <c r="Z388" s="48" t="str">
        <f>IF($B388="","",VLOOKUP($B388,'Catalog Items'!$L:$BB,24,FALSE))</f>
        <v/>
      </c>
      <c r="AA388" s="47" t="str">
        <f>IF($B388="","",VLOOKUP($B388,'Catalog Items'!$L:$BB,25,FALSE))</f>
        <v/>
      </c>
      <c r="AB388" s="47" t="str">
        <f>IF($B388="","",VLOOKUP($B388,'Catalog Items'!$L:$BB,26,FALSE))</f>
        <v/>
      </c>
      <c r="AC388" s="48" t="str">
        <f>IF($B388="","",VLOOKUP($B388,'Catalog Items'!$L:$BB,27,FALSE))</f>
        <v/>
      </c>
      <c r="AD388" s="48" t="str">
        <f>IF($B388="","",VLOOKUP($B388,'Catalog Items'!$L:$BB,28,FALSE))</f>
        <v/>
      </c>
      <c r="AE388" s="48" t="str">
        <f>IF($B388="","",VLOOKUP($B388,'Catalog Items'!$L:$BB,29,FALSE))</f>
        <v/>
      </c>
      <c r="AF388" s="48" t="str">
        <f>IF($B388="","",VLOOKUP($B388,'Catalog Items'!$L:$BB,30,FALSE))</f>
        <v/>
      </c>
      <c r="AG388" s="48" t="str">
        <f>IF($B388="","",VLOOKUP($B388,'Catalog Items'!$L:$BB,31,FALSE))</f>
        <v/>
      </c>
      <c r="AH388" s="48" t="str">
        <f>IF($B388="","",VLOOKUP($B388,'Catalog Items'!$L:$BB,32,FALSE))</f>
        <v/>
      </c>
      <c r="AI388" s="48" t="str">
        <f>IF($B388="","",VLOOKUP($B388,'Catalog Items'!$L:$BB,33,FALSE))</f>
        <v/>
      </c>
      <c r="AJ388" s="48" t="str">
        <f>IF($B388="","",VLOOKUP($B388,'Catalog Items'!$L:$BB,34,FALSE))</f>
        <v/>
      </c>
      <c r="AK388" s="47" t="str">
        <f>IF($B388="","",VLOOKUP($B388,'Catalog Items'!$L:$BB,35,FALSE))</f>
        <v/>
      </c>
      <c r="AL388" s="47" t="str">
        <f>IF($B388="","",VLOOKUP($B388,'Catalog Items'!$L:$BB,36,FALSE))</f>
        <v/>
      </c>
      <c r="AM388" s="47" t="str">
        <f>IF($B388="","",VLOOKUP($B388,'Catalog Items'!$L:$BB,37,FALSE))</f>
        <v/>
      </c>
      <c r="AN388" s="47" t="str">
        <f>IF($B388="","",VLOOKUP($B388,'Catalog Items'!$L:$BB,38,FALSE))</f>
        <v/>
      </c>
      <c r="AO388" s="47" t="str">
        <f>IF($B388="","",VLOOKUP($B388,'Catalog Items'!$L:$BB,14,FALSE))</f>
        <v/>
      </c>
    </row>
    <row r="389" spans="1:41" ht="15.6" customHeight="1" x14ac:dyDescent="0.25">
      <c r="A389" s="39">
        <v>378</v>
      </c>
      <c r="B389" s="40"/>
      <c r="C389" s="41"/>
      <c r="D389" s="41"/>
      <c r="E389" s="42" t="str">
        <f>IF($B389="","",VLOOKUP($B389,'Catalog Items'!$L:$M,2,FALSE))</f>
        <v/>
      </c>
      <c r="F389" s="68" t="str">
        <f>IF($B389="","",IF(AND(D389&gt;0,C389&gt;0),"UOM Error",IF(D389&gt;0,VLOOKUP(B389,'Catalog Items'!$L:$X,13,FALSE),IF(C389&gt;0,VLOOKUP(B389,'Catalog Items'!$L:$W,12,FALSE),0))))</f>
        <v/>
      </c>
      <c r="G389" s="43" t="str">
        <f t="shared" si="17"/>
        <v/>
      </c>
      <c r="H389" s="44">
        <f t="shared" si="18"/>
        <v>0</v>
      </c>
      <c r="I389" s="45">
        <f t="shared" si="16"/>
        <v>0</v>
      </c>
      <c r="J389" s="46" t="str">
        <f>IF($B389="","",VLOOKUP($B389,'Catalog Items'!$L:$N,3,FALSE))</f>
        <v/>
      </c>
      <c r="K389" s="46" t="str">
        <f>IF($B389="","",VLOOKUP($B389,'Catalog Items'!$L:$O,4,FALSE))</f>
        <v/>
      </c>
      <c r="L389" s="47" t="str">
        <f>IF($B389="","",VLOOKUP($B389,'Catalog Items'!$L:$Q,6,FALSE))</f>
        <v/>
      </c>
      <c r="M389" s="47" t="str">
        <f>IF($B389="","",VLOOKUP($B389,'Catalog Items'!$L:$R,7,FALSE))</f>
        <v/>
      </c>
      <c r="N389" s="47" t="str">
        <f>IF($B389="","",VLOOKUP($B389,'Catalog Items'!$L:$S,8,FALSE))</f>
        <v/>
      </c>
      <c r="O389" s="47" t="str">
        <f>IF($B389="","",VLOOKUP($B389,'Catalog Items'!$L:$T,9,FALSE))</f>
        <v/>
      </c>
      <c r="P389" s="96" t="str">
        <f>IF($B389="","",VLOOKUP($B389,'Catalog Items'!$L:$AA,10,FALSE))</f>
        <v/>
      </c>
      <c r="Q389" s="96" t="str">
        <f>IF($B389="","",VLOOKUP($B389,'Catalog Items'!$L:$AA,11,FALSE))</f>
        <v/>
      </c>
      <c r="R389" s="96" t="str">
        <f>IF($B389="","",VLOOKUP($B389,'Catalog Items'!$L:$AA,12,FALSE))</f>
        <v/>
      </c>
      <c r="S389" s="96" t="str">
        <f>IF($B389="","",VLOOKUP($B389,'Catalog Items'!$L:$AA,13,FALSE))</f>
        <v/>
      </c>
      <c r="T389" s="47" t="str">
        <f>IF($B389="","",VLOOKUP($B389,'Catalog Items'!$L:$BB,17,FALSE))</f>
        <v/>
      </c>
      <c r="U389" s="47" t="str">
        <f>IF($B389="","",VLOOKUP($B389,'Catalog Items'!$L:$BB,19,FALSE))</f>
        <v/>
      </c>
      <c r="V389" s="47" t="str">
        <f>IF($B389="","",VLOOKUP($B389,'Catalog Items'!$L:$BB,20,FALSE))</f>
        <v/>
      </c>
      <c r="W389" s="47" t="str">
        <f>IF($B389="","",VLOOKUP($B389,'Catalog Items'!$L:$BB,21,FALSE))</f>
        <v/>
      </c>
      <c r="X389" s="48" t="str">
        <f>IF($B389="","",VLOOKUP($B389,'Catalog Items'!$L:$BB,22,FALSE))</f>
        <v/>
      </c>
      <c r="Y389" s="48" t="str">
        <f>IF($B389="","",VLOOKUP($B389,'Catalog Items'!$L:$BB,23,FALSE))</f>
        <v/>
      </c>
      <c r="Z389" s="48" t="str">
        <f>IF($B389="","",VLOOKUP($B389,'Catalog Items'!$L:$BB,24,FALSE))</f>
        <v/>
      </c>
      <c r="AA389" s="47" t="str">
        <f>IF($B389="","",VLOOKUP($B389,'Catalog Items'!$L:$BB,25,FALSE))</f>
        <v/>
      </c>
      <c r="AB389" s="47" t="str">
        <f>IF($B389="","",VLOOKUP($B389,'Catalog Items'!$L:$BB,26,FALSE))</f>
        <v/>
      </c>
      <c r="AC389" s="48" t="str">
        <f>IF($B389="","",VLOOKUP($B389,'Catalog Items'!$L:$BB,27,FALSE))</f>
        <v/>
      </c>
      <c r="AD389" s="48" t="str">
        <f>IF($B389="","",VLOOKUP($B389,'Catalog Items'!$L:$BB,28,FALSE))</f>
        <v/>
      </c>
      <c r="AE389" s="48" t="str">
        <f>IF($B389="","",VLOOKUP($B389,'Catalog Items'!$L:$BB,29,FALSE))</f>
        <v/>
      </c>
      <c r="AF389" s="48" t="str">
        <f>IF($B389="","",VLOOKUP($B389,'Catalog Items'!$L:$BB,30,FALSE))</f>
        <v/>
      </c>
      <c r="AG389" s="48" t="str">
        <f>IF($B389="","",VLOOKUP($B389,'Catalog Items'!$L:$BB,31,FALSE))</f>
        <v/>
      </c>
      <c r="AH389" s="48" t="str">
        <f>IF($B389="","",VLOOKUP($B389,'Catalog Items'!$L:$BB,32,FALSE))</f>
        <v/>
      </c>
      <c r="AI389" s="48" t="str">
        <f>IF($B389="","",VLOOKUP($B389,'Catalog Items'!$L:$BB,33,FALSE))</f>
        <v/>
      </c>
      <c r="AJ389" s="48" t="str">
        <f>IF($B389="","",VLOOKUP($B389,'Catalog Items'!$L:$BB,34,FALSE))</f>
        <v/>
      </c>
      <c r="AK389" s="47" t="str">
        <f>IF($B389="","",VLOOKUP($B389,'Catalog Items'!$L:$BB,35,FALSE))</f>
        <v/>
      </c>
      <c r="AL389" s="47" t="str">
        <f>IF($B389="","",VLOOKUP($B389,'Catalog Items'!$L:$BB,36,FALSE))</f>
        <v/>
      </c>
      <c r="AM389" s="47" t="str">
        <f>IF($B389="","",VLOOKUP($B389,'Catalog Items'!$L:$BB,37,FALSE))</f>
        <v/>
      </c>
      <c r="AN389" s="47" t="str">
        <f>IF($B389="","",VLOOKUP($B389,'Catalog Items'!$L:$BB,38,FALSE))</f>
        <v/>
      </c>
      <c r="AO389" s="47" t="str">
        <f>IF($B389="","",VLOOKUP($B389,'Catalog Items'!$L:$BB,14,FALSE))</f>
        <v/>
      </c>
    </row>
    <row r="390" spans="1:41" ht="15.6" customHeight="1" x14ac:dyDescent="0.25">
      <c r="A390" s="39">
        <v>379</v>
      </c>
      <c r="B390" s="40"/>
      <c r="C390" s="41"/>
      <c r="D390" s="41"/>
      <c r="E390" s="42" t="str">
        <f>IF($B390="","",VLOOKUP($B390,'Catalog Items'!$L:$M,2,FALSE))</f>
        <v/>
      </c>
      <c r="F390" s="68" t="str">
        <f>IF($B390="","",IF(AND(D390&gt;0,C390&gt;0),"UOM Error",IF(D390&gt;0,VLOOKUP(B390,'Catalog Items'!$L:$X,13,FALSE),IF(C390&gt;0,VLOOKUP(B390,'Catalog Items'!$L:$W,12,FALSE),0))))</f>
        <v/>
      </c>
      <c r="G390" s="43" t="str">
        <f t="shared" si="17"/>
        <v/>
      </c>
      <c r="H390" s="44">
        <f t="shared" si="18"/>
        <v>0</v>
      </c>
      <c r="I390" s="45">
        <f t="shared" si="16"/>
        <v>0</v>
      </c>
      <c r="J390" s="46" t="str">
        <f>IF($B390="","",VLOOKUP($B390,'Catalog Items'!$L:$N,3,FALSE))</f>
        <v/>
      </c>
      <c r="K390" s="46" t="str">
        <f>IF($B390="","",VLOOKUP($B390,'Catalog Items'!$L:$O,4,FALSE))</f>
        <v/>
      </c>
      <c r="L390" s="47" t="str">
        <f>IF($B390="","",VLOOKUP($B390,'Catalog Items'!$L:$Q,6,FALSE))</f>
        <v/>
      </c>
      <c r="M390" s="47" t="str">
        <f>IF($B390="","",VLOOKUP($B390,'Catalog Items'!$L:$R,7,FALSE))</f>
        <v/>
      </c>
      <c r="N390" s="47" t="str">
        <f>IF($B390="","",VLOOKUP($B390,'Catalog Items'!$L:$S,8,FALSE))</f>
        <v/>
      </c>
      <c r="O390" s="47" t="str">
        <f>IF($B390="","",VLOOKUP($B390,'Catalog Items'!$L:$T,9,FALSE))</f>
        <v/>
      </c>
      <c r="P390" s="96" t="str">
        <f>IF($B390="","",VLOOKUP($B390,'Catalog Items'!$L:$AA,10,FALSE))</f>
        <v/>
      </c>
      <c r="Q390" s="96" t="str">
        <f>IF($B390="","",VLOOKUP($B390,'Catalog Items'!$L:$AA,11,FALSE))</f>
        <v/>
      </c>
      <c r="R390" s="96" t="str">
        <f>IF($B390="","",VLOOKUP($B390,'Catalog Items'!$L:$AA,12,FALSE))</f>
        <v/>
      </c>
      <c r="S390" s="96" t="str">
        <f>IF($B390="","",VLOOKUP($B390,'Catalog Items'!$L:$AA,13,FALSE))</f>
        <v/>
      </c>
      <c r="T390" s="47" t="str">
        <f>IF($B390="","",VLOOKUP($B390,'Catalog Items'!$L:$BB,17,FALSE))</f>
        <v/>
      </c>
      <c r="U390" s="47" t="str">
        <f>IF($B390="","",VLOOKUP($B390,'Catalog Items'!$L:$BB,19,FALSE))</f>
        <v/>
      </c>
      <c r="V390" s="47" t="str">
        <f>IF($B390="","",VLOOKUP($B390,'Catalog Items'!$L:$BB,20,FALSE))</f>
        <v/>
      </c>
      <c r="W390" s="47" t="str">
        <f>IF($B390="","",VLOOKUP($B390,'Catalog Items'!$L:$BB,21,FALSE))</f>
        <v/>
      </c>
      <c r="X390" s="48" t="str">
        <f>IF($B390="","",VLOOKUP($B390,'Catalog Items'!$L:$BB,22,FALSE))</f>
        <v/>
      </c>
      <c r="Y390" s="48" t="str">
        <f>IF($B390="","",VLOOKUP($B390,'Catalog Items'!$L:$BB,23,FALSE))</f>
        <v/>
      </c>
      <c r="Z390" s="48" t="str">
        <f>IF($B390="","",VLOOKUP($B390,'Catalog Items'!$L:$BB,24,FALSE))</f>
        <v/>
      </c>
      <c r="AA390" s="47" t="str">
        <f>IF($B390="","",VLOOKUP($B390,'Catalog Items'!$L:$BB,25,FALSE))</f>
        <v/>
      </c>
      <c r="AB390" s="47" t="str">
        <f>IF($B390="","",VLOOKUP($B390,'Catalog Items'!$L:$BB,26,FALSE))</f>
        <v/>
      </c>
      <c r="AC390" s="48" t="str">
        <f>IF($B390="","",VLOOKUP($B390,'Catalog Items'!$L:$BB,27,FALSE))</f>
        <v/>
      </c>
      <c r="AD390" s="48" t="str">
        <f>IF($B390="","",VLOOKUP($B390,'Catalog Items'!$L:$BB,28,FALSE))</f>
        <v/>
      </c>
      <c r="AE390" s="48" t="str">
        <f>IF($B390="","",VLOOKUP($B390,'Catalog Items'!$L:$BB,29,FALSE))</f>
        <v/>
      </c>
      <c r="AF390" s="48" t="str">
        <f>IF($B390="","",VLOOKUP($B390,'Catalog Items'!$L:$BB,30,FALSE))</f>
        <v/>
      </c>
      <c r="AG390" s="48" t="str">
        <f>IF($B390="","",VLOOKUP($B390,'Catalog Items'!$L:$BB,31,FALSE))</f>
        <v/>
      </c>
      <c r="AH390" s="48" t="str">
        <f>IF($B390="","",VLOOKUP($B390,'Catalog Items'!$L:$BB,32,FALSE))</f>
        <v/>
      </c>
      <c r="AI390" s="48" t="str">
        <f>IF($B390="","",VLOOKUP($B390,'Catalog Items'!$L:$BB,33,FALSE))</f>
        <v/>
      </c>
      <c r="AJ390" s="48" t="str">
        <f>IF($B390="","",VLOOKUP($B390,'Catalog Items'!$L:$BB,34,FALSE))</f>
        <v/>
      </c>
      <c r="AK390" s="47" t="str">
        <f>IF($B390="","",VLOOKUP($B390,'Catalog Items'!$L:$BB,35,FALSE))</f>
        <v/>
      </c>
      <c r="AL390" s="47" t="str">
        <f>IF($B390="","",VLOOKUP($B390,'Catalog Items'!$L:$BB,36,FALSE))</f>
        <v/>
      </c>
      <c r="AM390" s="47" t="str">
        <f>IF($B390="","",VLOOKUP($B390,'Catalog Items'!$L:$BB,37,FALSE))</f>
        <v/>
      </c>
      <c r="AN390" s="47" t="str">
        <f>IF($B390="","",VLOOKUP($B390,'Catalog Items'!$L:$BB,38,FALSE))</f>
        <v/>
      </c>
      <c r="AO390" s="47" t="str">
        <f>IF($B390="","",VLOOKUP($B390,'Catalog Items'!$L:$BB,14,FALSE))</f>
        <v/>
      </c>
    </row>
    <row r="391" spans="1:41" ht="15.6" customHeight="1" x14ac:dyDescent="0.25">
      <c r="A391" s="39">
        <v>380</v>
      </c>
      <c r="B391" s="40"/>
      <c r="C391" s="41"/>
      <c r="D391" s="41"/>
      <c r="E391" s="42" t="str">
        <f>IF($B391="","",VLOOKUP($B391,'Catalog Items'!$L:$M,2,FALSE))</f>
        <v/>
      </c>
      <c r="F391" s="68" t="str">
        <f>IF($B391="","",IF(AND(D391&gt;0,C391&gt;0),"UOM Error",IF(D391&gt;0,VLOOKUP(B391,'Catalog Items'!$L:$X,13,FALSE),IF(C391&gt;0,VLOOKUP(B391,'Catalog Items'!$L:$W,12,FALSE),0))))</f>
        <v/>
      </c>
      <c r="G391" s="43" t="str">
        <f t="shared" si="17"/>
        <v/>
      </c>
      <c r="H391" s="44">
        <f t="shared" si="18"/>
        <v>0</v>
      </c>
      <c r="I391" s="45">
        <f t="shared" si="16"/>
        <v>0</v>
      </c>
      <c r="J391" s="46" t="str">
        <f>IF($B391="","",VLOOKUP($B391,'Catalog Items'!$L:$N,3,FALSE))</f>
        <v/>
      </c>
      <c r="K391" s="46" t="str">
        <f>IF($B391="","",VLOOKUP($B391,'Catalog Items'!$L:$O,4,FALSE))</f>
        <v/>
      </c>
      <c r="L391" s="47" t="str">
        <f>IF($B391="","",VLOOKUP($B391,'Catalog Items'!$L:$Q,6,FALSE))</f>
        <v/>
      </c>
      <c r="M391" s="47" t="str">
        <f>IF($B391="","",VLOOKUP($B391,'Catalog Items'!$L:$R,7,FALSE))</f>
        <v/>
      </c>
      <c r="N391" s="47" t="str">
        <f>IF($B391="","",VLOOKUP($B391,'Catalog Items'!$L:$S,8,FALSE))</f>
        <v/>
      </c>
      <c r="O391" s="47" t="str">
        <f>IF($B391="","",VLOOKUP($B391,'Catalog Items'!$L:$T,9,FALSE))</f>
        <v/>
      </c>
      <c r="P391" s="96" t="str">
        <f>IF($B391="","",VLOOKUP($B391,'Catalog Items'!$L:$AA,10,FALSE))</f>
        <v/>
      </c>
      <c r="Q391" s="96" t="str">
        <f>IF($B391="","",VLOOKUP($B391,'Catalog Items'!$L:$AA,11,FALSE))</f>
        <v/>
      </c>
      <c r="R391" s="96" t="str">
        <f>IF($B391="","",VLOOKUP($B391,'Catalog Items'!$L:$AA,12,FALSE))</f>
        <v/>
      </c>
      <c r="S391" s="96" t="str">
        <f>IF($B391="","",VLOOKUP($B391,'Catalog Items'!$L:$AA,13,FALSE))</f>
        <v/>
      </c>
      <c r="T391" s="47" t="str">
        <f>IF($B391="","",VLOOKUP($B391,'Catalog Items'!$L:$BB,17,FALSE))</f>
        <v/>
      </c>
      <c r="U391" s="47" t="str">
        <f>IF($B391="","",VLOOKUP($B391,'Catalog Items'!$L:$BB,19,FALSE))</f>
        <v/>
      </c>
      <c r="V391" s="47" t="str">
        <f>IF($B391="","",VLOOKUP($B391,'Catalog Items'!$L:$BB,20,FALSE))</f>
        <v/>
      </c>
      <c r="W391" s="47" t="str">
        <f>IF($B391="","",VLOOKUP($B391,'Catalog Items'!$L:$BB,21,FALSE))</f>
        <v/>
      </c>
      <c r="X391" s="48" t="str">
        <f>IF($B391="","",VLOOKUP($B391,'Catalog Items'!$L:$BB,22,FALSE))</f>
        <v/>
      </c>
      <c r="Y391" s="48" t="str">
        <f>IF($B391="","",VLOOKUP($B391,'Catalog Items'!$L:$BB,23,FALSE))</f>
        <v/>
      </c>
      <c r="Z391" s="48" t="str">
        <f>IF($B391="","",VLOOKUP($B391,'Catalog Items'!$L:$BB,24,FALSE))</f>
        <v/>
      </c>
      <c r="AA391" s="47" t="str">
        <f>IF($B391="","",VLOOKUP($B391,'Catalog Items'!$L:$BB,25,FALSE))</f>
        <v/>
      </c>
      <c r="AB391" s="47" t="str">
        <f>IF($B391="","",VLOOKUP($B391,'Catalog Items'!$L:$BB,26,FALSE))</f>
        <v/>
      </c>
      <c r="AC391" s="48" t="str">
        <f>IF($B391="","",VLOOKUP($B391,'Catalog Items'!$L:$BB,27,FALSE))</f>
        <v/>
      </c>
      <c r="AD391" s="48" t="str">
        <f>IF($B391="","",VLOOKUP($B391,'Catalog Items'!$L:$BB,28,FALSE))</f>
        <v/>
      </c>
      <c r="AE391" s="48" t="str">
        <f>IF($B391="","",VLOOKUP($B391,'Catalog Items'!$L:$BB,29,FALSE))</f>
        <v/>
      </c>
      <c r="AF391" s="48" t="str">
        <f>IF($B391="","",VLOOKUP($B391,'Catalog Items'!$L:$BB,30,FALSE))</f>
        <v/>
      </c>
      <c r="AG391" s="48" t="str">
        <f>IF($B391="","",VLOOKUP($B391,'Catalog Items'!$L:$BB,31,FALSE))</f>
        <v/>
      </c>
      <c r="AH391" s="48" t="str">
        <f>IF($B391="","",VLOOKUP($B391,'Catalog Items'!$L:$BB,32,FALSE))</f>
        <v/>
      </c>
      <c r="AI391" s="48" t="str">
        <f>IF($B391="","",VLOOKUP($B391,'Catalog Items'!$L:$BB,33,FALSE))</f>
        <v/>
      </c>
      <c r="AJ391" s="48" t="str">
        <f>IF($B391="","",VLOOKUP($B391,'Catalog Items'!$L:$BB,34,FALSE))</f>
        <v/>
      </c>
      <c r="AK391" s="47" t="str">
        <f>IF($B391="","",VLOOKUP($B391,'Catalog Items'!$L:$BB,35,FALSE))</f>
        <v/>
      </c>
      <c r="AL391" s="47" t="str">
        <f>IF($B391="","",VLOOKUP($B391,'Catalog Items'!$L:$BB,36,FALSE))</f>
        <v/>
      </c>
      <c r="AM391" s="47" t="str">
        <f>IF($B391="","",VLOOKUP($B391,'Catalog Items'!$L:$BB,37,FALSE))</f>
        <v/>
      </c>
      <c r="AN391" s="47" t="str">
        <f>IF($B391="","",VLOOKUP($B391,'Catalog Items'!$L:$BB,38,FALSE))</f>
        <v/>
      </c>
      <c r="AO391" s="47" t="str">
        <f>IF($B391="","",VLOOKUP($B391,'Catalog Items'!$L:$BB,14,FALSE))</f>
        <v/>
      </c>
    </row>
    <row r="392" spans="1:41" ht="15.6" customHeight="1" x14ac:dyDescent="0.25">
      <c r="A392" s="39">
        <v>381</v>
      </c>
      <c r="B392" s="40"/>
      <c r="C392" s="41"/>
      <c r="D392" s="41"/>
      <c r="E392" s="42" t="str">
        <f>IF($B392="","",VLOOKUP($B392,'Catalog Items'!$L:$M,2,FALSE))</f>
        <v/>
      </c>
      <c r="F392" s="68" t="str">
        <f>IF($B392="","",IF(AND(D392&gt;0,C392&gt;0),"UOM Error",IF(D392&gt;0,VLOOKUP(B392,'Catalog Items'!$L:$X,13,FALSE),IF(C392&gt;0,VLOOKUP(B392,'Catalog Items'!$L:$W,12,FALSE),0))))</f>
        <v/>
      </c>
      <c r="G392" s="43" t="str">
        <f t="shared" si="17"/>
        <v/>
      </c>
      <c r="H392" s="44">
        <f t="shared" si="18"/>
        <v>0</v>
      </c>
      <c r="I392" s="45">
        <f t="shared" si="16"/>
        <v>0</v>
      </c>
      <c r="J392" s="46" t="str">
        <f>IF($B392="","",VLOOKUP($B392,'Catalog Items'!$L:$N,3,FALSE))</f>
        <v/>
      </c>
      <c r="K392" s="46" t="str">
        <f>IF($B392="","",VLOOKUP($B392,'Catalog Items'!$L:$O,4,FALSE))</f>
        <v/>
      </c>
      <c r="L392" s="47" t="str">
        <f>IF($B392="","",VLOOKUP($B392,'Catalog Items'!$L:$Q,6,FALSE))</f>
        <v/>
      </c>
      <c r="M392" s="47" t="str">
        <f>IF($B392="","",VLOOKUP($B392,'Catalog Items'!$L:$R,7,FALSE))</f>
        <v/>
      </c>
      <c r="N392" s="47" t="str">
        <f>IF($B392="","",VLOOKUP($B392,'Catalog Items'!$L:$S,8,FALSE))</f>
        <v/>
      </c>
      <c r="O392" s="47" t="str">
        <f>IF($B392="","",VLOOKUP($B392,'Catalog Items'!$L:$T,9,FALSE))</f>
        <v/>
      </c>
      <c r="P392" s="96" t="str">
        <f>IF($B392="","",VLOOKUP($B392,'Catalog Items'!$L:$AA,10,FALSE))</f>
        <v/>
      </c>
      <c r="Q392" s="96" t="str">
        <f>IF($B392="","",VLOOKUP($B392,'Catalog Items'!$L:$AA,11,FALSE))</f>
        <v/>
      </c>
      <c r="R392" s="96" t="str">
        <f>IF($B392="","",VLOOKUP($B392,'Catalog Items'!$L:$AA,12,FALSE))</f>
        <v/>
      </c>
      <c r="S392" s="96" t="str">
        <f>IF($B392="","",VLOOKUP($B392,'Catalog Items'!$L:$AA,13,FALSE))</f>
        <v/>
      </c>
      <c r="T392" s="47" t="str">
        <f>IF($B392="","",VLOOKUP($B392,'Catalog Items'!$L:$BB,17,FALSE))</f>
        <v/>
      </c>
      <c r="U392" s="47" t="str">
        <f>IF($B392="","",VLOOKUP($B392,'Catalog Items'!$L:$BB,19,FALSE))</f>
        <v/>
      </c>
      <c r="V392" s="47" t="str">
        <f>IF($B392="","",VLOOKUP($B392,'Catalog Items'!$L:$BB,20,FALSE))</f>
        <v/>
      </c>
      <c r="W392" s="47" t="str">
        <f>IF($B392="","",VLOOKUP($B392,'Catalog Items'!$L:$BB,21,FALSE))</f>
        <v/>
      </c>
      <c r="X392" s="48" t="str">
        <f>IF($B392="","",VLOOKUP($B392,'Catalog Items'!$L:$BB,22,FALSE))</f>
        <v/>
      </c>
      <c r="Y392" s="48" t="str">
        <f>IF($B392="","",VLOOKUP($B392,'Catalog Items'!$L:$BB,23,FALSE))</f>
        <v/>
      </c>
      <c r="Z392" s="48" t="str">
        <f>IF($B392="","",VLOOKUP($B392,'Catalog Items'!$L:$BB,24,FALSE))</f>
        <v/>
      </c>
      <c r="AA392" s="47" t="str">
        <f>IF($B392="","",VLOOKUP($B392,'Catalog Items'!$L:$BB,25,FALSE))</f>
        <v/>
      </c>
      <c r="AB392" s="47" t="str">
        <f>IF($B392="","",VLOOKUP($B392,'Catalog Items'!$L:$BB,26,FALSE))</f>
        <v/>
      </c>
      <c r="AC392" s="48" t="str">
        <f>IF($B392="","",VLOOKUP($B392,'Catalog Items'!$L:$BB,27,FALSE))</f>
        <v/>
      </c>
      <c r="AD392" s="48" t="str">
        <f>IF($B392="","",VLOOKUP($B392,'Catalog Items'!$L:$BB,28,FALSE))</f>
        <v/>
      </c>
      <c r="AE392" s="48" t="str">
        <f>IF($B392="","",VLOOKUP($B392,'Catalog Items'!$L:$BB,29,FALSE))</f>
        <v/>
      </c>
      <c r="AF392" s="48" t="str">
        <f>IF($B392="","",VLOOKUP($B392,'Catalog Items'!$L:$BB,30,FALSE))</f>
        <v/>
      </c>
      <c r="AG392" s="48" t="str">
        <f>IF($B392="","",VLOOKUP($B392,'Catalog Items'!$L:$BB,31,FALSE))</f>
        <v/>
      </c>
      <c r="AH392" s="48" t="str">
        <f>IF($B392="","",VLOOKUP($B392,'Catalog Items'!$L:$BB,32,FALSE))</f>
        <v/>
      </c>
      <c r="AI392" s="48" t="str">
        <f>IF($B392="","",VLOOKUP($B392,'Catalog Items'!$L:$BB,33,FALSE))</f>
        <v/>
      </c>
      <c r="AJ392" s="48" t="str">
        <f>IF($B392="","",VLOOKUP($B392,'Catalog Items'!$L:$BB,34,FALSE))</f>
        <v/>
      </c>
      <c r="AK392" s="47" t="str">
        <f>IF($B392="","",VLOOKUP($B392,'Catalog Items'!$L:$BB,35,FALSE))</f>
        <v/>
      </c>
      <c r="AL392" s="47" t="str">
        <f>IF($B392="","",VLOOKUP($B392,'Catalog Items'!$L:$BB,36,FALSE))</f>
        <v/>
      </c>
      <c r="AM392" s="47" t="str">
        <f>IF($B392="","",VLOOKUP($B392,'Catalog Items'!$L:$BB,37,FALSE))</f>
        <v/>
      </c>
      <c r="AN392" s="47" t="str">
        <f>IF($B392="","",VLOOKUP($B392,'Catalog Items'!$L:$BB,38,FALSE))</f>
        <v/>
      </c>
      <c r="AO392" s="47" t="str">
        <f>IF($B392="","",VLOOKUP($B392,'Catalog Items'!$L:$BB,14,FALSE))</f>
        <v/>
      </c>
    </row>
    <row r="393" spans="1:41" ht="15.6" customHeight="1" x14ac:dyDescent="0.25">
      <c r="A393" s="39">
        <v>382</v>
      </c>
      <c r="B393" s="40"/>
      <c r="C393" s="41"/>
      <c r="D393" s="41"/>
      <c r="E393" s="42" t="str">
        <f>IF($B393="","",VLOOKUP($B393,'Catalog Items'!$L:$M,2,FALSE))</f>
        <v/>
      </c>
      <c r="F393" s="68" t="str">
        <f>IF($B393="","",IF(AND(D393&gt;0,C393&gt;0),"UOM Error",IF(D393&gt;0,VLOOKUP(B393,'Catalog Items'!$L:$X,13,FALSE),IF(C393&gt;0,VLOOKUP(B393,'Catalog Items'!$L:$W,12,FALSE),0))))</f>
        <v/>
      </c>
      <c r="G393" s="43" t="str">
        <f t="shared" si="17"/>
        <v/>
      </c>
      <c r="H393" s="44">
        <f t="shared" si="18"/>
        <v>0</v>
      </c>
      <c r="I393" s="45">
        <f t="shared" si="16"/>
        <v>0</v>
      </c>
      <c r="J393" s="46" t="str">
        <f>IF($B393="","",VLOOKUP($B393,'Catalog Items'!$L:$N,3,FALSE))</f>
        <v/>
      </c>
      <c r="K393" s="46" t="str">
        <f>IF($B393="","",VLOOKUP($B393,'Catalog Items'!$L:$O,4,FALSE))</f>
        <v/>
      </c>
      <c r="L393" s="47" t="str">
        <f>IF($B393="","",VLOOKUP($B393,'Catalog Items'!$L:$Q,6,FALSE))</f>
        <v/>
      </c>
      <c r="M393" s="47" t="str">
        <f>IF($B393="","",VLOOKUP($B393,'Catalog Items'!$L:$R,7,FALSE))</f>
        <v/>
      </c>
      <c r="N393" s="47" t="str">
        <f>IF($B393="","",VLOOKUP($B393,'Catalog Items'!$L:$S,8,FALSE))</f>
        <v/>
      </c>
      <c r="O393" s="47" t="str">
        <f>IF($B393="","",VLOOKUP($B393,'Catalog Items'!$L:$T,9,FALSE))</f>
        <v/>
      </c>
      <c r="P393" s="96" t="str">
        <f>IF($B393="","",VLOOKUP($B393,'Catalog Items'!$L:$AA,10,FALSE))</f>
        <v/>
      </c>
      <c r="Q393" s="96" t="str">
        <f>IF($B393="","",VLOOKUP($B393,'Catalog Items'!$L:$AA,11,FALSE))</f>
        <v/>
      </c>
      <c r="R393" s="96" t="str">
        <f>IF($B393="","",VLOOKUP($B393,'Catalog Items'!$L:$AA,12,FALSE))</f>
        <v/>
      </c>
      <c r="S393" s="96" t="str">
        <f>IF($B393="","",VLOOKUP($B393,'Catalog Items'!$L:$AA,13,FALSE))</f>
        <v/>
      </c>
      <c r="T393" s="47" t="str">
        <f>IF($B393="","",VLOOKUP($B393,'Catalog Items'!$L:$BB,17,FALSE))</f>
        <v/>
      </c>
      <c r="U393" s="47" t="str">
        <f>IF($B393="","",VLOOKUP($B393,'Catalog Items'!$L:$BB,19,FALSE))</f>
        <v/>
      </c>
      <c r="V393" s="47" t="str">
        <f>IF($B393="","",VLOOKUP($B393,'Catalog Items'!$L:$BB,20,FALSE))</f>
        <v/>
      </c>
      <c r="W393" s="47" t="str">
        <f>IF($B393="","",VLOOKUP($B393,'Catalog Items'!$L:$BB,21,FALSE))</f>
        <v/>
      </c>
      <c r="X393" s="48" t="str">
        <f>IF($B393="","",VLOOKUP($B393,'Catalog Items'!$L:$BB,22,FALSE))</f>
        <v/>
      </c>
      <c r="Y393" s="48" t="str">
        <f>IF($B393="","",VLOOKUP($B393,'Catalog Items'!$L:$BB,23,FALSE))</f>
        <v/>
      </c>
      <c r="Z393" s="48" t="str">
        <f>IF($B393="","",VLOOKUP($B393,'Catalog Items'!$L:$BB,24,FALSE))</f>
        <v/>
      </c>
      <c r="AA393" s="47" t="str">
        <f>IF($B393="","",VLOOKUP($B393,'Catalog Items'!$L:$BB,25,FALSE))</f>
        <v/>
      </c>
      <c r="AB393" s="47" t="str">
        <f>IF($B393="","",VLOOKUP($B393,'Catalog Items'!$L:$BB,26,FALSE))</f>
        <v/>
      </c>
      <c r="AC393" s="48" t="str">
        <f>IF($B393="","",VLOOKUP($B393,'Catalog Items'!$L:$BB,27,FALSE))</f>
        <v/>
      </c>
      <c r="AD393" s="48" t="str">
        <f>IF($B393="","",VLOOKUP($B393,'Catalog Items'!$L:$BB,28,FALSE))</f>
        <v/>
      </c>
      <c r="AE393" s="48" t="str">
        <f>IF($B393="","",VLOOKUP($B393,'Catalog Items'!$L:$BB,29,FALSE))</f>
        <v/>
      </c>
      <c r="AF393" s="48" t="str">
        <f>IF($B393="","",VLOOKUP($B393,'Catalog Items'!$L:$BB,30,FALSE))</f>
        <v/>
      </c>
      <c r="AG393" s="48" t="str">
        <f>IF($B393="","",VLOOKUP($B393,'Catalog Items'!$L:$BB,31,FALSE))</f>
        <v/>
      </c>
      <c r="AH393" s="48" t="str">
        <f>IF($B393="","",VLOOKUP($B393,'Catalog Items'!$L:$BB,32,FALSE))</f>
        <v/>
      </c>
      <c r="AI393" s="48" t="str">
        <f>IF($B393="","",VLOOKUP($B393,'Catalog Items'!$L:$BB,33,FALSE))</f>
        <v/>
      </c>
      <c r="AJ393" s="48" t="str">
        <f>IF($B393="","",VLOOKUP($B393,'Catalog Items'!$L:$BB,34,FALSE))</f>
        <v/>
      </c>
      <c r="AK393" s="47" t="str">
        <f>IF($B393="","",VLOOKUP($B393,'Catalog Items'!$L:$BB,35,FALSE))</f>
        <v/>
      </c>
      <c r="AL393" s="47" t="str">
        <f>IF($B393="","",VLOOKUP($B393,'Catalog Items'!$L:$BB,36,FALSE))</f>
        <v/>
      </c>
      <c r="AM393" s="47" t="str">
        <f>IF($B393="","",VLOOKUP($B393,'Catalog Items'!$L:$BB,37,FALSE))</f>
        <v/>
      </c>
      <c r="AN393" s="47" t="str">
        <f>IF($B393="","",VLOOKUP($B393,'Catalog Items'!$L:$BB,38,FALSE))</f>
        <v/>
      </c>
      <c r="AO393" s="47" t="str">
        <f>IF($B393="","",VLOOKUP($B393,'Catalog Items'!$L:$BB,14,FALSE))</f>
        <v/>
      </c>
    </row>
    <row r="394" spans="1:41" ht="15.6" customHeight="1" x14ac:dyDescent="0.25">
      <c r="A394" s="39">
        <v>383</v>
      </c>
      <c r="B394" s="40"/>
      <c r="C394" s="41"/>
      <c r="D394" s="41"/>
      <c r="E394" s="42" t="str">
        <f>IF($B394="","",VLOOKUP($B394,'Catalog Items'!$L:$M,2,FALSE))</f>
        <v/>
      </c>
      <c r="F394" s="68" t="str">
        <f>IF($B394="","",IF(AND(D394&gt;0,C394&gt;0),"UOM Error",IF(D394&gt;0,VLOOKUP(B394,'Catalog Items'!$L:$X,13,FALSE),IF(C394&gt;0,VLOOKUP(B394,'Catalog Items'!$L:$W,12,FALSE),0))))</f>
        <v/>
      </c>
      <c r="G394" s="43" t="str">
        <f t="shared" si="17"/>
        <v/>
      </c>
      <c r="H394" s="44">
        <f t="shared" si="18"/>
        <v>0</v>
      </c>
      <c r="I394" s="45">
        <f t="shared" si="16"/>
        <v>0</v>
      </c>
      <c r="J394" s="46" t="str">
        <f>IF($B394="","",VLOOKUP($B394,'Catalog Items'!$L:$N,3,FALSE))</f>
        <v/>
      </c>
      <c r="K394" s="46" t="str">
        <f>IF($B394="","",VLOOKUP($B394,'Catalog Items'!$L:$O,4,FALSE))</f>
        <v/>
      </c>
      <c r="L394" s="47" t="str">
        <f>IF($B394="","",VLOOKUP($B394,'Catalog Items'!$L:$Q,6,FALSE))</f>
        <v/>
      </c>
      <c r="M394" s="47" t="str">
        <f>IF($B394="","",VLOOKUP($B394,'Catalog Items'!$L:$R,7,FALSE))</f>
        <v/>
      </c>
      <c r="N394" s="47" t="str">
        <f>IF($B394="","",VLOOKUP($B394,'Catalog Items'!$L:$S,8,FALSE))</f>
        <v/>
      </c>
      <c r="O394" s="47" t="str">
        <f>IF($B394="","",VLOOKUP($B394,'Catalog Items'!$L:$T,9,FALSE))</f>
        <v/>
      </c>
      <c r="P394" s="96" t="str">
        <f>IF($B394="","",VLOOKUP($B394,'Catalog Items'!$L:$AA,10,FALSE))</f>
        <v/>
      </c>
      <c r="Q394" s="96" t="str">
        <f>IF($B394="","",VLOOKUP($B394,'Catalog Items'!$L:$AA,11,FALSE))</f>
        <v/>
      </c>
      <c r="R394" s="96" t="str">
        <f>IF($B394="","",VLOOKUP($B394,'Catalog Items'!$L:$AA,12,FALSE))</f>
        <v/>
      </c>
      <c r="S394" s="96" t="str">
        <f>IF($B394="","",VLOOKUP($B394,'Catalog Items'!$L:$AA,13,FALSE))</f>
        <v/>
      </c>
      <c r="T394" s="47" t="str">
        <f>IF($B394="","",VLOOKUP($B394,'Catalog Items'!$L:$BB,17,FALSE))</f>
        <v/>
      </c>
      <c r="U394" s="47" t="str">
        <f>IF($B394="","",VLOOKUP($B394,'Catalog Items'!$L:$BB,19,FALSE))</f>
        <v/>
      </c>
      <c r="V394" s="47" t="str">
        <f>IF($B394="","",VLOOKUP($B394,'Catalog Items'!$L:$BB,20,FALSE))</f>
        <v/>
      </c>
      <c r="W394" s="47" t="str">
        <f>IF($B394="","",VLOOKUP($B394,'Catalog Items'!$L:$BB,21,FALSE))</f>
        <v/>
      </c>
      <c r="X394" s="48" t="str">
        <f>IF($B394="","",VLOOKUP($B394,'Catalog Items'!$L:$BB,22,FALSE))</f>
        <v/>
      </c>
      <c r="Y394" s="48" t="str">
        <f>IF($B394="","",VLOOKUP($B394,'Catalog Items'!$L:$BB,23,FALSE))</f>
        <v/>
      </c>
      <c r="Z394" s="48" t="str">
        <f>IF($B394="","",VLOOKUP($B394,'Catalog Items'!$L:$BB,24,FALSE))</f>
        <v/>
      </c>
      <c r="AA394" s="47" t="str">
        <f>IF($B394="","",VLOOKUP($B394,'Catalog Items'!$L:$BB,25,FALSE))</f>
        <v/>
      </c>
      <c r="AB394" s="47" t="str">
        <f>IF($B394="","",VLOOKUP($B394,'Catalog Items'!$L:$BB,26,FALSE))</f>
        <v/>
      </c>
      <c r="AC394" s="48" t="str">
        <f>IF($B394="","",VLOOKUP($B394,'Catalog Items'!$L:$BB,27,FALSE))</f>
        <v/>
      </c>
      <c r="AD394" s="48" t="str">
        <f>IF($B394="","",VLOOKUP($B394,'Catalog Items'!$L:$BB,28,FALSE))</f>
        <v/>
      </c>
      <c r="AE394" s="48" t="str">
        <f>IF($B394="","",VLOOKUP($B394,'Catalog Items'!$L:$BB,29,FALSE))</f>
        <v/>
      </c>
      <c r="AF394" s="48" t="str">
        <f>IF($B394="","",VLOOKUP($B394,'Catalog Items'!$L:$BB,30,FALSE))</f>
        <v/>
      </c>
      <c r="AG394" s="48" t="str">
        <f>IF($B394="","",VLOOKUP($B394,'Catalog Items'!$L:$BB,31,FALSE))</f>
        <v/>
      </c>
      <c r="AH394" s="48" t="str">
        <f>IF($B394="","",VLOOKUP($B394,'Catalog Items'!$L:$BB,32,FALSE))</f>
        <v/>
      </c>
      <c r="AI394" s="48" t="str">
        <f>IF($B394="","",VLOOKUP($B394,'Catalog Items'!$L:$BB,33,FALSE))</f>
        <v/>
      </c>
      <c r="AJ394" s="48" t="str">
        <f>IF($B394="","",VLOOKUP($B394,'Catalog Items'!$L:$BB,34,FALSE))</f>
        <v/>
      </c>
      <c r="AK394" s="47" t="str">
        <f>IF($B394="","",VLOOKUP($B394,'Catalog Items'!$L:$BB,35,FALSE))</f>
        <v/>
      </c>
      <c r="AL394" s="47" t="str">
        <f>IF($B394="","",VLOOKUP($B394,'Catalog Items'!$L:$BB,36,FALSE))</f>
        <v/>
      </c>
      <c r="AM394" s="47" t="str">
        <f>IF($B394="","",VLOOKUP($B394,'Catalog Items'!$L:$BB,37,FALSE))</f>
        <v/>
      </c>
      <c r="AN394" s="47" t="str">
        <f>IF($B394="","",VLOOKUP($B394,'Catalog Items'!$L:$BB,38,FALSE))</f>
        <v/>
      </c>
      <c r="AO394" s="47" t="str">
        <f>IF($B394="","",VLOOKUP($B394,'Catalog Items'!$L:$BB,14,FALSE))</f>
        <v/>
      </c>
    </row>
    <row r="395" spans="1:41" ht="15.6" customHeight="1" x14ac:dyDescent="0.25">
      <c r="A395" s="39">
        <v>384</v>
      </c>
      <c r="B395" s="40"/>
      <c r="C395" s="41"/>
      <c r="D395" s="41"/>
      <c r="E395" s="42" t="str">
        <f>IF($B395="","",VLOOKUP($B395,'Catalog Items'!$L:$M,2,FALSE))</f>
        <v/>
      </c>
      <c r="F395" s="68" t="str">
        <f>IF($B395="","",IF(AND(D395&gt;0,C395&gt;0),"UOM Error",IF(D395&gt;0,VLOOKUP(B395,'Catalog Items'!$L:$X,13,FALSE),IF(C395&gt;0,VLOOKUP(B395,'Catalog Items'!$L:$W,12,FALSE),0))))</f>
        <v/>
      </c>
      <c r="G395" s="43" t="str">
        <f t="shared" si="17"/>
        <v/>
      </c>
      <c r="H395" s="44">
        <f t="shared" si="18"/>
        <v>0</v>
      </c>
      <c r="I395" s="45">
        <f t="shared" si="16"/>
        <v>0</v>
      </c>
      <c r="J395" s="46" t="str">
        <f>IF($B395="","",VLOOKUP($B395,'Catalog Items'!$L:$N,3,FALSE))</f>
        <v/>
      </c>
      <c r="K395" s="46" t="str">
        <f>IF($B395="","",VLOOKUP($B395,'Catalog Items'!$L:$O,4,FALSE))</f>
        <v/>
      </c>
      <c r="L395" s="47" t="str">
        <f>IF($B395="","",VLOOKUP($B395,'Catalog Items'!$L:$Q,6,FALSE))</f>
        <v/>
      </c>
      <c r="M395" s="47" t="str">
        <f>IF($B395="","",VLOOKUP($B395,'Catalog Items'!$L:$R,7,FALSE))</f>
        <v/>
      </c>
      <c r="N395" s="47" t="str">
        <f>IF($B395="","",VLOOKUP($B395,'Catalog Items'!$L:$S,8,FALSE))</f>
        <v/>
      </c>
      <c r="O395" s="47" t="str">
        <f>IF($B395="","",VLOOKUP($B395,'Catalog Items'!$L:$T,9,FALSE))</f>
        <v/>
      </c>
      <c r="P395" s="96" t="str">
        <f>IF($B395="","",VLOOKUP($B395,'Catalog Items'!$L:$AA,10,FALSE))</f>
        <v/>
      </c>
      <c r="Q395" s="96" t="str">
        <f>IF($B395="","",VLOOKUP($B395,'Catalog Items'!$L:$AA,11,FALSE))</f>
        <v/>
      </c>
      <c r="R395" s="96" t="str">
        <f>IF($B395="","",VLOOKUP($B395,'Catalog Items'!$L:$AA,12,FALSE))</f>
        <v/>
      </c>
      <c r="S395" s="96" t="str">
        <f>IF($B395="","",VLOOKUP($B395,'Catalog Items'!$L:$AA,13,FALSE))</f>
        <v/>
      </c>
      <c r="T395" s="47" t="str">
        <f>IF($B395="","",VLOOKUP($B395,'Catalog Items'!$L:$BB,17,FALSE))</f>
        <v/>
      </c>
      <c r="U395" s="47" t="str">
        <f>IF($B395="","",VLOOKUP($B395,'Catalog Items'!$L:$BB,19,FALSE))</f>
        <v/>
      </c>
      <c r="V395" s="47" t="str">
        <f>IF($B395="","",VLOOKUP($B395,'Catalog Items'!$L:$BB,20,FALSE))</f>
        <v/>
      </c>
      <c r="W395" s="47" t="str">
        <f>IF($B395="","",VLOOKUP($B395,'Catalog Items'!$L:$BB,21,FALSE))</f>
        <v/>
      </c>
      <c r="X395" s="48" t="str">
        <f>IF($B395="","",VLOOKUP($B395,'Catalog Items'!$L:$BB,22,FALSE))</f>
        <v/>
      </c>
      <c r="Y395" s="48" t="str">
        <f>IF($B395="","",VLOOKUP($B395,'Catalog Items'!$L:$BB,23,FALSE))</f>
        <v/>
      </c>
      <c r="Z395" s="48" t="str">
        <f>IF($B395="","",VLOOKUP($B395,'Catalog Items'!$L:$BB,24,FALSE))</f>
        <v/>
      </c>
      <c r="AA395" s="47" t="str">
        <f>IF($B395="","",VLOOKUP($B395,'Catalog Items'!$L:$BB,25,FALSE))</f>
        <v/>
      </c>
      <c r="AB395" s="47" t="str">
        <f>IF($B395="","",VLOOKUP($B395,'Catalog Items'!$L:$BB,26,FALSE))</f>
        <v/>
      </c>
      <c r="AC395" s="48" t="str">
        <f>IF($B395="","",VLOOKUP($B395,'Catalog Items'!$L:$BB,27,FALSE))</f>
        <v/>
      </c>
      <c r="AD395" s="48" t="str">
        <f>IF($B395="","",VLOOKUP($B395,'Catalog Items'!$L:$BB,28,FALSE))</f>
        <v/>
      </c>
      <c r="AE395" s="48" t="str">
        <f>IF($B395="","",VLOOKUP($B395,'Catalog Items'!$L:$BB,29,FALSE))</f>
        <v/>
      </c>
      <c r="AF395" s="48" t="str">
        <f>IF($B395="","",VLOOKUP($B395,'Catalog Items'!$L:$BB,30,FALSE))</f>
        <v/>
      </c>
      <c r="AG395" s="48" t="str">
        <f>IF($B395="","",VLOOKUP($B395,'Catalog Items'!$L:$BB,31,FALSE))</f>
        <v/>
      </c>
      <c r="AH395" s="48" t="str">
        <f>IF($B395="","",VLOOKUP($B395,'Catalog Items'!$L:$BB,32,FALSE))</f>
        <v/>
      </c>
      <c r="AI395" s="48" t="str">
        <f>IF($B395="","",VLOOKUP($B395,'Catalog Items'!$L:$BB,33,FALSE))</f>
        <v/>
      </c>
      <c r="AJ395" s="48" t="str">
        <f>IF($B395="","",VLOOKUP($B395,'Catalog Items'!$L:$BB,34,FALSE))</f>
        <v/>
      </c>
      <c r="AK395" s="47" t="str">
        <f>IF($B395="","",VLOOKUP($B395,'Catalog Items'!$L:$BB,35,FALSE))</f>
        <v/>
      </c>
      <c r="AL395" s="47" t="str">
        <f>IF($B395="","",VLOOKUP($B395,'Catalog Items'!$L:$BB,36,FALSE))</f>
        <v/>
      </c>
      <c r="AM395" s="47" t="str">
        <f>IF($B395="","",VLOOKUP($B395,'Catalog Items'!$L:$BB,37,FALSE))</f>
        <v/>
      </c>
      <c r="AN395" s="47" t="str">
        <f>IF($B395="","",VLOOKUP($B395,'Catalog Items'!$L:$BB,38,FALSE))</f>
        <v/>
      </c>
      <c r="AO395" s="47" t="str">
        <f>IF($B395="","",VLOOKUP($B395,'Catalog Items'!$L:$BB,14,FALSE))</f>
        <v/>
      </c>
    </row>
    <row r="396" spans="1:41" ht="15.6" customHeight="1" x14ac:dyDescent="0.25">
      <c r="A396" s="39">
        <v>385</v>
      </c>
      <c r="B396" s="40"/>
      <c r="C396" s="41"/>
      <c r="D396" s="41"/>
      <c r="E396" s="42" t="str">
        <f>IF($B396="","",VLOOKUP($B396,'Catalog Items'!$L:$M,2,FALSE))</f>
        <v/>
      </c>
      <c r="F396" s="68" t="str">
        <f>IF($B396="","",IF(AND(D396&gt;0,C396&gt;0),"UOM Error",IF(D396&gt;0,VLOOKUP(B396,'Catalog Items'!$L:$X,13,FALSE),IF(C396&gt;0,VLOOKUP(B396,'Catalog Items'!$L:$W,12,FALSE),0))))</f>
        <v/>
      </c>
      <c r="G396" s="43" t="str">
        <f t="shared" si="17"/>
        <v/>
      </c>
      <c r="H396" s="44">
        <f t="shared" si="18"/>
        <v>0</v>
      </c>
      <c r="I396" s="45">
        <f t="shared" ref="I396:I459" si="19">IF($B396="",0,IFERROR($G396*$AE396,0))</f>
        <v>0</v>
      </c>
      <c r="J396" s="46" t="str">
        <f>IF($B396="","",VLOOKUP($B396,'Catalog Items'!$L:$N,3,FALSE))</f>
        <v/>
      </c>
      <c r="K396" s="46" t="str">
        <f>IF($B396="","",VLOOKUP($B396,'Catalog Items'!$L:$O,4,FALSE))</f>
        <v/>
      </c>
      <c r="L396" s="47" t="str">
        <f>IF($B396="","",VLOOKUP($B396,'Catalog Items'!$L:$Q,6,FALSE))</f>
        <v/>
      </c>
      <c r="M396" s="47" t="str">
        <f>IF($B396="","",VLOOKUP($B396,'Catalog Items'!$L:$R,7,FALSE))</f>
        <v/>
      </c>
      <c r="N396" s="47" t="str">
        <f>IF($B396="","",VLOOKUP($B396,'Catalog Items'!$L:$S,8,FALSE))</f>
        <v/>
      </c>
      <c r="O396" s="47" t="str">
        <f>IF($B396="","",VLOOKUP($B396,'Catalog Items'!$L:$T,9,FALSE))</f>
        <v/>
      </c>
      <c r="P396" s="96" t="str">
        <f>IF($B396="","",VLOOKUP($B396,'Catalog Items'!$L:$AA,10,FALSE))</f>
        <v/>
      </c>
      <c r="Q396" s="96" t="str">
        <f>IF($B396="","",VLOOKUP($B396,'Catalog Items'!$L:$AA,11,FALSE))</f>
        <v/>
      </c>
      <c r="R396" s="96" t="str">
        <f>IF($B396="","",VLOOKUP($B396,'Catalog Items'!$L:$AA,12,FALSE))</f>
        <v/>
      </c>
      <c r="S396" s="96" t="str">
        <f>IF($B396="","",VLOOKUP($B396,'Catalog Items'!$L:$AA,13,FALSE))</f>
        <v/>
      </c>
      <c r="T396" s="47" t="str">
        <f>IF($B396="","",VLOOKUP($B396,'Catalog Items'!$L:$BB,17,FALSE))</f>
        <v/>
      </c>
      <c r="U396" s="47" t="str">
        <f>IF($B396="","",VLOOKUP($B396,'Catalog Items'!$L:$BB,19,FALSE))</f>
        <v/>
      </c>
      <c r="V396" s="47" t="str">
        <f>IF($B396="","",VLOOKUP($B396,'Catalog Items'!$L:$BB,20,FALSE))</f>
        <v/>
      </c>
      <c r="W396" s="47" t="str">
        <f>IF($B396="","",VLOOKUP($B396,'Catalog Items'!$L:$BB,21,FALSE))</f>
        <v/>
      </c>
      <c r="X396" s="48" t="str">
        <f>IF($B396="","",VLOOKUP($B396,'Catalog Items'!$L:$BB,22,FALSE))</f>
        <v/>
      </c>
      <c r="Y396" s="48" t="str">
        <f>IF($B396="","",VLOOKUP($B396,'Catalog Items'!$L:$BB,23,FALSE))</f>
        <v/>
      </c>
      <c r="Z396" s="48" t="str">
        <f>IF($B396="","",VLOOKUP($B396,'Catalog Items'!$L:$BB,24,FALSE))</f>
        <v/>
      </c>
      <c r="AA396" s="47" t="str">
        <f>IF($B396="","",VLOOKUP($B396,'Catalog Items'!$L:$BB,25,FALSE))</f>
        <v/>
      </c>
      <c r="AB396" s="47" t="str">
        <f>IF($B396="","",VLOOKUP($B396,'Catalog Items'!$L:$BB,26,FALSE))</f>
        <v/>
      </c>
      <c r="AC396" s="48" t="str">
        <f>IF($B396="","",VLOOKUP($B396,'Catalog Items'!$L:$BB,27,FALSE))</f>
        <v/>
      </c>
      <c r="AD396" s="48" t="str">
        <f>IF($B396="","",VLOOKUP($B396,'Catalog Items'!$L:$BB,28,FALSE))</f>
        <v/>
      </c>
      <c r="AE396" s="48" t="str">
        <f>IF($B396="","",VLOOKUP($B396,'Catalog Items'!$L:$BB,29,FALSE))</f>
        <v/>
      </c>
      <c r="AF396" s="48" t="str">
        <f>IF($B396="","",VLOOKUP($B396,'Catalog Items'!$L:$BB,30,FALSE))</f>
        <v/>
      </c>
      <c r="AG396" s="48" t="str">
        <f>IF($B396="","",VLOOKUP($B396,'Catalog Items'!$L:$BB,31,FALSE))</f>
        <v/>
      </c>
      <c r="AH396" s="48" t="str">
        <f>IF($B396="","",VLOOKUP($B396,'Catalog Items'!$L:$BB,32,FALSE))</f>
        <v/>
      </c>
      <c r="AI396" s="48" t="str">
        <f>IF($B396="","",VLOOKUP($B396,'Catalog Items'!$L:$BB,33,FALSE))</f>
        <v/>
      </c>
      <c r="AJ396" s="48" t="str">
        <f>IF($B396="","",VLOOKUP($B396,'Catalog Items'!$L:$BB,34,FALSE))</f>
        <v/>
      </c>
      <c r="AK396" s="47" t="str">
        <f>IF($B396="","",VLOOKUP($B396,'Catalog Items'!$L:$BB,35,FALSE))</f>
        <v/>
      </c>
      <c r="AL396" s="47" t="str">
        <f>IF($B396="","",VLOOKUP($B396,'Catalog Items'!$L:$BB,36,FALSE))</f>
        <v/>
      </c>
      <c r="AM396" s="47" t="str">
        <f>IF($B396="","",VLOOKUP($B396,'Catalog Items'!$L:$BB,37,FALSE))</f>
        <v/>
      </c>
      <c r="AN396" s="47" t="str">
        <f>IF($B396="","",VLOOKUP($B396,'Catalog Items'!$L:$BB,38,FALSE))</f>
        <v/>
      </c>
      <c r="AO396" s="47" t="str">
        <f>IF($B396="","",VLOOKUP($B396,'Catalog Items'!$L:$BB,14,FALSE))</f>
        <v/>
      </c>
    </row>
    <row r="397" spans="1:41" ht="15.6" customHeight="1" x14ac:dyDescent="0.25">
      <c r="A397" s="39">
        <v>386</v>
      </c>
      <c r="B397" s="40"/>
      <c r="C397" s="41"/>
      <c r="D397" s="41"/>
      <c r="E397" s="42" t="str">
        <f>IF($B397="","",VLOOKUP($B397,'Catalog Items'!$L:$M,2,FALSE))</f>
        <v/>
      </c>
      <c r="F397" s="68" t="str">
        <f>IF($B397="","",IF(AND(D397&gt;0,C397&gt;0),"UOM Error",IF(D397&gt;0,VLOOKUP(B397,'Catalog Items'!$L:$X,13,FALSE),IF(C397&gt;0,VLOOKUP(B397,'Catalog Items'!$L:$W,12,FALSE),0))))</f>
        <v/>
      </c>
      <c r="G397" s="43" t="str">
        <f t="shared" ref="G397:G460" si="20">IF(B397="","",IF(AND(D397&gt;0,C397&gt;0),0,IF(D397&gt;0,IF(MOD(D397*O397,O397)&lt;&gt;0,"Case Error",D397),IF(MOD(C397,O397)=0,C397/O397,"Pkg Error"))))</f>
        <v/>
      </c>
      <c r="H397" s="44">
        <f t="shared" ref="H397:H460" si="21">IF($B397="",0,IFERROR(IF($F397="UOM Error",0,IF($D397&gt;0,$G397*$F397,IF($C397&gt;0,$G397*($F397*$O397),0))),0))</f>
        <v>0</v>
      </c>
      <c r="I397" s="45">
        <f t="shared" si="19"/>
        <v>0</v>
      </c>
      <c r="J397" s="46" t="str">
        <f>IF($B397="","",VLOOKUP($B397,'Catalog Items'!$L:$N,3,FALSE))</f>
        <v/>
      </c>
      <c r="K397" s="46" t="str">
        <f>IF($B397="","",VLOOKUP($B397,'Catalog Items'!$L:$O,4,FALSE))</f>
        <v/>
      </c>
      <c r="L397" s="47" t="str">
        <f>IF($B397="","",VLOOKUP($B397,'Catalog Items'!$L:$Q,6,FALSE))</f>
        <v/>
      </c>
      <c r="M397" s="47" t="str">
        <f>IF($B397="","",VLOOKUP($B397,'Catalog Items'!$L:$R,7,FALSE))</f>
        <v/>
      </c>
      <c r="N397" s="47" t="str">
        <f>IF($B397="","",VLOOKUP($B397,'Catalog Items'!$L:$S,8,FALSE))</f>
        <v/>
      </c>
      <c r="O397" s="47" t="str">
        <f>IF($B397="","",VLOOKUP($B397,'Catalog Items'!$L:$T,9,FALSE))</f>
        <v/>
      </c>
      <c r="P397" s="96" t="str">
        <f>IF($B397="","",VLOOKUP($B397,'Catalog Items'!$L:$AA,10,FALSE))</f>
        <v/>
      </c>
      <c r="Q397" s="96" t="str">
        <f>IF($B397="","",VLOOKUP($B397,'Catalog Items'!$L:$AA,11,FALSE))</f>
        <v/>
      </c>
      <c r="R397" s="96" t="str">
        <f>IF($B397="","",VLOOKUP($B397,'Catalog Items'!$L:$AA,12,FALSE))</f>
        <v/>
      </c>
      <c r="S397" s="96" t="str">
        <f>IF($B397="","",VLOOKUP($B397,'Catalog Items'!$L:$AA,13,FALSE))</f>
        <v/>
      </c>
      <c r="T397" s="47" t="str">
        <f>IF($B397="","",VLOOKUP($B397,'Catalog Items'!$L:$BB,17,FALSE))</f>
        <v/>
      </c>
      <c r="U397" s="47" t="str">
        <f>IF($B397="","",VLOOKUP($B397,'Catalog Items'!$L:$BB,19,FALSE))</f>
        <v/>
      </c>
      <c r="V397" s="47" t="str">
        <f>IF($B397="","",VLOOKUP($B397,'Catalog Items'!$L:$BB,20,FALSE))</f>
        <v/>
      </c>
      <c r="W397" s="47" t="str">
        <f>IF($B397="","",VLOOKUP($B397,'Catalog Items'!$L:$BB,21,FALSE))</f>
        <v/>
      </c>
      <c r="X397" s="48" t="str">
        <f>IF($B397="","",VLOOKUP($B397,'Catalog Items'!$L:$BB,22,FALSE))</f>
        <v/>
      </c>
      <c r="Y397" s="48" t="str">
        <f>IF($B397="","",VLOOKUP($B397,'Catalog Items'!$L:$BB,23,FALSE))</f>
        <v/>
      </c>
      <c r="Z397" s="48" t="str">
        <f>IF($B397="","",VLOOKUP($B397,'Catalog Items'!$L:$BB,24,FALSE))</f>
        <v/>
      </c>
      <c r="AA397" s="47" t="str">
        <f>IF($B397="","",VLOOKUP($B397,'Catalog Items'!$L:$BB,25,FALSE))</f>
        <v/>
      </c>
      <c r="AB397" s="47" t="str">
        <f>IF($B397="","",VLOOKUP($B397,'Catalog Items'!$L:$BB,26,FALSE))</f>
        <v/>
      </c>
      <c r="AC397" s="48" t="str">
        <f>IF($B397="","",VLOOKUP($B397,'Catalog Items'!$L:$BB,27,FALSE))</f>
        <v/>
      </c>
      <c r="AD397" s="48" t="str">
        <f>IF($B397="","",VLOOKUP($B397,'Catalog Items'!$L:$BB,28,FALSE))</f>
        <v/>
      </c>
      <c r="AE397" s="48" t="str">
        <f>IF($B397="","",VLOOKUP($B397,'Catalog Items'!$L:$BB,29,FALSE))</f>
        <v/>
      </c>
      <c r="AF397" s="48" t="str">
        <f>IF($B397="","",VLOOKUP($B397,'Catalog Items'!$L:$BB,30,FALSE))</f>
        <v/>
      </c>
      <c r="AG397" s="48" t="str">
        <f>IF($B397="","",VLOOKUP($B397,'Catalog Items'!$L:$BB,31,FALSE))</f>
        <v/>
      </c>
      <c r="AH397" s="48" t="str">
        <f>IF($B397="","",VLOOKUP($B397,'Catalog Items'!$L:$BB,32,FALSE))</f>
        <v/>
      </c>
      <c r="AI397" s="48" t="str">
        <f>IF($B397="","",VLOOKUP($B397,'Catalog Items'!$L:$BB,33,FALSE))</f>
        <v/>
      </c>
      <c r="AJ397" s="48" t="str">
        <f>IF($B397="","",VLOOKUP($B397,'Catalog Items'!$L:$BB,34,FALSE))</f>
        <v/>
      </c>
      <c r="AK397" s="47" t="str">
        <f>IF($B397="","",VLOOKUP($B397,'Catalog Items'!$L:$BB,35,FALSE))</f>
        <v/>
      </c>
      <c r="AL397" s="47" t="str">
        <f>IF($B397="","",VLOOKUP($B397,'Catalog Items'!$L:$BB,36,FALSE))</f>
        <v/>
      </c>
      <c r="AM397" s="47" t="str">
        <f>IF($B397="","",VLOOKUP($B397,'Catalog Items'!$L:$BB,37,FALSE))</f>
        <v/>
      </c>
      <c r="AN397" s="47" t="str">
        <f>IF($B397="","",VLOOKUP($B397,'Catalog Items'!$L:$BB,38,FALSE))</f>
        <v/>
      </c>
      <c r="AO397" s="47" t="str">
        <f>IF($B397="","",VLOOKUP($B397,'Catalog Items'!$L:$BB,14,FALSE))</f>
        <v/>
      </c>
    </row>
    <row r="398" spans="1:41" ht="15.6" customHeight="1" x14ac:dyDescent="0.25">
      <c r="A398" s="39">
        <v>387</v>
      </c>
      <c r="B398" s="40"/>
      <c r="C398" s="41"/>
      <c r="D398" s="41"/>
      <c r="E398" s="42" t="str">
        <f>IF($B398="","",VLOOKUP($B398,'Catalog Items'!$L:$M,2,FALSE))</f>
        <v/>
      </c>
      <c r="F398" s="68" t="str">
        <f>IF($B398="","",IF(AND(D398&gt;0,C398&gt;0),"UOM Error",IF(D398&gt;0,VLOOKUP(B398,'Catalog Items'!$L:$X,13,FALSE),IF(C398&gt;0,VLOOKUP(B398,'Catalog Items'!$L:$W,12,FALSE),0))))</f>
        <v/>
      </c>
      <c r="G398" s="43" t="str">
        <f t="shared" si="20"/>
        <v/>
      </c>
      <c r="H398" s="44">
        <f t="shared" si="21"/>
        <v>0</v>
      </c>
      <c r="I398" s="45">
        <f t="shared" si="19"/>
        <v>0</v>
      </c>
      <c r="J398" s="46" t="str">
        <f>IF($B398="","",VLOOKUP($B398,'Catalog Items'!$L:$N,3,FALSE))</f>
        <v/>
      </c>
      <c r="K398" s="46" t="str">
        <f>IF($B398="","",VLOOKUP($B398,'Catalog Items'!$L:$O,4,FALSE))</f>
        <v/>
      </c>
      <c r="L398" s="47" t="str">
        <f>IF($B398="","",VLOOKUP($B398,'Catalog Items'!$L:$Q,6,FALSE))</f>
        <v/>
      </c>
      <c r="M398" s="47" t="str">
        <f>IF($B398="","",VLOOKUP($B398,'Catalog Items'!$L:$R,7,FALSE))</f>
        <v/>
      </c>
      <c r="N398" s="47" t="str">
        <f>IF($B398="","",VLOOKUP($B398,'Catalog Items'!$L:$S,8,FALSE))</f>
        <v/>
      </c>
      <c r="O398" s="47" t="str">
        <f>IF($B398="","",VLOOKUP($B398,'Catalog Items'!$L:$T,9,FALSE))</f>
        <v/>
      </c>
      <c r="P398" s="96" t="str">
        <f>IF($B398="","",VLOOKUP($B398,'Catalog Items'!$L:$AA,10,FALSE))</f>
        <v/>
      </c>
      <c r="Q398" s="96" t="str">
        <f>IF($B398="","",VLOOKUP($B398,'Catalog Items'!$L:$AA,11,FALSE))</f>
        <v/>
      </c>
      <c r="R398" s="96" t="str">
        <f>IF($B398="","",VLOOKUP($B398,'Catalog Items'!$L:$AA,12,FALSE))</f>
        <v/>
      </c>
      <c r="S398" s="96" t="str">
        <f>IF($B398="","",VLOOKUP($B398,'Catalog Items'!$L:$AA,13,FALSE))</f>
        <v/>
      </c>
      <c r="T398" s="47" t="str">
        <f>IF($B398="","",VLOOKUP($B398,'Catalog Items'!$L:$BB,17,FALSE))</f>
        <v/>
      </c>
      <c r="U398" s="47" t="str">
        <f>IF($B398="","",VLOOKUP($B398,'Catalog Items'!$L:$BB,19,FALSE))</f>
        <v/>
      </c>
      <c r="V398" s="47" t="str">
        <f>IF($B398="","",VLOOKUP($B398,'Catalog Items'!$L:$BB,20,FALSE))</f>
        <v/>
      </c>
      <c r="W398" s="47" t="str">
        <f>IF($B398="","",VLOOKUP($B398,'Catalog Items'!$L:$BB,21,FALSE))</f>
        <v/>
      </c>
      <c r="X398" s="48" t="str">
        <f>IF($B398="","",VLOOKUP($B398,'Catalog Items'!$L:$BB,22,FALSE))</f>
        <v/>
      </c>
      <c r="Y398" s="48" t="str">
        <f>IF($B398="","",VLOOKUP($B398,'Catalog Items'!$L:$BB,23,FALSE))</f>
        <v/>
      </c>
      <c r="Z398" s="48" t="str">
        <f>IF($B398="","",VLOOKUP($B398,'Catalog Items'!$L:$BB,24,FALSE))</f>
        <v/>
      </c>
      <c r="AA398" s="47" t="str">
        <f>IF($B398="","",VLOOKUP($B398,'Catalog Items'!$L:$BB,25,FALSE))</f>
        <v/>
      </c>
      <c r="AB398" s="47" t="str">
        <f>IF($B398="","",VLOOKUP($B398,'Catalog Items'!$L:$BB,26,FALSE))</f>
        <v/>
      </c>
      <c r="AC398" s="48" t="str">
        <f>IF($B398="","",VLOOKUP($B398,'Catalog Items'!$L:$BB,27,FALSE))</f>
        <v/>
      </c>
      <c r="AD398" s="48" t="str">
        <f>IF($B398="","",VLOOKUP($B398,'Catalog Items'!$L:$BB,28,FALSE))</f>
        <v/>
      </c>
      <c r="AE398" s="48" t="str">
        <f>IF($B398="","",VLOOKUP($B398,'Catalog Items'!$L:$BB,29,FALSE))</f>
        <v/>
      </c>
      <c r="AF398" s="48" t="str">
        <f>IF($B398="","",VLOOKUP($B398,'Catalog Items'!$L:$BB,30,FALSE))</f>
        <v/>
      </c>
      <c r="AG398" s="48" t="str">
        <f>IF($B398="","",VLOOKUP($B398,'Catalog Items'!$L:$BB,31,FALSE))</f>
        <v/>
      </c>
      <c r="AH398" s="48" t="str">
        <f>IF($B398="","",VLOOKUP($B398,'Catalog Items'!$L:$BB,32,FALSE))</f>
        <v/>
      </c>
      <c r="AI398" s="48" t="str">
        <f>IF($B398="","",VLOOKUP($B398,'Catalog Items'!$L:$BB,33,FALSE))</f>
        <v/>
      </c>
      <c r="AJ398" s="48" t="str">
        <f>IF($B398="","",VLOOKUP($B398,'Catalog Items'!$L:$BB,34,FALSE))</f>
        <v/>
      </c>
      <c r="AK398" s="47" t="str">
        <f>IF($B398="","",VLOOKUP($B398,'Catalog Items'!$L:$BB,35,FALSE))</f>
        <v/>
      </c>
      <c r="AL398" s="47" t="str">
        <f>IF($B398="","",VLOOKUP($B398,'Catalog Items'!$L:$BB,36,FALSE))</f>
        <v/>
      </c>
      <c r="AM398" s="47" t="str">
        <f>IF($B398="","",VLOOKUP($B398,'Catalog Items'!$L:$BB,37,FALSE))</f>
        <v/>
      </c>
      <c r="AN398" s="47" t="str">
        <f>IF($B398="","",VLOOKUP($B398,'Catalog Items'!$L:$BB,38,FALSE))</f>
        <v/>
      </c>
      <c r="AO398" s="47" t="str">
        <f>IF($B398="","",VLOOKUP($B398,'Catalog Items'!$L:$BB,14,FALSE))</f>
        <v/>
      </c>
    </row>
    <row r="399" spans="1:41" ht="15.6" customHeight="1" x14ac:dyDescent="0.25">
      <c r="A399" s="39">
        <v>388</v>
      </c>
      <c r="B399" s="40"/>
      <c r="C399" s="41"/>
      <c r="D399" s="41"/>
      <c r="E399" s="42" t="str">
        <f>IF($B399="","",VLOOKUP($B399,'Catalog Items'!$L:$M,2,FALSE))</f>
        <v/>
      </c>
      <c r="F399" s="68" t="str">
        <f>IF($B399="","",IF(AND(D399&gt;0,C399&gt;0),"UOM Error",IF(D399&gt;0,VLOOKUP(B399,'Catalog Items'!$L:$X,13,FALSE),IF(C399&gt;0,VLOOKUP(B399,'Catalog Items'!$L:$W,12,FALSE),0))))</f>
        <v/>
      </c>
      <c r="G399" s="43" t="str">
        <f t="shared" si="20"/>
        <v/>
      </c>
      <c r="H399" s="44">
        <f t="shared" si="21"/>
        <v>0</v>
      </c>
      <c r="I399" s="45">
        <f t="shared" si="19"/>
        <v>0</v>
      </c>
      <c r="J399" s="46" t="str">
        <f>IF($B399="","",VLOOKUP($B399,'Catalog Items'!$L:$N,3,FALSE))</f>
        <v/>
      </c>
      <c r="K399" s="46" t="str">
        <f>IF($B399="","",VLOOKUP($B399,'Catalog Items'!$L:$O,4,FALSE))</f>
        <v/>
      </c>
      <c r="L399" s="47" t="str">
        <f>IF($B399="","",VLOOKUP($B399,'Catalog Items'!$L:$Q,6,FALSE))</f>
        <v/>
      </c>
      <c r="M399" s="47" t="str">
        <f>IF($B399="","",VLOOKUP($B399,'Catalog Items'!$L:$R,7,FALSE))</f>
        <v/>
      </c>
      <c r="N399" s="47" t="str">
        <f>IF($B399="","",VLOOKUP($B399,'Catalog Items'!$L:$S,8,FALSE))</f>
        <v/>
      </c>
      <c r="O399" s="47" t="str">
        <f>IF($B399="","",VLOOKUP($B399,'Catalog Items'!$L:$T,9,FALSE))</f>
        <v/>
      </c>
      <c r="P399" s="96" t="str">
        <f>IF($B399="","",VLOOKUP($B399,'Catalog Items'!$L:$AA,10,FALSE))</f>
        <v/>
      </c>
      <c r="Q399" s="96" t="str">
        <f>IF($B399="","",VLOOKUP($B399,'Catalog Items'!$L:$AA,11,FALSE))</f>
        <v/>
      </c>
      <c r="R399" s="96" t="str">
        <f>IF($B399="","",VLOOKUP($B399,'Catalog Items'!$L:$AA,12,FALSE))</f>
        <v/>
      </c>
      <c r="S399" s="96" t="str">
        <f>IF($B399="","",VLOOKUP($B399,'Catalog Items'!$L:$AA,13,FALSE))</f>
        <v/>
      </c>
      <c r="T399" s="47" t="str">
        <f>IF($B399="","",VLOOKUP($B399,'Catalog Items'!$L:$BB,17,FALSE))</f>
        <v/>
      </c>
      <c r="U399" s="47" t="str">
        <f>IF($B399="","",VLOOKUP($B399,'Catalog Items'!$L:$BB,19,FALSE))</f>
        <v/>
      </c>
      <c r="V399" s="47" t="str">
        <f>IF($B399="","",VLOOKUP($B399,'Catalog Items'!$L:$BB,20,FALSE))</f>
        <v/>
      </c>
      <c r="W399" s="47" t="str">
        <f>IF($B399="","",VLOOKUP($B399,'Catalog Items'!$L:$BB,21,FALSE))</f>
        <v/>
      </c>
      <c r="X399" s="48" t="str">
        <f>IF($B399="","",VLOOKUP($B399,'Catalog Items'!$L:$BB,22,FALSE))</f>
        <v/>
      </c>
      <c r="Y399" s="48" t="str">
        <f>IF($B399="","",VLOOKUP($B399,'Catalog Items'!$L:$BB,23,FALSE))</f>
        <v/>
      </c>
      <c r="Z399" s="48" t="str">
        <f>IF($B399="","",VLOOKUP($B399,'Catalog Items'!$L:$BB,24,FALSE))</f>
        <v/>
      </c>
      <c r="AA399" s="47" t="str">
        <f>IF($B399="","",VLOOKUP($B399,'Catalog Items'!$L:$BB,25,FALSE))</f>
        <v/>
      </c>
      <c r="AB399" s="47" t="str">
        <f>IF($B399="","",VLOOKUP($B399,'Catalog Items'!$L:$BB,26,FALSE))</f>
        <v/>
      </c>
      <c r="AC399" s="48" t="str">
        <f>IF($B399="","",VLOOKUP($B399,'Catalog Items'!$L:$BB,27,FALSE))</f>
        <v/>
      </c>
      <c r="AD399" s="48" t="str">
        <f>IF($B399="","",VLOOKUP($B399,'Catalog Items'!$L:$BB,28,FALSE))</f>
        <v/>
      </c>
      <c r="AE399" s="48" t="str">
        <f>IF($B399="","",VLOOKUP($B399,'Catalog Items'!$L:$BB,29,FALSE))</f>
        <v/>
      </c>
      <c r="AF399" s="48" t="str">
        <f>IF($B399="","",VLOOKUP($B399,'Catalog Items'!$L:$BB,30,FALSE))</f>
        <v/>
      </c>
      <c r="AG399" s="48" t="str">
        <f>IF($B399="","",VLOOKUP($B399,'Catalog Items'!$L:$BB,31,FALSE))</f>
        <v/>
      </c>
      <c r="AH399" s="48" t="str">
        <f>IF($B399="","",VLOOKUP($B399,'Catalog Items'!$L:$BB,32,FALSE))</f>
        <v/>
      </c>
      <c r="AI399" s="48" t="str">
        <f>IF($B399="","",VLOOKUP($B399,'Catalog Items'!$L:$BB,33,FALSE))</f>
        <v/>
      </c>
      <c r="AJ399" s="48" t="str">
        <f>IF($B399="","",VLOOKUP($B399,'Catalog Items'!$L:$BB,34,FALSE))</f>
        <v/>
      </c>
      <c r="AK399" s="47" t="str">
        <f>IF($B399="","",VLOOKUP($B399,'Catalog Items'!$L:$BB,35,FALSE))</f>
        <v/>
      </c>
      <c r="AL399" s="47" t="str">
        <f>IF($B399="","",VLOOKUP($B399,'Catalog Items'!$L:$BB,36,FALSE))</f>
        <v/>
      </c>
      <c r="AM399" s="47" t="str">
        <f>IF($B399="","",VLOOKUP($B399,'Catalog Items'!$L:$BB,37,FALSE))</f>
        <v/>
      </c>
      <c r="AN399" s="47" t="str">
        <f>IF($B399="","",VLOOKUP($B399,'Catalog Items'!$L:$BB,38,FALSE))</f>
        <v/>
      </c>
      <c r="AO399" s="47" t="str">
        <f>IF($B399="","",VLOOKUP($B399,'Catalog Items'!$L:$BB,14,FALSE))</f>
        <v/>
      </c>
    </row>
    <row r="400" spans="1:41" ht="15.6" customHeight="1" x14ac:dyDescent="0.25">
      <c r="A400" s="39">
        <v>389</v>
      </c>
      <c r="B400" s="40"/>
      <c r="C400" s="41"/>
      <c r="D400" s="41"/>
      <c r="E400" s="42" t="str">
        <f>IF($B400="","",VLOOKUP($B400,'Catalog Items'!$L:$M,2,FALSE))</f>
        <v/>
      </c>
      <c r="F400" s="68" t="str">
        <f>IF($B400="","",IF(AND(D400&gt;0,C400&gt;0),"UOM Error",IF(D400&gt;0,VLOOKUP(B400,'Catalog Items'!$L:$X,13,FALSE),IF(C400&gt;0,VLOOKUP(B400,'Catalog Items'!$L:$W,12,FALSE),0))))</f>
        <v/>
      </c>
      <c r="G400" s="43" t="str">
        <f t="shared" si="20"/>
        <v/>
      </c>
      <c r="H400" s="44">
        <f t="shared" si="21"/>
        <v>0</v>
      </c>
      <c r="I400" s="45">
        <f t="shared" si="19"/>
        <v>0</v>
      </c>
      <c r="J400" s="46" t="str">
        <f>IF($B400="","",VLOOKUP($B400,'Catalog Items'!$L:$N,3,FALSE))</f>
        <v/>
      </c>
      <c r="K400" s="46" t="str">
        <f>IF($B400="","",VLOOKUP($B400,'Catalog Items'!$L:$O,4,FALSE))</f>
        <v/>
      </c>
      <c r="L400" s="47" t="str">
        <f>IF($B400="","",VLOOKUP($B400,'Catalog Items'!$L:$Q,6,FALSE))</f>
        <v/>
      </c>
      <c r="M400" s="47" t="str">
        <f>IF($B400="","",VLOOKUP($B400,'Catalog Items'!$L:$R,7,FALSE))</f>
        <v/>
      </c>
      <c r="N400" s="47" t="str">
        <f>IF($B400="","",VLOOKUP($B400,'Catalog Items'!$L:$S,8,FALSE))</f>
        <v/>
      </c>
      <c r="O400" s="47" t="str">
        <f>IF($B400="","",VLOOKUP($B400,'Catalog Items'!$L:$T,9,FALSE))</f>
        <v/>
      </c>
      <c r="P400" s="96" t="str">
        <f>IF($B400="","",VLOOKUP($B400,'Catalog Items'!$L:$AA,10,FALSE))</f>
        <v/>
      </c>
      <c r="Q400" s="96" t="str">
        <f>IF($B400="","",VLOOKUP($B400,'Catalog Items'!$L:$AA,11,FALSE))</f>
        <v/>
      </c>
      <c r="R400" s="96" t="str">
        <f>IF($B400="","",VLOOKUP($B400,'Catalog Items'!$L:$AA,12,FALSE))</f>
        <v/>
      </c>
      <c r="S400" s="96" t="str">
        <f>IF($B400="","",VLOOKUP($B400,'Catalog Items'!$L:$AA,13,FALSE))</f>
        <v/>
      </c>
      <c r="T400" s="47" t="str">
        <f>IF($B400="","",VLOOKUP($B400,'Catalog Items'!$L:$BB,17,FALSE))</f>
        <v/>
      </c>
      <c r="U400" s="47" t="str">
        <f>IF($B400="","",VLOOKUP($B400,'Catalog Items'!$L:$BB,19,FALSE))</f>
        <v/>
      </c>
      <c r="V400" s="47" t="str">
        <f>IF($B400="","",VLOOKUP($B400,'Catalog Items'!$L:$BB,20,FALSE))</f>
        <v/>
      </c>
      <c r="W400" s="47" t="str">
        <f>IF($B400="","",VLOOKUP($B400,'Catalog Items'!$L:$BB,21,FALSE))</f>
        <v/>
      </c>
      <c r="X400" s="48" t="str">
        <f>IF($B400="","",VLOOKUP($B400,'Catalog Items'!$L:$BB,22,FALSE))</f>
        <v/>
      </c>
      <c r="Y400" s="48" t="str">
        <f>IF($B400="","",VLOOKUP($B400,'Catalog Items'!$L:$BB,23,FALSE))</f>
        <v/>
      </c>
      <c r="Z400" s="48" t="str">
        <f>IF($B400="","",VLOOKUP($B400,'Catalog Items'!$L:$BB,24,FALSE))</f>
        <v/>
      </c>
      <c r="AA400" s="47" t="str">
        <f>IF($B400="","",VLOOKUP($B400,'Catalog Items'!$L:$BB,25,FALSE))</f>
        <v/>
      </c>
      <c r="AB400" s="47" t="str">
        <f>IF($B400="","",VLOOKUP($B400,'Catalog Items'!$L:$BB,26,FALSE))</f>
        <v/>
      </c>
      <c r="AC400" s="48" t="str">
        <f>IF($B400="","",VLOOKUP($B400,'Catalog Items'!$L:$BB,27,FALSE))</f>
        <v/>
      </c>
      <c r="AD400" s="48" t="str">
        <f>IF($B400="","",VLOOKUP($B400,'Catalog Items'!$L:$BB,28,FALSE))</f>
        <v/>
      </c>
      <c r="AE400" s="48" t="str">
        <f>IF($B400="","",VLOOKUP($B400,'Catalog Items'!$L:$BB,29,FALSE))</f>
        <v/>
      </c>
      <c r="AF400" s="48" t="str">
        <f>IF($B400="","",VLOOKUP($B400,'Catalog Items'!$L:$BB,30,FALSE))</f>
        <v/>
      </c>
      <c r="AG400" s="48" t="str">
        <f>IF($B400="","",VLOOKUP($B400,'Catalog Items'!$L:$BB,31,FALSE))</f>
        <v/>
      </c>
      <c r="AH400" s="48" t="str">
        <f>IF($B400="","",VLOOKUP($B400,'Catalog Items'!$L:$BB,32,FALSE))</f>
        <v/>
      </c>
      <c r="AI400" s="48" t="str">
        <f>IF($B400="","",VLOOKUP($B400,'Catalog Items'!$L:$BB,33,FALSE))</f>
        <v/>
      </c>
      <c r="AJ400" s="48" t="str">
        <f>IF($B400="","",VLOOKUP($B400,'Catalog Items'!$L:$BB,34,FALSE))</f>
        <v/>
      </c>
      <c r="AK400" s="47" t="str">
        <f>IF($B400="","",VLOOKUP($B400,'Catalog Items'!$L:$BB,35,FALSE))</f>
        <v/>
      </c>
      <c r="AL400" s="47" t="str">
        <f>IF($B400="","",VLOOKUP($B400,'Catalog Items'!$L:$BB,36,FALSE))</f>
        <v/>
      </c>
      <c r="AM400" s="47" t="str">
        <f>IF($B400="","",VLOOKUP($B400,'Catalog Items'!$L:$BB,37,FALSE))</f>
        <v/>
      </c>
      <c r="AN400" s="47" t="str">
        <f>IF($B400="","",VLOOKUP($B400,'Catalog Items'!$L:$BB,38,FALSE))</f>
        <v/>
      </c>
      <c r="AO400" s="47" t="str">
        <f>IF($B400="","",VLOOKUP($B400,'Catalog Items'!$L:$BB,14,FALSE))</f>
        <v/>
      </c>
    </row>
    <row r="401" spans="1:41" ht="15.6" customHeight="1" x14ac:dyDescent="0.25">
      <c r="A401" s="39">
        <v>390</v>
      </c>
      <c r="B401" s="40"/>
      <c r="C401" s="41"/>
      <c r="D401" s="41"/>
      <c r="E401" s="42" t="str">
        <f>IF($B401="","",VLOOKUP($B401,'Catalog Items'!$L:$M,2,FALSE))</f>
        <v/>
      </c>
      <c r="F401" s="68" t="str">
        <f>IF($B401="","",IF(AND(D401&gt;0,C401&gt;0),"UOM Error",IF(D401&gt;0,VLOOKUP(B401,'Catalog Items'!$L:$X,13,FALSE),IF(C401&gt;0,VLOOKUP(B401,'Catalog Items'!$L:$W,12,FALSE),0))))</f>
        <v/>
      </c>
      <c r="G401" s="43" t="str">
        <f t="shared" si="20"/>
        <v/>
      </c>
      <c r="H401" s="44">
        <f t="shared" si="21"/>
        <v>0</v>
      </c>
      <c r="I401" s="45">
        <f t="shared" si="19"/>
        <v>0</v>
      </c>
      <c r="J401" s="46" t="str">
        <f>IF($B401="","",VLOOKUP($B401,'Catalog Items'!$L:$N,3,FALSE))</f>
        <v/>
      </c>
      <c r="K401" s="46" t="str">
        <f>IF($B401="","",VLOOKUP($B401,'Catalog Items'!$L:$O,4,FALSE))</f>
        <v/>
      </c>
      <c r="L401" s="47" t="str">
        <f>IF($B401="","",VLOOKUP($B401,'Catalog Items'!$L:$Q,6,FALSE))</f>
        <v/>
      </c>
      <c r="M401" s="47" t="str">
        <f>IF($B401="","",VLOOKUP($B401,'Catalog Items'!$L:$R,7,FALSE))</f>
        <v/>
      </c>
      <c r="N401" s="47" t="str">
        <f>IF($B401="","",VLOOKUP($B401,'Catalog Items'!$L:$S,8,FALSE))</f>
        <v/>
      </c>
      <c r="O401" s="47" t="str">
        <f>IF($B401="","",VLOOKUP($B401,'Catalog Items'!$L:$T,9,FALSE))</f>
        <v/>
      </c>
      <c r="P401" s="96" t="str">
        <f>IF($B401="","",VLOOKUP($B401,'Catalog Items'!$L:$AA,10,FALSE))</f>
        <v/>
      </c>
      <c r="Q401" s="96" t="str">
        <f>IF($B401="","",VLOOKUP($B401,'Catalog Items'!$L:$AA,11,FALSE))</f>
        <v/>
      </c>
      <c r="R401" s="96" t="str">
        <f>IF($B401="","",VLOOKUP($B401,'Catalog Items'!$L:$AA,12,FALSE))</f>
        <v/>
      </c>
      <c r="S401" s="96" t="str">
        <f>IF($B401="","",VLOOKUP($B401,'Catalog Items'!$L:$AA,13,FALSE))</f>
        <v/>
      </c>
      <c r="T401" s="47" t="str">
        <f>IF($B401="","",VLOOKUP($B401,'Catalog Items'!$L:$BB,17,FALSE))</f>
        <v/>
      </c>
      <c r="U401" s="47" t="str">
        <f>IF($B401="","",VLOOKUP($B401,'Catalog Items'!$L:$BB,19,FALSE))</f>
        <v/>
      </c>
      <c r="V401" s="47" t="str">
        <f>IF($B401="","",VLOOKUP($B401,'Catalog Items'!$L:$BB,20,FALSE))</f>
        <v/>
      </c>
      <c r="W401" s="47" t="str">
        <f>IF($B401="","",VLOOKUP($B401,'Catalog Items'!$L:$BB,21,FALSE))</f>
        <v/>
      </c>
      <c r="X401" s="48" t="str">
        <f>IF($B401="","",VLOOKUP($B401,'Catalog Items'!$L:$BB,22,FALSE))</f>
        <v/>
      </c>
      <c r="Y401" s="48" t="str">
        <f>IF($B401="","",VLOOKUP($B401,'Catalog Items'!$L:$BB,23,FALSE))</f>
        <v/>
      </c>
      <c r="Z401" s="48" t="str">
        <f>IF($B401="","",VLOOKUP($B401,'Catalog Items'!$L:$BB,24,FALSE))</f>
        <v/>
      </c>
      <c r="AA401" s="47" t="str">
        <f>IF($B401="","",VLOOKUP($B401,'Catalog Items'!$L:$BB,25,FALSE))</f>
        <v/>
      </c>
      <c r="AB401" s="47" t="str">
        <f>IF($B401="","",VLOOKUP($B401,'Catalog Items'!$L:$BB,26,FALSE))</f>
        <v/>
      </c>
      <c r="AC401" s="48" t="str">
        <f>IF($B401="","",VLOOKUP($B401,'Catalog Items'!$L:$BB,27,FALSE))</f>
        <v/>
      </c>
      <c r="AD401" s="48" t="str">
        <f>IF($B401="","",VLOOKUP($B401,'Catalog Items'!$L:$BB,28,FALSE))</f>
        <v/>
      </c>
      <c r="AE401" s="48" t="str">
        <f>IF($B401="","",VLOOKUP($B401,'Catalog Items'!$L:$BB,29,FALSE))</f>
        <v/>
      </c>
      <c r="AF401" s="48" t="str">
        <f>IF($B401="","",VLOOKUP($B401,'Catalog Items'!$L:$BB,30,FALSE))</f>
        <v/>
      </c>
      <c r="AG401" s="48" t="str">
        <f>IF($B401="","",VLOOKUP($B401,'Catalog Items'!$L:$BB,31,FALSE))</f>
        <v/>
      </c>
      <c r="AH401" s="48" t="str">
        <f>IF($B401="","",VLOOKUP($B401,'Catalog Items'!$L:$BB,32,FALSE))</f>
        <v/>
      </c>
      <c r="AI401" s="48" t="str">
        <f>IF($B401="","",VLOOKUP($B401,'Catalog Items'!$L:$BB,33,FALSE))</f>
        <v/>
      </c>
      <c r="AJ401" s="48" t="str">
        <f>IF($B401="","",VLOOKUP($B401,'Catalog Items'!$L:$BB,34,FALSE))</f>
        <v/>
      </c>
      <c r="AK401" s="47" t="str">
        <f>IF($B401="","",VLOOKUP($B401,'Catalog Items'!$L:$BB,35,FALSE))</f>
        <v/>
      </c>
      <c r="AL401" s="47" t="str">
        <f>IF($B401="","",VLOOKUP($B401,'Catalog Items'!$L:$BB,36,FALSE))</f>
        <v/>
      </c>
      <c r="AM401" s="47" t="str">
        <f>IF($B401="","",VLOOKUP($B401,'Catalog Items'!$L:$BB,37,FALSE))</f>
        <v/>
      </c>
      <c r="AN401" s="47" t="str">
        <f>IF($B401="","",VLOOKUP($B401,'Catalog Items'!$L:$BB,38,FALSE))</f>
        <v/>
      </c>
      <c r="AO401" s="47" t="str">
        <f>IF($B401="","",VLOOKUP($B401,'Catalog Items'!$L:$BB,14,FALSE))</f>
        <v/>
      </c>
    </row>
    <row r="402" spans="1:41" ht="15.6" customHeight="1" x14ac:dyDescent="0.25">
      <c r="A402" s="39">
        <v>391</v>
      </c>
      <c r="B402" s="40"/>
      <c r="C402" s="41"/>
      <c r="D402" s="41"/>
      <c r="E402" s="42" t="str">
        <f>IF($B402="","",VLOOKUP($B402,'Catalog Items'!$L:$M,2,FALSE))</f>
        <v/>
      </c>
      <c r="F402" s="68" t="str">
        <f>IF($B402="","",IF(AND(D402&gt;0,C402&gt;0),"UOM Error",IF(D402&gt;0,VLOOKUP(B402,'Catalog Items'!$L:$X,13,FALSE),IF(C402&gt;0,VLOOKUP(B402,'Catalog Items'!$L:$W,12,FALSE),0))))</f>
        <v/>
      </c>
      <c r="G402" s="43" t="str">
        <f t="shared" si="20"/>
        <v/>
      </c>
      <c r="H402" s="44">
        <f t="shared" si="21"/>
        <v>0</v>
      </c>
      <c r="I402" s="45">
        <f t="shared" si="19"/>
        <v>0</v>
      </c>
      <c r="J402" s="46" t="str">
        <f>IF($B402="","",VLOOKUP($B402,'Catalog Items'!$L:$N,3,FALSE))</f>
        <v/>
      </c>
      <c r="K402" s="46" t="str">
        <f>IF($B402="","",VLOOKUP($B402,'Catalog Items'!$L:$O,4,FALSE))</f>
        <v/>
      </c>
      <c r="L402" s="47" t="str">
        <f>IF($B402="","",VLOOKUP($B402,'Catalog Items'!$L:$Q,6,FALSE))</f>
        <v/>
      </c>
      <c r="M402" s="47" t="str">
        <f>IF($B402="","",VLOOKUP($B402,'Catalog Items'!$L:$R,7,FALSE))</f>
        <v/>
      </c>
      <c r="N402" s="47" t="str">
        <f>IF($B402="","",VLOOKUP($B402,'Catalog Items'!$L:$S,8,FALSE))</f>
        <v/>
      </c>
      <c r="O402" s="47" t="str">
        <f>IF($B402="","",VLOOKUP($B402,'Catalog Items'!$L:$T,9,FALSE))</f>
        <v/>
      </c>
      <c r="P402" s="96" t="str">
        <f>IF($B402="","",VLOOKUP($B402,'Catalog Items'!$L:$AA,10,FALSE))</f>
        <v/>
      </c>
      <c r="Q402" s="96" t="str">
        <f>IF($B402="","",VLOOKUP($B402,'Catalog Items'!$L:$AA,11,FALSE))</f>
        <v/>
      </c>
      <c r="R402" s="96" t="str">
        <f>IF($B402="","",VLOOKUP($B402,'Catalog Items'!$L:$AA,12,FALSE))</f>
        <v/>
      </c>
      <c r="S402" s="96" t="str">
        <f>IF($B402="","",VLOOKUP($B402,'Catalog Items'!$L:$AA,13,FALSE))</f>
        <v/>
      </c>
      <c r="T402" s="47" t="str">
        <f>IF($B402="","",VLOOKUP($B402,'Catalog Items'!$L:$BB,17,FALSE))</f>
        <v/>
      </c>
      <c r="U402" s="47" t="str">
        <f>IF($B402="","",VLOOKUP($B402,'Catalog Items'!$L:$BB,19,FALSE))</f>
        <v/>
      </c>
      <c r="V402" s="47" t="str">
        <f>IF($B402="","",VLOOKUP($B402,'Catalog Items'!$L:$BB,20,FALSE))</f>
        <v/>
      </c>
      <c r="W402" s="47" t="str">
        <f>IF($B402="","",VLOOKUP($B402,'Catalog Items'!$L:$BB,21,FALSE))</f>
        <v/>
      </c>
      <c r="X402" s="48" t="str">
        <f>IF($B402="","",VLOOKUP($B402,'Catalog Items'!$L:$BB,22,FALSE))</f>
        <v/>
      </c>
      <c r="Y402" s="48" t="str">
        <f>IF($B402="","",VLOOKUP($B402,'Catalog Items'!$L:$BB,23,FALSE))</f>
        <v/>
      </c>
      <c r="Z402" s="48" t="str">
        <f>IF($B402="","",VLOOKUP($B402,'Catalog Items'!$L:$BB,24,FALSE))</f>
        <v/>
      </c>
      <c r="AA402" s="47" t="str">
        <f>IF($B402="","",VLOOKUP($B402,'Catalog Items'!$L:$BB,25,FALSE))</f>
        <v/>
      </c>
      <c r="AB402" s="47" t="str">
        <f>IF($B402="","",VLOOKUP($B402,'Catalog Items'!$L:$BB,26,FALSE))</f>
        <v/>
      </c>
      <c r="AC402" s="48" t="str">
        <f>IF($B402="","",VLOOKUP($B402,'Catalog Items'!$L:$BB,27,FALSE))</f>
        <v/>
      </c>
      <c r="AD402" s="48" t="str">
        <f>IF($B402="","",VLOOKUP($B402,'Catalog Items'!$L:$BB,28,FALSE))</f>
        <v/>
      </c>
      <c r="AE402" s="48" t="str">
        <f>IF($B402="","",VLOOKUP($B402,'Catalog Items'!$L:$BB,29,FALSE))</f>
        <v/>
      </c>
      <c r="AF402" s="48" t="str">
        <f>IF($B402="","",VLOOKUP($B402,'Catalog Items'!$L:$BB,30,FALSE))</f>
        <v/>
      </c>
      <c r="AG402" s="48" t="str">
        <f>IF($B402="","",VLOOKUP($B402,'Catalog Items'!$L:$BB,31,FALSE))</f>
        <v/>
      </c>
      <c r="AH402" s="48" t="str">
        <f>IF($B402="","",VLOOKUP($B402,'Catalog Items'!$L:$BB,32,FALSE))</f>
        <v/>
      </c>
      <c r="AI402" s="48" t="str">
        <f>IF($B402="","",VLOOKUP($B402,'Catalog Items'!$L:$BB,33,FALSE))</f>
        <v/>
      </c>
      <c r="AJ402" s="48" t="str">
        <f>IF($B402="","",VLOOKUP($B402,'Catalog Items'!$L:$BB,34,FALSE))</f>
        <v/>
      </c>
      <c r="AK402" s="47" t="str">
        <f>IF($B402="","",VLOOKUP($B402,'Catalog Items'!$L:$BB,35,FALSE))</f>
        <v/>
      </c>
      <c r="AL402" s="47" t="str">
        <f>IF($B402="","",VLOOKUP($B402,'Catalog Items'!$L:$BB,36,FALSE))</f>
        <v/>
      </c>
      <c r="AM402" s="47" t="str">
        <f>IF($B402="","",VLOOKUP($B402,'Catalog Items'!$L:$BB,37,FALSE))</f>
        <v/>
      </c>
      <c r="AN402" s="47" t="str">
        <f>IF($B402="","",VLOOKUP($B402,'Catalog Items'!$L:$BB,38,FALSE))</f>
        <v/>
      </c>
      <c r="AO402" s="47" t="str">
        <f>IF($B402="","",VLOOKUP($B402,'Catalog Items'!$L:$BB,14,FALSE))</f>
        <v/>
      </c>
    </row>
    <row r="403" spans="1:41" ht="15.6" customHeight="1" x14ac:dyDescent="0.25">
      <c r="A403" s="39">
        <v>392</v>
      </c>
      <c r="B403" s="40"/>
      <c r="C403" s="41"/>
      <c r="D403" s="41"/>
      <c r="E403" s="42" t="str">
        <f>IF($B403="","",VLOOKUP($B403,'Catalog Items'!$L:$M,2,FALSE))</f>
        <v/>
      </c>
      <c r="F403" s="68" t="str">
        <f>IF($B403="","",IF(AND(D403&gt;0,C403&gt;0),"UOM Error",IF(D403&gt;0,VLOOKUP(B403,'Catalog Items'!$L:$X,13,FALSE),IF(C403&gt;0,VLOOKUP(B403,'Catalog Items'!$L:$W,12,FALSE),0))))</f>
        <v/>
      </c>
      <c r="G403" s="43" t="str">
        <f t="shared" si="20"/>
        <v/>
      </c>
      <c r="H403" s="44">
        <f t="shared" si="21"/>
        <v>0</v>
      </c>
      <c r="I403" s="45">
        <f t="shared" si="19"/>
        <v>0</v>
      </c>
      <c r="J403" s="46" t="str">
        <f>IF($B403="","",VLOOKUP($B403,'Catalog Items'!$L:$N,3,FALSE))</f>
        <v/>
      </c>
      <c r="K403" s="46" t="str">
        <f>IF($B403="","",VLOOKUP($B403,'Catalog Items'!$L:$O,4,FALSE))</f>
        <v/>
      </c>
      <c r="L403" s="47" t="str">
        <f>IF($B403="","",VLOOKUP($B403,'Catalog Items'!$L:$Q,6,FALSE))</f>
        <v/>
      </c>
      <c r="M403" s="47" t="str">
        <f>IF($B403="","",VLOOKUP($B403,'Catalog Items'!$L:$R,7,FALSE))</f>
        <v/>
      </c>
      <c r="N403" s="47" t="str">
        <f>IF($B403="","",VLOOKUP($B403,'Catalog Items'!$L:$S,8,FALSE))</f>
        <v/>
      </c>
      <c r="O403" s="47" t="str">
        <f>IF($B403="","",VLOOKUP($B403,'Catalog Items'!$L:$T,9,FALSE))</f>
        <v/>
      </c>
      <c r="P403" s="96" t="str">
        <f>IF($B403="","",VLOOKUP($B403,'Catalog Items'!$L:$AA,10,FALSE))</f>
        <v/>
      </c>
      <c r="Q403" s="96" t="str">
        <f>IF($B403="","",VLOOKUP($B403,'Catalog Items'!$L:$AA,11,FALSE))</f>
        <v/>
      </c>
      <c r="R403" s="96" t="str">
        <f>IF($B403="","",VLOOKUP($B403,'Catalog Items'!$L:$AA,12,FALSE))</f>
        <v/>
      </c>
      <c r="S403" s="96" t="str">
        <f>IF($B403="","",VLOOKUP($B403,'Catalog Items'!$L:$AA,13,FALSE))</f>
        <v/>
      </c>
      <c r="T403" s="47" t="str">
        <f>IF($B403="","",VLOOKUP($B403,'Catalog Items'!$L:$BB,17,FALSE))</f>
        <v/>
      </c>
      <c r="U403" s="47" t="str">
        <f>IF($B403="","",VLOOKUP($B403,'Catalog Items'!$L:$BB,19,FALSE))</f>
        <v/>
      </c>
      <c r="V403" s="47" t="str">
        <f>IF($B403="","",VLOOKUP($B403,'Catalog Items'!$L:$BB,20,FALSE))</f>
        <v/>
      </c>
      <c r="W403" s="47" t="str">
        <f>IF($B403="","",VLOOKUP($B403,'Catalog Items'!$L:$BB,21,FALSE))</f>
        <v/>
      </c>
      <c r="X403" s="48" t="str">
        <f>IF($B403="","",VLOOKUP($B403,'Catalog Items'!$L:$BB,22,FALSE))</f>
        <v/>
      </c>
      <c r="Y403" s="48" t="str">
        <f>IF($B403="","",VLOOKUP($B403,'Catalog Items'!$L:$BB,23,FALSE))</f>
        <v/>
      </c>
      <c r="Z403" s="48" t="str">
        <f>IF($B403="","",VLOOKUP($B403,'Catalog Items'!$L:$BB,24,FALSE))</f>
        <v/>
      </c>
      <c r="AA403" s="47" t="str">
        <f>IF($B403="","",VLOOKUP($B403,'Catalog Items'!$L:$BB,25,FALSE))</f>
        <v/>
      </c>
      <c r="AB403" s="47" t="str">
        <f>IF($B403="","",VLOOKUP($B403,'Catalog Items'!$L:$BB,26,FALSE))</f>
        <v/>
      </c>
      <c r="AC403" s="48" t="str">
        <f>IF($B403="","",VLOOKUP($B403,'Catalog Items'!$L:$BB,27,FALSE))</f>
        <v/>
      </c>
      <c r="AD403" s="48" t="str">
        <f>IF($B403="","",VLOOKUP($B403,'Catalog Items'!$L:$BB,28,FALSE))</f>
        <v/>
      </c>
      <c r="AE403" s="48" t="str">
        <f>IF($B403="","",VLOOKUP($B403,'Catalog Items'!$L:$BB,29,FALSE))</f>
        <v/>
      </c>
      <c r="AF403" s="48" t="str">
        <f>IF($B403="","",VLOOKUP($B403,'Catalog Items'!$L:$BB,30,FALSE))</f>
        <v/>
      </c>
      <c r="AG403" s="48" t="str">
        <f>IF($B403="","",VLOOKUP($B403,'Catalog Items'!$L:$BB,31,FALSE))</f>
        <v/>
      </c>
      <c r="AH403" s="48" t="str">
        <f>IF($B403="","",VLOOKUP($B403,'Catalog Items'!$L:$BB,32,FALSE))</f>
        <v/>
      </c>
      <c r="AI403" s="48" t="str">
        <f>IF($B403="","",VLOOKUP($B403,'Catalog Items'!$L:$BB,33,FALSE))</f>
        <v/>
      </c>
      <c r="AJ403" s="48" t="str">
        <f>IF($B403="","",VLOOKUP($B403,'Catalog Items'!$L:$BB,34,FALSE))</f>
        <v/>
      </c>
      <c r="AK403" s="47" t="str">
        <f>IF($B403="","",VLOOKUP($B403,'Catalog Items'!$L:$BB,35,FALSE))</f>
        <v/>
      </c>
      <c r="AL403" s="47" t="str">
        <f>IF($B403="","",VLOOKUP($B403,'Catalog Items'!$L:$BB,36,FALSE))</f>
        <v/>
      </c>
      <c r="AM403" s="47" t="str">
        <f>IF($B403="","",VLOOKUP($B403,'Catalog Items'!$L:$BB,37,FALSE))</f>
        <v/>
      </c>
      <c r="AN403" s="47" t="str">
        <f>IF($B403="","",VLOOKUP($B403,'Catalog Items'!$L:$BB,38,FALSE))</f>
        <v/>
      </c>
      <c r="AO403" s="47" t="str">
        <f>IF($B403="","",VLOOKUP($B403,'Catalog Items'!$L:$BB,14,FALSE))</f>
        <v/>
      </c>
    </row>
    <row r="404" spans="1:41" ht="15.6" customHeight="1" x14ac:dyDescent="0.25">
      <c r="A404" s="39">
        <v>393</v>
      </c>
      <c r="B404" s="40"/>
      <c r="C404" s="41"/>
      <c r="D404" s="41"/>
      <c r="E404" s="42" t="str">
        <f>IF($B404="","",VLOOKUP($B404,'Catalog Items'!$L:$M,2,FALSE))</f>
        <v/>
      </c>
      <c r="F404" s="68" t="str">
        <f>IF($B404="","",IF(AND(D404&gt;0,C404&gt;0),"UOM Error",IF(D404&gt;0,VLOOKUP(B404,'Catalog Items'!$L:$X,13,FALSE),IF(C404&gt;0,VLOOKUP(B404,'Catalog Items'!$L:$W,12,FALSE),0))))</f>
        <v/>
      </c>
      <c r="G404" s="43" t="str">
        <f t="shared" si="20"/>
        <v/>
      </c>
      <c r="H404" s="44">
        <f t="shared" si="21"/>
        <v>0</v>
      </c>
      <c r="I404" s="45">
        <f t="shared" si="19"/>
        <v>0</v>
      </c>
      <c r="J404" s="46" t="str">
        <f>IF($B404="","",VLOOKUP($B404,'Catalog Items'!$L:$N,3,FALSE))</f>
        <v/>
      </c>
      <c r="K404" s="46" t="str">
        <f>IF($B404="","",VLOOKUP($B404,'Catalog Items'!$L:$O,4,FALSE))</f>
        <v/>
      </c>
      <c r="L404" s="47" t="str">
        <f>IF($B404="","",VLOOKUP($B404,'Catalog Items'!$L:$Q,6,FALSE))</f>
        <v/>
      </c>
      <c r="M404" s="47" t="str">
        <f>IF($B404="","",VLOOKUP($B404,'Catalog Items'!$L:$R,7,FALSE))</f>
        <v/>
      </c>
      <c r="N404" s="47" t="str">
        <f>IF($B404="","",VLOOKUP($B404,'Catalog Items'!$L:$S,8,FALSE))</f>
        <v/>
      </c>
      <c r="O404" s="47" t="str">
        <f>IF($B404="","",VLOOKUP($B404,'Catalog Items'!$L:$T,9,FALSE))</f>
        <v/>
      </c>
      <c r="P404" s="96" t="str">
        <f>IF($B404="","",VLOOKUP($B404,'Catalog Items'!$L:$AA,10,FALSE))</f>
        <v/>
      </c>
      <c r="Q404" s="96" t="str">
        <f>IF($B404="","",VLOOKUP($B404,'Catalog Items'!$L:$AA,11,FALSE))</f>
        <v/>
      </c>
      <c r="R404" s="96" t="str">
        <f>IF($B404="","",VLOOKUP($B404,'Catalog Items'!$L:$AA,12,FALSE))</f>
        <v/>
      </c>
      <c r="S404" s="96" t="str">
        <f>IF($B404="","",VLOOKUP($B404,'Catalog Items'!$L:$AA,13,FALSE))</f>
        <v/>
      </c>
      <c r="T404" s="47" t="str">
        <f>IF($B404="","",VLOOKUP($B404,'Catalog Items'!$L:$BB,17,FALSE))</f>
        <v/>
      </c>
      <c r="U404" s="47" t="str">
        <f>IF($B404="","",VLOOKUP($B404,'Catalog Items'!$L:$BB,19,FALSE))</f>
        <v/>
      </c>
      <c r="V404" s="47" t="str">
        <f>IF($B404="","",VLOOKUP($B404,'Catalog Items'!$L:$BB,20,FALSE))</f>
        <v/>
      </c>
      <c r="W404" s="47" t="str">
        <f>IF($B404="","",VLOOKUP($B404,'Catalog Items'!$L:$BB,21,FALSE))</f>
        <v/>
      </c>
      <c r="X404" s="48" t="str">
        <f>IF($B404="","",VLOOKUP($B404,'Catalog Items'!$L:$BB,22,FALSE))</f>
        <v/>
      </c>
      <c r="Y404" s="48" t="str">
        <f>IF($B404="","",VLOOKUP($B404,'Catalog Items'!$L:$BB,23,FALSE))</f>
        <v/>
      </c>
      <c r="Z404" s="48" t="str">
        <f>IF($B404="","",VLOOKUP($B404,'Catalog Items'!$L:$BB,24,FALSE))</f>
        <v/>
      </c>
      <c r="AA404" s="47" t="str">
        <f>IF($B404="","",VLOOKUP($B404,'Catalog Items'!$L:$BB,25,FALSE))</f>
        <v/>
      </c>
      <c r="AB404" s="47" t="str">
        <f>IF($B404="","",VLOOKUP($B404,'Catalog Items'!$L:$BB,26,FALSE))</f>
        <v/>
      </c>
      <c r="AC404" s="48" t="str">
        <f>IF($B404="","",VLOOKUP($B404,'Catalog Items'!$L:$BB,27,FALSE))</f>
        <v/>
      </c>
      <c r="AD404" s="48" t="str">
        <f>IF($B404="","",VLOOKUP($B404,'Catalog Items'!$L:$BB,28,FALSE))</f>
        <v/>
      </c>
      <c r="AE404" s="48" t="str">
        <f>IF($B404="","",VLOOKUP($B404,'Catalog Items'!$L:$BB,29,FALSE))</f>
        <v/>
      </c>
      <c r="AF404" s="48" t="str">
        <f>IF($B404="","",VLOOKUP($B404,'Catalog Items'!$L:$BB,30,FALSE))</f>
        <v/>
      </c>
      <c r="AG404" s="48" t="str">
        <f>IF($B404="","",VLOOKUP($B404,'Catalog Items'!$L:$BB,31,FALSE))</f>
        <v/>
      </c>
      <c r="AH404" s="48" t="str">
        <f>IF($B404="","",VLOOKUP($B404,'Catalog Items'!$L:$BB,32,FALSE))</f>
        <v/>
      </c>
      <c r="AI404" s="48" t="str">
        <f>IF($B404="","",VLOOKUP($B404,'Catalog Items'!$L:$BB,33,FALSE))</f>
        <v/>
      </c>
      <c r="AJ404" s="48" t="str">
        <f>IF($B404="","",VLOOKUP($B404,'Catalog Items'!$L:$BB,34,FALSE))</f>
        <v/>
      </c>
      <c r="AK404" s="47" t="str">
        <f>IF($B404="","",VLOOKUP($B404,'Catalog Items'!$L:$BB,35,FALSE))</f>
        <v/>
      </c>
      <c r="AL404" s="47" t="str">
        <f>IF($B404="","",VLOOKUP($B404,'Catalog Items'!$L:$BB,36,FALSE))</f>
        <v/>
      </c>
      <c r="AM404" s="47" t="str">
        <f>IF($B404="","",VLOOKUP($B404,'Catalog Items'!$L:$BB,37,FALSE))</f>
        <v/>
      </c>
      <c r="AN404" s="47" t="str">
        <f>IF($B404="","",VLOOKUP($B404,'Catalog Items'!$L:$BB,38,FALSE))</f>
        <v/>
      </c>
      <c r="AO404" s="47" t="str">
        <f>IF($B404="","",VLOOKUP($B404,'Catalog Items'!$L:$BB,14,FALSE))</f>
        <v/>
      </c>
    </row>
    <row r="405" spans="1:41" ht="15.6" customHeight="1" x14ac:dyDescent="0.25">
      <c r="A405" s="39">
        <v>394</v>
      </c>
      <c r="B405" s="40"/>
      <c r="C405" s="41"/>
      <c r="D405" s="41"/>
      <c r="E405" s="42" t="str">
        <f>IF($B405="","",VLOOKUP($B405,'Catalog Items'!$L:$M,2,FALSE))</f>
        <v/>
      </c>
      <c r="F405" s="68" t="str">
        <f>IF($B405="","",IF(AND(D405&gt;0,C405&gt;0),"UOM Error",IF(D405&gt;0,VLOOKUP(B405,'Catalog Items'!$L:$X,13,FALSE),IF(C405&gt;0,VLOOKUP(B405,'Catalog Items'!$L:$W,12,FALSE),0))))</f>
        <v/>
      </c>
      <c r="G405" s="43" t="str">
        <f t="shared" si="20"/>
        <v/>
      </c>
      <c r="H405" s="44">
        <f t="shared" si="21"/>
        <v>0</v>
      </c>
      <c r="I405" s="45">
        <f t="shared" si="19"/>
        <v>0</v>
      </c>
      <c r="J405" s="46" t="str">
        <f>IF($B405="","",VLOOKUP($B405,'Catalog Items'!$L:$N,3,FALSE))</f>
        <v/>
      </c>
      <c r="K405" s="46" t="str">
        <f>IF($B405="","",VLOOKUP($B405,'Catalog Items'!$L:$O,4,FALSE))</f>
        <v/>
      </c>
      <c r="L405" s="47" t="str">
        <f>IF($B405="","",VLOOKUP($B405,'Catalog Items'!$L:$Q,6,FALSE))</f>
        <v/>
      </c>
      <c r="M405" s="47" t="str">
        <f>IF($B405="","",VLOOKUP($B405,'Catalog Items'!$L:$R,7,FALSE))</f>
        <v/>
      </c>
      <c r="N405" s="47" t="str">
        <f>IF($B405="","",VLOOKUP($B405,'Catalog Items'!$L:$S,8,FALSE))</f>
        <v/>
      </c>
      <c r="O405" s="47" t="str">
        <f>IF($B405="","",VLOOKUP($B405,'Catalog Items'!$L:$T,9,FALSE))</f>
        <v/>
      </c>
      <c r="P405" s="96" t="str">
        <f>IF($B405="","",VLOOKUP($B405,'Catalog Items'!$L:$AA,10,FALSE))</f>
        <v/>
      </c>
      <c r="Q405" s="96" t="str">
        <f>IF($B405="","",VLOOKUP($B405,'Catalog Items'!$L:$AA,11,FALSE))</f>
        <v/>
      </c>
      <c r="R405" s="96" t="str">
        <f>IF($B405="","",VLOOKUP($B405,'Catalog Items'!$L:$AA,12,FALSE))</f>
        <v/>
      </c>
      <c r="S405" s="96" t="str">
        <f>IF($B405="","",VLOOKUP($B405,'Catalog Items'!$L:$AA,13,FALSE))</f>
        <v/>
      </c>
      <c r="T405" s="47" t="str">
        <f>IF($B405="","",VLOOKUP($B405,'Catalog Items'!$L:$BB,17,FALSE))</f>
        <v/>
      </c>
      <c r="U405" s="47" t="str">
        <f>IF($B405="","",VLOOKUP($B405,'Catalog Items'!$L:$BB,19,FALSE))</f>
        <v/>
      </c>
      <c r="V405" s="47" t="str">
        <f>IF($B405="","",VLOOKUP($B405,'Catalog Items'!$L:$BB,20,FALSE))</f>
        <v/>
      </c>
      <c r="W405" s="47" t="str">
        <f>IF($B405="","",VLOOKUP($B405,'Catalog Items'!$L:$BB,21,FALSE))</f>
        <v/>
      </c>
      <c r="X405" s="48" t="str">
        <f>IF($B405="","",VLOOKUP($B405,'Catalog Items'!$L:$BB,22,FALSE))</f>
        <v/>
      </c>
      <c r="Y405" s="48" t="str">
        <f>IF($B405="","",VLOOKUP($B405,'Catalog Items'!$L:$BB,23,FALSE))</f>
        <v/>
      </c>
      <c r="Z405" s="48" t="str">
        <f>IF($B405="","",VLOOKUP($B405,'Catalog Items'!$L:$BB,24,FALSE))</f>
        <v/>
      </c>
      <c r="AA405" s="47" t="str">
        <f>IF($B405="","",VLOOKUP($B405,'Catalog Items'!$L:$BB,25,FALSE))</f>
        <v/>
      </c>
      <c r="AB405" s="47" t="str">
        <f>IF($B405="","",VLOOKUP($B405,'Catalog Items'!$L:$BB,26,FALSE))</f>
        <v/>
      </c>
      <c r="AC405" s="48" t="str">
        <f>IF($B405="","",VLOOKUP($B405,'Catalog Items'!$L:$BB,27,FALSE))</f>
        <v/>
      </c>
      <c r="AD405" s="48" t="str">
        <f>IF($B405="","",VLOOKUP($B405,'Catalog Items'!$L:$BB,28,FALSE))</f>
        <v/>
      </c>
      <c r="AE405" s="48" t="str">
        <f>IF($B405="","",VLOOKUP($B405,'Catalog Items'!$L:$BB,29,FALSE))</f>
        <v/>
      </c>
      <c r="AF405" s="48" t="str">
        <f>IF($B405="","",VLOOKUP($B405,'Catalog Items'!$L:$BB,30,FALSE))</f>
        <v/>
      </c>
      <c r="AG405" s="48" t="str">
        <f>IF($B405="","",VLOOKUP($B405,'Catalog Items'!$L:$BB,31,FALSE))</f>
        <v/>
      </c>
      <c r="AH405" s="48" t="str">
        <f>IF($B405="","",VLOOKUP($B405,'Catalog Items'!$L:$BB,32,FALSE))</f>
        <v/>
      </c>
      <c r="AI405" s="48" t="str">
        <f>IF($B405="","",VLOOKUP($B405,'Catalog Items'!$L:$BB,33,FALSE))</f>
        <v/>
      </c>
      <c r="AJ405" s="48" t="str">
        <f>IF($B405="","",VLOOKUP($B405,'Catalog Items'!$L:$BB,34,FALSE))</f>
        <v/>
      </c>
      <c r="AK405" s="47" t="str">
        <f>IF($B405="","",VLOOKUP($B405,'Catalog Items'!$L:$BB,35,FALSE))</f>
        <v/>
      </c>
      <c r="AL405" s="47" t="str">
        <f>IF($B405="","",VLOOKUP($B405,'Catalog Items'!$L:$BB,36,FALSE))</f>
        <v/>
      </c>
      <c r="AM405" s="47" t="str">
        <f>IF($B405="","",VLOOKUP($B405,'Catalog Items'!$L:$BB,37,FALSE))</f>
        <v/>
      </c>
      <c r="AN405" s="47" t="str">
        <f>IF($B405="","",VLOOKUP($B405,'Catalog Items'!$L:$BB,38,FALSE))</f>
        <v/>
      </c>
      <c r="AO405" s="47" t="str">
        <f>IF($B405="","",VLOOKUP($B405,'Catalog Items'!$L:$BB,14,FALSE))</f>
        <v/>
      </c>
    </row>
    <row r="406" spans="1:41" ht="15.6" customHeight="1" x14ac:dyDescent="0.25">
      <c r="A406" s="39">
        <v>395</v>
      </c>
      <c r="B406" s="40"/>
      <c r="C406" s="41"/>
      <c r="D406" s="41"/>
      <c r="E406" s="42" t="str">
        <f>IF($B406="","",VLOOKUP($B406,'Catalog Items'!$L:$M,2,FALSE))</f>
        <v/>
      </c>
      <c r="F406" s="68" t="str">
        <f>IF($B406="","",IF(AND(D406&gt;0,C406&gt;0),"UOM Error",IF(D406&gt;0,VLOOKUP(B406,'Catalog Items'!$L:$X,13,FALSE),IF(C406&gt;0,VLOOKUP(B406,'Catalog Items'!$L:$W,12,FALSE),0))))</f>
        <v/>
      </c>
      <c r="G406" s="43" t="str">
        <f t="shared" si="20"/>
        <v/>
      </c>
      <c r="H406" s="44">
        <f t="shared" si="21"/>
        <v>0</v>
      </c>
      <c r="I406" s="45">
        <f t="shared" si="19"/>
        <v>0</v>
      </c>
      <c r="J406" s="46" t="str">
        <f>IF($B406="","",VLOOKUP($B406,'Catalog Items'!$L:$N,3,FALSE))</f>
        <v/>
      </c>
      <c r="K406" s="46" t="str">
        <f>IF($B406="","",VLOOKUP($B406,'Catalog Items'!$L:$O,4,FALSE))</f>
        <v/>
      </c>
      <c r="L406" s="47" t="str">
        <f>IF($B406="","",VLOOKUP($B406,'Catalog Items'!$L:$Q,6,FALSE))</f>
        <v/>
      </c>
      <c r="M406" s="47" t="str">
        <f>IF($B406="","",VLOOKUP($B406,'Catalog Items'!$L:$R,7,FALSE))</f>
        <v/>
      </c>
      <c r="N406" s="47" t="str">
        <f>IF($B406="","",VLOOKUP($B406,'Catalog Items'!$L:$S,8,FALSE))</f>
        <v/>
      </c>
      <c r="O406" s="47" t="str">
        <f>IF($B406="","",VLOOKUP($B406,'Catalog Items'!$L:$T,9,FALSE))</f>
        <v/>
      </c>
      <c r="P406" s="96" t="str">
        <f>IF($B406="","",VLOOKUP($B406,'Catalog Items'!$L:$AA,10,FALSE))</f>
        <v/>
      </c>
      <c r="Q406" s="96" t="str">
        <f>IF($B406="","",VLOOKUP($B406,'Catalog Items'!$L:$AA,11,FALSE))</f>
        <v/>
      </c>
      <c r="R406" s="96" t="str">
        <f>IF($B406="","",VLOOKUP($B406,'Catalog Items'!$L:$AA,12,FALSE))</f>
        <v/>
      </c>
      <c r="S406" s="96" t="str">
        <f>IF($B406="","",VLOOKUP($B406,'Catalog Items'!$L:$AA,13,FALSE))</f>
        <v/>
      </c>
      <c r="T406" s="47" t="str">
        <f>IF($B406="","",VLOOKUP($B406,'Catalog Items'!$L:$BB,17,FALSE))</f>
        <v/>
      </c>
      <c r="U406" s="47" t="str">
        <f>IF($B406="","",VLOOKUP($B406,'Catalog Items'!$L:$BB,19,FALSE))</f>
        <v/>
      </c>
      <c r="V406" s="47" t="str">
        <f>IF($B406="","",VLOOKUP($B406,'Catalog Items'!$L:$BB,20,FALSE))</f>
        <v/>
      </c>
      <c r="W406" s="47" t="str">
        <f>IF($B406="","",VLOOKUP($B406,'Catalog Items'!$L:$BB,21,FALSE))</f>
        <v/>
      </c>
      <c r="X406" s="48" t="str">
        <f>IF($B406="","",VLOOKUP($B406,'Catalog Items'!$L:$BB,22,FALSE))</f>
        <v/>
      </c>
      <c r="Y406" s="48" t="str">
        <f>IF($B406="","",VLOOKUP($B406,'Catalog Items'!$L:$BB,23,FALSE))</f>
        <v/>
      </c>
      <c r="Z406" s="48" t="str">
        <f>IF($B406="","",VLOOKUP($B406,'Catalog Items'!$L:$BB,24,FALSE))</f>
        <v/>
      </c>
      <c r="AA406" s="47" t="str">
        <f>IF($B406="","",VLOOKUP($B406,'Catalog Items'!$L:$BB,25,FALSE))</f>
        <v/>
      </c>
      <c r="AB406" s="47" t="str">
        <f>IF($B406="","",VLOOKUP($B406,'Catalog Items'!$L:$BB,26,FALSE))</f>
        <v/>
      </c>
      <c r="AC406" s="48" t="str">
        <f>IF($B406="","",VLOOKUP($B406,'Catalog Items'!$L:$BB,27,FALSE))</f>
        <v/>
      </c>
      <c r="AD406" s="48" t="str">
        <f>IF($B406="","",VLOOKUP($B406,'Catalog Items'!$L:$BB,28,FALSE))</f>
        <v/>
      </c>
      <c r="AE406" s="48" t="str">
        <f>IF($B406="","",VLOOKUP($B406,'Catalog Items'!$L:$BB,29,FALSE))</f>
        <v/>
      </c>
      <c r="AF406" s="48" t="str">
        <f>IF($B406="","",VLOOKUP($B406,'Catalog Items'!$L:$BB,30,FALSE))</f>
        <v/>
      </c>
      <c r="AG406" s="48" t="str">
        <f>IF($B406="","",VLOOKUP($B406,'Catalog Items'!$L:$BB,31,FALSE))</f>
        <v/>
      </c>
      <c r="AH406" s="48" t="str">
        <f>IF($B406="","",VLOOKUP($B406,'Catalog Items'!$L:$BB,32,FALSE))</f>
        <v/>
      </c>
      <c r="AI406" s="48" t="str">
        <f>IF($B406="","",VLOOKUP($B406,'Catalog Items'!$L:$BB,33,FALSE))</f>
        <v/>
      </c>
      <c r="AJ406" s="48" t="str">
        <f>IF($B406="","",VLOOKUP($B406,'Catalog Items'!$L:$BB,34,FALSE))</f>
        <v/>
      </c>
      <c r="AK406" s="47" t="str">
        <f>IF($B406="","",VLOOKUP($B406,'Catalog Items'!$L:$BB,35,FALSE))</f>
        <v/>
      </c>
      <c r="AL406" s="47" t="str">
        <f>IF($B406="","",VLOOKUP($B406,'Catalog Items'!$L:$BB,36,FALSE))</f>
        <v/>
      </c>
      <c r="AM406" s="47" t="str">
        <f>IF($B406="","",VLOOKUP($B406,'Catalog Items'!$L:$BB,37,FALSE))</f>
        <v/>
      </c>
      <c r="AN406" s="47" t="str">
        <f>IF($B406="","",VLOOKUP($B406,'Catalog Items'!$L:$BB,38,FALSE))</f>
        <v/>
      </c>
      <c r="AO406" s="47" t="str">
        <f>IF($B406="","",VLOOKUP($B406,'Catalog Items'!$L:$BB,14,FALSE))</f>
        <v/>
      </c>
    </row>
    <row r="407" spans="1:41" ht="15.6" customHeight="1" x14ac:dyDescent="0.25">
      <c r="A407" s="39">
        <v>396</v>
      </c>
      <c r="B407" s="40"/>
      <c r="C407" s="41"/>
      <c r="D407" s="41"/>
      <c r="E407" s="42" t="str">
        <f>IF($B407="","",VLOOKUP($B407,'Catalog Items'!$L:$M,2,FALSE))</f>
        <v/>
      </c>
      <c r="F407" s="68" t="str">
        <f>IF($B407="","",IF(AND(D407&gt;0,C407&gt;0),"UOM Error",IF(D407&gt;0,VLOOKUP(B407,'Catalog Items'!$L:$X,13,FALSE),IF(C407&gt;0,VLOOKUP(B407,'Catalog Items'!$L:$W,12,FALSE),0))))</f>
        <v/>
      </c>
      <c r="G407" s="43" t="str">
        <f t="shared" si="20"/>
        <v/>
      </c>
      <c r="H407" s="44">
        <f t="shared" si="21"/>
        <v>0</v>
      </c>
      <c r="I407" s="45">
        <f t="shared" si="19"/>
        <v>0</v>
      </c>
      <c r="J407" s="46" t="str">
        <f>IF($B407="","",VLOOKUP($B407,'Catalog Items'!$L:$N,3,FALSE))</f>
        <v/>
      </c>
      <c r="K407" s="46" t="str">
        <f>IF($B407="","",VLOOKUP($B407,'Catalog Items'!$L:$O,4,FALSE))</f>
        <v/>
      </c>
      <c r="L407" s="47" t="str">
        <f>IF($B407="","",VLOOKUP($B407,'Catalog Items'!$L:$Q,6,FALSE))</f>
        <v/>
      </c>
      <c r="M407" s="47" t="str">
        <f>IF($B407="","",VLOOKUP($B407,'Catalog Items'!$L:$R,7,FALSE))</f>
        <v/>
      </c>
      <c r="N407" s="47" t="str">
        <f>IF($B407="","",VLOOKUP($B407,'Catalog Items'!$L:$S,8,FALSE))</f>
        <v/>
      </c>
      <c r="O407" s="47" t="str">
        <f>IF($B407="","",VLOOKUP($B407,'Catalog Items'!$L:$T,9,FALSE))</f>
        <v/>
      </c>
      <c r="P407" s="96" t="str">
        <f>IF($B407="","",VLOOKUP($B407,'Catalog Items'!$L:$AA,10,FALSE))</f>
        <v/>
      </c>
      <c r="Q407" s="96" t="str">
        <f>IF($B407="","",VLOOKUP($B407,'Catalog Items'!$L:$AA,11,FALSE))</f>
        <v/>
      </c>
      <c r="R407" s="96" t="str">
        <f>IF($B407="","",VLOOKUP($B407,'Catalog Items'!$L:$AA,12,FALSE))</f>
        <v/>
      </c>
      <c r="S407" s="96" t="str">
        <f>IF($B407="","",VLOOKUP($B407,'Catalog Items'!$L:$AA,13,FALSE))</f>
        <v/>
      </c>
      <c r="T407" s="47" t="str">
        <f>IF($B407="","",VLOOKUP($B407,'Catalog Items'!$L:$BB,17,FALSE))</f>
        <v/>
      </c>
      <c r="U407" s="47" t="str">
        <f>IF($B407="","",VLOOKUP($B407,'Catalog Items'!$L:$BB,19,FALSE))</f>
        <v/>
      </c>
      <c r="V407" s="47" t="str">
        <f>IF($B407="","",VLOOKUP($B407,'Catalog Items'!$L:$BB,20,FALSE))</f>
        <v/>
      </c>
      <c r="W407" s="47" t="str">
        <f>IF($B407="","",VLOOKUP($B407,'Catalog Items'!$L:$BB,21,FALSE))</f>
        <v/>
      </c>
      <c r="X407" s="48" t="str">
        <f>IF($B407="","",VLOOKUP($B407,'Catalog Items'!$L:$BB,22,FALSE))</f>
        <v/>
      </c>
      <c r="Y407" s="48" t="str">
        <f>IF($B407="","",VLOOKUP($B407,'Catalog Items'!$L:$BB,23,FALSE))</f>
        <v/>
      </c>
      <c r="Z407" s="48" t="str">
        <f>IF($B407="","",VLOOKUP($B407,'Catalog Items'!$L:$BB,24,FALSE))</f>
        <v/>
      </c>
      <c r="AA407" s="47" t="str">
        <f>IF($B407="","",VLOOKUP($B407,'Catalog Items'!$L:$BB,25,FALSE))</f>
        <v/>
      </c>
      <c r="AB407" s="47" t="str">
        <f>IF($B407="","",VLOOKUP($B407,'Catalog Items'!$L:$BB,26,FALSE))</f>
        <v/>
      </c>
      <c r="AC407" s="48" t="str">
        <f>IF($B407="","",VLOOKUP($B407,'Catalog Items'!$L:$BB,27,FALSE))</f>
        <v/>
      </c>
      <c r="AD407" s="48" t="str">
        <f>IF($B407="","",VLOOKUP($B407,'Catalog Items'!$L:$BB,28,FALSE))</f>
        <v/>
      </c>
      <c r="AE407" s="48" t="str">
        <f>IF($B407="","",VLOOKUP($B407,'Catalog Items'!$L:$BB,29,FALSE))</f>
        <v/>
      </c>
      <c r="AF407" s="48" t="str">
        <f>IF($B407="","",VLOOKUP($B407,'Catalog Items'!$L:$BB,30,FALSE))</f>
        <v/>
      </c>
      <c r="AG407" s="48" t="str">
        <f>IF($B407="","",VLOOKUP($B407,'Catalog Items'!$L:$BB,31,FALSE))</f>
        <v/>
      </c>
      <c r="AH407" s="48" t="str">
        <f>IF($B407="","",VLOOKUP($B407,'Catalog Items'!$L:$BB,32,FALSE))</f>
        <v/>
      </c>
      <c r="AI407" s="48" t="str">
        <f>IF($B407="","",VLOOKUP($B407,'Catalog Items'!$L:$BB,33,FALSE))</f>
        <v/>
      </c>
      <c r="AJ407" s="48" t="str">
        <f>IF($B407="","",VLOOKUP($B407,'Catalog Items'!$L:$BB,34,FALSE))</f>
        <v/>
      </c>
      <c r="AK407" s="47" t="str">
        <f>IF($B407="","",VLOOKUP($B407,'Catalog Items'!$L:$BB,35,FALSE))</f>
        <v/>
      </c>
      <c r="AL407" s="47" t="str">
        <f>IF($B407="","",VLOOKUP($B407,'Catalog Items'!$L:$BB,36,FALSE))</f>
        <v/>
      </c>
      <c r="AM407" s="47" t="str">
        <f>IF($B407="","",VLOOKUP($B407,'Catalog Items'!$L:$BB,37,FALSE))</f>
        <v/>
      </c>
      <c r="AN407" s="47" t="str">
        <f>IF($B407="","",VLOOKUP($B407,'Catalog Items'!$L:$BB,38,FALSE))</f>
        <v/>
      </c>
      <c r="AO407" s="47" t="str">
        <f>IF($B407="","",VLOOKUP($B407,'Catalog Items'!$L:$BB,14,FALSE))</f>
        <v/>
      </c>
    </row>
    <row r="408" spans="1:41" ht="15.6" customHeight="1" x14ac:dyDescent="0.25">
      <c r="A408" s="39">
        <v>397</v>
      </c>
      <c r="B408" s="40"/>
      <c r="C408" s="41"/>
      <c r="D408" s="41"/>
      <c r="E408" s="42" t="str">
        <f>IF($B408="","",VLOOKUP($B408,'Catalog Items'!$L:$M,2,FALSE))</f>
        <v/>
      </c>
      <c r="F408" s="68" t="str">
        <f>IF($B408="","",IF(AND(D408&gt;0,C408&gt;0),"UOM Error",IF(D408&gt;0,VLOOKUP(B408,'Catalog Items'!$L:$X,13,FALSE),IF(C408&gt;0,VLOOKUP(B408,'Catalog Items'!$L:$W,12,FALSE),0))))</f>
        <v/>
      </c>
      <c r="G408" s="43" t="str">
        <f t="shared" si="20"/>
        <v/>
      </c>
      <c r="H408" s="44">
        <f t="shared" si="21"/>
        <v>0</v>
      </c>
      <c r="I408" s="45">
        <f t="shared" si="19"/>
        <v>0</v>
      </c>
      <c r="J408" s="46" t="str">
        <f>IF($B408="","",VLOOKUP($B408,'Catalog Items'!$L:$N,3,FALSE))</f>
        <v/>
      </c>
      <c r="K408" s="46" t="str">
        <f>IF($B408="","",VLOOKUP($B408,'Catalog Items'!$L:$O,4,FALSE))</f>
        <v/>
      </c>
      <c r="L408" s="47" t="str">
        <f>IF($B408="","",VLOOKUP($B408,'Catalog Items'!$L:$Q,6,FALSE))</f>
        <v/>
      </c>
      <c r="M408" s="47" t="str">
        <f>IF($B408="","",VLOOKUP($B408,'Catalog Items'!$L:$R,7,FALSE))</f>
        <v/>
      </c>
      <c r="N408" s="47" t="str">
        <f>IF($B408="","",VLOOKUP($B408,'Catalog Items'!$L:$S,8,FALSE))</f>
        <v/>
      </c>
      <c r="O408" s="47" t="str">
        <f>IF($B408="","",VLOOKUP($B408,'Catalog Items'!$L:$T,9,FALSE))</f>
        <v/>
      </c>
      <c r="P408" s="96" t="str">
        <f>IF($B408="","",VLOOKUP($B408,'Catalog Items'!$L:$AA,10,FALSE))</f>
        <v/>
      </c>
      <c r="Q408" s="96" t="str">
        <f>IF($B408="","",VLOOKUP($B408,'Catalog Items'!$L:$AA,11,FALSE))</f>
        <v/>
      </c>
      <c r="R408" s="96" t="str">
        <f>IF($B408="","",VLOOKUP($B408,'Catalog Items'!$L:$AA,12,FALSE))</f>
        <v/>
      </c>
      <c r="S408" s="96" t="str">
        <f>IF($B408="","",VLOOKUP($B408,'Catalog Items'!$L:$AA,13,FALSE))</f>
        <v/>
      </c>
      <c r="T408" s="47" t="str">
        <f>IF($B408="","",VLOOKUP($B408,'Catalog Items'!$L:$BB,17,FALSE))</f>
        <v/>
      </c>
      <c r="U408" s="47" t="str">
        <f>IF($B408="","",VLOOKUP($B408,'Catalog Items'!$L:$BB,19,FALSE))</f>
        <v/>
      </c>
      <c r="V408" s="47" t="str">
        <f>IF($B408="","",VLOOKUP($B408,'Catalog Items'!$L:$BB,20,FALSE))</f>
        <v/>
      </c>
      <c r="W408" s="47" t="str">
        <f>IF($B408="","",VLOOKUP($B408,'Catalog Items'!$L:$BB,21,FALSE))</f>
        <v/>
      </c>
      <c r="X408" s="48" t="str">
        <f>IF($B408="","",VLOOKUP($B408,'Catalog Items'!$L:$BB,22,FALSE))</f>
        <v/>
      </c>
      <c r="Y408" s="48" t="str">
        <f>IF($B408="","",VLOOKUP($B408,'Catalog Items'!$L:$BB,23,FALSE))</f>
        <v/>
      </c>
      <c r="Z408" s="48" t="str">
        <f>IF($B408="","",VLOOKUP($B408,'Catalog Items'!$L:$BB,24,FALSE))</f>
        <v/>
      </c>
      <c r="AA408" s="47" t="str">
        <f>IF($B408="","",VLOOKUP($B408,'Catalog Items'!$L:$BB,25,FALSE))</f>
        <v/>
      </c>
      <c r="AB408" s="47" t="str">
        <f>IF($B408="","",VLOOKUP($B408,'Catalog Items'!$L:$BB,26,FALSE))</f>
        <v/>
      </c>
      <c r="AC408" s="48" t="str">
        <f>IF($B408="","",VLOOKUP($B408,'Catalog Items'!$L:$BB,27,FALSE))</f>
        <v/>
      </c>
      <c r="AD408" s="48" t="str">
        <f>IF($B408="","",VLOOKUP($B408,'Catalog Items'!$L:$BB,28,FALSE))</f>
        <v/>
      </c>
      <c r="AE408" s="48" t="str">
        <f>IF($B408="","",VLOOKUP($B408,'Catalog Items'!$L:$BB,29,FALSE))</f>
        <v/>
      </c>
      <c r="AF408" s="48" t="str">
        <f>IF($B408="","",VLOOKUP($B408,'Catalog Items'!$L:$BB,30,FALSE))</f>
        <v/>
      </c>
      <c r="AG408" s="48" t="str">
        <f>IF($B408="","",VLOOKUP($B408,'Catalog Items'!$L:$BB,31,FALSE))</f>
        <v/>
      </c>
      <c r="AH408" s="48" t="str">
        <f>IF($B408="","",VLOOKUP($B408,'Catalog Items'!$L:$BB,32,FALSE))</f>
        <v/>
      </c>
      <c r="AI408" s="48" t="str">
        <f>IF($B408="","",VLOOKUP($B408,'Catalog Items'!$L:$BB,33,FALSE))</f>
        <v/>
      </c>
      <c r="AJ408" s="48" t="str">
        <f>IF($B408="","",VLOOKUP($B408,'Catalog Items'!$L:$BB,34,FALSE))</f>
        <v/>
      </c>
      <c r="AK408" s="47" t="str">
        <f>IF($B408="","",VLOOKUP($B408,'Catalog Items'!$L:$BB,35,FALSE))</f>
        <v/>
      </c>
      <c r="AL408" s="47" t="str">
        <f>IF($B408="","",VLOOKUP($B408,'Catalog Items'!$L:$BB,36,FALSE))</f>
        <v/>
      </c>
      <c r="AM408" s="47" t="str">
        <f>IF($B408="","",VLOOKUP($B408,'Catalog Items'!$L:$BB,37,FALSE))</f>
        <v/>
      </c>
      <c r="AN408" s="47" t="str">
        <f>IF($B408="","",VLOOKUP($B408,'Catalog Items'!$L:$BB,38,FALSE))</f>
        <v/>
      </c>
      <c r="AO408" s="47" t="str">
        <f>IF($B408="","",VLOOKUP($B408,'Catalog Items'!$L:$BB,14,FALSE))</f>
        <v/>
      </c>
    </row>
    <row r="409" spans="1:41" ht="15.6" customHeight="1" x14ac:dyDescent="0.25">
      <c r="A409" s="39">
        <v>398</v>
      </c>
      <c r="B409" s="40"/>
      <c r="C409" s="41"/>
      <c r="D409" s="41"/>
      <c r="E409" s="42" t="str">
        <f>IF($B409="","",VLOOKUP($B409,'Catalog Items'!$L:$M,2,FALSE))</f>
        <v/>
      </c>
      <c r="F409" s="68" t="str">
        <f>IF($B409="","",IF(AND(D409&gt;0,C409&gt;0),"UOM Error",IF(D409&gt;0,VLOOKUP(B409,'Catalog Items'!$L:$X,13,FALSE),IF(C409&gt;0,VLOOKUP(B409,'Catalog Items'!$L:$W,12,FALSE),0))))</f>
        <v/>
      </c>
      <c r="G409" s="43" t="str">
        <f t="shared" si="20"/>
        <v/>
      </c>
      <c r="H409" s="44">
        <f t="shared" si="21"/>
        <v>0</v>
      </c>
      <c r="I409" s="45">
        <f t="shared" si="19"/>
        <v>0</v>
      </c>
      <c r="J409" s="46" t="str">
        <f>IF($B409="","",VLOOKUP($B409,'Catalog Items'!$L:$N,3,FALSE))</f>
        <v/>
      </c>
      <c r="K409" s="46" t="str">
        <f>IF($B409="","",VLOOKUP($B409,'Catalog Items'!$L:$O,4,FALSE))</f>
        <v/>
      </c>
      <c r="L409" s="47" t="str">
        <f>IF($B409="","",VLOOKUP($B409,'Catalog Items'!$L:$Q,6,FALSE))</f>
        <v/>
      </c>
      <c r="M409" s="47" t="str">
        <f>IF($B409="","",VLOOKUP($B409,'Catalog Items'!$L:$R,7,FALSE))</f>
        <v/>
      </c>
      <c r="N409" s="47" t="str">
        <f>IF($B409="","",VLOOKUP($B409,'Catalog Items'!$L:$S,8,FALSE))</f>
        <v/>
      </c>
      <c r="O409" s="47" t="str">
        <f>IF($B409="","",VLOOKUP($B409,'Catalog Items'!$L:$T,9,FALSE))</f>
        <v/>
      </c>
      <c r="P409" s="96" t="str">
        <f>IF($B409="","",VLOOKUP($B409,'Catalog Items'!$L:$AA,10,FALSE))</f>
        <v/>
      </c>
      <c r="Q409" s="96" t="str">
        <f>IF($B409="","",VLOOKUP($B409,'Catalog Items'!$L:$AA,11,FALSE))</f>
        <v/>
      </c>
      <c r="R409" s="96" t="str">
        <f>IF($B409="","",VLOOKUP($B409,'Catalog Items'!$L:$AA,12,FALSE))</f>
        <v/>
      </c>
      <c r="S409" s="96" t="str">
        <f>IF($B409="","",VLOOKUP($B409,'Catalog Items'!$L:$AA,13,FALSE))</f>
        <v/>
      </c>
      <c r="T409" s="47" t="str">
        <f>IF($B409="","",VLOOKUP($B409,'Catalog Items'!$L:$BB,17,FALSE))</f>
        <v/>
      </c>
      <c r="U409" s="47" t="str">
        <f>IF($B409="","",VLOOKUP($B409,'Catalog Items'!$L:$BB,19,FALSE))</f>
        <v/>
      </c>
      <c r="V409" s="47" t="str">
        <f>IF($B409="","",VLOOKUP($B409,'Catalog Items'!$L:$BB,20,FALSE))</f>
        <v/>
      </c>
      <c r="W409" s="47" t="str">
        <f>IF($B409="","",VLOOKUP($B409,'Catalog Items'!$L:$BB,21,FALSE))</f>
        <v/>
      </c>
      <c r="X409" s="48" t="str">
        <f>IF($B409="","",VLOOKUP($B409,'Catalog Items'!$L:$BB,22,FALSE))</f>
        <v/>
      </c>
      <c r="Y409" s="48" t="str">
        <f>IF($B409="","",VLOOKUP($B409,'Catalog Items'!$L:$BB,23,FALSE))</f>
        <v/>
      </c>
      <c r="Z409" s="48" t="str">
        <f>IF($B409="","",VLOOKUP($B409,'Catalog Items'!$L:$BB,24,FALSE))</f>
        <v/>
      </c>
      <c r="AA409" s="47" t="str">
        <f>IF($B409="","",VLOOKUP($B409,'Catalog Items'!$L:$BB,25,FALSE))</f>
        <v/>
      </c>
      <c r="AB409" s="47" t="str">
        <f>IF($B409="","",VLOOKUP($B409,'Catalog Items'!$L:$BB,26,FALSE))</f>
        <v/>
      </c>
      <c r="AC409" s="48" t="str">
        <f>IF($B409="","",VLOOKUP($B409,'Catalog Items'!$L:$BB,27,FALSE))</f>
        <v/>
      </c>
      <c r="AD409" s="48" t="str">
        <f>IF($B409="","",VLOOKUP($B409,'Catalog Items'!$L:$BB,28,FALSE))</f>
        <v/>
      </c>
      <c r="AE409" s="48" t="str">
        <f>IF($B409="","",VLOOKUP($B409,'Catalog Items'!$L:$BB,29,FALSE))</f>
        <v/>
      </c>
      <c r="AF409" s="48" t="str">
        <f>IF($B409="","",VLOOKUP($B409,'Catalog Items'!$L:$BB,30,FALSE))</f>
        <v/>
      </c>
      <c r="AG409" s="48" t="str">
        <f>IF($B409="","",VLOOKUP($B409,'Catalog Items'!$L:$BB,31,FALSE))</f>
        <v/>
      </c>
      <c r="AH409" s="48" t="str">
        <f>IF($B409="","",VLOOKUP($B409,'Catalog Items'!$L:$BB,32,FALSE))</f>
        <v/>
      </c>
      <c r="AI409" s="48" t="str">
        <f>IF($B409="","",VLOOKUP($B409,'Catalog Items'!$L:$BB,33,FALSE))</f>
        <v/>
      </c>
      <c r="AJ409" s="48" t="str">
        <f>IF($B409="","",VLOOKUP($B409,'Catalog Items'!$L:$BB,34,FALSE))</f>
        <v/>
      </c>
      <c r="AK409" s="47" t="str">
        <f>IF($B409="","",VLOOKUP($B409,'Catalog Items'!$L:$BB,35,FALSE))</f>
        <v/>
      </c>
      <c r="AL409" s="47" t="str">
        <f>IF($B409="","",VLOOKUP($B409,'Catalog Items'!$L:$BB,36,FALSE))</f>
        <v/>
      </c>
      <c r="AM409" s="47" t="str">
        <f>IF($B409="","",VLOOKUP($B409,'Catalog Items'!$L:$BB,37,FALSE))</f>
        <v/>
      </c>
      <c r="AN409" s="47" t="str">
        <f>IF($B409="","",VLOOKUP($B409,'Catalog Items'!$L:$BB,38,FALSE))</f>
        <v/>
      </c>
      <c r="AO409" s="47" t="str">
        <f>IF($B409="","",VLOOKUP($B409,'Catalog Items'!$L:$BB,14,FALSE))</f>
        <v/>
      </c>
    </row>
    <row r="410" spans="1:41" ht="15.6" customHeight="1" x14ac:dyDescent="0.25">
      <c r="A410" s="39">
        <v>399</v>
      </c>
      <c r="B410" s="40"/>
      <c r="C410" s="41"/>
      <c r="D410" s="41"/>
      <c r="E410" s="42" t="str">
        <f>IF($B410="","",VLOOKUP($B410,'Catalog Items'!$L:$M,2,FALSE))</f>
        <v/>
      </c>
      <c r="F410" s="68" t="str">
        <f>IF($B410="","",IF(AND(D410&gt;0,C410&gt;0),"UOM Error",IF(D410&gt;0,VLOOKUP(B410,'Catalog Items'!$L:$X,13,FALSE),IF(C410&gt;0,VLOOKUP(B410,'Catalog Items'!$L:$W,12,FALSE),0))))</f>
        <v/>
      </c>
      <c r="G410" s="43" t="str">
        <f t="shared" si="20"/>
        <v/>
      </c>
      <c r="H410" s="44">
        <f t="shared" si="21"/>
        <v>0</v>
      </c>
      <c r="I410" s="45">
        <f t="shared" si="19"/>
        <v>0</v>
      </c>
      <c r="J410" s="46" t="str">
        <f>IF($B410="","",VLOOKUP($B410,'Catalog Items'!$L:$N,3,FALSE))</f>
        <v/>
      </c>
      <c r="K410" s="46" t="str">
        <f>IF($B410="","",VLOOKUP($B410,'Catalog Items'!$L:$O,4,FALSE))</f>
        <v/>
      </c>
      <c r="L410" s="47" t="str">
        <f>IF($B410="","",VLOOKUP($B410,'Catalog Items'!$L:$Q,6,FALSE))</f>
        <v/>
      </c>
      <c r="M410" s="47" t="str">
        <f>IF($B410="","",VLOOKUP($B410,'Catalog Items'!$L:$R,7,FALSE))</f>
        <v/>
      </c>
      <c r="N410" s="47" t="str">
        <f>IF($B410="","",VLOOKUP($B410,'Catalog Items'!$L:$S,8,FALSE))</f>
        <v/>
      </c>
      <c r="O410" s="47" t="str">
        <f>IF($B410="","",VLOOKUP($B410,'Catalog Items'!$L:$T,9,FALSE))</f>
        <v/>
      </c>
      <c r="P410" s="96" t="str">
        <f>IF($B410="","",VLOOKUP($B410,'Catalog Items'!$L:$AA,10,FALSE))</f>
        <v/>
      </c>
      <c r="Q410" s="96" t="str">
        <f>IF($B410="","",VLOOKUP($B410,'Catalog Items'!$L:$AA,11,FALSE))</f>
        <v/>
      </c>
      <c r="R410" s="96" t="str">
        <f>IF($B410="","",VLOOKUP($B410,'Catalog Items'!$L:$AA,12,FALSE))</f>
        <v/>
      </c>
      <c r="S410" s="96" t="str">
        <f>IF($B410="","",VLOOKUP($B410,'Catalog Items'!$L:$AA,13,FALSE))</f>
        <v/>
      </c>
      <c r="T410" s="47" t="str">
        <f>IF($B410="","",VLOOKUP($B410,'Catalog Items'!$L:$BB,17,FALSE))</f>
        <v/>
      </c>
      <c r="U410" s="47" t="str">
        <f>IF($B410="","",VLOOKUP($B410,'Catalog Items'!$L:$BB,19,FALSE))</f>
        <v/>
      </c>
      <c r="V410" s="47" t="str">
        <f>IF($B410="","",VLOOKUP($B410,'Catalog Items'!$L:$BB,20,FALSE))</f>
        <v/>
      </c>
      <c r="W410" s="47" t="str">
        <f>IF($B410="","",VLOOKUP($B410,'Catalog Items'!$L:$BB,21,FALSE))</f>
        <v/>
      </c>
      <c r="X410" s="48" t="str">
        <f>IF($B410="","",VLOOKUP($B410,'Catalog Items'!$L:$BB,22,FALSE))</f>
        <v/>
      </c>
      <c r="Y410" s="48" t="str">
        <f>IF($B410="","",VLOOKUP($B410,'Catalog Items'!$L:$BB,23,FALSE))</f>
        <v/>
      </c>
      <c r="Z410" s="48" t="str">
        <f>IF($B410="","",VLOOKUP($B410,'Catalog Items'!$L:$BB,24,FALSE))</f>
        <v/>
      </c>
      <c r="AA410" s="47" t="str">
        <f>IF($B410="","",VLOOKUP($B410,'Catalog Items'!$L:$BB,25,FALSE))</f>
        <v/>
      </c>
      <c r="AB410" s="47" t="str">
        <f>IF($B410="","",VLOOKUP($B410,'Catalog Items'!$L:$BB,26,FALSE))</f>
        <v/>
      </c>
      <c r="AC410" s="48" t="str">
        <f>IF($B410="","",VLOOKUP($B410,'Catalog Items'!$L:$BB,27,FALSE))</f>
        <v/>
      </c>
      <c r="AD410" s="48" t="str">
        <f>IF($B410="","",VLOOKUP($B410,'Catalog Items'!$L:$BB,28,FALSE))</f>
        <v/>
      </c>
      <c r="AE410" s="48" t="str">
        <f>IF($B410="","",VLOOKUP($B410,'Catalog Items'!$L:$BB,29,FALSE))</f>
        <v/>
      </c>
      <c r="AF410" s="48" t="str">
        <f>IF($B410="","",VLOOKUP($B410,'Catalog Items'!$L:$BB,30,FALSE))</f>
        <v/>
      </c>
      <c r="AG410" s="48" t="str">
        <f>IF($B410="","",VLOOKUP($B410,'Catalog Items'!$L:$BB,31,FALSE))</f>
        <v/>
      </c>
      <c r="AH410" s="48" t="str">
        <f>IF($B410="","",VLOOKUP($B410,'Catalog Items'!$L:$BB,32,FALSE))</f>
        <v/>
      </c>
      <c r="AI410" s="48" t="str">
        <f>IF($B410="","",VLOOKUP($B410,'Catalog Items'!$L:$BB,33,FALSE))</f>
        <v/>
      </c>
      <c r="AJ410" s="48" t="str">
        <f>IF($B410="","",VLOOKUP($B410,'Catalog Items'!$L:$BB,34,FALSE))</f>
        <v/>
      </c>
      <c r="AK410" s="47" t="str">
        <f>IF($B410="","",VLOOKUP($B410,'Catalog Items'!$L:$BB,35,FALSE))</f>
        <v/>
      </c>
      <c r="AL410" s="47" t="str">
        <f>IF($B410="","",VLOOKUP($B410,'Catalog Items'!$L:$BB,36,FALSE))</f>
        <v/>
      </c>
      <c r="AM410" s="47" t="str">
        <f>IF($B410="","",VLOOKUP($B410,'Catalog Items'!$L:$BB,37,FALSE))</f>
        <v/>
      </c>
      <c r="AN410" s="47" t="str">
        <f>IF($B410="","",VLOOKUP($B410,'Catalog Items'!$L:$BB,38,FALSE))</f>
        <v/>
      </c>
      <c r="AO410" s="47" t="str">
        <f>IF($B410="","",VLOOKUP($B410,'Catalog Items'!$L:$BB,14,FALSE))</f>
        <v/>
      </c>
    </row>
    <row r="411" spans="1:41" ht="15.6" customHeight="1" x14ac:dyDescent="0.25">
      <c r="A411" s="39">
        <v>400</v>
      </c>
      <c r="B411" s="40"/>
      <c r="C411" s="41"/>
      <c r="D411" s="41"/>
      <c r="E411" s="42" t="str">
        <f>IF($B411="","",VLOOKUP($B411,'Catalog Items'!$L:$M,2,FALSE))</f>
        <v/>
      </c>
      <c r="F411" s="68" t="str">
        <f>IF($B411="","",IF(AND(D411&gt;0,C411&gt;0),"UOM Error",IF(D411&gt;0,VLOOKUP(B411,'Catalog Items'!$L:$X,13,FALSE),IF(C411&gt;0,VLOOKUP(B411,'Catalog Items'!$L:$W,12,FALSE),0))))</f>
        <v/>
      </c>
      <c r="G411" s="43" t="str">
        <f t="shared" si="20"/>
        <v/>
      </c>
      <c r="H411" s="44">
        <f t="shared" si="21"/>
        <v>0</v>
      </c>
      <c r="I411" s="45">
        <f t="shared" si="19"/>
        <v>0</v>
      </c>
      <c r="J411" s="46" t="str">
        <f>IF($B411="","",VLOOKUP($B411,'Catalog Items'!$L:$N,3,FALSE))</f>
        <v/>
      </c>
      <c r="K411" s="46" t="str">
        <f>IF($B411="","",VLOOKUP($B411,'Catalog Items'!$L:$O,4,FALSE))</f>
        <v/>
      </c>
      <c r="L411" s="47" t="str">
        <f>IF($B411="","",VLOOKUP($B411,'Catalog Items'!$L:$Q,6,FALSE))</f>
        <v/>
      </c>
      <c r="M411" s="47" t="str">
        <f>IF($B411="","",VLOOKUP($B411,'Catalog Items'!$L:$R,7,FALSE))</f>
        <v/>
      </c>
      <c r="N411" s="47" t="str">
        <f>IF($B411="","",VLOOKUP($B411,'Catalog Items'!$L:$S,8,FALSE))</f>
        <v/>
      </c>
      <c r="O411" s="47" t="str">
        <f>IF($B411="","",VLOOKUP($B411,'Catalog Items'!$L:$T,9,FALSE))</f>
        <v/>
      </c>
      <c r="P411" s="96" t="str">
        <f>IF($B411="","",VLOOKUP($B411,'Catalog Items'!$L:$AA,10,FALSE))</f>
        <v/>
      </c>
      <c r="Q411" s="96" t="str">
        <f>IF($B411="","",VLOOKUP($B411,'Catalog Items'!$L:$AA,11,FALSE))</f>
        <v/>
      </c>
      <c r="R411" s="96" t="str">
        <f>IF($B411="","",VLOOKUP($B411,'Catalog Items'!$L:$AA,12,FALSE))</f>
        <v/>
      </c>
      <c r="S411" s="96" t="str">
        <f>IF($B411="","",VLOOKUP($B411,'Catalog Items'!$L:$AA,13,FALSE))</f>
        <v/>
      </c>
      <c r="T411" s="47" t="str">
        <f>IF($B411="","",VLOOKUP($B411,'Catalog Items'!$L:$BB,17,FALSE))</f>
        <v/>
      </c>
      <c r="U411" s="47" t="str">
        <f>IF($B411="","",VLOOKUP($B411,'Catalog Items'!$L:$BB,19,FALSE))</f>
        <v/>
      </c>
      <c r="V411" s="47" t="str">
        <f>IF($B411="","",VLOOKUP($B411,'Catalog Items'!$L:$BB,20,FALSE))</f>
        <v/>
      </c>
      <c r="W411" s="47" t="str">
        <f>IF($B411="","",VLOOKUP($B411,'Catalog Items'!$L:$BB,21,FALSE))</f>
        <v/>
      </c>
      <c r="X411" s="48" t="str">
        <f>IF($B411="","",VLOOKUP($B411,'Catalog Items'!$L:$BB,22,FALSE))</f>
        <v/>
      </c>
      <c r="Y411" s="48" t="str">
        <f>IF($B411="","",VLOOKUP($B411,'Catalog Items'!$L:$BB,23,FALSE))</f>
        <v/>
      </c>
      <c r="Z411" s="48" t="str">
        <f>IF($B411="","",VLOOKUP($B411,'Catalog Items'!$L:$BB,24,FALSE))</f>
        <v/>
      </c>
      <c r="AA411" s="47" t="str">
        <f>IF($B411="","",VLOOKUP($B411,'Catalog Items'!$L:$BB,25,FALSE))</f>
        <v/>
      </c>
      <c r="AB411" s="47" t="str">
        <f>IF($B411="","",VLOOKUP($B411,'Catalog Items'!$L:$BB,26,FALSE))</f>
        <v/>
      </c>
      <c r="AC411" s="48" t="str">
        <f>IF($B411="","",VLOOKUP($B411,'Catalog Items'!$L:$BB,27,FALSE))</f>
        <v/>
      </c>
      <c r="AD411" s="48" t="str">
        <f>IF($B411="","",VLOOKUP($B411,'Catalog Items'!$L:$BB,28,FALSE))</f>
        <v/>
      </c>
      <c r="AE411" s="48" t="str">
        <f>IF($B411="","",VLOOKUP($B411,'Catalog Items'!$L:$BB,29,FALSE))</f>
        <v/>
      </c>
      <c r="AF411" s="48" t="str">
        <f>IF($B411="","",VLOOKUP($B411,'Catalog Items'!$L:$BB,30,FALSE))</f>
        <v/>
      </c>
      <c r="AG411" s="48" t="str">
        <f>IF($B411="","",VLOOKUP($B411,'Catalog Items'!$L:$BB,31,FALSE))</f>
        <v/>
      </c>
      <c r="AH411" s="48" t="str">
        <f>IF($B411="","",VLOOKUP($B411,'Catalog Items'!$L:$BB,32,FALSE))</f>
        <v/>
      </c>
      <c r="AI411" s="48" t="str">
        <f>IF($B411="","",VLOOKUP($B411,'Catalog Items'!$L:$BB,33,FALSE))</f>
        <v/>
      </c>
      <c r="AJ411" s="48" t="str">
        <f>IF($B411="","",VLOOKUP($B411,'Catalog Items'!$L:$BB,34,FALSE))</f>
        <v/>
      </c>
      <c r="AK411" s="47" t="str">
        <f>IF($B411="","",VLOOKUP($B411,'Catalog Items'!$L:$BB,35,FALSE))</f>
        <v/>
      </c>
      <c r="AL411" s="47" t="str">
        <f>IF($B411="","",VLOOKUP($B411,'Catalog Items'!$L:$BB,36,FALSE))</f>
        <v/>
      </c>
      <c r="AM411" s="47" t="str">
        <f>IF($B411="","",VLOOKUP($B411,'Catalog Items'!$L:$BB,37,FALSE))</f>
        <v/>
      </c>
      <c r="AN411" s="47" t="str">
        <f>IF($B411="","",VLOOKUP($B411,'Catalog Items'!$L:$BB,38,FALSE))</f>
        <v/>
      </c>
      <c r="AO411" s="47" t="str">
        <f>IF($B411="","",VLOOKUP($B411,'Catalog Items'!$L:$BB,14,FALSE))</f>
        <v/>
      </c>
    </row>
    <row r="412" spans="1:41" ht="15.6" customHeight="1" x14ac:dyDescent="0.25">
      <c r="A412" s="39">
        <v>401</v>
      </c>
      <c r="B412" s="40"/>
      <c r="C412" s="41"/>
      <c r="D412" s="41"/>
      <c r="E412" s="42" t="str">
        <f>IF($B412="","",VLOOKUP($B412,'Catalog Items'!$L:$M,2,FALSE))</f>
        <v/>
      </c>
      <c r="F412" s="68" t="str">
        <f>IF($B412="","",IF(AND(D412&gt;0,C412&gt;0),"UOM Error",IF(D412&gt;0,VLOOKUP(B412,'Catalog Items'!$L:$X,13,FALSE),IF(C412&gt;0,VLOOKUP(B412,'Catalog Items'!$L:$W,12,FALSE),0))))</f>
        <v/>
      </c>
      <c r="G412" s="43" t="str">
        <f t="shared" si="20"/>
        <v/>
      </c>
      <c r="H412" s="44">
        <f t="shared" si="21"/>
        <v>0</v>
      </c>
      <c r="I412" s="45">
        <f t="shared" si="19"/>
        <v>0</v>
      </c>
      <c r="J412" s="46" t="str">
        <f>IF($B412="","",VLOOKUP($B412,'Catalog Items'!$L:$N,3,FALSE))</f>
        <v/>
      </c>
      <c r="K412" s="46" t="str">
        <f>IF($B412="","",VLOOKUP($B412,'Catalog Items'!$L:$O,4,FALSE))</f>
        <v/>
      </c>
      <c r="L412" s="47" t="str">
        <f>IF($B412="","",VLOOKUP($B412,'Catalog Items'!$L:$Q,6,FALSE))</f>
        <v/>
      </c>
      <c r="M412" s="47" t="str">
        <f>IF($B412="","",VLOOKUP($B412,'Catalog Items'!$L:$R,7,FALSE))</f>
        <v/>
      </c>
      <c r="N412" s="47" t="str">
        <f>IF($B412="","",VLOOKUP($B412,'Catalog Items'!$L:$S,8,FALSE))</f>
        <v/>
      </c>
      <c r="O412" s="47" t="str">
        <f>IF($B412="","",VLOOKUP($B412,'Catalog Items'!$L:$T,9,FALSE))</f>
        <v/>
      </c>
      <c r="P412" s="96" t="str">
        <f>IF($B412="","",VLOOKUP($B412,'Catalog Items'!$L:$AA,10,FALSE))</f>
        <v/>
      </c>
      <c r="Q412" s="96" t="str">
        <f>IF($B412="","",VLOOKUP($B412,'Catalog Items'!$L:$AA,11,FALSE))</f>
        <v/>
      </c>
      <c r="R412" s="96" t="str">
        <f>IF($B412="","",VLOOKUP($B412,'Catalog Items'!$L:$AA,12,FALSE))</f>
        <v/>
      </c>
      <c r="S412" s="96" t="str">
        <f>IF($B412="","",VLOOKUP($B412,'Catalog Items'!$L:$AA,13,FALSE))</f>
        <v/>
      </c>
      <c r="T412" s="47" t="str">
        <f>IF($B412="","",VLOOKUP($B412,'Catalog Items'!$L:$BB,17,FALSE))</f>
        <v/>
      </c>
      <c r="U412" s="47" t="str">
        <f>IF($B412="","",VLOOKUP($B412,'Catalog Items'!$L:$BB,19,FALSE))</f>
        <v/>
      </c>
      <c r="V412" s="47" t="str">
        <f>IF($B412="","",VLOOKUP($B412,'Catalog Items'!$L:$BB,20,FALSE))</f>
        <v/>
      </c>
      <c r="W412" s="47" t="str">
        <f>IF($B412="","",VLOOKUP($B412,'Catalog Items'!$L:$BB,21,FALSE))</f>
        <v/>
      </c>
      <c r="X412" s="48" t="str">
        <f>IF($B412="","",VLOOKUP($B412,'Catalog Items'!$L:$BB,22,FALSE))</f>
        <v/>
      </c>
      <c r="Y412" s="48" t="str">
        <f>IF($B412="","",VLOOKUP($B412,'Catalog Items'!$L:$BB,23,FALSE))</f>
        <v/>
      </c>
      <c r="Z412" s="48" t="str">
        <f>IF($B412="","",VLOOKUP($B412,'Catalog Items'!$L:$BB,24,FALSE))</f>
        <v/>
      </c>
      <c r="AA412" s="47" t="str">
        <f>IF($B412="","",VLOOKUP($B412,'Catalog Items'!$L:$BB,25,FALSE))</f>
        <v/>
      </c>
      <c r="AB412" s="47" t="str">
        <f>IF($B412="","",VLOOKUP($B412,'Catalog Items'!$L:$BB,26,FALSE))</f>
        <v/>
      </c>
      <c r="AC412" s="48" t="str">
        <f>IF($B412="","",VLOOKUP($B412,'Catalog Items'!$L:$BB,27,FALSE))</f>
        <v/>
      </c>
      <c r="AD412" s="48" t="str">
        <f>IF($B412="","",VLOOKUP($B412,'Catalog Items'!$L:$BB,28,FALSE))</f>
        <v/>
      </c>
      <c r="AE412" s="48" t="str">
        <f>IF($B412="","",VLOOKUP($B412,'Catalog Items'!$L:$BB,29,FALSE))</f>
        <v/>
      </c>
      <c r="AF412" s="48" t="str">
        <f>IF($B412="","",VLOOKUP($B412,'Catalog Items'!$L:$BB,30,FALSE))</f>
        <v/>
      </c>
      <c r="AG412" s="48" t="str">
        <f>IF($B412="","",VLOOKUP($B412,'Catalog Items'!$L:$BB,31,FALSE))</f>
        <v/>
      </c>
      <c r="AH412" s="48" t="str">
        <f>IF($B412="","",VLOOKUP($B412,'Catalog Items'!$L:$BB,32,FALSE))</f>
        <v/>
      </c>
      <c r="AI412" s="48" t="str">
        <f>IF($B412="","",VLOOKUP($B412,'Catalog Items'!$L:$BB,33,FALSE))</f>
        <v/>
      </c>
      <c r="AJ412" s="48" t="str">
        <f>IF($B412="","",VLOOKUP($B412,'Catalog Items'!$L:$BB,34,FALSE))</f>
        <v/>
      </c>
      <c r="AK412" s="47" t="str">
        <f>IF($B412="","",VLOOKUP($B412,'Catalog Items'!$L:$BB,35,FALSE))</f>
        <v/>
      </c>
      <c r="AL412" s="47" t="str">
        <f>IF($B412="","",VLOOKUP($B412,'Catalog Items'!$L:$BB,36,FALSE))</f>
        <v/>
      </c>
      <c r="AM412" s="47" t="str">
        <f>IF($B412="","",VLOOKUP($B412,'Catalog Items'!$L:$BB,37,FALSE))</f>
        <v/>
      </c>
      <c r="AN412" s="47" t="str">
        <f>IF($B412="","",VLOOKUP($B412,'Catalog Items'!$L:$BB,38,FALSE))</f>
        <v/>
      </c>
      <c r="AO412" s="47" t="str">
        <f>IF($B412="","",VLOOKUP($B412,'Catalog Items'!$L:$BB,14,FALSE))</f>
        <v/>
      </c>
    </row>
    <row r="413" spans="1:41" ht="15.6" customHeight="1" x14ac:dyDescent="0.25">
      <c r="A413" s="39">
        <v>402</v>
      </c>
      <c r="B413" s="40"/>
      <c r="C413" s="41"/>
      <c r="D413" s="41"/>
      <c r="E413" s="42" t="str">
        <f>IF($B413="","",VLOOKUP($B413,'Catalog Items'!$L:$M,2,FALSE))</f>
        <v/>
      </c>
      <c r="F413" s="68" t="str">
        <f>IF($B413="","",IF(AND(D413&gt;0,C413&gt;0),"UOM Error",IF(D413&gt;0,VLOOKUP(B413,'Catalog Items'!$L:$X,13,FALSE),IF(C413&gt;0,VLOOKUP(B413,'Catalog Items'!$L:$W,12,FALSE),0))))</f>
        <v/>
      </c>
      <c r="G413" s="43" t="str">
        <f t="shared" si="20"/>
        <v/>
      </c>
      <c r="H413" s="44">
        <f t="shared" si="21"/>
        <v>0</v>
      </c>
      <c r="I413" s="45">
        <f t="shared" si="19"/>
        <v>0</v>
      </c>
      <c r="J413" s="46" t="str">
        <f>IF($B413="","",VLOOKUP($B413,'Catalog Items'!$L:$N,3,FALSE))</f>
        <v/>
      </c>
      <c r="K413" s="46" t="str">
        <f>IF($B413="","",VLOOKUP($B413,'Catalog Items'!$L:$O,4,FALSE))</f>
        <v/>
      </c>
      <c r="L413" s="47" t="str">
        <f>IF($B413="","",VLOOKUP($B413,'Catalog Items'!$L:$Q,6,FALSE))</f>
        <v/>
      </c>
      <c r="M413" s="47" t="str">
        <f>IF($B413="","",VLOOKUP($B413,'Catalog Items'!$L:$R,7,FALSE))</f>
        <v/>
      </c>
      <c r="N413" s="47" t="str">
        <f>IF($B413="","",VLOOKUP($B413,'Catalog Items'!$L:$S,8,FALSE))</f>
        <v/>
      </c>
      <c r="O413" s="47" t="str">
        <f>IF($B413="","",VLOOKUP($B413,'Catalog Items'!$L:$T,9,FALSE))</f>
        <v/>
      </c>
      <c r="P413" s="96" t="str">
        <f>IF($B413="","",VLOOKUP($B413,'Catalog Items'!$L:$AA,10,FALSE))</f>
        <v/>
      </c>
      <c r="Q413" s="96" t="str">
        <f>IF($B413="","",VLOOKUP($B413,'Catalog Items'!$L:$AA,11,FALSE))</f>
        <v/>
      </c>
      <c r="R413" s="96" t="str">
        <f>IF($B413="","",VLOOKUP($B413,'Catalog Items'!$L:$AA,12,FALSE))</f>
        <v/>
      </c>
      <c r="S413" s="96" t="str">
        <f>IF($B413="","",VLOOKUP($B413,'Catalog Items'!$L:$AA,13,FALSE))</f>
        <v/>
      </c>
      <c r="T413" s="47" t="str">
        <f>IF($B413="","",VLOOKUP($B413,'Catalog Items'!$L:$BB,17,FALSE))</f>
        <v/>
      </c>
      <c r="U413" s="47" t="str">
        <f>IF($B413="","",VLOOKUP($B413,'Catalog Items'!$L:$BB,19,FALSE))</f>
        <v/>
      </c>
      <c r="V413" s="47" t="str">
        <f>IF($B413="","",VLOOKUP($B413,'Catalog Items'!$L:$BB,20,FALSE))</f>
        <v/>
      </c>
      <c r="W413" s="47" t="str">
        <f>IF($B413="","",VLOOKUP($B413,'Catalog Items'!$L:$BB,21,FALSE))</f>
        <v/>
      </c>
      <c r="X413" s="48" t="str">
        <f>IF($B413="","",VLOOKUP($B413,'Catalog Items'!$L:$BB,22,FALSE))</f>
        <v/>
      </c>
      <c r="Y413" s="48" t="str">
        <f>IF($B413="","",VLOOKUP($B413,'Catalog Items'!$L:$BB,23,FALSE))</f>
        <v/>
      </c>
      <c r="Z413" s="48" t="str">
        <f>IF($B413="","",VLOOKUP($B413,'Catalog Items'!$L:$BB,24,FALSE))</f>
        <v/>
      </c>
      <c r="AA413" s="47" t="str">
        <f>IF($B413="","",VLOOKUP($B413,'Catalog Items'!$L:$BB,25,FALSE))</f>
        <v/>
      </c>
      <c r="AB413" s="47" t="str">
        <f>IF($B413="","",VLOOKUP($B413,'Catalog Items'!$L:$BB,26,FALSE))</f>
        <v/>
      </c>
      <c r="AC413" s="48" t="str">
        <f>IF($B413="","",VLOOKUP($B413,'Catalog Items'!$L:$BB,27,FALSE))</f>
        <v/>
      </c>
      <c r="AD413" s="48" t="str">
        <f>IF($B413="","",VLOOKUP($B413,'Catalog Items'!$L:$BB,28,FALSE))</f>
        <v/>
      </c>
      <c r="AE413" s="48" t="str">
        <f>IF($B413="","",VLOOKUP($B413,'Catalog Items'!$L:$BB,29,FALSE))</f>
        <v/>
      </c>
      <c r="AF413" s="48" t="str">
        <f>IF($B413="","",VLOOKUP($B413,'Catalog Items'!$L:$BB,30,FALSE))</f>
        <v/>
      </c>
      <c r="AG413" s="48" t="str">
        <f>IF($B413="","",VLOOKUP($B413,'Catalog Items'!$L:$BB,31,FALSE))</f>
        <v/>
      </c>
      <c r="AH413" s="48" t="str">
        <f>IF($B413="","",VLOOKUP($B413,'Catalog Items'!$L:$BB,32,FALSE))</f>
        <v/>
      </c>
      <c r="AI413" s="48" t="str">
        <f>IF($B413="","",VLOOKUP($B413,'Catalog Items'!$L:$BB,33,FALSE))</f>
        <v/>
      </c>
      <c r="AJ413" s="48" t="str">
        <f>IF($B413="","",VLOOKUP($B413,'Catalog Items'!$L:$BB,34,FALSE))</f>
        <v/>
      </c>
      <c r="AK413" s="47" t="str">
        <f>IF($B413="","",VLOOKUP($B413,'Catalog Items'!$L:$BB,35,FALSE))</f>
        <v/>
      </c>
      <c r="AL413" s="47" t="str">
        <f>IF($B413="","",VLOOKUP($B413,'Catalog Items'!$L:$BB,36,FALSE))</f>
        <v/>
      </c>
      <c r="AM413" s="47" t="str">
        <f>IF($B413="","",VLOOKUP($B413,'Catalog Items'!$L:$BB,37,FALSE))</f>
        <v/>
      </c>
      <c r="AN413" s="47" t="str">
        <f>IF($B413="","",VLOOKUP($B413,'Catalog Items'!$L:$BB,38,FALSE))</f>
        <v/>
      </c>
      <c r="AO413" s="47" t="str">
        <f>IF($B413="","",VLOOKUP($B413,'Catalog Items'!$L:$BB,14,FALSE))</f>
        <v/>
      </c>
    </row>
    <row r="414" spans="1:41" ht="15.6" customHeight="1" x14ac:dyDescent="0.25">
      <c r="A414" s="39">
        <v>403</v>
      </c>
      <c r="B414" s="40"/>
      <c r="C414" s="41"/>
      <c r="D414" s="41"/>
      <c r="E414" s="42" t="str">
        <f>IF($B414="","",VLOOKUP($B414,'Catalog Items'!$L:$M,2,FALSE))</f>
        <v/>
      </c>
      <c r="F414" s="68" t="str">
        <f>IF($B414="","",IF(AND(D414&gt;0,C414&gt;0),"UOM Error",IF(D414&gt;0,VLOOKUP(B414,'Catalog Items'!$L:$X,13,FALSE),IF(C414&gt;0,VLOOKUP(B414,'Catalog Items'!$L:$W,12,FALSE),0))))</f>
        <v/>
      </c>
      <c r="G414" s="43" t="str">
        <f t="shared" si="20"/>
        <v/>
      </c>
      <c r="H414" s="44">
        <f t="shared" si="21"/>
        <v>0</v>
      </c>
      <c r="I414" s="45">
        <f t="shared" si="19"/>
        <v>0</v>
      </c>
      <c r="J414" s="46" t="str">
        <f>IF($B414="","",VLOOKUP($B414,'Catalog Items'!$L:$N,3,FALSE))</f>
        <v/>
      </c>
      <c r="K414" s="46" t="str">
        <f>IF($B414="","",VLOOKUP($B414,'Catalog Items'!$L:$O,4,FALSE))</f>
        <v/>
      </c>
      <c r="L414" s="47" t="str">
        <f>IF($B414="","",VLOOKUP($B414,'Catalog Items'!$L:$Q,6,FALSE))</f>
        <v/>
      </c>
      <c r="M414" s="47" t="str">
        <f>IF($B414="","",VLOOKUP($B414,'Catalog Items'!$L:$R,7,FALSE))</f>
        <v/>
      </c>
      <c r="N414" s="47" t="str">
        <f>IF($B414="","",VLOOKUP($B414,'Catalog Items'!$L:$S,8,FALSE))</f>
        <v/>
      </c>
      <c r="O414" s="47" t="str">
        <f>IF($B414="","",VLOOKUP($B414,'Catalog Items'!$L:$T,9,FALSE))</f>
        <v/>
      </c>
      <c r="P414" s="96" t="str">
        <f>IF($B414="","",VLOOKUP($B414,'Catalog Items'!$L:$AA,10,FALSE))</f>
        <v/>
      </c>
      <c r="Q414" s="96" t="str">
        <f>IF($B414="","",VLOOKUP($B414,'Catalog Items'!$L:$AA,11,FALSE))</f>
        <v/>
      </c>
      <c r="R414" s="96" t="str">
        <f>IF($B414="","",VLOOKUP($B414,'Catalog Items'!$L:$AA,12,FALSE))</f>
        <v/>
      </c>
      <c r="S414" s="96" t="str">
        <f>IF($B414="","",VLOOKUP($B414,'Catalog Items'!$L:$AA,13,FALSE))</f>
        <v/>
      </c>
      <c r="T414" s="47" t="str">
        <f>IF($B414="","",VLOOKUP($B414,'Catalog Items'!$L:$BB,17,FALSE))</f>
        <v/>
      </c>
      <c r="U414" s="47" t="str">
        <f>IF($B414="","",VLOOKUP($B414,'Catalog Items'!$L:$BB,19,FALSE))</f>
        <v/>
      </c>
      <c r="V414" s="47" t="str">
        <f>IF($B414="","",VLOOKUP($B414,'Catalog Items'!$L:$BB,20,FALSE))</f>
        <v/>
      </c>
      <c r="W414" s="47" t="str">
        <f>IF($B414="","",VLOOKUP($B414,'Catalog Items'!$L:$BB,21,FALSE))</f>
        <v/>
      </c>
      <c r="X414" s="48" t="str">
        <f>IF($B414="","",VLOOKUP($B414,'Catalog Items'!$L:$BB,22,FALSE))</f>
        <v/>
      </c>
      <c r="Y414" s="48" t="str">
        <f>IF($B414="","",VLOOKUP($B414,'Catalog Items'!$L:$BB,23,FALSE))</f>
        <v/>
      </c>
      <c r="Z414" s="48" t="str">
        <f>IF($B414="","",VLOOKUP($B414,'Catalog Items'!$L:$BB,24,FALSE))</f>
        <v/>
      </c>
      <c r="AA414" s="47" t="str">
        <f>IF($B414="","",VLOOKUP($B414,'Catalog Items'!$L:$BB,25,FALSE))</f>
        <v/>
      </c>
      <c r="AB414" s="47" t="str">
        <f>IF($B414="","",VLOOKUP($B414,'Catalog Items'!$L:$BB,26,FALSE))</f>
        <v/>
      </c>
      <c r="AC414" s="48" t="str">
        <f>IF($B414="","",VLOOKUP($B414,'Catalog Items'!$L:$BB,27,FALSE))</f>
        <v/>
      </c>
      <c r="AD414" s="48" t="str">
        <f>IF($B414="","",VLOOKUP($B414,'Catalog Items'!$L:$BB,28,FALSE))</f>
        <v/>
      </c>
      <c r="AE414" s="48" t="str">
        <f>IF($B414="","",VLOOKUP($B414,'Catalog Items'!$L:$BB,29,FALSE))</f>
        <v/>
      </c>
      <c r="AF414" s="48" t="str">
        <f>IF($B414="","",VLOOKUP($B414,'Catalog Items'!$L:$BB,30,FALSE))</f>
        <v/>
      </c>
      <c r="AG414" s="48" t="str">
        <f>IF($B414="","",VLOOKUP($B414,'Catalog Items'!$L:$BB,31,FALSE))</f>
        <v/>
      </c>
      <c r="AH414" s="48" t="str">
        <f>IF($B414="","",VLOOKUP($B414,'Catalog Items'!$L:$BB,32,FALSE))</f>
        <v/>
      </c>
      <c r="AI414" s="48" t="str">
        <f>IF($B414="","",VLOOKUP($B414,'Catalog Items'!$L:$BB,33,FALSE))</f>
        <v/>
      </c>
      <c r="AJ414" s="48" t="str">
        <f>IF($B414="","",VLOOKUP($B414,'Catalog Items'!$L:$BB,34,FALSE))</f>
        <v/>
      </c>
      <c r="AK414" s="47" t="str">
        <f>IF($B414="","",VLOOKUP($B414,'Catalog Items'!$L:$BB,35,FALSE))</f>
        <v/>
      </c>
      <c r="AL414" s="47" t="str">
        <f>IF($B414="","",VLOOKUP($B414,'Catalog Items'!$L:$BB,36,FALSE))</f>
        <v/>
      </c>
      <c r="AM414" s="47" t="str">
        <f>IF($B414="","",VLOOKUP($B414,'Catalog Items'!$L:$BB,37,FALSE))</f>
        <v/>
      </c>
      <c r="AN414" s="47" t="str">
        <f>IF($B414="","",VLOOKUP($B414,'Catalog Items'!$L:$BB,38,FALSE))</f>
        <v/>
      </c>
      <c r="AO414" s="47" t="str">
        <f>IF($B414="","",VLOOKUP($B414,'Catalog Items'!$L:$BB,14,FALSE))</f>
        <v/>
      </c>
    </row>
    <row r="415" spans="1:41" ht="15.6" customHeight="1" x14ac:dyDescent="0.25">
      <c r="A415" s="39">
        <v>404</v>
      </c>
      <c r="B415" s="40"/>
      <c r="C415" s="41"/>
      <c r="D415" s="41"/>
      <c r="E415" s="42" t="str">
        <f>IF($B415="","",VLOOKUP($B415,'Catalog Items'!$L:$M,2,FALSE))</f>
        <v/>
      </c>
      <c r="F415" s="68" t="str">
        <f>IF($B415="","",IF(AND(D415&gt;0,C415&gt;0),"UOM Error",IF(D415&gt;0,VLOOKUP(B415,'Catalog Items'!$L:$X,13,FALSE),IF(C415&gt;0,VLOOKUP(B415,'Catalog Items'!$L:$W,12,FALSE),0))))</f>
        <v/>
      </c>
      <c r="G415" s="43" t="str">
        <f t="shared" si="20"/>
        <v/>
      </c>
      <c r="H415" s="44">
        <f t="shared" si="21"/>
        <v>0</v>
      </c>
      <c r="I415" s="45">
        <f t="shared" si="19"/>
        <v>0</v>
      </c>
      <c r="J415" s="46" t="str">
        <f>IF($B415="","",VLOOKUP($B415,'Catalog Items'!$L:$N,3,FALSE))</f>
        <v/>
      </c>
      <c r="K415" s="46" t="str">
        <f>IF($B415="","",VLOOKUP($B415,'Catalog Items'!$L:$O,4,FALSE))</f>
        <v/>
      </c>
      <c r="L415" s="47" t="str">
        <f>IF($B415="","",VLOOKUP($B415,'Catalog Items'!$L:$Q,6,FALSE))</f>
        <v/>
      </c>
      <c r="M415" s="47" t="str">
        <f>IF($B415="","",VLOOKUP($B415,'Catalog Items'!$L:$R,7,FALSE))</f>
        <v/>
      </c>
      <c r="N415" s="47" t="str">
        <f>IF($B415="","",VLOOKUP($B415,'Catalog Items'!$L:$S,8,FALSE))</f>
        <v/>
      </c>
      <c r="O415" s="47" t="str">
        <f>IF($B415="","",VLOOKUP($B415,'Catalog Items'!$L:$T,9,FALSE))</f>
        <v/>
      </c>
      <c r="P415" s="96" t="str">
        <f>IF($B415="","",VLOOKUP($B415,'Catalog Items'!$L:$AA,10,FALSE))</f>
        <v/>
      </c>
      <c r="Q415" s="96" t="str">
        <f>IF($B415="","",VLOOKUP($B415,'Catalog Items'!$L:$AA,11,FALSE))</f>
        <v/>
      </c>
      <c r="R415" s="96" t="str">
        <f>IF($B415="","",VLOOKUP($B415,'Catalog Items'!$L:$AA,12,FALSE))</f>
        <v/>
      </c>
      <c r="S415" s="96" t="str">
        <f>IF($B415="","",VLOOKUP($B415,'Catalog Items'!$L:$AA,13,FALSE))</f>
        <v/>
      </c>
      <c r="T415" s="47" t="str">
        <f>IF($B415="","",VLOOKUP($B415,'Catalog Items'!$L:$BB,17,FALSE))</f>
        <v/>
      </c>
      <c r="U415" s="47" t="str">
        <f>IF($B415="","",VLOOKUP($B415,'Catalog Items'!$L:$BB,19,FALSE))</f>
        <v/>
      </c>
      <c r="V415" s="47" t="str">
        <f>IF($B415="","",VLOOKUP($B415,'Catalog Items'!$L:$BB,20,FALSE))</f>
        <v/>
      </c>
      <c r="W415" s="47" t="str">
        <f>IF($B415="","",VLOOKUP($B415,'Catalog Items'!$L:$BB,21,FALSE))</f>
        <v/>
      </c>
      <c r="X415" s="48" t="str">
        <f>IF($B415="","",VLOOKUP($B415,'Catalog Items'!$L:$BB,22,FALSE))</f>
        <v/>
      </c>
      <c r="Y415" s="48" t="str">
        <f>IF($B415="","",VLOOKUP($B415,'Catalog Items'!$L:$BB,23,FALSE))</f>
        <v/>
      </c>
      <c r="Z415" s="48" t="str">
        <f>IF($B415="","",VLOOKUP($B415,'Catalog Items'!$L:$BB,24,FALSE))</f>
        <v/>
      </c>
      <c r="AA415" s="47" t="str">
        <f>IF($B415="","",VLOOKUP($B415,'Catalog Items'!$L:$BB,25,FALSE))</f>
        <v/>
      </c>
      <c r="AB415" s="47" t="str">
        <f>IF($B415="","",VLOOKUP($B415,'Catalog Items'!$L:$BB,26,FALSE))</f>
        <v/>
      </c>
      <c r="AC415" s="48" t="str">
        <f>IF($B415="","",VLOOKUP($B415,'Catalog Items'!$L:$BB,27,FALSE))</f>
        <v/>
      </c>
      <c r="AD415" s="48" t="str">
        <f>IF($B415="","",VLOOKUP($B415,'Catalog Items'!$L:$BB,28,FALSE))</f>
        <v/>
      </c>
      <c r="AE415" s="48" t="str">
        <f>IF($B415="","",VLOOKUP($B415,'Catalog Items'!$L:$BB,29,FALSE))</f>
        <v/>
      </c>
      <c r="AF415" s="48" t="str">
        <f>IF($B415="","",VLOOKUP($B415,'Catalog Items'!$L:$BB,30,FALSE))</f>
        <v/>
      </c>
      <c r="AG415" s="48" t="str">
        <f>IF($B415="","",VLOOKUP($B415,'Catalog Items'!$L:$BB,31,FALSE))</f>
        <v/>
      </c>
      <c r="AH415" s="48" t="str">
        <f>IF($B415="","",VLOOKUP($B415,'Catalog Items'!$L:$BB,32,FALSE))</f>
        <v/>
      </c>
      <c r="AI415" s="48" t="str">
        <f>IF($B415="","",VLOOKUP($B415,'Catalog Items'!$L:$BB,33,FALSE))</f>
        <v/>
      </c>
      <c r="AJ415" s="48" t="str">
        <f>IF($B415="","",VLOOKUP($B415,'Catalog Items'!$L:$BB,34,FALSE))</f>
        <v/>
      </c>
      <c r="AK415" s="47" t="str">
        <f>IF($B415="","",VLOOKUP($B415,'Catalog Items'!$L:$BB,35,FALSE))</f>
        <v/>
      </c>
      <c r="AL415" s="47" t="str">
        <f>IF($B415="","",VLOOKUP($B415,'Catalog Items'!$L:$BB,36,FALSE))</f>
        <v/>
      </c>
      <c r="AM415" s="47" t="str">
        <f>IF($B415="","",VLOOKUP($B415,'Catalog Items'!$L:$BB,37,FALSE))</f>
        <v/>
      </c>
      <c r="AN415" s="47" t="str">
        <f>IF($B415="","",VLOOKUP($B415,'Catalog Items'!$L:$BB,38,FALSE))</f>
        <v/>
      </c>
      <c r="AO415" s="47" t="str">
        <f>IF($B415="","",VLOOKUP($B415,'Catalog Items'!$L:$BB,14,FALSE))</f>
        <v/>
      </c>
    </row>
    <row r="416" spans="1:41" ht="15.6" customHeight="1" x14ac:dyDescent="0.25">
      <c r="A416" s="39">
        <v>405</v>
      </c>
      <c r="B416" s="40"/>
      <c r="C416" s="41"/>
      <c r="D416" s="41"/>
      <c r="E416" s="42" t="str">
        <f>IF($B416="","",VLOOKUP($B416,'Catalog Items'!$L:$M,2,FALSE))</f>
        <v/>
      </c>
      <c r="F416" s="68" t="str">
        <f>IF($B416="","",IF(AND(D416&gt;0,C416&gt;0),"UOM Error",IF(D416&gt;0,VLOOKUP(B416,'Catalog Items'!$L:$X,13,FALSE),IF(C416&gt;0,VLOOKUP(B416,'Catalog Items'!$L:$W,12,FALSE),0))))</f>
        <v/>
      </c>
      <c r="G416" s="43" t="str">
        <f t="shared" si="20"/>
        <v/>
      </c>
      <c r="H416" s="44">
        <f t="shared" si="21"/>
        <v>0</v>
      </c>
      <c r="I416" s="45">
        <f t="shared" si="19"/>
        <v>0</v>
      </c>
      <c r="J416" s="46" t="str">
        <f>IF($B416="","",VLOOKUP($B416,'Catalog Items'!$L:$N,3,FALSE))</f>
        <v/>
      </c>
      <c r="K416" s="46" t="str">
        <f>IF($B416="","",VLOOKUP($B416,'Catalog Items'!$L:$O,4,FALSE))</f>
        <v/>
      </c>
      <c r="L416" s="47" t="str">
        <f>IF($B416="","",VLOOKUP($B416,'Catalog Items'!$L:$Q,6,FALSE))</f>
        <v/>
      </c>
      <c r="M416" s="47" t="str">
        <f>IF($B416="","",VLOOKUP($B416,'Catalog Items'!$L:$R,7,FALSE))</f>
        <v/>
      </c>
      <c r="N416" s="47" t="str">
        <f>IF($B416="","",VLOOKUP($B416,'Catalog Items'!$L:$S,8,FALSE))</f>
        <v/>
      </c>
      <c r="O416" s="47" t="str">
        <f>IF($B416="","",VLOOKUP($B416,'Catalog Items'!$L:$T,9,FALSE))</f>
        <v/>
      </c>
      <c r="P416" s="96" t="str">
        <f>IF($B416="","",VLOOKUP($B416,'Catalog Items'!$L:$AA,10,FALSE))</f>
        <v/>
      </c>
      <c r="Q416" s="96" t="str">
        <f>IF($B416="","",VLOOKUP($B416,'Catalog Items'!$L:$AA,11,FALSE))</f>
        <v/>
      </c>
      <c r="R416" s="96" t="str">
        <f>IF($B416="","",VLOOKUP($B416,'Catalog Items'!$L:$AA,12,FALSE))</f>
        <v/>
      </c>
      <c r="S416" s="96" t="str">
        <f>IF($B416="","",VLOOKUP($B416,'Catalog Items'!$L:$AA,13,FALSE))</f>
        <v/>
      </c>
      <c r="T416" s="47" t="str">
        <f>IF($B416="","",VLOOKUP($B416,'Catalog Items'!$L:$BB,17,FALSE))</f>
        <v/>
      </c>
      <c r="U416" s="47" t="str">
        <f>IF($B416="","",VLOOKUP($B416,'Catalog Items'!$L:$BB,19,FALSE))</f>
        <v/>
      </c>
      <c r="V416" s="47" t="str">
        <f>IF($B416="","",VLOOKUP($B416,'Catalog Items'!$L:$BB,20,FALSE))</f>
        <v/>
      </c>
      <c r="W416" s="47" t="str">
        <f>IF($B416="","",VLOOKUP($B416,'Catalog Items'!$L:$BB,21,FALSE))</f>
        <v/>
      </c>
      <c r="X416" s="48" t="str">
        <f>IF($B416="","",VLOOKUP($B416,'Catalog Items'!$L:$BB,22,FALSE))</f>
        <v/>
      </c>
      <c r="Y416" s="48" t="str">
        <f>IF($B416="","",VLOOKUP($B416,'Catalog Items'!$L:$BB,23,FALSE))</f>
        <v/>
      </c>
      <c r="Z416" s="48" t="str">
        <f>IF($B416="","",VLOOKUP($B416,'Catalog Items'!$L:$BB,24,FALSE))</f>
        <v/>
      </c>
      <c r="AA416" s="47" t="str">
        <f>IF($B416="","",VLOOKUP($B416,'Catalog Items'!$L:$BB,25,FALSE))</f>
        <v/>
      </c>
      <c r="AB416" s="47" t="str">
        <f>IF($B416="","",VLOOKUP($B416,'Catalog Items'!$L:$BB,26,FALSE))</f>
        <v/>
      </c>
      <c r="AC416" s="48" t="str">
        <f>IF($B416="","",VLOOKUP($B416,'Catalog Items'!$L:$BB,27,FALSE))</f>
        <v/>
      </c>
      <c r="AD416" s="48" t="str">
        <f>IF($B416="","",VLOOKUP($B416,'Catalog Items'!$L:$BB,28,FALSE))</f>
        <v/>
      </c>
      <c r="AE416" s="48" t="str">
        <f>IF($B416="","",VLOOKUP($B416,'Catalog Items'!$L:$BB,29,FALSE))</f>
        <v/>
      </c>
      <c r="AF416" s="48" t="str">
        <f>IF($B416="","",VLOOKUP($B416,'Catalog Items'!$L:$BB,30,FALSE))</f>
        <v/>
      </c>
      <c r="AG416" s="48" t="str">
        <f>IF($B416="","",VLOOKUP($B416,'Catalog Items'!$L:$BB,31,FALSE))</f>
        <v/>
      </c>
      <c r="AH416" s="48" t="str">
        <f>IF($B416="","",VLOOKUP($B416,'Catalog Items'!$L:$BB,32,FALSE))</f>
        <v/>
      </c>
      <c r="AI416" s="48" t="str">
        <f>IF($B416="","",VLOOKUP($B416,'Catalog Items'!$L:$BB,33,FALSE))</f>
        <v/>
      </c>
      <c r="AJ416" s="48" t="str">
        <f>IF($B416="","",VLOOKUP($B416,'Catalog Items'!$L:$BB,34,FALSE))</f>
        <v/>
      </c>
      <c r="AK416" s="47" t="str">
        <f>IF($B416="","",VLOOKUP($B416,'Catalog Items'!$L:$BB,35,FALSE))</f>
        <v/>
      </c>
      <c r="AL416" s="47" t="str">
        <f>IF($B416="","",VLOOKUP($B416,'Catalog Items'!$L:$BB,36,FALSE))</f>
        <v/>
      </c>
      <c r="AM416" s="47" t="str">
        <f>IF($B416="","",VLOOKUP($B416,'Catalog Items'!$L:$BB,37,FALSE))</f>
        <v/>
      </c>
      <c r="AN416" s="47" t="str">
        <f>IF($B416="","",VLOOKUP($B416,'Catalog Items'!$L:$BB,38,FALSE))</f>
        <v/>
      </c>
      <c r="AO416" s="47" t="str">
        <f>IF($B416="","",VLOOKUP($B416,'Catalog Items'!$L:$BB,14,FALSE))</f>
        <v/>
      </c>
    </row>
    <row r="417" spans="1:41" ht="15.6" customHeight="1" x14ac:dyDescent="0.25">
      <c r="A417" s="39">
        <v>406</v>
      </c>
      <c r="B417" s="40"/>
      <c r="C417" s="41"/>
      <c r="D417" s="41"/>
      <c r="E417" s="42" t="str">
        <f>IF($B417="","",VLOOKUP($B417,'Catalog Items'!$L:$M,2,FALSE))</f>
        <v/>
      </c>
      <c r="F417" s="68" t="str">
        <f>IF($B417="","",IF(AND(D417&gt;0,C417&gt;0),"UOM Error",IF(D417&gt;0,VLOOKUP(B417,'Catalog Items'!$L:$X,13,FALSE),IF(C417&gt;0,VLOOKUP(B417,'Catalog Items'!$L:$W,12,FALSE),0))))</f>
        <v/>
      </c>
      <c r="G417" s="43" t="str">
        <f t="shared" si="20"/>
        <v/>
      </c>
      <c r="H417" s="44">
        <f t="shared" si="21"/>
        <v>0</v>
      </c>
      <c r="I417" s="45">
        <f t="shared" si="19"/>
        <v>0</v>
      </c>
      <c r="J417" s="46" t="str">
        <f>IF($B417="","",VLOOKUP($B417,'Catalog Items'!$L:$N,3,FALSE))</f>
        <v/>
      </c>
      <c r="K417" s="46" t="str">
        <f>IF($B417="","",VLOOKUP($B417,'Catalog Items'!$L:$O,4,FALSE))</f>
        <v/>
      </c>
      <c r="L417" s="47" t="str">
        <f>IF($B417="","",VLOOKUP($B417,'Catalog Items'!$L:$Q,6,FALSE))</f>
        <v/>
      </c>
      <c r="M417" s="47" t="str">
        <f>IF($B417="","",VLOOKUP($B417,'Catalog Items'!$L:$R,7,FALSE))</f>
        <v/>
      </c>
      <c r="N417" s="47" t="str">
        <f>IF($B417="","",VLOOKUP($B417,'Catalog Items'!$L:$S,8,FALSE))</f>
        <v/>
      </c>
      <c r="O417" s="47" t="str">
        <f>IF($B417="","",VLOOKUP($B417,'Catalog Items'!$L:$T,9,FALSE))</f>
        <v/>
      </c>
      <c r="P417" s="96" t="str">
        <f>IF($B417="","",VLOOKUP($B417,'Catalog Items'!$L:$AA,10,FALSE))</f>
        <v/>
      </c>
      <c r="Q417" s="96" t="str">
        <f>IF($B417="","",VLOOKUP($B417,'Catalog Items'!$L:$AA,11,FALSE))</f>
        <v/>
      </c>
      <c r="R417" s="96" t="str">
        <f>IF($B417="","",VLOOKUP($B417,'Catalog Items'!$L:$AA,12,FALSE))</f>
        <v/>
      </c>
      <c r="S417" s="96" t="str">
        <f>IF($B417="","",VLOOKUP($B417,'Catalog Items'!$L:$AA,13,FALSE))</f>
        <v/>
      </c>
      <c r="T417" s="47" t="str">
        <f>IF($B417="","",VLOOKUP($B417,'Catalog Items'!$L:$BB,17,FALSE))</f>
        <v/>
      </c>
      <c r="U417" s="47" t="str">
        <f>IF($B417="","",VLOOKUP($B417,'Catalog Items'!$L:$BB,19,FALSE))</f>
        <v/>
      </c>
      <c r="V417" s="47" t="str">
        <f>IF($B417="","",VLOOKUP($B417,'Catalog Items'!$L:$BB,20,FALSE))</f>
        <v/>
      </c>
      <c r="W417" s="47" t="str">
        <f>IF($B417="","",VLOOKUP($B417,'Catalog Items'!$L:$BB,21,FALSE))</f>
        <v/>
      </c>
      <c r="X417" s="48" t="str">
        <f>IF($B417="","",VLOOKUP($B417,'Catalog Items'!$L:$BB,22,FALSE))</f>
        <v/>
      </c>
      <c r="Y417" s="48" t="str">
        <f>IF($B417="","",VLOOKUP($B417,'Catalog Items'!$L:$BB,23,FALSE))</f>
        <v/>
      </c>
      <c r="Z417" s="48" t="str">
        <f>IF($B417="","",VLOOKUP($B417,'Catalog Items'!$L:$BB,24,FALSE))</f>
        <v/>
      </c>
      <c r="AA417" s="47" t="str">
        <f>IF($B417="","",VLOOKUP($B417,'Catalog Items'!$L:$BB,25,FALSE))</f>
        <v/>
      </c>
      <c r="AB417" s="47" t="str">
        <f>IF($B417="","",VLOOKUP($B417,'Catalog Items'!$L:$BB,26,FALSE))</f>
        <v/>
      </c>
      <c r="AC417" s="48" t="str">
        <f>IF($B417="","",VLOOKUP($B417,'Catalog Items'!$L:$BB,27,FALSE))</f>
        <v/>
      </c>
      <c r="AD417" s="48" t="str">
        <f>IF($B417="","",VLOOKUP($B417,'Catalog Items'!$L:$BB,28,FALSE))</f>
        <v/>
      </c>
      <c r="AE417" s="48" t="str">
        <f>IF($B417="","",VLOOKUP($B417,'Catalog Items'!$L:$BB,29,FALSE))</f>
        <v/>
      </c>
      <c r="AF417" s="48" t="str">
        <f>IF($B417="","",VLOOKUP($B417,'Catalog Items'!$L:$BB,30,FALSE))</f>
        <v/>
      </c>
      <c r="AG417" s="48" t="str">
        <f>IF($B417="","",VLOOKUP($B417,'Catalog Items'!$L:$BB,31,FALSE))</f>
        <v/>
      </c>
      <c r="AH417" s="48" t="str">
        <f>IF($B417="","",VLOOKUP($B417,'Catalog Items'!$L:$BB,32,FALSE))</f>
        <v/>
      </c>
      <c r="AI417" s="48" t="str">
        <f>IF($B417="","",VLOOKUP($B417,'Catalog Items'!$L:$BB,33,FALSE))</f>
        <v/>
      </c>
      <c r="AJ417" s="48" t="str">
        <f>IF($B417="","",VLOOKUP($B417,'Catalog Items'!$L:$BB,34,FALSE))</f>
        <v/>
      </c>
      <c r="AK417" s="47" t="str">
        <f>IF($B417="","",VLOOKUP($B417,'Catalog Items'!$L:$BB,35,FALSE))</f>
        <v/>
      </c>
      <c r="AL417" s="47" t="str">
        <f>IF($B417="","",VLOOKUP($B417,'Catalog Items'!$L:$BB,36,FALSE))</f>
        <v/>
      </c>
      <c r="AM417" s="47" t="str">
        <f>IF($B417="","",VLOOKUP($B417,'Catalog Items'!$L:$BB,37,FALSE))</f>
        <v/>
      </c>
      <c r="AN417" s="47" t="str">
        <f>IF($B417="","",VLOOKUP($B417,'Catalog Items'!$L:$BB,38,FALSE))</f>
        <v/>
      </c>
      <c r="AO417" s="47" t="str">
        <f>IF($B417="","",VLOOKUP($B417,'Catalog Items'!$L:$BB,14,FALSE))</f>
        <v/>
      </c>
    </row>
    <row r="418" spans="1:41" ht="15.6" customHeight="1" x14ac:dyDescent="0.25">
      <c r="A418" s="39">
        <v>407</v>
      </c>
      <c r="B418" s="40"/>
      <c r="C418" s="41"/>
      <c r="D418" s="41"/>
      <c r="E418" s="42" t="str">
        <f>IF($B418="","",VLOOKUP($B418,'Catalog Items'!$L:$M,2,FALSE))</f>
        <v/>
      </c>
      <c r="F418" s="68" t="str">
        <f>IF($B418="","",IF(AND(D418&gt;0,C418&gt;0),"UOM Error",IF(D418&gt;0,VLOOKUP(B418,'Catalog Items'!$L:$X,13,FALSE),IF(C418&gt;0,VLOOKUP(B418,'Catalog Items'!$L:$W,12,FALSE),0))))</f>
        <v/>
      </c>
      <c r="G418" s="43" t="str">
        <f t="shared" si="20"/>
        <v/>
      </c>
      <c r="H418" s="44">
        <f t="shared" si="21"/>
        <v>0</v>
      </c>
      <c r="I418" s="45">
        <f t="shared" si="19"/>
        <v>0</v>
      </c>
      <c r="J418" s="46" t="str">
        <f>IF($B418="","",VLOOKUP($B418,'Catalog Items'!$L:$N,3,FALSE))</f>
        <v/>
      </c>
      <c r="K418" s="46" t="str">
        <f>IF($B418="","",VLOOKUP($B418,'Catalog Items'!$L:$O,4,FALSE))</f>
        <v/>
      </c>
      <c r="L418" s="47" t="str">
        <f>IF($B418="","",VLOOKUP($B418,'Catalog Items'!$L:$Q,6,FALSE))</f>
        <v/>
      </c>
      <c r="M418" s="47" t="str">
        <f>IF($B418="","",VLOOKUP($B418,'Catalog Items'!$L:$R,7,FALSE))</f>
        <v/>
      </c>
      <c r="N418" s="47" t="str">
        <f>IF($B418="","",VLOOKUP($B418,'Catalog Items'!$L:$S,8,FALSE))</f>
        <v/>
      </c>
      <c r="O418" s="47" t="str">
        <f>IF($B418="","",VLOOKUP($B418,'Catalog Items'!$L:$T,9,FALSE))</f>
        <v/>
      </c>
      <c r="P418" s="96" t="str">
        <f>IF($B418="","",VLOOKUP($B418,'Catalog Items'!$L:$AA,10,FALSE))</f>
        <v/>
      </c>
      <c r="Q418" s="96" t="str">
        <f>IF($B418="","",VLOOKUP($B418,'Catalog Items'!$L:$AA,11,FALSE))</f>
        <v/>
      </c>
      <c r="R418" s="96" t="str">
        <f>IF($B418="","",VLOOKUP($B418,'Catalog Items'!$L:$AA,12,FALSE))</f>
        <v/>
      </c>
      <c r="S418" s="96" t="str">
        <f>IF($B418="","",VLOOKUP($B418,'Catalog Items'!$L:$AA,13,FALSE))</f>
        <v/>
      </c>
      <c r="T418" s="47" t="str">
        <f>IF($B418="","",VLOOKUP($B418,'Catalog Items'!$L:$BB,17,FALSE))</f>
        <v/>
      </c>
      <c r="U418" s="47" t="str">
        <f>IF($B418="","",VLOOKUP($B418,'Catalog Items'!$L:$BB,19,FALSE))</f>
        <v/>
      </c>
      <c r="V418" s="47" t="str">
        <f>IF($B418="","",VLOOKUP($B418,'Catalog Items'!$L:$BB,20,FALSE))</f>
        <v/>
      </c>
      <c r="W418" s="47" t="str">
        <f>IF($B418="","",VLOOKUP($B418,'Catalog Items'!$L:$BB,21,FALSE))</f>
        <v/>
      </c>
      <c r="X418" s="48" t="str">
        <f>IF($B418="","",VLOOKUP($B418,'Catalog Items'!$L:$BB,22,FALSE))</f>
        <v/>
      </c>
      <c r="Y418" s="48" t="str">
        <f>IF($B418="","",VLOOKUP($B418,'Catalog Items'!$L:$BB,23,FALSE))</f>
        <v/>
      </c>
      <c r="Z418" s="48" t="str">
        <f>IF($B418="","",VLOOKUP($B418,'Catalog Items'!$L:$BB,24,FALSE))</f>
        <v/>
      </c>
      <c r="AA418" s="47" t="str">
        <f>IF($B418="","",VLOOKUP($B418,'Catalog Items'!$L:$BB,25,FALSE))</f>
        <v/>
      </c>
      <c r="AB418" s="47" t="str">
        <f>IF($B418="","",VLOOKUP($B418,'Catalog Items'!$L:$BB,26,FALSE))</f>
        <v/>
      </c>
      <c r="AC418" s="48" t="str">
        <f>IF($B418="","",VLOOKUP($B418,'Catalog Items'!$L:$BB,27,FALSE))</f>
        <v/>
      </c>
      <c r="AD418" s="48" t="str">
        <f>IF($B418="","",VLOOKUP($B418,'Catalog Items'!$L:$BB,28,FALSE))</f>
        <v/>
      </c>
      <c r="AE418" s="48" t="str">
        <f>IF($B418="","",VLOOKUP($B418,'Catalog Items'!$L:$BB,29,FALSE))</f>
        <v/>
      </c>
      <c r="AF418" s="48" t="str">
        <f>IF($B418="","",VLOOKUP($B418,'Catalog Items'!$L:$BB,30,FALSE))</f>
        <v/>
      </c>
      <c r="AG418" s="48" t="str">
        <f>IF($B418="","",VLOOKUP($B418,'Catalog Items'!$L:$BB,31,FALSE))</f>
        <v/>
      </c>
      <c r="AH418" s="48" t="str">
        <f>IF($B418="","",VLOOKUP($B418,'Catalog Items'!$L:$BB,32,FALSE))</f>
        <v/>
      </c>
      <c r="AI418" s="48" t="str">
        <f>IF($B418="","",VLOOKUP($B418,'Catalog Items'!$L:$BB,33,FALSE))</f>
        <v/>
      </c>
      <c r="AJ418" s="48" t="str">
        <f>IF($B418="","",VLOOKUP($B418,'Catalog Items'!$L:$BB,34,FALSE))</f>
        <v/>
      </c>
      <c r="AK418" s="47" t="str">
        <f>IF($B418="","",VLOOKUP($B418,'Catalog Items'!$L:$BB,35,FALSE))</f>
        <v/>
      </c>
      <c r="AL418" s="47" t="str">
        <f>IF($B418="","",VLOOKUP($B418,'Catalog Items'!$L:$BB,36,FALSE))</f>
        <v/>
      </c>
      <c r="AM418" s="47" t="str">
        <f>IF($B418="","",VLOOKUP($B418,'Catalog Items'!$L:$BB,37,FALSE))</f>
        <v/>
      </c>
      <c r="AN418" s="47" t="str">
        <f>IF($B418="","",VLOOKUP($B418,'Catalog Items'!$L:$BB,38,FALSE))</f>
        <v/>
      </c>
      <c r="AO418" s="47" t="str">
        <f>IF($B418="","",VLOOKUP($B418,'Catalog Items'!$L:$BB,14,FALSE))</f>
        <v/>
      </c>
    </row>
    <row r="419" spans="1:41" ht="15.6" customHeight="1" x14ac:dyDescent="0.25">
      <c r="A419" s="39">
        <v>408</v>
      </c>
      <c r="B419" s="40"/>
      <c r="C419" s="41"/>
      <c r="D419" s="41"/>
      <c r="E419" s="42" t="str">
        <f>IF($B419="","",VLOOKUP($B419,'Catalog Items'!$L:$M,2,FALSE))</f>
        <v/>
      </c>
      <c r="F419" s="68" t="str">
        <f>IF($B419="","",IF(AND(D419&gt;0,C419&gt;0),"UOM Error",IF(D419&gt;0,VLOOKUP(B419,'Catalog Items'!$L:$X,13,FALSE),IF(C419&gt;0,VLOOKUP(B419,'Catalog Items'!$L:$W,12,FALSE),0))))</f>
        <v/>
      </c>
      <c r="G419" s="43" t="str">
        <f t="shared" si="20"/>
        <v/>
      </c>
      <c r="H419" s="44">
        <f t="shared" si="21"/>
        <v>0</v>
      </c>
      <c r="I419" s="45">
        <f t="shared" si="19"/>
        <v>0</v>
      </c>
      <c r="J419" s="46" t="str">
        <f>IF($B419="","",VLOOKUP($B419,'Catalog Items'!$L:$N,3,FALSE))</f>
        <v/>
      </c>
      <c r="K419" s="46" t="str">
        <f>IF($B419="","",VLOOKUP($B419,'Catalog Items'!$L:$O,4,FALSE))</f>
        <v/>
      </c>
      <c r="L419" s="47" t="str">
        <f>IF($B419="","",VLOOKUP($B419,'Catalog Items'!$L:$Q,6,FALSE))</f>
        <v/>
      </c>
      <c r="M419" s="47" t="str">
        <f>IF($B419="","",VLOOKUP($B419,'Catalog Items'!$L:$R,7,FALSE))</f>
        <v/>
      </c>
      <c r="N419" s="47" t="str">
        <f>IF($B419="","",VLOOKUP($B419,'Catalog Items'!$L:$S,8,FALSE))</f>
        <v/>
      </c>
      <c r="O419" s="47" t="str">
        <f>IF($B419="","",VLOOKUP($B419,'Catalog Items'!$L:$T,9,FALSE))</f>
        <v/>
      </c>
      <c r="P419" s="96" t="str">
        <f>IF($B419="","",VLOOKUP($B419,'Catalog Items'!$L:$AA,10,FALSE))</f>
        <v/>
      </c>
      <c r="Q419" s="96" t="str">
        <f>IF($B419="","",VLOOKUP($B419,'Catalog Items'!$L:$AA,11,FALSE))</f>
        <v/>
      </c>
      <c r="R419" s="96" t="str">
        <f>IF($B419="","",VLOOKUP($B419,'Catalog Items'!$L:$AA,12,FALSE))</f>
        <v/>
      </c>
      <c r="S419" s="96" t="str">
        <f>IF($B419="","",VLOOKUP($B419,'Catalog Items'!$L:$AA,13,FALSE))</f>
        <v/>
      </c>
      <c r="T419" s="47" t="str">
        <f>IF($B419="","",VLOOKUP($B419,'Catalog Items'!$L:$BB,17,FALSE))</f>
        <v/>
      </c>
      <c r="U419" s="47" t="str">
        <f>IF($B419="","",VLOOKUP($B419,'Catalog Items'!$L:$BB,19,FALSE))</f>
        <v/>
      </c>
      <c r="V419" s="47" t="str">
        <f>IF($B419="","",VLOOKUP($B419,'Catalog Items'!$L:$BB,20,FALSE))</f>
        <v/>
      </c>
      <c r="W419" s="47" t="str">
        <f>IF($B419="","",VLOOKUP($B419,'Catalog Items'!$L:$BB,21,FALSE))</f>
        <v/>
      </c>
      <c r="X419" s="48" t="str">
        <f>IF($B419="","",VLOOKUP($B419,'Catalog Items'!$L:$BB,22,FALSE))</f>
        <v/>
      </c>
      <c r="Y419" s="48" t="str">
        <f>IF($B419="","",VLOOKUP($B419,'Catalog Items'!$L:$BB,23,FALSE))</f>
        <v/>
      </c>
      <c r="Z419" s="48" t="str">
        <f>IF($B419="","",VLOOKUP($B419,'Catalog Items'!$L:$BB,24,FALSE))</f>
        <v/>
      </c>
      <c r="AA419" s="47" t="str">
        <f>IF($B419="","",VLOOKUP($B419,'Catalog Items'!$L:$BB,25,FALSE))</f>
        <v/>
      </c>
      <c r="AB419" s="47" t="str">
        <f>IF($B419="","",VLOOKUP($B419,'Catalog Items'!$L:$BB,26,FALSE))</f>
        <v/>
      </c>
      <c r="AC419" s="48" t="str">
        <f>IF($B419="","",VLOOKUP($B419,'Catalog Items'!$L:$BB,27,FALSE))</f>
        <v/>
      </c>
      <c r="AD419" s="48" t="str">
        <f>IF($B419="","",VLOOKUP($B419,'Catalog Items'!$L:$BB,28,FALSE))</f>
        <v/>
      </c>
      <c r="AE419" s="48" t="str">
        <f>IF($B419="","",VLOOKUP($B419,'Catalog Items'!$L:$BB,29,FALSE))</f>
        <v/>
      </c>
      <c r="AF419" s="48" t="str">
        <f>IF($B419="","",VLOOKUP($B419,'Catalog Items'!$L:$BB,30,FALSE))</f>
        <v/>
      </c>
      <c r="AG419" s="48" t="str">
        <f>IF($B419="","",VLOOKUP($B419,'Catalog Items'!$L:$BB,31,FALSE))</f>
        <v/>
      </c>
      <c r="AH419" s="48" t="str">
        <f>IF($B419="","",VLOOKUP($B419,'Catalog Items'!$L:$BB,32,FALSE))</f>
        <v/>
      </c>
      <c r="AI419" s="48" t="str">
        <f>IF($B419="","",VLOOKUP($B419,'Catalog Items'!$L:$BB,33,FALSE))</f>
        <v/>
      </c>
      <c r="AJ419" s="48" t="str">
        <f>IF($B419="","",VLOOKUP($B419,'Catalog Items'!$L:$BB,34,FALSE))</f>
        <v/>
      </c>
      <c r="AK419" s="47" t="str">
        <f>IF($B419="","",VLOOKUP($B419,'Catalog Items'!$L:$BB,35,FALSE))</f>
        <v/>
      </c>
      <c r="AL419" s="47" t="str">
        <f>IF($B419="","",VLOOKUP($B419,'Catalog Items'!$L:$BB,36,FALSE))</f>
        <v/>
      </c>
      <c r="AM419" s="47" t="str">
        <f>IF($B419="","",VLOOKUP($B419,'Catalog Items'!$L:$BB,37,FALSE))</f>
        <v/>
      </c>
      <c r="AN419" s="47" t="str">
        <f>IF($B419="","",VLOOKUP($B419,'Catalog Items'!$L:$BB,38,FALSE))</f>
        <v/>
      </c>
      <c r="AO419" s="47" t="str">
        <f>IF($B419="","",VLOOKUP($B419,'Catalog Items'!$L:$BB,14,FALSE))</f>
        <v/>
      </c>
    </row>
    <row r="420" spans="1:41" ht="15.6" customHeight="1" x14ac:dyDescent="0.25">
      <c r="A420" s="39">
        <v>409</v>
      </c>
      <c r="B420" s="40"/>
      <c r="C420" s="41"/>
      <c r="D420" s="41"/>
      <c r="E420" s="42" t="str">
        <f>IF($B420="","",VLOOKUP($B420,'Catalog Items'!$L:$M,2,FALSE))</f>
        <v/>
      </c>
      <c r="F420" s="68" t="str">
        <f>IF($B420="","",IF(AND(D420&gt;0,C420&gt;0),"UOM Error",IF(D420&gt;0,VLOOKUP(B420,'Catalog Items'!$L:$X,13,FALSE),IF(C420&gt;0,VLOOKUP(B420,'Catalog Items'!$L:$W,12,FALSE),0))))</f>
        <v/>
      </c>
      <c r="G420" s="43" t="str">
        <f t="shared" si="20"/>
        <v/>
      </c>
      <c r="H420" s="44">
        <f t="shared" si="21"/>
        <v>0</v>
      </c>
      <c r="I420" s="45">
        <f t="shared" si="19"/>
        <v>0</v>
      </c>
      <c r="J420" s="46" t="str">
        <f>IF($B420="","",VLOOKUP($B420,'Catalog Items'!$L:$N,3,FALSE))</f>
        <v/>
      </c>
      <c r="K420" s="46" t="str">
        <f>IF($B420="","",VLOOKUP($B420,'Catalog Items'!$L:$O,4,FALSE))</f>
        <v/>
      </c>
      <c r="L420" s="47" t="str">
        <f>IF($B420="","",VLOOKUP($B420,'Catalog Items'!$L:$Q,6,FALSE))</f>
        <v/>
      </c>
      <c r="M420" s="47" t="str">
        <f>IF($B420="","",VLOOKUP($B420,'Catalog Items'!$L:$R,7,FALSE))</f>
        <v/>
      </c>
      <c r="N420" s="47" t="str">
        <f>IF($B420="","",VLOOKUP($B420,'Catalog Items'!$L:$S,8,FALSE))</f>
        <v/>
      </c>
      <c r="O420" s="47" t="str">
        <f>IF($B420="","",VLOOKUP($B420,'Catalog Items'!$L:$T,9,FALSE))</f>
        <v/>
      </c>
      <c r="P420" s="96" t="str">
        <f>IF($B420="","",VLOOKUP($B420,'Catalog Items'!$L:$AA,10,FALSE))</f>
        <v/>
      </c>
      <c r="Q420" s="96" t="str">
        <f>IF($B420="","",VLOOKUP($B420,'Catalog Items'!$L:$AA,11,FALSE))</f>
        <v/>
      </c>
      <c r="R420" s="96" t="str">
        <f>IF($B420="","",VLOOKUP($B420,'Catalog Items'!$L:$AA,12,FALSE))</f>
        <v/>
      </c>
      <c r="S420" s="96" t="str">
        <f>IF($B420="","",VLOOKUP($B420,'Catalog Items'!$L:$AA,13,FALSE))</f>
        <v/>
      </c>
      <c r="T420" s="47" t="str">
        <f>IF($B420="","",VLOOKUP($B420,'Catalog Items'!$L:$BB,17,FALSE))</f>
        <v/>
      </c>
      <c r="U420" s="47" t="str">
        <f>IF($B420="","",VLOOKUP($B420,'Catalog Items'!$L:$BB,19,FALSE))</f>
        <v/>
      </c>
      <c r="V420" s="47" t="str">
        <f>IF($B420="","",VLOOKUP($B420,'Catalog Items'!$L:$BB,20,FALSE))</f>
        <v/>
      </c>
      <c r="W420" s="47" t="str">
        <f>IF($B420="","",VLOOKUP($B420,'Catalog Items'!$L:$BB,21,FALSE))</f>
        <v/>
      </c>
      <c r="X420" s="48" t="str">
        <f>IF($B420="","",VLOOKUP($B420,'Catalog Items'!$L:$BB,22,FALSE))</f>
        <v/>
      </c>
      <c r="Y420" s="48" t="str">
        <f>IF($B420="","",VLOOKUP($B420,'Catalog Items'!$L:$BB,23,FALSE))</f>
        <v/>
      </c>
      <c r="Z420" s="48" t="str">
        <f>IF($B420="","",VLOOKUP($B420,'Catalog Items'!$L:$BB,24,FALSE))</f>
        <v/>
      </c>
      <c r="AA420" s="47" t="str">
        <f>IF($B420="","",VLOOKUP($B420,'Catalog Items'!$L:$BB,25,FALSE))</f>
        <v/>
      </c>
      <c r="AB420" s="47" t="str">
        <f>IF($B420="","",VLOOKUP($B420,'Catalog Items'!$L:$BB,26,FALSE))</f>
        <v/>
      </c>
      <c r="AC420" s="48" t="str">
        <f>IF($B420="","",VLOOKUP($B420,'Catalog Items'!$L:$BB,27,FALSE))</f>
        <v/>
      </c>
      <c r="AD420" s="48" t="str">
        <f>IF($B420="","",VLOOKUP($B420,'Catalog Items'!$L:$BB,28,FALSE))</f>
        <v/>
      </c>
      <c r="AE420" s="48" t="str">
        <f>IF($B420="","",VLOOKUP($B420,'Catalog Items'!$L:$BB,29,FALSE))</f>
        <v/>
      </c>
      <c r="AF420" s="48" t="str">
        <f>IF($B420="","",VLOOKUP($B420,'Catalog Items'!$L:$BB,30,FALSE))</f>
        <v/>
      </c>
      <c r="AG420" s="48" t="str">
        <f>IF($B420="","",VLOOKUP($B420,'Catalog Items'!$L:$BB,31,FALSE))</f>
        <v/>
      </c>
      <c r="AH420" s="48" t="str">
        <f>IF($B420="","",VLOOKUP($B420,'Catalog Items'!$L:$BB,32,FALSE))</f>
        <v/>
      </c>
      <c r="AI420" s="48" t="str">
        <f>IF($B420="","",VLOOKUP($B420,'Catalog Items'!$L:$BB,33,FALSE))</f>
        <v/>
      </c>
      <c r="AJ420" s="48" t="str">
        <f>IF($B420="","",VLOOKUP($B420,'Catalog Items'!$L:$BB,34,FALSE))</f>
        <v/>
      </c>
      <c r="AK420" s="47" t="str">
        <f>IF($B420="","",VLOOKUP($B420,'Catalog Items'!$L:$BB,35,FALSE))</f>
        <v/>
      </c>
      <c r="AL420" s="47" t="str">
        <f>IF($B420="","",VLOOKUP($B420,'Catalog Items'!$L:$BB,36,FALSE))</f>
        <v/>
      </c>
      <c r="AM420" s="47" t="str">
        <f>IF($B420="","",VLOOKUP($B420,'Catalog Items'!$L:$BB,37,FALSE))</f>
        <v/>
      </c>
      <c r="AN420" s="47" t="str">
        <f>IF($B420="","",VLOOKUP($B420,'Catalog Items'!$L:$BB,38,FALSE))</f>
        <v/>
      </c>
      <c r="AO420" s="47" t="str">
        <f>IF($B420="","",VLOOKUP($B420,'Catalog Items'!$L:$BB,14,FALSE))</f>
        <v/>
      </c>
    </row>
    <row r="421" spans="1:41" ht="15.6" customHeight="1" x14ac:dyDescent="0.25">
      <c r="A421" s="39">
        <v>410</v>
      </c>
      <c r="B421" s="40"/>
      <c r="C421" s="41"/>
      <c r="D421" s="41"/>
      <c r="E421" s="42" t="str">
        <f>IF($B421="","",VLOOKUP($B421,'Catalog Items'!$L:$M,2,FALSE))</f>
        <v/>
      </c>
      <c r="F421" s="68" t="str">
        <f>IF($B421="","",IF(AND(D421&gt;0,C421&gt;0),"UOM Error",IF(D421&gt;0,VLOOKUP(B421,'Catalog Items'!$L:$X,13,FALSE),IF(C421&gt;0,VLOOKUP(B421,'Catalog Items'!$L:$W,12,FALSE),0))))</f>
        <v/>
      </c>
      <c r="G421" s="43" t="str">
        <f t="shared" si="20"/>
        <v/>
      </c>
      <c r="H421" s="44">
        <f t="shared" si="21"/>
        <v>0</v>
      </c>
      <c r="I421" s="45">
        <f t="shared" si="19"/>
        <v>0</v>
      </c>
      <c r="J421" s="46" t="str">
        <f>IF($B421="","",VLOOKUP($B421,'Catalog Items'!$L:$N,3,FALSE))</f>
        <v/>
      </c>
      <c r="K421" s="46" t="str">
        <f>IF($B421="","",VLOOKUP($B421,'Catalog Items'!$L:$O,4,FALSE))</f>
        <v/>
      </c>
      <c r="L421" s="47" t="str">
        <f>IF($B421="","",VLOOKUP($B421,'Catalog Items'!$L:$Q,6,FALSE))</f>
        <v/>
      </c>
      <c r="M421" s="47" t="str">
        <f>IF($B421="","",VLOOKUP($B421,'Catalog Items'!$L:$R,7,FALSE))</f>
        <v/>
      </c>
      <c r="N421" s="47" t="str">
        <f>IF($B421="","",VLOOKUP($B421,'Catalog Items'!$L:$S,8,FALSE))</f>
        <v/>
      </c>
      <c r="O421" s="47" t="str">
        <f>IF($B421="","",VLOOKUP($B421,'Catalog Items'!$L:$T,9,FALSE))</f>
        <v/>
      </c>
      <c r="P421" s="96" t="str">
        <f>IF($B421="","",VLOOKUP($B421,'Catalog Items'!$L:$AA,10,FALSE))</f>
        <v/>
      </c>
      <c r="Q421" s="96" t="str">
        <f>IF($B421="","",VLOOKUP($B421,'Catalog Items'!$L:$AA,11,FALSE))</f>
        <v/>
      </c>
      <c r="R421" s="96" t="str">
        <f>IF($B421="","",VLOOKUP($B421,'Catalog Items'!$L:$AA,12,FALSE))</f>
        <v/>
      </c>
      <c r="S421" s="96" t="str">
        <f>IF($B421="","",VLOOKUP($B421,'Catalog Items'!$L:$AA,13,FALSE))</f>
        <v/>
      </c>
      <c r="T421" s="47" t="str">
        <f>IF($B421="","",VLOOKUP($B421,'Catalog Items'!$L:$BB,17,FALSE))</f>
        <v/>
      </c>
      <c r="U421" s="47" t="str">
        <f>IF($B421="","",VLOOKUP($B421,'Catalog Items'!$L:$BB,19,FALSE))</f>
        <v/>
      </c>
      <c r="V421" s="47" t="str">
        <f>IF($B421="","",VLOOKUP($B421,'Catalog Items'!$L:$BB,20,FALSE))</f>
        <v/>
      </c>
      <c r="W421" s="47" t="str">
        <f>IF($B421="","",VLOOKUP($B421,'Catalog Items'!$L:$BB,21,FALSE))</f>
        <v/>
      </c>
      <c r="X421" s="48" t="str">
        <f>IF($B421="","",VLOOKUP($B421,'Catalog Items'!$L:$BB,22,FALSE))</f>
        <v/>
      </c>
      <c r="Y421" s="48" t="str">
        <f>IF($B421="","",VLOOKUP($B421,'Catalog Items'!$L:$BB,23,FALSE))</f>
        <v/>
      </c>
      <c r="Z421" s="48" t="str">
        <f>IF($B421="","",VLOOKUP($B421,'Catalog Items'!$L:$BB,24,FALSE))</f>
        <v/>
      </c>
      <c r="AA421" s="47" t="str">
        <f>IF($B421="","",VLOOKUP($B421,'Catalog Items'!$L:$BB,25,FALSE))</f>
        <v/>
      </c>
      <c r="AB421" s="47" t="str">
        <f>IF($B421="","",VLOOKUP($B421,'Catalog Items'!$L:$BB,26,FALSE))</f>
        <v/>
      </c>
      <c r="AC421" s="48" t="str">
        <f>IF($B421="","",VLOOKUP($B421,'Catalog Items'!$L:$BB,27,FALSE))</f>
        <v/>
      </c>
      <c r="AD421" s="48" t="str">
        <f>IF($B421="","",VLOOKUP($B421,'Catalog Items'!$L:$BB,28,FALSE))</f>
        <v/>
      </c>
      <c r="AE421" s="48" t="str">
        <f>IF($B421="","",VLOOKUP($B421,'Catalog Items'!$L:$BB,29,FALSE))</f>
        <v/>
      </c>
      <c r="AF421" s="48" t="str">
        <f>IF($B421="","",VLOOKUP($B421,'Catalog Items'!$L:$BB,30,FALSE))</f>
        <v/>
      </c>
      <c r="AG421" s="48" t="str">
        <f>IF($B421="","",VLOOKUP($B421,'Catalog Items'!$L:$BB,31,FALSE))</f>
        <v/>
      </c>
      <c r="AH421" s="48" t="str">
        <f>IF($B421="","",VLOOKUP($B421,'Catalog Items'!$L:$BB,32,FALSE))</f>
        <v/>
      </c>
      <c r="AI421" s="48" t="str">
        <f>IF($B421="","",VLOOKUP($B421,'Catalog Items'!$L:$BB,33,FALSE))</f>
        <v/>
      </c>
      <c r="AJ421" s="48" t="str">
        <f>IF($B421="","",VLOOKUP($B421,'Catalog Items'!$L:$BB,34,FALSE))</f>
        <v/>
      </c>
      <c r="AK421" s="47" t="str">
        <f>IF($B421="","",VLOOKUP($B421,'Catalog Items'!$L:$BB,35,FALSE))</f>
        <v/>
      </c>
      <c r="AL421" s="47" t="str">
        <f>IF($B421="","",VLOOKUP($B421,'Catalog Items'!$L:$BB,36,FALSE))</f>
        <v/>
      </c>
      <c r="AM421" s="47" t="str">
        <f>IF($B421="","",VLOOKUP($B421,'Catalog Items'!$L:$BB,37,FALSE))</f>
        <v/>
      </c>
      <c r="AN421" s="47" t="str">
        <f>IF($B421="","",VLOOKUP($B421,'Catalog Items'!$L:$BB,38,FALSE))</f>
        <v/>
      </c>
      <c r="AO421" s="47" t="str">
        <f>IF($B421="","",VLOOKUP($B421,'Catalog Items'!$L:$BB,14,FALSE))</f>
        <v/>
      </c>
    </row>
    <row r="422" spans="1:41" ht="15.6" customHeight="1" x14ac:dyDescent="0.25">
      <c r="A422" s="39">
        <v>411</v>
      </c>
      <c r="B422" s="40"/>
      <c r="C422" s="41"/>
      <c r="D422" s="41"/>
      <c r="E422" s="42" t="str">
        <f>IF($B422="","",VLOOKUP($B422,'Catalog Items'!$L:$M,2,FALSE))</f>
        <v/>
      </c>
      <c r="F422" s="68" t="str">
        <f>IF($B422="","",IF(AND(D422&gt;0,C422&gt;0),"UOM Error",IF(D422&gt;0,VLOOKUP(B422,'Catalog Items'!$L:$X,13,FALSE),IF(C422&gt;0,VLOOKUP(B422,'Catalog Items'!$L:$W,12,FALSE),0))))</f>
        <v/>
      </c>
      <c r="G422" s="43" t="str">
        <f t="shared" si="20"/>
        <v/>
      </c>
      <c r="H422" s="44">
        <f t="shared" si="21"/>
        <v>0</v>
      </c>
      <c r="I422" s="45">
        <f t="shared" si="19"/>
        <v>0</v>
      </c>
      <c r="J422" s="46" t="str">
        <f>IF($B422="","",VLOOKUP($B422,'Catalog Items'!$L:$N,3,FALSE))</f>
        <v/>
      </c>
      <c r="K422" s="46" t="str">
        <f>IF($B422="","",VLOOKUP($B422,'Catalog Items'!$L:$O,4,FALSE))</f>
        <v/>
      </c>
      <c r="L422" s="47" t="str">
        <f>IF($B422="","",VLOOKUP($B422,'Catalog Items'!$L:$Q,6,FALSE))</f>
        <v/>
      </c>
      <c r="M422" s="47" t="str">
        <f>IF($B422="","",VLOOKUP($B422,'Catalog Items'!$L:$R,7,FALSE))</f>
        <v/>
      </c>
      <c r="N422" s="47" t="str">
        <f>IF($B422="","",VLOOKUP($B422,'Catalog Items'!$L:$S,8,FALSE))</f>
        <v/>
      </c>
      <c r="O422" s="47" t="str">
        <f>IF($B422="","",VLOOKUP($B422,'Catalog Items'!$L:$T,9,FALSE))</f>
        <v/>
      </c>
      <c r="P422" s="96" t="str">
        <f>IF($B422="","",VLOOKUP($B422,'Catalog Items'!$L:$AA,10,FALSE))</f>
        <v/>
      </c>
      <c r="Q422" s="96" t="str">
        <f>IF($B422="","",VLOOKUP($B422,'Catalog Items'!$L:$AA,11,FALSE))</f>
        <v/>
      </c>
      <c r="R422" s="96" t="str">
        <f>IF($B422="","",VLOOKUP($B422,'Catalog Items'!$L:$AA,12,FALSE))</f>
        <v/>
      </c>
      <c r="S422" s="96" t="str">
        <f>IF($B422="","",VLOOKUP($B422,'Catalog Items'!$L:$AA,13,FALSE))</f>
        <v/>
      </c>
      <c r="T422" s="47" t="str">
        <f>IF($B422="","",VLOOKUP($B422,'Catalog Items'!$L:$BB,17,FALSE))</f>
        <v/>
      </c>
      <c r="U422" s="47" t="str">
        <f>IF($B422="","",VLOOKUP($B422,'Catalog Items'!$L:$BB,19,FALSE))</f>
        <v/>
      </c>
      <c r="V422" s="47" t="str">
        <f>IF($B422="","",VLOOKUP($B422,'Catalog Items'!$L:$BB,20,FALSE))</f>
        <v/>
      </c>
      <c r="W422" s="47" t="str">
        <f>IF($B422="","",VLOOKUP($B422,'Catalog Items'!$L:$BB,21,FALSE))</f>
        <v/>
      </c>
      <c r="X422" s="48" t="str">
        <f>IF($B422="","",VLOOKUP($B422,'Catalog Items'!$L:$BB,22,FALSE))</f>
        <v/>
      </c>
      <c r="Y422" s="48" t="str">
        <f>IF($B422="","",VLOOKUP($B422,'Catalog Items'!$L:$BB,23,FALSE))</f>
        <v/>
      </c>
      <c r="Z422" s="48" t="str">
        <f>IF($B422="","",VLOOKUP($B422,'Catalog Items'!$L:$BB,24,FALSE))</f>
        <v/>
      </c>
      <c r="AA422" s="47" t="str">
        <f>IF($B422="","",VLOOKUP($B422,'Catalog Items'!$L:$BB,25,FALSE))</f>
        <v/>
      </c>
      <c r="AB422" s="47" t="str">
        <f>IF($B422="","",VLOOKUP($B422,'Catalog Items'!$L:$BB,26,FALSE))</f>
        <v/>
      </c>
      <c r="AC422" s="48" t="str">
        <f>IF($B422="","",VLOOKUP($B422,'Catalog Items'!$L:$BB,27,FALSE))</f>
        <v/>
      </c>
      <c r="AD422" s="48" t="str">
        <f>IF($B422="","",VLOOKUP($B422,'Catalog Items'!$L:$BB,28,FALSE))</f>
        <v/>
      </c>
      <c r="AE422" s="48" t="str">
        <f>IF($B422="","",VLOOKUP($B422,'Catalog Items'!$L:$BB,29,FALSE))</f>
        <v/>
      </c>
      <c r="AF422" s="48" t="str">
        <f>IF($B422="","",VLOOKUP($B422,'Catalog Items'!$L:$BB,30,FALSE))</f>
        <v/>
      </c>
      <c r="AG422" s="48" t="str">
        <f>IF($B422="","",VLOOKUP($B422,'Catalog Items'!$L:$BB,31,FALSE))</f>
        <v/>
      </c>
      <c r="AH422" s="48" t="str">
        <f>IF($B422="","",VLOOKUP($B422,'Catalog Items'!$L:$BB,32,FALSE))</f>
        <v/>
      </c>
      <c r="AI422" s="48" t="str">
        <f>IF($B422="","",VLOOKUP($B422,'Catalog Items'!$L:$BB,33,FALSE))</f>
        <v/>
      </c>
      <c r="AJ422" s="48" t="str">
        <f>IF($B422="","",VLOOKUP($B422,'Catalog Items'!$L:$BB,34,FALSE))</f>
        <v/>
      </c>
      <c r="AK422" s="47" t="str">
        <f>IF($B422="","",VLOOKUP($B422,'Catalog Items'!$L:$BB,35,FALSE))</f>
        <v/>
      </c>
      <c r="AL422" s="47" t="str">
        <f>IF($B422="","",VLOOKUP($B422,'Catalog Items'!$L:$BB,36,FALSE))</f>
        <v/>
      </c>
      <c r="AM422" s="47" t="str">
        <f>IF($B422="","",VLOOKUP($B422,'Catalog Items'!$L:$BB,37,FALSE))</f>
        <v/>
      </c>
      <c r="AN422" s="47" t="str">
        <f>IF($B422="","",VLOOKUP($B422,'Catalog Items'!$L:$BB,38,FALSE))</f>
        <v/>
      </c>
      <c r="AO422" s="47" t="str">
        <f>IF($B422="","",VLOOKUP($B422,'Catalog Items'!$L:$BB,14,FALSE))</f>
        <v/>
      </c>
    </row>
    <row r="423" spans="1:41" ht="15.6" customHeight="1" x14ac:dyDescent="0.25">
      <c r="A423" s="39">
        <v>412</v>
      </c>
      <c r="B423" s="40"/>
      <c r="C423" s="41"/>
      <c r="D423" s="41"/>
      <c r="E423" s="42" t="str">
        <f>IF($B423="","",VLOOKUP($B423,'Catalog Items'!$L:$M,2,FALSE))</f>
        <v/>
      </c>
      <c r="F423" s="68" t="str">
        <f>IF($B423="","",IF(AND(D423&gt;0,C423&gt;0),"UOM Error",IF(D423&gt;0,VLOOKUP(B423,'Catalog Items'!$L:$X,13,FALSE),IF(C423&gt;0,VLOOKUP(B423,'Catalog Items'!$L:$W,12,FALSE),0))))</f>
        <v/>
      </c>
      <c r="G423" s="43" t="str">
        <f t="shared" si="20"/>
        <v/>
      </c>
      <c r="H423" s="44">
        <f t="shared" si="21"/>
        <v>0</v>
      </c>
      <c r="I423" s="45">
        <f t="shared" si="19"/>
        <v>0</v>
      </c>
      <c r="J423" s="46" t="str">
        <f>IF($B423="","",VLOOKUP($B423,'Catalog Items'!$L:$N,3,FALSE))</f>
        <v/>
      </c>
      <c r="K423" s="46" t="str">
        <f>IF($B423="","",VLOOKUP($B423,'Catalog Items'!$L:$O,4,FALSE))</f>
        <v/>
      </c>
      <c r="L423" s="47" t="str">
        <f>IF($B423="","",VLOOKUP($B423,'Catalog Items'!$L:$Q,6,FALSE))</f>
        <v/>
      </c>
      <c r="M423" s="47" t="str">
        <f>IF($B423="","",VLOOKUP($B423,'Catalog Items'!$L:$R,7,FALSE))</f>
        <v/>
      </c>
      <c r="N423" s="47" t="str">
        <f>IF($B423="","",VLOOKUP($B423,'Catalog Items'!$L:$S,8,FALSE))</f>
        <v/>
      </c>
      <c r="O423" s="47" t="str">
        <f>IF($B423="","",VLOOKUP($B423,'Catalog Items'!$L:$T,9,FALSE))</f>
        <v/>
      </c>
      <c r="P423" s="96" t="str">
        <f>IF($B423="","",VLOOKUP($B423,'Catalog Items'!$L:$AA,10,FALSE))</f>
        <v/>
      </c>
      <c r="Q423" s="96" t="str">
        <f>IF($B423="","",VLOOKUP($B423,'Catalog Items'!$L:$AA,11,FALSE))</f>
        <v/>
      </c>
      <c r="R423" s="96" t="str">
        <f>IF($B423="","",VLOOKUP($B423,'Catalog Items'!$L:$AA,12,FALSE))</f>
        <v/>
      </c>
      <c r="S423" s="96" t="str">
        <f>IF($B423="","",VLOOKUP($B423,'Catalog Items'!$L:$AA,13,FALSE))</f>
        <v/>
      </c>
      <c r="T423" s="47" t="str">
        <f>IF($B423="","",VLOOKUP($B423,'Catalog Items'!$L:$BB,17,FALSE))</f>
        <v/>
      </c>
      <c r="U423" s="47" t="str">
        <f>IF($B423="","",VLOOKUP($B423,'Catalog Items'!$L:$BB,19,FALSE))</f>
        <v/>
      </c>
      <c r="V423" s="47" t="str">
        <f>IF($B423="","",VLOOKUP($B423,'Catalog Items'!$L:$BB,20,FALSE))</f>
        <v/>
      </c>
      <c r="W423" s="47" t="str">
        <f>IF($B423="","",VLOOKUP($B423,'Catalog Items'!$L:$BB,21,FALSE))</f>
        <v/>
      </c>
      <c r="X423" s="48" t="str">
        <f>IF($B423="","",VLOOKUP($B423,'Catalog Items'!$L:$BB,22,FALSE))</f>
        <v/>
      </c>
      <c r="Y423" s="48" t="str">
        <f>IF($B423="","",VLOOKUP($B423,'Catalog Items'!$L:$BB,23,FALSE))</f>
        <v/>
      </c>
      <c r="Z423" s="48" t="str">
        <f>IF($B423="","",VLOOKUP($B423,'Catalog Items'!$L:$BB,24,FALSE))</f>
        <v/>
      </c>
      <c r="AA423" s="47" t="str">
        <f>IF($B423="","",VLOOKUP($B423,'Catalog Items'!$L:$BB,25,FALSE))</f>
        <v/>
      </c>
      <c r="AB423" s="47" t="str">
        <f>IF($B423="","",VLOOKUP($B423,'Catalog Items'!$L:$BB,26,FALSE))</f>
        <v/>
      </c>
      <c r="AC423" s="48" t="str">
        <f>IF($B423="","",VLOOKUP($B423,'Catalog Items'!$L:$BB,27,FALSE))</f>
        <v/>
      </c>
      <c r="AD423" s="48" t="str">
        <f>IF($B423="","",VLOOKUP($B423,'Catalog Items'!$L:$BB,28,FALSE))</f>
        <v/>
      </c>
      <c r="AE423" s="48" t="str">
        <f>IF($B423="","",VLOOKUP($B423,'Catalog Items'!$L:$BB,29,FALSE))</f>
        <v/>
      </c>
      <c r="AF423" s="48" t="str">
        <f>IF($B423="","",VLOOKUP($B423,'Catalog Items'!$L:$BB,30,FALSE))</f>
        <v/>
      </c>
      <c r="AG423" s="48" t="str">
        <f>IF($B423="","",VLOOKUP($B423,'Catalog Items'!$L:$BB,31,FALSE))</f>
        <v/>
      </c>
      <c r="AH423" s="48" t="str">
        <f>IF($B423="","",VLOOKUP($B423,'Catalog Items'!$L:$BB,32,FALSE))</f>
        <v/>
      </c>
      <c r="AI423" s="48" t="str">
        <f>IF($B423="","",VLOOKUP($B423,'Catalog Items'!$L:$BB,33,FALSE))</f>
        <v/>
      </c>
      <c r="AJ423" s="48" t="str">
        <f>IF($B423="","",VLOOKUP($B423,'Catalog Items'!$L:$BB,34,FALSE))</f>
        <v/>
      </c>
      <c r="AK423" s="47" t="str">
        <f>IF($B423="","",VLOOKUP($B423,'Catalog Items'!$L:$BB,35,FALSE))</f>
        <v/>
      </c>
      <c r="AL423" s="47" t="str">
        <f>IF($B423="","",VLOOKUP($B423,'Catalog Items'!$L:$BB,36,FALSE))</f>
        <v/>
      </c>
      <c r="AM423" s="47" t="str">
        <f>IF($B423="","",VLOOKUP($B423,'Catalog Items'!$L:$BB,37,FALSE))</f>
        <v/>
      </c>
      <c r="AN423" s="47" t="str">
        <f>IF($B423="","",VLOOKUP($B423,'Catalog Items'!$L:$BB,38,FALSE))</f>
        <v/>
      </c>
      <c r="AO423" s="47" t="str">
        <f>IF($B423="","",VLOOKUP($B423,'Catalog Items'!$L:$BB,14,FALSE))</f>
        <v/>
      </c>
    </row>
    <row r="424" spans="1:41" ht="15.6" customHeight="1" x14ac:dyDescent="0.25">
      <c r="A424" s="39">
        <v>413</v>
      </c>
      <c r="B424" s="40"/>
      <c r="C424" s="41"/>
      <c r="D424" s="41"/>
      <c r="E424" s="42" t="str">
        <f>IF($B424="","",VLOOKUP($B424,'Catalog Items'!$L:$M,2,FALSE))</f>
        <v/>
      </c>
      <c r="F424" s="68" t="str">
        <f>IF($B424="","",IF(AND(D424&gt;0,C424&gt;0),"UOM Error",IF(D424&gt;0,VLOOKUP(B424,'Catalog Items'!$L:$X,13,FALSE),IF(C424&gt;0,VLOOKUP(B424,'Catalog Items'!$L:$W,12,FALSE),0))))</f>
        <v/>
      </c>
      <c r="G424" s="43" t="str">
        <f t="shared" si="20"/>
        <v/>
      </c>
      <c r="H424" s="44">
        <f t="shared" si="21"/>
        <v>0</v>
      </c>
      <c r="I424" s="45">
        <f t="shared" si="19"/>
        <v>0</v>
      </c>
      <c r="J424" s="46" t="str">
        <f>IF($B424="","",VLOOKUP($B424,'Catalog Items'!$L:$N,3,FALSE))</f>
        <v/>
      </c>
      <c r="K424" s="46" t="str">
        <f>IF($B424="","",VLOOKUP($B424,'Catalog Items'!$L:$O,4,FALSE))</f>
        <v/>
      </c>
      <c r="L424" s="47" t="str">
        <f>IF($B424="","",VLOOKUP($B424,'Catalog Items'!$L:$Q,6,FALSE))</f>
        <v/>
      </c>
      <c r="M424" s="47" t="str">
        <f>IF($B424="","",VLOOKUP($B424,'Catalog Items'!$L:$R,7,FALSE))</f>
        <v/>
      </c>
      <c r="N424" s="47" t="str">
        <f>IF($B424="","",VLOOKUP($B424,'Catalog Items'!$L:$S,8,FALSE))</f>
        <v/>
      </c>
      <c r="O424" s="47" t="str">
        <f>IF($B424="","",VLOOKUP($B424,'Catalog Items'!$L:$T,9,FALSE))</f>
        <v/>
      </c>
      <c r="P424" s="96" t="str">
        <f>IF($B424="","",VLOOKUP($B424,'Catalog Items'!$L:$AA,10,FALSE))</f>
        <v/>
      </c>
      <c r="Q424" s="96" t="str">
        <f>IF($B424="","",VLOOKUP($B424,'Catalog Items'!$L:$AA,11,FALSE))</f>
        <v/>
      </c>
      <c r="R424" s="96" t="str">
        <f>IF($B424="","",VLOOKUP($B424,'Catalog Items'!$L:$AA,12,FALSE))</f>
        <v/>
      </c>
      <c r="S424" s="96" t="str">
        <f>IF($B424="","",VLOOKUP($B424,'Catalog Items'!$L:$AA,13,FALSE))</f>
        <v/>
      </c>
      <c r="T424" s="47" t="str">
        <f>IF($B424="","",VLOOKUP($B424,'Catalog Items'!$L:$BB,17,FALSE))</f>
        <v/>
      </c>
      <c r="U424" s="47" t="str">
        <f>IF($B424="","",VLOOKUP($B424,'Catalog Items'!$L:$BB,19,FALSE))</f>
        <v/>
      </c>
      <c r="V424" s="47" t="str">
        <f>IF($B424="","",VLOOKUP($B424,'Catalog Items'!$L:$BB,20,FALSE))</f>
        <v/>
      </c>
      <c r="W424" s="47" t="str">
        <f>IF($B424="","",VLOOKUP($B424,'Catalog Items'!$L:$BB,21,FALSE))</f>
        <v/>
      </c>
      <c r="X424" s="48" t="str">
        <f>IF($B424="","",VLOOKUP($B424,'Catalog Items'!$L:$BB,22,FALSE))</f>
        <v/>
      </c>
      <c r="Y424" s="48" t="str">
        <f>IF($B424="","",VLOOKUP($B424,'Catalog Items'!$L:$BB,23,FALSE))</f>
        <v/>
      </c>
      <c r="Z424" s="48" t="str">
        <f>IF($B424="","",VLOOKUP($B424,'Catalog Items'!$L:$BB,24,FALSE))</f>
        <v/>
      </c>
      <c r="AA424" s="47" t="str">
        <f>IF($B424="","",VLOOKUP($B424,'Catalog Items'!$L:$BB,25,FALSE))</f>
        <v/>
      </c>
      <c r="AB424" s="47" t="str">
        <f>IF($B424="","",VLOOKUP($B424,'Catalog Items'!$L:$BB,26,FALSE))</f>
        <v/>
      </c>
      <c r="AC424" s="48" t="str">
        <f>IF($B424="","",VLOOKUP($B424,'Catalog Items'!$L:$BB,27,FALSE))</f>
        <v/>
      </c>
      <c r="AD424" s="48" t="str">
        <f>IF($B424="","",VLOOKUP($B424,'Catalog Items'!$L:$BB,28,FALSE))</f>
        <v/>
      </c>
      <c r="AE424" s="48" t="str">
        <f>IF($B424="","",VLOOKUP($B424,'Catalog Items'!$L:$BB,29,FALSE))</f>
        <v/>
      </c>
      <c r="AF424" s="48" t="str">
        <f>IF($B424="","",VLOOKUP($B424,'Catalog Items'!$L:$BB,30,FALSE))</f>
        <v/>
      </c>
      <c r="AG424" s="48" t="str">
        <f>IF($B424="","",VLOOKUP($B424,'Catalog Items'!$L:$BB,31,FALSE))</f>
        <v/>
      </c>
      <c r="AH424" s="48" t="str">
        <f>IF($B424="","",VLOOKUP($B424,'Catalog Items'!$L:$BB,32,FALSE))</f>
        <v/>
      </c>
      <c r="AI424" s="48" t="str">
        <f>IF($B424="","",VLOOKUP($B424,'Catalog Items'!$L:$BB,33,FALSE))</f>
        <v/>
      </c>
      <c r="AJ424" s="48" t="str">
        <f>IF($B424="","",VLOOKUP($B424,'Catalog Items'!$L:$BB,34,FALSE))</f>
        <v/>
      </c>
      <c r="AK424" s="47" t="str">
        <f>IF($B424="","",VLOOKUP($B424,'Catalog Items'!$L:$BB,35,FALSE))</f>
        <v/>
      </c>
      <c r="AL424" s="47" t="str">
        <f>IF($B424="","",VLOOKUP($B424,'Catalog Items'!$L:$BB,36,FALSE))</f>
        <v/>
      </c>
      <c r="AM424" s="47" t="str">
        <f>IF($B424="","",VLOOKUP($B424,'Catalog Items'!$L:$BB,37,FALSE))</f>
        <v/>
      </c>
      <c r="AN424" s="47" t="str">
        <f>IF($B424="","",VLOOKUP($B424,'Catalog Items'!$L:$BB,38,FALSE))</f>
        <v/>
      </c>
      <c r="AO424" s="47" t="str">
        <f>IF($B424="","",VLOOKUP($B424,'Catalog Items'!$L:$BB,14,FALSE))</f>
        <v/>
      </c>
    </row>
    <row r="425" spans="1:41" ht="15.6" customHeight="1" x14ac:dyDescent="0.25">
      <c r="A425" s="39">
        <v>414</v>
      </c>
      <c r="B425" s="40"/>
      <c r="C425" s="41"/>
      <c r="D425" s="41"/>
      <c r="E425" s="42" t="str">
        <f>IF($B425="","",VLOOKUP($B425,'Catalog Items'!$L:$M,2,FALSE))</f>
        <v/>
      </c>
      <c r="F425" s="68" t="str">
        <f>IF($B425="","",IF(AND(D425&gt;0,C425&gt;0),"UOM Error",IF(D425&gt;0,VLOOKUP(B425,'Catalog Items'!$L:$X,13,FALSE),IF(C425&gt;0,VLOOKUP(B425,'Catalog Items'!$L:$W,12,FALSE),0))))</f>
        <v/>
      </c>
      <c r="G425" s="43" t="str">
        <f t="shared" si="20"/>
        <v/>
      </c>
      <c r="H425" s="44">
        <f t="shared" si="21"/>
        <v>0</v>
      </c>
      <c r="I425" s="45">
        <f t="shared" si="19"/>
        <v>0</v>
      </c>
      <c r="J425" s="46" t="str">
        <f>IF($B425="","",VLOOKUP($B425,'Catalog Items'!$L:$N,3,FALSE))</f>
        <v/>
      </c>
      <c r="K425" s="46" t="str">
        <f>IF($B425="","",VLOOKUP($B425,'Catalog Items'!$L:$O,4,FALSE))</f>
        <v/>
      </c>
      <c r="L425" s="47" t="str">
        <f>IF($B425="","",VLOOKUP($B425,'Catalog Items'!$L:$Q,6,FALSE))</f>
        <v/>
      </c>
      <c r="M425" s="47" t="str">
        <f>IF($B425="","",VLOOKUP($B425,'Catalog Items'!$L:$R,7,FALSE))</f>
        <v/>
      </c>
      <c r="N425" s="47" t="str">
        <f>IF($B425="","",VLOOKUP($B425,'Catalog Items'!$L:$S,8,FALSE))</f>
        <v/>
      </c>
      <c r="O425" s="47" t="str">
        <f>IF($B425="","",VLOOKUP($B425,'Catalog Items'!$L:$T,9,FALSE))</f>
        <v/>
      </c>
      <c r="P425" s="96" t="str">
        <f>IF($B425="","",VLOOKUP($B425,'Catalog Items'!$L:$AA,10,FALSE))</f>
        <v/>
      </c>
      <c r="Q425" s="96" t="str">
        <f>IF($B425="","",VLOOKUP($B425,'Catalog Items'!$L:$AA,11,FALSE))</f>
        <v/>
      </c>
      <c r="R425" s="96" t="str">
        <f>IF($B425="","",VLOOKUP($B425,'Catalog Items'!$L:$AA,12,FALSE))</f>
        <v/>
      </c>
      <c r="S425" s="96" t="str">
        <f>IF($B425="","",VLOOKUP($B425,'Catalog Items'!$L:$AA,13,FALSE))</f>
        <v/>
      </c>
      <c r="T425" s="47" t="str">
        <f>IF($B425="","",VLOOKUP($B425,'Catalog Items'!$L:$BB,17,FALSE))</f>
        <v/>
      </c>
      <c r="U425" s="47" t="str">
        <f>IF($B425="","",VLOOKUP($B425,'Catalog Items'!$L:$BB,19,FALSE))</f>
        <v/>
      </c>
      <c r="V425" s="47" t="str">
        <f>IF($B425="","",VLOOKUP($B425,'Catalog Items'!$L:$BB,20,FALSE))</f>
        <v/>
      </c>
      <c r="W425" s="47" t="str">
        <f>IF($B425="","",VLOOKUP($B425,'Catalog Items'!$L:$BB,21,FALSE))</f>
        <v/>
      </c>
      <c r="X425" s="48" t="str">
        <f>IF($B425="","",VLOOKUP($B425,'Catalog Items'!$L:$BB,22,FALSE))</f>
        <v/>
      </c>
      <c r="Y425" s="48" t="str">
        <f>IF($B425="","",VLOOKUP($B425,'Catalog Items'!$L:$BB,23,FALSE))</f>
        <v/>
      </c>
      <c r="Z425" s="48" t="str">
        <f>IF($B425="","",VLOOKUP($B425,'Catalog Items'!$L:$BB,24,FALSE))</f>
        <v/>
      </c>
      <c r="AA425" s="47" t="str">
        <f>IF($B425="","",VLOOKUP($B425,'Catalog Items'!$L:$BB,25,FALSE))</f>
        <v/>
      </c>
      <c r="AB425" s="47" t="str">
        <f>IF($B425="","",VLOOKUP($B425,'Catalog Items'!$L:$BB,26,FALSE))</f>
        <v/>
      </c>
      <c r="AC425" s="48" t="str">
        <f>IF($B425="","",VLOOKUP($B425,'Catalog Items'!$L:$BB,27,FALSE))</f>
        <v/>
      </c>
      <c r="AD425" s="48" t="str">
        <f>IF($B425="","",VLOOKUP($B425,'Catalog Items'!$L:$BB,28,FALSE))</f>
        <v/>
      </c>
      <c r="AE425" s="48" t="str">
        <f>IF($B425="","",VLOOKUP($B425,'Catalog Items'!$L:$BB,29,FALSE))</f>
        <v/>
      </c>
      <c r="AF425" s="48" t="str">
        <f>IF($B425="","",VLOOKUP($B425,'Catalog Items'!$L:$BB,30,FALSE))</f>
        <v/>
      </c>
      <c r="AG425" s="48" t="str">
        <f>IF($B425="","",VLOOKUP($B425,'Catalog Items'!$L:$BB,31,FALSE))</f>
        <v/>
      </c>
      <c r="AH425" s="48" t="str">
        <f>IF($B425="","",VLOOKUP($B425,'Catalog Items'!$L:$BB,32,FALSE))</f>
        <v/>
      </c>
      <c r="AI425" s="48" t="str">
        <f>IF($B425="","",VLOOKUP($B425,'Catalog Items'!$L:$BB,33,FALSE))</f>
        <v/>
      </c>
      <c r="AJ425" s="48" t="str">
        <f>IF($B425="","",VLOOKUP($B425,'Catalog Items'!$L:$BB,34,FALSE))</f>
        <v/>
      </c>
      <c r="AK425" s="47" t="str">
        <f>IF($B425="","",VLOOKUP($B425,'Catalog Items'!$L:$BB,35,FALSE))</f>
        <v/>
      </c>
      <c r="AL425" s="47" t="str">
        <f>IF($B425="","",VLOOKUP($B425,'Catalog Items'!$L:$BB,36,FALSE))</f>
        <v/>
      </c>
      <c r="AM425" s="47" t="str">
        <f>IF($B425="","",VLOOKUP($B425,'Catalog Items'!$L:$BB,37,FALSE))</f>
        <v/>
      </c>
      <c r="AN425" s="47" t="str">
        <f>IF($B425="","",VLOOKUP($B425,'Catalog Items'!$L:$BB,38,FALSE))</f>
        <v/>
      </c>
      <c r="AO425" s="47" t="str">
        <f>IF($B425="","",VLOOKUP($B425,'Catalog Items'!$L:$BB,14,FALSE))</f>
        <v/>
      </c>
    </row>
    <row r="426" spans="1:41" ht="15.6" customHeight="1" x14ac:dyDescent="0.25">
      <c r="A426" s="39">
        <v>415</v>
      </c>
      <c r="B426" s="40"/>
      <c r="C426" s="41"/>
      <c r="D426" s="41"/>
      <c r="E426" s="42" t="str">
        <f>IF($B426="","",VLOOKUP($B426,'Catalog Items'!$L:$M,2,FALSE))</f>
        <v/>
      </c>
      <c r="F426" s="68" t="str">
        <f>IF($B426="","",IF(AND(D426&gt;0,C426&gt;0),"UOM Error",IF(D426&gt;0,VLOOKUP(B426,'Catalog Items'!$L:$X,13,FALSE),IF(C426&gt;0,VLOOKUP(B426,'Catalog Items'!$L:$W,12,FALSE),0))))</f>
        <v/>
      </c>
      <c r="G426" s="43" t="str">
        <f t="shared" si="20"/>
        <v/>
      </c>
      <c r="H426" s="44">
        <f t="shared" si="21"/>
        <v>0</v>
      </c>
      <c r="I426" s="45">
        <f t="shared" si="19"/>
        <v>0</v>
      </c>
      <c r="J426" s="46" t="str">
        <f>IF($B426="","",VLOOKUP($B426,'Catalog Items'!$L:$N,3,FALSE))</f>
        <v/>
      </c>
      <c r="K426" s="46" t="str">
        <f>IF($B426="","",VLOOKUP($B426,'Catalog Items'!$L:$O,4,FALSE))</f>
        <v/>
      </c>
      <c r="L426" s="47" t="str">
        <f>IF($B426="","",VLOOKUP($B426,'Catalog Items'!$L:$Q,6,FALSE))</f>
        <v/>
      </c>
      <c r="M426" s="47" t="str">
        <f>IF($B426="","",VLOOKUP($B426,'Catalog Items'!$L:$R,7,FALSE))</f>
        <v/>
      </c>
      <c r="N426" s="47" t="str">
        <f>IF($B426="","",VLOOKUP($B426,'Catalog Items'!$L:$S,8,FALSE))</f>
        <v/>
      </c>
      <c r="O426" s="47" t="str">
        <f>IF($B426="","",VLOOKUP($B426,'Catalog Items'!$L:$T,9,FALSE))</f>
        <v/>
      </c>
      <c r="P426" s="96" t="str">
        <f>IF($B426="","",VLOOKUP($B426,'Catalog Items'!$L:$AA,10,FALSE))</f>
        <v/>
      </c>
      <c r="Q426" s="96" t="str">
        <f>IF($B426="","",VLOOKUP($B426,'Catalog Items'!$L:$AA,11,FALSE))</f>
        <v/>
      </c>
      <c r="R426" s="96" t="str">
        <f>IF($B426="","",VLOOKUP($B426,'Catalog Items'!$L:$AA,12,FALSE))</f>
        <v/>
      </c>
      <c r="S426" s="96" t="str">
        <f>IF($B426="","",VLOOKUP($B426,'Catalog Items'!$L:$AA,13,FALSE))</f>
        <v/>
      </c>
      <c r="T426" s="47" t="str">
        <f>IF($B426="","",VLOOKUP($B426,'Catalog Items'!$L:$BB,17,FALSE))</f>
        <v/>
      </c>
      <c r="U426" s="47" t="str">
        <f>IF($B426="","",VLOOKUP($B426,'Catalog Items'!$L:$BB,19,FALSE))</f>
        <v/>
      </c>
      <c r="V426" s="47" t="str">
        <f>IF($B426="","",VLOOKUP($B426,'Catalog Items'!$L:$BB,20,FALSE))</f>
        <v/>
      </c>
      <c r="W426" s="47" t="str">
        <f>IF($B426="","",VLOOKUP($B426,'Catalog Items'!$L:$BB,21,FALSE))</f>
        <v/>
      </c>
      <c r="X426" s="48" t="str">
        <f>IF($B426="","",VLOOKUP($B426,'Catalog Items'!$L:$BB,22,FALSE))</f>
        <v/>
      </c>
      <c r="Y426" s="48" t="str">
        <f>IF($B426="","",VLOOKUP($B426,'Catalog Items'!$L:$BB,23,FALSE))</f>
        <v/>
      </c>
      <c r="Z426" s="48" t="str">
        <f>IF($B426="","",VLOOKUP($B426,'Catalog Items'!$L:$BB,24,FALSE))</f>
        <v/>
      </c>
      <c r="AA426" s="47" t="str">
        <f>IF($B426="","",VLOOKUP($B426,'Catalog Items'!$L:$BB,25,FALSE))</f>
        <v/>
      </c>
      <c r="AB426" s="47" t="str">
        <f>IF($B426="","",VLOOKUP($B426,'Catalog Items'!$L:$BB,26,FALSE))</f>
        <v/>
      </c>
      <c r="AC426" s="48" t="str">
        <f>IF($B426="","",VLOOKUP($B426,'Catalog Items'!$L:$BB,27,FALSE))</f>
        <v/>
      </c>
      <c r="AD426" s="48" t="str">
        <f>IF($B426="","",VLOOKUP($B426,'Catalog Items'!$L:$BB,28,FALSE))</f>
        <v/>
      </c>
      <c r="AE426" s="48" t="str">
        <f>IF($B426="","",VLOOKUP($B426,'Catalog Items'!$L:$BB,29,FALSE))</f>
        <v/>
      </c>
      <c r="AF426" s="48" t="str">
        <f>IF($B426="","",VLOOKUP($B426,'Catalog Items'!$L:$BB,30,FALSE))</f>
        <v/>
      </c>
      <c r="AG426" s="48" t="str">
        <f>IF($B426="","",VLOOKUP($B426,'Catalog Items'!$L:$BB,31,FALSE))</f>
        <v/>
      </c>
      <c r="AH426" s="48" t="str">
        <f>IF($B426="","",VLOOKUP($B426,'Catalog Items'!$L:$BB,32,FALSE))</f>
        <v/>
      </c>
      <c r="AI426" s="48" t="str">
        <f>IF($B426="","",VLOOKUP($B426,'Catalog Items'!$L:$BB,33,FALSE))</f>
        <v/>
      </c>
      <c r="AJ426" s="48" t="str">
        <f>IF($B426="","",VLOOKUP($B426,'Catalog Items'!$L:$BB,34,FALSE))</f>
        <v/>
      </c>
      <c r="AK426" s="47" t="str">
        <f>IF($B426="","",VLOOKUP($B426,'Catalog Items'!$L:$BB,35,FALSE))</f>
        <v/>
      </c>
      <c r="AL426" s="47" t="str">
        <f>IF($B426="","",VLOOKUP($B426,'Catalog Items'!$L:$BB,36,FALSE))</f>
        <v/>
      </c>
      <c r="AM426" s="47" t="str">
        <f>IF($B426="","",VLOOKUP($B426,'Catalog Items'!$L:$BB,37,FALSE))</f>
        <v/>
      </c>
      <c r="AN426" s="47" t="str">
        <f>IF($B426="","",VLOOKUP($B426,'Catalog Items'!$L:$BB,38,FALSE))</f>
        <v/>
      </c>
      <c r="AO426" s="47" t="str">
        <f>IF($B426="","",VLOOKUP($B426,'Catalog Items'!$L:$BB,14,FALSE))</f>
        <v/>
      </c>
    </row>
    <row r="427" spans="1:41" ht="15.6" customHeight="1" x14ac:dyDescent="0.25">
      <c r="A427" s="39">
        <v>416</v>
      </c>
      <c r="B427" s="40"/>
      <c r="C427" s="41"/>
      <c r="D427" s="41"/>
      <c r="E427" s="42" t="str">
        <f>IF($B427="","",VLOOKUP($B427,'Catalog Items'!$L:$M,2,FALSE))</f>
        <v/>
      </c>
      <c r="F427" s="68" t="str">
        <f>IF($B427="","",IF(AND(D427&gt;0,C427&gt;0),"UOM Error",IF(D427&gt;0,VLOOKUP(B427,'Catalog Items'!$L:$X,13,FALSE),IF(C427&gt;0,VLOOKUP(B427,'Catalog Items'!$L:$W,12,FALSE),0))))</f>
        <v/>
      </c>
      <c r="G427" s="43" t="str">
        <f t="shared" si="20"/>
        <v/>
      </c>
      <c r="H427" s="44">
        <f t="shared" si="21"/>
        <v>0</v>
      </c>
      <c r="I427" s="45">
        <f t="shared" si="19"/>
        <v>0</v>
      </c>
      <c r="J427" s="46" t="str">
        <f>IF($B427="","",VLOOKUP($B427,'Catalog Items'!$L:$N,3,FALSE))</f>
        <v/>
      </c>
      <c r="K427" s="46" t="str">
        <f>IF($B427="","",VLOOKUP($B427,'Catalog Items'!$L:$O,4,FALSE))</f>
        <v/>
      </c>
      <c r="L427" s="47" t="str">
        <f>IF($B427="","",VLOOKUP($B427,'Catalog Items'!$L:$Q,6,FALSE))</f>
        <v/>
      </c>
      <c r="M427" s="47" t="str">
        <f>IF($B427="","",VLOOKUP($B427,'Catalog Items'!$L:$R,7,FALSE))</f>
        <v/>
      </c>
      <c r="N427" s="47" t="str">
        <f>IF($B427="","",VLOOKUP($B427,'Catalog Items'!$L:$S,8,FALSE))</f>
        <v/>
      </c>
      <c r="O427" s="47" t="str">
        <f>IF($B427="","",VLOOKUP($B427,'Catalog Items'!$L:$T,9,FALSE))</f>
        <v/>
      </c>
      <c r="P427" s="96" t="str">
        <f>IF($B427="","",VLOOKUP($B427,'Catalog Items'!$L:$AA,10,FALSE))</f>
        <v/>
      </c>
      <c r="Q427" s="96" t="str">
        <f>IF($B427="","",VLOOKUP($B427,'Catalog Items'!$L:$AA,11,FALSE))</f>
        <v/>
      </c>
      <c r="R427" s="96" t="str">
        <f>IF($B427="","",VLOOKUP($B427,'Catalog Items'!$L:$AA,12,FALSE))</f>
        <v/>
      </c>
      <c r="S427" s="96" t="str">
        <f>IF($B427="","",VLOOKUP($B427,'Catalog Items'!$L:$AA,13,FALSE))</f>
        <v/>
      </c>
      <c r="T427" s="47" t="str">
        <f>IF($B427="","",VLOOKUP($B427,'Catalog Items'!$L:$BB,17,FALSE))</f>
        <v/>
      </c>
      <c r="U427" s="47" t="str">
        <f>IF($B427="","",VLOOKUP($B427,'Catalog Items'!$L:$BB,19,FALSE))</f>
        <v/>
      </c>
      <c r="V427" s="47" t="str">
        <f>IF($B427="","",VLOOKUP($B427,'Catalog Items'!$L:$BB,20,FALSE))</f>
        <v/>
      </c>
      <c r="W427" s="47" t="str">
        <f>IF($B427="","",VLOOKUP($B427,'Catalog Items'!$L:$BB,21,FALSE))</f>
        <v/>
      </c>
      <c r="X427" s="48" t="str">
        <f>IF($B427="","",VLOOKUP($B427,'Catalog Items'!$L:$BB,22,FALSE))</f>
        <v/>
      </c>
      <c r="Y427" s="48" t="str">
        <f>IF($B427="","",VLOOKUP($B427,'Catalog Items'!$L:$BB,23,FALSE))</f>
        <v/>
      </c>
      <c r="Z427" s="48" t="str">
        <f>IF($B427="","",VLOOKUP($B427,'Catalog Items'!$L:$BB,24,FALSE))</f>
        <v/>
      </c>
      <c r="AA427" s="47" t="str">
        <f>IF($B427="","",VLOOKUP($B427,'Catalog Items'!$L:$BB,25,FALSE))</f>
        <v/>
      </c>
      <c r="AB427" s="47" t="str">
        <f>IF($B427="","",VLOOKUP($B427,'Catalog Items'!$L:$BB,26,FALSE))</f>
        <v/>
      </c>
      <c r="AC427" s="48" t="str">
        <f>IF($B427="","",VLOOKUP($B427,'Catalog Items'!$L:$BB,27,FALSE))</f>
        <v/>
      </c>
      <c r="AD427" s="48" t="str">
        <f>IF($B427="","",VLOOKUP($B427,'Catalog Items'!$L:$BB,28,FALSE))</f>
        <v/>
      </c>
      <c r="AE427" s="48" t="str">
        <f>IF($B427="","",VLOOKUP($B427,'Catalog Items'!$L:$BB,29,FALSE))</f>
        <v/>
      </c>
      <c r="AF427" s="48" t="str">
        <f>IF($B427="","",VLOOKUP($B427,'Catalog Items'!$L:$BB,30,FALSE))</f>
        <v/>
      </c>
      <c r="AG427" s="48" t="str">
        <f>IF($B427="","",VLOOKUP($B427,'Catalog Items'!$L:$BB,31,FALSE))</f>
        <v/>
      </c>
      <c r="AH427" s="48" t="str">
        <f>IF($B427="","",VLOOKUP($B427,'Catalog Items'!$L:$BB,32,FALSE))</f>
        <v/>
      </c>
      <c r="AI427" s="48" t="str">
        <f>IF($B427="","",VLOOKUP($B427,'Catalog Items'!$L:$BB,33,FALSE))</f>
        <v/>
      </c>
      <c r="AJ427" s="48" t="str">
        <f>IF($B427="","",VLOOKUP($B427,'Catalog Items'!$L:$BB,34,FALSE))</f>
        <v/>
      </c>
      <c r="AK427" s="47" t="str">
        <f>IF($B427="","",VLOOKUP($B427,'Catalog Items'!$L:$BB,35,FALSE))</f>
        <v/>
      </c>
      <c r="AL427" s="47" t="str">
        <f>IF($B427="","",VLOOKUP($B427,'Catalog Items'!$L:$BB,36,FALSE))</f>
        <v/>
      </c>
      <c r="AM427" s="47" t="str">
        <f>IF($B427="","",VLOOKUP($B427,'Catalog Items'!$L:$BB,37,FALSE))</f>
        <v/>
      </c>
      <c r="AN427" s="47" t="str">
        <f>IF($B427="","",VLOOKUP($B427,'Catalog Items'!$L:$BB,38,FALSE))</f>
        <v/>
      </c>
      <c r="AO427" s="47" t="str">
        <f>IF($B427="","",VLOOKUP($B427,'Catalog Items'!$L:$BB,14,FALSE))</f>
        <v/>
      </c>
    </row>
    <row r="428" spans="1:41" ht="15.6" customHeight="1" x14ac:dyDescent="0.25">
      <c r="A428" s="39">
        <v>417</v>
      </c>
      <c r="B428" s="40"/>
      <c r="C428" s="41"/>
      <c r="D428" s="41"/>
      <c r="E428" s="42" t="str">
        <f>IF($B428="","",VLOOKUP($B428,'Catalog Items'!$L:$M,2,FALSE))</f>
        <v/>
      </c>
      <c r="F428" s="68" t="str">
        <f>IF($B428="","",IF(AND(D428&gt;0,C428&gt;0),"UOM Error",IF(D428&gt;0,VLOOKUP(B428,'Catalog Items'!$L:$X,13,FALSE),IF(C428&gt;0,VLOOKUP(B428,'Catalog Items'!$L:$W,12,FALSE),0))))</f>
        <v/>
      </c>
      <c r="G428" s="43" t="str">
        <f t="shared" si="20"/>
        <v/>
      </c>
      <c r="H428" s="44">
        <f t="shared" si="21"/>
        <v>0</v>
      </c>
      <c r="I428" s="45">
        <f t="shared" si="19"/>
        <v>0</v>
      </c>
      <c r="J428" s="46" t="str">
        <f>IF($B428="","",VLOOKUP($B428,'Catalog Items'!$L:$N,3,FALSE))</f>
        <v/>
      </c>
      <c r="K428" s="46" t="str">
        <f>IF($B428="","",VLOOKUP($B428,'Catalog Items'!$L:$O,4,FALSE))</f>
        <v/>
      </c>
      <c r="L428" s="47" t="str">
        <f>IF($B428="","",VLOOKUP($B428,'Catalog Items'!$L:$Q,6,FALSE))</f>
        <v/>
      </c>
      <c r="M428" s="47" t="str">
        <f>IF($B428="","",VLOOKUP($B428,'Catalog Items'!$L:$R,7,FALSE))</f>
        <v/>
      </c>
      <c r="N428" s="47" t="str">
        <f>IF($B428="","",VLOOKUP($B428,'Catalog Items'!$L:$S,8,FALSE))</f>
        <v/>
      </c>
      <c r="O428" s="47" t="str">
        <f>IF($B428="","",VLOOKUP($B428,'Catalog Items'!$L:$T,9,FALSE))</f>
        <v/>
      </c>
      <c r="P428" s="96" t="str">
        <f>IF($B428="","",VLOOKUP($B428,'Catalog Items'!$L:$AA,10,FALSE))</f>
        <v/>
      </c>
      <c r="Q428" s="96" t="str">
        <f>IF($B428="","",VLOOKUP($B428,'Catalog Items'!$L:$AA,11,FALSE))</f>
        <v/>
      </c>
      <c r="R428" s="96" t="str">
        <f>IF($B428="","",VLOOKUP($B428,'Catalog Items'!$L:$AA,12,FALSE))</f>
        <v/>
      </c>
      <c r="S428" s="96" t="str">
        <f>IF($B428="","",VLOOKUP($B428,'Catalog Items'!$L:$AA,13,FALSE))</f>
        <v/>
      </c>
      <c r="T428" s="47" t="str">
        <f>IF($B428="","",VLOOKUP($B428,'Catalog Items'!$L:$BB,17,FALSE))</f>
        <v/>
      </c>
      <c r="U428" s="47" t="str">
        <f>IF($B428="","",VLOOKUP($B428,'Catalog Items'!$L:$BB,19,FALSE))</f>
        <v/>
      </c>
      <c r="V428" s="47" t="str">
        <f>IF($B428="","",VLOOKUP($B428,'Catalog Items'!$L:$BB,20,FALSE))</f>
        <v/>
      </c>
      <c r="W428" s="47" t="str">
        <f>IF($B428="","",VLOOKUP($B428,'Catalog Items'!$L:$BB,21,FALSE))</f>
        <v/>
      </c>
      <c r="X428" s="48" t="str">
        <f>IF($B428="","",VLOOKUP($B428,'Catalog Items'!$L:$BB,22,FALSE))</f>
        <v/>
      </c>
      <c r="Y428" s="48" t="str">
        <f>IF($B428="","",VLOOKUP($B428,'Catalog Items'!$L:$BB,23,FALSE))</f>
        <v/>
      </c>
      <c r="Z428" s="48" t="str">
        <f>IF($B428="","",VLOOKUP($B428,'Catalog Items'!$L:$BB,24,FALSE))</f>
        <v/>
      </c>
      <c r="AA428" s="47" t="str">
        <f>IF($B428="","",VLOOKUP($B428,'Catalog Items'!$L:$BB,25,FALSE))</f>
        <v/>
      </c>
      <c r="AB428" s="47" t="str">
        <f>IF($B428="","",VLOOKUP($B428,'Catalog Items'!$L:$BB,26,FALSE))</f>
        <v/>
      </c>
      <c r="AC428" s="48" t="str">
        <f>IF($B428="","",VLOOKUP($B428,'Catalog Items'!$L:$BB,27,FALSE))</f>
        <v/>
      </c>
      <c r="AD428" s="48" t="str">
        <f>IF($B428="","",VLOOKUP($B428,'Catalog Items'!$L:$BB,28,FALSE))</f>
        <v/>
      </c>
      <c r="AE428" s="48" t="str">
        <f>IF($B428="","",VLOOKUP($B428,'Catalog Items'!$L:$BB,29,FALSE))</f>
        <v/>
      </c>
      <c r="AF428" s="48" t="str">
        <f>IF($B428="","",VLOOKUP($B428,'Catalog Items'!$L:$BB,30,FALSE))</f>
        <v/>
      </c>
      <c r="AG428" s="48" t="str">
        <f>IF($B428="","",VLOOKUP($B428,'Catalog Items'!$L:$BB,31,FALSE))</f>
        <v/>
      </c>
      <c r="AH428" s="48" t="str">
        <f>IF($B428="","",VLOOKUP($B428,'Catalog Items'!$L:$BB,32,FALSE))</f>
        <v/>
      </c>
      <c r="AI428" s="48" t="str">
        <f>IF($B428="","",VLOOKUP($B428,'Catalog Items'!$L:$BB,33,FALSE))</f>
        <v/>
      </c>
      <c r="AJ428" s="48" t="str">
        <f>IF($B428="","",VLOOKUP($B428,'Catalog Items'!$L:$BB,34,FALSE))</f>
        <v/>
      </c>
      <c r="AK428" s="47" t="str">
        <f>IF($B428="","",VLOOKUP($B428,'Catalog Items'!$L:$BB,35,FALSE))</f>
        <v/>
      </c>
      <c r="AL428" s="47" t="str">
        <f>IF($B428="","",VLOOKUP($B428,'Catalog Items'!$L:$BB,36,FALSE))</f>
        <v/>
      </c>
      <c r="AM428" s="47" t="str">
        <f>IF($B428="","",VLOOKUP($B428,'Catalog Items'!$L:$BB,37,FALSE))</f>
        <v/>
      </c>
      <c r="AN428" s="47" t="str">
        <f>IF($B428="","",VLOOKUP($B428,'Catalog Items'!$L:$BB,38,FALSE))</f>
        <v/>
      </c>
      <c r="AO428" s="47" t="str">
        <f>IF($B428="","",VLOOKUP($B428,'Catalog Items'!$L:$BB,14,FALSE))</f>
        <v/>
      </c>
    </row>
    <row r="429" spans="1:41" ht="15.6" customHeight="1" x14ac:dyDescent="0.25">
      <c r="A429" s="39">
        <v>418</v>
      </c>
      <c r="B429" s="40"/>
      <c r="C429" s="41"/>
      <c r="D429" s="41"/>
      <c r="E429" s="42" t="str">
        <f>IF($B429="","",VLOOKUP($B429,'Catalog Items'!$L:$M,2,FALSE))</f>
        <v/>
      </c>
      <c r="F429" s="68" t="str">
        <f>IF($B429="","",IF(AND(D429&gt;0,C429&gt;0),"UOM Error",IF(D429&gt;0,VLOOKUP(B429,'Catalog Items'!$L:$X,13,FALSE),IF(C429&gt;0,VLOOKUP(B429,'Catalog Items'!$L:$W,12,FALSE),0))))</f>
        <v/>
      </c>
      <c r="G429" s="43" t="str">
        <f t="shared" si="20"/>
        <v/>
      </c>
      <c r="H429" s="44">
        <f t="shared" si="21"/>
        <v>0</v>
      </c>
      <c r="I429" s="45">
        <f t="shared" si="19"/>
        <v>0</v>
      </c>
      <c r="J429" s="46" t="str">
        <f>IF($B429="","",VLOOKUP($B429,'Catalog Items'!$L:$N,3,FALSE))</f>
        <v/>
      </c>
      <c r="K429" s="46" t="str">
        <f>IF($B429="","",VLOOKUP($B429,'Catalog Items'!$L:$O,4,FALSE))</f>
        <v/>
      </c>
      <c r="L429" s="47" t="str">
        <f>IF($B429="","",VLOOKUP($B429,'Catalog Items'!$L:$Q,6,FALSE))</f>
        <v/>
      </c>
      <c r="M429" s="47" t="str">
        <f>IF($B429="","",VLOOKUP($B429,'Catalog Items'!$L:$R,7,FALSE))</f>
        <v/>
      </c>
      <c r="N429" s="47" t="str">
        <f>IF($B429="","",VLOOKUP($B429,'Catalog Items'!$L:$S,8,FALSE))</f>
        <v/>
      </c>
      <c r="O429" s="47" t="str">
        <f>IF($B429="","",VLOOKUP($B429,'Catalog Items'!$L:$T,9,FALSE))</f>
        <v/>
      </c>
      <c r="P429" s="96" t="str">
        <f>IF($B429="","",VLOOKUP($B429,'Catalog Items'!$L:$AA,10,FALSE))</f>
        <v/>
      </c>
      <c r="Q429" s="96" t="str">
        <f>IF($B429="","",VLOOKUP($B429,'Catalog Items'!$L:$AA,11,FALSE))</f>
        <v/>
      </c>
      <c r="R429" s="96" t="str">
        <f>IF($B429="","",VLOOKUP($B429,'Catalog Items'!$L:$AA,12,FALSE))</f>
        <v/>
      </c>
      <c r="S429" s="96" t="str">
        <f>IF($B429="","",VLOOKUP($B429,'Catalog Items'!$L:$AA,13,FALSE))</f>
        <v/>
      </c>
      <c r="T429" s="47" t="str">
        <f>IF($B429="","",VLOOKUP($B429,'Catalog Items'!$L:$BB,17,FALSE))</f>
        <v/>
      </c>
      <c r="U429" s="47" t="str">
        <f>IF($B429="","",VLOOKUP($B429,'Catalog Items'!$L:$BB,19,FALSE))</f>
        <v/>
      </c>
      <c r="V429" s="47" t="str">
        <f>IF($B429="","",VLOOKUP($B429,'Catalog Items'!$L:$BB,20,FALSE))</f>
        <v/>
      </c>
      <c r="W429" s="47" t="str">
        <f>IF($B429="","",VLOOKUP($B429,'Catalog Items'!$L:$BB,21,FALSE))</f>
        <v/>
      </c>
      <c r="X429" s="48" t="str">
        <f>IF($B429="","",VLOOKUP($B429,'Catalog Items'!$L:$BB,22,FALSE))</f>
        <v/>
      </c>
      <c r="Y429" s="48" t="str">
        <f>IF($B429="","",VLOOKUP($B429,'Catalog Items'!$L:$BB,23,FALSE))</f>
        <v/>
      </c>
      <c r="Z429" s="48" t="str">
        <f>IF($B429="","",VLOOKUP($B429,'Catalog Items'!$L:$BB,24,FALSE))</f>
        <v/>
      </c>
      <c r="AA429" s="47" t="str">
        <f>IF($B429="","",VLOOKUP($B429,'Catalog Items'!$L:$BB,25,FALSE))</f>
        <v/>
      </c>
      <c r="AB429" s="47" t="str">
        <f>IF($B429="","",VLOOKUP($B429,'Catalog Items'!$L:$BB,26,FALSE))</f>
        <v/>
      </c>
      <c r="AC429" s="48" t="str">
        <f>IF($B429="","",VLOOKUP($B429,'Catalog Items'!$L:$BB,27,FALSE))</f>
        <v/>
      </c>
      <c r="AD429" s="48" t="str">
        <f>IF($B429="","",VLOOKUP($B429,'Catalog Items'!$L:$BB,28,FALSE))</f>
        <v/>
      </c>
      <c r="AE429" s="48" t="str">
        <f>IF($B429="","",VLOOKUP($B429,'Catalog Items'!$L:$BB,29,FALSE))</f>
        <v/>
      </c>
      <c r="AF429" s="48" t="str">
        <f>IF($B429="","",VLOOKUP($B429,'Catalog Items'!$L:$BB,30,FALSE))</f>
        <v/>
      </c>
      <c r="AG429" s="48" t="str">
        <f>IF($B429="","",VLOOKUP($B429,'Catalog Items'!$L:$BB,31,FALSE))</f>
        <v/>
      </c>
      <c r="AH429" s="48" t="str">
        <f>IF($B429="","",VLOOKUP($B429,'Catalog Items'!$L:$BB,32,FALSE))</f>
        <v/>
      </c>
      <c r="AI429" s="48" t="str">
        <f>IF($B429="","",VLOOKUP($B429,'Catalog Items'!$L:$BB,33,FALSE))</f>
        <v/>
      </c>
      <c r="AJ429" s="48" t="str">
        <f>IF($B429="","",VLOOKUP($B429,'Catalog Items'!$L:$BB,34,FALSE))</f>
        <v/>
      </c>
      <c r="AK429" s="47" t="str">
        <f>IF($B429="","",VLOOKUP($B429,'Catalog Items'!$L:$BB,35,FALSE))</f>
        <v/>
      </c>
      <c r="AL429" s="47" t="str">
        <f>IF($B429="","",VLOOKUP($B429,'Catalog Items'!$L:$BB,36,FALSE))</f>
        <v/>
      </c>
      <c r="AM429" s="47" t="str">
        <f>IF($B429="","",VLOOKUP($B429,'Catalog Items'!$L:$BB,37,FALSE))</f>
        <v/>
      </c>
      <c r="AN429" s="47" t="str">
        <f>IF($B429="","",VLOOKUP($B429,'Catalog Items'!$L:$BB,38,FALSE))</f>
        <v/>
      </c>
      <c r="AO429" s="47" t="str">
        <f>IF($B429="","",VLOOKUP($B429,'Catalog Items'!$L:$BB,14,FALSE))</f>
        <v/>
      </c>
    </row>
    <row r="430" spans="1:41" ht="15.6" customHeight="1" x14ac:dyDescent="0.25">
      <c r="A430" s="39">
        <v>419</v>
      </c>
      <c r="B430" s="40"/>
      <c r="C430" s="41"/>
      <c r="D430" s="41"/>
      <c r="E430" s="42" t="str">
        <f>IF($B430="","",VLOOKUP($B430,'Catalog Items'!$L:$M,2,FALSE))</f>
        <v/>
      </c>
      <c r="F430" s="68" t="str">
        <f>IF($B430="","",IF(AND(D430&gt;0,C430&gt;0),"UOM Error",IF(D430&gt;0,VLOOKUP(B430,'Catalog Items'!$L:$X,13,FALSE),IF(C430&gt;0,VLOOKUP(B430,'Catalog Items'!$L:$W,12,FALSE),0))))</f>
        <v/>
      </c>
      <c r="G430" s="43" t="str">
        <f t="shared" si="20"/>
        <v/>
      </c>
      <c r="H430" s="44">
        <f t="shared" si="21"/>
        <v>0</v>
      </c>
      <c r="I430" s="45">
        <f t="shared" si="19"/>
        <v>0</v>
      </c>
      <c r="J430" s="46" t="str">
        <f>IF($B430="","",VLOOKUP($B430,'Catalog Items'!$L:$N,3,FALSE))</f>
        <v/>
      </c>
      <c r="K430" s="46" t="str">
        <f>IF($B430="","",VLOOKUP($B430,'Catalog Items'!$L:$O,4,FALSE))</f>
        <v/>
      </c>
      <c r="L430" s="47" t="str">
        <f>IF($B430="","",VLOOKUP($B430,'Catalog Items'!$L:$Q,6,FALSE))</f>
        <v/>
      </c>
      <c r="M430" s="47" t="str">
        <f>IF($B430="","",VLOOKUP($B430,'Catalog Items'!$L:$R,7,FALSE))</f>
        <v/>
      </c>
      <c r="N430" s="47" t="str">
        <f>IF($B430="","",VLOOKUP($B430,'Catalog Items'!$L:$S,8,FALSE))</f>
        <v/>
      </c>
      <c r="O430" s="47" t="str">
        <f>IF($B430="","",VLOOKUP($B430,'Catalog Items'!$L:$T,9,FALSE))</f>
        <v/>
      </c>
      <c r="P430" s="96" t="str">
        <f>IF($B430="","",VLOOKUP($B430,'Catalog Items'!$L:$AA,10,FALSE))</f>
        <v/>
      </c>
      <c r="Q430" s="96" t="str">
        <f>IF($B430="","",VLOOKUP($B430,'Catalog Items'!$L:$AA,11,FALSE))</f>
        <v/>
      </c>
      <c r="R430" s="96" t="str">
        <f>IF($B430="","",VLOOKUP($B430,'Catalog Items'!$L:$AA,12,FALSE))</f>
        <v/>
      </c>
      <c r="S430" s="96" t="str">
        <f>IF($B430="","",VLOOKUP($B430,'Catalog Items'!$L:$AA,13,FALSE))</f>
        <v/>
      </c>
      <c r="T430" s="47" t="str">
        <f>IF($B430="","",VLOOKUP($B430,'Catalog Items'!$L:$BB,17,FALSE))</f>
        <v/>
      </c>
      <c r="U430" s="47" t="str">
        <f>IF($B430="","",VLOOKUP($B430,'Catalog Items'!$L:$BB,19,FALSE))</f>
        <v/>
      </c>
      <c r="V430" s="47" t="str">
        <f>IF($B430="","",VLOOKUP($B430,'Catalog Items'!$L:$BB,20,FALSE))</f>
        <v/>
      </c>
      <c r="W430" s="47" t="str">
        <f>IF($B430="","",VLOOKUP($B430,'Catalog Items'!$L:$BB,21,FALSE))</f>
        <v/>
      </c>
      <c r="X430" s="48" t="str">
        <f>IF($B430="","",VLOOKUP($B430,'Catalog Items'!$L:$BB,22,FALSE))</f>
        <v/>
      </c>
      <c r="Y430" s="48" t="str">
        <f>IF($B430="","",VLOOKUP($B430,'Catalog Items'!$L:$BB,23,FALSE))</f>
        <v/>
      </c>
      <c r="Z430" s="48" t="str">
        <f>IF($B430="","",VLOOKUP($B430,'Catalog Items'!$L:$BB,24,FALSE))</f>
        <v/>
      </c>
      <c r="AA430" s="47" t="str">
        <f>IF($B430="","",VLOOKUP($B430,'Catalog Items'!$L:$BB,25,FALSE))</f>
        <v/>
      </c>
      <c r="AB430" s="47" t="str">
        <f>IF($B430="","",VLOOKUP($B430,'Catalog Items'!$L:$BB,26,FALSE))</f>
        <v/>
      </c>
      <c r="AC430" s="48" t="str">
        <f>IF($B430="","",VLOOKUP($B430,'Catalog Items'!$L:$BB,27,FALSE))</f>
        <v/>
      </c>
      <c r="AD430" s="48" t="str">
        <f>IF($B430="","",VLOOKUP($B430,'Catalog Items'!$L:$BB,28,FALSE))</f>
        <v/>
      </c>
      <c r="AE430" s="48" t="str">
        <f>IF($B430="","",VLOOKUP($B430,'Catalog Items'!$L:$BB,29,FALSE))</f>
        <v/>
      </c>
      <c r="AF430" s="48" t="str">
        <f>IF($B430="","",VLOOKUP($B430,'Catalog Items'!$L:$BB,30,FALSE))</f>
        <v/>
      </c>
      <c r="AG430" s="48" t="str">
        <f>IF($B430="","",VLOOKUP($B430,'Catalog Items'!$L:$BB,31,FALSE))</f>
        <v/>
      </c>
      <c r="AH430" s="48" t="str">
        <f>IF($B430="","",VLOOKUP($B430,'Catalog Items'!$L:$BB,32,FALSE))</f>
        <v/>
      </c>
      <c r="AI430" s="48" t="str">
        <f>IF($B430="","",VLOOKUP($B430,'Catalog Items'!$L:$BB,33,FALSE))</f>
        <v/>
      </c>
      <c r="AJ430" s="48" t="str">
        <f>IF($B430="","",VLOOKUP($B430,'Catalog Items'!$L:$BB,34,FALSE))</f>
        <v/>
      </c>
      <c r="AK430" s="47" t="str">
        <f>IF($B430="","",VLOOKUP($B430,'Catalog Items'!$L:$BB,35,FALSE))</f>
        <v/>
      </c>
      <c r="AL430" s="47" t="str">
        <f>IF($B430="","",VLOOKUP($B430,'Catalog Items'!$L:$BB,36,FALSE))</f>
        <v/>
      </c>
      <c r="AM430" s="47" t="str">
        <f>IF($B430="","",VLOOKUP($B430,'Catalog Items'!$L:$BB,37,FALSE))</f>
        <v/>
      </c>
      <c r="AN430" s="47" t="str">
        <f>IF($B430="","",VLOOKUP($B430,'Catalog Items'!$L:$BB,38,FALSE))</f>
        <v/>
      </c>
      <c r="AO430" s="47" t="str">
        <f>IF($B430="","",VLOOKUP($B430,'Catalog Items'!$L:$BB,14,FALSE))</f>
        <v/>
      </c>
    </row>
    <row r="431" spans="1:41" ht="15.6" customHeight="1" x14ac:dyDescent="0.25">
      <c r="A431" s="39">
        <v>420</v>
      </c>
      <c r="B431" s="40"/>
      <c r="C431" s="41"/>
      <c r="D431" s="41"/>
      <c r="E431" s="42" t="str">
        <f>IF($B431="","",VLOOKUP($B431,'Catalog Items'!$L:$M,2,FALSE))</f>
        <v/>
      </c>
      <c r="F431" s="68" t="str">
        <f>IF($B431="","",IF(AND(D431&gt;0,C431&gt;0),"UOM Error",IF(D431&gt;0,VLOOKUP(B431,'Catalog Items'!$L:$X,13,FALSE),IF(C431&gt;0,VLOOKUP(B431,'Catalog Items'!$L:$W,12,FALSE),0))))</f>
        <v/>
      </c>
      <c r="G431" s="43" t="str">
        <f t="shared" si="20"/>
        <v/>
      </c>
      <c r="H431" s="44">
        <f t="shared" si="21"/>
        <v>0</v>
      </c>
      <c r="I431" s="45">
        <f t="shared" si="19"/>
        <v>0</v>
      </c>
      <c r="J431" s="46" t="str">
        <f>IF($B431="","",VLOOKUP($B431,'Catalog Items'!$L:$N,3,FALSE))</f>
        <v/>
      </c>
      <c r="K431" s="46" t="str">
        <f>IF($B431="","",VLOOKUP($B431,'Catalog Items'!$L:$O,4,FALSE))</f>
        <v/>
      </c>
      <c r="L431" s="47" t="str">
        <f>IF($B431="","",VLOOKUP($B431,'Catalog Items'!$L:$Q,6,FALSE))</f>
        <v/>
      </c>
      <c r="M431" s="47" t="str">
        <f>IF($B431="","",VLOOKUP($B431,'Catalog Items'!$L:$R,7,FALSE))</f>
        <v/>
      </c>
      <c r="N431" s="47" t="str">
        <f>IF($B431="","",VLOOKUP($B431,'Catalog Items'!$L:$S,8,FALSE))</f>
        <v/>
      </c>
      <c r="O431" s="47" t="str">
        <f>IF($B431="","",VLOOKUP($B431,'Catalog Items'!$L:$T,9,FALSE))</f>
        <v/>
      </c>
      <c r="P431" s="96" t="str">
        <f>IF($B431="","",VLOOKUP($B431,'Catalog Items'!$L:$AA,10,FALSE))</f>
        <v/>
      </c>
      <c r="Q431" s="96" t="str">
        <f>IF($B431="","",VLOOKUP($B431,'Catalog Items'!$L:$AA,11,FALSE))</f>
        <v/>
      </c>
      <c r="R431" s="96" t="str">
        <f>IF($B431="","",VLOOKUP($B431,'Catalog Items'!$L:$AA,12,FALSE))</f>
        <v/>
      </c>
      <c r="S431" s="96" t="str">
        <f>IF($B431="","",VLOOKUP($B431,'Catalog Items'!$L:$AA,13,FALSE))</f>
        <v/>
      </c>
      <c r="T431" s="47" t="str">
        <f>IF($B431="","",VLOOKUP($B431,'Catalog Items'!$L:$BB,17,FALSE))</f>
        <v/>
      </c>
      <c r="U431" s="47" t="str">
        <f>IF($B431="","",VLOOKUP($B431,'Catalog Items'!$L:$BB,19,FALSE))</f>
        <v/>
      </c>
      <c r="V431" s="47" t="str">
        <f>IF($B431="","",VLOOKUP($B431,'Catalog Items'!$L:$BB,20,FALSE))</f>
        <v/>
      </c>
      <c r="W431" s="47" t="str">
        <f>IF($B431="","",VLOOKUP($B431,'Catalog Items'!$L:$BB,21,FALSE))</f>
        <v/>
      </c>
      <c r="X431" s="48" t="str">
        <f>IF($B431="","",VLOOKUP($B431,'Catalog Items'!$L:$BB,22,FALSE))</f>
        <v/>
      </c>
      <c r="Y431" s="48" t="str">
        <f>IF($B431="","",VLOOKUP($B431,'Catalog Items'!$L:$BB,23,FALSE))</f>
        <v/>
      </c>
      <c r="Z431" s="48" t="str">
        <f>IF($B431="","",VLOOKUP($B431,'Catalog Items'!$L:$BB,24,FALSE))</f>
        <v/>
      </c>
      <c r="AA431" s="47" t="str">
        <f>IF($B431="","",VLOOKUP($B431,'Catalog Items'!$L:$BB,25,FALSE))</f>
        <v/>
      </c>
      <c r="AB431" s="47" t="str">
        <f>IF($B431="","",VLOOKUP($B431,'Catalog Items'!$L:$BB,26,FALSE))</f>
        <v/>
      </c>
      <c r="AC431" s="48" t="str">
        <f>IF($B431="","",VLOOKUP($B431,'Catalog Items'!$L:$BB,27,FALSE))</f>
        <v/>
      </c>
      <c r="AD431" s="48" t="str">
        <f>IF($B431="","",VLOOKUP($B431,'Catalog Items'!$L:$BB,28,FALSE))</f>
        <v/>
      </c>
      <c r="AE431" s="48" t="str">
        <f>IF($B431="","",VLOOKUP($B431,'Catalog Items'!$L:$BB,29,FALSE))</f>
        <v/>
      </c>
      <c r="AF431" s="48" t="str">
        <f>IF($B431="","",VLOOKUP($B431,'Catalog Items'!$L:$BB,30,FALSE))</f>
        <v/>
      </c>
      <c r="AG431" s="48" t="str">
        <f>IF($B431="","",VLOOKUP($B431,'Catalog Items'!$L:$BB,31,FALSE))</f>
        <v/>
      </c>
      <c r="AH431" s="48" t="str">
        <f>IF($B431="","",VLOOKUP($B431,'Catalog Items'!$L:$BB,32,FALSE))</f>
        <v/>
      </c>
      <c r="AI431" s="48" t="str">
        <f>IF($B431="","",VLOOKUP($B431,'Catalog Items'!$L:$BB,33,FALSE))</f>
        <v/>
      </c>
      <c r="AJ431" s="48" t="str">
        <f>IF($B431="","",VLOOKUP($B431,'Catalog Items'!$L:$BB,34,FALSE))</f>
        <v/>
      </c>
      <c r="AK431" s="47" t="str">
        <f>IF($B431="","",VLOOKUP($B431,'Catalog Items'!$L:$BB,35,FALSE))</f>
        <v/>
      </c>
      <c r="AL431" s="47" t="str">
        <f>IF($B431="","",VLOOKUP($B431,'Catalog Items'!$L:$BB,36,FALSE))</f>
        <v/>
      </c>
      <c r="AM431" s="47" t="str">
        <f>IF($B431="","",VLOOKUP($B431,'Catalog Items'!$L:$BB,37,FALSE))</f>
        <v/>
      </c>
      <c r="AN431" s="47" t="str">
        <f>IF($B431="","",VLOOKUP($B431,'Catalog Items'!$L:$BB,38,FALSE))</f>
        <v/>
      </c>
      <c r="AO431" s="47" t="str">
        <f>IF($B431="","",VLOOKUP($B431,'Catalog Items'!$L:$BB,14,FALSE))</f>
        <v/>
      </c>
    </row>
    <row r="432" spans="1:41" ht="15.6" customHeight="1" x14ac:dyDescent="0.25">
      <c r="A432" s="39">
        <v>421</v>
      </c>
      <c r="B432" s="40"/>
      <c r="C432" s="41"/>
      <c r="D432" s="41"/>
      <c r="E432" s="42" t="str">
        <f>IF($B432="","",VLOOKUP($B432,'Catalog Items'!$L:$M,2,FALSE))</f>
        <v/>
      </c>
      <c r="F432" s="68" t="str">
        <f>IF($B432="","",IF(AND(D432&gt;0,C432&gt;0),"UOM Error",IF(D432&gt;0,VLOOKUP(B432,'Catalog Items'!$L:$X,13,FALSE),IF(C432&gt;0,VLOOKUP(B432,'Catalog Items'!$L:$W,12,FALSE),0))))</f>
        <v/>
      </c>
      <c r="G432" s="43" t="str">
        <f t="shared" si="20"/>
        <v/>
      </c>
      <c r="H432" s="44">
        <f t="shared" si="21"/>
        <v>0</v>
      </c>
      <c r="I432" s="45">
        <f t="shared" si="19"/>
        <v>0</v>
      </c>
      <c r="J432" s="46" t="str">
        <f>IF($B432="","",VLOOKUP($B432,'Catalog Items'!$L:$N,3,FALSE))</f>
        <v/>
      </c>
      <c r="K432" s="46" t="str">
        <f>IF($B432="","",VLOOKUP($B432,'Catalog Items'!$L:$O,4,FALSE))</f>
        <v/>
      </c>
      <c r="L432" s="47" t="str">
        <f>IF($B432="","",VLOOKUP($B432,'Catalog Items'!$L:$Q,6,FALSE))</f>
        <v/>
      </c>
      <c r="M432" s="47" t="str">
        <f>IF($B432="","",VLOOKUP($B432,'Catalog Items'!$L:$R,7,FALSE))</f>
        <v/>
      </c>
      <c r="N432" s="47" t="str">
        <f>IF($B432="","",VLOOKUP($B432,'Catalog Items'!$L:$S,8,FALSE))</f>
        <v/>
      </c>
      <c r="O432" s="47" t="str">
        <f>IF($B432="","",VLOOKUP($B432,'Catalog Items'!$L:$T,9,FALSE))</f>
        <v/>
      </c>
      <c r="P432" s="96" t="str">
        <f>IF($B432="","",VLOOKUP($B432,'Catalog Items'!$L:$AA,10,FALSE))</f>
        <v/>
      </c>
      <c r="Q432" s="96" t="str">
        <f>IF($B432="","",VLOOKUP($B432,'Catalog Items'!$L:$AA,11,FALSE))</f>
        <v/>
      </c>
      <c r="R432" s="96" t="str">
        <f>IF($B432="","",VLOOKUP($B432,'Catalog Items'!$L:$AA,12,FALSE))</f>
        <v/>
      </c>
      <c r="S432" s="96" t="str">
        <f>IF($B432="","",VLOOKUP($B432,'Catalog Items'!$L:$AA,13,FALSE))</f>
        <v/>
      </c>
      <c r="T432" s="47" t="str">
        <f>IF($B432="","",VLOOKUP($B432,'Catalog Items'!$L:$BB,17,FALSE))</f>
        <v/>
      </c>
      <c r="U432" s="47" t="str">
        <f>IF($B432="","",VLOOKUP($B432,'Catalog Items'!$L:$BB,19,FALSE))</f>
        <v/>
      </c>
      <c r="V432" s="47" t="str">
        <f>IF($B432="","",VLOOKUP($B432,'Catalog Items'!$L:$BB,20,FALSE))</f>
        <v/>
      </c>
      <c r="W432" s="47" t="str">
        <f>IF($B432="","",VLOOKUP($B432,'Catalog Items'!$L:$BB,21,FALSE))</f>
        <v/>
      </c>
      <c r="X432" s="48" t="str">
        <f>IF($B432="","",VLOOKUP($B432,'Catalog Items'!$L:$BB,22,FALSE))</f>
        <v/>
      </c>
      <c r="Y432" s="48" t="str">
        <f>IF($B432="","",VLOOKUP($B432,'Catalog Items'!$L:$BB,23,FALSE))</f>
        <v/>
      </c>
      <c r="Z432" s="48" t="str">
        <f>IF($B432="","",VLOOKUP($B432,'Catalog Items'!$L:$BB,24,FALSE))</f>
        <v/>
      </c>
      <c r="AA432" s="47" t="str">
        <f>IF($B432="","",VLOOKUP($B432,'Catalog Items'!$L:$BB,25,FALSE))</f>
        <v/>
      </c>
      <c r="AB432" s="47" t="str">
        <f>IF($B432="","",VLOOKUP($B432,'Catalog Items'!$L:$BB,26,FALSE))</f>
        <v/>
      </c>
      <c r="AC432" s="48" t="str">
        <f>IF($B432="","",VLOOKUP($B432,'Catalog Items'!$L:$BB,27,FALSE))</f>
        <v/>
      </c>
      <c r="AD432" s="48" t="str">
        <f>IF($B432="","",VLOOKUP($B432,'Catalog Items'!$L:$BB,28,FALSE))</f>
        <v/>
      </c>
      <c r="AE432" s="48" t="str">
        <f>IF($B432="","",VLOOKUP($B432,'Catalog Items'!$L:$BB,29,FALSE))</f>
        <v/>
      </c>
      <c r="AF432" s="48" t="str">
        <f>IF($B432="","",VLOOKUP($B432,'Catalog Items'!$L:$BB,30,FALSE))</f>
        <v/>
      </c>
      <c r="AG432" s="48" t="str">
        <f>IF($B432="","",VLOOKUP($B432,'Catalog Items'!$L:$BB,31,FALSE))</f>
        <v/>
      </c>
      <c r="AH432" s="48" t="str">
        <f>IF($B432="","",VLOOKUP($B432,'Catalog Items'!$L:$BB,32,FALSE))</f>
        <v/>
      </c>
      <c r="AI432" s="48" t="str">
        <f>IF($B432="","",VLOOKUP($B432,'Catalog Items'!$L:$BB,33,FALSE))</f>
        <v/>
      </c>
      <c r="AJ432" s="48" t="str">
        <f>IF($B432="","",VLOOKUP($B432,'Catalog Items'!$L:$BB,34,FALSE))</f>
        <v/>
      </c>
      <c r="AK432" s="47" t="str">
        <f>IF($B432="","",VLOOKUP($B432,'Catalog Items'!$L:$BB,35,FALSE))</f>
        <v/>
      </c>
      <c r="AL432" s="47" t="str">
        <f>IF($B432="","",VLOOKUP($B432,'Catalog Items'!$L:$BB,36,FALSE))</f>
        <v/>
      </c>
      <c r="AM432" s="47" t="str">
        <f>IF($B432="","",VLOOKUP($B432,'Catalog Items'!$L:$BB,37,FALSE))</f>
        <v/>
      </c>
      <c r="AN432" s="47" t="str">
        <f>IF($B432="","",VLOOKUP($B432,'Catalog Items'!$L:$BB,38,FALSE))</f>
        <v/>
      </c>
      <c r="AO432" s="47" t="str">
        <f>IF($B432="","",VLOOKUP($B432,'Catalog Items'!$L:$BB,14,FALSE))</f>
        <v/>
      </c>
    </row>
    <row r="433" spans="1:41" ht="15.6" customHeight="1" x14ac:dyDescent="0.25">
      <c r="A433" s="39">
        <v>422</v>
      </c>
      <c r="B433" s="40"/>
      <c r="C433" s="41"/>
      <c r="D433" s="41"/>
      <c r="E433" s="42" t="str">
        <f>IF($B433="","",VLOOKUP($B433,'Catalog Items'!$L:$M,2,FALSE))</f>
        <v/>
      </c>
      <c r="F433" s="68" t="str">
        <f>IF($B433="","",IF(AND(D433&gt;0,C433&gt;0),"UOM Error",IF(D433&gt;0,VLOOKUP(B433,'Catalog Items'!$L:$X,13,FALSE),IF(C433&gt;0,VLOOKUP(B433,'Catalog Items'!$L:$W,12,FALSE),0))))</f>
        <v/>
      </c>
      <c r="G433" s="43" t="str">
        <f t="shared" si="20"/>
        <v/>
      </c>
      <c r="H433" s="44">
        <f t="shared" si="21"/>
        <v>0</v>
      </c>
      <c r="I433" s="45">
        <f t="shared" si="19"/>
        <v>0</v>
      </c>
      <c r="J433" s="46" t="str">
        <f>IF($B433="","",VLOOKUP($B433,'Catalog Items'!$L:$N,3,FALSE))</f>
        <v/>
      </c>
      <c r="K433" s="46" t="str">
        <f>IF($B433="","",VLOOKUP($B433,'Catalog Items'!$L:$O,4,FALSE))</f>
        <v/>
      </c>
      <c r="L433" s="47" t="str">
        <f>IF($B433="","",VLOOKUP($B433,'Catalog Items'!$L:$Q,6,FALSE))</f>
        <v/>
      </c>
      <c r="M433" s="47" t="str">
        <f>IF($B433="","",VLOOKUP($B433,'Catalog Items'!$L:$R,7,FALSE))</f>
        <v/>
      </c>
      <c r="N433" s="47" t="str">
        <f>IF($B433="","",VLOOKUP($B433,'Catalog Items'!$L:$S,8,FALSE))</f>
        <v/>
      </c>
      <c r="O433" s="47" t="str">
        <f>IF($B433="","",VLOOKUP($B433,'Catalog Items'!$L:$T,9,FALSE))</f>
        <v/>
      </c>
      <c r="P433" s="96" t="str">
        <f>IF($B433="","",VLOOKUP($B433,'Catalog Items'!$L:$AA,10,FALSE))</f>
        <v/>
      </c>
      <c r="Q433" s="96" t="str">
        <f>IF($B433="","",VLOOKUP($B433,'Catalog Items'!$L:$AA,11,FALSE))</f>
        <v/>
      </c>
      <c r="R433" s="96" t="str">
        <f>IF($B433="","",VLOOKUP($B433,'Catalog Items'!$L:$AA,12,FALSE))</f>
        <v/>
      </c>
      <c r="S433" s="96" t="str">
        <f>IF($B433="","",VLOOKUP($B433,'Catalog Items'!$L:$AA,13,FALSE))</f>
        <v/>
      </c>
      <c r="T433" s="47" t="str">
        <f>IF($B433="","",VLOOKUP($B433,'Catalog Items'!$L:$BB,17,FALSE))</f>
        <v/>
      </c>
      <c r="U433" s="47" t="str">
        <f>IF($B433="","",VLOOKUP($B433,'Catalog Items'!$L:$BB,19,FALSE))</f>
        <v/>
      </c>
      <c r="V433" s="47" t="str">
        <f>IF($B433="","",VLOOKUP($B433,'Catalog Items'!$L:$BB,20,FALSE))</f>
        <v/>
      </c>
      <c r="W433" s="47" t="str">
        <f>IF($B433="","",VLOOKUP($B433,'Catalog Items'!$L:$BB,21,FALSE))</f>
        <v/>
      </c>
      <c r="X433" s="48" t="str">
        <f>IF($B433="","",VLOOKUP($B433,'Catalog Items'!$L:$BB,22,FALSE))</f>
        <v/>
      </c>
      <c r="Y433" s="48" t="str">
        <f>IF($B433="","",VLOOKUP($B433,'Catalog Items'!$L:$BB,23,FALSE))</f>
        <v/>
      </c>
      <c r="Z433" s="48" t="str">
        <f>IF($B433="","",VLOOKUP($B433,'Catalog Items'!$L:$BB,24,FALSE))</f>
        <v/>
      </c>
      <c r="AA433" s="47" t="str">
        <f>IF($B433="","",VLOOKUP($B433,'Catalog Items'!$L:$BB,25,FALSE))</f>
        <v/>
      </c>
      <c r="AB433" s="47" t="str">
        <f>IF($B433="","",VLOOKUP($B433,'Catalog Items'!$L:$BB,26,FALSE))</f>
        <v/>
      </c>
      <c r="AC433" s="48" t="str">
        <f>IF($B433="","",VLOOKUP($B433,'Catalog Items'!$L:$BB,27,FALSE))</f>
        <v/>
      </c>
      <c r="AD433" s="48" t="str">
        <f>IF($B433="","",VLOOKUP($B433,'Catalog Items'!$L:$BB,28,FALSE))</f>
        <v/>
      </c>
      <c r="AE433" s="48" t="str">
        <f>IF($B433="","",VLOOKUP($B433,'Catalog Items'!$L:$BB,29,FALSE))</f>
        <v/>
      </c>
      <c r="AF433" s="48" t="str">
        <f>IF($B433="","",VLOOKUP($B433,'Catalog Items'!$L:$BB,30,FALSE))</f>
        <v/>
      </c>
      <c r="AG433" s="48" t="str">
        <f>IF($B433="","",VLOOKUP($B433,'Catalog Items'!$L:$BB,31,FALSE))</f>
        <v/>
      </c>
      <c r="AH433" s="48" t="str">
        <f>IF($B433="","",VLOOKUP($B433,'Catalog Items'!$L:$BB,32,FALSE))</f>
        <v/>
      </c>
      <c r="AI433" s="48" t="str">
        <f>IF($B433="","",VLOOKUP($B433,'Catalog Items'!$L:$BB,33,FALSE))</f>
        <v/>
      </c>
      <c r="AJ433" s="48" t="str">
        <f>IF($B433="","",VLOOKUP($B433,'Catalog Items'!$L:$BB,34,FALSE))</f>
        <v/>
      </c>
      <c r="AK433" s="47" t="str">
        <f>IF($B433="","",VLOOKUP($B433,'Catalog Items'!$L:$BB,35,FALSE))</f>
        <v/>
      </c>
      <c r="AL433" s="47" t="str">
        <f>IF($B433="","",VLOOKUP($B433,'Catalog Items'!$L:$BB,36,FALSE))</f>
        <v/>
      </c>
      <c r="AM433" s="47" t="str">
        <f>IF($B433="","",VLOOKUP($B433,'Catalog Items'!$L:$BB,37,FALSE))</f>
        <v/>
      </c>
      <c r="AN433" s="47" t="str">
        <f>IF($B433="","",VLOOKUP($B433,'Catalog Items'!$L:$BB,38,FALSE))</f>
        <v/>
      </c>
      <c r="AO433" s="47" t="str">
        <f>IF($B433="","",VLOOKUP($B433,'Catalog Items'!$L:$BB,14,FALSE))</f>
        <v/>
      </c>
    </row>
    <row r="434" spans="1:41" ht="15.6" customHeight="1" x14ac:dyDescent="0.25">
      <c r="A434" s="39">
        <v>423</v>
      </c>
      <c r="B434" s="40"/>
      <c r="C434" s="41"/>
      <c r="D434" s="41"/>
      <c r="E434" s="42" t="str">
        <f>IF($B434="","",VLOOKUP($B434,'Catalog Items'!$L:$M,2,FALSE))</f>
        <v/>
      </c>
      <c r="F434" s="68" t="str">
        <f>IF($B434="","",IF(AND(D434&gt;0,C434&gt;0),"UOM Error",IF(D434&gt;0,VLOOKUP(B434,'Catalog Items'!$L:$X,13,FALSE),IF(C434&gt;0,VLOOKUP(B434,'Catalog Items'!$L:$W,12,FALSE),0))))</f>
        <v/>
      </c>
      <c r="G434" s="43" t="str">
        <f t="shared" si="20"/>
        <v/>
      </c>
      <c r="H434" s="44">
        <f t="shared" si="21"/>
        <v>0</v>
      </c>
      <c r="I434" s="45">
        <f t="shared" si="19"/>
        <v>0</v>
      </c>
      <c r="J434" s="46" t="str">
        <f>IF($B434="","",VLOOKUP($B434,'Catalog Items'!$L:$N,3,FALSE))</f>
        <v/>
      </c>
      <c r="K434" s="46" t="str">
        <f>IF($B434="","",VLOOKUP($B434,'Catalog Items'!$L:$O,4,FALSE))</f>
        <v/>
      </c>
      <c r="L434" s="47" t="str">
        <f>IF($B434="","",VLOOKUP($B434,'Catalog Items'!$L:$Q,6,FALSE))</f>
        <v/>
      </c>
      <c r="M434" s="47" t="str">
        <f>IF($B434="","",VLOOKUP($B434,'Catalog Items'!$L:$R,7,FALSE))</f>
        <v/>
      </c>
      <c r="N434" s="47" t="str">
        <f>IF($B434="","",VLOOKUP($B434,'Catalog Items'!$L:$S,8,FALSE))</f>
        <v/>
      </c>
      <c r="O434" s="47" t="str">
        <f>IF($B434="","",VLOOKUP($B434,'Catalog Items'!$L:$T,9,FALSE))</f>
        <v/>
      </c>
      <c r="P434" s="96" t="str">
        <f>IF($B434="","",VLOOKUP($B434,'Catalog Items'!$L:$AA,10,FALSE))</f>
        <v/>
      </c>
      <c r="Q434" s="96" t="str">
        <f>IF($B434="","",VLOOKUP($B434,'Catalog Items'!$L:$AA,11,FALSE))</f>
        <v/>
      </c>
      <c r="R434" s="96" t="str">
        <f>IF($B434="","",VLOOKUP($B434,'Catalog Items'!$L:$AA,12,FALSE))</f>
        <v/>
      </c>
      <c r="S434" s="96" t="str">
        <f>IF($B434="","",VLOOKUP($B434,'Catalog Items'!$L:$AA,13,FALSE))</f>
        <v/>
      </c>
      <c r="T434" s="47" t="str">
        <f>IF($B434="","",VLOOKUP($B434,'Catalog Items'!$L:$BB,17,FALSE))</f>
        <v/>
      </c>
      <c r="U434" s="47" t="str">
        <f>IF($B434="","",VLOOKUP($B434,'Catalog Items'!$L:$BB,19,FALSE))</f>
        <v/>
      </c>
      <c r="V434" s="47" t="str">
        <f>IF($B434="","",VLOOKUP($B434,'Catalog Items'!$L:$BB,20,FALSE))</f>
        <v/>
      </c>
      <c r="W434" s="47" t="str">
        <f>IF($B434="","",VLOOKUP($B434,'Catalog Items'!$L:$BB,21,FALSE))</f>
        <v/>
      </c>
      <c r="X434" s="48" t="str">
        <f>IF($B434="","",VLOOKUP($B434,'Catalog Items'!$L:$BB,22,FALSE))</f>
        <v/>
      </c>
      <c r="Y434" s="48" t="str">
        <f>IF($B434="","",VLOOKUP($B434,'Catalog Items'!$L:$BB,23,FALSE))</f>
        <v/>
      </c>
      <c r="Z434" s="48" t="str">
        <f>IF($B434="","",VLOOKUP($B434,'Catalog Items'!$L:$BB,24,FALSE))</f>
        <v/>
      </c>
      <c r="AA434" s="47" t="str">
        <f>IF($B434="","",VLOOKUP($B434,'Catalog Items'!$L:$BB,25,FALSE))</f>
        <v/>
      </c>
      <c r="AB434" s="47" t="str">
        <f>IF($B434="","",VLOOKUP($B434,'Catalog Items'!$L:$BB,26,FALSE))</f>
        <v/>
      </c>
      <c r="AC434" s="48" t="str">
        <f>IF($B434="","",VLOOKUP($B434,'Catalog Items'!$L:$BB,27,FALSE))</f>
        <v/>
      </c>
      <c r="AD434" s="48" t="str">
        <f>IF($B434="","",VLOOKUP($B434,'Catalog Items'!$L:$BB,28,FALSE))</f>
        <v/>
      </c>
      <c r="AE434" s="48" t="str">
        <f>IF($B434="","",VLOOKUP($B434,'Catalog Items'!$L:$BB,29,FALSE))</f>
        <v/>
      </c>
      <c r="AF434" s="48" t="str">
        <f>IF($B434="","",VLOOKUP($B434,'Catalog Items'!$L:$BB,30,FALSE))</f>
        <v/>
      </c>
      <c r="AG434" s="48" t="str">
        <f>IF($B434="","",VLOOKUP($B434,'Catalog Items'!$L:$BB,31,FALSE))</f>
        <v/>
      </c>
      <c r="AH434" s="48" t="str">
        <f>IF($B434="","",VLOOKUP($B434,'Catalog Items'!$L:$BB,32,FALSE))</f>
        <v/>
      </c>
      <c r="AI434" s="48" t="str">
        <f>IF($B434="","",VLOOKUP($B434,'Catalog Items'!$L:$BB,33,FALSE))</f>
        <v/>
      </c>
      <c r="AJ434" s="48" t="str">
        <f>IF($B434="","",VLOOKUP($B434,'Catalog Items'!$L:$BB,34,FALSE))</f>
        <v/>
      </c>
      <c r="AK434" s="47" t="str">
        <f>IF($B434="","",VLOOKUP($B434,'Catalog Items'!$L:$BB,35,FALSE))</f>
        <v/>
      </c>
      <c r="AL434" s="47" t="str">
        <f>IF($B434="","",VLOOKUP($B434,'Catalog Items'!$L:$BB,36,FALSE))</f>
        <v/>
      </c>
      <c r="AM434" s="47" t="str">
        <f>IF($B434="","",VLOOKUP($B434,'Catalog Items'!$L:$BB,37,FALSE))</f>
        <v/>
      </c>
      <c r="AN434" s="47" t="str">
        <f>IF($B434="","",VLOOKUP($B434,'Catalog Items'!$L:$BB,38,FALSE))</f>
        <v/>
      </c>
      <c r="AO434" s="47" t="str">
        <f>IF($B434="","",VLOOKUP($B434,'Catalog Items'!$L:$BB,14,FALSE))</f>
        <v/>
      </c>
    </row>
    <row r="435" spans="1:41" ht="15.6" customHeight="1" x14ac:dyDescent="0.25">
      <c r="A435" s="39">
        <v>424</v>
      </c>
      <c r="B435" s="40"/>
      <c r="C435" s="41"/>
      <c r="D435" s="41"/>
      <c r="E435" s="42" t="str">
        <f>IF($B435="","",VLOOKUP($B435,'Catalog Items'!$L:$M,2,FALSE))</f>
        <v/>
      </c>
      <c r="F435" s="68" t="str">
        <f>IF($B435="","",IF(AND(D435&gt;0,C435&gt;0),"UOM Error",IF(D435&gt;0,VLOOKUP(B435,'Catalog Items'!$L:$X,13,FALSE),IF(C435&gt;0,VLOOKUP(B435,'Catalog Items'!$L:$W,12,FALSE),0))))</f>
        <v/>
      </c>
      <c r="G435" s="43" t="str">
        <f t="shared" si="20"/>
        <v/>
      </c>
      <c r="H435" s="44">
        <f t="shared" si="21"/>
        <v>0</v>
      </c>
      <c r="I435" s="45">
        <f t="shared" si="19"/>
        <v>0</v>
      </c>
      <c r="J435" s="46" t="str">
        <f>IF($B435="","",VLOOKUP($B435,'Catalog Items'!$L:$N,3,FALSE))</f>
        <v/>
      </c>
      <c r="K435" s="46" t="str">
        <f>IF($B435="","",VLOOKUP($B435,'Catalog Items'!$L:$O,4,FALSE))</f>
        <v/>
      </c>
      <c r="L435" s="47" t="str">
        <f>IF($B435="","",VLOOKUP($B435,'Catalog Items'!$L:$Q,6,FALSE))</f>
        <v/>
      </c>
      <c r="M435" s="47" t="str">
        <f>IF($B435="","",VLOOKUP($B435,'Catalog Items'!$L:$R,7,FALSE))</f>
        <v/>
      </c>
      <c r="N435" s="47" t="str">
        <f>IF($B435="","",VLOOKUP($B435,'Catalog Items'!$L:$S,8,FALSE))</f>
        <v/>
      </c>
      <c r="O435" s="47" t="str">
        <f>IF($B435="","",VLOOKUP($B435,'Catalog Items'!$L:$T,9,FALSE))</f>
        <v/>
      </c>
      <c r="P435" s="96" t="str">
        <f>IF($B435="","",VLOOKUP($B435,'Catalog Items'!$L:$AA,10,FALSE))</f>
        <v/>
      </c>
      <c r="Q435" s="96" t="str">
        <f>IF($B435="","",VLOOKUP($B435,'Catalog Items'!$L:$AA,11,FALSE))</f>
        <v/>
      </c>
      <c r="R435" s="96" t="str">
        <f>IF($B435="","",VLOOKUP($B435,'Catalog Items'!$L:$AA,12,FALSE))</f>
        <v/>
      </c>
      <c r="S435" s="96" t="str">
        <f>IF($B435="","",VLOOKUP($B435,'Catalog Items'!$L:$AA,13,FALSE))</f>
        <v/>
      </c>
      <c r="T435" s="47" t="str">
        <f>IF($B435="","",VLOOKUP($B435,'Catalog Items'!$L:$BB,17,FALSE))</f>
        <v/>
      </c>
      <c r="U435" s="47" t="str">
        <f>IF($B435="","",VLOOKUP($B435,'Catalog Items'!$L:$BB,19,FALSE))</f>
        <v/>
      </c>
      <c r="V435" s="47" t="str">
        <f>IF($B435="","",VLOOKUP($B435,'Catalog Items'!$L:$BB,20,FALSE))</f>
        <v/>
      </c>
      <c r="W435" s="47" t="str">
        <f>IF($B435="","",VLOOKUP($B435,'Catalog Items'!$L:$BB,21,FALSE))</f>
        <v/>
      </c>
      <c r="X435" s="48" t="str">
        <f>IF($B435="","",VLOOKUP($B435,'Catalog Items'!$L:$BB,22,FALSE))</f>
        <v/>
      </c>
      <c r="Y435" s="48" t="str">
        <f>IF($B435="","",VLOOKUP($B435,'Catalog Items'!$L:$BB,23,FALSE))</f>
        <v/>
      </c>
      <c r="Z435" s="48" t="str">
        <f>IF($B435="","",VLOOKUP($B435,'Catalog Items'!$L:$BB,24,FALSE))</f>
        <v/>
      </c>
      <c r="AA435" s="47" t="str">
        <f>IF($B435="","",VLOOKUP($B435,'Catalog Items'!$L:$BB,25,FALSE))</f>
        <v/>
      </c>
      <c r="AB435" s="47" t="str">
        <f>IF($B435="","",VLOOKUP($B435,'Catalog Items'!$L:$BB,26,FALSE))</f>
        <v/>
      </c>
      <c r="AC435" s="48" t="str">
        <f>IF($B435="","",VLOOKUP($B435,'Catalog Items'!$L:$BB,27,FALSE))</f>
        <v/>
      </c>
      <c r="AD435" s="48" t="str">
        <f>IF($B435="","",VLOOKUP($B435,'Catalog Items'!$L:$BB,28,FALSE))</f>
        <v/>
      </c>
      <c r="AE435" s="48" t="str">
        <f>IF($B435="","",VLOOKUP($B435,'Catalog Items'!$L:$BB,29,FALSE))</f>
        <v/>
      </c>
      <c r="AF435" s="48" t="str">
        <f>IF($B435="","",VLOOKUP($B435,'Catalog Items'!$L:$BB,30,FALSE))</f>
        <v/>
      </c>
      <c r="AG435" s="48" t="str">
        <f>IF($B435="","",VLOOKUP($B435,'Catalog Items'!$L:$BB,31,FALSE))</f>
        <v/>
      </c>
      <c r="AH435" s="48" t="str">
        <f>IF($B435="","",VLOOKUP($B435,'Catalog Items'!$L:$BB,32,FALSE))</f>
        <v/>
      </c>
      <c r="AI435" s="48" t="str">
        <f>IF($B435="","",VLOOKUP($B435,'Catalog Items'!$L:$BB,33,FALSE))</f>
        <v/>
      </c>
      <c r="AJ435" s="48" t="str">
        <f>IF($B435="","",VLOOKUP($B435,'Catalog Items'!$L:$BB,34,FALSE))</f>
        <v/>
      </c>
      <c r="AK435" s="47" t="str">
        <f>IF($B435="","",VLOOKUP($B435,'Catalog Items'!$L:$BB,35,FALSE))</f>
        <v/>
      </c>
      <c r="AL435" s="47" t="str">
        <f>IF($B435="","",VLOOKUP($B435,'Catalog Items'!$L:$BB,36,FALSE))</f>
        <v/>
      </c>
      <c r="AM435" s="47" t="str">
        <f>IF($B435="","",VLOOKUP($B435,'Catalog Items'!$L:$BB,37,FALSE))</f>
        <v/>
      </c>
      <c r="AN435" s="47" t="str">
        <f>IF($B435="","",VLOOKUP($B435,'Catalog Items'!$L:$BB,38,FALSE))</f>
        <v/>
      </c>
      <c r="AO435" s="47" t="str">
        <f>IF($B435="","",VLOOKUP($B435,'Catalog Items'!$L:$BB,14,FALSE))</f>
        <v/>
      </c>
    </row>
    <row r="436" spans="1:41" ht="15.6" customHeight="1" x14ac:dyDescent="0.25">
      <c r="A436" s="39">
        <v>425</v>
      </c>
      <c r="B436" s="40"/>
      <c r="C436" s="41"/>
      <c r="D436" s="41"/>
      <c r="E436" s="42" t="str">
        <f>IF($B436="","",VLOOKUP($B436,'Catalog Items'!$L:$M,2,FALSE))</f>
        <v/>
      </c>
      <c r="F436" s="68" t="str">
        <f>IF($B436="","",IF(AND(D436&gt;0,C436&gt;0),"UOM Error",IF(D436&gt;0,VLOOKUP(B436,'Catalog Items'!$L:$X,13,FALSE),IF(C436&gt;0,VLOOKUP(B436,'Catalog Items'!$L:$W,12,FALSE),0))))</f>
        <v/>
      </c>
      <c r="G436" s="43" t="str">
        <f t="shared" si="20"/>
        <v/>
      </c>
      <c r="H436" s="44">
        <f t="shared" si="21"/>
        <v>0</v>
      </c>
      <c r="I436" s="45">
        <f t="shared" si="19"/>
        <v>0</v>
      </c>
      <c r="J436" s="46" t="str">
        <f>IF($B436="","",VLOOKUP($B436,'Catalog Items'!$L:$N,3,FALSE))</f>
        <v/>
      </c>
      <c r="K436" s="46" t="str">
        <f>IF($B436="","",VLOOKUP($B436,'Catalog Items'!$L:$O,4,FALSE))</f>
        <v/>
      </c>
      <c r="L436" s="47" t="str">
        <f>IF($B436="","",VLOOKUP($B436,'Catalog Items'!$L:$Q,6,FALSE))</f>
        <v/>
      </c>
      <c r="M436" s="47" t="str">
        <f>IF($B436="","",VLOOKUP($B436,'Catalog Items'!$L:$R,7,FALSE))</f>
        <v/>
      </c>
      <c r="N436" s="47" t="str">
        <f>IF($B436="","",VLOOKUP($B436,'Catalog Items'!$L:$S,8,FALSE))</f>
        <v/>
      </c>
      <c r="O436" s="47" t="str">
        <f>IF($B436="","",VLOOKUP($B436,'Catalog Items'!$L:$T,9,FALSE))</f>
        <v/>
      </c>
      <c r="P436" s="96" t="str">
        <f>IF($B436="","",VLOOKUP($B436,'Catalog Items'!$L:$AA,10,FALSE))</f>
        <v/>
      </c>
      <c r="Q436" s="96" t="str">
        <f>IF($B436="","",VLOOKUP($B436,'Catalog Items'!$L:$AA,11,FALSE))</f>
        <v/>
      </c>
      <c r="R436" s="96" t="str">
        <f>IF($B436="","",VLOOKUP($B436,'Catalog Items'!$L:$AA,12,FALSE))</f>
        <v/>
      </c>
      <c r="S436" s="96" t="str">
        <f>IF($B436="","",VLOOKUP($B436,'Catalog Items'!$L:$AA,13,FALSE))</f>
        <v/>
      </c>
      <c r="T436" s="47" t="str">
        <f>IF($B436="","",VLOOKUP($B436,'Catalog Items'!$L:$BB,17,FALSE))</f>
        <v/>
      </c>
      <c r="U436" s="47" t="str">
        <f>IF($B436="","",VLOOKUP($B436,'Catalog Items'!$L:$BB,19,FALSE))</f>
        <v/>
      </c>
      <c r="V436" s="47" t="str">
        <f>IF($B436="","",VLOOKUP($B436,'Catalog Items'!$L:$BB,20,FALSE))</f>
        <v/>
      </c>
      <c r="W436" s="47" t="str">
        <f>IF($B436="","",VLOOKUP($B436,'Catalog Items'!$L:$BB,21,FALSE))</f>
        <v/>
      </c>
      <c r="X436" s="48" t="str">
        <f>IF($B436="","",VLOOKUP($B436,'Catalog Items'!$L:$BB,22,FALSE))</f>
        <v/>
      </c>
      <c r="Y436" s="48" t="str">
        <f>IF($B436="","",VLOOKUP($B436,'Catalog Items'!$L:$BB,23,FALSE))</f>
        <v/>
      </c>
      <c r="Z436" s="48" t="str">
        <f>IF($B436="","",VLOOKUP($B436,'Catalog Items'!$L:$BB,24,FALSE))</f>
        <v/>
      </c>
      <c r="AA436" s="47" t="str">
        <f>IF($B436="","",VLOOKUP($B436,'Catalog Items'!$L:$BB,25,FALSE))</f>
        <v/>
      </c>
      <c r="AB436" s="47" t="str">
        <f>IF($B436="","",VLOOKUP($B436,'Catalog Items'!$L:$BB,26,FALSE))</f>
        <v/>
      </c>
      <c r="AC436" s="48" t="str">
        <f>IF($B436="","",VLOOKUP($B436,'Catalog Items'!$L:$BB,27,FALSE))</f>
        <v/>
      </c>
      <c r="AD436" s="48" t="str">
        <f>IF($B436="","",VLOOKUP($B436,'Catalog Items'!$L:$BB,28,FALSE))</f>
        <v/>
      </c>
      <c r="AE436" s="48" t="str">
        <f>IF($B436="","",VLOOKUP($B436,'Catalog Items'!$L:$BB,29,FALSE))</f>
        <v/>
      </c>
      <c r="AF436" s="48" t="str">
        <f>IF($B436="","",VLOOKUP($B436,'Catalog Items'!$L:$BB,30,FALSE))</f>
        <v/>
      </c>
      <c r="AG436" s="48" t="str">
        <f>IF($B436="","",VLOOKUP($B436,'Catalog Items'!$L:$BB,31,FALSE))</f>
        <v/>
      </c>
      <c r="AH436" s="48" t="str">
        <f>IF($B436="","",VLOOKUP($B436,'Catalog Items'!$L:$BB,32,FALSE))</f>
        <v/>
      </c>
      <c r="AI436" s="48" t="str">
        <f>IF($B436="","",VLOOKUP($B436,'Catalog Items'!$L:$BB,33,FALSE))</f>
        <v/>
      </c>
      <c r="AJ436" s="48" t="str">
        <f>IF($B436="","",VLOOKUP($B436,'Catalog Items'!$L:$BB,34,FALSE))</f>
        <v/>
      </c>
      <c r="AK436" s="47" t="str">
        <f>IF($B436="","",VLOOKUP($B436,'Catalog Items'!$L:$BB,35,FALSE))</f>
        <v/>
      </c>
      <c r="AL436" s="47" t="str">
        <f>IF($B436="","",VLOOKUP($B436,'Catalog Items'!$L:$BB,36,FALSE))</f>
        <v/>
      </c>
      <c r="AM436" s="47" t="str">
        <f>IF($B436="","",VLOOKUP($B436,'Catalog Items'!$L:$BB,37,FALSE))</f>
        <v/>
      </c>
      <c r="AN436" s="47" t="str">
        <f>IF($B436="","",VLOOKUP($B436,'Catalog Items'!$L:$BB,38,FALSE))</f>
        <v/>
      </c>
      <c r="AO436" s="47" t="str">
        <f>IF($B436="","",VLOOKUP($B436,'Catalog Items'!$L:$BB,14,FALSE))</f>
        <v/>
      </c>
    </row>
    <row r="437" spans="1:41" ht="15.6" customHeight="1" x14ac:dyDescent="0.25">
      <c r="A437" s="39">
        <v>426</v>
      </c>
      <c r="B437" s="40"/>
      <c r="C437" s="41"/>
      <c r="D437" s="41"/>
      <c r="E437" s="42" t="str">
        <f>IF($B437="","",VLOOKUP($B437,'Catalog Items'!$L:$M,2,FALSE))</f>
        <v/>
      </c>
      <c r="F437" s="68" t="str">
        <f>IF($B437="","",IF(AND(D437&gt;0,C437&gt;0),"UOM Error",IF(D437&gt;0,VLOOKUP(B437,'Catalog Items'!$L:$X,13,FALSE),IF(C437&gt;0,VLOOKUP(B437,'Catalog Items'!$L:$W,12,FALSE),0))))</f>
        <v/>
      </c>
      <c r="G437" s="43" t="str">
        <f t="shared" si="20"/>
        <v/>
      </c>
      <c r="H437" s="44">
        <f t="shared" si="21"/>
        <v>0</v>
      </c>
      <c r="I437" s="45">
        <f t="shared" si="19"/>
        <v>0</v>
      </c>
      <c r="J437" s="46" t="str">
        <f>IF($B437="","",VLOOKUP($B437,'Catalog Items'!$L:$N,3,FALSE))</f>
        <v/>
      </c>
      <c r="K437" s="46" t="str">
        <f>IF($B437="","",VLOOKUP($B437,'Catalog Items'!$L:$O,4,FALSE))</f>
        <v/>
      </c>
      <c r="L437" s="47" t="str">
        <f>IF($B437="","",VLOOKUP($B437,'Catalog Items'!$L:$Q,6,FALSE))</f>
        <v/>
      </c>
      <c r="M437" s="47" t="str">
        <f>IF($B437="","",VLOOKUP($B437,'Catalog Items'!$L:$R,7,FALSE))</f>
        <v/>
      </c>
      <c r="N437" s="47" t="str">
        <f>IF($B437="","",VLOOKUP($B437,'Catalog Items'!$L:$S,8,FALSE))</f>
        <v/>
      </c>
      <c r="O437" s="47" t="str">
        <f>IF($B437="","",VLOOKUP($B437,'Catalog Items'!$L:$T,9,FALSE))</f>
        <v/>
      </c>
      <c r="P437" s="96" t="str">
        <f>IF($B437="","",VLOOKUP($B437,'Catalog Items'!$L:$AA,10,FALSE))</f>
        <v/>
      </c>
      <c r="Q437" s="96" t="str">
        <f>IF($B437="","",VLOOKUP($B437,'Catalog Items'!$L:$AA,11,FALSE))</f>
        <v/>
      </c>
      <c r="R437" s="96" t="str">
        <f>IF($B437="","",VLOOKUP($B437,'Catalog Items'!$L:$AA,12,FALSE))</f>
        <v/>
      </c>
      <c r="S437" s="96" t="str">
        <f>IF($B437="","",VLOOKUP($B437,'Catalog Items'!$L:$AA,13,FALSE))</f>
        <v/>
      </c>
      <c r="T437" s="47" t="str">
        <f>IF($B437="","",VLOOKUP($B437,'Catalog Items'!$L:$BB,17,FALSE))</f>
        <v/>
      </c>
      <c r="U437" s="47" t="str">
        <f>IF($B437="","",VLOOKUP($B437,'Catalog Items'!$L:$BB,19,FALSE))</f>
        <v/>
      </c>
      <c r="V437" s="47" t="str">
        <f>IF($B437="","",VLOOKUP($B437,'Catalog Items'!$L:$BB,20,FALSE))</f>
        <v/>
      </c>
      <c r="W437" s="47" t="str">
        <f>IF($B437="","",VLOOKUP($B437,'Catalog Items'!$L:$BB,21,FALSE))</f>
        <v/>
      </c>
      <c r="X437" s="48" t="str">
        <f>IF($B437="","",VLOOKUP($B437,'Catalog Items'!$L:$BB,22,FALSE))</f>
        <v/>
      </c>
      <c r="Y437" s="48" t="str">
        <f>IF($B437="","",VLOOKUP($B437,'Catalog Items'!$L:$BB,23,FALSE))</f>
        <v/>
      </c>
      <c r="Z437" s="48" t="str">
        <f>IF($B437="","",VLOOKUP($B437,'Catalog Items'!$L:$BB,24,FALSE))</f>
        <v/>
      </c>
      <c r="AA437" s="47" t="str">
        <f>IF($B437="","",VLOOKUP($B437,'Catalog Items'!$L:$BB,25,FALSE))</f>
        <v/>
      </c>
      <c r="AB437" s="47" t="str">
        <f>IF($B437="","",VLOOKUP($B437,'Catalog Items'!$L:$BB,26,FALSE))</f>
        <v/>
      </c>
      <c r="AC437" s="48" t="str">
        <f>IF($B437="","",VLOOKUP($B437,'Catalog Items'!$L:$BB,27,FALSE))</f>
        <v/>
      </c>
      <c r="AD437" s="48" t="str">
        <f>IF($B437="","",VLOOKUP($B437,'Catalog Items'!$L:$BB,28,FALSE))</f>
        <v/>
      </c>
      <c r="AE437" s="48" t="str">
        <f>IF($B437="","",VLOOKUP($B437,'Catalog Items'!$L:$BB,29,FALSE))</f>
        <v/>
      </c>
      <c r="AF437" s="48" t="str">
        <f>IF($B437="","",VLOOKUP($B437,'Catalog Items'!$L:$BB,30,FALSE))</f>
        <v/>
      </c>
      <c r="AG437" s="48" t="str">
        <f>IF($B437="","",VLOOKUP($B437,'Catalog Items'!$L:$BB,31,FALSE))</f>
        <v/>
      </c>
      <c r="AH437" s="48" t="str">
        <f>IF($B437="","",VLOOKUP($B437,'Catalog Items'!$L:$BB,32,FALSE))</f>
        <v/>
      </c>
      <c r="AI437" s="48" t="str">
        <f>IF($B437="","",VLOOKUP($B437,'Catalog Items'!$L:$BB,33,FALSE))</f>
        <v/>
      </c>
      <c r="AJ437" s="48" t="str">
        <f>IF($B437="","",VLOOKUP($B437,'Catalog Items'!$L:$BB,34,FALSE))</f>
        <v/>
      </c>
      <c r="AK437" s="47" t="str">
        <f>IF($B437="","",VLOOKUP($B437,'Catalog Items'!$L:$BB,35,FALSE))</f>
        <v/>
      </c>
      <c r="AL437" s="47" t="str">
        <f>IF($B437="","",VLOOKUP($B437,'Catalog Items'!$L:$BB,36,FALSE))</f>
        <v/>
      </c>
      <c r="AM437" s="47" t="str">
        <f>IF($B437="","",VLOOKUP($B437,'Catalog Items'!$L:$BB,37,FALSE))</f>
        <v/>
      </c>
      <c r="AN437" s="47" t="str">
        <f>IF($B437="","",VLOOKUP($B437,'Catalog Items'!$L:$BB,38,FALSE))</f>
        <v/>
      </c>
      <c r="AO437" s="47" t="str">
        <f>IF($B437="","",VLOOKUP($B437,'Catalog Items'!$L:$BB,14,FALSE))</f>
        <v/>
      </c>
    </row>
    <row r="438" spans="1:41" ht="15.6" customHeight="1" x14ac:dyDescent="0.25">
      <c r="A438" s="39">
        <v>427</v>
      </c>
      <c r="B438" s="40"/>
      <c r="C438" s="41"/>
      <c r="D438" s="41"/>
      <c r="E438" s="42" t="str">
        <f>IF($B438="","",VLOOKUP($B438,'Catalog Items'!$L:$M,2,FALSE))</f>
        <v/>
      </c>
      <c r="F438" s="68" t="str">
        <f>IF($B438="","",IF(AND(D438&gt;0,C438&gt;0),"UOM Error",IF(D438&gt;0,VLOOKUP(B438,'Catalog Items'!$L:$X,13,FALSE),IF(C438&gt;0,VLOOKUP(B438,'Catalog Items'!$L:$W,12,FALSE),0))))</f>
        <v/>
      </c>
      <c r="G438" s="43" t="str">
        <f t="shared" si="20"/>
        <v/>
      </c>
      <c r="H438" s="44">
        <f t="shared" si="21"/>
        <v>0</v>
      </c>
      <c r="I438" s="45">
        <f t="shared" si="19"/>
        <v>0</v>
      </c>
      <c r="J438" s="46" t="str">
        <f>IF($B438="","",VLOOKUP($B438,'Catalog Items'!$L:$N,3,FALSE))</f>
        <v/>
      </c>
      <c r="K438" s="46" t="str">
        <f>IF($B438="","",VLOOKUP($B438,'Catalog Items'!$L:$O,4,FALSE))</f>
        <v/>
      </c>
      <c r="L438" s="47" t="str">
        <f>IF($B438="","",VLOOKUP($B438,'Catalog Items'!$L:$Q,6,FALSE))</f>
        <v/>
      </c>
      <c r="M438" s="47" t="str">
        <f>IF($B438="","",VLOOKUP($B438,'Catalog Items'!$L:$R,7,FALSE))</f>
        <v/>
      </c>
      <c r="N438" s="47" t="str">
        <f>IF($B438="","",VLOOKUP($B438,'Catalog Items'!$L:$S,8,FALSE))</f>
        <v/>
      </c>
      <c r="O438" s="47" t="str">
        <f>IF($B438="","",VLOOKUP($B438,'Catalog Items'!$L:$T,9,FALSE))</f>
        <v/>
      </c>
      <c r="P438" s="96" t="str">
        <f>IF($B438="","",VLOOKUP($B438,'Catalog Items'!$L:$AA,10,FALSE))</f>
        <v/>
      </c>
      <c r="Q438" s="96" t="str">
        <f>IF($B438="","",VLOOKUP($B438,'Catalog Items'!$L:$AA,11,FALSE))</f>
        <v/>
      </c>
      <c r="R438" s="96" t="str">
        <f>IF($B438="","",VLOOKUP($B438,'Catalog Items'!$L:$AA,12,FALSE))</f>
        <v/>
      </c>
      <c r="S438" s="96" t="str">
        <f>IF($B438="","",VLOOKUP($B438,'Catalog Items'!$L:$AA,13,FALSE))</f>
        <v/>
      </c>
      <c r="T438" s="47" t="str">
        <f>IF($B438="","",VLOOKUP($B438,'Catalog Items'!$L:$BB,17,FALSE))</f>
        <v/>
      </c>
      <c r="U438" s="47" t="str">
        <f>IF($B438="","",VLOOKUP($B438,'Catalog Items'!$L:$BB,19,FALSE))</f>
        <v/>
      </c>
      <c r="V438" s="47" t="str">
        <f>IF($B438="","",VLOOKUP($B438,'Catalog Items'!$L:$BB,20,FALSE))</f>
        <v/>
      </c>
      <c r="W438" s="47" t="str">
        <f>IF($B438="","",VLOOKUP($B438,'Catalog Items'!$L:$BB,21,FALSE))</f>
        <v/>
      </c>
      <c r="X438" s="48" t="str">
        <f>IF($B438="","",VLOOKUP($B438,'Catalog Items'!$L:$BB,22,FALSE))</f>
        <v/>
      </c>
      <c r="Y438" s="48" t="str">
        <f>IF($B438="","",VLOOKUP($B438,'Catalog Items'!$L:$BB,23,FALSE))</f>
        <v/>
      </c>
      <c r="Z438" s="48" t="str">
        <f>IF($B438="","",VLOOKUP($B438,'Catalog Items'!$L:$BB,24,FALSE))</f>
        <v/>
      </c>
      <c r="AA438" s="47" t="str">
        <f>IF($B438="","",VLOOKUP($B438,'Catalog Items'!$L:$BB,25,FALSE))</f>
        <v/>
      </c>
      <c r="AB438" s="47" t="str">
        <f>IF($B438="","",VLOOKUP($B438,'Catalog Items'!$L:$BB,26,FALSE))</f>
        <v/>
      </c>
      <c r="AC438" s="48" t="str">
        <f>IF($B438="","",VLOOKUP($B438,'Catalog Items'!$L:$BB,27,FALSE))</f>
        <v/>
      </c>
      <c r="AD438" s="48" t="str">
        <f>IF($B438="","",VLOOKUP($B438,'Catalog Items'!$L:$BB,28,FALSE))</f>
        <v/>
      </c>
      <c r="AE438" s="48" t="str">
        <f>IF($B438="","",VLOOKUP($B438,'Catalog Items'!$L:$BB,29,FALSE))</f>
        <v/>
      </c>
      <c r="AF438" s="48" t="str">
        <f>IF($B438="","",VLOOKUP($B438,'Catalog Items'!$L:$BB,30,FALSE))</f>
        <v/>
      </c>
      <c r="AG438" s="48" t="str">
        <f>IF($B438="","",VLOOKUP($B438,'Catalog Items'!$L:$BB,31,FALSE))</f>
        <v/>
      </c>
      <c r="AH438" s="48" t="str">
        <f>IF($B438="","",VLOOKUP($B438,'Catalog Items'!$L:$BB,32,FALSE))</f>
        <v/>
      </c>
      <c r="AI438" s="48" t="str">
        <f>IF($B438="","",VLOOKUP($B438,'Catalog Items'!$L:$BB,33,FALSE))</f>
        <v/>
      </c>
      <c r="AJ438" s="48" t="str">
        <f>IF($B438="","",VLOOKUP($B438,'Catalog Items'!$L:$BB,34,FALSE))</f>
        <v/>
      </c>
      <c r="AK438" s="47" t="str">
        <f>IF($B438="","",VLOOKUP($B438,'Catalog Items'!$L:$BB,35,FALSE))</f>
        <v/>
      </c>
      <c r="AL438" s="47" t="str">
        <f>IF($B438="","",VLOOKUP($B438,'Catalog Items'!$L:$BB,36,FALSE))</f>
        <v/>
      </c>
      <c r="AM438" s="47" t="str">
        <f>IF($B438="","",VLOOKUP($B438,'Catalog Items'!$L:$BB,37,FALSE))</f>
        <v/>
      </c>
      <c r="AN438" s="47" t="str">
        <f>IF($B438="","",VLOOKUP($B438,'Catalog Items'!$L:$BB,38,FALSE))</f>
        <v/>
      </c>
      <c r="AO438" s="47" t="str">
        <f>IF($B438="","",VLOOKUP($B438,'Catalog Items'!$L:$BB,14,FALSE))</f>
        <v/>
      </c>
    </row>
    <row r="439" spans="1:41" ht="15.6" customHeight="1" x14ac:dyDescent="0.25">
      <c r="A439" s="39">
        <v>428</v>
      </c>
      <c r="B439" s="40"/>
      <c r="C439" s="41"/>
      <c r="D439" s="41"/>
      <c r="E439" s="42" t="str">
        <f>IF($B439="","",VLOOKUP($B439,'Catalog Items'!$L:$M,2,FALSE))</f>
        <v/>
      </c>
      <c r="F439" s="68" t="str">
        <f>IF($B439="","",IF(AND(D439&gt;0,C439&gt;0),"UOM Error",IF(D439&gt;0,VLOOKUP(B439,'Catalog Items'!$L:$X,13,FALSE),IF(C439&gt;0,VLOOKUP(B439,'Catalog Items'!$L:$W,12,FALSE),0))))</f>
        <v/>
      </c>
      <c r="G439" s="43" t="str">
        <f t="shared" si="20"/>
        <v/>
      </c>
      <c r="H439" s="44">
        <f t="shared" si="21"/>
        <v>0</v>
      </c>
      <c r="I439" s="45">
        <f t="shared" si="19"/>
        <v>0</v>
      </c>
      <c r="J439" s="46" t="str">
        <f>IF($B439="","",VLOOKUP($B439,'Catalog Items'!$L:$N,3,FALSE))</f>
        <v/>
      </c>
      <c r="K439" s="46" t="str">
        <f>IF($B439="","",VLOOKUP($B439,'Catalog Items'!$L:$O,4,FALSE))</f>
        <v/>
      </c>
      <c r="L439" s="47" t="str">
        <f>IF($B439="","",VLOOKUP($B439,'Catalog Items'!$L:$Q,6,FALSE))</f>
        <v/>
      </c>
      <c r="M439" s="47" t="str">
        <f>IF($B439="","",VLOOKUP($B439,'Catalog Items'!$L:$R,7,FALSE))</f>
        <v/>
      </c>
      <c r="N439" s="47" t="str">
        <f>IF($B439="","",VLOOKUP($B439,'Catalog Items'!$L:$S,8,FALSE))</f>
        <v/>
      </c>
      <c r="O439" s="47" t="str">
        <f>IF($B439="","",VLOOKUP($B439,'Catalog Items'!$L:$T,9,FALSE))</f>
        <v/>
      </c>
      <c r="P439" s="96" t="str">
        <f>IF($B439="","",VLOOKUP($B439,'Catalog Items'!$L:$AA,10,FALSE))</f>
        <v/>
      </c>
      <c r="Q439" s="96" t="str">
        <f>IF($B439="","",VLOOKUP($B439,'Catalog Items'!$L:$AA,11,FALSE))</f>
        <v/>
      </c>
      <c r="R439" s="96" t="str">
        <f>IF($B439="","",VLOOKUP($B439,'Catalog Items'!$L:$AA,12,FALSE))</f>
        <v/>
      </c>
      <c r="S439" s="96" t="str">
        <f>IF($B439="","",VLOOKUP($B439,'Catalog Items'!$L:$AA,13,FALSE))</f>
        <v/>
      </c>
      <c r="T439" s="47" t="str">
        <f>IF($B439="","",VLOOKUP($B439,'Catalog Items'!$L:$BB,17,FALSE))</f>
        <v/>
      </c>
      <c r="U439" s="47" t="str">
        <f>IF($B439="","",VLOOKUP($B439,'Catalog Items'!$L:$BB,19,FALSE))</f>
        <v/>
      </c>
      <c r="V439" s="47" t="str">
        <f>IF($B439="","",VLOOKUP($B439,'Catalog Items'!$L:$BB,20,FALSE))</f>
        <v/>
      </c>
      <c r="W439" s="47" t="str">
        <f>IF($B439="","",VLOOKUP($B439,'Catalog Items'!$L:$BB,21,FALSE))</f>
        <v/>
      </c>
      <c r="X439" s="48" t="str">
        <f>IF($B439="","",VLOOKUP($B439,'Catalog Items'!$L:$BB,22,FALSE))</f>
        <v/>
      </c>
      <c r="Y439" s="48" t="str">
        <f>IF($B439="","",VLOOKUP($B439,'Catalog Items'!$L:$BB,23,FALSE))</f>
        <v/>
      </c>
      <c r="Z439" s="48" t="str">
        <f>IF($B439="","",VLOOKUP($B439,'Catalog Items'!$L:$BB,24,FALSE))</f>
        <v/>
      </c>
      <c r="AA439" s="47" t="str">
        <f>IF($B439="","",VLOOKUP($B439,'Catalog Items'!$L:$BB,25,FALSE))</f>
        <v/>
      </c>
      <c r="AB439" s="47" t="str">
        <f>IF($B439="","",VLOOKUP($B439,'Catalog Items'!$L:$BB,26,FALSE))</f>
        <v/>
      </c>
      <c r="AC439" s="48" t="str">
        <f>IF($B439="","",VLOOKUP($B439,'Catalog Items'!$L:$BB,27,FALSE))</f>
        <v/>
      </c>
      <c r="AD439" s="48" t="str">
        <f>IF($B439="","",VLOOKUP($B439,'Catalog Items'!$L:$BB,28,FALSE))</f>
        <v/>
      </c>
      <c r="AE439" s="48" t="str">
        <f>IF($B439="","",VLOOKUP($B439,'Catalog Items'!$L:$BB,29,FALSE))</f>
        <v/>
      </c>
      <c r="AF439" s="48" t="str">
        <f>IF($B439="","",VLOOKUP($B439,'Catalog Items'!$L:$BB,30,FALSE))</f>
        <v/>
      </c>
      <c r="AG439" s="48" t="str">
        <f>IF($B439="","",VLOOKUP($B439,'Catalog Items'!$L:$BB,31,FALSE))</f>
        <v/>
      </c>
      <c r="AH439" s="48" t="str">
        <f>IF($B439="","",VLOOKUP($B439,'Catalog Items'!$L:$BB,32,FALSE))</f>
        <v/>
      </c>
      <c r="AI439" s="48" t="str">
        <f>IF($B439="","",VLOOKUP($B439,'Catalog Items'!$L:$BB,33,FALSE))</f>
        <v/>
      </c>
      <c r="AJ439" s="48" t="str">
        <f>IF($B439="","",VLOOKUP($B439,'Catalog Items'!$L:$BB,34,FALSE))</f>
        <v/>
      </c>
      <c r="AK439" s="47" t="str">
        <f>IF($B439="","",VLOOKUP($B439,'Catalog Items'!$L:$BB,35,FALSE))</f>
        <v/>
      </c>
      <c r="AL439" s="47" t="str">
        <f>IF($B439="","",VLOOKUP($B439,'Catalog Items'!$L:$BB,36,FALSE))</f>
        <v/>
      </c>
      <c r="AM439" s="47" t="str">
        <f>IF($B439="","",VLOOKUP($B439,'Catalog Items'!$L:$BB,37,FALSE))</f>
        <v/>
      </c>
      <c r="AN439" s="47" t="str">
        <f>IF($B439="","",VLOOKUP($B439,'Catalog Items'!$L:$BB,38,FALSE))</f>
        <v/>
      </c>
      <c r="AO439" s="47" t="str">
        <f>IF($B439="","",VLOOKUP($B439,'Catalog Items'!$L:$BB,14,FALSE))</f>
        <v/>
      </c>
    </row>
    <row r="440" spans="1:41" ht="15.6" customHeight="1" x14ac:dyDescent="0.25">
      <c r="A440" s="39">
        <v>429</v>
      </c>
      <c r="B440" s="40"/>
      <c r="C440" s="41"/>
      <c r="D440" s="41"/>
      <c r="E440" s="42" t="str">
        <f>IF($B440="","",VLOOKUP($B440,'Catalog Items'!$L:$M,2,FALSE))</f>
        <v/>
      </c>
      <c r="F440" s="68" t="str">
        <f>IF($B440="","",IF(AND(D440&gt;0,C440&gt;0),"UOM Error",IF(D440&gt;0,VLOOKUP(B440,'Catalog Items'!$L:$X,13,FALSE),IF(C440&gt;0,VLOOKUP(B440,'Catalog Items'!$L:$W,12,FALSE),0))))</f>
        <v/>
      </c>
      <c r="G440" s="43" t="str">
        <f t="shared" si="20"/>
        <v/>
      </c>
      <c r="H440" s="44">
        <f t="shared" si="21"/>
        <v>0</v>
      </c>
      <c r="I440" s="45">
        <f t="shared" si="19"/>
        <v>0</v>
      </c>
      <c r="J440" s="46" t="str">
        <f>IF($B440="","",VLOOKUP($B440,'Catalog Items'!$L:$N,3,FALSE))</f>
        <v/>
      </c>
      <c r="K440" s="46" t="str">
        <f>IF($B440="","",VLOOKUP($B440,'Catalog Items'!$L:$O,4,FALSE))</f>
        <v/>
      </c>
      <c r="L440" s="47" t="str">
        <f>IF($B440="","",VLOOKUP($B440,'Catalog Items'!$L:$Q,6,FALSE))</f>
        <v/>
      </c>
      <c r="M440" s="47" t="str">
        <f>IF($B440="","",VLOOKUP($B440,'Catalog Items'!$L:$R,7,FALSE))</f>
        <v/>
      </c>
      <c r="N440" s="47" t="str">
        <f>IF($B440="","",VLOOKUP($B440,'Catalog Items'!$L:$S,8,FALSE))</f>
        <v/>
      </c>
      <c r="O440" s="47" t="str">
        <f>IF($B440="","",VLOOKUP($B440,'Catalog Items'!$L:$T,9,FALSE))</f>
        <v/>
      </c>
      <c r="P440" s="96" t="str">
        <f>IF($B440="","",VLOOKUP($B440,'Catalog Items'!$L:$AA,10,FALSE))</f>
        <v/>
      </c>
      <c r="Q440" s="96" t="str">
        <f>IF($B440="","",VLOOKUP($B440,'Catalog Items'!$L:$AA,11,FALSE))</f>
        <v/>
      </c>
      <c r="R440" s="96" t="str">
        <f>IF($B440="","",VLOOKUP($B440,'Catalog Items'!$L:$AA,12,FALSE))</f>
        <v/>
      </c>
      <c r="S440" s="96" t="str">
        <f>IF($B440="","",VLOOKUP($B440,'Catalog Items'!$L:$AA,13,FALSE))</f>
        <v/>
      </c>
      <c r="T440" s="47" t="str">
        <f>IF($B440="","",VLOOKUP($B440,'Catalog Items'!$L:$BB,17,FALSE))</f>
        <v/>
      </c>
      <c r="U440" s="47" t="str">
        <f>IF($B440="","",VLOOKUP($B440,'Catalog Items'!$L:$BB,19,FALSE))</f>
        <v/>
      </c>
      <c r="V440" s="47" t="str">
        <f>IF($B440="","",VLOOKUP($B440,'Catalog Items'!$L:$BB,20,FALSE))</f>
        <v/>
      </c>
      <c r="W440" s="47" t="str">
        <f>IF($B440="","",VLOOKUP($B440,'Catalog Items'!$L:$BB,21,FALSE))</f>
        <v/>
      </c>
      <c r="X440" s="48" t="str">
        <f>IF($B440="","",VLOOKUP($B440,'Catalog Items'!$L:$BB,22,FALSE))</f>
        <v/>
      </c>
      <c r="Y440" s="48" t="str">
        <f>IF($B440="","",VLOOKUP($B440,'Catalog Items'!$L:$BB,23,FALSE))</f>
        <v/>
      </c>
      <c r="Z440" s="48" t="str">
        <f>IF($B440="","",VLOOKUP($B440,'Catalog Items'!$L:$BB,24,FALSE))</f>
        <v/>
      </c>
      <c r="AA440" s="47" t="str">
        <f>IF($B440="","",VLOOKUP($B440,'Catalog Items'!$L:$BB,25,FALSE))</f>
        <v/>
      </c>
      <c r="AB440" s="47" t="str">
        <f>IF($B440="","",VLOOKUP($B440,'Catalog Items'!$L:$BB,26,FALSE))</f>
        <v/>
      </c>
      <c r="AC440" s="48" t="str">
        <f>IF($B440="","",VLOOKUP($B440,'Catalog Items'!$L:$BB,27,FALSE))</f>
        <v/>
      </c>
      <c r="AD440" s="48" t="str">
        <f>IF($B440="","",VLOOKUP($B440,'Catalog Items'!$L:$BB,28,FALSE))</f>
        <v/>
      </c>
      <c r="AE440" s="48" t="str">
        <f>IF($B440="","",VLOOKUP($B440,'Catalog Items'!$L:$BB,29,FALSE))</f>
        <v/>
      </c>
      <c r="AF440" s="48" t="str">
        <f>IF($B440="","",VLOOKUP($B440,'Catalog Items'!$L:$BB,30,FALSE))</f>
        <v/>
      </c>
      <c r="AG440" s="48" t="str">
        <f>IF($B440="","",VLOOKUP($B440,'Catalog Items'!$L:$BB,31,FALSE))</f>
        <v/>
      </c>
      <c r="AH440" s="48" t="str">
        <f>IF($B440="","",VLOOKUP($B440,'Catalog Items'!$L:$BB,32,FALSE))</f>
        <v/>
      </c>
      <c r="AI440" s="48" t="str">
        <f>IF($B440="","",VLOOKUP($B440,'Catalog Items'!$L:$BB,33,FALSE))</f>
        <v/>
      </c>
      <c r="AJ440" s="48" t="str">
        <f>IF($B440="","",VLOOKUP($B440,'Catalog Items'!$L:$BB,34,FALSE))</f>
        <v/>
      </c>
      <c r="AK440" s="47" t="str">
        <f>IF($B440="","",VLOOKUP($B440,'Catalog Items'!$L:$BB,35,FALSE))</f>
        <v/>
      </c>
      <c r="AL440" s="47" t="str">
        <f>IF($B440="","",VLOOKUP($B440,'Catalog Items'!$L:$BB,36,FALSE))</f>
        <v/>
      </c>
      <c r="AM440" s="47" t="str">
        <f>IF($B440="","",VLOOKUP($B440,'Catalog Items'!$L:$BB,37,FALSE))</f>
        <v/>
      </c>
      <c r="AN440" s="47" t="str">
        <f>IF($B440="","",VLOOKUP($B440,'Catalog Items'!$L:$BB,38,FALSE))</f>
        <v/>
      </c>
      <c r="AO440" s="47" t="str">
        <f>IF($B440="","",VLOOKUP($B440,'Catalog Items'!$L:$BB,14,FALSE))</f>
        <v/>
      </c>
    </row>
    <row r="441" spans="1:41" ht="15.6" customHeight="1" x14ac:dyDescent="0.25">
      <c r="A441" s="39">
        <v>430</v>
      </c>
      <c r="B441" s="40"/>
      <c r="C441" s="41"/>
      <c r="D441" s="41"/>
      <c r="E441" s="42" t="str">
        <f>IF($B441="","",VLOOKUP($B441,'Catalog Items'!$L:$M,2,FALSE))</f>
        <v/>
      </c>
      <c r="F441" s="68" t="str">
        <f>IF($B441="","",IF(AND(D441&gt;0,C441&gt;0),"UOM Error",IF(D441&gt;0,VLOOKUP(B441,'Catalog Items'!$L:$X,13,FALSE),IF(C441&gt;0,VLOOKUP(B441,'Catalog Items'!$L:$W,12,FALSE),0))))</f>
        <v/>
      </c>
      <c r="G441" s="43" t="str">
        <f t="shared" si="20"/>
        <v/>
      </c>
      <c r="H441" s="44">
        <f t="shared" si="21"/>
        <v>0</v>
      </c>
      <c r="I441" s="45">
        <f t="shared" si="19"/>
        <v>0</v>
      </c>
      <c r="J441" s="46" t="str">
        <f>IF($B441="","",VLOOKUP($B441,'Catalog Items'!$L:$N,3,FALSE))</f>
        <v/>
      </c>
      <c r="K441" s="46" t="str">
        <f>IF($B441="","",VLOOKUP($B441,'Catalog Items'!$L:$O,4,FALSE))</f>
        <v/>
      </c>
      <c r="L441" s="47" t="str">
        <f>IF($B441="","",VLOOKUP($B441,'Catalog Items'!$L:$Q,6,FALSE))</f>
        <v/>
      </c>
      <c r="M441" s="47" t="str">
        <f>IF($B441="","",VLOOKUP($B441,'Catalog Items'!$L:$R,7,FALSE))</f>
        <v/>
      </c>
      <c r="N441" s="47" t="str">
        <f>IF($B441="","",VLOOKUP($B441,'Catalog Items'!$L:$S,8,FALSE))</f>
        <v/>
      </c>
      <c r="O441" s="47" t="str">
        <f>IF($B441="","",VLOOKUP($B441,'Catalog Items'!$L:$T,9,FALSE))</f>
        <v/>
      </c>
      <c r="P441" s="96" t="str">
        <f>IF($B441="","",VLOOKUP($B441,'Catalog Items'!$L:$AA,10,FALSE))</f>
        <v/>
      </c>
      <c r="Q441" s="96" t="str">
        <f>IF($B441="","",VLOOKUP($B441,'Catalog Items'!$L:$AA,11,FALSE))</f>
        <v/>
      </c>
      <c r="R441" s="96" t="str">
        <f>IF($B441="","",VLOOKUP($B441,'Catalog Items'!$L:$AA,12,FALSE))</f>
        <v/>
      </c>
      <c r="S441" s="96" t="str">
        <f>IF($B441="","",VLOOKUP($B441,'Catalog Items'!$L:$AA,13,FALSE))</f>
        <v/>
      </c>
      <c r="T441" s="47" t="str">
        <f>IF($B441="","",VLOOKUP($B441,'Catalog Items'!$L:$BB,17,FALSE))</f>
        <v/>
      </c>
      <c r="U441" s="47" t="str">
        <f>IF($B441="","",VLOOKUP($B441,'Catalog Items'!$L:$BB,19,FALSE))</f>
        <v/>
      </c>
      <c r="V441" s="47" t="str">
        <f>IF($B441="","",VLOOKUP($B441,'Catalog Items'!$L:$BB,20,FALSE))</f>
        <v/>
      </c>
      <c r="W441" s="47" t="str">
        <f>IF($B441="","",VLOOKUP($B441,'Catalog Items'!$L:$BB,21,FALSE))</f>
        <v/>
      </c>
      <c r="X441" s="48" t="str">
        <f>IF($B441="","",VLOOKUP($B441,'Catalog Items'!$L:$BB,22,FALSE))</f>
        <v/>
      </c>
      <c r="Y441" s="48" t="str">
        <f>IF($B441="","",VLOOKUP($B441,'Catalog Items'!$L:$BB,23,FALSE))</f>
        <v/>
      </c>
      <c r="Z441" s="48" t="str">
        <f>IF($B441="","",VLOOKUP($B441,'Catalog Items'!$L:$BB,24,FALSE))</f>
        <v/>
      </c>
      <c r="AA441" s="47" t="str">
        <f>IF($B441="","",VLOOKUP($B441,'Catalog Items'!$L:$BB,25,FALSE))</f>
        <v/>
      </c>
      <c r="AB441" s="47" t="str">
        <f>IF($B441="","",VLOOKUP($B441,'Catalog Items'!$L:$BB,26,FALSE))</f>
        <v/>
      </c>
      <c r="AC441" s="48" t="str">
        <f>IF($B441="","",VLOOKUP($B441,'Catalog Items'!$L:$BB,27,FALSE))</f>
        <v/>
      </c>
      <c r="AD441" s="48" t="str">
        <f>IF($B441="","",VLOOKUP($B441,'Catalog Items'!$L:$BB,28,FALSE))</f>
        <v/>
      </c>
      <c r="AE441" s="48" t="str">
        <f>IF($B441="","",VLOOKUP($B441,'Catalog Items'!$L:$BB,29,FALSE))</f>
        <v/>
      </c>
      <c r="AF441" s="48" t="str">
        <f>IF($B441="","",VLOOKUP($B441,'Catalog Items'!$L:$BB,30,FALSE))</f>
        <v/>
      </c>
      <c r="AG441" s="48" t="str">
        <f>IF($B441="","",VLOOKUP($B441,'Catalog Items'!$L:$BB,31,FALSE))</f>
        <v/>
      </c>
      <c r="AH441" s="48" t="str">
        <f>IF($B441="","",VLOOKUP($B441,'Catalog Items'!$L:$BB,32,FALSE))</f>
        <v/>
      </c>
      <c r="AI441" s="48" t="str">
        <f>IF($B441="","",VLOOKUP($B441,'Catalog Items'!$L:$BB,33,FALSE))</f>
        <v/>
      </c>
      <c r="AJ441" s="48" t="str">
        <f>IF($B441="","",VLOOKUP($B441,'Catalog Items'!$L:$BB,34,FALSE))</f>
        <v/>
      </c>
      <c r="AK441" s="47" t="str">
        <f>IF($B441="","",VLOOKUP($B441,'Catalog Items'!$L:$BB,35,FALSE))</f>
        <v/>
      </c>
      <c r="AL441" s="47" t="str">
        <f>IF($B441="","",VLOOKUP($B441,'Catalog Items'!$L:$BB,36,FALSE))</f>
        <v/>
      </c>
      <c r="AM441" s="47" t="str">
        <f>IF($B441="","",VLOOKUP($B441,'Catalog Items'!$L:$BB,37,FALSE))</f>
        <v/>
      </c>
      <c r="AN441" s="47" t="str">
        <f>IF($B441="","",VLOOKUP($B441,'Catalog Items'!$L:$BB,38,FALSE))</f>
        <v/>
      </c>
      <c r="AO441" s="47" t="str">
        <f>IF($B441="","",VLOOKUP($B441,'Catalog Items'!$L:$BB,14,FALSE))</f>
        <v/>
      </c>
    </row>
    <row r="442" spans="1:41" ht="15.6" customHeight="1" x14ac:dyDescent="0.25">
      <c r="A442" s="39">
        <v>431</v>
      </c>
      <c r="B442" s="40"/>
      <c r="C442" s="41"/>
      <c r="D442" s="41"/>
      <c r="E442" s="42" t="str">
        <f>IF($B442="","",VLOOKUP($B442,'Catalog Items'!$L:$M,2,FALSE))</f>
        <v/>
      </c>
      <c r="F442" s="68" t="str">
        <f>IF($B442="","",IF(AND(D442&gt;0,C442&gt;0),"UOM Error",IF(D442&gt;0,VLOOKUP(B442,'Catalog Items'!$L:$X,13,FALSE),IF(C442&gt;0,VLOOKUP(B442,'Catalog Items'!$L:$W,12,FALSE),0))))</f>
        <v/>
      </c>
      <c r="G442" s="43" t="str">
        <f t="shared" si="20"/>
        <v/>
      </c>
      <c r="H442" s="44">
        <f t="shared" si="21"/>
        <v>0</v>
      </c>
      <c r="I442" s="45">
        <f t="shared" si="19"/>
        <v>0</v>
      </c>
      <c r="J442" s="46" t="str">
        <f>IF($B442="","",VLOOKUP($B442,'Catalog Items'!$L:$N,3,FALSE))</f>
        <v/>
      </c>
      <c r="K442" s="46" t="str">
        <f>IF($B442="","",VLOOKUP($B442,'Catalog Items'!$L:$O,4,FALSE))</f>
        <v/>
      </c>
      <c r="L442" s="47" t="str">
        <f>IF($B442="","",VLOOKUP($B442,'Catalog Items'!$L:$Q,6,FALSE))</f>
        <v/>
      </c>
      <c r="M442" s="47" t="str">
        <f>IF($B442="","",VLOOKUP($B442,'Catalog Items'!$L:$R,7,FALSE))</f>
        <v/>
      </c>
      <c r="N442" s="47" t="str">
        <f>IF($B442="","",VLOOKUP($B442,'Catalog Items'!$L:$S,8,FALSE))</f>
        <v/>
      </c>
      <c r="O442" s="47" t="str">
        <f>IF($B442="","",VLOOKUP($B442,'Catalog Items'!$L:$T,9,FALSE))</f>
        <v/>
      </c>
      <c r="P442" s="96" t="str">
        <f>IF($B442="","",VLOOKUP($B442,'Catalog Items'!$L:$AA,10,FALSE))</f>
        <v/>
      </c>
      <c r="Q442" s="96" t="str">
        <f>IF($B442="","",VLOOKUP($B442,'Catalog Items'!$L:$AA,11,FALSE))</f>
        <v/>
      </c>
      <c r="R442" s="96" t="str">
        <f>IF($B442="","",VLOOKUP($B442,'Catalog Items'!$L:$AA,12,FALSE))</f>
        <v/>
      </c>
      <c r="S442" s="96" t="str">
        <f>IF($B442="","",VLOOKUP($B442,'Catalog Items'!$L:$AA,13,FALSE))</f>
        <v/>
      </c>
      <c r="T442" s="47" t="str">
        <f>IF($B442="","",VLOOKUP($B442,'Catalog Items'!$L:$BB,17,FALSE))</f>
        <v/>
      </c>
      <c r="U442" s="47" t="str">
        <f>IF($B442="","",VLOOKUP($B442,'Catalog Items'!$L:$BB,19,FALSE))</f>
        <v/>
      </c>
      <c r="V442" s="47" t="str">
        <f>IF($B442="","",VLOOKUP($B442,'Catalog Items'!$L:$BB,20,FALSE))</f>
        <v/>
      </c>
      <c r="W442" s="47" t="str">
        <f>IF($B442="","",VLOOKUP($B442,'Catalog Items'!$L:$BB,21,FALSE))</f>
        <v/>
      </c>
      <c r="X442" s="48" t="str">
        <f>IF($B442="","",VLOOKUP($B442,'Catalog Items'!$L:$BB,22,FALSE))</f>
        <v/>
      </c>
      <c r="Y442" s="48" t="str">
        <f>IF($B442="","",VLOOKUP($B442,'Catalog Items'!$L:$BB,23,FALSE))</f>
        <v/>
      </c>
      <c r="Z442" s="48" t="str">
        <f>IF($B442="","",VLOOKUP($B442,'Catalog Items'!$L:$BB,24,FALSE))</f>
        <v/>
      </c>
      <c r="AA442" s="47" t="str">
        <f>IF($B442="","",VLOOKUP($B442,'Catalog Items'!$L:$BB,25,FALSE))</f>
        <v/>
      </c>
      <c r="AB442" s="47" t="str">
        <f>IF($B442="","",VLOOKUP($B442,'Catalog Items'!$L:$BB,26,FALSE))</f>
        <v/>
      </c>
      <c r="AC442" s="48" t="str">
        <f>IF($B442="","",VLOOKUP($B442,'Catalog Items'!$L:$BB,27,FALSE))</f>
        <v/>
      </c>
      <c r="AD442" s="48" t="str">
        <f>IF($B442="","",VLOOKUP($B442,'Catalog Items'!$L:$BB,28,FALSE))</f>
        <v/>
      </c>
      <c r="AE442" s="48" t="str">
        <f>IF($B442="","",VLOOKUP($B442,'Catalog Items'!$L:$BB,29,FALSE))</f>
        <v/>
      </c>
      <c r="AF442" s="48" t="str">
        <f>IF($B442="","",VLOOKUP($B442,'Catalog Items'!$L:$BB,30,FALSE))</f>
        <v/>
      </c>
      <c r="AG442" s="48" t="str">
        <f>IF($B442="","",VLOOKUP($B442,'Catalog Items'!$L:$BB,31,FALSE))</f>
        <v/>
      </c>
      <c r="AH442" s="48" t="str">
        <f>IF($B442="","",VLOOKUP($B442,'Catalog Items'!$L:$BB,32,FALSE))</f>
        <v/>
      </c>
      <c r="AI442" s="48" t="str">
        <f>IF($B442="","",VLOOKUP($B442,'Catalog Items'!$L:$BB,33,FALSE))</f>
        <v/>
      </c>
      <c r="AJ442" s="48" t="str">
        <f>IF($B442="","",VLOOKUP($B442,'Catalog Items'!$L:$BB,34,FALSE))</f>
        <v/>
      </c>
      <c r="AK442" s="47" t="str">
        <f>IF($B442="","",VLOOKUP($B442,'Catalog Items'!$L:$BB,35,FALSE))</f>
        <v/>
      </c>
      <c r="AL442" s="47" t="str">
        <f>IF($B442="","",VLOOKUP($B442,'Catalog Items'!$L:$BB,36,FALSE))</f>
        <v/>
      </c>
      <c r="AM442" s="47" t="str">
        <f>IF($B442="","",VLOOKUP($B442,'Catalog Items'!$L:$BB,37,FALSE))</f>
        <v/>
      </c>
      <c r="AN442" s="47" t="str">
        <f>IF($B442="","",VLOOKUP($B442,'Catalog Items'!$L:$BB,38,FALSE))</f>
        <v/>
      </c>
      <c r="AO442" s="47" t="str">
        <f>IF($B442="","",VLOOKUP($B442,'Catalog Items'!$L:$BB,14,FALSE))</f>
        <v/>
      </c>
    </row>
    <row r="443" spans="1:41" ht="15.6" customHeight="1" x14ac:dyDescent="0.25">
      <c r="A443" s="39">
        <v>432</v>
      </c>
      <c r="B443" s="40"/>
      <c r="C443" s="41"/>
      <c r="D443" s="41"/>
      <c r="E443" s="42" t="str">
        <f>IF($B443="","",VLOOKUP($B443,'Catalog Items'!$L:$M,2,FALSE))</f>
        <v/>
      </c>
      <c r="F443" s="68" t="str">
        <f>IF($B443="","",IF(AND(D443&gt;0,C443&gt;0),"UOM Error",IF(D443&gt;0,VLOOKUP(B443,'Catalog Items'!$L:$X,13,FALSE),IF(C443&gt;0,VLOOKUP(B443,'Catalog Items'!$L:$W,12,FALSE),0))))</f>
        <v/>
      </c>
      <c r="G443" s="43" t="str">
        <f t="shared" si="20"/>
        <v/>
      </c>
      <c r="H443" s="44">
        <f t="shared" si="21"/>
        <v>0</v>
      </c>
      <c r="I443" s="45">
        <f t="shared" si="19"/>
        <v>0</v>
      </c>
      <c r="J443" s="46" t="str">
        <f>IF($B443="","",VLOOKUP($B443,'Catalog Items'!$L:$N,3,FALSE))</f>
        <v/>
      </c>
      <c r="K443" s="46" t="str">
        <f>IF($B443="","",VLOOKUP($B443,'Catalog Items'!$L:$O,4,FALSE))</f>
        <v/>
      </c>
      <c r="L443" s="47" t="str">
        <f>IF($B443="","",VLOOKUP($B443,'Catalog Items'!$L:$Q,6,FALSE))</f>
        <v/>
      </c>
      <c r="M443" s="47" t="str">
        <f>IF($B443="","",VLOOKUP($B443,'Catalog Items'!$L:$R,7,FALSE))</f>
        <v/>
      </c>
      <c r="N443" s="47" t="str">
        <f>IF($B443="","",VLOOKUP($B443,'Catalog Items'!$L:$S,8,FALSE))</f>
        <v/>
      </c>
      <c r="O443" s="47" t="str">
        <f>IF($B443="","",VLOOKUP($B443,'Catalog Items'!$L:$T,9,FALSE))</f>
        <v/>
      </c>
      <c r="P443" s="96" t="str">
        <f>IF($B443="","",VLOOKUP($B443,'Catalog Items'!$L:$AA,10,FALSE))</f>
        <v/>
      </c>
      <c r="Q443" s="96" t="str">
        <f>IF($B443="","",VLOOKUP($B443,'Catalog Items'!$L:$AA,11,FALSE))</f>
        <v/>
      </c>
      <c r="R443" s="96" t="str">
        <f>IF($B443="","",VLOOKUP($B443,'Catalog Items'!$L:$AA,12,FALSE))</f>
        <v/>
      </c>
      <c r="S443" s="96" t="str">
        <f>IF($B443="","",VLOOKUP($B443,'Catalog Items'!$L:$AA,13,FALSE))</f>
        <v/>
      </c>
      <c r="T443" s="47" t="str">
        <f>IF($B443="","",VLOOKUP($B443,'Catalog Items'!$L:$BB,17,FALSE))</f>
        <v/>
      </c>
      <c r="U443" s="47" t="str">
        <f>IF($B443="","",VLOOKUP($B443,'Catalog Items'!$L:$BB,19,FALSE))</f>
        <v/>
      </c>
      <c r="V443" s="47" t="str">
        <f>IF($B443="","",VLOOKUP($B443,'Catalog Items'!$L:$BB,20,FALSE))</f>
        <v/>
      </c>
      <c r="W443" s="47" t="str">
        <f>IF($B443="","",VLOOKUP($B443,'Catalog Items'!$L:$BB,21,FALSE))</f>
        <v/>
      </c>
      <c r="X443" s="48" t="str">
        <f>IF($B443="","",VLOOKUP($B443,'Catalog Items'!$L:$BB,22,FALSE))</f>
        <v/>
      </c>
      <c r="Y443" s="48" t="str">
        <f>IF($B443="","",VLOOKUP($B443,'Catalog Items'!$L:$BB,23,FALSE))</f>
        <v/>
      </c>
      <c r="Z443" s="48" t="str">
        <f>IF($B443="","",VLOOKUP($B443,'Catalog Items'!$L:$BB,24,FALSE))</f>
        <v/>
      </c>
      <c r="AA443" s="47" t="str">
        <f>IF($B443="","",VLOOKUP($B443,'Catalog Items'!$L:$BB,25,FALSE))</f>
        <v/>
      </c>
      <c r="AB443" s="47" t="str">
        <f>IF($B443="","",VLOOKUP($B443,'Catalog Items'!$L:$BB,26,FALSE))</f>
        <v/>
      </c>
      <c r="AC443" s="48" t="str">
        <f>IF($B443="","",VLOOKUP($B443,'Catalog Items'!$L:$BB,27,FALSE))</f>
        <v/>
      </c>
      <c r="AD443" s="48" t="str">
        <f>IF($B443="","",VLOOKUP($B443,'Catalog Items'!$L:$BB,28,FALSE))</f>
        <v/>
      </c>
      <c r="AE443" s="48" t="str">
        <f>IF($B443="","",VLOOKUP($B443,'Catalog Items'!$L:$BB,29,FALSE))</f>
        <v/>
      </c>
      <c r="AF443" s="48" t="str">
        <f>IF($B443="","",VLOOKUP($B443,'Catalog Items'!$L:$BB,30,FALSE))</f>
        <v/>
      </c>
      <c r="AG443" s="48" t="str">
        <f>IF($B443="","",VLOOKUP($B443,'Catalog Items'!$L:$BB,31,FALSE))</f>
        <v/>
      </c>
      <c r="AH443" s="48" t="str">
        <f>IF($B443="","",VLOOKUP($B443,'Catalog Items'!$L:$BB,32,FALSE))</f>
        <v/>
      </c>
      <c r="AI443" s="48" t="str">
        <f>IF($B443="","",VLOOKUP($B443,'Catalog Items'!$L:$BB,33,FALSE))</f>
        <v/>
      </c>
      <c r="AJ443" s="48" t="str">
        <f>IF($B443="","",VLOOKUP($B443,'Catalog Items'!$L:$BB,34,FALSE))</f>
        <v/>
      </c>
      <c r="AK443" s="47" t="str">
        <f>IF($B443="","",VLOOKUP($B443,'Catalog Items'!$L:$BB,35,FALSE))</f>
        <v/>
      </c>
      <c r="AL443" s="47" t="str">
        <f>IF($B443="","",VLOOKUP($B443,'Catalog Items'!$L:$BB,36,FALSE))</f>
        <v/>
      </c>
      <c r="AM443" s="47" t="str">
        <f>IF($B443="","",VLOOKUP($B443,'Catalog Items'!$L:$BB,37,FALSE))</f>
        <v/>
      </c>
      <c r="AN443" s="47" t="str">
        <f>IF($B443="","",VLOOKUP($B443,'Catalog Items'!$L:$BB,38,FALSE))</f>
        <v/>
      </c>
      <c r="AO443" s="47" t="str">
        <f>IF($B443="","",VLOOKUP($B443,'Catalog Items'!$L:$BB,14,FALSE))</f>
        <v/>
      </c>
    </row>
    <row r="444" spans="1:41" ht="15.6" customHeight="1" x14ac:dyDescent="0.25">
      <c r="A444" s="39">
        <v>433</v>
      </c>
      <c r="B444" s="40"/>
      <c r="C444" s="41"/>
      <c r="D444" s="41"/>
      <c r="E444" s="42" t="str">
        <f>IF($B444="","",VLOOKUP($B444,'Catalog Items'!$L:$M,2,FALSE))</f>
        <v/>
      </c>
      <c r="F444" s="68" t="str">
        <f>IF($B444="","",IF(AND(D444&gt;0,C444&gt;0),"UOM Error",IF(D444&gt;0,VLOOKUP(B444,'Catalog Items'!$L:$X,13,FALSE),IF(C444&gt;0,VLOOKUP(B444,'Catalog Items'!$L:$W,12,FALSE),0))))</f>
        <v/>
      </c>
      <c r="G444" s="43" t="str">
        <f t="shared" si="20"/>
        <v/>
      </c>
      <c r="H444" s="44">
        <f t="shared" si="21"/>
        <v>0</v>
      </c>
      <c r="I444" s="45">
        <f t="shared" si="19"/>
        <v>0</v>
      </c>
      <c r="J444" s="46" t="str">
        <f>IF($B444="","",VLOOKUP($B444,'Catalog Items'!$L:$N,3,FALSE))</f>
        <v/>
      </c>
      <c r="K444" s="46" t="str">
        <f>IF($B444="","",VLOOKUP($B444,'Catalog Items'!$L:$O,4,FALSE))</f>
        <v/>
      </c>
      <c r="L444" s="47" t="str">
        <f>IF($B444="","",VLOOKUP($B444,'Catalog Items'!$L:$Q,6,FALSE))</f>
        <v/>
      </c>
      <c r="M444" s="47" t="str">
        <f>IF($B444="","",VLOOKUP($B444,'Catalog Items'!$L:$R,7,FALSE))</f>
        <v/>
      </c>
      <c r="N444" s="47" t="str">
        <f>IF($B444="","",VLOOKUP($B444,'Catalog Items'!$L:$S,8,FALSE))</f>
        <v/>
      </c>
      <c r="O444" s="47" t="str">
        <f>IF($B444="","",VLOOKUP($B444,'Catalog Items'!$L:$T,9,FALSE))</f>
        <v/>
      </c>
      <c r="P444" s="96" t="str">
        <f>IF($B444="","",VLOOKUP($B444,'Catalog Items'!$L:$AA,10,FALSE))</f>
        <v/>
      </c>
      <c r="Q444" s="96" t="str">
        <f>IF($B444="","",VLOOKUP($B444,'Catalog Items'!$L:$AA,11,FALSE))</f>
        <v/>
      </c>
      <c r="R444" s="96" t="str">
        <f>IF($B444="","",VLOOKUP($B444,'Catalog Items'!$L:$AA,12,FALSE))</f>
        <v/>
      </c>
      <c r="S444" s="96" t="str">
        <f>IF($B444="","",VLOOKUP($B444,'Catalog Items'!$L:$AA,13,FALSE))</f>
        <v/>
      </c>
      <c r="T444" s="47" t="str">
        <f>IF($B444="","",VLOOKUP($B444,'Catalog Items'!$L:$BB,17,FALSE))</f>
        <v/>
      </c>
      <c r="U444" s="47" t="str">
        <f>IF($B444="","",VLOOKUP($B444,'Catalog Items'!$L:$BB,19,FALSE))</f>
        <v/>
      </c>
      <c r="V444" s="47" t="str">
        <f>IF($B444="","",VLOOKUP($B444,'Catalog Items'!$L:$BB,20,FALSE))</f>
        <v/>
      </c>
      <c r="W444" s="47" t="str">
        <f>IF($B444="","",VLOOKUP($B444,'Catalog Items'!$L:$BB,21,FALSE))</f>
        <v/>
      </c>
      <c r="X444" s="48" t="str">
        <f>IF($B444="","",VLOOKUP($B444,'Catalog Items'!$L:$BB,22,FALSE))</f>
        <v/>
      </c>
      <c r="Y444" s="48" t="str">
        <f>IF($B444="","",VLOOKUP($B444,'Catalog Items'!$L:$BB,23,FALSE))</f>
        <v/>
      </c>
      <c r="Z444" s="48" t="str">
        <f>IF($B444="","",VLOOKUP($B444,'Catalog Items'!$L:$BB,24,FALSE))</f>
        <v/>
      </c>
      <c r="AA444" s="47" t="str">
        <f>IF($B444="","",VLOOKUP($B444,'Catalog Items'!$L:$BB,25,FALSE))</f>
        <v/>
      </c>
      <c r="AB444" s="47" t="str">
        <f>IF($B444="","",VLOOKUP($B444,'Catalog Items'!$L:$BB,26,FALSE))</f>
        <v/>
      </c>
      <c r="AC444" s="48" t="str">
        <f>IF($B444="","",VLOOKUP($B444,'Catalog Items'!$L:$BB,27,FALSE))</f>
        <v/>
      </c>
      <c r="AD444" s="48" t="str">
        <f>IF($B444="","",VLOOKUP($B444,'Catalog Items'!$L:$BB,28,FALSE))</f>
        <v/>
      </c>
      <c r="AE444" s="48" t="str">
        <f>IF($B444="","",VLOOKUP($B444,'Catalog Items'!$L:$BB,29,FALSE))</f>
        <v/>
      </c>
      <c r="AF444" s="48" t="str">
        <f>IF($B444="","",VLOOKUP($B444,'Catalog Items'!$L:$BB,30,FALSE))</f>
        <v/>
      </c>
      <c r="AG444" s="48" t="str">
        <f>IF($B444="","",VLOOKUP($B444,'Catalog Items'!$L:$BB,31,FALSE))</f>
        <v/>
      </c>
      <c r="AH444" s="48" t="str">
        <f>IF($B444="","",VLOOKUP($B444,'Catalog Items'!$L:$BB,32,FALSE))</f>
        <v/>
      </c>
      <c r="AI444" s="48" t="str">
        <f>IF($B444="","",VLOOKUP($B444,'Catalog Items'!$L:$BB,33,FALSE))</f>
        <v/>
      </c>
      <c r="AJ444" s="48" t="str">
        <f>IF($B444="","",VLOOKUP($B444,'Catalog Items'!$L:$BB,34,FALSE))</f>
        <v/>
      </c>
      <c r="AK444" s="47" t="str">
        <f>IF($B444="","",VLOOKUP($B444,'Catalog Items'!$L:$BB,35,FALSE))</f>
        <v/>
      </c>
      <c r="AL444" s="47" t="str">
        <f>IF($B444="","",VLOOKUP($B444,'Catalog Items'!$L:$BB,36,FALSE))</f>
        <v/>
      </c>
      <c r="AM444" s="47" t="str">
        <f>IF($B444="","",VLOOKUP($B444,'Catalog Items'!$L:$BB,37,FALSE))</f>
        <v/>
      </c>
      <c r="AN444" s="47" t="str">
        <f>IF($B444="","",VLOOKUP($B444,'Catalog Items'!$L:$BB,38,FALSE))</f>
        <v/>
      </c>
      <c r="AO444" s="47" t="str">
        <f>IF($B444="","",VLOOKUP($B444,'Catalog Items'!$L:$BB,14,FALSE))</f>
        <v/>
      </c>
    </row>
    <row r="445" spans="1:41" ht="15.6" customHeight="1" x14ac:dyDescent="0.25">
      <c r="A445" s="39">
        <v>434</v>
      </c>
      <c r="B445" s="40"/>
      <c r="C445" s="41"/>
      <c r="D445" s="41"/>
      <c r="E445" s="42" t="str">
        <f>IF($B445="","",VLOOKUP($B445,'Catalog Items'!$L:$M,2,FALSE))</f>
        <v/>
      </c>
      <c r="F445" s="68" t="str">
        <f>IF($B445="","",IF(AND(D445&gt;0,C445&gt;0),"UOM Error",IF(D445&gt;0,VLOOKUP(B445,'Catalog Items'!$L:$X,13,FALSE),IF(C445&gt;0,VLOOKUP(B445,'Catalog Items'!$L:$W,12,FALSE),0))))</f>
        <v/>
      </c>
      <c r="G445" s="43" t="str">
        <f t="shared" si="20"/>
        <v/>
      </c>
      <c r="H445" s="44">
        <f t="shared" si="21"/>
        <v>0</v>
      </c>
      <c r="I445" s="45">
        <f t="shared" si="19"/>
        <v>0</v>
      </c>
      <c r="J445" s="46" t="str">
        <f>IF($B445="","",VLOOKUP($B445,'Catalog Items'!$L:$N,3,FALSE))</f>
        <v/>
      </c>
      <c r="K445" s="46" t="str">
        <f>IF($B445="","",VLOOKUP($B445,'Catalog Items'!$L:$O,4,FALSE))</f>
        <v/>
      </c>
      <c r="L445" s="47" t="str">
        <f>IF($B445="","",VLOOKUP($B445,'Catalog Items'!$L:$Q,6,FALSE))</f>
        <v/>
      </c>
      <c r="M445" s="47" t="str">
        <f>IF($B445="","",VLOOKUP($B445,'Catalog Items'!$L:$R,7,FALSE))</f>
        <v/>
      </c>
      <c r="N445" s="47" t="str">
        <f>IF($B445="","",VLOOKUP($B445,'Catalog Items'!$L:$S,8,FALSE))</f>
        <v/>
      </c>
      <c r="O445" s="47" t="str">
        <f>IF($B445="","",VLOOKUP($B445,'Catalog Items'!$L:$T,9,FALSE))</f>
        <v/>
      </c>
      <c r="P445" s="96" t="str">
        <f>IF($B445="","",VLOOKUP($B445,'Catalog Items'!$L:$AA,10,FALSE))</f>
        <v/>
      </c>
      <c r="Q445" s="96" t="str">
        <f>IF($B445="","",VLOOKUP($B445,'Catalog Items'!$L:$AA,11,FALSE))</f>
        <v/>
      </c>
      <c r="R445" s="96" t="str">
        <f>IF($B445="","",VLOOKUP($B445,'Catalog Items'!$L:$AA,12,FALSE))</f>
        <v/>
      </c>
      <c r="S445" s="96" t="str">
        <f>IF($B445="","",VLOOKUP($B445,'Catalog Items'!$L:$AA,13,FALSE))</f>
        <v/>
      </c>
      <c r="T445" s="47" t="str">
        <f>IF($B445="","",VLOOKUP($B445,'Catalog Items'!$L:$BB,17,FALSE))</f>
        <v/>
      </c>
      <c r="U445" s="47" t="str">
        <f>IF($B445="","",VLOOKUP($B445,'Catalog Items'!$L:$BB,19,FALSE))</f>
        <v/>
      </c>
      <c r="V445" s="47" t="str">
        <f>IF($B445="","",VLOOKUP($B445,'Catalog Items'!$L:$BB,20,FALSE))</f>
        <v/>
      </c>
      <c r="W445" s="47" t="str">
        <f>IF($B445="","",VLOOKUP($B445,'Catalog Items'!$L:$BB,21,FALSE))</f>
        <v/>
      </c>
      <c r="X445" s="48" t="str">
        <f>IF($B445="","",VLOOKUP($B445,'Catalog Items'!$L:$BB,22,FALSE))</f>
        <v/>
      </c>
      <c r="Y445" s="48" t="str">
        <f>IF($B445="","",VLOOKUP($B445,'Catalog Items'!$L:$BB,23,FALSE))</f>
        <v/>
      </c>
      <c r="Z445" s="48" t="str">
        <f>IF($B445="","",VLOOKUP($B445,'Catalog Items'!$L:$BB,24,FALSE))</f>
        <v/>
      </c>
      <c r="AA445" s="47" t="str">
        <f>IF($B445="","",VLOOKUP($B445,'Catalog Items'!$L:$BB,25,FALSE))</f>
        <v/>
      </c>
      <c r="AB445" s="47" t="str">
        <f>IF($B445="","",VLOOKUP($B445,'Catalog Items'!$L:$BB,26,FALSE))</f>
        <v/>
      </c>
      <c r="AC445" s="48" t="str">
        <f>IF($B445="","",VLOOKUP($B445,'Catalog Items'!$L:$BB,27,FALSE))</f>
        <v/>
      </c>
      <c r="AD445" s="48" t="str">
        <f>IF($B445="","",VLOOKUP($B445,'Catalog Items'!$L:$BB,28,FALSE))</f>
        <v/>
      </c>
      <c r="AE445" s="48" t="str">
        <f>IF($B445="","",VLOOKUP($B445,'Catalog Items'!$L:$BB,29,FALSE))</f>
        <v/>
      </c>
      <c r="AF445" s="48" t="str">
        <f>IF($B445="","",VLOOKUP($B445,'Catalog Items'!$L:$BB,30,FALSE))</f>
        <v/>
      </c>
      <c r="AG445" s="48" t="str">
        <f>IF($B445="","",VLOOKUP($B445,'Catalog Items'!$L:$BB,31,FALSE))</f>
        <v/>
      </c>
      <c r="AH445" s="48" t="str">
        <f>IF($B445="","",VLOOKUP($B445,'Catalog Items'!$L:$BB,32,FALSE))</f>
        <v/>
      </c>
      <c r="AI445" s="48" t="str">
        <f>IF($B445="","",VLOOKUP($B445,'Catalog Items'!$L:$BB,33,FALSE))</f>
        <v/>
      </c>
      <c r="AJ445" s="48" t="str">
        <f>IF($B445="","",VLOOKUP($B445,'Catalog Items'!$L:$BB,34,FALSE))</f>
        <v/>
      </c>
      <c r="AK445" s="47" t="str">
        <f>IF($B445="","",VLOOKUP($B445,'Catalog Items'!$L:$BB,35,FALSE))</f>
        <v/>
      </c>
      <c r="AL445" s="47" t="str">
        <f>IF($B445="","",VLOOKUP($B445,'Catalog Items'!$L:$BB,36,FALSE))</f>
        <v/>
      </c>
      <c r="AM445" s="47" t="str">
        <f>IF($B445="","",VLOOKUP($B445,'Catalog Items'!$L:$BB,37,FALSE))</f>
        <v/>
      </c>
      <c r="AN445" s="47" t="str">
        <f>IF($B445="","",VLOOKUP($B445,'Catalog Items'!$L:$BB,38,FALSE))</f>
        <v/>
      </c>
      <c r="AO445" s="47" t="str">
        <f>IF($B445="","",VLOOKUP($B445,'Catalog Items'!$L:$BB,14,FALSE))</f>
        <v/>
      </c>
    </row>
    <row r="446" spans="1:41" ht="15.6" customHeight="1" x14ac:dyDescent="0.25">
      <c r="A446" s="39">
        <v>435</v>
      </c>
      <c r="B446" s="40"/>
      <c r="C446" s="41"/>
      <c r="D446" s="41"/>
      <c r="E446" s="42" t="str">
        <f>IF($B446="","",VLOOKUP($B446,'Catalog Items'!$L:$M,2,FALSE))</f>
        <v/>
      </c>
      <c r="F446" s="68" t="str">
        <f>IF($B446="","",IF(AND(D446&gt;0,C446&gt;0),"UOM Error",IF(D446&gt;0,VLOOKUP(B446,'Catalog Items'!$L:$X,13,FALSE),IF(C446&gt;0,VLOOKUP(B446,'Catalog Items'!$L:$W,12,FALSE),0))))</f>
        <v/>
      </c>
      <c r="G446" s="43" t="str">
        <f t="shared" si="20"/>
        <v/>
      </c>
      <c r="H446" s="44">
        <f t="shared" si="21"/>
        <v>0</v>
      </c>
      <c r="I446" s="45">
        <f t="shared" si="19"/>
        <v>0</v>
      </c>
      <c r="J446" s="46" t="str">
        <f>IF($B446="","",VLOOKUP($B446,'Catalog Items'!$L:$N,3,FALSE))</f>
        <v/>
      </c>
      <c r="K446" s="46" t="str">
        <f>IF($B446="","",VLOOKUP($B446,'Catalog Items'!$L:$O,4,FALSE))</f>
        <v/>
      </c>
      <c r="L446" s="47" t="str">
        <f>IF($B446="","",VLOOKUP($B446,'Catalog Items'!$L:$Q,6,FALSE))</f>
        <v/>
      </c>
      <c r="M446" s="47" t="str">
        <f>IF($B446="","",VLOOKUP($B446,'Catalog Items'!$L:$R,7,FALSE))</f>
        <v/>
      </c>
      <c r="N446" s="47" t="str">
        <f>IF($B446="","",VLOOKUP($B446,'Catalog Items'!$L:$S,8,FALSE))</f>
        <v/>
      </c>
      <c r="O446" s="47" t="str">
        <f>IF($B446="","",VLOOKUP($B446,'Catalog Items'!$L:$T,9,FALSE))</f>
        <v/>
      </c>
      <c r="P446" s="96" t="str">
        <f>IF($B446="","",VLOOKUP($B446,'Catalog Items'!$L:$AA,10,FALSE))</f>
        <v/>
      </c>
      <c r="Q446" s="96" t="str">
        <f>IF($B446="","",VLOOKUP($B446,'Catalog Items'!$L:$AA,11,FALSE))</f>
        <v/>
      </c>
      <c r="R446" s="96" t="str">
        <f>IF($B446="","",VLOOKUP($B446,'Catalog Items'!$L:$AA,12,FALSE))</f>
        <v/>
      </c>
      <c r="S446" s="96" t="str">
        <f>IF($B446="","",VLOOKUP($B446,'Catalog Items'!$L:$AA,13,FALSE))</f>
        <v/>
      </c>
      <c r="T446" s="47" t="str">
        <f>IF($B446="","",VLOOKUP($B446,'Catalog Items'!$L:$BB,17,FALSE))</f>
        <v/>
      </c>
      <c r="U446" s="47" t="str">
        <f>IF($B446="","",VLOOKUP($B446,'Catalog Items'!$L:$BB,19,FALSE))</f>
        <v/>
      </c>
      <c r="V446" s="47" t="str">
        <f>IF($B446="","",VLOOKUP($B446,'Catalog Items'!$L:$BB,20,FALSE))</f>
        <v/>
      </c>
      <c r="W446" s="47" t="str">
        <f>IF($B446="","",VLOOKUP($B446,'Catalog Items'!$L:$BB,21,FALSE))</f>
        <v/>
      </c>
      <c r="X446" s="48" t="str">
        <f>IF($B446="","",VLOOKUP($B446,'Catalog Items'!$L:$BB,22,FALSE))</f>
        <v/>
      </c>
      <c r="Y446" s="48" t="str">
        <f>IF($B446="","",VLOOKUP($B446,'Catalog Items'!$L:$BB,23,FALSE))</f>
        <v/>
      </c>
      <c r="Z446" s="48" t="str">
        <f>IF($B446="","",VLOOKUP($B446,'Catalog Items'!$L:$BB,24,FALSE))</f>
        <v/>
      </c>
      <c r="AA446" s="47" t="str">
        <f>IF($B446="","",VLOOKUP($B446,'Catalog Items'!$L:$BB,25,FALSE))</f>
        <v/>
      </c>
      <c r="AB446" s="47" t="str">
        <f>IF($B446="","",VLOOKUP($B446,'Catalog Items'!$L:$BB,26,FALSE))</f>
        <v/>
      </c>
      <c r="AC446" s="48" t="str">
        <f>IF($B446="","",VLOOKUP($B446,'Catalog Items'!$L:$BB,27,FALSE))</f>
        <v/>
      </c>
      <c r="AD446" s="48" t="str">
        <f>IF($B446="","",VLOOKUP($B446,'Catalog Items'!$L:$BB,28,FALSE))</f>
        <v/>
      </c>
      <c r="AE446" s="48" t="str">
        <f>IF($B446="","",VLOOKUP($B446,'Catalog Items'!$L:$BB,29,FALSE))</f>
        <v/>
      </c>
      <c r="AF446" s="48" t="str">
        <f>IF($B446="","",VLOOKUP($B446,'Catalog Items'!$L:$BB,30,FALSE))</f>
        <v/>
      </c>
      <c r="AG446" s="48" t="str">
        <f>IF($B446="","",VLOOKUP($B446,'Catalog Items'!$L:$BB,31,FALSE))</f>
        <v/>
      </c>
      <c r="AH446" s="48" t="str">
        <f>IF($B446="","",VLOOKUP($B446,'Catalog Items'!$L:$BB,32,FALSE))</f>
        <v/>
      </c>
      <c r="AI446" s="48" t="str">
        <f>IF($B446="","",VLOOKUP($B446,'Catalog Items'!$L:$BB,33,FALSE))</f>
        <v/>
      </c>
      <c r="AJ446" s="48" t="str">
        <f>IF($B446="","",VLOOKUP($B446,'Catalog Items'!$L:$BB,34,FALSE))</f>
        <v/>
      </c>
      <c r="AK446" s="47" t="str">
        <f>IF($B446="","",VLOOKUP($B446,'Catalog Items'!$L:$BB,35,FALSE))</f>
        <v/>
      </c>
      <c r="AL446" s="47" t="str">
        <f>IF($B446="","",VLOOKUP($B446,'Catalog Items'!$L:$BB,36,FALSE))</f>
        <v/>
      </c>
      <c r="AM446" s="47" t="str">
        <f>IF($B446="","",VLOOKUP($B446,'Catalog Items'!$L:$BB,37,FALSE))</f>
        <v/>
      </c>
      <c r="AN446" s="47" t="str">
        <f>IF($B446="","",VLOOKUP($B446,'Catalog Items'!$L:$BB,38,FALSE))</f>
        <v/>
      </c>
      <c r="AO446" s="47" t="str">
        <f>IF($B446="","",VLOOKUP($B446,'Catalog Items'!$L:$BB,14,FALSE))</f>
        <v/>
      </c>
    </row>
    <row r="447" spans="1:41" ht="15.6" customHeight="1" x14ac:dyDescent="0.25">
      <c r="A447" s="39">
        <v>436</v>
      </c>
      <c r="B447" s="40"/>
      <c r="C447" s="41"/>
      <c r="D447" s="41"/>
      <c r="E447" s="42" t="str">
        <f>IF($B447="","",VLOOKUP($B447,'Catalog Items'!$L:$M,2,FALSE))</f>
        <v/>
      </c>
      <c r="F447" s="68" t="str">
        <f>IF($B447="","",IF(AND(D447&gt;0,C447&gt;0),"UOM Error",IF(D447&gt;0,VLOOKUP(B447,'Catalog Items'!$L:$X,13,FALSE),IF(C447&gt;0,VLOOKUP(B447,'Catalog Items'!$L:$W,12,FALSE),0))))</f>
        <v/>
      </c>
      <c r="G447" s="43" t="str">
        <f t="shared" si="20"/>
        <v/>
      </c>
      <c r="H447" s="44">
        <f t="shared" si="21"/>
        <v>0</v>
      </c>
      <c r="I447" s="45">
        <f t="shared" si="19"/>
        <v>0</v>
      </c>
      <c r="J447" s="46" t="str">
        <f>IF($B447="","",VLOOKUP($B447,'Catalog Items'!$L:$N,3,FALSE))</f>
        <v/>
      </c>
      <c r="K447" s="46" t="str">
        <f>IF($B447="","",VLOOKUP($B447,'Catalog Items'!$L:$O,4,FALSE))</f>
        <v/>
      </c>
      <c r="L447" s="47" t="str">
        <f>IF($B447="","",VLOOKUP($B447,'Catalog Items'!$L:$Q,6,FALSE))</f>
        <v/>
      </c>
      <c r="M447" s="47" t="str">
        <f>IF($B447="","",VLOOKUP($B447,'Catalog Items'!$L:$R,7,FALSE))</f>
        <v/>
      </c>
      <c r="N447" s="47" t="str">
        <f>IF($B447="","",VLOOKUP($B447,'Catalog Items'!$L:$S,8,FALSE))</f>
        <v/>
      </c>
      <c r="O447" s="47" t="str">
        <f>IF($B447="","",VLOOKUP($B447,'Catalog Items'!$L:$T,9,FALSE))</f>
        <v/>
      </c>
      <c r="P447" s="96" t="str">
        <f>IF($B447="","",VLOOKUP($B447,'Catalog Items'!$L:$AA,10,FALSE))</f>
        <v/>
      </c>
      <c r="Q447" s="96" t="str">
        <f>IF($B447="","",VLOOKUP($B447,'Catalog Items'!$L:$AA,11,FALSE))</f>
        <v/>
      </c>
      <c r="R447" s="96" t="str">
        <f>IF($B447="","",VLOOKUP($B447,'Catalog Items'!$L:$AA,12,FALSE))</f>
        <v/>
      </c>
      <c r="S447" s="96" t="str">
        <f>IF($B447="","",VLOOKUP($B447,'Catalog Items'!$L:$AA,13,FALSE))</f>
        <v/>
      </c>
      <c r="T447" s="47" t="str">
        <f>IF($B447="","",VLOOKUP($B447,'Catalog Items'!$L:$BB,17,FALSE))</f>
        <v/>
      </c>
      <c r="U447" s="47" t="str">
        <f>IF($B447="","",VLOOKUP($B447,'Catalog Items'!$L:$BB,19,FALSE))</f>
        <v/>
      </c>
      <c r="V447" s="47" t="str">
        <f>IF($B447="","",VLOOKUP($B447,'Catalog Items'!$L:$BB,20,FALSE))</f>
        <v/>
      </c>
      <c r="W447" s="47" t="str">
        <f>IF($B447="","",VLOOKUP($B447,'Catalog Items'!$L:$BB,21,FALSE))</f>
        <v/>
      </c>
      <c r="X447" s="48" t="str">
        <f>IF($B447="","",VLOOKUP($B447,'Catalog Items'!$L:$BB,22,FALSE))</f>
        <v/>
      </c>
      <c r="Y447" s="48" t="str">
        <f>IF($B447="","",VLOOKUP($B447,'Catalog Items'!$L:$BB,23,FALSE))</f>
        <v/>
      </c>
      <c r="Z447" s="48" t="str">
        <f>IF($B447="","",VLOOKUP($B447,'Catalog Items'!$L:$BB,24,FALSE))</f>
        <v/>
      </c>
      <c r="AA447" s="47" t="str">
        <f>IF($B447="","",VLOOKUP($B447,'Catalog Items'!$L:$BB,25,FALSE))</f>
        <v/>
      </c>
      <c r="AB447" s="47" t="str">
        <f>IF($B447="","",VLOOKUP($B447,'Catalog Items'!$L:$BB,26,FALSE))</f>
        <v/>
      </c>
      <c r="AC447" s="48" t="str">
        <f>IF($B447="","",VLOOKUP($B447,'Catalog Items'!$L:$BB,27,FALSE))</f>
        <v/>
      </c>
      <c r="AD447" s="48" t="str">
        <f>IF($B447="","",VLOOKUP($B447,'Catalog Items'!$L:$BB,28,FALSE))</f>
        <v/>
      </c>
      <c r="AE447" s="48" t="str">
        <f>IF($B447="","",VLOOKUP($B447,'Catalog Items'!$L:$BB,29,FALSE))</f>
        <v/>
      </c>
      <c r="AF447" s="48" t="str">
        <f>IF($B447="","",VLOOKUP($B447,'Catalog Items'!$L:$BB,30,FALSE))</f>
        <v/>
      </c>
      <c r="AG447" s="48" t="str">
        <f>IF($B447="","",VLOOKUP($B447,'Catalog Items'!$L:$BB,31,FALSE))</f>
        <v/>
      </c>
      <c r="AH447" s="48" t="str">
        <f>IF($B447="","",VLOOKUP($B447,'Catalog Items'!$L:$BB,32,FALSE))</f>
        <v/>
      </c>
      <c r="AI447" s="48" t="str">
        <f>IF($B447="","",VLOOKUP($B447,'Catalog Items'!$L:$BB,33,FALSE))</f>
        <v/>
      </c>
      <c r="AJ447" s="48" t="str">
        <f>IF($B447="","",VLOOKUP($B447,'Catalog Items'!$L:$BB,34,FALSE))</f>
        <v/>
      </c>
      <c r="AK447" s="47" t="str">
        <f>IF($B447="","",VLOOKUP($B447,'Catalog Items'!$L:$BB,35,FALSE))</f>
        <v/>
      </c>
      <c r="AL447" s="47" t="str">
        <f>IF($B447="","",VLOOKUP($B447,'Catalog Items'!$L:$BB,36,FALSE))</f>
        <v/>
      </c>
      <c r="AM447" s="47" t="str">
        <f>IF($B447="","",VLOOKUP($B447,'Catalog Items'!$L:$BB,37,FALSE))</f>
        <v/>
      </c>
      <c r="AN447" s="47" t="str">
        <f>IF($B447="","",VLOOKUP($B447,'Catalog Items'!$L:$BB,38,FALSE))</f>
        <v/>
      </c>
      <c r="AO447" s="47" t="str">
        <f>IF($B447="","",VLOOKUP($B447,'Catalog Items'!$L:$BB,14,FALSE))</f>
        <v/>
      </c>
    </row>
    <row r="448" spans="1:41" ht="15.6" customHeight="1" x14ac:dyDescent="0.25">
      <c r="A448" s="39">
        <v>437</v>
      </c>
      <c r="B448" s="40"/>
      <c r="C448" s="41"/>
      <c r="D448" s="41"/>
      <c r="E448" s="42" t="str">
        <f>IF($B448="","",VLOOKUP($B448,'Catalog Items'!$L:$M,2,FALSE))</f>
        <v/>
      </c>
      <c r="F448" s="68" t="str">
        <f>IF($B448="","",IF(AND(D448&gt;0,C448&gt;0),"UOM Error",IF(D448&gt;0,VLOOKUP(B448,'Catalog Items'!$L:$X,13,FALSE),IF(C448&gt;0,VLOOKUP(B448,'Catalog Items'!$L:$W,12,FALSE),0))))</f>
        <v/>
      </c>
      <c r="G448" s="43" t="str">
        <f t="shared" si="20"/>
        <v/>
      </c>
      <c r="H448" s="44">
        <f t="shared" si="21"/>
        <v>0</v>
      </c>
      <c r="I448" s="45">
        <f t="shared" si="19"/>
        <v>0</v>
      </c>
      <c r="J448" s="46" t="str">
        <f>IF($B448="","",VLOOKUP($B448,'Catalog Items'!$L:$N,3,FALSE))</f>
        <v/>
      </c>
      <c r="K448" s="46" t="str">
        <f>IF($B448="","",VLOOKUP($B448,'Catalog Items'!$L:$O,4,FALSE))</f>
        <v/>
      </c>
      <c r="L448" s="47" t="str">
        <f>IF($B448="","",VLOOKUP($B448,'Catalog Items'!$L:$Q,6,FALSE))</f>
        <v/>
      </c>
      <c r="M448" s="47" t="str">
        <f>IF($B448="","",VLOOKUP($B448,'Catalog Items'!$L:$R,7,FALSE))</f>
        <v/>
      </c>
      <c r="N448" s="47" t="str">
        <f>IF($B448="","",VLOOKUP($B448,'Catalog Items'!$L:$S,8,FALSE))</f>
        <v/>
      </c>
      <c r="O448" s="47" t="str">
        <f>IF($B448="","",VLOOKUP($B448,'Catalog Items'!$L:$T,9,FALSE))</f>
        <v/>
      </c>
      <c r="P448" s="96" t="str">
        <f>IF($B448="","",VLOOKUP($B448,'Catalog Items'!$L:$AA,10,FALSE))</f>
        <v/>
      </c>
      <c r="Q448" s="96" t="str">
        <f>IF($B448="","",VLOOKUP($B448,'Catalog Items'!$L:$AA,11,FALSE))</f>
        <v/>
      </c>
      <c r="R448" s="96" t="str">
        <f>IF($B448="","",VLOOKUP($B448,'Catalog Items'!$L:$AA,12,FALSE))</f>
        <v/>
      </c>
      <c r="S448" s="96" t="str">
        <f>IF($B448="","",VLOOKUP($B448,'Catalog Items'!$L:$AA,13,FALSE))</f>
        <v/>
      </c>
      <c r="T448" s="47" t="str">
        <f>IF($B448="","",VLOOKUP($B448,'Catalog Items'!$L:$BB,17,FALSE))</f>
        <v/>
      </c>
      <c r="U448" s="47" t="str">
        <f>IF($B448="","",VLOOKUP($B448,'Catalog Items'!$L:$BB,19,FALSE))</f>
        <v/>
      </c>
      <c r="V448" s="47" t="str">
        <f>IF($B448="","",VLOOKUP($B448,'Catalog Items'!$L:$BB,20,FALSE))</f>
        <v/>
      </c>
      <c r="W448" s="47" t="str">
        <f>IF($B448="","",VLOOKUP($B448,'Catalog Items'!$L:$BB,21,FALSE))</f>
        <v/>
      </c>
      <c r="X448" s="48" t="str">
        <f>IF($B448="","",VLOOKUP($B448,'Catalog Items'!$L:$BB,22,FALSE))</f>
        <v/>
      </c>
      <c r="Y448" s="48" t="str">
        <f>IF($B448="","",VLOOKUP($B448,'Catalog Items'!$L:$BB,23,FALSE))</f>
        <v/>
      </c>
      <c r="Z448" s="48" t="str">
        <f>IF($B448="","",VLOOKUP($B448,'Catalog Items'!$L:$BB,24,FALSE))</f>
        <v/>
      </c>
      <c r="AA448" s="47" t="str">
        <f>IF($B448="","",VLOOKUP($B448,'Catalog Items'!$L:$BB,25,FALSE))</f>
        <v/>
      </c>
      <c r="AB448" s="47" t="str">
        <f>IF($B448="","",VLOOKUP($B448,'Catalog Items'!$L:$BB,26,FALSE))</f>
        <v/>
      </c>
      <c r="AC448" s="48" t="str">
        <f>IF($B448="","",VLOOKUP($B448,'Catalog Items'!$L:$BB,27,FALSE))</f>
        <v/>
      </c>
      <c r="AD448" s="48" t="str">
        <f>IF($B448="","",VLOOKUP($B448,'Catalog Items'!$L:$BB,28,FALSE))</f>
        <v/>
      </c>
      <c r="AE448" s="48" t="str">
        <f>IF($B448="","",VLOOKUP($B448,'Catalog Items'!$L:$BB,29,FALSE))</f>
        <v/>
      </c>
      <c r="AF448" s="48" t="str">
        <f>IF($B448="","",VLOOKUP($B448,'Catalog Items'!$L:$BB,30,FALSE))</f>
        <v/>
      </c>
      <c r="AG448" s="48" t="str">
        <f>IF($B448="","",VLOOKUP($B448,'Catalog Items'!$L:$BB,31,FALSE))</f>
        <v/>
      </c>
      <c r="AH448" s="48" t="str">
        <f>IF($B448="","",VLOOKUP($B448,'Catalog Items'!$L:$BB,32,FALSE))</f>
        <v/>
      </c>
      <c r="AI448" s="48" t="str">
        <f>IF($B448="","",VLOOKUP($B448,'Catalog Items'!$L:$BB,33,FALSE))</f>
        <v/>
      </c>
      <c r="AJ448" s="48" t="str">
        <f>IF($B448="","",VLOOKUP($B448,'Catalog Items'!$L:$BB,34,FALSE))</f>
        <v/>
      </c>
      <c r="AK448" s="47" t="str">
        <f>IF($B448="","",VLOOKUP($B448,'Catalog Items'!$L:$BB,35,FALSE))</f>
        <v/>
      </c>
      <c r="AL448" s="47" t="str">
        <f>IF($B448="","",VLOOKUP($B448,'Catalog Items'!$L:$BB,36,FALSE))</f>
        <v/>
      </c>
      <c r="AM448" s="47" t="str">
        <f>IF($B448="","",VLOOKUP($B448,'Catalog Items'!$L:$BB,37,FALSE))</f>
        <v/>
      </c>
      <c r="AN448" s="47" t="str">
        <f>IF($B448="","",VLOOKUP($B448,'Catalog Items'!$L:$BB,38,FALSE))</f>
        <v/>
      </c>
      <c r="AO448" s="47" t="str">
        <f>IF($B448="","",VLOOKUP($B448,'Catalog Items'!$L:$BB,14,FALSE))</f>
        <v/>
      </c>
    </row>
    <row r="449" spans="1:41" ht="15.6" customHeight="1" x14ac:dyDescent="0.25">
      <c r="A449" s="39">
        <v>438</v>
      </c>
      <c r="B449" s="40"/>
      <c r="C449" s="41"/>
      <c r="D449" s="41"/>
      <c r="E449" s="42" t="str">
        <f>IF($B449="","",VLOOKUP($B449,'Catalog Items'!$L:$M,2,FALSE))</f>
        <v/>
      </c>
      <c r="F449" s="68" t="str">
        <f>IF($B449="","",IF(AND(D449&gt;0,C449&gt;0),"UOM Error",IF(D449&gt;0,VLOOKUP(B449,'Catalog Items'!$L:$X,13,FALSE),IF(C449&gt;0,VLOOKUP(B449,'Catalog Items'!$L:$W,12,FALSE),0))))</f>
        <v/>
      </c>
      <c r="G449" s="43" t="str">
        <f t="shared" si="20"/>
        <v/>
      </c>
      <c r="H449" s="44">
        <f t="shared" si="21"/>
        <v>0</v>
      </c>
      <c r="I449" s="45">
        <f t="shared" si="19"/>
        <v>0</v>
      </c>
      <c r="J449" s="46" t="str">
        <f>IF($B449="","",VLOOKUP($B449,'Catalog Items'!$L:$N,3,FALSE))</f>
        <v/>
      </c>
      <c r="K449" s="46" t="str">
        <f>IF($B449="","",VLOOKUP($B449,'Catalog Items'!$L:$O,4,FALSE))</f>
        <v/>
      </c>
      <c r="L449" s="47" t="str">
        <f>IF($B449="","",VLOOKUP($B449,'Catalog Items'!$L:$Q,6,FALSE))</f>
        <v/>
      </c>
      <c r="M449" s="47" t="str">
        <f>IF($B449="","",VLOOKUP($B449,'Catalog Items'!$L:$R,7,FALSE))</f>
        <v/>
      </c>
      <c r="N449" s="47" t="str">
        <f>IF($B449="","",VLOOKUP($B449,'Catalog Items'!$L:$S,8,FALSE))</f>
        <v/>
      </c>
      <c r="O449" s="47" t="str">
        <f>IF($B449="","",VLOOKUP($B449,'Catalog Items'!$L:$T,9,FALSE))</f>
        <v/>
      </c>
      <c r="P449" s="96" t="str">
        <f>IF($B449="","",VLOOKUP($B449,'Catalog Items'!$L:$AA,10,FALSE))</f>
        <v/>
      </c>
      <c r="Q449" s="96" t="str">
        <f>IF($B449="","",VLOOKUP($B449,'Catalog Items'!$L:$AA,11,FALSE))</f>
        <v/>
      </c>
      <c r="R449" s="96" t="str">
        <f>IF($B449="","",VLOOKUP($B449,'Catalog Items'!$L:$AA,12,FALSE))</f>
        <v/>
      </c>
      <c r="S449" s="96" t="str">
        <f>IF($B449="","",VLOOKUP($B449,'Catalog Items'!$L:$AA,13,FALSE))</f>
        <v/>
      </c>
      <c r="T449" s="47" t="str">
        <f>IF($B449="","",VLOOKUP($B449,'Catalog Items'!$L:$BB,17,FALSE))</f>
        <v/>
      </c>
      <c r="U449" s="47" t="str">
        <f>IF($B449="","",VLOOKUP($B449,'Catalog Items'!$L:$BB,19,FALSE))</f>
        <v/>
      </c>
      <c r="V449" s="47" t="str">
        <f>IF($B449="","",VLOOKUP($B449,'Catalog Items'!$L:$BB,20,FALSE))</f>
        <v/>
      </c>
      <c r="W449" s="47" t="str">
        <f>IF($B449="","",VLOOKUP($B449,'Catalog Items'!$L:$BB,21,FALSE))</f>
        <v/>
      </c>
      <c r="X449" s="48" t="str">
        <f>IF($B449="","",VLOOKUP($B449,'Catalog Items'!$L:$BB,22,FALSE))</f>
        <v/>
      </c>
      <c r="Y449" s="48" t="str">
        <f>IF($B449="","",VLOOKUP($B449,'Catalog Items'!$L:$BB,23,FALSE))</f>
        <v/>
      </c>
      <c r="Z449" s="48" t="str">
        <f>IF($B449="","",VLOOKUP($B449,'Catalog Items'!$L:$BB,24,FALSE))</f>
        <v/>
      </c>
      <c r="AA449" s="47" t="str">
        <f>IF($B449="","",VLOOKUP($B449,'Catalog Items'!$L:$BB,25,FALSE))</f>
        <v/>
      </c>
      <c r="AB449" s="47" t="str">
        <f>IF($B449="","",VLOOKUP($B449,'Catalog Items'!$L:$BB,26,FALSE))</f>
        <v/>
      </c>
      <c r="AC449" s="48" t="str">
        <f>IF($B449="","",VLOOKUP($B449,'Catalog Items'!$L:$BB,27,FALSE))</f>
        <v/>
      </c>
      <c r="AD449" s="48" t="str">
        <f>IF($B449="","",VLOOKUP($B449,'Catalog Items'!$L:$BB,28,FALSE))</f>
        <v/>
      </c>
      <c r="AE449" s="48" t="str">
        <f>IF($B449="","",VLOOKUP($B449,'Catalog Items'!$L:$BB,29,FALSE))</f>
        <v/>
      </c>
      <c r="AF449" s="48" t="str">
        <f>IF($B449="","",VLOOKUP($B449,'Catalog Items'!$L:$BB,30,FALSE))</f>
        <v/>
      </c>
      <c r="AG449" s="48" t="str">
        <f>IF($B449="","",VLOOKUP($B449,'Catalog Items'!$L:$BB,31,FALSE))</f>
        <v/>
      </c>
      <c r="AH449" s="48" t="str">
        <f>IF($B449="","",VLOOKUP($B449,'Catalog Items'!$L:$BB,32,FALSE))</f>
        <v/>
      </c>
      <c r="AI449" s="48" t="str">
        <f>IF($B449="","",VLOOKUP($B449,'Catalog Items'!$L:$BB,33,FALSE))</f>
        <v/>
      </c>
      <c r="AJ449" s="48" t="str">
        <f>IF($B449="","",VLOOKUP($B449,'Catalog Items'!$L:$BB,34,FALSE))</f>
        <v/>
      </c>
      <c r="AK449" s="47" t="str">
        <f>IF($B449="","",VLOOKUP($B449,'Catalog Items'!$L:$BB,35,FALSE))</f>
        <v/>
      </c>
      <c r="AL449" s="47" t="str">
        <f>IF($B449="","",VLOOKUP($B449,'Catalog Items'!$L:$BB,36,FALSE))</f>
        <v/>
      </c>
      <c r="AM449" s="47" t="str">
        <f>IF($B449="","",VLOOKUP($B449,'Catalog Items'!$L:$BB,37,FALSE))</f>
        <v/>
      </c>
      <c r="AN449" s="47" t="str">
        <f>IF($B449="","",VLOOKUP($B449,'Catalog Items'!$L:$BB,38,FALSE))</f>
        <v/>
      </c>
      <c r="AO449" s="47" t="str">
        <f>IF($B449="","",VLOOKUP($B449,'Catalog Items'!$L:$BB,14,FALSE))</f>
        <v/>
      </c>
    </row>
    <row r="450" spans="1:41" ht="15.6" customHeight="1" x14ac:dyDescent="0.25">
      <c r="A450" s="39">
        <v>439</v>
      </c>
      <c r="B450" s="40"/>
      <c r="C450" s="41"/>
      <c r="D450" s="41"/>
      <c r="E450" s="42" t="str">
        <f>IF($B450="","",VLOOKUP($B450,'Catalog Items'!$L:$M,2,FALSE))</f>
        <v/>
      </c>
      <c r="F450" s="68" t="str">
        <f>IF($B450="","",IF(AND(D450&gt;0,C450&gt;0),"UOM Error",IF(D450&gt;0,VLOOKUP(B450,'Catalog Items'!$L:$X,13,FALSE),IF(C450&gt;0,VLOOKUP(B450,'Catalog Items'!$L:$W,12,FALSE),0))))</f>
        <v/>
      </c>
      <c r="G450" s="43" t="str">
        <f t="shared" si="20"/>
        <v/>
      </c>
      <c r="H450" s="44">
        <f t="shared" si="21"/>
        <v>0</v>
      </c>
      <c r="I450" s="45">
        <f t="shared" si="19"/>
        <v>0</v>
      </c>
      <c r="J450" s="46" t="str">
        <f>IF($B450="","",VLOOKUP($B450,'Catalog Items'!$L:$N,3,FALSE))</f>
        <v/>
      </c>
      <c r="K450" s="46" t="str">
        <f>IF($B450="","",VLOOKUP($B450,'Catalog Items'!$L:$O,4,FALSE))</f>
        <v/>
      </c>
      <c r="L450" s="47" t="str">
        <f>IF($B450="","",VLOOKUP($B450,'Catalog Items'!$L:$Q,6,FALSE))</f>
        <v/>
      </c>
      <c r="M450" s="47" t="str">
        <f>IF($B450="","",VLOOKUP($B450,'Catalog Items'!$L:$R,7,FALSE))</f>
        <v/>
      </c>
      <c r="N450" s="47" t="str">
        <f>IF($B450="","",VLOOKUP($B450,'Catalog Items'!$L:$S,8,FALSE))</f>
        <v/>
      </c>
      <c r="O450" s="47" t="str">
        <f>IF($B450="","",VLOOKUP($B450,'Catalog Items'!$L:$T,9,FALSE))</f>
        <v/>
      </c>
      <c r="P450" s="96" t="str">
        <f>IF($B450="","",VLOOKUP($B450,'Catalog Items'!$L:$AA,10,FALSE))</f>
        <v/>
      </c>
      <c r="Q450" s="96" t="str">
        <f>IF($B450="","",VLOOKUP($B450,'Catalog Items'!$L:$AA,11,FALSE))</f>
        <v/>
      </c>
      <c r="R450" s="96" t="str">
        <f>IF($B450="","",VLOOKUP($B450,'Catalog Items'!$L:$AA,12,FALSE))</f>
        <v/>
      </c>
      <c r="S450" s="96" t="str">
        <f>IF($B450="","",VLOOKUP($B450,'Catalog Items'!$L:$AA,13,FALSE))</f>
        <v/>
      </c>
      <c r="T450" s="47" t="str">
        <f>IF($B450="","",VLOOKUP($B450,'Catalog Items'!$L:$BB,17,FALSE))</f>
        <v/>
      </c>
      <c r="U450" s="47" t="str">
        <f>IF($B450="","",VLOOKUP($B450,'Catalog Items'!$L:$BB,19,FALSE))</f>
        <v/>
      </c>
      <c r="V450" s="47" t="str">
        <f>IF($B450="","",VLOOKUP($B450,'Catalog Items'!$L:$BB,20,FALSE))</f>
        <v/>
      </c>
      <c r="W450" s="47" t="str">
        <f>IF($B450="","",VLOOKUP($B450,'Catalog Items'!$L:$BB,21,FALSE))</f>
        <v/>
      </c>
      <c r="X450" s="48" t="str">
        <f>IF($B450="","",VLOOKUP($B450,'Catalog Items'!$L:$BB,22,FALSE))</f>
        <v/>
      </c>
      <c r="Y450" s="48" t="str">
        <f>IF($B450="","",VLOOKUP($B450,'Catalog Items'!$L:$BB,23,FALSE))</f>
        <v/>
      </c>
      <c r="Z450" s="48" t="str">
        <f>IF($B450="","",VLOOKUP($B450,'Catalog Items'!$L:$BB,24,FALSE))</f>
        <v/>
      </c>
      <c r="AA450" s="47" t="str">
        <f>IF($B450="","",VLOOKUP($B450,'Catalog Items'!$L:$BB,25,FALSE))</f>
        <v/>
      </c>
      <c r="AB450" s="47" t="str">
        <f>IF($B450="","",VLOOKUP($B450,'Catalog Items'!$L:$BB,26,FALSE))</f>
        <v/>
      </c>
      <c r="AC450" s="48" t="str">
        <f>IF($B450="","",VLOOKUP($B450,'Catalog Items'!$L:$BB,27,FALSE))</f>
        <v/>
      </c>
      <c r="AD450" s="48" t="str">
        <f>IF($B450="","",VLOOKUP($B450,'Catalog Items'!$L:$BB,28,FALSE))</f>
        <v/>
      </c>
      <c r="AE450" s="48" t="str">
        <f>IF($B450="","",VLOOKUP($B450,'Catalog Items'!$L:$BB,29,FALSE))</f>
        <v/>
      </c>
      <c r="AF450" s="48" t="str">
        <f>IF($B450="","",VLOOKUP($B450,'Catalog Items'!$L:$BB,30,FALSE))</f>
        <v/>
      </c>
      <c r="AG450" s="48" t="str">
        <f>IF($B450="","",VLOOKUP($B450,'Catalog Items'!$L:$BB,31,FALSE))</f>
        <v/>
      </c>
      <c r="AH450" s="48" t="str">
        <f>IF($B450="","",VLOOKUP($B450,'Catalog Items'!$L:$BB,32,FALSE))</f>
        <v/>
      </c>
      <c r="AI450" s="48" t="str">
        <f>IF($B450="","",VLOOKUP($B450,'Catalog Items'!$L:$BB,33,FALSE))</f>
        <v/>
      </c>
      <c r="AJ450" s="48" t="str">
        <f>IF($B450="","",VLOOKUP($B450,'Catalog Items'!$L:$BB,34,FALSE))</f>
        <v/>
      </c>
      <c r="AK450" s="47" t="str">
        <f>IF($B450="","",VLOOKUP($B450,'Catalog Items'!$L:$BB,35,FALSE))</f>
        <v/>
      </c>
      <c r="AL450" s="47" t="str">
        <f>IF($B450="","",VLOOKUP($B450,'Catalog Items'!$L:$BB,36,FALSE))</f>
        <v/>
      </c>
      <c r="AM450" s="47" t="str">
        <f>IF($B450="","",VLOOKUP($B450,'Catalog Items'!$L:$BB,37,FALSE))</f>
        <v/>
      </c>
      <c r="AN450" s="47" t="str">
        <f>IF($B450="","",VLOOKUP($B450,'Catalog Items'!$L:$BB,38,FALSE))</f>
        <v/>
      </c>
      <c r="AO450" s="47" t="str">
        <f>IF($B450="","",VLOOKUP($B450,'Catalog Items'!$L:$BB,14,FALSE))</f>
        <v/>
      </c>
    </row>
    <row r="451" spans="1:41" ht="15.6" customHeight="1" x14ac:dyDescent="0.25">
      <c r="A451" s="39">
        <v>440</v>
      </c>
      <c r="B451" s="40"/>
      <c r="C451" s="41"/>
      <c r="D451" s="41"/>
      <c r="E451" s="42" t="str">
        <f>IF($B451="","",VLOOKUP($B451,'Catalog Items'!$L:$M,2,FALSE))</f>
        <v/>
      </c>
      <c r="F451" s="68" t="str">
        <f>IF($B451="","",IF(AND(D451&gt;0,C451&gt;0),"UOM Error",IF(D451&gt;0,VLOOKUP(B451,'Catalog Items'!$L:$X,13,FALSE),IF(C451&gt;0,VLOOKUP(B451,'Catalog Items'!$L:$W,12,FALSE),0))))</f>
        <v/>
      </c>
      <c r="G451" s="43" t="str">
        <f t="shared" si="20"/>
        <v/>
      </c>
      <c r="H451" s="44">
        <f t="shared" si="21"/>
        <v>0</v>
      </c>
      <c r="I451" s="45">
        <f t="shared" si="19"/>
        <v>0</v>
      </c>
      <c r="J451" s="46" t="str">
        <f>IF($B451="","",VLOOKUP($B451,'Catalog Items'!$L:$N,3,FALSE))</f>
        <v/>
      </c>
      <c r="K451" s="46" t="str">
        <f>IF($B451="","",VLOOKUP($B451,'Catalog Items'!$L:$O,4,FALSE))</f>
        <v/>
      </c>
      <c r="L451" s="47" t="str">
        <f>IF($B451="","",VLOOKUP($B451,'Catalog Items'!$L:$Q,6,FALSE))</f>
        <v/>
      </c>
      <c r="M451" s="47" t="str">
        <f>IF($B451="","",VLOOKUP($B451,'Catalog Items'!$L:$R,7,FALSE))</f>
        <v/>
      </c>
      <c r="N451" s="47" t="str">
        <f>IF($B451="","",VLOOKUP($B451,'Catalog Items'!$L:$S,8,FALSE))</f>
        <v/>
      </c>
      <c r="O451" s="47" t="str">
        <f>IF($B451="","",VLOOKUP($B451,'Catalog Items'!$L:$T,9,FALSE))</f>
        <v/>
      </c>
      <c r="P451" s="96" t="str">
        <f>IF($B451="","",VLOOKUP($B451,'Catalog Items'!$L:$AA,10,FALSE))</f>
        <v/>
      </c>
      <c r="Q451" s="96" t="str">
        <f>IF($B451="","",VLOOKUP($B451,'Catalog Items'!$L:$AA,11,FALSE))</f>
        <v/>
      </c>
      <c r="R451" s="96" t="str">
        <f>IF($B451="","",VLOOKUP($B451,'Catalog Items'!$L:$AA,12,FALSE))</f>
        <v/>
      </c>
      <c r="S451" s="96" t="str">
        <f>IF($B451="","",VLOOKUP($B451,'Catalog Items'!$L:$AA,13,FALSE))</f>
        <v/>
      </c>
      <c r="T451" s="47" t="str">
        <f>IF($B451="","",VLOOKUP($B451,'Catalog Items'!$L:$BB,17,FALSE))</f>
        <v/>
      </c>
      <c r="U451" s="47" t="str">
        <f>IF($B451="","",VLOOKUP($B451,'Catalog Items'!$L:$BB,19,FALSE))</f>
        <v/>
      </c>
      <c r="V451" s="47" t="str">
        <f>IF($B451="","",VLOOKUP($B451,'Catalog Items'!$L:$BB,20,FALSE))</f>
        <v/>
      </c>
      <c r="W451" s="47" t="str">
        <f>IF($B451="","",VLOOKUP($B451,'Catalog Items'!$L:$BB,21,FALSE))</f>
        <v/>
      </c>
      <c r="X451" s="48" t="str">
        <f>IF($B451="","",VLOOKUP($B451,'Catalog Items'!$L:$BB,22,FALSE))</f>
        <v/>
      </c>
      <c r="Y451" s="48" t="str">
        <f>IF($B451="","",VLOOKUP($B451,'Catalog Items'!$L:$BB,23,FALSE))</f>
        <v/>
      </c>
      <c r="Z451" s="48" t="str">
        <f>IF($B451="","",VLOOKUP($B451,'Catalog Items'!$L:$BB,24,FALSE))</f>
        <v/>
      </c>
      <c r="AA451" s="47" t="str">
        <f>IF($B451="","",VLOOKUP($B451,'Catalog Items'!$L:$BB,25,FALSE))</f>
        <v/>
      </c>
      <c r="AB451" s="47" t="str">
        <f>IF($B451="","",VLOOKUP($B451,'Catalog Items'!$L:$BB,26,FALSE))</f>
        <v/>
      </c>
      <c r="AC451" s="48" t="str">
        <f>IF($B451="","",VLOOKUP($B451,'Catalog Items'!$L:$BB,27,FALSE))</f>
        <v/>
      </c>
      <c r="AD451" s="48" t="str">
        <f>IF($B451="","",VLOOKUP($B451,'Catalog Items'!$L:$BB,28,FALSE))</f>
        <v/>
      </c>
      <c r="AE451" s="48" t="str">
        <f>IF($B451="","",VLOOKUP($B451,'Catalog Items'!$L:$BB,29,FALSE))</f>
        <v/>
      </c>
      <c r="AF451" s="48" t="str">
        <f>IF($B451="","",VLOOKUP($B451,'Catalog Items'!$L:$BB,30,FALSE))</f>
        <v/>
      </c>
      <c r="AG451" s="48" t="str">
        <f>IF($B451="","",VLOOKUP($B451,'Catalog Items'!$L:$BB,31,FALSE))</f>
        <v/>
      </c>
      <c r="AH451" s="48" t="str">
        <f>IF($B451="","",VLOOKUP($B451,'Catalog Items'!$L:$BB,32,FALSE))</f>
        <v/>
      </c>
      <c r="AI451" s="48" t="str">
        <f>IF($B451="","",VLOOKUP($B451,'Catalog Items'!$L:$BB,33,FALSE))</f>
        <v/>
      </c>
      <c r="AJ451" s="48" t="str">
        <f>IF($B451="","",VLOOKUP($B451,'Catalog Items'!$L:$BB,34,FALSE))</f>
        <v/>
      </c>
      <c r="AK451" s="47" t="str">
        <f>IF($B451="","",VLOOKUP($B451,'Catalog Items'!$L:$BB,35,FALSE))</f>
        <v/>
      </c>
      <c r="AL451" s="47" t="str">
        <f>IF($B451="","",VLOOKUP($B451,'Catalog Items'!$L:$BB,36,FALSE))</f>
        <v/>
      </c>
      <c r="AM451" s="47" t="str">
        <f>IF($B451="","",VLOOKUP($B451,'Catalog Items'!$L:$BB,37,FALSE))</f>
        <v/>
      </c>
      <c r="AN451" s="47" t="str">
        <f>IF($B451="","",VLOOKUP($B451,'Catalog Items'!$L:$BB,38,FALSE))</f>
        <v/>
      </c>
      <c r="AO451" s="47" t="str">
        <f>IF($B451="","",VLOOKUP($B451,'Catalog Items'!$L:$BB,14,FALSE))</f>
        <v/>
      </c>
    </row>
    <row r="452" spans="1:41" ht="15.6" customHeight="1" x14ac:dyDescent="0.25">
      <c r="A452" s="39">
        <v>441</v>
      </c>
      <c r="B452" s="40"/>
      <c r="C452" s="41"/>
      <c r="D452" s="41"/>
      <c r="E452" s="42" t="str">
        <f>IF($B452="","",VLOOKUP($B452,'Catalog Items'!$L:$M,2,FALSE))</f>
        <v/>
      </c>
      <c r="F452" s="68" t="str">
        <f>IF($B452="","",IF(AND(D452&gt;0,C452&gt;0),"UOM Error",IF(D452&gt;0,VLOOKUP(B452,'Catalog Items'!$L:$X,13,FALSE),IF(C452&gt;0,VLOOKUP(B452,'Catalog Items'!$L:$W,12,FALSE),0))))</f>
        <v/>
      </c>
      <c r="G452" s="43" t="str">
        <f t="shared" si="20"/>
        <v/>
      </c>
      <c r="H452" s="44">
        <f t="shared" si="21"/>
        <v>0</v>
      </c>
      <c r="I452" s="45">
        <f t="shared" si="19"/>
        <v>0</v>
      </c>
      <c r="J452" s="46" t="str">
        <f>IF($B452="","",VLOOKUP($B452,'Catalog Items'!$L:$N,3,FALSE))</f>
        <v/>
      </c>
      <c r="K452" s="46" t="str">
        <f>IF($B452="","",VLOOKUP($B452,'Catalog Items'!$L:$O,4,FALSE))</f>
        <v/>
      </c>
      <c r="L452" s="47" t="str">
        <f>IF($B452="","",VLOOKUP($B452,'Catalog Items'!$L:$Q,6,FALSE))</f>
        <v/>
      </c>
      <c r="M452" s="47" t="str">
        <f>IF($B452="","",VLOOKUP($B452,'Catalog Items'!$L:$R,7,FALSE))</f>
        <v/>
      </c>
      <c r="N452" s="47" t="str">
        <f>IF($B452="","",VLOOKUP($B452,'Catalog Items'!$L:$S,8,FALSE))</f>
        <v/>
      </c>
      <c r="O452" s="47" t="str">
        <f>IF($B452="","",VLOOKUP($B452,'Catalog Items'!$L:$T,9,FALSE))</f>
        <v/>
      </c>
      <c r="P452" s="96" t="str">
        <f>IF($B452="","",VLOOKUP($B452,'Catalog Items'!$L:$AA,10,FALSE))</f>
        <v/>
      </c>
      <c r="Q452" s="96" t="str">
        <f>IF($B452="","",VLOOKUP($B452,'Catalog Items'!$L:$AA,11,FALSE))</f>
        <v/>
      </c>
      <c r="R452" s="96" t="str">
        <f>IF($B452="","",VLOOKUP($B452,'Catalog Items'!$L:$AA,12,FALSE))</f>
        <v/>
      </c>
      <c r="S452" s="96" t="str">
        <f>IF($B452="","",VLOOKUP($B452,'Catalog Items'!$L:$AA,13,FALSE))</f>
        <v/>
      </c>
      <c r="T452" s="47" t="str">
        <f>IF($B452="","",VLOOKUP($B452,'Catalog Items'!$L:$BB,17,FALSE))</f>
        <v/>
      </c>
      <c r="U452" s="47" t="str">
        <f>IF($B452="","",VLOOKUP($B452,'Catalog Items'!$L:$BB,19,FALSE))</f>
        <v/>
      </c>
      <c r="V452" s="47" t="str">
        <f>IF($B452="","",VLOOKUP($B452,'Catalog Items'!$L:$BB,20,FALSE))</f>
        <v/>
      </c>
      <c r="W452" s="47" t="str">
        <f>IF($B452="","",VLOOKUP($B452,'Catalog Items'!$L:$BB,21,FALSE))</f>
        <v/>
      </c>
      <c r="X452" s="48" t="str">
        <f>IF($B452="","",VLOOKUP($B452,'Catalog Items'!$L:$BB,22,FALSE))</f>
        <v/>
      </c>
      <c r="Y452" s="48" t="str">
        <f>IF($B452="","",VLOOKUP($B452,'Catalog Items'!$L:$BB,23,FALSE))</f>
        <v/>
      </c>
      <c r="Z452" s="48" t="str">
        <f>IF($B452="","",VLOOKUP($B452,'Catalog Items'!$L:$BB,24,FALSE))</f>
        <v/>
      </c>
      <c r="AA452" s="47" t="str">
        <f>IF($B452="","",VLOOKUP($B452,'Catalog Items'!$L:$BB,25,FALSE))</f>
        <v/>
      </c>
      <c r="AB452" s="47" t="str">
        <f>IF($B452="","",VLOOKUP($B452,'Catalog Items'!$L:$BB,26,FALSE))</f>
        <v/>
      </c>
      <c r="AC452" s="48" t="str">
        <f>IF($B452="","",VLOOKUP($B452,'Catalog Items'!$L:$BB,27,FALSE))</f>
        <v/>
      </c>
      <c r="AD452" s="48" t="str">
        <f>IF($B452="","",VLOOKUP($B452,'Catalog Items'!$L:$BB,28,FALSE))</f>
        <v/>
      </c>
      <c r="AE452" s="48" t="str">
        <f>IF($B452="","",VLOOKUP($B452,'Catalog Items'!$L:$BB,29,FALSE))</f>
        <v/>
      </c>
      <c r="AF452" s="48" t="str">
        <f>IF($B452="","",VLOOKUP($B452,'Catalog Items'!$L:$BB,30,FALSE))</f>
        <v/>
      </c>
      <c r="AG452" s="48" t="str">
        <f>IF($B452="","",VLOOKUP($B452,'Catalog Items'!$L:$BB,31,FALSE))</f>
        <v/>
      </c>
      <c r="AH452" s="48" t="str">
        <f>IF($B452="","",VLOOKUP($B452,'Catalog Items'!$L:$BB,32,FALSE))</f>
        <v/>
      </c>
      <c r="AI452" s="48" t="str">
        <f>IF($B452="","",VLOOKUP($B452,'Catalog Items'!$L:$BB,33,FALSE))</f>
        <v/>
      </c>
      <c r="AJ452" s="48" t="str">
        <f>IF($B452="","",VLOOKUP($B452,'Catalog Items'!$L:$BB,34,FALSE))</f>
        <v/>
      </c>
      <c r="AK452" s="47" t="str">
        <f>IF($B452="","",VLOOKUP($B452,'Catalog Items'!$L:$BB,35,FALSE))</f>
        <v/>
      </c>
      <c r="AL452" s="47" t="str">
        <f>IF($B452="","",VLOOKUP($B452,'Catalog Items'!$L:$BB,36,FALSE))</f>
        <v/>
      </c>
      <c r="AM452" s="47" t="str">
        <f>IF($B452="","",VLOOKUP($B452,'Catalog Items'!$L:$BB,37,FALSE))</f>
        <v/>
      </c>
      <c r="AN452" s="47" t="str">
        <f>IF($B452="","",VLOOKUP($B452,'Catalog Items'!$L:$BB,38,FALSE))</f>
        <v/>
      </c>
      <c r="AO452" s="47" t="str">
        <f>IF($B452="","",VLOOKUP($B452,'Catalog Items'!$L:$BB,14,FALSE))</f>
        <v/>
      </c>
    </row>
    <row r="453" spans="1:41" ht="15.6" customHeight="1" x14ac:dyDescent="0.25">
      <c r="A453" s="39">
        <v>442</v>
      </c>
      <c r="B453" s="40"/>
      <c r="C453" s="41"/>
      <c r="D453" s="41"/>
      <c r="E453" s="42" t="str">
        <f>IF($B453="","",VLOOKUP($B453,'Catalog Items'!$L:$M,2,FALSE))</f>
        <v/>
      </c>
      <c r="F453" s="68" t="str">
        <f>IF($B453="","",IF(AND(D453&gt;0,C453&gt;0),"UOM Error",IF(D453&gt;0,VLOOKUP(B453,'Catalog Items'!$L:$X,13,FALSE),IF(C453&gt;0,VLOOKUP(B453,'Catalog Items'!$L:$W,12,FALSE),0))))</f>
        <v/>
      </c>
      <c r="G453" s="43" t="str">
        <f t="shared" si="20"/>
        <v/>
      </c>
      <c r="H453" s="44">
        <f t="shared" si="21"/>
        <v>0</v>
      </c>
      <c r="I453" s="45">
        <f t="shared" si="19"/>
        <v>0</v>
      </c>
      <c r="J453" s="46" t="str">
        <f>IF($B453="","",VLOOKUP($B453,'Catalog Items'!$L:$N,3,FALSE))</f>
        <v/>
      </c>
      <c r="K453" s="46" t="str">
        <f>IF($B453="","",VLOOKUP($B453,'Catalog Items'!$L:$O,4,FALSE))</f>
        <v/>
      </c>
      <c r="L453" s="47" t="str">
        <f>IF($B453="","",VLOOKUP($B453,'Catalog Items'!$L:$Q,6,FALSE))</f>
        <v/>
      </c>
      <c r="M453" s="47" t="str">
        <f>IF($B453="","",VLOOKUP($B453,'Catalog Items'!$L:$R,7,FALSE))</f>
        <v/>
      </c>
      <c r="N453" s="47" t="str">
        <f>IF($B453="","",VLOOKUP($B453,'Catalog Items'!$L:$S,8,FALSE))</f>
        <v/>
      </c>
      <c r="O453" s="47" t="str">
        <f>IF($B453="","",VLOOKUP($B453,'Catalog Items'!$L:$T,9,FALSE))</f>
        <v/>
      </c>
      <c r="P453" s="96" t="str">
        <f>IF($B453="","",VLOOKUP($B453,'Catalog Items'!$L:$AA,10,FALSE))</f>
        <v/>
      </c>
      <c r="Q453" s="96" t="str">
        <f>IF($B453="","",VLOOKUP($B453,'Catalog Items'!$L:$AA,11,FALSE))</f>
        <v/>
      </c>
      <c r="R453" s="96" t="str">
        <f>IF($B453="","",VLOOKUP($B453,'Catalog Items'!$L:$AA,12,FALSE))</f>
        <v/>
      </c>
      <c r="S453" s="96" t="str">
        <f>IF($B453="","",VLOOKUP($B453,'Catalog Items'!$L:$AA,13,FALSE))</f>
        <v/>
      </c>
      <c r="T453" s="47" t="str">
        <f>IF($B453="","",VLOOKUP($B453,'Catalog Items'!$L:$BB,17,FALSE))</f>
        <v/>
      </c>
      <c r="U453" s="47" t="str">
        <f>IF($B453="","",VLOOKUP($B453,'Catalog Items'!$L:$BB,19,FALSE))</f>
        <v/>
      </c>
      <c r="V453" s="47" t="str">
        <f>IF($B453="","",VLOOKUP($B453,'Catalog Items'!$L:$BB,20,FALSE))</f>
        <v/>
      </c>
      <c r="W453" s="47" t="str">
        <f>IF($B453="","",VLOOKUP($B453,'Catalog Items'!$L:$BB,21,FALSE))</f>
        <v/>
      </c>
      <c r="X453" s="48" t="str">
        <f>IF($B453="","",VLOOKUP($B453,'Catalog Items'!$L:$BB,22,FALSE))</f>
        <v/>
      </c>
      <c r="Y453" s="48" t="str">
        <f>IF($B453="","",VLOOKUP($B453,'Catalog Items'!$L:$BB,23,FALSE))</f>
        <v/>
      </c>
      <c r="Z453" s="48" t="str">
        <f>IF($B453="","",VLOOKUP($B453,'Catalog Items'!$L:$BB,24,FALSE))</f>
        <v/>
      </c>
      <c r="AA453" s="47" t="str">
        <f>IF($B453="","",VLOOKUP($B453,'Catalog Items'!$L:$BB,25,FALSE))</f>
        <v/>
      </c>
      <c r="AB453" s="47" t="str">
        <f>IF($B453="","",VLOOKUP($B453,'Catalog Items'!$L:$BB,26,FALSE))</f>
        <v/>
      </c>
      <c r="AC453" s="48" t="str">
        <f>IF($B453="","",VLOOKUP($B453,'Catalog Items'!$L:$BB,27,FALSE))</f>
        <v/>
      </c>
      <c r="AD453" s="48" t="str">
        <f>IF($B453="","",VLOOKUP($B453,'Catalog Items'!$L:$BB,28,FALSE))</f>
        <v/>
      </c>
      <c r="AE453" s="48" t="str">
        <f>IF($B453="","",VLOOKUP($B453,'Catalog Items'!$L:$BB,29,FALSE))</f>
        <v/>
      </c>
      <c r="AF453" s="48" t="str">
        <f>IF($B453="","",VLOOKUP($B453,'Catalog Items'!$L:$BB,30,FALSE))</f>
        <v/>
      </c>
      <c r="AG453" s="48" t="str">
        <f>IF($B453="","",VLOOKUP($B453,'Catalog Items'!$L:$BB,31,FALSE))</f>
        <v/>
      </c>
      <c r="AH453" s="48" t="str">
        <f>IF($B453="","",VLOOKUP($B453,'Catalog Items'!$L:$BB,32,FALSE))</f>
        <v/>
      </c>
      <c r="AI453" s="48" t="str">
        <f>IF($B453="","",VLOOKUP($B453,'Catalog Items'!$L:$BB,33,FALSE))</f>
        <v/>
      </c>
      <c r="AJ453" s="48" t="str">
        <f>IF($B453="","",VLOOKUP($B453,'Catalog Items'!$L:$BB,34,FALSE))</f>
        <v/>
      </c>
      <c r="AK453" s="47" t="str">
        <f>IF($B453="","",VLOOKUP($B453,'Catalog Items'!$L:$BB,35,FALSE))</f>
        <v/>
      </c>
      <c r="AL453" s="47" t="str">
        <f>IF($B453="","",VLOOKUP($B453,'Catalog Items'!$L:$BB,36,FALSE))</f>
        <v/>
      </c>
      <c r="AM453" s="47" t="str">
        <f>IF($B453="","",VLOOKUP($B453,'Catalog Items'!$L:$BB,37,FALSE))</f>
        <v/>
      </c>
      <c r="AN453" s="47" t="str">
        <f>IF($B453="","",VLOOKUP($B453,'Catalog Items'!$L:$BB,38,FALSE))</f>
        <v/>
      </c>
      <c r="AO453" s="47" t="str">
        <f>IF($B453="","",VLOOKUP($B453,'Catalog Items'!$L:$BB,14,FALSE))</f>
        <v/>
      </c>
    </row>
    <row r="454" spans="1:41" ht="15.6" customHeight="1" x14ac:dyDescent="0.25">
      <c r="A454" s="39">
        <v>443</v>
      </c>
      <c r="B454" s="40"/>
      <c r="C454" s="41"/>
      <c r="D454" s="41"/>
      <c r="E454" s="42" t="str">
        <f>IF($B454="","",VLOOKUP($B454,'Catalog Items'!$L:$M,2,FALSE))</f>
        <v/>
      </c>
      <c r="F454" s="68" t="str">
        <f>IF($B454="","",IF(AND(D454&gt;0,C454&gt;0),"UOM Error",IF(D454&gt;0,VLOOKUP(B454,'Catalog Items'!$L:$X,13,FALSE),IF(C454&gt;0,VLOOKUP(B454,'Catalog Items'!$L:$W,12,FALSE),0))))</f>
        <v/>
      </c>
      <c r="G454" s="43" t="str">
        <f t="shared" si="20"/>
        <v/>
      </c>
      <c r="H454" s="44">
        <f t="shared" si="21"/>
        <v>0</v>
      </c>
      <c r="I454" s="45">
        <f t="shared" si="19"/>
        <v>0</v>
      </c>
      <c r="J454" s="46" t="str">
        <f>IF($B454="","",VLOOKUP($B454,'Catalog Items'!$L:$N,3,FALSE))</f>
        <v/>
      </c>
      <c r="K454" s="46" t="str">
        <f>IF($B454="","",VLOOKUP($B454,'Catalog Items'!$L:$O,4,FALSE))</f>
        <v/>
      </c>
      <c r="L454" s="47" t="str">
        <f>IF($B454="","",VLOOKUP($B454,'Catalog Items'!$L:$Q,6,FALSE))</f>
        <v/>
      </c>
      <c r="M454" s="47" t="str">
        <f>IF($B454="","",VLOOKUP($B454,'Catalog Items'!$L:$R,7,FALSE))</f>
        <v/>
      </c>
      <c r="N454" s="47" t="str">
        <f>IF($B454="","",VLOOKUP($B454,'Catalog Items'!$L:$S,8,FALSE))</f>
        <v/>
      </c>
      <c r="O454" s="47" t="str">
        <f>IF($B454="","",VLOOKUP($B454,'Catalog Items'!$L:$T,9,FALSE))</f>
        <v/>
      </c>
      <c r="P454" s="96" t="str">
        <f>IF($B454="","",VLOOKUP($B454,'Catalog Items'!$L:$AA,10,FALSE))</f>
        <v/>
      </c>
      <c r="Q454" s="96" t="str">
        <f>IF($B454="","",VLOOKUP($B454,'Catalog Items'!$L:$AA,11,FALSE))</f>
        <v/>
      </c>
      <c r="R454" s="96" t="str">
        <f>IF($B454="","",VLOOKUP($B454,'Catalog Items'!$L:$AA,12,FALSE))</f>
        <v/>
      </c>
      <c r="S454" s="96" t="str">
        <f>IF($B454="","",VLOOKUP($B454,'Catalog Items'!$L:$AA,13,FALSE))</f>
        <v/>
      </c>
      <c r="T454" s="47" t="str">
        <f>IF($B454="","",VLOOKUP($B454,'Catalog Items'!$L:$BB,17,FALSE))</f>
        <v/>
      </c>
      <c r="U454" s="47" t="str">
        <f>IF($B454="","",VLOOKUP($B454,'Catalog Items'!$L:$BB,19,FALSE))</f>
        <v/>
      </c>
      <c r="V454" s="47" t="str">
        <f>IF($B454="","",VLOOKUP($B454,'Catalog Items'!$L:$BB,20,FALSE))</f>
        <v/>
      </c>
      <c r="W454" s="47" t="str">
        <f>IF($B454="","",VLOOKUP($B454,'Catalog Items'!$L:$BB,21,FALSE))</f>
        <v/>
      </c>
      <c r="X454" s="48" t="str">
        <f>IF($B454="","",VLOOKUP($B454,'Catalog Items'!$L:$BB,22,FALSE))</f>
        <v/>
      </c>
      <c r="Y454" s="48" t="str">
        <f>IF($B454="","",VLOOKUP($B454,'Catalog Items'!$L:$BB,23,FALSE))</f>
        <v/>
      </c>
      <c r="Z454" s="48" t="str">
        <f>IF($B454="","",VLOOKUP($B454,'Catalog Items'!$L:$BB,24,FALSE))</f>
        <v/>
      </c>
      <c r="AA454" s="47" t="str">
        <f>IF($B454="","",VLOOKUP($B454,'Catalog Items'!$L:$BB,25,FALSE))</f>
        <v/>
      </c>
      <c r="AB454" s="47" t="str">
        <f>IF($B454="","",VLOOKUP($B454,'Catalog Items'!$L:$BB,26,FALSE))</f>
        <v/>
      </c>
      <c r="AC454" s="48" t="str">
        <f>IF($B454="","",VLOOKUP($B454,'Catalog Items'!$L:$BB,27,FALSE))</f>
        <v/>
      </c>
      <c r="AD454" s="48" t="str">
        <f>IF($B454="","",VLOOKUP($B454,'Catalog Items'!$L:$BB,28,FALSE))</f>
        <v/>
      </c>
      <c r="AE454" s="48" t="str">
        <f>IF($B454="","",VLOOKUP($B454,'Catalog Items'!$L:$BB,29,FALSE))</f>
        <v/>
      </c>
      <c r="AF454" s="48" t="str">
        <f>IF($B454="","",VLOOKUP($B454,'Catalog Items'!$L:$BB,30,FALSE))</f>
        <v/>
      </c>
      <c r="AG454" s="48" t="str">
        <f>IF($B454="","",VLOOKUP($B454,'Catalog Items'!$L:$BB,31,FALSE))</f>
        <v/>
      </c>
      <c r="AH454" s="48" t="str">
        <f>IF($B454="","",VLOOKUP($B454,'Catalog Items'!$L:$BB,32,FALSE))</f>
        <v/>
      </c>
      <c r="AI454" s="48" t="str">
        <f>IF($B454="","",VLOOKUP($B454,'Catalog Items'!$L:$BB,33,FALSE))</f>
        <v/>
      </c>
      <c r="AJ454" s="48" t="str">
        <f>IF($B454="","",VLOOKUP($B454,'Catalog Items'!$L:$BB,34,FALSE))</f>
        <v/>
      </c>
      <c r="AK454" s="47" t="str">
        <f>IF($B454="","",VLOOKUP($B454,'Catalog Items'!$L:$BB,35,FALSE))</f>
        <v/>
      </c>
      <c r="AL454" s="47" t="str">
        <f>IF($B454="","",VLOOKUP($B454,'Catalog Items'!$L:$BB,36,FALSE))</f>
        <v/>
      </c>
      <c r="AM454" s="47" t="str">
        <f>IF($B454="","",VLOOKUP($B454,'Catalog Items'!$L:$BB,37,FALSE))</f>
        <v/>
      </c>
      <c r="AN454" s="47" t="str">
        <f>IF($B454="","",VLOOKUP($B454,'Catalog Items'!$L:$BB,38,FALSE))</f>
        <v/>
      </c>
      <c r="AO454" s="47" t="str">
        <f>IF($B454="","",VLOOKUP($B454,'Catalog Items'!$L:$BB,14,FALSE))</f>
        <v/>
      </c>
    </row>
    <row r="455" spans="1:41" ht="15.6" customHeight="1" x14ac:dyDescent="0.25">
      <c r="A455" s="39">
        <v>444</v>
      </c>
      <c r="B455" s="40"/>
      <c r="C455" s="41"/>
      <c r="D455" s="41"/>
      <c r="E455" s="42" t="str">
        <f>IF($B455="","",VLOOKUP($B455,'Catalog Items'!$L:$M,2,FALSE))</f>
        <v/>
      </c>
      <c r="F455" s="68" t="str">
        <f>IF($B455="","",IF(AND(D455&gt;0,C455&gt;0),"UOM Error",IF(D455&gt;0,VLOOKUP(B455,'Catalog Items'!$L:$X,13,FALSE),IF(C455&gt;0,VLOOKUP(B455,'Catalog Items'!$L:$W,12,FALSE),0))))</f>
        <v/>
      </c>
      <c r="G455" s="43" t="str">
        <f t="shared" si="20"/>
        <v/>
      </c>
      <c r="H455" s="44">
        <f t="shared" si="21"/>
        <v>0</v>
      </c>
      <c r="I455" s="45">
        <f t="shared" si="19"/>
        <v>0</v>
      </c>
      <c r="J455" s="46" t="str">
        <f>IF($B455="","",VLOOKUP($B455,'Catalog Items'!$L:$N,3,FALSE))</f>
        <v/>
      </c>
      <c r="K455" s="46" t="str">
        <f>IF($B455="","",VLOOKUP($B455,'Catalog Items'!$L:$O,4,FALSE))</f>
        <v/>
      </c>
      <c r="L455" s="47" t="str">
        <f>IF($B455="","",VLOOKUP($B455,'Catalog Items'!$L:$Q,6,FALSE))</f>
        <v/>
      </c>
      <c r="M455" s="47" t="str">
        <f>IF($B455="","",VLOOKUP($B455,'Catalog Items'!$L:$R,7,FALSE))</f>
        <v/>
      </c>
      <c r="N455" s="47" t="str">
        <f>IF($B455="","",VLOOKUP($B455,'Catalog Items'!$L:$S,8,FALSE))</f>
        <v/>
      </c>
      <c r="O455" s="47" t="str">
        <f>IF($B455="","",VLOOKUP($B455,'Catalog Items'!$L:$T,9,FALSE))</f>
        <v/>
      </c>
      <c r="P455" s="96" t="str">
        <f>IF($B455="","",VLOOKUP($B455,'Catalog Items'!$L:$AA,10,FALSE))</f>
        <v/>
      </c>
      <c r="Q455" s="96" t="str">
        <f>IF($B455="","",VLOOKUP($B455,'Catalog Items'!$L:$AA,11,FALSE))</f>
        <v/>
      </c>
      <c r="R455" s="96" t="str">
        <f>IF($B455="","",VLOOKUP($B455,'Catalog Items'!$L:$AA,12,FALSE))</f>
        <v/>
      </c>
      <c r="S455" s="96" t="str">
        <f>IF($B455="","",VLOOKUP($B455,'Catalog Items'!$L:$AA,13,FALSE))</f>
        <v/>
      </c>
      <c r="T455" s="47" t="str">
        <f>IF($B455="","",VLOOKUP($B455,'Catalog Items'!$L:$BB,17,FALSE))</f>
        <v/>
      </c>
      <c r="U455" s="47" t="str">
        <f>IF($B455="","",VLOOKUP($B455,'Catalog Items'!$L:$BB,19,FALSE))</f>
        <v/>
      </c>
      <c r="V455" s="47" t="str">
        <f>IF($B455="","",VLOOKUP($B455,'Catalog Items'!$L:$BB,20,FALSE))</f>
        <v/>
      </c>
      <c r="W455" s="47" t="str">
        <f>IF($B455="","",VLOOKUP($B455,'Catalog Items'!$L:$BB,21,FALSE))</f>
        <v/>
      </c>
      <c r="X455" s="48" t="str">
        <f>IF($B455="","",VLOOKUP($B455,'Catalog Items'!$L:$BB,22,FALSE))</f>
        <v/>
      </c>
      <c r="Y455" s="48" t="str">
        <f>IF($B455="","",VLOOKUP($B455,'Catalog Items'!$L:$BB,23,FALSE))</f>
        <v/>
      </c>
      <c r="Z455" s="48" t="str">
        <f>IF($B455="","",VLOOKUP($B455,'Catalog Items'!$L:$BB,24,FALSE))</f>
        <v/>
      </c>
      <c r="AA455" s="47" t="str">
        <f>IF($B455="","",VLOOKUP($B455,'Catalog Items'!$L:$BB,25,FALSE))</f>
        <v/>
      </c>
      <c r="AB455" s="47" t="str">
        <f>IF($B455="","",VLOOKUP($B455,'Catalog Items'!$L:$BB,26,FALSE))</f>
        <v/>
      </c>
      <c r="AC455" s="48" t="str">
        <f>IF($B455="","",VLOOKUP($B455,'Catalog Items'!$L:$BB,27,FALSE))</f>
        <v/>
      </c>
      <c r="AD455" s="48" t="str">
        <f>IF($B455="","",VLOOKUP($B455,'Catalog Items'!$L:$BB,28,FALSE))</f>
        <v/>
      </c>
      <c r="AE455" s="48" t="str">
        <f>IF($B455="","",VLOOKUP($B455,'Catalog Items'!$L:$BB,29,FALSE))</f>
        <v/>
      </c>
      <c r="AF455" s="48" t="str">
        <f>IF($B455="","",VLOOKUP($B455,'Catalog Items'!$L:$BB,30,FALSE))</f>
        <v/>
      </c>
      <c r="AG455" s="48" t="str">
        <f>IF($B455="","",VLOOKUP($B455,'Catalog Items'!$L:$BB,31,FALSE))</f>
        <v/>
      </c>
      <c r="AH455" s="48" t="str">
        <f>IF($B455="","",VLOOKUP($B455,'Catalog Items'!$L:$BB,32,FALSE))</f>
        <v/>
      </c>
      <c r="AI455" s="48" t="str">
        <f>IF($B455="","",VLOOKUP($B455,'Catalog Items'!$L:$BB,33,FALSE))</f>
        <v/>
      </c>
      <c r="AJ455" s="48" t="str">
        <f>IF($B455="","",VLOOKUP($B455,'Catalog Items'!$L:$BB,34,FALSE))</f>
        <v/>
      </c>
      <c r="AK455" s="47" t="str">
        <f>IF($B455="","",VLOOKUP($B455,'Catalog Items'!$L:$BB,35,FALSE))</f>
        <v/>
      </c>
      <c r="AL455" s="47" t="str">
        <f>IF($B455="","",VLOOKUP($B455,'Catalog Items'!$L:$BB,36,FALSE))</f>
        <v/>
      </c>
      <c r="AM455" s="47" t="str">
        <f>IF($B455="","",VLOOKUP($B455,'Catalog Items'!$L:$BB,37,FALSE))</f>
        <v/>
      </c>
      <c r="AN455" s="47" t="str">
        <f>IF($B455="","",VLOOKUP($B455,'Catalog Items'!$L:$BB,38,FALSE))</f>
        <v/>
      </c>
      <c r="AO455" s="47" t="str">
        <f>IF($B455="","",VLOOKUP($B455,'Catalog Items'!$L:$BB,14,FALSE))</f>
        <v/>
      </c>
    </row>
    <row r="456" spans="1:41" ht="15.6" customHeight="1" x14ac:dyDescent="0.25">
      <c r="A456" s="39">
        <v>445</v>
      </c>
      <c r="B456" s="40"/>
      <c r="C456" s="41"/>
      <c r="D456" s="41"/>
      <c r="E456" s="42" t="str">
        <f>IF($B456="","",VLOOKUP($B456,'Catalog Items'!$L:$M,2,FALSE))</f>
        <v/>
      </c>
      <c r="F456" s="68" t="str">
        <f>IF($B456="","",IF(AND(D456&gt;0,C456&gt;0),"UOM Error",IF(D456&gt;0,VLOOKUP(B456,'Catalog Items'!$L:$X,13,FALSE),IF(C456&gt;0,VLOOKUP(B456,'Catalog Items'!$L:$W,12,FALSE),0))))</f>
        <v/>
      </c>
      <c r="G456" s="43" t="str">
        <f t="shared" si="20"/>
        <v/>
      </c>
      <c r="H456" s="44">
        <f t="shared" si="21"/>
        <v>0</v>
      </c>
      <c r="I456" s="45">
        <f t="shared" si="19"/>
        <v>0</v>
      </c>
      <c r="J456" s="46" t="str">
        <f>IF($B456="","",VLOOKUP($B456,'Catalog Items'!$L:$N,3,FALSE))</f>
        <v/>
      </c>
      <c r="K456" s="46" t="str">
        <f>IF($B456="","",VLOOKUP($B456,'Catalog Items'!$L:$O,4,FALSE))</f>
        <v/>
      </c>
      <c r="L456" s="47" t="str">
        <f>IF($B456="","",VLOOKUP($B456,'Catalog Items'!$L:$Q,6,FALSE))</f>
        <v/>
      </c>
      <c r="M456" s="47" t="str">
        <f>IF($B456="","",VLOOKUP($B456,'Catalog Items'!$L:$R,7,FALSE))</f>
        <v/>
      </c>
      <c r="N456" s="47" t="str">
        <f>IF($B456="","",VLOOKUP($B456,'Catalog Items'!$L:$S,8,FALSE))</f>
        <v/>
      </c>
      <c r="O456" s="47" t="str">
        <f>IF($B456="","",VLOOKUP($B456,'Catalog Items'!$L:$T,9,FALSE))</f>
        <v/>
      </c>
      <c r="P456" s="96" t="str">
        <f>IF($B456="","",VLOOKUP($B456,'Catalog Items'!$L:$AA,10,FALSE))</f>
        <v/>
      </c>
      <c r="Q456" s="96" t="str">
        <f>IF($B456="","",VLOOKUP($B456,'Catalog Items'!$L:$AA,11,FALSE))</f>
        <v/>
      </c>
      <c r="R456" s="96" t="str">
        <f>IF($B456="","",VLOOKUP($B456,'Catalog Items'!$L:$AA,12,FALSE))</f>
        <v/>
      </c>
      <c r="S456" s="96" t="str">
        <f>IF($B456="","",VLOOKUP($B456,'Catalog Items'!$L:$AA,13,FALSE))</f>
        <v/>
      </c>
      <c r="T456" s="47" t="str">
        <f>IF($B456="","",VLOOKUP($B456,'Catalog Items'!$L:$BB,17,FALSE))</f>
        <v/>
      </c>
      <c r="U456" s="47" t="str">
        <f>IF($B456="","",VLOOKUP($B456,'Catalog Items'!$L:$BB,19,FALSE))</f>
        <v/>
      </c>
      <c r="V456" s="47" t="str">
        <f>IF($B456="","",VLOOKUP($B456,'Catalog Items'!$L:$BB,20,FALSE))</f>
        <v/>
      </c>
      <c r="W456" s="47" t="str">
        <f>IF($B456="","",VLOOKUP($B456,'Catalog Items'!$L:$BB,21,FALSE))</f>
        <v/>
      </c>
      <c r="X456" s="48" t="str">
        <f>IF($B456="","",VLOOKUP($B456,'Catalog Items'!$L:$BB,22,FALSE))</f>
        <v/>
      </c>
      <c r="Y456" s="48" t="str">
        <f>IF($B456="","",VLOOKUP($B456,'Catalog Items'!$L:$BB,23,FALSE))</f>
        <v/>
      </c>
      <c r="Z456" s="48" t="str">
        <f>IF($B456="","",VLOOKUP($B456,'Catalog Items'!$L:$BB,24,FALSE))</f>
        <v/>
      </c>
      <c r="AA456" s="47" t="str">
        <f>IF($B456="","",VLOOKUP($B456,'Catalog Items'!$L:$BB,25,FALSE))</f>
        <v/>
      </c>
      <c r="AB456" s="47" t="str">
        <f>IF($B456="","",VLOOKUP($B456,'Catalog Items'!$L:$BB,26,FALSE))</f>
        <v/>
      </c>
      <c r="AC456" s="48" t="str">
        <f>IF($B456="","",VLOOKUP($B456,'Catalog Items'!$L:$BB,27,FALSE))</f>
        <v/>
      </c>
      <c r="AD456" s="48" t="str">
        <f>IF($B456="","",VLOOKUP($B456,'Catalog Items'!$L:$BB,28,FALSE))</f>
        <v/>
      </c>
      <c r="AE456" s="48" t="str">
        <f>IF($B456="","",VLOOKUP($B456,'Catalog Items'!$L:$BB,29,FALSE))</f>
        <v/>
      </c>
      <c r="AF456" s="48" t="str">
        <f>IF($B456="","",VLOOKUP($B456,'Catalog Items'!$L:$BB,30,FALSE))</f>
        <v/>
      </c>
      <c r="AG456" s="48" t="str">
        <f>IF($B456="","",VLOOKUP($B456,'Catalog Items'!$L:$BB,31,FALSE))</f>
        <v/>
      </c>
      <c r="AH456" s="48" t="str">
        <f>IF($B456="","",VLOOKUP($B456,'Catalog Items'!$L:$BB,32,FALSE))</f>
        <v/>
      </c>
      <c r="AI456" s="48" t="str">
        <f>IF($B456="","",VLOOKUP($B456,'Catalog Items'!$L:$BB,33,FALSE))</f>
        <v/>
      </c>
      <c r="AJ456" s="48" t="str">
        <f>IF($B456="","",VLOOKUP($B456,'Catalog Items'!$L:$BB,34,FALSE))</f>
        <v/>
      </c>
      <c r="AK456" s="47" t="str">
        <f>IF($B456="","",VLOOKUP($B456,'Catalog Items'!$L:$BB,35,FALSE))</f>
        <v/>
      </c>
      <c r="AL456" s="47" t="str">
        <f>IF($B456="","",VLOOKUP($B456,'Catalog Items'!$L:$BB,36,FALSE))</f>
        <v/>
      </c>
      <c r="AM456" s="47" t="str">
        <f>IF($B456="","",VLOOKUP($B456,'Catalog Items'!$L:$BB,37,FALSE))</f>
        <v/>
      </c>
      <c r="AN456" s="47" t="str">
        <f>IF($B456="","",VLOOKUP($B456,'Catalog Items'!$L:$BB,38,FALSE))</f>
        <v/>
      </c>
      <c r="AO456" s="47" t="str">
        <f>IF($B456="","",VLOOKUP($B456,'Catalog Items'!$L:$BB,14,FALSE))</f>
        <v/>
      </c>
    </row>
    <row r="457" spans="1:41" ht="15.6" customHeight="1" x14ac:dyDescent="0.25">
      <c r="A457" s="39">
        <v>446</v>
      </c>
      <c r="B457" s="40"/>
      <c r="C457" s="41"/>
      <c r="D457" s="41"/>
      <c r="E457" s="42" t="str">
        <f>IF($B457="","",VLOOKUP($B457,'Catalog Items'!$L:$M,2,FALSE))</f>
        <v/>
      </c>
      <c r="F457" s="68" t="str">
        <f>IF($B457="","",IF(AND(D457&gt;0,C457&gt;0),"UOM Error",IF(D457&gt;0,VLOOKUP(B457,'Catalog Items'!$L:$X,13,FALSE),IF(C457&gt;0,VLOOKUP(B457,'Catalog Items'!$L:$W,12,FALSE),0))))</f>
        <v/>
      </c>
      <c r="G457" s="43" t="str">
        <f t="shared" si="20"/>
        <v/>
      </c>
      <c r="H457" s="44">
        <f t="shared" si="21"/>
        <v>0</v>
      </c>
      <c r="I457" s="45">
        <f t="shared" si="19"/>
        <v>0</v>
      </c>
      <c r="J457" s="46" t="str">
        <f>IF($B457="","",VLOOKUP($B457,'Catalog Items'!$L:$N,3,FALSE))</f>
        <v/>
      </c>
      <c r="K457" s="46" t="str">
        <f>IF($B457="","",VLOOKUP($B457,'Catalog Items'!$L:$O,4,FALSE))</f>
        <v/>
      </c>
      <c r="L457" s="47" t="str">
        <f>IF($B457="","",VLOOKUP($B457,'Catalog Items'!$L:$Q,6,FALSE))</f>
        <v/>
      </c>
      <c r="M457" s="47" t="str">
        <f>IF($B457="","",VLOOKUP($B457,'Catalog Items'!$L:$R,7,FALSE))</f>
        <v/>
      </c>
      <c r="N457" s="47" t="str">
        <f>IF($B457="","",VLOOKUP($B457,'Catalog Items'!$L:$S,8,FALSE))</f>
        <v/>
      </c>
      <c r="O457" s="47" t="str">
        <f>IF($B457="","",VLOOKUP($B457,'Catalog Items'!$L:$T,9,FALSE))</f>
        <v/>
      </c>
      <c r="P457" s="96" t="str">
        <f>IF($B457="","",VLOOKUP($B457,'Catalog Items'!$L:$AA,10,FALSE))</f>
        <v/>
      </c>
      <c r="Q457" s="96" t="str">
        <f>IF($B457="","",VLOOKUP($B457,'Catalog Items'!$L:$AA,11,FALSE))</f>
        <v/>
      </c>
      <c r="R457" s="96" t="str">
        <f>IF($B457="","",VLOOKUP($B457,'Catalog Items'!$L:$AA,12,FALSE))</f>
        <v/>
      </c>
      <c r="S457" s="96" t="str">
        <f>IF($B457="","",VLOOKUP($B457,'Catalog Items'!$L:$AA,13,FALSE))</f>
        <v/>
      </c>
      <c r="T457" s="47" t="str">
        <f>IF($B457="","",VLOOKUP($B457,'Catalog Items'!$L:$BB,17,FALSE))</f>
        <v/>
      </c>
      <c r="U457" s="47" t="str">
        <f>IF($B457="","",VLOOKUP($B457,'Catalog Items'!$L:$BB,19,FALSE))</f>
        <v/>
      </c>
      <c r="V457" s="47" t="str">
        <f>IF($B457="","",VLOOKUP($B457,'Catalog Items'!$L:$BB,20,FALSE))</f>
        <v/>
      </c>
      <c r="W457" s="47" t="str">
        <f>IF($B457="","",VLOOKUP($B457,'Catalog Items'!$L:$BB,21,FALSE))</f>
        <v/>
      </c>
      <c r="X457" s="48" t="str">
        <f>IF($B457="","",VLOOKUP($B457,'Catalog Items'!$L:$BB,22,FALSE))</f>
        <v/>
      </c>
      <c r="Y457" s="48" t="str">
        <f>IF($B457="","",VLOOKUP($B457,'Catalog Items'!$L:$BB,23,FALSE))</f>
        <v/>
      </c>
      <c r="Z457" s="48" t="str">
        <f>IF($B457="","",VLOOKUP($B457,'Catalog Items'!$L:$BB,24,FALSE))</f>
        <v/>
      </c>
      <c r="AA457" s="47" t="str">
        <f>IF($B457="","",VLOOKUP($B457,'Catalog Items'!$L:$BB,25,FALSE))</f>
        <v/>
      </c>
      <c r="AB457" s="47" t="str">
        <f>IF($B457="","",VLOOKUP($B457,'Catalog Items'!$L:$BB,26,FALSE))</f>
        <v/>
      </c>
      <c r="AC457" s="48" t="str">
        <f>IF($B457="","",VLOOKUP($B457,'Catalog Items'!$L:$BB,27,FALSE))</f>
        <v/>
      </c>
      <c r="AD457" s="48" t="str">
        <f>IF($B457="","",VLOOKUP($B457,'Catalog Items'!$L:$BB,28,FALSE))</f>
        <v/>
      </c>
      <c r="AE457" s="48" t="str">
        <f>IF($B457="","",VLOOKUP($B457,'Catalog Items'!$L:$BB,29,FALSE))</f>
        <v/>
      </c>
      <c r="AF457" s="48" t="str">
        <f>IF($B457="","",VLOOKUP($B457,'Catalog Items'!$L:$BB,30,FALSE))</f>
        <v/>
      </c>
      <c r="AG457" s="48" t="str">
        <f>IF($B457="","",VLOOKUP($B457,'Catalog Items'!$L:$BB,31,FALSE))</f>
        <v/>
      </c>
      <c r="AH457" s="48" t="str">
        <f>IF($B457="","",VLOOKUP($B457,'Catalog Items'!$L:$BB,32,FALSE))</f>
        <v/>
      </c>
      <c r="AI457" s="48" t="str">
        <f>IF($B457="","",VLOOKUP($B457,'Catalog Items'!$L:$BB,33,FALSE))</f>
        <v/>
      </c>
      <c r="AJ457" s="48" t="str">
        <f>IF($B457="","",VLOOKUP($B457,'Catalog Items'!$L:$BB,34,FALSE))</f>
        <v/>
      </c>
      <c r="AK457" s="47" t="str">
        <f>IF($B457="","",VLOOKUP($B457,'Catalog Items'!$L:$BB,35,FALSE))</f>
        <v/>
      </c>
      <c r="AL457" s="47" t="str">
        <f>IF($B457="","",VLOOKUP($B457,'Catalog Items'!$L:$BB,36,FALSE))</f>
        <v/>
      </c>
      <c r="AM457" s="47" t="str">
        <f>IF($B457="","",VLOOKUP($B457,'Catalog Items'!$L:$BB,37,FALSE))</f>
        <v/>
      </c>
      <c r="AN457" s="47" t="str">
        <f>IF($B457="","",VLOOKUP($B457,'Catalog Items'!$L:$BB,38,FALSE))</f>
        <v/>
      </c>
      <c r="AO457" s="47" t="str">
        <f>IF($B457="","",VLOOKUP($B457,'Catalog Items'!$L:$BB,14,FALSE))</f>
        <v/>
      </c>
    </row>
    <row r="458" spans="1:41" ht="15.6" customHeight="1" x14ac:dyDescent="0.25">
      <c r="A458" s="39">
        <v>447</v>
      </c>
      <c r="B458" s="40"/>
      <c r="C458" s="41"/>
      <c r="D458" s="41"/>
      <c r="E458" s="42" t="str">
        <f>IF($B458="","",VLOOKUP($B458,'Catalog Items'!$L:$M,2,FALSE))</f>
        <v/>
      </c>
      <c r="F458" s="68" t="str">
        <f>IF($B458="","",IF(AND(D458&gt;0,C458&gt;0),"UOM Error",IF(D458&gt;0,VLOOKUP(B458,'Catalog Items'!$L:$X,13,FALSE),IF(C458&gt;0,VLOOKUP(B458,'Catalog Items'!$L:$W,12,FALSE),0))))</f>
        <v/>
      </c>
      <c r="G458" s="43" t="str">
        <f t="shared" si="20"/>
        <v/>
      </c>
      <c r="H458" s="44">
        <f t="shared" si="21"/>
        <v>0</v>
      </c>
      <c r="I458" s="45">
        <f t="shared" si="19"/>
        <v>0</v>
      </c>
      <c r="J458" s="46" t="str">
        <f>IF($B458="","",VLOOKUP($B458,'Catalog Items'!$L:$N,3,FALSE))</f>
        <v/>
      </c>
      <c r="K458" s="46" t="str">
        <f>IF($B458="","",VLOOKUP($B458,'Catalog Items'!$L:$O,4,FALSE))</f>
        <v/>
      </c>
      <c r="L458" s="47" t="str">
        <f>IF($B458="","",VLOOKUP($B458,'Catalog Items'!$L:$Q,6,FALSE))</f>
        <v/>
      </c>
      <c r="M458" s="47" t="str">
        <f>IF($B458="","",VLOOKUP($B458,'Catalog Items'!$L:$R,7,FALSE))</f>
        <v/>
      </c>
      <c r="N458" s="47" t="str">
        <f>IF($B458="","",VLOOKUP($B458,'Catalog Items'!$L:$S,8,FALSE))</f>
        <v/>
      </c>
      <c r="O458" s="47" t="str">
        <f>IF($B458="","",VLOOKUP($B458,'Catalog Items'!$L:$T,9,FALSE))</f>
        <v/>
      </c>
      <c r="P458" s="96" t="str">
        <f>IF($B458="","",VLOOKUP($B458,'Catalog Items'!$L:$AA,10,FALSE))</f>
        <v/>
      </c>
      <c r="Q458" s="96" t="str">
        <f>IF($B458="","",VLOOKUP($B458,'Catalog Items'!$L:$AA,11,FALSE))</f>
        <v/>
      </c>
      <c r="R458" s="96" t="str">
        <f>IF($B458="","",VLOOKUP($B458,'Catalog Items'!$L:$AA,12,FALSE))</f>
        <v/>
      </c>
      <c r="S458" s="96" t="str">
        <f>IF($B458="","",VLOOKUP($B458,'Catalog Items'!$L:$AA,13,FALSE))</f>
        <v/>
      </c>
      <c r="T458" s="47" t="str">
        <f>IF($B458="","",VLOOKUP($B458,'Catalog Items'!$L:$BB,17,FALSE))</f>
        <v/>
      </c>
      <c r="U458" s="47" t="str">
        <f>IF($B458="","",VLOOKUP($B458,'Catalog Items'!$L:$BB,19,FALSE))</f>
        <v/>
      </c>
      <c r="V458" s="47" t="str">
        <f>IF($B458="","",VLOOKUP($B458,'Catalog Items'!$L:$BB,20,FALSE))</f>
        <v/>
      </c>
      <c r="W458" s="47" t="str">
        <f>IF($B458="","",VLOOKUP($B458,'Catalog Items'!$L:$BB,21,FALSE))</f>
        <v/>
      </c>
      <c r="X458" s="48" t="str">
        <f>IF($B458="","",VLOOKUP($B458,'Catalog Items'!$L:$BB,22,FALSE))</f>
        <v/>
      </c>
      <c r="Y458" s="48" t="str">
        <f>IF($B458="","",VLOOKUP($B458,'Catalog Items'!$L:$BB,23,FALSE))</f>
        <v/>
      </c>
      <c r="Z458" s="48" t="str">
        <f>IF($B458="","",VLOOKUP($B458,'Catalog Items'!$L:$BB,24,FALSE))</f>
        <v/>
      </c>
      <c r="AA458" s="47" t="str">
        <f>IF($B458="","",VLOOKUP($B458,'Catalog Items'!$L:$BB,25,FALSE))</f>
        <v/>
      </c>
      <c r="AB458" s="47" t="str">
        <f>IF($B458="","",VLOOKUP($B458,'Catalog Items'!$L:$BB,26,FALSE))</f>
        <v/>
      </c>
      <c r="AC458" s="48" t="str">
        <f>IF($B458="","",VLOOKUP($B458,'Catalog Items'!$L:$BB,27,FALSE))</f>
        <v/>
      </c>
      <c r="AD458" s="48" t="str">
        <f>IF($B458="","",VLOOKUP($B458,'Catalog Items'!$L:$BB,28,FALSE))</f>
        <v/>
      </c>
      <c r="AE458" s="48" t="str">
        <f>IF($B458="","",VLOOKUP($B458,'Catalog Items'!$L:$BB,29,FALSE))</f>
        <v/>
      </c>
      <c r="AF458" s="48" t="str">
        <f>IF($B458="","",VLOOKUP($B458,'Catalog Items'!$L:$BB,30,FALSE))</f>
        <v/>
      </c>
      <c r="AG458" s="48" t="str">
        <f>IF($B458="","",VLOOKUP($B458,'Catalog Items'!$L:$BB,31,FALSE))</f>
        <v/>
      </c>
      <c r="AH458" s="48" t="str">
        <f>IF($B458="","",VLOOKUP($B458,'Catalog Items'!$L:$BB,32,FALSE))</f>
        <v/>
      </c>
      <c r="AI458" s="48" t="str">
        <f>IF($B458="","",VLOOKUP($B458,'Catalog Items'!$L:$BB,33,FALSE))</f>
        <v/>
      </c>
      <c r="AJ458" s="48" t="str">
        <f>IF($B458="","",VLOOKUP($B458,'Catalog Items'!$L:$BB,34,FALSE))</f>
        <v/>
      </c>
      <c r="AK458" s="47" t="str">
        <f>IF($B458="","",VLOOKUP($B458,'Catalog Items'!$L:$BB,35,FALSE))</f>
        <v/>
      </c>
      <c r="AL458" s="47" t="str">
        <f>IF($B458="","",VLOOKUP($B458,'Catalog Items'!$L:$BB,36,FALSE))</f>
        <v/>
      </c>
      <c r="AM458" s="47" t="str">
        <f>IF($B458="","",VLOOKUP($B458,'Catalog Items'!$L:$BB,37,FALSE))</f>
        <v/>
      </c>
      <c r="AN458" s="47" t="str">
        <f>IF($B458="","",VLOOKUP($B458,'Catalog Items'!$L:$BB,38,FALSE))</f>
        <v/>
      </c>
      <c r="AO458" s="47" t="str">
        <f>IF($B458="","",VLOOKUP($B458,'Catalog Items'!$L:$BB,14,FALSE))</f>
        <v/>
      </c>
    </row>
    <row r="459" spans="1:41" ht="15.6" customHeight="1" x14ac:dyDescent="0.25">
      <c r="A459" s="39">
        <v>448</v>
      </c>
      <c r="B459" s="40"/>
      <c r="C459" s="41"/>
      <c r="D459" s="41"/>
      <c r="E459" s="42" t="str">
        <f>IF($B459="","",VLOOKUP($B459,'Catalog Items'!$L:$M,2,FALSE))</f>
        <v/>
      </c>
      <c r="F459" s="68" t="str">
        <f>IF($B459="","",IF(AND(D459&gt;0,C459&gt;0),"UOM Error",IF(D459&gt;0,VLOOKUP(B459,'Catalog Items'!$L:$X,13,FALSE),IF(C459&gt;0,VLOOKUP(B459,'Catalog Items'!$L:$W,12,FALSE),0))))</f>
        <v/>
      </c>
      <c r="G459" s="43" t="str">
        <f t="shared" si="20"/>
        <v/>
      </c>
      <c r="H459" s="44">
        <f t="shared" si="21"/>
        <v>0</v>
      </c>
      <c r="I459" s="45">
        <f t="shared" si="19"/>
        <v>0</v>
      </c>
      <c r="J459" s="46" t="str">
        <f>IF($B459="","",VLOOKUP($B459,'Catalog Items'!$L:$N,3,FALSE))</f>
        <v/>
      </c>
      <c r="K459" s="46" t="str">
        <f>IF($B459="","",VLOOKUP($B459,'Catalog Items'!$L:$O,4,FALSE))</f>
        <v/>
      </c>
      <c r="L459" s="47" t="str">
        <f>IF($B459="","",VLOOKUP($B459,'Catalog Items'!$L:$Q,6,FALSE))</f>
        <v/>
      </c>
      <c r="M459" s="47" t="str">
        <f>IF($B459="","",VLOOKUP($B459,'Catalog Items'!$L:$R,7,FALSE))</f>
        <v/>
      </c>
      <c r="N459" s="47" t="str">
        <f>IF($B459="","",VLOOKUP($B459,'Catalog Items'!$L:$S,8,FALSE))</f>
        <v/>
      </c>
      <c r="O459" s="47" t="str">
        <f>IF($B459="","",VLOOKUP($B459,'Catalog Items'!$L:$T,9,FALSE))</f>
        <v/>
      </c>
      <c r="P459" s="96" t="str">
        <f>IF($B459="","",VLOOKUP($B459,'Catalog Items'!$L:$AA,10,FALSE))</f>
        <v/>
      </c>
      <c r="Q459" s="96" t="str">
        <f>IF($B459="","",VLOOKUP($B459,'Catalog Items'!$L:$AA,11,FALSE))</f>
        <v/>
      </c>
      <c r="R459" s="96" t="str">
        <f>IF($B459="","",VLOOKUP($B459,'Catalog Items'!$L:$AA,12,FALSE))</f>
        <v/>
      </c>
      <c r="S459" s="96" t="str">
        <f>IF($B459="","",VLOOKUP($B459,'Catalog Items'!$L:$AA,13,FALSE))</f>
        <v/>
      </c>
      <c r="T459" s="47" t="str">
        <f>IF($B459="","",VLOOKUP($B459,'Catalog Items'!$L:$BB,17,FALSE))</f>
        <v/>
      </c>
      <c r="U459" s="47" t="str">
        <f>IF($B459="","",VLOOKUP($B459,'Catalog Items'!$L:$BB,19,FALSE))</f>
        <v/>
      </c>
      <c r="V459" s="47" t="str">
        <f>IF($B459="","",VLOOKUP($B459,'Catalog Items'!$L:$BB,20,FALSE))</f>
        <v/>
      </c>
      <c r="W459" s="47" t="str">
        <f>IF($B459="","",VLOOKUP($B459,'Catalog Items'!$L:$BB,21,FALSE))</f>
        <v/>
      </c>
      <c r="X459" s="48" t="str">
        <f>IF($B459="","",VLOOKUP($B459,'Catalog Items'!$L:$BB,22,FALSE))</f>
        <v/>
      </c>
      <c r="Y459" s="48" t="str">
        <f>IF($B459="","",VLOOKUP($B459,'Catalog Items'!$L:$BB,23,FALSE))</f>
        <v/>
      </c>
      <c r="Z459" s="48" t="str">
        <f>IF($B459="","",VLOOKUP($B459,'Catalog Items'!$L:$BB,24,FALSE))</f>
        <v/>
      </c>
      <c r="AA459" s="47" t="str">
        <f>IF($B459="","",VLOOKUP($B459,'Catalog Items'!$L:$BB,25,FALSE))</f>
        <v/>
      </c>
      <c r="AB459" s="47" t="str">
        <f>IF($B459="","",VLOOKUP($B459,'Catalog Items'!$L:$BB,26,FALSE))</f>
        <v/>
      </c>
      <c r="AC459" s="48" t="str">
        <f>IF($B459="","",VLOOKUP($B459,'Catalog Items'!$L:$BB,27,FALSE))</f>
        <v/>
      </c>
      <c r="AD459" s="48" t="str">
        <f>IF($B459="","",VLOOKUP($B459,'Catalog Items'!$L:$BB,28,FALSE))</f>
        <v/>
      </c>
      <c r="AE459" s="48" t="str">
        <f>IF($B459="","",VLOOKUP($B459,'Catalog Items'!$L:$BB,29,FALSE))</f>
        <v/>
      </c>
      <c r="AF459" s="48" t="str">
        <f>IF($B459="","",VLOOKUP($B459,'Catalog Items'!$L:$BB,30,FALSE))</f>
        <v/>
      </c>
      <c r="AG459" s="48" t="str">
        <f>IF($B459="","",VLOOKUP($B459,'Catalog Items'!$L:$BB,31,FALSE))</f>
        <v/>
      </c>
      <c r="AH459" s="48" t="str">
        <f>IF($B459="","",VLOOKUP($B459,'Catalog Items'!$L:$BB,32,FALSE))</f>
        <v/>
      </c>
      <c r="AI459" s="48" t="str">
        <f>IF($B459="","",VLOOKUP($B459,'Catalog Items'!$L:$BB,33,FALSE))</f>
        <v/>
      </c>
      <c r="AJ459" s="48" t="str">
        <f>IF($B459="","",VLOOKUP($B459,'Catalog Items'!$L:$BB,34,FALSE))</f>
        <v/>
      </c>
      <c r="AK459" s="47" t="str">
        <f>IF($B459="","",VLOOKUP($B459,'Catalog Items'!$L:$BB,35,FALSE))</f>
        <v/>
      </c>
      <c r="AL459" s="47" t="str">
        <f>IF($B459="","",VLOOKUP($B459,'Catalog Items'!$L:$BB,36,FALSE))</f>
        <v/>
      </c>
      <c r="AM459" s="47" t="str">
        <f>IF($B459="","",VLOOKUP($B459,'Catalog Items'!$L:$BB,37,FALSE))</f>
        <v/>
      </c>
      <c r="AN459" s="47" t="str">
        <f>IF($B459="","",VLOOKUP($B459,'Catalog Items'!$L:$BB,38,FALSE))</f>
        <v/>
      </c>
      <c r="AO459" s="47" t="str">
        <f>IF($B459="","",VLOOKUP($B459,'Catalog Items'!$L:$BB,14,FALSE))</f>
        <v/>
      </c>
    </row>
    <row r="460" spans="1:41" ht="15.6" customHeight="1" x14ac:dyDescent="0.25">
      <c r="A460" s="39">
        <v>449</v>
      </c>
      <c r="B460" s="40"/>
      <c r="C460" s="41"/>
      <c r="D460" s="41"/>
      <c r="E460" s="42" t="str">
        <f>IF($B460="","",VLOOKUP($B460,'Catalog Items'!$L:$M,2,FALSE))</f>
        <v/>
      </c>
      <c r="F460" s="68" t="str">
        <f>IF($B460="","",IF(AND(D460&gt;0,C460&gt;0),"UOM Error",IF(D460&gt;0,VLOOKUP(B460,'Catalog Items'!$L:$X,13,FALSE),IF(C460&gt;0,VLOOKUP(B460,'Catalog Items'!$L:$W,12,FALSE),0))))</f>
        <v/>
      </c>
      <c r="G460" s="43" t="str">
        <f t="shared" si="20"/>
        <v/>
      </c>
      <c r="H460" s="44">
        <f t="shared" si="21"/>
        <v>0</v>
      </c>
      <c r="I460" s="45">
        <f t="shared" ref="I460:I461" si="22">IF($B460="",0,IFERROR($G460*$AE460,0))</f>
        <v>0</v>
      </c>
      <c r="J460" s="46" t="str">
        <f>IF($B460="","",VLOOKUP($B460,'Catalog Items'!$L:$N,3,FALSE))</f>
        <v/>
      </c>
      <c r="K460" s="46" t="str">
        <f>IF($B460="","",VLOOKUP($B460,'Catalog Items'!$L:$O,4,FALSE))</f>
        <v/>
      </c>
      <c r="L460" s="47" t="str">
        <f>IF($B460="","",VLOOKUP($B460,'Catalog Items'!$L:$Q,6,FALSE))</f>
        <v/>
      </c>
      <c r="M460" s="47" t="str">
        <f>IF($B460="","",VLOOKUP($B460,'Catalog Items'!$L:$R,7,FALSE))</f>
        <v/>
      </c>
      <c r="N460" s="47" t="str">
        <f>IF($B460="","",VLOOKUP($B460,'Catalog Items'!$L:$S,8,FALSE))</f>
        <v/>
      </c>
      <c r="O460" s="47" t="str">
        <f>IF($B460="","",VLOOKUP($B460,'Catalog Items'!$L:$T,9,FALSE))</f>
        <v/>
      </c>
      <c r="P460" s="96" t="str">
        <f>IF($B460="","",VLOOKUP($B460,'Catalog Items'!$L:$AA,10,FALSE))</f>
        <v/>
      </c>
      <c r="Q460" s="96" t="str">
        <f>IF($B460="","",VLOOKUP($B460,'Catalog Items'!$L:$AA,11,FALSE))</f>
        <v/>
      </c>
      <c r="R460" s="96" t="str">
        <f>IF($B460="","",VLOOKUP($B460,'Catalog Items'!$L:$AA,12,FALSE))</f>
        <v/>
      </c>
      <c r="S460" s="96" t="str">
        <f>IF($B460="","",VLOOKUP($B460,'Catalog Items'!$L:$AA,13,FALSE))</f>
        <v/>
      </c>
      <c r="T460" s="47" t="str">
        <f>IF($B460="","",VLOOKUP($B460,'Catalog Items'!$L:$BB,17,FALSE))</f>
        <v/>
      </c>
      <c r="U460" s="47" t="str">
        <f>IF($B460="","",VLOOKUP($B460,'Catalog Items'!$L:$BB,19,FALSE))</f>
        <v/>
      </c>
      <c r="V460" s="47" t="str">
        <f>IF($B460="","",VLOOKUP($B460,'Catalog Items'!$L:$BB,20,FALSE))</f>
        <v/>
      </c>
      <c r="W460" s="47" t="str">
        <f>IF($B460="","",VLOOKUP($B460,'Catalog Items'!$L:$BB,21,FALSE))</f>
        <v/>
      </c>
      <c r="X460" s="48" t="str">
        <f>IF($B460="","",VLOOKUP($B460,'Catalog Items'!$L:$BB,22,FALSE))</f>
        <v/>
      </c>
      <c r="Y460" s="48" t="str">
        <f>IF($B460="","",VLOOKUP($B460,'Catalog Items'!$L:$BB,23,FALSE))</f>
        <v/>
      </c>
      <c r="Z460" s="48" t="str">
        <f>IF($B460="","",VLOOKUP($B460,'Catalog Items'!$L:$BB,24,FALSE))</f>
        <v/>
      </c>
      <c r="AA460" s="47" t="str">
        <f>IF($B460="","",VLOOKUP($B460,'Catalog Items'!$L:$BB,25,FALSE))</f>
        <v/>
      </c>
      <c r="AB460" s="47" t="str">
        <f>IF($B460="","",VLOOKUP($B460,'Catalog Items'!$L:$BB,26,FALSE))</f>
        <v/>
      </c>
      <c r="AC460" s="48" t="str">
        <f>IF($B460="","",VLOOKUP($B460,'Catalog Items'!$L:$BB,27,FALSE))</f>
        <v/>
      </c>
      <c r="AD460" s="48" t="str">
        <f>IF($B460="","",VLOOKUP($B460,'Catalog Items'!$L:$BB,28,FALSE))</f>
        <v/>
      </c>
      <c r="AE460" s="48" t="str">
        <f>IF($B460="","",VLOOKUP($B460,'Catalog Items'!$L:$BB,29,FALSE))</f>
        <v/>
      </c>
      <c r="AF460" s="48" t="str">
        <f>IF($B460="","",VLOOKUP($B460,'Catalog Items'!$L:$BB,30,FALSE))</f>
        <v/>
      </c>
      <c r="AG460" s="48" t="str">
        <f>IF($B460="","",VLOOKUP($B460,'Catalog Items'!$L:$BB,31,FALSE))</f>
        <v/>
      </c>
      <c r="AH460" s="48" t="str">
        <f>IF($B460="","",VLOOKUP($B460,'Catalog Items'!$L:$BB,32,FALSE))</f>
        <v/>
      </c>
      <c r="AI460" s="48" t="str">
        <f>IF($B460="","",VLOOKUP($B460,'Catalog Items'!$L:$BB,33,FALSE))</f>
        <v/>
      </c>
      <c r="AJ460" s="48" t="str">
        <f>IF($B460="","",VLOOKUP($B460,'Catalog Items'!$L:$BB,34,FALSE))</f>
        <v/>
      </c>
      <c r="AK460" s="47" t="str">
        <f>IF($B460="","",VLOOKUP($B460,'Catalog Items'!$L:$BB,35,FALSE))</f>
        <v/>
      </c>
      <c r="AL460" s="47" t="str">
        <f>IF($B460="","",VLOOKUP($B460,'Catalog Items'!$L:$BB,36,FALSE))</f>
        <v/>
      </c>
      <c r="AM460" s="47" t="str">
        <f>IF($B460="","",VLOOKUP($B460,'Catalog Items'!$L:$BB,37,FALSE))</f>
        <v/>
      </c>
      <c r="AN460" s="47" t="str">
        <f>IF($B460="","",VLOOKUP($B460,'Catalog Items'!$L:$BB,38,FALSE))</f>
        <v/>
      </c>
      <c r="AO460" s="47" t="str">
        <f>IF($B460="","",VLOOKUP($B460,'Catalog Items'!$L:$BB,14,FALSE))</f>
        <v/>
      </c>
    </row>
    <row r="461" spans="1:41" ht="15.6" customHeight="1" x14ac:dyDescent="0.25">
      <c r="A461" s="39">
        <v>450</v>
      </c>
      <c r="B461" s="40"/>
      <c r="C461" s="41"/>
      <c r="D461" s="41"/>
      <c r="E461" s="42" t="str">
        <f>IF($B461="","",VLOOKUP($B461,'Catalog Items'!$L:$M,2,FALSE))</f>
        <v/>
      </c>
      <c r="F461" s="68" t="str">
        <f>IF($B461="","",IF(AND(D461&gt;0,C461&gt;0),"UOM Error",IF(D461&gt;0,VLOOKUP(B461,'Catalog Items'!$L:$X,13,FALSE),IF(C461&gt;0,VLOOKUP(B461,'Catalog Items'!$L:$W,12,FALSE),0))))</f>
        <v/>
      </c>
      <c r="G461" s="43" t="str">
        <f t="shared" ref="G461" si="23">IF(B461="","",IF(AND(D461&gt;0,C461&gt;0),0,IF(D461&gt;0,IF(MOD(D461*O461,O461)&lt;&gt;0,"Case Error",D461),IF(MOD(C461,O461)=0,C461/O461,"Pkg Error"))))</f>
        <v/>
      </c>
      <c r="H461" s="44">
        <f t="shared" ref="H461" si="24">IF($B461="",0,IFERROR(IF($F461="UOM Error",0,IF($D461&gt;0,$G461*$F461,IF($C461&gt;0,$G461*($F461*$O461),0))),0))</f>
        <v>0</v>
      </c>
      <c r="I461" s="45">
        <f t="shared" si="22"/>
        <v>0</v>
      </c>
      <c r="J461" s="46" t="str">
        <f>IF($B461="","",VLOOKUP($B461,'Catalog Items'!$L:$N,3,FALSE))</f>
        <v/>
      </c>
      <c r="K461" s="46" t="str">
        <f>IF($B461="","",VLOOKUP($B461,'Catalog Items'!$L:$O,4,FALSE))</f>
        <v/>
      </c>
      <c r="L461" s="47" t="str">
        <f>IF($B461="","",VLOOKUP($B461,'Catalog Items'!$L:$Q,6,FALSE))</f>
        <v/>
      </c>
      <c r="M461" s="47" t="str">
        <f>IF($B461="","",VLOOKUP($B461,'Catalog Items'!$L:$R,7,FALSE))</f>
        <v/>
      </c>
      <c r="N461" s="47" t="str">
        <f>IF($B461="","",VLOOKUP($B461,'Catalog Items'!$L:$S,8,FALSE))</f>
        <v/>
      </c>
      <c r="O461" s="47" t="str">
        <f>IF($B461="","",VLOOKUP($B461,'Catalog Items'!$L:$T,9,FALSE))</f>
        <v/>
      </c>
      <c r="P461" s="96" t="str">
        <f>IF($B461="","",VLOOKUP($B461,'Catalog Items'!$L:$AA,10,FALSE))</f>
        <v/>
      </c>
      <c r="Q461" s="96" t="str">
        <f>IF($B461="","",VLOOKUP($B461,'Catalog Items'!$L:$AA,11,FALSE))</f>
        <v/>
      </c>
      <c r="R461" s="96" t="str">
        <f>IF($B461="","",VLOOKUP($B461,'Catalog Items'!$L:$AA,12,FALSE))</f>
        <v/>
      </c>
      <c r="S461" s="96" t="str">
        <f>IF($B461="","",VLOOKUP($B461,'Catalog Items'!$L:$AA,13,FALSE))</f>
        <v/>
      </c>
      <c r="T461" s="47" t="str">
        <f>IF($B461="","",VLOOKUP($B461,'Catalog Items'!$L:$BB,17,FALSE))</f>
        <v/>
      </c>
      <c r="U461" s="47" t="str">
        <f>IF($B461="","",VLOOKUP($B461,'Catalog Items'!$L:$BB,19,FALSE))</f>
        <v/>
      </c>
      <c r="V461" s="47" t="str">
        <f>IF($B461="","",VLOOKUP($B461,'Catalog Items'!$L:$BB,20,FALSE))</f>
        <v/>
      </c>
      <c r="W461" s="47" t="str">
        <f>IF($B461="","",VLOOKUP($B461,'Catalog Items'!$L:$BB,21,FALSE))</f>
        <v/>
      </c>
      <c r="X461" s="48" t="str">
        <f>IF($B461="","",VLOOKUP($B461,'Catalog Items'!$L:$BB,22,FALSE))</f>
        <v/>
      </c>
      <c r="Y461" s="48" t="str">
        <f>IF($B461="","",VLOOKUP($B461,'Catalog Items'!$L:$BB,23,FALSE))</f>
        <v/>
      </c>
      <c r="Z461" s="48" t="str">
        <f>IF($B461="","",VLOOKUP($B461,'Catalog Items'!$L:$BB,24,FALSE))</f>
        <v/>
      </c>
      <c r="AA461" s="47" t="str">
        <f>IF($B461="","",VLOOKUP($B461,'Catalog Items'!$L:$BB,25,FALSE))</f>
        <v/>
      </c>
      <c r="AB461" s="47" t="str">
        <f>IF($B461="","",VLOOKUP($B461,'Catalog Items'!$L:$BB,26,FALSE))</f>
        <v/>
      </c>
      <c r="AC461" s="48" t="str">
        <f>IF($B461="","",VLOOKUP($B461,'Catalog Items'!$L:$BB,27,FALSE))</f>
        <v/>
      </c>
      <c r="AD461" s="48" t="str">
        <f>IF($B461="","",VLOOKUP($B461,'Catalog Items'!$L:$BB,28,FALSE))</f>
        <v/>
      </c>
      <c r="AE461" s="48" t="str">
        <f>IF($B461="","",VLOOKUP($B461,'Catalog Items'!$L:$BB,29,FALSE))</f>
        <v/>
      </c>
      <c r="AF461" s="48" t="str">
        <f>IF($B461="","",VLOOKUP($B461,'Catalog Items'!$L:$BB,30,FALSE))</f>
        <v/>
      </c>
      <c r="AG461" s="48" t="str">
        <f>IF($B461="","",VLOOKUP($B461,'Catalog Items'!$L:$BB,31,FALSE))</f>
        <v/>
      </c>
      <c r="AH461" s="48" t="str">
        <f>IF($B461="","",VLOOKUP($B461,'Catalog Items'!$L:$BB,32,FALSE))</f>
        <v/>
      </c>
      <c r="AI461" s="48" t="str">
        <f>IF($B461="","",VLOOKUP($B461,'Catalog Items'!$L:$BB,33,FALSE))</f>
        <v/>
      </c>
      <c r="AJ461" s="48" t="str">
        <f>IF($B461="","",VLOOKUP($B461,'Catalog Items'!$L:$BB,34,FALSE))</f>
        <v/>
      </c>
      <c r="AK461" s="47" t="str">
        <f>IF($B461="","",VLOOKUP($B461,'Catalog Items'!$L:$BB,35,FALSE))</f>
        <v/>
      </c>
      <c r="AL461" s="47" t="str">
        <f>IF($B461="","",VLOOKUP($B461,'Catalog Items'!$L:$BB,36,FALSE))</f>
        <v/>
      </c>
      <c r="AM461" s="47" t="str">
        <f>IF($B461="","",VLOOKUP($B461,'Catalog Items'!$L:$BB,37,FALSE))</f>
        <v/>
      </c>
      <c r="AN461" s="47" t="str">
        <f>IF($B461="","",VLOOKUP($B461,'Catalog Items'!$L:$BB,38,FALSE))</f>
        <v/>
      </c>
      <c r="AO461" s="47" t="str">
        <f>IF($B461="","",VLOOKUP($B461,'Catalog Items'!$L:$BB,14,FALSE))</f>
        <v/>
      </c>
    </row>
  </sheetData>
  <mergeCells count="12">
    <mergeCell ref="H2:I2"/>
    <mergeCell ref="K2:L2"/>
    <mergeCell ref="H3:I3"/>
    <mergeCell ref="K3:L3"/>
    <mergeCell ref="H4:I4"/>
    <mergeCell ref="K4:L4"/>
    <mergeCell ref="H5:I5"/>
    <mergeCell ref="K5:L5"/>
    <mergeCell ref="H6:I6"/>
    <mergeCell ref="K6:L6"/>
    <mergeCell ref="C10:D10"/>
    <mergeCell ref="E8:M9"/>
  </mergeCells>
  <phoneticPr fontId="17" type="noConversion"/>
  <conditionalFormatting sqref="G12:G461">
    <cfRule type="containsText" dxfId="5" priority="3" operator="containsText" text="Dupl UOM">
      <formula>NOT(ISERROR(SEARCH("Dupl UOM",G12)))</formula>
    </cfRule>
    <cfRule type="containsText" dxfId="4" priority="4" operator="containsText" text="Pkg Error">
      <formula>NOT(ISERROR(SEARCH("Pkg Error",G12)))</formula>
    </cfRule>
    <cfRule type="cellIs" dxfId="2" priority="6" operator="equal">
      <formula>0</formula>
    </cfRule>
  </conditionalFormatting>
  <conditionalFormatting sqref="H12:I461">
    <cfRule type="cellIs" dxfId="1" priority="1" operator="equal">
      <formula>0</formula>
    </cfRule>
  </conditionalFormatting>
  <printOptions horizontalCentered="1"/>
  <pageMargins left="0" right="0" top="0.25" bottom="0.5" header="0.3" footer="0.3"/>
  <pageSetup scale="60" fitToHeight="0" orientation="landscape" r:id="rId1"/>
  <headerFooter>
    <oddFooter>&amp;L&amp;A&amp;CORDER PRINTED: &amp;D&amp;RPAGE &amp;P of &amp;N</oddFooter>
  </headerFooter>
  <extLst>
    <ext xmlns:x14="http://schemas.microsoft.com/office/spreadsheetml/2009/9/main" uri="{78C0D931-6437-407d-A8EE-F0AAD7539E65}">
      <x14:conditionalFormattings>
        <x14:conditionalFormatting xmlns:xm="http://schemas.microsoft.com/office/excel/2006/main">
          <x14:cfRule type="containsText" priority="5" operator="containsText" id="{BC315936-A44A-4C9F-AF2E-D18A4DDA6071}">
            <xm:f>NOT(ISERROR(SEARCH("Case Error",G12)))</xm:f>
            <xm:f>"Case Error"</xm:f>
            <x14:dxf>
              <fill>
                <patternFill>
                  <bgColor rgb="FFFFFF99"/>
                </patternFill>
              </fill>
            </x14:dxf>
          </x14:cfRule>
          <xm:sqref>G12:G461</xm:sqref>
        </x14:conditionalFormatting>
      </x14:conditionalFormattings>
    </ext>
  </extLst>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1312E4C-C37F-4E0D-812D-F9F866619706}">
  <sheetPr codeName="Sheet2"/>
  <dimension ref="A1:AW1048466"/>
  <sheetViews>
    <sheetView zoomScaleNormal="100" workbookViewId="0">
      <pane ySplit="2" topLeftCell="A3" activePane="bottomLeft" state="frozen"/>
      <selection activeCell="F3706" sqref="F3706"/>
      <selection pane="bottomLeft" activeCell="W3" sqref="W3:X2403"/>
    </sheetView>
  </sheetViews>
  <sheetFormatPr defaultColWidth="8.85546875" defaultRowHeight="12" x14ac:dyDescent="0.25"/>
  <cols>
    <col min="1" max="2" width="7.5703125" style="81" customWidth="1"/>
    <col min="3" max="3" width="7.5703125" style="81" hidden="1" customWidth="1"/>
    <col min="4" max="4" width="27.140625" style="81" hidden="1" customWidth="1"/>
    <col min="5" max="5" width="7.5703125" style="81" hidden="1" customWidth="1"/>
    <col min="6" max="6" width="14.42578125" style="81" hidden="1" customWidth="1"/>
    <col min="7" max="7" width="16.140625" style="82" hidden="1" customWidth="1"/>
    <col min="8" max="8" width="31" style="82" hidden="1" customWidth="1"/>
    <col min="9" max="9" width="12" style="82" hidden="1" customWidth="1"/>
    <col min="10" max="10" width="0.5703125" style="83" customWidth="1"/>
    <col min="11" max="11" width="13.42578125" style="82" customWidth="1"/>
    <col min="12" max="12" width="11.42578125" style="82" customWidth="1"/>
    <col min="13" max="13" width="45" style="82" bestFit="1" customWidth="1"/>
    <col min="14" max="14" width="23" style="82" bestFit="1" customWidth="1"/>
    <col min="15" max="15" width="27.5703125" style="82" customWidth="1"/>
    <col min="16" max="16" width="85.5703125" style="82" bestFit="1" customWidth="1"/>
    <col min="17" max="17" width="8.140625" style="81" customWidth="1"/>
    <col min="18" max="18" width="12.5703125" style="81" customWidth="1"/>
    <col min="19" max="20" width="7.5703125" style="81" customWidth="1"/>
    <col min="21" max="22" width="10" style="111" customWidth="1"/>
    <col min="23" max="23" width="12.42578125" style="92" bestFit="1" customWidth="1"/>
    <col min="24" max="24" width="12.42578125" style="92" customWidth="1"/>
    <col min="25" max="25" width="9.85546875" style="81" customWidth="1"/>
    <col min="26" max="26" width="27.5703125" style="82" bestFit="1" customWidth="1"/>
    <col min="27" max="27" width="1.5703125" style="84" customWidth="1"/>
    <col min="28" max="29" width="13.42578125" style="81" customWidth="1"/>
    <col min="30" max="31" width="8.5703125" style="81" customWidth="1"/>
    <col min="32" max="32" width="17.140625" style="81" customWidth="1"/>
    <col min="33" max="45" width="9.42578125" style="103" customWidth="1"/>
    <col min="46" max="47" width="5.5703125" style="81" customWidth="1"/>
    <col min="48" max="48" width="12.85546875" style="81" customWidth="1"/>
    <col min="49" max="49" width="8.42578125" style="81" customWidth="1" collapsed="1"/>
    <col min="50" max="16384" width="8.85546875" style="85"/>
  </cols>
  <sheetData>
    <row r="1" spans="1:49" ht="13.5" x14ac:dyDescent="0.25">
      <c r="K1" s="97" t="s">
        <v>75</v>
      </c>
      <c r="L1" s="98"/>
      <c r="M1" s="98"/>
      <c r="N1" s="98"/>
      <c r="O1" s="98"/>
      <c r="P1" s="98"/>
      <c r="Q1" s="99"/>
      <c r="R1" s="99"/>
      <c r="S1" s="99"/>
      <c r="T1" s="99"/>
      <c r="U1" s="108"/>
      <c r="V1" s="108"/>
      <c r="W1" s="100"/>
      <c r="X1" s="100"/>
    </row>
    <row r="2" spans="1:49" s="87" customFormat="1" ht="54" customHeight="1" x14ac:dyDescent="0.25">
      <c r="A2" s="77" t="s">
        <v>50</v>
      </c>
      <c r="B2" s="77" t="s">
        <v>49</v>
      </c>
      <c r="C2" s="101" t="s">
        <v>68</v>
      </c>
      <c r="D2" s="78" t="s">
        <v>69</v>
      </c>
      <c r="E2" s="78" t="s">
        <v>70</v>
      </c>
      <c r="F2" s="78" t="s">
        <v>51</v>
      </c>
      <c r="G2" s="78" t="s">
        <v>52</v>
      </c>
      <c r="H2" s="78" t="s">
        <v>53</v>
      </c>
      <c r="I2" s="78" t="s">
        <v>54</v>
      </c>
      <c r="J2" s="83"/>
      <c r="K2" s="77" t="s">
        <v>55</v>
      </c>
      <c r="L2" s="77" t="s">
        <v>56</v>
      </c>
      <c r="M2" s="77" t="s">
        <v>18</v>
      </c>
      <c r="N2" s="77" t="s">
        <v>23</v>
      </c>
      <c r="O2" s="77" t="s">
        <v>24</v>
      </c>
      <c r="P2" s="77" t="s">
        <v>66</v>
      </c>
      <c r="Q2" s="77" t="s">
        <v>25</v>
      </c>
      <c r="R2" s="77" t="s">
        <v>26</v>
      </c>
      <c r="S2" s="77" t="s">
        <v>27</v>
      </c>
      <c r="T2" s="77" t="s">
        <v>74</v>
      </c>
      <c r="U2" s="109" t="s">
        <v>13191</v>
      </c>
      <c r="V2" s="109" t="s">
        <v>13188</v>
      </c>
      <c r="W2" s="90" t="s">
        <v>13189</v>
      </c>
      <c r="X2" s="90" t="s">
        <v>13190</v>
      </c>
      <c r="Y2" s="89" t="s">
        <v>12126</v>
      </c>
      <c r="Z2" s="107" t="s">
        <v>57</v>
      </c>
      <c r="AA2" s="84" t="s">
        <v>67</v>
      </c>
      <c r="AB2" s="77" t="s">
        <v>28</v>
      </c>
      <c r="AC2" s="86" t="s">
        <v>58</v>
      </c>
      <c r="AD2" s="77" t="s">
        <v>29</v>
      </c>
      <c r="AE2" s="77" t="s">
        <v>30</v>
      </c>
      <c r="AF2" s="77" t="s">
        <v>31</v>
      </c>
      <c r="AG2" s="104" t="s">
        <v>32</v>
      </c>
      <c r="AH2" s="104" t="s">
        <v>33</v>
      </c>
      <c r="AI2" s="104" t="s">
        <v>34</v>
      </c>
      <c r="AJ2" s="104" t="s">
        <v>35</v>
      </c>
      <c r="AK2" s="104" t="s">
        <v>36</v>
      </c>
      <c r="AL2" s="104" t="s">
        <v>37</v>
      </c>
      <c r="AM2" s="104" t="s">
        <v>38</v>
      </c>
      <c r="AN2" s="104" t="s">
        <v>39</v>
      </c>
      <c r="AO2" s="104" t="s">
        <v>40</v>
      </c>
      <c r="AP2" s="104" t="s">
        <v>41</v>
      </c>
      <c r="AQ2" s="104" t="s">
        <v>42</v>
      </c>
      <c r="AR2" s="104" t="s">
        <v>43</v>
      </c>
      <c r="AS2" s="104" t="s">
        <v>44</v>
      </c>
      <c r="AT2" s="77" t="s">
        <v>45</v>
      </c>
      <c r="AU2" s="77" t="s">
        <v>46</v>
      </c>
      <c r="AV2" s="77" t="s">
        <v>47</v>
      </c>
      <c r="AW2" s="77" t="s">
        <v>48</v>
      </c>
    </row>
    <row r="3" spans="1:49" x14ac:dyDescent="0.25">
      <c r="A3" s="80" t="s">
        <v>1776</v>
      </c>
      <c r="B3" s="80" t="s">
        <v>1777</v>
      </c>
      <c r="C3" s="80" t="s">
        <v>9636</v>
      </c>
      <c r="D3" s="80" t="s">
        <v>9637</v>
      </c>
      <c r="E3" s="80" t="s">
        <v>1778</v>
      </c>
      <c r="F3" s="80" t="s">
        <v>9638</v>
      </c>
      <c r="G3" s="80" t="s">
        <v>9639</v>
      </c>
      <c r="H3" s="80" t="s">
        <v>9640</v>
      </c>
      <c r="I3" s="80" t="s">
        <v>9635</v>
      </c>
      <c r="K3" s="80" t="s">
        <v>13933</v>
      </c>
      <c r="L3" s="80" t="s">
        <v>86</v>
      </c>
      <c r="M3" s="80" t="s">
        <v>1822</v>
      </c>
      <c r="N3" s="80" t="s">
        <v>3363</v>
      </c>
      <c r="O3" s="80" t="s">
        <v>3515</v>
      </c>
      <c r="P3" s="80" t="s">
        <v>4016</v>
      </c>
      <c r="Q3" s="80" t="s">
        <v>5374</v>
      </c>
      <c r="R3" s="80" t="s">
        <v>5383</v>
      </c>
      <c r="S3" s="80" t="s">
        <v>1759</v>
      </c>
      <c r="T3" s="80" t="s">
        <v>1762</v>
      </c>
      <c r="U3" s="110">
        <v>1.75</v>
      </c>
      <c r="V3" s="110">
        <v>21</v>
      </c>
      <c r="W3" s="91">
        <v>0.65625</v>
      </c>
      <c r="X3" s="91">
        <v>15.75</v>
      </c>
      <c r="Y3" s="110" t="s">
        <v>7087</v>
      </c>
      <c r="Z3" s="110" t="s">
        <v>1</v>
      </c>
      <c r="AB3" s="133" t="s">
        <v>7095</v>
      </c>
      <c r="AC3" s="133" t="s">
        <v>8773</v>
      </c>
      <c r="AD3" s="133" t="s">
        <v>1758</v>
      </c>
      <c r="AE3" s="79">
        <v>144</v>
      </c>
      <c r="AF3" s="79" t="s">
        <v>11075</v>
      </c>
      <c r="AG3" s="134">
        <v>2.5</v>
      </c>
      <c r="AH3" s="134">
        <v>2.5</v>
      </c>
      <c r="AI3" s="134">
        <v>10.5</v>
      </c>
      <c r="AJ3" s="134">
        <v>9.1999999999999998E-2</v>
      </c>
      <c r="AK3" s="134">
        <v>13.5</v>
      </c>
      <c r="AL3" s="134">
        <v>11.25</v>
      </c>
      <c r="AM3" s="134">
        <v>8.5</v>
      </c>
      <c r="AN3" s="134">
        <v>2.2999999999999998</v>
      </c>
      <c r="AO3" s="134">
        <v>0.747</v>
      </c>
      <c r="AP3" s="134">
        <v>10.75</v>
      </c>
      <c r="AQ3" s="134">
        <v>2.5</v>
      </c>
      <c r="AR3" s="134">
        <v>2.5</v>
      </c>
      <c r="AS3" s="134"/>
      <c r="AT3" s="133" t="s">
        <v>1757</v>
      </c>
      <c r="AU3" s="133" t="s">
        <v>7065</v>
      </c>
      <c r="AV3" s="133" t="s">
        <v>9597</v>
      </c>
      <c r="AW3" s="133" t="s">
        <v>9628</v>
      </c>
    </row>
    <row r="4" spans="1:49" x14ac:dyDescent="0.25">
      <c r="A4" s="80" t="s">
        <v>1779</v>
      </c>
      <c r="B4" s="80" t="s">
        <v>1782</v>
      </c>
      <c r="C4" s="80" t="s">
        <v>9646</v>
      </c>
      <c r="D4" s="80" t="s">
        <v>9647</v>
      </c>
      <c r="E4" s="80" t="s">
        <v>1783</v>
      </c>
      <c r="F4" s="80" t="s">
        <v>9648</v>
      </c>
      <c r="G4" s="80" t="s">
        <v>9649</v>
      </c>
      <c r="H4" s="80" t="s">
        <v>1823</v>
      </c>
      <c r="I4" s="80" t="s">
        <v>5376</v>
      </c>
      <c r="K4" s="80" t="s">
        <v>1820</v>
      </c>
      <c r="L4" s="80" t="s">
        <v>88</v>
      </c>
      <c r="M4" s="80" t="s">
        <v>1823</v>
      </c>
      <c r="N4" s="80" t="s">
        <v>3365</v>
      </c>
      <c r="O4" s="80" t="s">
        <v>3517</v>
      </c>
      <c r="P4" s="80" t="s">
        <v>1</v>
      </c>
      <c r="Q4" s="80" t="s">
        <v>5376</v>
      </c>
      <c r="R4" s="80" t="s">
        <v>5384</v>
      </c>
      <c r="S4" s="80" t="s">
        <v>1767</v>
      </c>
      <c r="T4" s="80" t="s">
        <v>1759</v>
      </c>
      <c r="U4" s="110">
        <v>9.6</v>
      </c>
      <c r="V4" s="110">
        <v>9.6</v>
      </c>
      <c r="W4" s="91">
        <v>7.2</v>
      </c>
      <c r="X4" s="91">
        <v>7.2</v>
      </c>
      <c r="Y4" s="110" t="s">
        <v>7087</v>
      </c>
      <c r="Z4" s="110" t="s">
        <v>1</v>
      </c>
      <c r="AB4" s="133" t="s">
        <v>7096</v>
      </c>
      <c r="AC4" s="133" t="s">
        <v>7096</v>
      </c>
      <c r="AD4" s="133" t="s">
        <v>1759</v>
      </c>
      <c r="AE4" s="79">
        <v>1</v>
      </c>
      <c r="AF4" s="79" t="s">
        <v>11077</v>
      </c>
      <c r="AG4" s="134">
        <v>4</v>
      </c>
      <c r="AH4" s="134">
        <v>12.25</v>
      </c>
      <c r="AI4" s="134">
        <v>12.25</v>
      </c>
      <c r="AJ4" s="134">
        <v>1.44</v>
      </c>
      <c r="AK4" s="134">
        <v>12.25</v>
      </c>
      <c r="AL4" s="134">
        <v>12.25</v>
      </c>
      <c r="AM4" s="134">
        <v>4</v>
      </c>
      <c r="AN4" s="134">
        <v>1.5</v>
      </c>
      <c r="AO4" s="134">
        <v>0.34699999999999998</v>
      </c>
      <c r="AP4" s="134"/>
      <c r="AQ4" s="134"/>
      <c r="AR4" s="134"/>
      <c r="AS4" s="134"/>
      <c r="AT4" s="133" t="s">
        <v>1757</v>
      </c>
      <c r="AU4" s="133" t="s">
        <v>1757</v>
      </c>
      <c r="AV4" s="133" t="s">
        <v>9599</v>
      </c>
      <c r="AW4" s="133" t="s">
        <v>9630</v>
      </c>
    </row>
    <row r="5" spans="1:49" x14ac:dyDescent="0.25">
      <c r="A5" s="80" t="s">
        <v>1779</v>
      </c>
      <c r="B5" s="80" t="s">
        <v>1782</v>
      </c>
      <c r="C5" s="80" t="s">
        <v>9646</v>
      </c>
      <c r="D5" s="80" t="s">
        <v>9647</v>
      </c>
      <c r="E5" s="80" t="s">
        <v>1783</v>
      </c>
      <c r="F5" s="80" t="s">
        <v>9654</v>
      </c>
      <c r="G5" s="80" t="s">
        <v>9649</v>
      </c>
      <c r="H5" s="80" t="s">
        <v>9655</v>
      </c>
      <c r="I5" s="80" t="s">
        <v>5376</v>
      </c>
      <c r="K5" s="80" t="s">
        <v>1820</v>
      </c>
      <c r="L5" s="80" t="s">
        <v>90</v>
      </c>
      <c r="M5" s="80" t="s">
        <v>1825</v>
      </c>
      <c r="N5" s="80" t="s">
        <v>3365</v>
      </c>
      <c r="O5" s="80" t="s">
        <v>1</v>
      </c>
      <c r="P5" s="80" t="s">
        <v>1</v>
      </c>
      <c r="Q5" s="80" t="s">
        <v>5376</v>
      </c>
      <c r="R5" s="80" t="s">
        <v>5386</v>
      </c>
      <c r="S5" s="80" t="s">
        <v>1759</v>
      </c>
      <c r="T5" s="80" t="s">
        <v>1759</v>
      </c>
      <c r="U5" s="110">
        <v>41.9</v>
      </c>
      <c r="V5" s="110">
        <v>41.9</v>
      </c>
      <c r="W5" s="91">
        <v>31.425000000000001</v>
      </c>
      <c r="X5" s="91">
        <v>31.425000000000001</v>
      </c>
      <c r="Y5" s="110" t="s">
        <v>7087</v>
      </c>
      <c r="Z5" s="110" t="s">
        <v>1</v>
      </c>
      <c r="AB5" s="133" t="s">
        <v>7098</v>
      </c>
      <c r="AC5" s="133" t="s">
        <v>7098</v>
      </c>
      <c r="AD5" s="133" t="s">
        <v>1759</v>
      </c>
      <c r="AE5" s="79">
        <v>1</v>
      </c>
      <c r="AF5" s="79" t="s">
        <v>11079</v>
      </c>
      <c r="AG5" s="134">
        <v>6.5</v>
      </c>
      <c r="AH5" s="134">
        <v>22.5</v>
      </c>
      <c r="AI5" s="134">
        <v>22.5</v>
      </c>
      <c r="AJ5" s="134">
        <v>4.4400000000000004</v>
      </c>
      <c r="AK5" s="134">
        <v>22.5</v>
      </c>
      <c r="AL5" s="134">
        <v>22.5</v>
      </c>
      <c r="AM5" s="134">
        <v>6.5</v>
      </c>
      <c r="AN5" s="134">
        <v>4.625</v>
      </c>
      <c r="AO5" s="134">
        <v>1.9039999999999999</v>
      </c>
      <c r="AP5" s="134"/>
      <c r="AQ5" s="134"/>
      <c r="AR5" s="134"/>
      <c r="AS5" s="134"/>
      <c r="AT5" s="133" t="s">
        <v>1769</v>
      </c>
      <c r="AU5" s="133" t="s">
        <v>7077</v>
      </c>
      <c r="AV5" s="133" t="s">
        <v>9599</v>
      </c>
      <c r="AW5" s="133" t="s">
        <v>9630</v>
      </c>
    </row>
    <row r="6" spans="1:49" x14ac:dyDescent="0.25">
      <c r="A6" s="80" t="s">
        <v>1779</v>
      </c>
      <c r="B6" s="80" t="s">
        <v>1782</v>
      </c>
      <c r="C6" s="80" t="s">
        <v>9646</v>
      </c>
      <c r="D6" s="80" t="s">
        <v>9647</v>
      </c>
      <c r="E6" s="80" t="s">
        <v>1783</v>
      </c>
      <c r="F6" s="80" t="s">
        <v>9656</v>
      </c>
      <c r="G6" s="80" t="s">
        <v>9649</v>
      </c>
      <c r="H6" s="80" t="s">
        <v>9657</v>
      </c>
      <c r="I6" s="80" t="s">
        <v>5376</v>
      </c>
      <c r="K6" s="80" t="s">
        <v>1820</v>
      </c>
      <c r="L6" s="80" t="s">
        <v>298</v>
      </c>
      <c r="M6" s="80" t="s">
        <v>1827</v>
      </c>
      <c r="N6" s="80" t="s">
        <v>3365</v>
      </c>
      <c r="O6" s="80" t="s">
        <v>1</v>
      </c>
      <c r="P6" s="80" t="s">
        <v>1</v>
      </c>
      <c r="Q6" s="80" t="s">
        <v>5376</v>
      </c>
      <c r="R6" s="80" t="s">
        <v>5388</v>
      </c>
      <c r="S6" s="80" t="s">
        <v>1759</v>
      </c>
      <c r="T6" s="80" t="s">
        <v>1759</v>
      </c>
      <c r="U6" s="110">
        <v>114</v>
      </c>
      <c r="V6" s="110">
        <v>114</v>
      </c>
      <c r="W6" s="91">
        <v>85.5</v>
      </c>
      <c r="X6" s="91">
        <v>85.5</v>
      </c>
      <c r="Y6" s="110" t="s">
        <v>7087</v>
      </c>
      <c r="Z6" s="110" t="s">
        <v>1</v>
      </c>
      <c r="AB6" s="133" t="s">
        <v>7100</v>
      </c>
      <c r="AC6" s="133" t="s">
        <v>7100</v>
      </c>
      <c r="AD6" s="133" t="s">
        <v>1759</v>
      </c>
      <c r="AE6" s="79">
        <v>1</v>
      </c>
      <c r="AF6" s="79" t="s">
        <v>11080</v>
      </c>
      <c r="AG6" s="134">
        <v>13</v>
      </c>
      <c r="AH6" s="134">
        <v>17</v>
      </c>
      <c r="AI6" s="134">
        <v>49</v>
      </c>
      <c r="AJ6" s="134">
        <v>40.32</v>
      </c>
      <c r="AK6" s="134">
        <v>49</v>
      </c>
      <c r="AL6" s="134">
        <v>17</v>
      </c>
      <c r="AM6" s="134">
        <v>13</v>
      </c>
      <c r="AN6" s="134">
        <v>42</v>
      </c>
      <c r="AO6" s="134">
        <v>6.2670000000000003</v>
      </c>
      <c r="AP6" s="134"/>
      <c r="AQ6" s="134"/>
      <c r="AR6" s="134"/>
      <c r="AS6" s="134"/>
      <c r="AT6" s="133" t="s">
        <v>1774</v>
      </c>
      <c r="AU6" s="133" t="s">
        <v>1769</v>
      </c>
      <c r="AV6" s="133" t="s">
        <v>9599</v>
      </c>
      <c r="AW6" s="133" t="s">
        <v>9630</v>
      </c>
    </row>
    <row r="7" spans="1:49" x14ac:dyDescent="0.25">
      <c r="A7" s="80" t="s">
        <v>1779</v>
      </c>
      <c r="B7" s="80" t="s">
        <v>1782</v>
      </c>
      <c r="C7" s="80" t="s">
        <v>9646</v>
      </c>
      <c r="D7" s="80" t="s">
        <v>9647</v>
      </c>
      <c r="E7" s="80" t="s">
        <v>1783</v>
      </c>
      <c r="F7" s="80" t="s">
        <v>9658</v>
      </c>
      <c r="G7" s="80" t="s">
        <v>9649</v>
      </c>
      <c r="H7" s="80" t="s">
        <v>9659</v>
      </c>
      <c r="I7" s="80" t="s">
        <v>5376</v>
      </c>
      <c r="K7" s="80" t="s">
        <v>1820</v>
      </c>
      <c r="L7" s="80" t="s">
        <v>436</v>
      </c>
      <c r="M7" s="80" t="s">
        <v>13192</v>
      </c>
      <c r="N7" s="80" t="s">
        <v>3365</v>
      </c>
      <c r="O7" s="80" t="s">
        <v>1</v>
      </c>
      <c r="P7" s="80" t="s">
        <v>1</v>
      </c>
      <c r="Q7" s="80" t="s">
        <v>5376</v>
      </c>
      <c r="R7" s="80" t="s">
        <v>5390</v>
      </c>
      <c r="S7" s="80" t="s">
        <v>1759</v>
      </c>
      <c r="T7" s="80" t="s">
        <v>1764</v>
      </c>
      <c r="U7" s="110">
        <v>21</v>
      </c>
      <c r="V7" s="110">
        <v>21</v>
      </c>
      <c r="W7" s="91">
        <v>15.75</v>
      </c>
      <c r="X7" s="91">
        <v>15.75</v>
      </c>
      <c r="Y7" s="110" t="s">
        <v>7087</v>
      </c>
      <c r="Z7" s="110" t="s">
        <v>1</v>
      </c>
      <c r="AB7" s="133" t="s">
        <v>7102</v>
      </c>
      <c r="AC7" s="133" t="s">
        <v>7102</v>
      </c>
      <c r="AD7" s="133" t="s">
        <v>1759</v>
      </c>
      <c r="AE7" s="79">
        <v>4</v>
      </c>
      <c r="AF7" s="79" t="s">
        <v>11081</v>
      </c>
      <c r="AG7" s="134">
        <v>4.25</v>
      </c>
      <c r="AH7" s="134">
        <v>8</v>
      </c>
      <c r="AI7" s="134">
        <v>15.25</v>
      </c>
      <c r="AJ7" s="134">
        <v>0.76200000000000001</v>
      </c>
      <c r="AK7" s="134">
        <v>15.25</v>
      </c>
      <c r="AL7" s="134">
        <v>8</v>
      </c>
      <c r="AM7" s="134">
        <v>4.25</v>
      </c>
      <c r="AN7" s="134">
        <v>3.1749999999999998</v>
      </c>
      <c r="AO7" s="134">
        <v>0.3</v>
      </c>
      <c r="AP7" s="134"/>
      <c r="AQ7" s="134"/>
      <c r="AR7" s="134"/>
      <c r="AS7" s="134"/>
      <c r="AT7" s="133" t="s">
        <v>1771</v>
      </c>
      <c r="AU7" s="133" t="s">
        <v>1783</v>
      </c>
      <c r="AV7" s="133" t="s">
        <v>9599</v>
      </c>
      <c r="AW7" s="133" t="s">
        <v>9630</v>
      </c>
    </row>
    <row r="8" spans="1:49" x14ac:dyDescent="0.25">
      <c r="A8" s="80" t="s">
        <v>1779</v>
      </c>
      <c r="B8" s="80" t="s">
        <v>1780</v>
      </c>
      <c r="C8" s="80" t="s">
        <v>9650</v>
      </c>
      <c r="D8" s="80" t="s">
        <v>9651</v>
      </c>
      <c r="E8" s="80" t="s">
        <v>1772</v>
      </c>
      <c r="F8" s="80" t="s">
        <v>9652</v>
      </c>
      <c r="G8" s="80" t="s">
        <v>9644</v>
      </c>
      <c r="H8" s="80" t="s">
        <v>9653</v>
      </c>
      <c r="I8" s="80" t="s">
        <v>5375</v>
      </c>
      <c r="K8" s="80" t="s">
        <v>1820</v>
      </c>
      <c r="L8" s="80" t="s">
        <v>92</v>
      </c>
      <c r="M8" s="80" t="s">
        <v>1830</v>
      </c>
      <c r="N8" s="80" t="s">
        <v>3369</v>
      </c>
      <c r="O8" s="80" t="s">
        <v>3519</v>
      </c>
      <c r="P8" s="80" t="s">
        <v>4021</v>
      </c>
      <c r="Q8" s="80" t="s">
        <v>5375</v>
      </c>
      <c r="R8" s="80" t="s">
        <v>5392</v>
      </c>
      <c r="S8" s="80" t="s">
        <v>1762</v>
      </c>
      <c r="T8" s="80" t="s">
        <v>1757</v>
      </c>
      <c r="U8" s="110">
        <v>6.4</v>
      </c>
      <c r="V8" s="110">
        <v>38.4</v>
      </c>
      <c r="W8" s="91">
        <v>1.6588000000000001</v>
      </c>
      <c r="X8" s="91">
        <v>19.9056</v>
      </c>
      <c r="Y8" s="110" t="s">
        <v>14932</v>
      </c>
      <c r="Z8" s="110" t="s">
        <v>1</v>
      </c>
      <c r="AB8" s="133" t="s">
        <v>7104</v>
      </c>
      <c r="AC8" s="133" t="s">
        <v>8778</v>
      </c>
      <c r="AD8" s="133" t="s">
        <v>1760</v>
      </c>
      <c r="AE8" s="79">
        <v>96</v>
      </c>
      <c r="AF8" s="79" t="s">
        <v>11083</v>
      </c>
      <c r="AG8" s="134">
        <v>1</v>
      </c>
      <c r="AH8" s="134">
        <v>4.875</v>
      </c>
      <c r="AI8" s="134">
        <v>10</v>
      </c>
      <c r="AJ8" s="134">
        <v>0.33200000000000002</v>
      </c>
      <c r="AK8" s="134">
        <v>8.25</v>
      </c>
      <c r="AL8" s="134">
        <v>8</v>
      </c>
      <c r="AM8" s="134">
        <v>4.5</v>
      </c>
      <c r="AN8" s="134">
        <v>4.1500000000000004</v>
      </c>
      <c r="AO8" s="134">
        <v>0.17199999999999999</v>
      </c>
      <c r="AP8" s="134">
        <v>0.125</v>
      </c>
      <c r="AQ8" s="134">
        <v>0.75</v>
      </c>
      <c r="AR8" s="134">
        <v>7.5</v>
      </c>
      <c r="AS8" s="134">
        <v>1.2E-2</v>
      </c>
      <c r="AT8" s="133" t="s">
        <v>9568</v>
      </c>
      <c r="AU8" s="133" t="s">
        <v>1767</v>
      </c>
      <c r="AV8" s="133" t="s">
        <v>9598</v>
      </c>
      <c r="AW8" s="133" t="s">
        <v>9629</v>
      </c>
    </row>
    <row r="9" spans="1:49" x14ac:dyDescent="0.25">
      <c r="A9" s="80" t="s">
        <v>1779</v>
      </c>
      <c r="B9" s="80" t="s">
        <v>1780</v>
      </c>
      <c r="C9" s="80" t="s">
        <v>9670</v>
      </c>
      <c r="D9" s="80" t="s">
        <v>9671</v>
      </c>
      <c r="E9" s="80" t="s">
        <v>1772</v>
      </c>
      <c r="F9" s="80" t="s">
        <v>9672</v>
      </c>
      <c r="G9" s="80" t="s">
        <v>9673</v>
      </c>
      <c r="H9" s="80" t="s">
        <v>9674</v>
      </c>
      <c r="I9" s="80" t="s">
        <v>5375</v>
      </c>
      <c r="K9" s="80" t="s">
        <v>1820</v>
      </c>
      <c r="L9" s="80" t="s">
        <v>329</v>
      </c>
      <c r="M9" s="80" t="s">
        <v>1832</v>
      </c>
      <c r="N9" s="80" t="s">
        <v>3371</v>
      </c>
      <c r="O9" s="80" t="s">
        <v>3522</v>
      </c>
      <c r="P9" s="80" t="s">
        <v>4023</v>
      </c>
      <c r="Q9" s="80" t="s">
        <v>5375</v>
      </c>
      <c r="R9" s="80" t="s">
        <v>5394</v>
      </c>
      <c r="S9" s="80" t="s">
        <v>1759</v>
      </c>
      <c r="T9" s="80" t="s">
        <v>1759</v>
      </c>
      <c r="U9" s="110">
        <v>43.2</v>
      </c>
      <c r="V9" s="110">
        <v>21.6</v>
      </c>
      <c r="W9" s="91">
        <v>13.05</v>
      </c>
      <c r="X9" s="91">
        <v>13.05</v>
      </c>
      <c r="Y9" s="110" t="s">
        <v>14932</v>
      </c>
      <c r="Z9" s="110" t="s">
        <v>1</v>
      </c>
      <c r="AB9" s="133" t="s">
        <v>7106</v>
      </c>
      <c r="AC9" s="133" t="s">
        <v>8780</v>
      </c>
      <c r="AD9" s="133" t="s">
        <v>1759</v>
      </c>
      <c r="AE9" s="79">
        <v>1</v>
      </c>
      <c r="AF9" s="79" t="s">
        <v>11086</v>
      </c>
      <c r="AG9" s="134">
        <v>2.75</v>
      </c>
      <c r="AH9" s="134">
        <v>2.75</v>
      </c>
      <c r="AI9" s="134">
        <v>40.25</v>
      </c>
      <c r="AJ9" s="134">
        <v>3.1320000000000001</v>
      </c>
      <c r="AK9" s="134">
        <v>2.75</v>
      </c>
      <c r="AL9" s="134">
        <v>2.75</v>
      </c>
      <c r="AM9" s="134">
        <v>40.625</v>
      </c>
      <c r="AN9" s="134">
        <v>3.2629999999999999</v>
      </c>
      <c r="AO9" s="134">
        <v>0.17799999999999999</v>
      </c>
      <c r="AP9" s="134">
        <v>0.01</v>
      </c>
      <c r="AQ9" s="134">
        <v>1200</v>
      </c>
      <c r="AR9" s="134">
        <v>40</v>
      </c>
      <c r="AS9" s="134"/>
      <c r="AT9" s="133" t="s">
        <v>9571</v>
      </c>
      <c r="AU9" s="133" t="s">
        <v>1759</v>
      </c>
      <c r="AV9" s="133" t="s">
        <v>9602</v>
      </c>
      <c r="AW9" s="133" t="s">
        <v>9629</v>
      </c>
    </row>
    <row r="10" spans="1:49" x14ac:dyDescent="0.25">
      <c r="A10" s="80" t="s">
        <v>1779</v>
      </c>
      <c r="B10" s="80" t="s">
        <v>1780</v>
      </c>
      <c r="C10" s="80" t="s">
        <v>9670</v>
      </c>
      <c r="D10" s="80" t="s">
        <v>9671</v>
      </c>
      <c r="E10" s="80" t="s">
        <v>1772</v>
      </c>
      <c r="F10" s="80" t="s">
        <v>9672</v>
      </c>
      <c r="G10" s="80" t="s">
        <v>9673</v>
      </c>
      <c r="H10" s="80" t="s">
        <v>9674</v>
      </c>
      <c r="I10" s="80" t="s">
        <v>5375</v>
      </c>
      <c r="K10" s="80" t="s">
        <v>1820</v>
      </c>
      <c r="L10" s="80" t="s">
        <v>94</v>
      </c>
      <c r="M10" s="80" t="s">
        <v>1838</v>
      </c>
      <c r="N10" s="80" t="s">
        <v>3376</v>
      </c>
      <c r="O10" s="80" t="s">
        <v>3522</v>
      </c>
      <c r="P10" s="80" t="s">
        <v>4029</v>
      </c>
      <c r="Q10" s="80" t="s">
        <v>5375</v>
      </c>
      <c r="R10" s="80" t="s">
        <v>5400</v>
      </c>
      <c r="S10" s="80" t="s">
        <v>1759</v>
      </c>
      <c r="T10" s="80" t="s">
        <v>1759</v>
      </c>
      <c r="U10" s="110">
        <v>43.2</v>
      </c>
      <c r="V10" s="110">
        <v>21.6</v>
      </c>
      <c r="W10" s="91">
        <v>13.05</v>
      </c>
      <c r="X10" s="91">
        <v>13.05</v>
      </c>
      <c r="Y10" s="110" t="s">
        <v>14932</v>
      </c>
      <c r="Z10" s="110" t="s">
        <v>1</v>
      </c>
      <c r="AB10" s="133" t="s">
        <v>7112</v>
      </c>
      <c r="AC10" s="133" t="s">
        <v>7112</v>
      </c>
      <c r="AD10" s="133" t="s">
        <v>1759</v>
      </c>
      <c r="AE10" s="79">
        <v>1</v>
      </c>
      <c r="AF10" s="79" t="s">
        <v>11086</v>
      </c>
      <c r="AG10" s="134">
        <v>2.75</v>
      </c>
      <c r="AH10" s="134">
        <v>2.75</v>
      </c>
      <c r="AI10" s="134">
        <v>40.25</v>
      </c>
      <c r="AJ10" s="134">
        <v>3.1320000000000001</v>
      </c>
      <c r="AK10" s="134">
        <v>2.75</v>
      </c>
      <c r="AL10" s="134">
        <v>2.75</v>
      </c>
      <c r="AM10" s="134">
        <v>40.625</v>
      </c>
      <c r="AN10" s="134">
        <v>3.2629999999999999</v>
      </c>
      <c r="AO10" s="134">
        <v>0.17799999999999999</v>
      </c>
      <c r="AP10" s="134">
        <v>0.01</v>
      </c>
      <c r="AQ10" s="134">
        <v>1200</v>
      </c>
      <c r="AR10" s="134">
        <v>40</v>
      </c>
      <c r="AS10" s="134"/>
      <c r="AT10" s="133" t="s">
        <v>9571</v>
      </c>
      <c r="AU10" s="133" t="s">
        <v>1759</v>
      </c>
      <c r="AV10" s="133" t="s">
        <v>9602</v>
      </c>
      <c r="AW10" s="133" t="s">
        <v>9629</v>
      </c>
    </row>
    <row r="11" spans="1:49" x14ac:dyDescent="0.25">
      <c r="A11" s="80" t="s">
        <v>1779</v>
      </c>
      <c r="B11" s="80" t="s">
        <v>1780</v>
      </c>
      <c r="C11" s="80" t="s">
        <v>9650</v>
      </c>
      <c r="D11" s="80" t="s">
        <v>9651</v>
      </c>
      <c r="E11" s="80" t="s">
        <v>1772</v>
      </c>
      <c r="F11" s="80" t="s">
        <v>9652</v>
      </c>
      <c r="G11" s="80" t="s">
        <v>9644</v>
      </c>
      <c r="H11" s="80" t="s">
        <v>9653</v>
      </c>
      <c r="I11" s="80" t="s">
        <v>5375</v>
      </c>
      <c r="K11" s="80" t="s">
        <v>1820</v>
      </c>
      <c r="L11" s="80" t="s">
        <v>95</v>
      </c>
      <c r="M11" s="80" t="s">
        <v>1842</v>
      </c>
      <c r="N11" s="80" t="s">
        <v>3379</v>
      </c>
      <c r="O11" s="80" t="s">
        <v>3519</v>
      </c>
      <c r="P11" s="80" t="s">
        <v>4033</v>
      </c>
      <c r="Q11" s="80" t="s">
        <v>5375</v>
      </c>
      <c r="R11" s="80" t="s">
        <v>5404</v>
      </c>
      <c r="S11" s="80" t="s">
        <v>1762</v>
      </c>
      <c r="T11" s="80" t="s">
        <v>1757</v>
      </c>
      <c r="U11" s="110">
        <v>6.4</v>
      </c>
      <c r="V11" s="110">
        <v>38.4</v>
      </c>
      <c r="W11" s="91">
        <v>1.6588000000000001</v>
      </c>
      <c r="X11" s="91">
        <v>19.9056</v>
      </c>
      <c r="Y11" s="110" t="s">
        <v>14932</v>
      </c>
      <c r="Z11" s="110" t="s">
        <v>1</v>
      </c>
      <c r="AB11" s="133" t="s">
        <v>7116</v>
      </c>
      <c r="AC11" s="133" t="s">
        <v>8785</v>
      </c>
      <c r="AD11" s="133" t="s">
        <v>1760</v>
      </c>
      <c r="AE11" s="79">
        <v>96</v>
      </c>
      <c r="AF11" s="79" t="s">
        <v>11083</v>
      </c>
      <c r="AG11" s="134">
        <v>1</v>
      </c>
      <c r="AH11" s="134">
        <v>4.875</v>
      </c>
      <c r="AI11" s="134">
        <v>10</v>
      </c>
      <c r="AJ11" s="134">
        <v>0.33200000000000002</v>
      </c>
      <c r="AK11" s="134">
        <v>8.25</v>
      </c>
      <c r="AL11" s="134">
        <v>8</v>
      </c>
      <c r="AM11" s="134">
        <v>4.5</v>
      </c>
      <c r="AN11" s="134">
        <v>4.1500000000000004</v>
      </c>
      <c r="AO11" s="134">
        <v>0.17199999999999999</v>
      </c>
      <c r="AP11" s="134">
        <v>0.125</v>
      </c>
      <c r="AQ11" s="134">
        <v>0.75</v>
      </c>
      <c r="AR11" s="134">
        <v>7.5</v>
      </c>
      <c r="AS11" s="134">
        <v>1.2E-2</v>
      </c>
      <c r="AT11" s="133" t="s">
        <v>9568</v>
      </c>
      <c r="AU11" s="133" t="s">
        <v>1767</v>
      </c>
      <c r="AV11" s="133" t="s">
        <v>9598</v>
      </c>
      <c r="AW11" s="133" t="s">
        <v>9629</v>
      </c>
    </row>
    <row r="12" spans="1:49" x14ac:dyDescent="0.25">
      <c r="A12" s="80" t="s">
        <v>1779</v>
      </c>
      <c r="B12" s="80" t="s">
        <v>1780</v>
      </c>
      <c r="C12" s="80" t="s">
        <v>9670</v>
      </c>
      <c r="D12" s="80" t="s">
        <v>9671</v>
      </c>
      <c r="E12" s="80" t="s">
        <v>1772</v>
      </c>
      <c r="F12" s="80" t="s">
        <v>9672</v>
      </c>
      <c r="G12" s="80" t="s">
        <v>9673</v>
      </c>
      <c r="H12" s="80" t="s">
        <v>9674</v>
      </c>
      <c r="I12" s="80" t="s">
        <v>5375</v>
      </c>
      <c r="K12" s="80" t="s">
        <v>1820</v>
      </c>
      <c r="L12" s="80" t="s">
        <v>305</v>
      </c>
      <c r="M12" s="80" t="s">
        <v>1846</v>
      </c>
      <c r="N12" s="80" t="s">
        <v>3364</v>
      </c>
      <c r="O12" s="80" t="s">
        <v>3522</v>
      </c>
      <c r="P12" s="80" t="s">
        <v>4037</v>
      </c>
      <c r="Q12" s="80" t="s">
        <v>5375</v>
      </c>
      <c r="R12" s="80" t="s">
        <v>5408</v>
      </c>
      <c r="S12" s="80" t="s">
        <v>1759</v>
      </c>
      <c r="T12" s="80" t="s">
        <v>1759</v>
      </c>
      <c r="U12" s="110">
        <v>43.2</v>
      </c>
      <c r="V12" s="110">
        <v>21.6</v>
      </c>
      <c r="W12" s="91">
        <v>13.05</v>
      </c>
      <c r="X12" s="91">
        <v>13.05</v>
      </c>
      <c r="Y12" s="110" t="s">
        <v>14932</v>
      </c>
      <c r="Z12" s="110" t="s">
        <v>1</v>
      </c>
      <c r="AB12" s="133" t="s">
        <v>7120</v>
      </c>
      <c r="AC12" s="133" t="s">
        <v>8787</v>
      </c>
      <c r="AD12" s="133" t="s">
        <v>1759</v>
      </c>
      <c r="AE12" s="79">
        <v>1</v>
      </c>
      <c r="AF12" s="79" t="s">
        <v>11086</v>
      </c>
      <c r="AG12" s="134">
        <v>2.75</v>
      </c>
      <c r="AH12" s="134">
        <v>2.75</v>
      </c>
      <c r="AI12" s="134">
        <v>40.25</v>
      </c>
      <c r="AJ12" s="134">
        <v>3.1320000000000001</v>
      </c>
      <c r="AK12" s="134">
        <v>2.75</v>
      </c>
      <c r="AL12" s="134">
        <v>2.75</v>
      </c>
      <c r="AM12" s="134">
        <v>40.625</v>
      </c>
      <c r="AN12" s="134">
        <v>3.2629999999999999</v>
      </c>
      <c r="AO12" s="134">
        <v>0.17799999999999999</v>
      </c>
      <c r="AP12" s="134">
        <v>0.01</v>
      </c>
      <c r="AQ12" s="134">
        <v>1200</v>
      </c>
      <c r="AR12" s="134">
        <v>40</v>
      </c>
      <c r="AS12" s="134"/>
      <c r="AT12" s="133" t="s">
        <v>9571</v>
      </c>
      <c r="AU12" s="133" t="s">
        <v>1759</v>
      </c>
      <c r="AV12" s="133" t="s">
        <v>9602</v>
      </c>
      <c r="AW12" s="133" t="s">
        <v>9629</v>
      </c>
    </row>
    <row r="13" spans="1:49" x14ac:dyDescent="0.25">
      <c r="A13" s="80" t="s">
        <v>1779</v>
      </c>
      <c r="B13" s="80" t="s">
        <v>1780</v>
      </c>
      <c r="C13" s="80" t="s">
        <v>9670</v>
      </c>
      <c r="D13" s="80" t="s">
        <v>9671</v>
      </c>
      <c r="E13" s="80" t="s">
        <v>1772</v>
      </c>
      <c r="F13" s="80" t="s">
        <v>9672</v>
      </c>
      <c r="G13" s="80" t="s">
        <v>9673</v>
      </c>
      <c r="H13" s="80" t="s">
        <v>9674</v>
      </c>
      <c r="I13" s="80" t="s">
        <v>5375</v>
      </c>
      <c r="K13" s="80" t="s">
        <v>1820</v>
      </c>
      <c r="L13" s="80" t="s">
        <v>98</v>
      </c>
      <c r="M13" s="80" t="s">
        <v>1852</v>
      </c>
      <c r="N13" s="80" t="s">
        <v>3367</v>
      </c>
      <c r="O13" s="80" t="s">
        <v>3522</v>
      </c>
      <c r="P13" s="80" t="s">
        <v>4042</v>
      </c>
      <c r="Q13" s="80" t="s">
        <v>5375</v>
      </c>
      <c r="R13" s="80" t="s">
        <v>5414</v>
      </c>
      <c r="S13" s="80" t="s">
        <v>1759</v>
      </c>
      <c r="T13" s="80" t="s">
        <v>1759</v>
      </c>
      <c r="U13" s="110">
        <v>43.2</v>
      </c>
      <c r="V13" s="110">
        <v>21.6</v>
      </c>
      <c r="W13" s="91">
        <v>13.05</v>
      </c>
      <c r="X13" s="91">
        <v>13.05</v>
      </c>
      <c r="Y13" s="110" t="s">
        <v>14932</v>
      </c>
      <c r="Z13" s="110" t="s">
        <v>1</v>
      </c>
      <c r="AB13" s="133" t="s">
        <v>7126</v>
      </c>
      <c r="AC13" s="133" t="s">
        <v>8790</v>
      </c>
      <c r="AD13" s="133" t="s">
        <v>1759</v>
      </c>
      <c r="AE13" s="79">
        <v>1</v>
      </c>
      <c r="AF13" s="79" t="s">
        <v>11086</v>
      </c>
      <c r="AG13" s="134">
        <v>2.75</v>
      </c>
      <c r="AH13" s="134">
        <v>2.75</v>
      </c>
      <c r="AI13" s="134">
        <v>40.25</v>
      </c>
      <c r="AJ13" s="134">
        <v>3.1320000000000001</v>
      </c>
      <c r="AK13" s="134">
        <v>2.75</v>
      </c>
      <c r="AL13" s="134">
        <v>2.75</v>
      </c>
      <c r="AM13" s="134">
        <v>40.625</v>
      </c>
      <c r="AN13" s="134">
        <v>3.2629999999999999</v>
      </c>
      <c r="AO13" s="134">
        <v>0.17799999999999999</v>
      </c>
      <c r="AP13" s="134">
        <v>0.01</v>
      </c>
      <c r="AQ13" s="134">
        <v>1200</v>
      </c>
      <c r="AR13" s="134">
        <v>40</v>
      </c>
      <c r="AS13" s="134"/>
      <c r="AT13" s="133" t="s">
        <v>9571</v>
      </c>
      <c r="AU13" s="133" t="s">
        <v>1759</v>
      </c>
      <c r="AV13" s="133" t="s">
        <v>9602</v>
      </c>
      <c r="AW13" s="133" t="s">
        <v>9629</v>
      </c>
    </row>
    <row r="14" spans="1:49" x14ac:dyDescent="0.25">
      <c r="A14" s="80" t="s">
        <v>1779</v>
      </c>
      <c r="B14" s="80" t="s">
        <v>1780</v>
      </c>
      <c r="C14" s="80" t="s">
        <v>9650</v>
      </c>
      <c r="D14" s="80" t="s">
        <v>9651</v>
      </c>
      <c r="E14" s="80" t="s">
        <v>1772</v>
      </c>
      <c r="F14" s="80" t="s">
        <v>9652</v>
      </c>
      <c r="G14" s="80" t="s">
        <v>9644</v>
      </c>
      <c r="H14" s="80" t="s">
        <v>9653</v>
      </c>
      <c r="I14" s="80" t="s">
        <v>5375</v>
      </c>
      <c r="K14" s="80" t="s">
        <v>1820</v>
      </c>
      <c r="L14" s="80" t="s">
        <v>896</v>
      </c>
      <c r="M14" s="80" t="s">
        <v>1856</v>
      </c>
      <c r="N14" s="80" t="s">
        <v>3385</v>
      </c>
      <c r="O14" s="80" t="s">
        <v>3519</v>
      </c>
      <c r="P14" s="80" t="s">
        <v>4046</v>
      </c>
      <c r="Q14" s="80" t="s">
        <v>5375</v>
      </c>
      <c r="R14" s="80" t="s">
        <v>5418</v>
      </c>
      <c r="S14" s="80" t="s">
        <v>1762</v>
      </c>
      <c r="T14" s="80" t="s">
        <v>1757</v>
      </c>
      <c r="U14" s="110">
        <v>6.4</v>
      </c>
      <c r="V14" s="110">
        <v>38.4</v>
      </c>
      <c r="W14" s="91">
        <v>1.6588000000000001</v>
      </c>
      <c r="X14" s="91">
        <v>19.9056</v>
      </c>
      <c r="Y14" s="110" t="s">
        <v>14932</v>
      </c>
      <c r="Z14" s="110" t="s">
        <v>1</v>
      </c>
      <c r="AB14" s="133" t="s">
        <v>7130</v>
      </c>
      <c r="AC14" s="133" t="s">
        <v>8792</v>
      </c>
      <c r="AD14" s="133" t="s">
        <v>1760</v>
      </c>
      <c r="AE14" s="79">
        <v>96</v>
      </c>
      <c r="AF14" s="79" t="s">
        <v>11083</v>
      </c>
      <c r="AG14" s="134">
        <v>1</v>
      </c>
      <c r="AH14" s="134">
        <v>4.875</v>
      </c>
      <c r="AI14" s="134">
        <v>10</v>
      </c>
      <c r="AJ14" s="134">
        <v>0.33200000000000002</v>
      </c>
      <c r="AK14" s="134">
        <v>8.25</v>
      </c>
      <c r="AL14" s="134">
        <v>8</v>
      </c>
      <c r="AM14" s="134">
        <v>4.5</v>
      </c>
      <c r="AN14" s="134">
        <v>4.1500000000000004</v>
      </c>
      <c r="AO14" s="134">
        <v>0.17199999999999999</v>
      </c>
      <c r="AP14" s="134">
        <v>0.125</v>
      </c>
      <c r="AQ14" s="134">
        <v>0.75</v>
      </c>
      <c r="AR14" s="134">
        <v>7.5</v>
      </c>
      <c r="AS14" s="134">
        <v>1.2E-2</v>
      </c>
      <c r="AT14" s="133" t="s">
        <v>9568</v>
      </c>
      <c r="AU14" s="133" t="s">
        <v>1767</v>
      </c>
      <c r="AV14" s="133" t="s">
        <v>9598</v>
      </c>
      <c r="AW14" s="133" t="s">
        <v>9629</v>
      </c>
    </row>
    <row r="15" spans="1:49" x14ac:dyDescent="0.25">
      <c r="A15" s="80" t="s">
        <v>1779</v>
      </c>
      <c r="B15" s="80" t="s">
        <v>1780</v>
      </c>
      <c r="C15" s="80" t="s">
        <v>9670</v>
      </c>
      <c r="D15" s="80" t="s">
        <v>9671</v>
      </c>
      <c r="E15" s="80" t="s">
        <v>1772</v>
      </c>
      <c r="F15" s="80" t="s">
        <v>9672</v>
      </c>
      <c r="G15" s="80" t="s">
        <v>9673</v>
      </c>
      <c r="H15" s="80" t="s">
        <v>9674</v>
      </c>
      <c r="I15" s="80" t="s">
        <v>5375</v>
      </c>
      <c r="K15" s="80" t="s">
        <v>1820</v>
      </c>
      <c r="L15" s="80" t="s">
        <v>307</v>
      </c>
      <c r="M15" s="80" t="s">
        <v>1862</v>
      </c>
      <c r="N15" s="80" t="s">
        <v>3366</v>
      </c>
      <c r="O15" s="80" t="s">
        <v>3522</v>
      </c>
      <c r="P15" s="80" t="s">
        <v>4052</v>
      </c>
      <c r="Q15" s="80" t="s">
        <v>5375</v>
      </c>
      <c r="R15" s="80" t="s">
        <v>5424</v>
      </c>
      <c r="S15" s="80" t="s">
        <v>1759</v>
      </c>
      <c r="T15" s="80" t="s">
        <v>1759</v>
      </c>
      <c r="U15" s="110">
        <v>43.2</v>
      </c>
      <c r="V15" s="110">
        <v>21.6</v>
      </c>
      <c r="W15" s="91">
        <v>13.05</v>
      </c>
      <c r="X15" s="91">
        <v>13.05</v>
      </c>
      <c r="Y15" s="110" t="s">
        <v>14932</v>
      </c>
      <c r="Z15" s="110" t="s">
        <v>1</v>
      </c>
      <c r="AB15" s="133" t="s">
        <v>7136</v>
      </c>
      <c r="AC15" s="133" t="s">
        <v>7136</v>
      </c>
      <c r="AD15" s="133" t="s">
        <v>1759</v>
      </c>
      <c r="AE15" s="79">
        <v>1</v>
      </c>
      <c r="AF15" s="79" t="s">
        <v>11086</v>
      </c>
      <c r="AG15" s="134">
        <v>2.75</v>
      </c>
      <c r="AH15" s="134">
        <v>2.75</v>
      </c>
      <c r="AI15" s="134">
        <v>40.25</v>
      </c>
      <c r="AJ15" s="134">
        <v>3.1320000000000001</v>
      </c>
      <c r="AK15" s="134">
        <v>2.75</v>
      </c>
      <c r="AL15" s="134">
        <v>2.75</v>
      </c>
      <c r="AM15" s="134">
        <v>40.625</v>
      </c>
      <c r="AN15" s="134">
        <v>3.2629999999999999</v>
      </c>
      <c r="AO15" s="134">
        <v>0.17799999999999999</v>
      </c>
      <c r="AP15" s="134">
        <v>0.01</v>
      </c>
      <c r="AQ15" s="134">
        <v>1200</v>
      </c>
      <c r="AR15" s="134">
        <v>40</v>
      </c>
      <c r="AS15" s="134"/>
      <c r="AT15" s="133" t="s">
        <v>9571</v>
      </c>
      <c r="AU15" s="133" t="s">
        <v>1759</v>
      </c>
      <c r="AV15" s="133" t="s">
        <v>9602</v>
      </c>
      <c r="AW15" s="133" t="s">
        <v>9629</v>
      </c>
    </row>
    <row r="16" spans="1:49" x14ac:dyDescent="0.25">
      <c r="A16" s="80" t="s">
        <v>1779</v>
      </c>
      <c r="B16" s="80" t="s">
        <v>1780</v>
      </c>
      <c r="C16" s="80" t="s">
        <v>9745</v>
      </c>
      <c r="D16" s="80" t="s">
        <v>9746</v>
      </c>
      <c r="E16" s="80" t="s">
        <v>1781</v>
      </c>
      <c r="F16" s="80" t="s">
        <v>9747</v>
      </c>
      <c r="G16" s="80" t="s">
        <v>9748</v>
      </c>
      <c r="H16" s="80" t="s">
        <v>9749</v>
      </c>
      <c r="I16" s="80" t="s">
        <v>5375</v>
      </c>
      <c r="K16" s="80" t="s">
        <v>1820</v>
      </c>
      <c r="L16" s="80" t="s">
        <v>375</v>
      </c>
      <c r="M16" s="80" t="s">
        <v>2041</v>
      </c>
      <c r="N16" s="80" t="s">
        <v>3391</v>
      </c>
      <c r="O16" s="80" t="s">
        <v>3538</v>
      </c>
      <c r="P16" s="80" t="s">
        <v>4220</v>
      </c>
      <c r="Q16" s="80" t="s">
        <v>5375</v>
      </c>
      <c r="R16" s="80" t="s">
        <v>5604</v>
      </c>
      <c r="S16" s="80" t="s">
        <v>1759</v>
      </c>
      <c r="T16" s="80" t="s">
        <v>1757</v>
      </c>
      <c r="U16" s="110">
        <v>2.4</v>
      </c>
      <c r="V16" s="110">
        <v>14.4</v>
      </c>
      <c r="W16" s="91">
        <v>0.56000000000000005</v>
      </c>
      <c r="X16" s="91">
        <v>6.72</v>
      </c>
      <c r="Y16" s="110" t="s">
        <v>7087</v>
      </c>
      <c r="Z16" s="110" t="s">
        <v>1</v>
      </c>
      <c r="AB16" s="133" t="s">
        <v>7313</v>
      </c>
      <c r="AC16" s="133" t="s">
        <v>8895</v>
      </c>
      <c r="AD16" s="133" t="s">
        <v>1757</v>
      </c>
      <c r="AE16" s="79">
        <v>144</v>
      </c>
      <c r="AF16" s="79" t="s">
        <v>11105</v>
      </c>
      <c r="AG16" s="134">
        <v>1.75</v>
      </c>
      <c r="AH16" s="134">
        <v>5.875</v>
      </c>
      <c r="AI16" s="134">
        <v>6.125</v>
      </c>
      <c r="AJ16" s="134">
        <v>3.2000000000000001E-2</v>
      </c>
      <c r="AK16" s="134">
        <v>11</v>
      </c>
      <c r="AL16" s="134">
        <v>7.75</v>
      </c>
      <c r="AM16" s="134">
        <v>4</v>
      </c>
      <c r="AN16" s="134">
        <v>0.4</v>
      </c>
      <c r="AO16" s="134">
        <v>0.19700000000000001</v>
      </c>
      <c r="AP16" s="134">
        <v>0</v>
      </c>
      <c r="AQ16" s="134">
        <v>972</v>
      </c>
      <c r="AR16" s="134">
        <v>1.75</v>
      </c>
      <c r="AS16" s="134"/>
      <c r="AT16" s="133" t="s">
        <v>1764</v>
      </c>
      <c r="AU16" s="133" t="s">
        <v>7065</v>
      </c>
      <c r="AV16" s="133" t="s">
        <v>9597</v>
      </c>
      <c r="AW16" s="133" t="s">
        <v>9630</v>
      </c>
    </row>
    <row r="17" spans="1:49" x14ac:dyDescent="0.25">
      <c r="A17" s="80" t="s">
        <v>1779</v>
      </c>
      <c r="B17" s="80" t="s">
        <v>1780</v>
      </c>
      <c r="C17" s="80" t="s">
        <v>9670</v>
      </c>
      <c r="D17" s="80" t="s">
        <v>9671</v>
      </c>
      <c r="E17" s="80" t="s">
        <v>1772</v>
      </c>
      <c r="F17" s="80" t="s">
        <v>9672</v>
      </c>
      <c r="G17" s="80" t="s">
        <v>9673</v>
      </c>
      <c r="H17" s="80" t="s">
        <v>9674</v>
      </c>
      <c r="I17" s="80" t="s">
        <v>5375</v>
      </c>
      <c r="K17" s="80" t="s">
        <v>1820</v>
      </c>
      <c r="L17" s="80" t="s">
        <v>336</v>
      </c>
      <c r="M17" s="80" t="s">
        <v>1869</v>
      </c>
      <c r="N17" s="80" t="s">
        <v>3381</v>
      </c>
      <c r="O17" s="80" t="s">
        <v>3522</v>
      </c>
      <c r="P17" s="80" t="s">
        <v>4059</v>
      </c>
      <c r="Q17" s="80" t="s">
        <v>5375</v>
      </c>
      <c r="R17" s="80" t="s">
        <v>5431</v>
      </c>
      <c r="S17" s="80" t="s">
        <v>1759</v>
      </c>
      <c r="T17" s="80" t="s">
        <v>1759</v>
      </c>
      <c r="U17" s="110">
        <v>43.2</v>
      </c>
      <c r="V17" s="110">
        <v>21.6</v>
      </c>
      <c r="W17" s="91">
        <v>13.05</v>
      </c>
      <c r="X17" s="91">
        <v>13.05</v>
      </c>
      <c r="Y17" s="110" t="s">
        <v>14932</v>
      </c>
      <c r="Z17" s="110" t="s">
        <v>1</v>
      </c>
      <c r="AB17" s="133" t="s">
        <v>7143</v>
      </c>
      <c r="AC17" s="133" t="s">
        <v>7143</v>
      </c>
      <c r="AD17" s="133" t="s">
        <v>1759</v>
      </c>
      <c r="AE17" s="79">
        <v>1</v>
      </c>
      <c r="AF17" s="79" t="s">
        <v>11086</v>
      </c>
      <c r="AG17" s="134">
        <v>2.75</v>
      </c>
      <c r="AH17" s="134">
        <v>2.75</v>
      </c>
      <c r="AI17" s="134">
        <v>40.25</v>
      </c>
      <c r="AJ17" s="134">
        <v>3.1320000000000001</v>
      </c>
      <c r="AK17" s="134">
        <v>2.75</v>
      </c>
      <c r="AL17" s="134">
        <v>2.75</v>
      </c>
      <c r="AM17" s="134">
        <v>40.625</v>
      </c>
      <c r="AN17" s="134">
        <v>3.2629999999999999</v>
      </c>
      <c r="AO17" s="134">
        <v>0.17799999999999999</v>
      </c>
      <c r="AP17" s="134">
        <v>0.01</v>
      </c>
      <c r="AQ17" s="134">
        <v>1200</v>
      </c>
      <c r="AR17" s="134">
        <v>40</v>
      </c>
      <c r="AS17" s="134"/>
      <c r="AT17" s="133" t="s">
        <v>9571</v>
      </c>
      <c r="AU17" s="133" t="s">
        <v>1759</v>
      </c>
      <c r="AV17" s="133" t="s">
        <v>9602</v>
      </c>
      <c r="AW17" s="133" t="s">
        <v>9629</v>
      </c>
    </row>
    <row r="18" spans="1:49" x14ac:dyDescent="0.25">
      <c r="A18" s="80" t="s">
        <v>1779</v>
      </c>
      <c r="B18" s="80" t="s">
        <v>1780</v>
      </c>
      <c r="C18" s="80" t="s">
        <v>9786</v>
      </c>
      <c r="D18" s="80" t="s">
        <v>9787</v>
      </c>
      <c r="E18" s="80" t="s">
        <v>1772</v>
      </c>
      <c r="F18" s="80" t="s">
        <v>9788</v>
      </c>
      <c r="G18" s="80" t="s">
        <v>9700</v>
      </c>
      <c r="H18" s="80" t="s">
        <v>9789</v>
      </c>
      <c r="I18" s="80" t="s">
        <v>5375</v>
      </c>
      <c r="K18" s="80" t="s">
        <v>1820</v>
      </c>
      <c r="L18" s="80" t="s">
        <v>371</v>
      </c>
      <c r="M18" s="80" t="s">
        <v>2044</v>
      </c>
      <c r="N18" s="80" t="s">
        <v>3377</v>
      </c>
      <c r="O18" s="80" t="s">
        <v>3551</v>
      </c>
      <c r="P18" s="80" t="s">
        <v>4223</v>
      </c>
      <c r="Q18" s="80" t="s">
        <v>5375</v>
      </c>
      <c r="R18" s="80" t="s">
        <v>5607</v>
      </c>
      <c r="S18" s="80" t="s">
        <v>1759</v>
      </c>
      <c r="T18" s="80" t="s">
        <v>1757</v>
      </c>
      <c r="U18" s="110">
        <v>6.45</v>
      </c>
      <c r="V18" s="110">
        <v>38.700000000000003</v>
      </c>
      <c r="W18" s="91">
        <v>1.5427999999999999</v>
      </c>
      <c r="X18" s="91">
        <v>18.5136</v>
      </c>
      <c r="Y18" s="110" t="s">
        <v>14932</v>
      </c>
      <c r="Z18" s="110" t="s">
        <v>1</v>
      </c>
      <c r="AB18" s="133" t="s">
        <v>7316</v>
      </c>
      <c r="AC18" s="133" t="s">
        <v>8897</v>
      </c>
      <c r="AD18" s="133" t="s">
        <v>1764</v>
      </c>
      <c r="AE18" s="79">
        <v>48</v>
      </c>
      <c r="AF18" s="79" t="s">
        <v>11116</v>
      </c>
      <c r="AG18" s="134">
        <v>0.5</v>
      </c>
      <c r="AH18" s="134">
        <v>7.25</v>
      </c>
      <c r="AI18" s="134">
        <v>17.5</v>
      </c>
      <c r="AJ18" s="134">
        <v>0.32</v>
      </c>
      <c r="AK18" s="134">
        <v>14.938000000000001</v>
      </c>
      <c r="AL18" s="134">
        <v>8.5630000000000006</v>
      </c>
      <c r="AM18" s="134">
        <v>5.375</v>
      </c>
      <c r="AN18" s="134">
        <v>4</v>
      </c>
      <c r="AO18" s="134">
        <v>0.39800000000000002</v>
      </c>
      <c r="AP18" s="134">
        <v>0</v>
      </c>
      <c r="AQ18" s="134">
        <v>108</v>
      </c>
      <c r="AR18" s="134">
        <v>54</v>
      </c>
      <c r="AS18" s="134"/>
      <c r="AT18" s="133" t="s">
        <v>1771</v>
      </c>
      <c r="AU18" s="133" t="s">
        <v>1760</v>
      </c>
      <c r="AV18" s="133" t="s">
        <v>9602</v>
      </c>
      <c r="AW18" s="133" t="s">
        <v>9629</v>
      </c>
    </row>
    <row r="19" spans="1:49" x14ac:dyDescent="0.25">
      <c r="A19" s="80" t="s">
        <v>1779</v>
      </c>
      <c r="B19" s="80" t="s">
        <v>1780</v>
      </c>
      <c r="C19" s="80" t="s">
        <v>9650</v>
      </c>
      <c r="D19" s="80" t="s">
        <v>9651</v>
      </c>
      <c r="E19" s="80" t="s">
        <v>1772</v>
      </c>
      <c r="F19" s="80" t="s">
        <v>9652</v>
      </c>
      <c r="G19" s="80" t="s">
        <v>9644</v>
      </c>
      <c r="H19" s="80" t="s">
        <v>9653</v>
      </c>
      <c r="I19" s="80" t="s">
        <v>5375</v>
      </c>
      <c r="K19" s="80" t="s">
        <v>1820</v>
      </c>
      <c r="L19" s="80" t="s">
        <v>100</v>
      </c>
      <c r="M19" s="80" t="s">
        <v>1872</v>
      </c>
      <c r="N19" s="80" t="s">
        <v>3371</v>
      </c>
      <c r="O19" s="80" t="s">
        <v>3519</v>
      </c>
      <c r="P19" s="80" t="s">
        <v>4062</v>
      </c>
      <c r="Q19" s="80" t="s">
        <v>5375</v>
      </c>
      <c r="R19" s="80" t="s">
        <v>5434</v>
      </c>
      <c r="S19" s="80" t="s">
        <v>1762</v>
      </c>
      <c r="T19" s="80" t="s">
        <v>1757</v>
      </c>
      <c r="U19" s="110">
        <v>6.4</v>
      </c>
      <c r="V19" s="110">
        <v>38.4</v>
      </c>
      <c r="W19" s="91">
        <v>1.6588000000000001</v>
      </c>
      <c r="X19" s="91">
        <v>19.9056</v>
      </c>
      <c r="Y19" s="110" t="s">
        <v>14932</v>
      </c>
      <c r="Z19" s="110" t="s">
        <v>1</v>
      </c>
      <c r="AB19" s="133" t="s">
        <v>7146</v>
      </c>
      <c r="AC19" s="133" t="s">
        <v>8802</v>
      </c>
      <c r="AD19" s="133" t="s">
        <v>1760</v>
      </c>
      <c r="AE19" s="79">
        <v>96</v>
      </c>
      <c r="AF19" s="79" t="s">
        <v>11083</v>
      </c>
      <c r="AG19" s="134">
        <v>1</v>
      </c>
      <c r="AH19" s="134">
        <v>4.875</v>
      </c>
      <c r="AI19" s="134">
        <v>10</v>
      </c>
      <c r="AJ19" s="134">
        <v>0.33200000000000002</v>
      </c>
      <c r="AK19" s="134">
        <v>8.25</v>
      </c>
      <c r="AL19" s="134">
        <v>8</v>
      </c>
      <c r="AM19" s="134">
        <v>4.5</v>
      </c>
      <c r="AN19" s="134">
        <v>4.1500000000000004</v>
      </c>
      <c r="AO19" s="134">
        <v>0.17199999999999999</v>
      </c>
      <c r="AP19" s="134">
        <v>0.125</v>
      </c>
      <c r="AQ19" s="134">
        <v>0.75</v>
      </c>
      <c r="AR19" s="134">
        <v>7.5</v>
      </c>
      <c r="AS19" s="134">
        <v>1.2E-2</v>
      </c>
      <c r="AT19" s="133" t="s">
        <v>9568</v>
      </c>
      <c r="AU19" s="133" t="s">
        <v>1767</v>
      </c>
      <c r="AV19" s="133" t="s">
        <v>9598</v>
      </c>
      <c r="AW19" s="133" t="s">
        <v>9629</v>
      </c>
    </row>
    <row r="20" spans="1:49" x14ac:dyDescent="0.25">
      <c r="A20" s="80" t="s">
        <v>1779</v>
      </c>
      <c r="B20" s="80" t="s">
        <v>1780</v>
      </c>
      <c r="C20" s="80" t="s">
        <v>9745</v>
      </c>
      <c r="D20" s="80" t="s">
        <v>9746</v>
      </c>
      <c r="E20" s="80" t="s">
        <v>1781</v>
      </c>
      <c r="F20" s="80" t="s">
        <v>9747</v>
      </c>
      <c r="G20" s="80" t="s">
        <v>9748</v>
      </c>
      <c r="H20" s="80" t="s">
        <v>9749</v>
      </c>
      <c r="I20" s="80" t="s">
        <v>5375</v>
      </c>
      <c r="K20" s="80" t="s">
        <v>1820</v>
      </c>
      <c r="L20" s="80" t="s">
        <v>916</v>
      </c>
      <c r="M20" s="80" t="s">
        <v>2046</v>
      </c>
      <c r="N20" s="80" t="s">
        <v>3385</v>
      </c>
      <c r="O20" s="80" t="s">
        <v>3538</v>
      </c>
      <c r="P20" s="80" t="s">
        <v>4225</v>
      </c>
      <c r="Q20" s="80" t="s">
        <v>5375</v>
      </c>
      <c r="R20" s="80" t="s">
        <v>5609</v>
      </c>
      <c r="S20" s="80" t="s">
        <v>1759</v>
      </c>
      <c r="T20" s="80" t="s">
        <v>1757</v>
      </c>
      <c r="U20" s="110">
        <v>2.4</v>
      </c>
      <c r="V20" s="110">
        <v>14.4</v>
      </c>
      <c r="W20" s="91">
        <v>0.56000000000000005</v>
      </c>
      <c r="X20" s="91">
        <v>6.72</v>
      </c>
      <c r="Y20" s="110" t="s">
        <v>7087</v>
      </c>
      <c r="Z20" s="110" t="s">
        <v>1</v>
      </c>
      <c r="AB20" s="133" t="s">
        <v>7318</v>
      </c>
      <c r="AC20" s="133" t="s">
        <v>8898</v>
      </c>
      <c r="AD20" s="133" t="s">
        <v>1757</v>
      </c>
      <c r="AE20" s="79">
        <v>144</v>
      </c>
      <c r="AF20" s="79" t="s">
        <v>11105</v>
      </c>
      <c r="AG20" s="134">
        <v>1.75</v>
      </c>
      <c r="AH20" s="134">
        <v>5.875</v>
      </c>
      <c r="AI20" s="134">
        <v>6.125</v>
      </c>
      <c r="AJ20" s="134">
        <v>3.2000000000000001E-2</v>
      </c>
      <c r="AK20" s="134">
        <v>11</v>
      </c>
      <c r="AL20" s="134">
        <v>7.75</v>
      </c>
      <c r="AM20" s="134">
        <v>4</v>
      </c>
      <c r="AN20" s="134">
        <v>0.4</v>
      </c>
      <c r="AO20" s="134">
        <v>0.19700000000000001</v>
      </c>
      <c r="AP20" s="134">
        <v>0</v>
      </c>
      <c r="AQ20" s="134">
        <v>972</v>
      </c>
      <c r="AR20" s="134">
        <v>1.75</v>
      </c>
      <c r="AS20" s="134"/>
      <c r="AT20" s="133" t="s">
        <v>1764</v>
      </c>
      <c r="AU20" s="133" t="s">
        <v>7065</v>
      </c>
      <c r="AV20" s="133" t="s">
        <v>9597</v>
      </c>
      <c r="AW20" s="133" t="s">
        <v>9630</v>
      </c>
    </row>
    <row r="21" spans="1:49" x14ac:dyDescent="0.25">
      <c r="A21" s="80" t="s">
        <v>1779</v>
      </c>
      <c r="B21" s="80" t="s">
        <v>1780</v>
      </c>
      <c r="C21" s="80" t="s">
        <v>9670</v>
      </c>
      <c r="D21" s="80" t="s">
        <v>9671</v>
      </c>
      <c r="E21" s="80" t="s">
        <v>1772</v>
      </c>
      <c r="F21" s="80" t="s">
        <v>9672</v>
      </c>
      <c r="G21" s="80" t="s">
        <v>9673</v>
      </c>
      <c r="H21" s="80" t="s">
        <v>9674</v>
      </c>
      <c r="I21" s="80" t="s">
        <v>5375</v>
      </c>
      <c r="K21" s="80" t="s">
        <v>1820</v>
      </c>
      <c r="L21" s="80" t="s">
        <v>313</v>
      </c>
      <c r="M21" s="80" t="s">
        <v>1876</v>
      </c>
      <c r="N21" s="80" t="s">
        <v>3378</v>
      </c>
      <c r="O21" s="80" t="s">
        <v>3522</v>
      </c>
      <c r="P21" s="80" t="s">
        <v>4066</v>
      </c>
      <c r="Q21" s="80" t="s">
        <v>5375</v>
      </c>
      <c r="R21" s="80" t="s">
        <v>5438</v>
      </c>
      <c r="S21" s="80" t="s">
        <v>1759</v>
      </c>
      <c r="T21" s="80" t="s">
        <v>1759</v>
      </c>
      <c r="U21" s="110">
        <v>43.2</v>
      </c>
      <c r="V21" s="110">
        <v>21.6</v>
      </c>
      <c r="W21" s="91">
        <v>13.05</v>
      </c>
      <c r="X21" s="91">
        <v>13.05</v>
      </c>
      <c r="Y21" s="110" t="s">
        <v>14932</v>
      </c>
      <c r="Z21" s="110" t="s">
        <v>1</v>
      </c>
      <c r="AB21" s="133" t="s">
        <v>7150</v>
      </c>
      <c r="AC21" s="133" t="s">
        <v>7150</v>
      </c>
      <c r="AD21" s="133" t="s">
        <v>1759</v>
      </c>
      <c r="AE21" s="79">
        <v>1</v>
      </c>
      <c r="AF21" s="79" t="s">
        <v>11086</v>
      </c>
      <c r="AG21" s="134">
        <v>2.75</v>
      </c>
      <c r="AH21" s="134">
        <v>2.75</v>
      </c>
      <c r="AI21" s="134">
        <v>40.25</v>
      </c>
      <c r="AJ21" s="134">
        <v>3.1320000000000001</v>
      </c>
      <c r="AK21" s="134">
        <v>2.75</v>
      </c>
      <c r="AL21" s="134">
        <v>2.75</v>
      </c>
      <c r="AM21" s="134">
        <v>40.625</v>
      </c>
      <c r="AN21" s="134">
        <v>3.2629999999999999</v>
      </c>
      <c r="AO21" s="134">
        <v>0.17799999999999999</v>
      </c>
      <c r="AP21" s="134">
        <v>0.01</v>
      </c>
      <c r="AQ21" s="134">
        <v>1200</v>
      </c>
      <c r="AR21" s="134">
        <v>40</v>
      </c>
      <c r="AS21" s="134"/>
      <c r="AT21" s="133" t="s">
        <v>9571</v>
      </c>
      <c r="AU21" s="133" t="s">
        <v>1759</v>
      </c>
      <c r="AV21" s="133" t="s">
        <v>9602</v>
      </c>
      <c r="AW21" s="133" t="s">
        <v>9629</v>
      </c>
    </row>
    <row r="22" spans="1:49" x14ac:dyDescent="0.25">
      <c r="A22" s="80" t="s">
        <v>1779</v>
      </c>
      <c r="B22" s="80" t="s">
        <v>1780</v>
      </c>
      <c r="C22" s="80" t="s">
        <v>9745</v>
      </c>
      <c r="D22" s="80" t="s">
        <v>9746</v>
      </c>
      <c r="E22" s="80" t="s">
        <v>1781</v>
      </c>
      <c r="F22" s="80" t="s">
        <v>9747</v>
      </c>
      <c r="G22" s="80" t="s">
        <v>9748</v>
      </c>
      <c r="H22" s="80" t="s">
        <v>9749</v>
      </c>
      <c r="I22" s="80" t="s">
        <v>5375</v>
      </c>
      <c r="K22" s="80" t="s">
        <v>1820</v>
      </c>
      <c r="L22" s="80" t="s">
        <v>122</v>
      </c>
      <c r="M22" s="80" t="s">
        <v>2047</v>
      </c>
      <c r="N22" s="80" t="s">
        <v>3390</v>
      </c>
      <c r="O22" s="80" t="s">
        <v>3538</v>
      </c>
      <c r="P22" s="80" t="s">
        <v>4227</v>
      </c>
      <c r="Q22" s="80" t="s">
        <v>5375</v>
      </c>
      <c r="R22" s="80" t="s">
        <v>5610</v>
      </c>
      <c r="S22" s="80" t="s">
        <v>1759</v>
      </c>
      <c r="T22" s="80" t="s">
        <v>1757</v>
      </c>
      <c r="U22" s="110">
        <v>2.4</v>
      </c>
      <c r="V22" s="110">
        <v>14.4</v>
      </c>
      <c r="W22" s="91">
        <v>0.56000000000000005</v>
      </c>
      <c r="X22" s="91">
        <v>6.72</v>
      </c>
      <c r="Y22" s="110" t="s">
        <v>7087</v>
      </c>
      <c r="Z22" s="110" t="s">
        <v>1</v>
      </c>
      <c r="AB22" s="133" t="s">
        <v>7319</v>
      </c>
      <c r="AC22" s="133" t="s">
        <v>8899</v>
      </c>
      <c r="AD22" s="133" t="s">
        <v>1757</v>
      </c>
      <c r="AE22" s="79">
        <v>144</v>
      </c>
      <c r="AF22" s="79" t="s">
        <v>11105</v>
      </c>
      <c r="AG22" s="134">
        <v>1.75</v>
      </c>
      <c r="AH22" s="134">
        <v>5.875</v>
      </c>
      <c r="AI22" s="134">
        <v>6.125</v>
      </c>
      <c r="AJ22" s="134">
        <v>3.2000000000000001E-2</v>
      </c>
      <c r="AK22" s="134">
        <v>11</v>
      </c>
      <c r="AL22" s="134">
        <v>7.75</v>
      </c>
      <c r="AM22" s="134">
        <v>4</v>
      </c>
      <c r="AN22" s="134">
        <v>0.4</v>
      </c>
      <c r="AO22" s="134">
        <v>0.19700000000000001</v>
      </c>
      <c r="AP22" s="134">
        <v>0</v>
      </c>
      <c r="AQ22" s="134">
        <v>972</v>
      </c>
      <c r="AR22" s="134">
        <v>1.75</v>
      </c>
      <c r="AS22" s="134"/>
      <c r="AT22" s="133" t="s">
        <v>1764</v>
      </c>
      <c r="AU22" s="133" t="s">
        <v>7065</v>
      </c>
      <c r="AV22" s="133" t="s">
        <v>9597</v>
      </c>
      <c r="AW22" s="133" t="s">
        <v>9630</v>
      </c>
    </row>
    <row r="23" spans="1:49" x14ac:dyDescent="0.25">
      <c r="A23" s="80" t="s">
        <v>1779</v>
      </c>
      <c r="B23" s="80" t="s">
        <v>1780</v>
      </c>
      <c r="C23" s="80" t="s">
        <v>9745</v>
      </c>
      <c r="D23" s="80" t="s">
        <v>9746</v>
      </c>
      <c r="E23" s="80" t="s">
        <v>1781</v>
      </c>
      <c r="F23" s="80" t="s">
        <v>9747</v>
      </c>
      <c r="G23" s="80" t="s">
        <v>9748</v>
      </c>
      <c r="H23" s="80" t="s">
        <v>9749</v>
      </c>
      <c r="I23" s="80" t="s">
        <v>5375</v>
      </c>
      <c r="K23" s="80" t="s">
        <v>1820</v>
      </c>
      <c r="L23" s="80" t="s">
        <v>378</v>
      </c>
      <c r="M23" s="80" t="s">
        <v>2054</v>
      </c>
      <c r="N23" s="80" t="s">
        <v>3392</v>
      </c>
      <c r="O23" s="80" t="s">
        <v>3538</v>
      </c>
      <c r="P23" s="80" t="s">
        <v>4235</v>
      </c>
      <c r="Q23" s="80" t="s">
        <v>5375</v>
      </c>
      <c r="R23" s="80" t="s">
        <v>5617</v>
      </c>
      <c r="S23" s="80" t="s">
        <v>1759</v>
      </c>
      <c r="T23" s="80" t="s">
        <v>1757</v>
      </c>
      <c r="U23" s="110">
        <v>2.4</v>
      </c>
      <c r="V23" s="110">
        <v>14.4</v>
      </c>
      <c r="W23" s="91">
        <v>0.56000000000000005</v>
      </c>
      <c r="X23" s="91">
        <v>6.72</v>
      </c>
      <c r="Y23" s="110" t="s">
        <v>7087</v>
      </c>
      <c r="Z23" s="110" t="s">
        <v>1</v>
      </c>
      <c r="AB23" s="133" t="s">
        <v>7326</v>
      </c>
      <c r="AC23" s="133" t="s">
        <v>8903</v>
      </c>
      <c r="AD23" s="133" t="s">
        <v>1757</v>
      </c>
      <c r="AE23" s="79">
        <v>144</v>
      </c>
      <c r="AF23" s="79" t="s">
        <v>11105</v>
      </c>
      <c r="AG23" s="134">
        <v>1.75</v>
      </c>
      <c r="AH23" s="134">
        <v>5.875</v>
      </c>
      <c r="AI23" s="134">
        <v>6.125</v>
      </c>
      <c r="AJ23" s="134">
        <v>3.2000000000000001E-2</v>
      </c>
      <c r="AK23" s="134">
        <v>11</v>
      </c>
      <c r="AL23" s="134">
        <v>7.75</v>
      </c>
      <c r="AM23" s="134">
        <v>4</v>
      </c>
      <c r="AN23" s="134">
        <v>0.4</v>
      </c>
      <c r="AO23" s="134">
        <v>0.19700000000000001</v>
      </c>
      <c r="AP23" s="134">
        <v>0</v>
      </c>
      <c r="AQ23" s="134">
        <v>972</v>
      </c>
      <c r="AR23" s="134">
        <v>1.75</v>
      </c>
      <c r="AS23" s="134"/>
      <c r="AT23" s="133" t="s">
        <v>1764</v>
      </c>
      <c r="AU23" s="133" t="s">
        <v>7065</v>
      </c>
      <c r="AV23" s="133" t="s">
        <v>9597</v>
      </c>
      <c r="AW23" s="133" t="s">
        <v>9630</v>
      </c>
    </row>
    <row r="24" spans="1:49" x14ac:dyDescent="0.25">
      <c r="A24" s="80" t="s">
        <v>1779</v>
      </c>
      <c r="B24" s="80" t="s">
        <v>1780</v>
      </c>
      <c r="C24" s="80" t="s">
        <v>9670</v>
      </c>
      <c r="D24" s="80" t="s">
        <v>9671</v>
      </c>
      <c r="E24" s="80" t="s">
        <v>1772</v>
      </c>
      <c r="F24" s="80" t="s">
        <v>9672</v>
      </c>
      <c r="G24" s="80" t="s">
        <v>9673</v>
      </c>
      <c r="H24" s="80" t="s">
        <v>9674</v>
      </c>
      <c r="I24" s="80" t="s">
        <v>5375</v>
      </c>
      <c r="K24" s="80" t="s">
        <v>1820</v>
      </c>
      <c r="L24" s="80" t="s">
        <v>343</v>
      </c>
      <c r="M24" s="80" t="s">
        <v>1882</v>
      </c>
      <c r="N24" s="80" t="s">
        <v>3385</v>
      </c>
      <c r="O24" s="80" t="s">
        <v>3522</v>
      </c>
      <c r="P24" s="80" t="s">
        <v>4072</v>
      </c>
      <c r="Q24" s="80" t="s">
        <v>5375</v>
      </c>
      <c r="R24" s="80" t="s">
        <v>5444</v>
      </c>
      <c r="S24" s="80" t="s">
        <v>1759</v>
      </c>
      <c r="T24" s="80" t="s">
        <v>1759</v>
      </c>
      <c r="U24" s="110">
        <v>43.2</v>
      </c>
      <c r="V24" s="110">
        <v>21.6</v>
      </c>
      <c r="W24" s="91">
        <v>13.05</v>
      </c>
      <c r="X24" s="91">
        <v>13.05</v>
      </c>
      <c r="Y24" s="110" t="s">
        <v>14932</v>
      </c>
      <c r="Z24" s="110" t="s">
        <v>1</v>
      </c>
      <c r="AB24" s="133" t="s">
        <v>7156</v>
      </c>
      <c r="AC24" s="133" t="s">
        <v>8809</v>
      </c>
      <c r="AD24" s="133" t="s">
        <v>1759</v>
      </c>
      <c r="AE24" s="79">
        <v>1</v>
      </c>
      <c r="AF24" s="79" t="s">
        <v>11086</v>
      </c>
      <c r="AG24" s="134">
        <v>2.75</v>
      </c>
      <c r="AH24" s="134">
        <v>2.75</v>
      </c>
      <c r="AI24" s="134">
        <v>40.25</v>
      </c>
      <c r="AJ24" s="134">
        <v>3.1320000000000001</v>
      </c>
      <c r="AK24" s="134">
        <v>2.75</v>
      </c>
      <c r="AL24" s="134">
        <v>2.75</v>
      </c>
      <c r="AM24" s="134">
        <v>40.625</v>
      </c>
      <c r="AN24" s="134">
        <v>3.2629999999999999</v>
      </c>
      <c r="AO24" s="134">
        <v>0.17799999999999999</v>
      </c>
      <c r="AP24" s="134">
        <v>0.01</v>
      </c>
      <c r="AQ24" s="134">
        <v>1200</v>
      </c>
      <c r="AR24" s="134">
        <v>40</v>
      </c>
      <c r="AS24" s="134"/>
      <c r="AT24" s="133" t="s">
        <v>9571</v>
      </c>
      <c r="AU24" s="133" t="s">
        <v>1759</v>
      </c>
      <c r="AV24" s="133" t="s">
        <v>9602</v>
      </c>
      <c r="AW24" s="133" t="s">
        <v>9629</v>
      </c>
    </row>
    <row r="25" spans="1:49" x14ac:dyDescent="0.25">
      <c r="A25" s="80" t="s">
        <v>1779</v>
      </c>
      <c r="B25" s="80" t="s">
        <v>1780</v>
      </c>
      <c r="C25" s="80" t="s">
        <v>9650</v>
      </c>
      <c r="D25" s="80" t="s">
        <v>9651</v>
      </c>
      <c r="E25" s="80" t="s">
        <v>1772</v>
      </c>
      <c r="F25" s="80" t="s">
        <v>9652</v>
      </c>
      <c r="G25" s="80" t="s">
        <v>9644</v>
      </c>
      <c r="H25" s="80" t="s">
        <v>9653</v>
      </c>
      <c r="I25" s="80" t="s">
        <v>5375</v>
      </c>
      <c r="K25" s="80" t="s">
        <v>1820</v>
      </c>
      <c r="L25" s="80" t="s">
        <v>124</v>
      </c>
      <c r="M25" s="80" t="s">
        <v>2057</v>
      </c>
      <c r="N25" s="80" t="s">
        <v>3392</v>
      </c>
      <c r="O25" s="80" t="s">
        <v>3521</v>
      </c>
      <c r="P25" s="80" t="s">
        <v>4238</v>
      </c>
      <c r="Q25" s="80" t="s">
        <v>5375</v>
      </c>
      <c r="R25" s="80" t="s">
        <v>5620</v>
      </c>
      <c r="S25" s="80" t="s">
        <v>1762</v>
      </c>
      <c r="T25" s="80" t="s">
        <v>1757</v>
      </c>
      <c r="U25" s="110">
        <v>6.4</v>
      </c>
      <c r="V25" s="110">
        <v>38.4</v>
      </c>
      <c r="W25" s="91">
        <v>1.6588000000000001</v>
      </c>
      <c r="X25" s="91">
        <v>19.9056</v>
      </c>
      <c r="Y25" s="110" t="s">
        <v>14932</v>
      </c>
      <c r="Z25" s="110" t="s">
        <v>1</v>
      </c>
      <c r="AB25" s="133" t="s">
        <v>7329</v>
      </c>
      <c r="AC25" s="133" t="s">
        <v>8904</v>
      </c>
      <c r="AD25" s="133" t="s">
        <v>1760</v>
      </c>
      <c r="AE25" s="79">
        <v>96</v>
      </c>
      <c r="AF25" s="79" t="s">
        <v>11095</v>
      </c>
      <c r="AG25" s="134">
        <v>1</v>
      </c>
      <c r="AH25" s="134">
        <v>4.9370000000000003</v>
      </c>
      <c r="AI25" s="134">
        <v>9</v>
      </c>
      <c r="AJ25" s="134">
        <v>0.23599999999999999</v>
      </c>
      <c r="AK25" s="134">
        <v>7.5</v>
      </c>
      <c r="AL25" s="134">
        <v>6.75</v>
      </c>
      <c r="AM25" s="134">
        <v>5.75</v>
      </c>
      <c r="AN25" s="134">
        <v>2.95</v>
      </c>
      <c r="AO25" s="134">
        <v>0.16800000000000001</v>
      </c>
      <c r="AP25" s="134">
        <v>1.25</v>
      </c>
      <c r="AQ25" s="134">
        <v>1.25</v>
      </c>
      <c r="AR25" s="134">
        <v>6</v>
      </c>
      <c r="AS25" s="134">
        <v>6.0000000000000001E-3</v>
      </c>
      <c r="AT25" s="133" t="s">
        <v>9572</v>
      </c>
      <c r="AU25" s="133" t="s">
        <v>1760</v>
      </c>
      <c r="AV25" s="133" t="s">
        <v>9598</v>
      </c>
      <c r="AW25" s="133" t="s">
        <v>9629</v>
      </c>
    </row>
    <row r="26" spans="1:49" x14ac:dyDescent="0.25">
      <c r="A26" s="80" t="s">
        <v>1779</v>
      </c>
      <c r="B26" s="80" t="s">
        <v>1780</v>
      </c>
      <c r="C26" s="80" t="s">
        <v>9650</v>
      </c>
      <c r="D26" s="80" t="s">
        <v>9651</v>
      </c>
      <c r="E26" s="80" t="s">
        <v>1772</v>
      </c>
      <c r="F26" s="80" t="s">
        <v>9652</v>
      </c>
      <c r="G26" s="80" t="s">
        <v>9644</v>
      </c>
      <c r="H26" s="80" t="s">
        <v>9653</v>
      </c>
      <c r="I26" s="80" t="s">
        <v>5375</v>
      </c>
      <c r="K26" s="80" t="s">
        <v>1820</v>
      </c>
      <c r="L26" s="80" t="s">
        <v>142</v>
      </c>
      <c r="M26" s="80" t="s">
        <v>1884</v>
      </c>
      <c r="N26" s="80" t="s">
        <v>3393</v>
      </c>
      <c r="O26" s="80" t="s">
        <v>3519</v>
      </c>
      <c r="P26" s="80" t="s">
        <v>4074</v>
      </c>
      <c r="Q26" s="80" t="s">
        <v>5375</v>
      </c>
      <c r="R26" s="80" t="s">
        <v>5446</v>
      </c>
      <c r="S26" s="80" t="s">
        <v>1762</v>
      </c>
      <c r="T26" s="80" t="s">
        <v>1757</v>
      </c>
      <c r="U26" s="110">
        <v>6.4</v>
      </c>
      <c r="V26" s="110">
        <v>38.4</v>
      </c>
      <c r="W26" s="91">
        <v>1.6588000000000001</v>
      </c>
      <c r="X26" s="91">
        <v>19.9056</v>
      </c>
      <c r="Y26" s="110" t="s">
        <v>14932</v>
      </c>
      <c r="Z26" s="110" t="s">
        <v>1</v>
      </c>
      <c r="AB26" s="133" t="s">
        <v>7158</v>
      </c>
      <c r="AC26" s="133" t="s">
        <v>8810</v>
      </c>
      <c r="AD26" s="133" t="s">
        <v>1760</v>
      </c>
      <c r="AE26" s="79">
        <v>96</v>
      </c>
      <c r="AF26" s="79" t="s">
        <v>11083</v>
      </c>
      <c r="AG26" s="134">
        <v>1</v>
      </c>
      <c r="AH26" s="134">
        <v>4.875</v>
      </c>
      <c r="AI26" s="134">
        <v>10</v>
      </c>
      <c r="AJ26" s="134">
        <v>0.33200000000000002</v>
      </c>
      <c r="AK26" s="134">
        <v>8.25</v>
      </c>
      <c r="AL26" s="134">
        <v>8</v>
      </c>
      <c r="AM26" s="134">
        <v>4.5</v>
      </c>
      <c r="AN26" s="134">
        <v>4.1500000000000004</v>
      </c>
      <c r="AO26" s="134">
        <v>0.17199999999999999</v>
      </c>
      <c r="AP26" s="134">
        <v>0.125</v>
      </c>
      <c r="AQ26" s="134">
        <v>0.75</v>
      </c>
      <c r="AR26" s="134">
        <v>7.5</v>
      </c>
      <c r="AS26" s="134">
        <v>1.2E-2</v>
      </c>
      <c r="AT26" s="133" t="s">
        <v>9568</v>
      </c>
      <c r="AU26" s="133" t="s">
        <v>1767</v>
      </c>
      <c r="AV26" s="133" t="s">
        <v>9598</v>
      </c>
      <c r="AW26" s="133" t="s">
        <v>9629</v>
      </c>
    </row>
    <row r="27" spans="1:49" x14ac:dyDescent="0.25">
      <c r="A27" s="80" t="s">
        <v>1779</v>
      </c>
      <c r="B27" s="80" t="s">
        <v>1780</v>
      </c>
      <c r="C27" s="80" t="s">
        <v>9745</v>
      </c>
      <c r="D27" s="80" t="s">
        <v>9746</v>
      </c>
      <c r="E27" s="80" t="s">
        <v>1781</v>
      </c>
      <c r="F27" s="80" t="s">
        <v>9747</v>
      </c>
      <c r="G27" s="80" t="s">
        <v>9748</v>
      </c>
      <c r="H27" s="80" t="s">
        <v>9749</v>
      </c>
      <c r="I27" s="80" t="s">
        <v>5375</v>
      </c>
      <c r="K27" s="80" t="s">
        <v>1820</v>
      </c>
      <c r="L27" s="80" t="s">
        <v>919</v>
      </c>
      <c r="M27" s="80" t="s">
        <v>2061</v>
      </c>
      <c r="N27" s="80" t="s">
        <v>3366</v>
      </c>
      <c r="O27" s="80" t="s">
        <v>3538</v>
      </c>
      <c r="P27" s="80" t="s">
        <v>4241</v>
      </c>
      <c r="Q27" s="80" t="s">
        <v>5375</v>
      </c>
      <c r="R27" s="80" t="s">
        <v>5624</v>
      </c>
      <c r="S27" s="80" t="s">
        <v>1759</v>
      </c>
      <c r="T27" s="80" t="s">
        <v>1757</v>
      </c>
      <c r="U27" s="110">
        <v>2.4</v>
      </c>
      <c r="V27" s="110">
        <v>14.4</v>
      </c>
      <c r="W27" s="91">
        <v>0.56000000000000005</v>
      </c>
      <c r="X27" s="91">
        <v>6.72</v>
      </c>
      <c r="Y27" s="110" t="s">
        <v>7087</v>
      </c>
      <c r="Z27" s="110" t="s">
        <v>1</v>
      </c>
      <c r="AB27" s="133" t="s">
        <v>7333</v>
      </c>
      <c r="AC27" s="133" t="s">
        <v>8908</v>
      </c>
      <c r="AD27" s="133" t="s">
        <v>1757</v>
      </c>
      <c r="AE27" s="79">
        <v>144</v>
      </c>
      <c r="AF27" s="79" t="s">
        <v>11105</v>
      </c>
      <c r="AG27" s="134">
        <v>1.75</v>
      </c>
      <c r="AH27" s="134">
        <v>5.875</v>
      </c>
      <c r="AI27" s="134">
        <v>6.125</v>
      </c>
      <c r="AJ27" s="134">
        <v>3.2000000000000001E-2</v>
      </c>
      <c r="AK27" s="134">
        <v>11</v>
      </c>
      <c r="AL27" s="134">
        <v>7.75</v>
      </c>
      <c r="AM27" s="134">
        <v>4</v>
      </c>
      <c r="AN27" s="134">
        <v>0.4</v>
      </c>
      <c r="AO27" s="134">
        <v>0.19700000000000001</v>
      </c>
      <c r="AP27" s="134">
        <v>0</v>
      </c>
      <c r="AQ27" s="134">
        <v>972</v>
      </c>
      <c r="AR27" s="134">
        <v>1.75</v>
      </c>
      <c r="AS27" s="134"/>
      <c r="AT27" s="133" t="s">
        <v>1764</v>
      </c>
      <c r="AU27" s="133" t="s">
        <v>7065</v>
      </c>
      <c r="AV27" s="133" t="s">
        <v>9597</v>
      </c>
      <c r="AW27" s="133" t="s">
        <v>9630</v>
      </c>
    </row>
    <row r="28" spans="1:49" x14ac:dyDescent="0.25">
      <c r="A28" s="80" t="s">
        <v>1779</v>
      </c>
      <c r="B28" s="80" t="s">
        <v>1780</v>
      </c>
      <c r="C28" s="80" t="s">
        <v>9670</v>
      </c>
      <c r="D28" s="80" t="s">
        <v>9671</v>
      </c>
      <c r="E28" s="80" t="s">
        <v>1772</v>
      </c>
      <c r="F28" s="80" t="s">
        <v>9672</v>
      </c>
      <c r="G28" s="80" t="s">
        <v>9673</v>
      </c>
      <c r="H28" s="80" t="s">
        <v>9674</v>
      </c>
      <c r="I28" s="80" t="s">
        <v>5375</v>
      </c>
      <c r="K28" s="80" t="s">
        <v>1820</v>
      </c>
      <c r="L28" s="80" t="s">
        <v>438</v>
      </c>
      <c r="M28" s="80" t="s">
        <v>1888</v>
      </c>
      <c r="N28" s="80" t="s">
        <v>3391</v>
      </c>
      <c r="O28" s="80" t="s">
        <v>3522</v>
      </c>
      <c r="P28" s="80" t="s">
        <v>4077</v>
      </c>
      <c r="Q28" s="80" t="s">
        <v>5375</v>
      </c>
      <c r="R28" s="80" t="s">
        <v>5450</v>
      </c>
      <c r="S28" s="80" t="s">
        <v>1759</v>
      </c>
      <c r="T28" s="80" t="s">
        <v>1759</v>
      </c>
      <c r="U28" s="110">
        <v>43.2</v>
      </c>
      <c r="V28" s="110">
        <v>21.6</v>
      </c>
      <c r="W28" s="91">
        <v>13.05</v>
      </c>
      <c r="X28" s="91">
        <v>13.05</v>
      </c>
      <c r="Y28" s="110" t="s">
        <v>14932</v>
      </c>
      <c r="Z28" s="110" t="s">
        <v>1</v>
      </c>
      <c r="AB28" s="133" t="s">
        <v>7161</v>
      </c>
      <c r="AC28" s="133" t="s">
        <v>8813</v>
      </c>
      <c r="AD28" s="133" t="s">
        <v>1759</v>
      </c>
      <c r="AE28" s="79">
        <v>1</v>
      </c>
      <c r="AF28" s="79" t="s">
        <v>11086</v>
      </c>
      <c r="AG28" s="134">
        <v>2.75</v>
      </c>
      <c r="AH28" s="134">
        <v>2.75</v>
      </c>
      <c r="AI28" s="134">
        <v>40.25</v>
      </c>
      <c r="AJ28" s="134">
        <v>3.1320000000000001</v>
      </c>
      <c r="AK28" s="134">
        <v>2.75</v>
      </c>
      <c r="AL28" s="134">
        <v>2.75</v>
      </c>
      <c r="AM28" s="134">
        <v>40.625</v>
      </c>
      <c r="AN28" s="134">
        <v>3.2629999999999999</v>
      </c>
      <c r="AO28" s="134">
        <v>0.17799999999999999</v>
      </c>
      <c r="AP28" s="134">
        <v>0.01</v>
      </c>
      <c r="AQ28" s="134">
        <v>1200</v>
      </c>
      <c r="AR28" s="134">
        <v>40</v>
      </c>
      <c r="AS28" s="134"/>
      <c r="AT28" s="133" t="s">
        <v>9571</v>
      </c>
      <c r="AU28" s="133" t="s">
        <v>1759</v>
      </c>
      <c r="AV28" s="133" t="s">
        <v>9602</v>
      </c>
      <c r="AW28" s="133" t="s">
        <v>9629</v>
      </c>
    </row>
    <row r="29" spans="1:49" x14ac:dyDescent="0.25">
      <c r="A29" s="80" t="s">
        <v>1779</v>
      </c>
      <c r="B29" s="80" t="s">
        <v>1780</v>
      </c>
      <c r="C29" s="80" t="s">
        <v>9745</v>
      </c>
      <c r="D29" s="80" t="s">
        <v>9746</v>
      </c>
      <c r="E29" s="80" t="s">
        <v>1781</v>
      </c>
      <c r="F29" s="80" t="s">
        <v>9747</v>
      </c>
      <c r="G29" s="80" t="s">
        <v>9748</v>
      </c>
      <c r="H29" s="80" t="s">
        <v>9749</v>
      </c>
      <c r="I29" s="80" t="s">
        <v>5375</v>
      </c>
      <c r="K29" s="80" t="s">
        <v>1820</v>
      </c>
      <c r="L29" s="80" t="s">
        <v>373</v>
      </c>
      <c r="M29" s="80" t="s">
        <v>2064</v>
      </c>
      <c r="N29" s="80" t="s">
        <v>3367</v>
      </c>
      <c r="O29" s="80" t="s">
        <v>3538</v>
      </c>
      <c r="P29" s="80" t="s">
        <v>4244</v>
      </c>
      <c r="Q29" s="80" t="s">
        <v>5375</v>
      </c>
      <c r="R29" s="80" t="s">
        <v>5627</v>
      </c>
      <c r="S29" s="80" t="s">
        <v>1759</v>
      </c>
      <c r="T29" s="80" t="s">
        <v>1757</v>
      </c>
      <c r="U29" s="110">
        <v>2.4</v>
      </c>
      <c r="V29" s="110">
        <v>14.4</v>
      </c>
      <c r="W29" s="91">
        <v>0.56000000000000005</v>
      </c>
      <c r="X29" s="91">
        <v>6.72</v>
      </c>
      <c r="Y29" s="110" t="s">
        <v>7087</v>
      </c>
      <c r="Z29" s="110" t="s">
        <v>1</v>
      </c>
      <c r="AB29" s="133" t="s">
        <v>7336</v>
      </c>
      <c r="AC29" s="133" t="s">
        <v>8909</v>
      </c>
      <c r="AD29" s="133" t="s">
        <v>1757</v>
      </c>
      <c r="AE29" s="79">
        <v>144</v>
      </c>
      <c r="AF29" s="79" t="s">
        <v>11105</v>
      </c>
      <c r="AG29" s="134">
        <v>1.75</v>
      </c>
      <c r="AH29" s="134">
        <v>5.875</v>
      </c>
      <c r="AI29" s="134">
        <v>6.125</v>
      </c>
      <c r="AJ29" s="134">
        <v>3.2000000000000001E-2</v>
      </c>
      <c r="AK29" s="134">
        <v>11</v>
      </c>
      <c r="AL29" s="134">
        <v>7.75</v>
      </c>
      <c r="AM29" s="134">
        <v>4</v>
      </c>
      <c r="AN29" s="134">
        <v>0.4</v>
      </c>
      <c r="AO29" s="134">
        <v>0.19700000000000001</v>
      </c>
      <c r="AP29" s="134">
        <v>0</v>
      </c>
      <c r="AQ29" s="134">
        <v>972</v>
      </c>
      <c r="AR29" s="134">
        <v>1.75</v>
      </c>
      <c r="AS29" s="134"/>
      <c r="AT29" s="133" t="s">
        <v>1764</v>
      </c>
      <c r="AU29" s="133" t="s">
        <v>7065</v>
      </c>
      <c r="AV29" s="133" t="s">
        <v>9597</v>
      </c>
      <c r="AW29" s="133" t="s">
        <v>9630</v>
      </c>
    </row>
    <row r="30" spans="1:49" x14ac:dyDescent="0.25">
      <c r="A30" s="80" t="s">
        <v>1779</v>
      </c>
      <c r="B30" s="80" t="s">
        <v>1780</v>
      </c>
      <c r="C30" s="80" t="s">
        <v>9670</v>
      </c>
      <c r="D30" s="80" t="s">
        <v>9671</v>
      </c>
      <c r="E30" s="80" t="s">
        <v>1772</v>
      </c>
      <c r="F30" s="80" t="s">
        <v>9672</v>
      </c>
      <c r="G30" s="80" t="s">
        <v>9673</v>
      </c>
      <c r="H30" s="80" t="s">
        <v>9674</v>
      </c>
      <c r="I30" s="80" t="s">
        <v>5375</v>
      </c>
      <c r="K30" s="80" t="s">
        <v>1820</v>
      </c>
      <c r="L30" s="80" t="s">
        <v>500</v>
      </c>
      <c r="M30" s="80" t="s">
        <v>1894</v>
      </c>
      <c r="N30" s="80" t="s">
        <v>3372</v>
      </c>
      <c r="O30" s="80" t="s">
        <v>3522</v>
      </c>
      <c r="P30" s="80" t="s">
        <v>4082</v>
      </c>
      <c r="Q30" s="80" t="s">
        <v>5375</v>
      </c>
      <c r="R30" s="80" t="s">
        <v>5457</v>
      </c>
      <c r="S30" s="80" t="s">
        <v>1759</v>
      </c>
      <c r="T30" s="80" t="s">
        <v>1759</v>
      </c>
      <c r="U30" s="110">
        <v>43.2</v>
      </c>
      <c r="V30" s="110">
        <v>21.6</v>
      </c>
      <c r="W30" s="91">
        <v>13.05</v>
      </c>
      <c r="X30" s="91">
        <v>13.05</v>
      </c>
      <c r="Y30" s="110" t="s">
        <v>14932</v>
      </c>
      <c r="Z30" s="110" t="s">
        <v>1</v>
      </c>
      <c r="AB30" s="133" t="s">
        <v>7166</v>
      </c>
      <c r="AC30" s="133" t="s">
        <v>8816</v>
      </c>
      <c r="AD30" s="133" t="s">
        <v>1759</v>
      </c>
      <c r="AE30" s="79">
        <v>1</v>
      </c>
      <c r="AF30" s="79" t="s">
        <v>11086</v>
      </c>
      <c r="AG30" s="134">
        <v>2.75</v>
      </c>
      <c r="AH30" s="134">
        <v>2.75</v>
      </c>
      <c r="AI30" s="134">
        <v>40.25</v>
      </c>
      <c r="AJ30" s="134">
        <v>3.1320000000000001</v>
      </c>
      <c r="AK30" s="134">
        <v>2.75</v>
      </c>
      <c r="AL30" s="134">
        <v>2.75</v>
      </c>
      <c r="AM30" s="134">
        <v>40.625</v>
      </c>
      <c r="AN30" s="134">
        <v>3.2629999999999999</v>
      </c>
      <c r="AO30" s="134">
        <v>0.17799999999999999</v>
      </c>
      <c r="AP30" s="134">
        <v>0.01</v>
      </c>
      <c r="AQ30" s="134">
        <v>1200</v>
      </c>
      <c r="AR30" s="134">
        <v>40</v>
      </c>
      <c r="AS30" s="134"/>
      <c r="AT30" s="133" t="s">
        <v>9571</v>
      </c>
      <c r="AU30" s="133" t="s">
        <v>1759</v>
      </c>
      <c r="AV30" s="133" t="s">
        <v>9602</v>
      </c>
      <c r="AW30" s="133" t="s">
        <v>9629</v>
      </c>
    </row>
    <row r="31" spans="1:49" x14ac:dyDescent="0.25">
      <c r="A31" s="80" t="s">
        <v>1779</v>
      </c>
      <c r="B31" s="80" t="s">
        <v>1780</v>
      </c>
      <c r="C31" s="80" t="s">
        <v>9650</v>
      </c>
      <c r="D31" s="80" t="s">
        <v>9651</v>
      </c>
      <c r="E31" s="80" t="s">
        <v>1772</v>
      </c>
      <c r="F31" s="80" t="s">
        <v>9652</v>
      </c>
      <c r="G31" s="80" t="s">
        <v>9644</v>
      </c>
      <c r="H31" s="80" t="s">
        <v>9653</v>
      </c>
      <c r="I31" s="80" t="s">
        <v>5375</v>
      </c>
      <c r="K31" s="80" t="s">
        <v>1820</v>
      </c>
      <c r="L31" s="80" t="s">
        <v>382</v>
      </c>
      <c r="M31" s="80" t="s">
        <v>2067</v>
      </c>
      <c r="N31" s="80" t="s">
        <v>3383</v>
      </c>
      <c r="O31" s="80" t="s">
        <v>3521</v>
      </c>
      <c r="P31" s="80" t="s">
        <v>4247</v>
      </c>
      <c r="Q31" s="80" t="s">
        <v>5375</v>
      </c>
      <c r="R31" s="80" t="s">
        <v>5630</v>
      </c>
      <c r="S31" s="80" t="s">
        <v>1762</v>
      </c>
      <c r="T31" s="80" t="s">
        <v>1757</v>
      </c>
      <c r="U31" s="110">
        <v>6.4</v>
      </c>
      <c r="V31" s="110">
        <v>38.4</v>
      </c>
      <c r="W31" s="91">
        <v>1.6588000000000001</v>
      </c>
      <c r="X31" s="91">
        <v>19.9056</v>
      </c>
      <c r="Y31" s="110" t="s">
        <v>14932</v>
      </c>
      <c r="Z31" s="110" t="s">
        <v>1</v>
      </c>
      <c r="AB31" s="133" t="s">
        <v>7339</v>
      </c>
      <c r="AC31" s="133" t="s">
        <v>8911</v>
      </c>
      <c r="AD31" s="133" t="s">
        <v>1760</v>
      </c>
      <c r="AE31" s="79">
        <v>96</v>
      </c>
      <c r="AF31" s="79" t="s">
        <v>11095</v>
      </c>
      <c r="AG31" s="134">
        <v>1</v>
      </c>
      <c r="AH31" s="134">
        <v>4.9370000000000003</v>
      </c>
      <c r="AI31" s="134">
        <v>9</v>
      </c>
      <c r="AJ31" s="134">
        <v>0.23599999999999999</v>
      </c>
      <c r="AK31" s="134">
        <v>7.5</v>
      </c>
      <c r="AL31" s="134">
        <v>6.75</v>
      </c>
      <c r="AM31" s="134">
        <v>5.75</v>
      </c>
      <c r="AN31" s="134">
        <v>2.95</v>
      </c>
      <c r="AO31" s="134">
        <v>0.16800000000000001</v>
      </c>
      <c r="AP31" s="134">
        <v>1.25</v>
      </c>
      <c r="AQ31" s="134">
        <v>1.25</v>
      </c>
      <c r="AR31" s="134">
        <v>6</v>
      </c>
      <c r="AS31" s="134">
        <v>6.0000000000000001E-3</v>
      </c>
      <c r="AT31" s="133" t="s">
        <v>9572</v>
      </c>
      <c r="AU31" s="133" t="s">
        <v>1760</v>
      </c>
      <c r="AV31" s="133" t="s">
        <v>9598</v>
      </c>
      <c r="AW31" s="133" t="s">
        <v>9629</v>
      </c>
    </row>
    <row r="32" spans="1:49" x14ac:dyDescent="0.25">
      <c r="A32" s="80" t="s">
        <v>1779</v>
      </c>
      <c r="B32" s="80" t="s">
        <v>1780</v>
      </c>
      <c r="C32" s="80" t="s">
        <v>9650</v>
      </c>
      <c r="D32" s="80" t="s">
        <v>9651</v>
      </c>
      <c r="E32" s="80" t="s">
        <v>1772</v>
      </c>
      <c r="F32" s="80" t="s">
        <v>9652</v>
      </c>
      <c r="G32" s="80" t="s">
        <v>9644</v>
      </c>
      <c r="H32" s="80" t="s">
        <v>9653</v>
      </c>
      <c r="I32" s="80" t="s">
        <v>5375</v>
      </c>
      <c r="K32" s="80" t="s">
        <v>1820</v>
      </c>
      <c r="L32" s="80" t="s">
        <v>502</v>
      </c>
      <c r="M32" s="80" t="s">
        <v>1897</v>
      </c>
      <c r="N32" s="80" t="s">
        <v>3381</v>
      </c>
      <c r="O32" s="80" t="s">
        <v>3519</v>
      </c>
      <c r="P32" s="80" t="s">
        <v>4085</v>
      </c>
      <c r="Q32" s="80" t="s">
        <v>5375</v>
      </c>
      <c r="R32" s="80" t="s">
        <v>5460</v>
      </c>
      <c r="S32" s="80" t="s">
        <v>1762</v>
      </c>
      <c r="T32" s="80" t="s">
        <v>1757</v>
      </c>
      <c r="U32" s="110">
        <v>6.4</v>
      </c>
      <c r="V32" s="110">
        <v>38.4</v>
      </c>
      <c r="W32" s="91">
        <v>1.6588000000000001</v>
      </c>
      <c r="X32" s="91">
        <v>19.9056</v>
      </c>
      <c r="Y32" s="110" t="s">
        <v>14932</v>
      </c>
      <c r="Z32" s="110" t="s">
        <v>1</v>
      </c>
      <c r="AB32" s="133" t="s">
        <v>7169</v>
      </c>
      <c r="AC32" s="133" t="s">
        <v>8818</v>
      </c>
      <c r="AD32" s="133" t="s">
        <v>1760</v>
      </c>
      <c r="AE32" s="79">
        <v>96</v>
      </c>
      <c r="AF32" s="79" t="s">
        <v>11083</v>
      </c>
      <c r="AG32" s="134">
        <v>1</v>
      </c>
      <c r="AH32" s="134">
        <v>4.875</v>
      </c>
      <c r="AI32" s="134">
        <v>10</v>
      </c>
      <c r="AJ32" s="134">
        <v>0.33200000000000002</v>
      </c>
      <c r="AK32" s="134">
        <v>8.25</v>
      </c>
      <c r="AL32" s="134">
        <v>8</v>
      </c>
      <c r="AM32" s="134">
        <v>4.5</v>
      </c>
      <c r="AN32" s="134">
        <v>4.1500000000000004</v>
      </c>
      <c r="AO32" s="134">
        <v>0.17199999999999999</v>
      </c>
      <c r="AP32" s="134">
        <v>0.125</v>
      </c>
      <c r="AQ32" s="134">
        <v>0.75</v>
      </c>
      <c r="AR32" s="134">
        <v>7.5</v>
      </c>
      <c r="AS32" s="134">
        <v>1.2E-2</v>
      </c>
      <c r="AT32" s="133" t="s">
        <v>9568</v>
      </c>
      <c r="AU32" s="133" t="s">
        <v>1767</v>
      </c>
      <c r="AV32" s="133" t="s">
        <v>9598</v>
      </c>
      <c r="AW32" s="133" t="s">
        <v>9629</v>
      </c>
    </row>
    <row r="33" spans="1:49" x14ac:dyDescent="0.25">
      <c r="A33" s="80" t="s">
        <v>1779</v>
      </c>
      <c r="B33" s="80" t="s">
        <v>1780</v>
      </c>
      <c r="C33" s="80" t="s">
        <v>9745</v>
      </c>
      <c r="D33" s="80" t="s">
        <v>9746</v>
      </c>
      <c r="E33" s="80" t="s">
        <v>1781</v>
      </c>
      <c r="F33" s="80" t="s">
        <v>9747</v>
      </c>
      <c r="G33" s="80" t="s">
        <v>9748</v>
      </c>
      <c r="H33" s="80" t="s">
        <v>9749</v>
      </c>
      <c r="I33" s="80" t="s">
        <v>5375</v>
      </c>
      <c r="K33" s="80" t="s">
        <v>1820</v>
      </c>
      <c r="L33" s="80" t="s">
        <v>126</v>
      </c>
      <c r="M33" s="80" t="s">
        <v>2070</v>
      </c>
      <c r="N33" s="80" t="s">
        <v>3364</v>
      </c>
      <c r="O33" s="80" t="s">
        <v>3538</v>
      </c>
      <c r="P33" s="80" t="s">
        <v>4250</v>
      </c>
      <c r="Q33" s="80" t="s">
        <v>5375</v>
      </c>
      <c r="R33" s="80" t="s">
        <v>5633</v>
      </c>
      <c r="S33" s="80" t="s">
        <v>1759</v>
      </c>
      <c r="T33" s="80" t="s">
        <v>1757</v>
      </c>
      <c r="U33" s="110">
        <v>2.4</v>
      </c>
      <c r="V33" s="110">
        <v>14.4</v>
      </c>
      <c r="W33" s="91">
        <v>0.56000000000000005</v>
      </c>
      <c r="X33" s="91">
        <v>6.72</v>
      </c>
      <c r="Y33" s="110" t="s">
        <v>7087</v>
      </c>
      <c r="Z33" s="110" t="s">
        <v>1</v>
      </c>
      <c r="AB33" s="133" t="s">
        <v>7342</v>
      </c>
      <c r="AC33" s="133" t="s">
        <v>8913</v>
      </c>
      <c r="AD33" s="133" t="s">
        <v>1757</v>
      </c>
      <c r="AE33" s="79">
        <v>144</v>
      </c>
      <c r="AF33" s="79" t="s">
        <v>11105</v>
      </c>
      <c r="AG33" s="134">
        <v>1.75</v>
      </c>
      <c r="AH33" s="134">
        <v>5.875</v>
      </c>
      <c r="AI33" s="134">
        <v>6.125</v>
      </c>
      <c r="AJ33" s="134">
        <v>3.2000000000000001E-2</v>
      </c>
      <c r="AK33" s="134">
        <v>11</v>
      </c>
      <c r="AL33" s="134">
        <v>7.75</v>
      </c>
      <c r="AM33" s="134">
        <v>4</v>
      </c>
      <c r="AN33" s="134">
        <v>0.4</v>
      </c>
      <c r="AO33" s="134">
        <v>0.19700000000000001</v>
      </c>
      <c r="AP33" s="134">
        <v>0</v>
      </c>
      <c r="AQ33" s="134">
        <v>972</v>
      </c>
      <c r="AR33" s="134">
        <v>1.75</v>
      </c>
      <c r="AS33" s="134"/>
      <c r="AT33" s="133" t="s">
        <v>1764</v>
      </c>
      <c r="AU33" s="133" t="s">
        <v>7065</v>
      </c>
      <c r="AV33" s="133" t="s">
        <v>9597</v>
      </c>
      <c r="AW33" s="133" t="s">
        <v>9630</v>
      </c>
    </row>
    <row r="34" spans="1:49" x14ac:dyDescent="0.25">
      <c r="A34" s="80" t="s">
        <v>1779</v>
      </c>
      <c r="B34" s="80" t="s">
        <v>1780</v>
      </c>
      <c r="C34" s="80" t="s">
        <v>9670</v>
      </c>
      <c r="D34" s="80" t="s">
        <v>9671</v>
      </c>
      <c r="E34" s="80" t="s">
        <v>1772</v>
      </c>
      <c r="F34" s="80" t="s">
        <v>9672</v>
      </c>
      <c r="G34" s="80" t="s">
        <v>9673</v>
      </c>
      <c r="H34" s="80" t="s">
        <v>9674</v>
      </c>
      <c r="I34" s="80" t="s">
        <v>5375</v>
      </c>
      <c r="K34" s="80" t="s">
        <v>1820</v>
      </c>
      <c r="L34" s="80" t="s">
        <v>1064</v>
      </c>
      <c r="M34" s="80" t="s">
        <v>1900</v>
      </c>
      <c r="N34" s="80" t="s">
        <v>3377</v>
      </c>
      <c r="O34" s="80" t="s">
        <v>3522</v>
      </c>
      <c r="P34" s="80" t="s">
        <v>4088</v>
      </c>
      <c r="Q34" s="80" t="s">
        <v>5375</v>
      </c>
      <c r="R34" s="80" t="s">
        <v>5463</v>
      </c>
      <c r="S34" s="80" t="s">
        <v>1759</v>
      </c>
      <c r="T34" s="80" t="s">
        <v>1759</v>
      </c>
      <c r="U34" s="110">
        <v>43.2</v>
      </c>
      <c r="V34" s="110">
        <v>21.6</v>
      </c>
      <c r="W34" s="91">
        <v>13.05</v>
      </c>
      <c r="X34" s="91">
        <v>13.05</v>
      </c>
      <c r="Y34" s="110" t="s">
        <v>14932</v>
      </c>
      <c r="Z34" s="110" t="s">
        <v>1</v>
      </c>
      <c r="AB34" s="133" t="s">
        <v>7172</v>
      </c>
      <c r="AC34" s="133" t="s">
        <v>8821</v>
      </c>
      <c r="AD34" s="133" t="s">
        <v>1759</v>
      </c>
      <c r="AE34" s="79">
        <v>1</v>
      </c>
      <c r="AF34" s="79" t="s">
        <v>11086</v>
      </c>
      <c r="AG34" s="134">
        <v>2.75</v>
      </c>
      <c r="AH34" s="134">
        <v>2.75</v>
      </c>
      <c r="AI34" s="134">
        <v>40.25</v>
      </c>
      <c r="AJ34" s="134">
        <v>3.1320000000000001</v>
      </c>
      <c r="AK34" s="134">
        <v>2.75</v>
      </c>
      <c r="AL34" s="134">
        <v>2.75</v>
      </c>
      <c r="AM34" s="134">
        <v>40.625</v>
      </c>
      <c r="AN34" s="134">
        <v>3.2629999999999999</v>
      </c>
      <c r="AO34" s="134">
        <v>0.17799999999999999</v>
      </c>
      <c r="AP34" s="134">
        <v>0.01</v>
      </c>
      <c r="AQ34" s="134">
        <v>1200</v>
      </c>
      <c r="AR34" s="134">
        <v>40</v>
      </c>
      <c r="AS34" s="134"/>
      <c r="AT34" s="133" t="s">
        <v>9571</v>
      </c>
      <c r="AU34" s="133" t="s">
        <v>1759</v>
      </c>
      <c r="AV34" s="133" t="s">
        <v>9602</v>
      </c>
      <c r="AW34" s="133" t="s">
        <v>9629</v>
      </c>
    </row>
    <row r="35" spans="1:49" x14ac:dyDescent="0.25">
      <c r="A35" s="80" t="s">
        <v>1779</v>
      </c>
      <c r="B35" s="80" t="s">
        <v>1780</v>
      </c>
      <c r="C35" s="80" t="s">
        <v>9650</v>
      </c>
      <c r="D35" s="80" t="s">
        <v>9651</v>
      </c>
      <c r="E35" s="80" t="s">
        <v>1772</v>
      </c>
      <c r="F35" s="80" t="s">
        <v>9652</v>
      </c>
      <c r="G35" s="80" t="s">
        <v>9644</v>
      </c>
      <c r="H35" s="80" t="s">
        <v>9653</v>
      </c>
      <c r="I35" s="80" t="s">
        <v>5375</v>
      </c>
      <c r="K35" s="80" t="s">
        <v>1820</v>
      </c>
      <c r="L35" s="80" t="s">
        <v>384</v>
      </c>
      <c r="M35" s="80" t="s">
        <v>2074</v>
      </c>
      <c r="N35" s="80" t="s">
        <v>3395</v>
      </c>
      <c r="O35" s="80" t="s">
        <v>3521</v>
      </c>
      <c r="P35" s="80" t="s">
        <v>4253</v>
      </c>
      <c r="Q35" s="80" t="s">
        <v>5375</v>
      </c>
      <c r="R35" s="80" t="s">
        <v>5637</v>
      </c>
      <c r="S35" s="80" t="s">
        <v>1762</v>
      </c>
      <c r="T35" s="80" t="s">
        <v>1757</v>
      </c>
      <c r="U35" s="110">
        <v>6.4</v>
      </c>
      <c r="V35" s="110">
        <v>38.4</v>
      </c>
      <c r="W35" s="91">
        <v>1.6588000000000001</v>
      </c>
      <c r="X35" s="91">
        <v>19.9056</v>
      </c>
      <c r="Y35" s="110" t="s">
        <v>14932</v>
      </c>
      <c r="Z35" s="110" t="s">
        <v>1</v>
      </c>
      <c r="AB35" s="133" t="s">
        <v>7346</v>
      </c>
      <c r="AC35" s="133" t="s">
        <v>8916</v>
      </c>
      <c r="AD35" s="133" t="s">
        <v>1760</v>
      </c>
      <c r="AE35" s="79">
        <v>96</v>
      </c>
      <c r="AF35" s="79" t="s">
        <v>11095</v>
      </c>
      <c r="AG35" s="134">
        <v>1</v>
      </c>
      <c r="AH35" s="134">
        <v>4.9370000000000003</v>
      </c>
      <c r="AI35" s="134">
        <v>9</v>
      </c>
      <c r="AJ35" s="134">
        <v>0.23599999999999999</v>
      </c>
      <c r="AK35" s="134">
        <v>7.5</v>
      </c>
      <c r="AL35" s="134">
        <v>6.75</v>
      </c>
      <c r="AM35" s="134">
        <v>5.75</v>
      </c>
      <c r="AN35" s="134">
        <v>2.95</v>
      </c>
      <c r="AO35" s="134">
        <v>0.16800000000000001</v>
      </c>
      <c r="AP35" s="134">
        <v>1.25</v>
      </c>
      <c r="AQ35" s="134">
        <v>1.25</v>
      </c>
      <c r="AR35" s="134">
        <v>6</v>
      </c>
      <c r="AS35" s="134">
        <v>6.0000000000000001E-3</v>
      </c>
      <c r="AT35" s="133" t="s">
        <v>9572</v>
      </c>
      <c r="AU35" s="133" t="s">
        <v>1760</v>
      </c>
      <c r="AV35" s="133" t="s">
        <v>9598</v>
      </c>
      <c r="AW35" s="133" t="s">
        <v>9629</v>
      </c>
    </row>
    <row r="36" spans="1:49" x14ac:dyDescent="0.25">
      <c r="A36" s="80" t="s">
        <v>1779</v>
      </c>
      <c r="B36" s="80" t="s">
        <v>1780</v>
      </c>
      <c r="C36" s="80" t="s">
        <v>9650</v>
      </c>
      <c r="D36" s="80" t="s">
        <v>9651</v>
      </c>
      <c r="E36" s="80" t="s">
        <v>1772</v>
      </c>
      <c r="F36" s="80" t="s">
        <v>9652</v>
      </c>
      <c r="G36" s="80" t="s">
        <v>9644</v>
      </c>
      <c r="H36" s="80" t="s">
        <v>9653</v>
      </c>
      <c r="I36" s="80" t="s">
        <v>5375</v>
      </c>
      <c r="K36" s="80" t="s">
        <v>1820</v>
      </c>
      <c r="L36" s="80" t="s">
        <v>504</v>
      </c>
      <c r="M36" s="80" t="s">
        <v>1904</v>
      </c>
      <c r="N36" s="80" t="s">
        <v>3378</v>
      </c>
      <c r="O36" s="80" t="s">
        <v>3519</v>
      </c>
      <c r="P36" s="80" t="s">
        <v>4092</v>
      </c>
      <c r="Q36" s="80" t="s">
        <v>5375</v>
      </c>
      <c r="R36" s="80" t="s">
        <v>5467</v>
      </c>
      <c r="S36" s="80" t="s">
        <v>1762</v>
      </c>
      <c r="T36" s="80" t="s">
        <v>1757</v>
      </c>
      <c r="U36" s="110">
        <v>6.4</v>
      </c>
      <c r="V36" s="110">
        <v>38.4</v>
      </c>
      <c r="W36" s="91">
        <v>1.6588000000000001</v>
      </c>
      <c r="X36" s="91">
        <v>19.9056</v>
      </c>
      <c r="Y36" s="110" t="s">
        <v>14932</v>
      </c>
      <c r="Z36" s="110" t="s">
        <v>1</v>
      </c>
      <c r="AB36" s="133" t="s">
        <v>7176</v>
      </c>
      <c r="AC36" s="133" t="s">
        <v>8822</v>
      </c>
      <c r="AD36" s="133" t="s">
        <v>1760</v>
      </c>
      <c r="AE36" s="79">
        <v>96</v>
      </c>
      <c r="AF36" s="79" t="s">
        <v>11083</v>
      </c>
      <c r="AG36" s="134">
        <v>1</v>
      </c>
      <c r="AH36" s="134">
        <v>4.875</v>
      </c>
      <c r="AI36" s="134">
        <v>10</v>
      </c>
      <c r="AJ36" s="134">
        <v>0.33200000000000002</v>
      </c>
      <c r="AK36" s="134">
        <v>8.25</v>
      </c>
      <c r="AL36" s="134">
        <v>8</v>
      </c>
      <c r="AM36" s="134">
        <v>4.5</v>
      </c>
      <c r="AN36" s="134">
        <v>4.1500000000000004</v>
      </c>
      <c r="AO36" s="134">
        <v>0.17199999999999999</v>
      </c>
      <c r="AP36" s="134">
        <v>0.125</v>
      </c>
      <c r="AQ36" s="134">
        <v>0.75</v>
      </c>
      <c r="AR36" s="134">
        <v>7.5</v>
      </c>
      <c r="AS36" s="134">
        <v>1.2E-2</v>
      </c>
      <c r="AT36" s="133" t="s">
        <v>9568</v>
      </c>
      <c r="AU36" s="133" t="s">
        <v>1767</v>
      </c>
      <c r="AV36" s="133" t="s">
        <v>9598</v>
      </c>
      <c r="AW36" s="133" t="s">
        <v>9629</v>
      </c>
    </row>
    <row r="37" spans="1:49" x14ac:dyDescent="0.25">
      <c r="A37" s="80" t="s">
        <v>1779</v>
      </c>
      <c r="B37" s="80" t="s">
        <v>1780</v>
      </c>
      <c r="C37" s="80" t="s">
        <v>9745</v>
      </c>
      <c r="D37" s="80" t="s">
        <v>9746</v>
      </c>
      <c r="E37" s="80" t="s">
        <v>1781</v>
      </c>
      <c r="F37" s="80" t="s">
        <v>9747</v>
      </c>
      <c r="G37" s="80" t="s">
        <v>9748</v>
      </c>
      <c r="H37" s="80" t="s">
        <v>9749</v>
      </c>
      <c r="I37" s="80" t="s">
        <v>5375</v>
      </c>
      <c r="K37" s="80" t="s">
        <v>1820</v>
      </c>
      <c r="L37" s="80" t="s">
        <v>387</v>
      </c>
      <c r="M37" s="80" t="s">
        <v>2082</v>
      </c>
      <c r="N37" s="80" t="s">
        <v>3381</v>
      </c>
      <c r="O37" s="80" t="s">
        <v>3538</v>
      </c>
      <c r="P37" s="80" t="s">
        <v>4261</v>
      </c>
      <c r="Q37" s="80" t="s">
        <v>5375</v>
      </c>
      <c r="R37" s="80" t="s">
        <v>5645</v>
      </c>
      <c r="S37" s="80" t="s">
        <v>1759</v>
      </c>
      <c r="T37" s="80" t="s">
        <v>1757</v>
      </c>
      <c r="U37" s="110">
        <v>2.4</v>
      </c>
      <c r="V37" s="110">
        <v>14.4</v>
      </c>
      <c r="W37" s="91">
        <v>0.56000000000000005</v>
      </c>
      <c r="X37" s="91">
        <v>6.72</v>
      </c>
      <c r="Y37" s="110" t="s">
        <v>7087</v>
      </c>
      <c r="Z37" s="110" t="s">
        <v>1</v>
      </c>
      <c r="AB37" s="133" t="s">
        <v>7354</v>
      </c>
      <c r="AC37" s="133" t="s">
        <v>8922</v>
      </c>
      <c r="AD37" s="133" t="s">
        <v>1757</v>
      </c>
      <c r="AE37" s="79">
        <v>144</v>
      </c>
      <c r="AF37" s="79" t="s">
        <v>11105</v>
      </c>
      <c r="AG37" s="134">
        <v>1.75</v>
      </c>
      <c r="AH37" s="134">
        <v>5.875</v>
      </c>
      <c r="AI37" s="134">
        <v>6.125</v>
      </c>
      <c r="AJ37" s="134">
        <v>3.2000000000000001E-2</v>
      </c>
      <c r="AK37" s="134">
        <v>11</v>
      </c>
      <c r="AL37" s="134">
        <v>7.75</v>
      </c>
      <c r="AM37" s="134">
        <v>4</v>
      </c>
      <c r="AN37" s="134">
        <v>0.4</v>
      </c>
      <c r="AO37" s="134">
        <v>0.19700000000000001</v>
      </c>
      <c r="AP37" s="134">
        <v>0</v>
      </c>
      <c r="AQ37" s="134">
        <v>972</v>
      </c>
      <c r="AR37" s="134">
        <v>1.75</v>
      </c>
      <c r="AS37" s="134"/>
      <c r="AT37" s="133" t="s">
        <v>1764</v>
      </c>
      <c r="AU37" s="133" t="s">
        <v>7065</v>
      </c>
      <c r="AV37" s="133" t="s">
        <v>9597</v>
      </c>
      <c r="AW37" s="133" t="s">
        <v>9630</v>
      </c>
    </row>
    <row r="38" spans="1:49" x14ac:dyDescent="0.25">
      <c r="A38" s="80" t="s">
        <v>1779</v>
      </c>
      <c r="B38" s="80" t="s">
        <v>1780</v>
      </c>
      <c r="C38" s="80" t="s">
        <v>9786</v>
      </c>
      <c r="D38" s="80" t="s">
        <v>9787</v>
      </c>
      <c r="E38" s="80" t="s">
        <v>1772</v>
      </c>
      <c r="F38" s="80" t="s">
        <v>9788</v>
      </c>
      <c r="G38" s="80" t="s">
        <v>9700</v>
      </c>
      <c r="H38" s="80" t="s">
        <v>9789</v>
      </c>
      <c r="I38" s="80" t="s">
        <v>5375</v>
      </c>
      <c r="K38" s="80" t="s">
        <v>1820</v>
      </c>
      <c r="L38" s="80" t="s">
        <v>143</v>
      </c>
      <c r="M38" s="80" t="s">
        <v>1910</v>
      </c>
      <c r="N38" s="80" t="s">
        <v>3388</v>
      </c>
      <c r="O38" s="80" t="s">
        <v>3551</v>
      </c>
      <c r="P38" s="80" t="s">
        <v>4098</v>
      </c>
      <c r="Q38" s="80" t="s">
        <v>5375</v>
      </c>
      <c r="R38" s="80" t="s">
        <v>5473</v>
      </c>
      <c r="S38" s="80" t="s">
        <v>1759</v>
      </c>
      <c r="T38" s="80" t="s">
        <v>1757</v>
      </c>
      <c r="U38" s="110">
        <v>6.45</v>
      </c>
      <c r="V38" s="110">
        <v>38.700000000000003</v>
      </c>
      <c r="W38" s="91">
        <v>1.5427999999999999</v>
      </c>
      <c r="X38" s="91">
        <v>18.5136</v>
      </c>
      <c r="Y38" s="110" t="s">
        <v>14932</v>
      </c>
      <c r="Z38" s="110" t="s">
        <v>1</v>
      </c>
      <c r="AB38" s="133" t="s">
        <v>7182</v>
      </c>
      <c r="AC38" s="133" t="s">
        <v>8825</v>
      </c>
      <c r="AD38" s="133" t="s">
        <v>1764</v>
      </c>
      <c r="AE38" s="79">
        <v>48</v>
      </c>
      <c r="AF38" s="79" t="s">
        <v>11116</v>
      </c>
      <c r="AG38" s="134">
        <v>0.5</v>
      </c>
      <c r="AH38" s="134">
        <v>7.25</v>
      </c>
      <c r="AI38" s="134">
        <v>17.5</v>
      </c>
      <c r="AJ38" s="134">
        <v>0.32</v>
      </c>
      <c r="AK38" s="134">
        <v>14.938000000000001</v>
      </c>
      <c r="AL38" s="134">
        <v>8.5630000000000006</v>
      </c>
      <c r="AM38" s="134">
        <v>5.375</v>
      </c>
      <c r="AN38" s="134">
        <v>4</v>
      </c>
      <c r="AO38" s="134">
        <v>0.39800000000000002</v>
      </c>
      <c r="AP38" s="134">
        <v>0</v>
      </c>
      <c r="AQ38" s="134">
        <v>108</v>
      </c>
      <c r="AR38" s="134">
        <v>54</v>
      </c>
      <c r="AS38" s="134"/>
      <c r="AT38" s="133" t="s">
        <v>1771</v>
      </c>
      <c r="AU38" s="133" t="s">
        <v>1760</v>
      </c>
      <c r="AV38" s="133" t="s">
        <v>9602</v>
      </c>
      <c r="AW38" s="133" t="s">
        <v>9629</v>
      </c>
    </row>
    <row r="39" spans="1:49" x14ac:dyDescent="0.25">
      <c r="A39" s="80" t="s">
        <v>1779</v>
      </c>
      <c r="B39" s="80" t="s">
        <v>1780</v>
      </c>
      <c r="C39" s="80" t="s">
        <v>9670</v>
      </c>
      <c r="D39" s="80" t="s">
        <v>9671</v>
      </c>
      <c r="E39" s="80" t="s">
        <v>1772</v>
      </c>
      <c r="F39" s="80" t="s">
        <v>9672</v>
      </c>
      <c r="G39" s="80" t="s">
        <v>9673</v>
      </c>
      <c r="H39" s="80" t="s">
        <v>9674</v>
      </c>
      <c r="I39" s="80" t="s">
        <v>5375</v>
      </c>
      <c r="K39" s="80" t="s">
        <v>1820</v>
      </c>
      <c r="L39" s="80" t="s">
        <v>1066</v>
      </c>
      <c r="M39" s="80" t="s">
        <v>1914</v>
      </c>
      <c r="N39" s="80" t="s">
        <v>3388</v>
      </c>
      <c r="O39" s="80" t="s">
        <v>3522</v>
      </c>
      <c r="P39" s="80" t="s">
        <v>4102</v>
      </c>
      <c r="Q39" s="80" t="s">
        <v>5375</v>
      </c>
      <c r="R39" s="80" t="s">
        <v>5477</v>
      </c>
      <c r="S39" s="80" t="s">
        <v>1759</v>
      </c>
      <c r="T39" s="80" t="s">
        <v>1759</v>
      </c>
      <c r="U39" s="110">
        <v>43.2</v>
      </c>
      <c r="V39" s="110">
        <v>21.6</v>
      </c>
      <c r="W39" s="91">
        <v>13.05</v>
      </c>
      <c r="X39" s="91">
        <v>13.05</v>
      </c>
      <c r="Y39" s="110" t="s">
        <v>14932</v>
      </c>
      <c r="Z39" s="110" t="s">
        <v>1</v>
      </c>
      <c r="AB39" s="133" t="s">
        <v>7186</v>
      </c>
      <c r="AC39" s="133" t="s">
        <v>8827</v>
      </c>
      <c r="AD39" s="133" t="s">
        <v>1759</v>
      </c>
      <c r="AE39" s="79">
        <v>1</v>
      </c>
      <c r="AF39" s="79" t="s">
        <v>11086</v>
      </c>
      <c r="AG39" s="134">
        <v>2.75</v>
      </c>
      <c r="AH39" s="134">
        <v>2.75</v>
      </c>
      <c r="AI39" s="134">
        <v>40.25</v>
      </c>
      <c r="AJ39" s="134">
        <v>3.1320000000000001</v>
      </c>
      <c r="AK39" s="134">
        <v>2.75</v>
      </c>
      <c r="AL39" s="134">
        <v>2.75</v>
      </c>
      <c r="AM39" s="134">
        <v>40.625</v>
      </c>
      <c r="AN39" s="134">
        <v>3.2629999999999999</v>
      </c>
      <c r="AO39" s="134">
        <v>0.17799999999999999</v>
      </c>
      <c r="AP39" s="134">
        <v>0.01</v>
      </c>
      <c r="AQ39" s="134">
        <v>1200</v>
      </c>
      <c r="AR39" s="134">
        <v>40</v>
      </c>
      <c r="AS39" s="134"/>
      <c r="AT39" s="133" t="s">
        <v>9571</v>
      </c>
      <c r="AU39" s="133" t="s">
        <v>1759</v>
      </c>
      <c r="AV39" s="133" t="s">
        <v>9602</v>
      </c>
      <c r="AW39" s="133" t="s">
        <v>9629</v>
      </c>
    </row>
    <row r="40" spans="1:49" x14ac:dyDescent="0.25">
      <c r="A40" s="80" t="s">
        <v>1779</v>
      </c>
      <c r="B40" s="80" t="s">
        <v>1780</v>
      </c>
      <c r="C40" s="80" t="s">
        <v>9745</v>
      </c>
      <c r="D40" s="80" t="s">
        <v>9746</v>
      </c>
      <c r="E40" s="80" t="s">
        <v>1781</v>
      </c>
      <c r="F40" s="80" t="s">
        <v>9747</v>
      </c>
      <c r="G40" s="80" t="s">
        <v>9748</v>
      </c>
      <c r="H40" s="80" t="s">
        <v>9749</v>
      </c>
      <c r="I40" s="80" t="s">
        <v>5375</v>
      </c>
      <c r="K40" s="80" t="s">
        <v>1820</v>
      </c>
      <c r="L40" s="80" t="s">
        <v>388</v>
      </c>
      <c r="M40" s="80" t="s">
        <v>2088</v>
      </c>
      <c r="N40" s="80" t="s">
        <v>3378</v>
      </c>
      <c r="O40" s="80" t="s">
        <v>3538</v>
      </c>
      <c r="P40" s="80" t="s">
        <v>4267</v>
      </c>
      <c r="Q40" s="80" t="s">
        <v>5375</v>
      </c>
      <c r="R40" s="80" t="s">
        <v>5651</v>
      </c>
      <c r="S40" s="80" t="s">
        <v>1759</v>
      </c>
      <c r="T40" s="80" t="s">
        <v>1757</v>
      </c>
      <c r="U40" s="110">
        <v>2.4</v>
      </c>
      <c r="V40" s="110">
        <v>14.4</v>
      </c>
      <c r="W40" s="91">
        <v>0.56000000000000005</v>
      </c>
      <c r="X40" s="91">
        <v>6.72</v>
      </c>
      <c r="Y40" s="110" t="s">
        <v>7087</v>
      </c>
      <c r="Z40" s="110" t="s">
        <v>1</v>
      </c>
      <c r="AB40" s="133" t="s">
        <v>7360</v>
      </c>
      <c r="AC40" s="133" t="s">
        <v>8927</v>
      </c>
      <c r="AD40" s="133" t="s">
        <v>1757</v>
      </c>
      <c r="AE40" s="79">
        <v>144</v>
      </c>
      <c r="AF40" s="79" t="s">
        <v>11105</v>
      </c>
      <c r="AG40" s="134">
        <v>1.75</v>
      </c>
      <c r="AH40" s="134">
        <v>5.875</v>
      </c>
      <c r="AI40" s="134">
        <v>6.125</v>
      </c>
      <c r="AJ40" s="134">
        <v>3.2000000000000001E-2</v>
      </c>
      <c r="AK40" s="134">
        <v>11</v>
      </c>
      <c r="AL40" s="134">
        <v>7.75</v>
      </c>
      <c r="AM40" s="134">
        <v>4</v>
      </c>
      <c r="AN40" s="134">
        <v>0.4</v>
      </c>
      <c r="AO40" s="134">
        <v>0.19700000000000001</v>
      </c>
      <c r="AP40" s="134">
        <v>0</v>
      </c>
      <c r="AQ40" s="134">
        <v>972</v>
      </c>
      <c r="AR40" s="134">
        <v>1.75</v>
      </c>
      <c r="AS40" s="134"/>
      <c r="AT40" s="133" t="s">
        <v>1764</v>
      </c>
      <c r="AU40" s="133" t="s">
        <v>7065</v>
      </c>
      <c r="AV40" s="133" t="s">
        <v>9597</v>
      </c>
      <c r="AW40" s="133" t="s">
        <v>9630</v>
      </c>
    </row>
    <row r="41" spans="1:49" x14ac:dyDescent="0.25">
      <c r="A41" s="80" t="s">
        <v>1779</v>
      </c>
      <c r="B41" s="80" t="s">
        <v>1780</v>
      </c>
      <c r="C41" s="80" t="s">
        <v>9745</v>
      </c>
      <c r="D41" s="80" t="s">
        <v>9746</v>
      </c>
      <c r="E41" s="80" t="s">
        <v>1781</v>
      </c>
      <c r="F41" s="80" t="s">
        <v>9747</v>
      </c>
      <c r="G41" s="80" t="s">
        <v>9748</v>
      </c>
      <c r="H41" s="80" t="s">
        <v>9749</v>
      </c>
      <c r="I41" s="80" t="s">
        <v>5375</v>
      </c>
      <c r="K41" s="80" t="s">
        <v>1820</v>
      </c>
      <c r="L41" s="80" t="s">
        <v>128</v>
      </c>
      <c r="M41" s="80" t="s">
        <v>2096</v>
      </c>
      <c r="N41" s="80" t="s">
        <v>3379</v>
      </c>
      <c r="O41" s="80" t="s">
        <v>3538</v>
      </c>
      <c r="P41" s="80" t="s">
        <v>4275</v>
      </c>
      <c r="Q41" s="80" t="s">
        <v>5375</v>
      </c>
      <c r="R41" s="80" t="s">
        <v>5659</v>
      </c>
      <c r="S41" s="80" t="s">
        <v>1759</v>
      </c>
      <c r="T41" s="80" t="s">
        <v>1757</v>
      </c>
      <c r="U41" s="110">
        <v>2.4</v>
      </c>
      <c r="V41" s="110">
        <v>14.4</v>
      </c>
      <c r="W41" s="91">
        <v>0.56000000000000005</v>
      </c>
      <c r="X41" s="91">
        <v>6.72</v>
      </c>
      <c r="Y41" s="110" t="s">
        <v>7087</v>
      </c>
      <c r="Z41" s="110" t="s">
        <v>1</v>
      </c>
      <c r="AB41" s="133" t="s">
        <v>7368</v>
      </c>
      <c r="AC41" s="133" t="s">
        <v>8933</v>
      </c>
      <c r="AD41" s="133" t="s">
        <v>1757</v>
      </c>
      <c r="AE41" s="79">
        <v>144</v>
      </c>
      <c r="AF41" s="79" t="s">
        <v>11105</v>
      </c>
      <c r="AG41" s="134">
        <v>1.75</v>
      </c>
      <c r="AH41" s="134">
        <v>5.875</v>
      </c>
      <c r="AI41" s="134">
        <v>6.125</v>
      </c>
      <c r="AJ41" s="134">
        <v>3.2000000000000001E-2</v>
      </c>
      <c r="AK41" s="134">
        <v>11</v>
      </c>
      <c r="AL41" s="134">
        <v>7.75</v>
      </c>
      <c r="AM41" s="134">
        <v>4</v>
      </c>
      <c r="AN41" s="134">
        <v>0.4</v>
      </c>
      <c r="AO41" s="134">
        <v>0.19700000000000001</v>
      </c>
      <c r="AP41" s="134">
        <v>0</v>
      </c>
      <c r="AQ41" s="134">
        <v>972</v>
      </c>
      <c r="AR41" s="134">
        <v>1.75</v>
      </c>
      <c r="AS41" s="134"/>
      <c r="AT41" s="133" t="s">
        <v>1764</v>
      </c>
      <c r="AU41" s="133" t="s">
        <v>7065</v>
      </c>
      <c r="AV41" s="133" t="s">
        <v>9597</v>
      </c>
      <c r="AW41" s="133" t="s">
        <v>9630</v>
      </c>
    </row>
    <row r="42" spans="1:49" x14ac:dyDescent="0.25">
      <c r="A42" s="80" t="s">
        <v>1779</v>
      </c>
      <c r="B42" s="80" t="s">
        <v>1780</v>
      </c>
      <c r="C42" s="80" t="s">
        <v>9650</v>
      </c>
      <c r="D42" s="80" t="s">
        <v>9651</v>
      </c>
      <c r="E42" s="80" t="s">
        <v>1772</v>
      </c>
      <c r="F42" s="80" t="s">
        <v>9652</v>
      </c>
      <c r="G42" s="80" t="s">
        <v>9644</v>
      </c>
      <c r="H42" s="80" t="s">
        <v>9653</v>
      </c>
      <c r="I42" s="80" t="s">
        <v>5375</v>
      </c>
      <c r="K42" s="80" t="s">
        <v>1820</v>
      </c>
      <c r="L42" s="80" t="s">
        <v>506</v>
      </c>
      <c r="M42" s="80" t="s">
        <v>1919</v>
      </c>
      <c r="N42" s="80" t="s">
        <v>3364</v>
      </c>
      <c r="O42" s="80" t="s">
        <v>3519</v>
      </c>
      <c r="P42" s="80" t="s">
        <v>4107</v>
      </c>
      <c r="Q42" s="80" t="s">
        <v>5375</v>
      </c>
      <c r="R42" s="80" t="s">
        <v>5482</v>
      </c>
      <c r="S42" s="80" t="s">
        <v>1762</v>
      </c>
      <c r="T42" s="80" t="s">
        <v>1757</v>
      </c>
      <c r="U42" s="110">
        <v>6.4</v>
      </c>
      <c r="V42" s="110">
        <v>38.4</v>
      </c>
      <c r="W42" s="91">
        <v>1.6588000000000001</v>
      </c>
      <c r="X42" s="91">
        <v>19.9056</v>
      </c>
      <c r="Y42" s="110" t="s">
        <v>14932</v>
      </c>
      <c r="Z42" s="110" t="s">
        <v>1</v>
      </c>
      <c r="AB42" s="133" t="s">
        <v>7191</v>
      </c>
      <c r="AC42" s="133" t="s">
        <v>8829</v>
      </c>
      <c r="AD42" s="133" t="s">
        <v>1760</v>
      </c>
      <c r="AE42" s="79">
        <v>96</v>
      </c>
      <c r="AF42" s="79" t="s">
        <v>11083</v>
      </c>
      <c r="AG42" s="134">
        <v>1</v>
      </c>
      <c r="AH42" s="134">
        <v>4.875</v>
      </c>
      <c r="AI42" s="134">
        <v>10</v>
      </c>
      <c r="AJ42" s="134">
        <v>0.33200000000000002</v>
      </c>
      <c r="AK42" s="134">
        <v>8.25</v>
      </c>
      <c r="AL42" s="134">
        <v>8</v>
      </c>
      <c r="AM42" s="134">
        <v>4.5</v>
      </c>
      <c r="AN42" s="134">
        <v>4.1500000000000004</v>
      </c>
      <c r="AO42" s="134">
        <v>0.17199999999999999</v>
      </c>
      <c r="AP42" s="134">
        <v>0.125</v>
      </c>
      <c r="AQ42" s="134">
        <v>0.75</v>
      </c>
      <c r="AR42" s="134">
        <v>7.5</v>
      </c>
      <c r="AS42" s="134">
        <v>1.2E-2</v>
      </c>
      <c r="AT42" s="133" t="s">
        <v>9568</v>
      </c>
      <c r="AU42" s="133" t="s">
        <v>1767</v>
      </c>
      <c r="AV42" s="133" t="s">
        <v>9598</v>
      </c>
      <c r="AW42" s="133" t="s">
        <v>9629</v>
      </c>
    </row>
    <row r="43" spans="1:49" x14ac:dyDescent="0.25">
      <c r="A43" s="80" t="s">
        <v>1779</v>
      </c>
      <c r="B43" s="80" t="s">
        <v>1780</v>
      </c>
      <c r="C43" s="80" t="s">
        <v>9650</v>
      </c>
      <c r="D43" s="80" t="s">
        <v>9651</v>
      </c>
      <c r="E43" s="80" t="s">
        <v>1772</v>
      </c>
      <c r="F43" s="80" t="s">
        <v>9652</v>
      </c>
      <c r="G43" s="80" t="s">
        <v>9644</v>
      </c>
      <c r="H43" s="80" t="s">
        <v>9653</v>
      </c>
      <c r="I43" s="80" t="s">
        <v>5375</v>
      </c>
      <c r="K43" s="80" t="s">
        <v>1820</v>
      </c>
      <c r="L43" s="80" t="s">
        <v>444</v>
      </c>
      <c r="M43" s="80" t="s">
        <v>1931</v>
      </c>
      <c r="N43" s="80" t="s">
        <v>3366</v>
      </c>
      <c r="O43" s="80" t="s">
        <v>3519</v>
      </c>
      <c r="P43" s="80" t="s">
        <v>4119</v>
      </c>
      <c r="Q43" s="80" t="s">
        <v>5375</v>
      </c>
      <c r="R43" s="80" t="s">
        <v>5494</v>
      </c>
      <c r="S43" s="80" t="s">
        <v>1762</v>
      </c>
      <c r="T43" s="80" t="s">
        <v>1757</v>
      </c>
      <c r="U43" s="110">
        <v>6.4</v>
      </c>
      <c r="V43" s="110">
        <v>38.4</v>
      </c>
      <c r="W43" s="91">
        <v>1.6588000000000001</v>
      </c>
      <c r="X43" s="91">
        <v>19.9056</v>
      </c>
      <c r="Y43" s="110" t="s">
        <v>14932</v>
      </c>
      <c r="Z43" s="110" t="s">
        <v>1</v>
      </c>
      <c r="AB43" s="133" t="s">
        <v>7203</v>
      </c>
      <c r="AC43" s="133" t="s">
        <v>8835</v>
      </c>
      <c r="AD43" s="133" t="s">
        <v>1760</v>
      </c>
      <c r="AE43" s="79">
        <v>96</v>
      </c>
      <c r="AF43" s="79" t="s">
        <v>11083</v>
      </c>
      <c r="AG43" s="134">
        <v>1</v>
      </c>
      <c r="AH43" s="134">
        <v>4.875</v>
      </c>
      <c r="AI43" s="134">
        <v>10</v>
      </c>
      <c r="AJ43" s="134">
        <v>0.33200000000000002</v>
      </c>
      <c r="AK43" s="134">
        <v>8.25</v>
      </c>
      <c r="AL43" s="134">
        <v>8</v>
      </c>
      <c r="AM43" s="134">
        <v>4.5</v>
      </c>
      <c r="AN43" s="134">
        <v>4.1500000000000004</v>
      </c>
      <c r="AO43" s="134">
        <v>0.17199999999999999</v>
      </c>
      <c r="AP43" s="134">
        <v>0.125</v>
      </c>
      <c r="AQ43" s="134">
        <v>0.75</v>
      </c>
      <c r="AR43" s="134">
        <v>7.5</v>
      </c>
      <c r="AS43" s="134">
        <v>1.2E-2</v>
      </c>
      <c r="AT43" s="133" t="s">
        <v>9568</v>
      </c>
      <c r="AU43" s="133" t="s">
        <v>1767</v>
      </c>
      <c r="AV43" s="133" t="s">
        <v>9598</v>
      </c>
      <c r="AW43" s="133" t="s">
        <v>9629</v>
      </c>
    </row>
    <row r="44" spans="1:49" x14ac:dyDescent="0.25">
      <c r="A44" s="80" t="s">
        <v>1779</v>
      </c>
      <c r="B44" s="80" t="s">
        <v>1780</v>
      </c>
      <c r="C44" s="80" t="s">
        <v>9745</v>
      </c>
      <c r="D44" s="80" t="s">
        <v>9746</v>
      </c>
      <c r="E44" s="80" t="s">
        <v>1781</v>
      </c>
      <c r="F44" s="80" t="s">
        <v>9747</v>
      </c>
      <c r="G44" s="80" t="s">
        <v>9748</v>
      </c>
      <c r="H44" s="80" t="s">
        <v>9749</v>
      </c>
      <c r="I44" s="80" t="s">
        <v>5375</v>
      </c>
      <c r="K44" s="80" t="s">
        <v>1820</v>
      </c>
      <c r="L44" s="80" t="s">
        <v>922</v>
      </c>
      <c r="M44" s="80" t="s">
        <v>2099</v>
      </c>
      <c r="N44" s="80" t="s">
        <v>3377</v>
      </c>
      <c r="O44" s="80" t="s">
        <v>3538</v>
      </c>
      <c r="P44" s="80" t="s">
        <v>4278</v>
      </c>
      <c r="Q44" s="80" t="s">
        <v>5375</v>
      </c>
      <c r="R44" s="80" t="s">
        <v>5662</v>
      </c>
      <c r="S44" s="80" t="s">
        <v>1759</v>
      </c>
      <c r="T44" s="80" t="s">
        <v>1757</v>
      </c>
      <c r="U44" s="110">
        <v>2.4</v>
      </c>
      <c r="V44" s="110">
        <v>14.4</v>
      </c>
      <c r="W44" s="91">
        <v>0.56000000000000005</v>
      </c>
      <c r="X44" s="91">
        <v>6.72</v>
      </c>
      <c r="Y44" s="110" t="s">
        <v>7087</v>
      </c>
      <c r="Z44" s="110" t="s">
        <v>1</v>
      </c>
      <c r="AB44" s="133" t="s">
        <v>7371</v>
      </c>
      <c r="AC44" s="133" t="s">
        <v>8934</v>
      </c>
      <c r="AD44" s="133" t="s">
        <v>1757</v>
      </c>
      <c r="AE44" s="79">
        <v>144</v>
      </c>
      <c r="AF44" s="79" t="s">
        <v>11105</v>
      </c>
      <c r="AG44" s="134">
        <v>1.75</v>
      </c>
      <c r="AH44" s="134">
        <v>5.875</v>
      </c>
      <c r="AI44" s="134">
        <v>6.125</v>
      </c>
      <c r="AJ44" s="134">
        <v>6.4000000000000001E-2</v>
      </c>
      <c r="AK44" s="134">
        <v>11</v>
      </c>
      <c r="AL44" s="134">
        <v>7.75</v>
      </c>
      <c r="AM44" s="134">
        <v>4</v>
      </c>
      <c r="AN44" s="134">
        <v>0.8</v>
      </c>
      <c r="AO44" s="134">
        <v>0.19700000000000001</v>
      </c>
      <c r="AP44" s="134">
        <v>0</v>
      </c>
      <c r="AQ44" s="134">
        <v>972</v>
      </c>
      <c r="AR44" s="134">
        <v>1.75</v>
      </c>
      <c r="AS44" s="134"/>
      <c r="AT44" s="133" t="s">
        <v>1764</v>
      </c>
      <c r="AU44" s="133" t="s">
        <v>7065</v>
      </c>
      <c r="AV44" s="133" t="s">
        <v>9597</v>
      </c>
      <c r="AW44" s="133" t="s">
        <v>9630</v>
      </c>
    </row>
    <row r="45" spans="1:49" x14ac:dyDescent="0.25">
      <c r="A45" s="80" t="s">
        <v>1779</v>
      </c>
      <c r="B45" s="80" t="s">
        <v>1780</v>
      </c>
      <c r="C45" s="80" t="s">
        <v>9786</v>
      </c>
      <c r="D45" s="80" t="s">
        <v>9787</v>
      </c>
      <c r="E45" s="80" t="s">
        <v>1772</v>
      </c>
      <c r="F45" s="80" t="s">
        <v>9788</v>
      </c>
      <c r="G45" s="80" t="s">
        <v>9700</v>
      </c>
      <c r="H45" s="80" t="s">
        <v>9789</v>
      </c>
      <c r="I45" s="80" t="s">
        <v>5375</v>
      </c>
      <c r="K45" s="80" t="s">
        <v>1820</v>
      </c>
      <c r="L45" s="80" t="s">
        <v>923</v>
      </c>
      <c r="M45" s="80" t="s">
        <v>2102</v>
      </c>
      <c r="N45" s="80" t="s">
        <v>3391</v>
      </c>
      <c r="O45" s="80" t="s">
        <v>3551</v>
      </c>
      <c r="P45" s="80" t="s">
        <v>4281</v>
      </c>
      <c r="Q45" s="80" t="s">
        <v>5375</v>
      </c>
      <c r="R45" s="80" t="s">
        <v>5665</v>
      </c>
      <c r="S45" s="80" t="s">
        <v>1759</v>
      </c>
      <c r="T45" s="80" t="s">
        <v>1757</v>
      </c>
      <c r="U45" s="110">
        <v>6.45</v>
      </c>
      <c r="V45" s="110">
        <v>38.700000000000003</v>
      </c>
      <c r="W45" s="91">
        <v>1.5427999999999999</v>
      </c>
      <c r="X45" s="91">
        <v>18.5136</v>
      </c>
      <c r="Y45" s="110" t="s">
        <v>14932</v>
      </c>
      <c r="Z45" s="110" t="s">
        <v>1</v>
      </c>
      <c r="AB45" s="133" t="s">
        <v>7374</v>
      </c>
      <c r="AC45" s="133" t="s">
        <v>8937</v>
      </c>
      <c r="AD45" s="133" t="s">
        <v>1764</v>
      </c>
      <c r="AE45" s="79">
        <v>48</v>
      </c>
      <c r="AF45" s="79" t="s">
        <v>11116</v>
      </c>
      <c r="AG45" s="134">
        <v>0.5</v>
      </c>
      <c r="AH45" s="134">
        <v>7.25</v>
      </c>
      <c r="AI45" s="134">
        <v>17.5</v>
      </c>
      <c r="AJ45" s="134">
        <v>0.32</v>
      </c>
      <c r="AK45" s="134">
        <v>14.938000000000001</v>
      </c>
      <c r="AL45" s="134">
        <v>8.5630000000000006</v>
      </c>
      <c r="AM45" s="134">
        <v>5.375</v>
      </c>
      <c r="AN45" s="134">
        <v>4</v>
      </c>
      <c r="AO45" s="134">
        <v>0.39800000000000002</v>
      </c>
      <c r="AP45" s="134">
        <v>0</v>
      </c>
      <c r="AQ45" s="134">
        <v>108</v>
      </c>
      <c r="AR45" s="134">
        <v>54</v>
      </c>
      <c r="AS45" s="134"/>
      <c r="AT45" s="133" t="s">
        <v>1771</v>
      </c>
      <c r="AU45" s="133" t="s">
        <v>1760</v>
      </c>
      <c r="AV45" s="133" t="s">
        <v>9602</v>
      </c>
      <c r="AW45" s="133" t="s">
        <v>9629</v>
      </c>
    </row>
    <row r="46" spans="1:49" x14ac:dyDescent="0.25">
      <c r="A46" s="80" t="s">
        <v>1779</v>
      </c>
      <c r="B46" s="80" t="s">
        <v>1780</v>
      </c>
      <c r="C46" s="80" t="s">
        <v>9650</v>
      </c>
      <c r="D46" s="80" t="s">
        <v>9651</v>
      </c>
      <c r="E46" s="80" t="s">
        <v>1772</v>
      </c>
      <c r="F46" s="80" t="s">
        <v>9652</v>
      </c>
      <c r="G46" s="80" t="s">
        <v>9644</v>
      </c>
      <c r="H46" s="80" t="s">
        <v>9653</v>
      </c>
      <c r="I46" s="80" t="s">
        <v>5375</v>
      </c>
      <c r="K46" s="80" t="s">
        <v>1820</v>
      </c>
      <c r="L46" s="80" t="s">
        <v>390</v>
      </c>
      <c r="M46" s="80" t="s">
        <v>2107</v>
      </c>
      <c r="N46" s="80" t="s">
        <v>3395</v>
      </c>
      <c r="O46" s="80" t="s">
        <v>3516</v>
      </c>
      <c r="P46" s="80" t="s">
        <v>4284</v>
      </c>
      <c r="Q46" s="80" t="s">
        <v>5375</v>
      </c>
      <c r="R46" s="80" t="s">
        <v>5670</v>
      </c>
      <c r="S46" s="80" t="s">
        <v>1762</v>
      </c>
      <c r="T46" s="80" t="s">
        <v>1757</v>
      </c>
      <c r="U46" s="110">
        <v>6.4</v>
      </c>
      <c r="V46" s="110">
        <v>38.4</v>
      </c>
      <c r="W46" s="91">
        <v>1.6588000000000001</v>
      </c>
      <c r="X46" s="91">
        <v>19.9056</v>
      </c>
      <c r="Y46" s="110" t="s">
        <v>14932</v>
      </c>
      <c r="Z46" s="110" t="s">
        <v>1</v>
      </c>
      <c r="AB46" s="133" t="s">
        <v>7379</v>
      </c>
      <c r="AC46" s="133" t="s">
        <v>8939</v>
      </c>
      <c r="AD46" s="133" t="s">
        <v>1760</v>
      </c>
      <c r="AE46" s="79">
        <v>96</v>
      </c>
      <c r="AF46" s="79" t="s">
        <v>11078</v>
      </c>
      <c r="AG46" s="134">
        <v>1</v>
      </c>
      <c r="AH46" s="134">
        <v>4.9370000000000003</v>
      </c>
      <c r="AI46" s="134">
        <v>9.9369999999999994</v>
      </c>
      <c r="AJ46" s="134">
        <v>0.29599999999999999</v>
      </c>
      <c r="AK46" s="134">
        <v>8.75</v>
      </c>
      <c r="AL46" s="134">
        <v>7.75</v>
      </c>
      <c r="AM46" s="134">
        <v>5.25</v>
      </c>
      <c r="AN46" s="134">
        <v>3.7</v>
      </c>
      <c r="AO46" s="134">
        <v>0.20599999999999999</v>
      </c>
      <c r="AP46" s="134">
        <v>0.125</v>
      </c>
      <c r="AQ46" s="134">
        <v>1</v>
      </c>
      <c r="AR46" s="134">
        <v>7</v>
      </c>
      <c r="AS46" s="134">
        <v>1.2E-2</v>
      </c>
      <c r="AT46" s="133" t="s">
        <v>9567</v>
      </c>
      <c r="AU46" s="133" t="s">
        <v>7075</v>
      </c>
      <c r="AV46" s="133" t="s">
        <v>9598</v>
      </c>
      <c r="AW46" s="133" t="s">
        <v>9629</v>
      </c>
    </row>
    <row r="47" spans="1:49" x14ac:dyDescent="0.25">
      <c r="A47" s="80" t="s">
        <v>1779</v>
      </c>
      <c r="B47" s="80" t="s">
        <v>1780</v>
      </c>
      <c r="C47" s="80" t="s">
        <v>9745</v>
      </c>
      <c r="D47" s="80" t="s">
        <v>9746</v>
      </c>
      <c r="E47" s="80" t="s">
        <v>1781</v>
      </c>
      <c r="F47" s="80" t="s">
        <v>9747</v>
      </c>
      <c r="G47" s="80" t="s">
        <v>9748</v>
      </c>
      <c r="H47" s="80" t="s">
        <v>9749</v>
      </c>
      <c r="I47" s="80" t="s">
        <v>5375</v>
      </c>
      <c r="K47" s="80" t="s">
        <v>1820</v>
      </c>
      <c r="L47" s="80" t="s">
        <v>131</v>
      </c>
      <c r="M47" s="80" t="s">
        <v>2119</v>
      </c>
      <c r="N47" s="80" t="s">
        <v>3382</v>
      </c>
      <c r="O47" s="80" t="s">
        <v>3538</v>
      </c>
      <c r="P47" s="80" t="s">
        <v>4295</v>
      </c>
      <c r="Q47" s="80" t="s">
        <v>5375</v>
      </c>
      <c r="R47" s="80" t="s">
        <v>5682</v>
      </c>
      <c r="S47" s="80" t="s">
        <v>1759</v>
      </c>
      <c r="T47" s="80" t="s">
        <v>1757</v>
      </c>
      <c r="U47" s="110">
        <v>2.4</v>
      </c>
      <c r="V47" s="110">
        <v>14.4</v>
      </c>
      <c r="W47" s="91">
        <v>0.56000000000000005</v>
      </c>
      <c r="X47" s="91">
        <v>6.72</v>
      </c>
      <c r="Y47" s="110" t="s">
        <v>7087</v>
      </c>
      <c r="Z47" s="110" t="s">
        <v>1</v>
      </c>
      <c r="AB47" s="133" t="s">
        <v>7391</v>
      </c>
      <c r="AC47" s="133" t="s">
        <v>8949</v>
      </c>
      <c r="AD47" s="133" t="s">
        <v>1757</v>
      </c>
      <c r="AE47" s="79">
        <v>144</v>
      </c>
      <c r="AF47" s="79" t="s">
        <v>11105</v>
      </c>
      <c r="AG47" s="134">
        <v>1.75</v>
      </c>
      <c r="AH47" s="134">
        <v>5.875</v>
      </c>
      <c r="AI47" s="134">
        <v>6.125</v>
      </c>
      <c r="AJ47" s="134">
        <v>3.2000000000000001E-2</v>
      </c>
      <c r="AK47" s="134">
        <v>11</v>
      </c>
      <c r="AL47" s="134">
        <v>7.75</v>
      </c>
      <c r="AM47" s="134">
        <v>4</v>
      </c>
      <c r="AN47" s="134">
        <v>0.4</v>
      </c>
      <c r="AO47" s="134">
        <v>0.19700000000000001</v>
      </c>
      <c r="AP47" s="134">
        <v>0</v>
      </c>
      <c r="AQ47" s="134">
        <v>972</v>
      </c>
      <c r="AR47" s="134">
        <v>1.75</v>
      </c>
      <c r="AS47" s="134"/>
      <c r="AT47" s="133" t="s">
        <v>1764</v>
      </c>
      <c r="AU47" s="133" t="s">
        <v>7065</v>
      </c>
      <c r="AV47" s="133" t="s">
        <v>9597</v>
      </c>
      <c r="AW47" s="133" t="s">
        <v>9630</v>
      </c>
    </row>
    <row r="48" spans="1:49" x14ac:dyDescent="0.25">
      <c r="A48" s="80" t="s">
        <v>1779</v>
      </c>
      <c r="B48" s="80" t="s">
        <v>1780</v>
      </c>
      <c r="C48" s="80" t="s">
        <v>9786</v>
      </c>
      <c r="D48" s="80" t="s">
        <v>9787</v>
      </c>
      <c r="E48" s="80" t="s">
        <v>1772</v>
      </c>
      <c r="F48" s="80" t="s">
        <v>9788</v>
      </c>
      <c r="G48" s="80" t="s">
        <v>9700</v>
      </c>
      <c r="H48" s="80" t="s">
        <v>9789</v>
      </c>
      <c r="I48" s="80" t="s">
        <v>5375</v>
      </c>
      <c r="K48" s="80" t="s">
        <v>1820</v>
      </c>
      <c r="L48" s="80" t="s">
        <v>377</v>
      </c>
      <c r="M48" s="80" t="s">
        <v>2122</v>
      </c>
      <c r="N48" s="80" t="s">
        <v>3381</v>
      </c>
      <c r="O48" s="80" t="s">
        <v>3551</v>
      </c>
      <c r="P48" s="80" t="s">
        <v>4298</v>
      </c>
      <c r="Q48" s="80" t="s">
        <v>5375</v>
      </c>
      <c r="R48" s="80" t="s">
        <v>5685</v>
      </c>
      <c r="S48" s="80" t="s">
        <v>1759</v>
      </c>
      <c r="T48" s="80" t="s">
        <v>1757</v>
      </c>
      <c r="U48" s="110">
        <v>6.45</v>
      </c>
      <c r="V48" s="110">
        <v>38.700000000000003</v>
      </c>
      <c r="W48" s="91">
        <v>1.5427999999999999</v>
      </c>
      <c r="X48" s="91">
        <v>18.5136</v>
      </c>
      <c r="Y48" s="110" t="s">
        <v>14932</v>
      </c>
      <c r="Z48" s="110" t="s">
        <v>1</v>
      </c>
      <c r="AB48" s="133" t="s">
        <v>7394</v>
      </c>
      <c r="AC48" s="133" t="s">
        <v>8952</v>
      </c>
      <c r="AD48" s="133" t="s">
        <v>1764</v>
      </c>
      <c r="AE48" s="79">
        <v>48</v>
      </c>
      <c r="AF48" s="79" t="s">
        <v>11116</v>
      </c>
      <c r="AG48" s="134">
        <v>0.5</v>
      </c>
      <c r="AH48" s="134">
        <v>7.25</v>
      </c>
      <c r="AI48" s="134">
        <v>17.5</v>
      </c>
      <c r="AJ48" s="134">
        <v>0.32</v>
      </c>
      <c r="AK48" s="134">
        <v>14.938000000000001</v>
      </c>
      <c r="AL48" s="134">
        <v>8.5630000000000006</v>
      </c>
      <c r="AM48" s="134">
        <v>5.375</v>
      </c>
      <c r="AN48" s="134">
        <v>4</v>
      </c>
      <c r="AO48" s="134">
        <v>0.39800000000000002</v>
      </c>
      <c r="AP48" s="134">
        <v>0</v>
      </c>
      <c r="AQ48" s="134">
        <v>108</v>
      </c>
      <c r="AR48" s="134">
        <v>54</v>
      </c>
      <c r="AS48" s="134"/>
      <c r="AT48" s="133" t="s">
        <v>1771</v>
      </c>
      <c r="AU48" s="133" t="s">
        <v>1760</v>
      </c>
      <c r="AV48" s="133" t="s">
        <v>9602</v>
      </c>
      <c r="AW48" s="133" t="s">
        <v>9629</v>
      </c>
    </row>
    <row r="49" spans="1:49" x14ac:dyDescent="0.25">
      <c r="A49" s="80" t="s">
        <v>1779</v>
      </c>
      <c r="B49" s="80" t="s">
        <v>1780</v>
      </c>
      <c r="C49" s="80" t="s">
        <v>9650</v>
      </c>
      <c r="D49" s="80" t="s">
        <v>9651</v>
      </c>
      <c r="E49" s="80" t="s">
        <v>1772</v>
      </c>
      <c r="F49" s="80" t="s">
        <v>9652</v>
      </c>
      <c r="G49" s="80" t="s">
        <v>9644</v>
      </c>
      <c r="H49" s="80" t="s">
        <v>9653</v>
      </c>
      <c r="I49" s="80" t="s">
        <v>5375</v>
      </c>
      <c r="K49" s="80" t="s">
        <v>1820</v>
      </c>
      <c r="L49" s="80" t="s">
        <v>450</v>
      </c>
      <c r="M49" s="80" t="s">
        <v>1955</v>
      </c>
      <c r="N49" s="80" t="s">
        <v>3391</v>
      </c>
      <c r="O49" s="80" t="s">
        <v>3519</v>
      </c>
      <c r="P49" s="80" t="s">
        <v>4141</v>
      </c>
      <c r="Q49" s="80" t="s">
        <v>5375</v>
      </c>
      <c r="R49" s="80" t="s">
        <v>5518</v>
      </c>
      <c r="S49" s="80" t="s">
        <v>1762</v>
      </c>
      <c r="T49" s="80" t="s">
        <v>1757</v>
      </c>
      <c r="U49" s="110">
        <v>6.4</v>
      </c>
      <c r="V49" s="110">
        <v>38.4</v>
      </c>
      <c r="W49" s="91">
        <v>1.6588000000000001</v>
      </c>
      <c r="X49" s="91">
        <v>19.9056</v>
      </c>
      <c r="Y49" s="110" t="s">
        <v>14932</v>
      </c>
      <c r="Z49" s="110" t="s">
        <v>1</v>
      </c>
      <c r="AB49" s="133" t="s">
        <v>7227</v>
      </c>
      <c r="AC49" s="133" t="s">
        <v>8846</v>
      </c>
      <c r="AD49" s="133" t="s">
        <v>1760</v>
      </c>
      <c r="AE49" s="79">
        <v>96</v>
      </c>
      <c r="AF49" s="79" t="s">
        <v>11083</v>
      </c>
      <c r="AG49" s="134">
        <v>1</v>
      </c>
      <c r="AH49" s="134">
        <v>4.875</v>
      </c>
      <c r="AI49" s="134">
        <v>10</v>
      </c>
      <c r="AJ49" s="134">
        <v>0.33200000000000002</v>
      </c>
      <c r="AK49" s="134">
        <v>8.25</v>
      </c>
      <c r="AL49" s="134">
        <v>8</v>
      </c>
      <c r="AM49" s="134">
        <v>4.5</v>
      </c>
      <c r="AN49" s="134">
        <v>4.1500000000000004</v>
      </c>
      <c r="AO49" s="134">
        <v>0.17199999999999999</v>
      </c>
      <c r="AP49" s="134">
        <v>0.125</v>
      </c>
      <c r="AQ49" s="134">
        <v>0.75</v>
      </c>
      <c r="AR49" s="134">
        <v>7.5</v>
      </c>
      <c r="AS49" s="134">
        <v>1.2E-2</v>
      </c>
      <c r="AT49" s="133" t="s">
        <v>9568</v>
      </c>
      <c r="AU49" s="133" t="s">
        <v>1767</v>
      </c>
      <c r="AV49" s="133" t="s">
        <v>9598</v>
      </c>
      <c r="AW49" s="133" t="s">
        <v>9629</v>
      </c>
    </row>
    <row r="50" spans="1:49" x14ac:dyDescent="0.25">
      <c r="A50" s="80" t="s">
        <v>1779</v>
      </c>
      <c r="B50" s="80" t="s">
        <v>1780</v>
      </c>
      <c r="C50" s="80" t="s">
        <v>9786</v>
      </c>
      <c r="D50" s="80" t="s">
        <v>9787</v>
      </c>
      <c r="E50" s="80" t="s">
        <v>1772</v>
      </c>
      <c r="F50" s="80" t="s">
        <v>9788</v>
      </c>
      <c r="G50" s="80" t="s">
        <v>9700</v>
      </c>
      <c r="H50" s="80" t="s">
        <v>9789</v>
      </c>
      <c r="I50" s="80" t="s">
        <v>5375</v>
      </c>
      <c r="K50" s="80" t="s">
        <v>1820</v>
      </c>
      <c r="L50" s="80" t="s">
        <v>926</v>
      </c>
      <c r="M50" s="80" t="s">
        <v>2127</v>
      </c>
      <c r="N50" s="80" t="s">
        <v>3378</v>
      </c>
      <c r="O50" s="80" t="s">
        <v>3551</v>
      </c>
      <c r="P50" s="80" t="s">
        <v>4303</v>
      </c>
      <c r="Q50" s="80" t="s">
        <v>5375</v>
      </c>
      <c r="R50" s="80" t="s">
        <v>5690</v>
      </c>
      <c r="S50" s="80" t="s">
        <v>1759</v>
      </c>
      <c r="T50" s="80" t="s">
        <v>1757</v>
      </c>
      <c r="U50" s="110">
        <v>6.45</v>
      </c>
      <c r="V50" s="110">
        <v>38.700000000000003</v>
      </c>
      <c r="W50" s="91">
        <v>1.5427999999999999</v>
      </c>
      <c r="X50" s="91">
        <v>18.5136</v>
      </c>
      <c r="Y50" s="110" t="s">
        <v>14932</v>
      </c>
      <c r="Z50" s="110" t="s">
        <v>1</v>
      </c>
      <c r="AB50" s="133" t="s">
        <v>7399</v>
      </c>
      <c r="AC50" s="133" t="s">
        <v>8954</v>
      </c>
      <c r="AD50" s="133" t="s">
        <v>1764</v>
      </c>
      <c r="AE50" s="79">
        <v>48</v>
      </c>
      <c r="AF50" s="79" t="s">
        <v>11116</v>
      </c>
      <c r="AG50" s="134">
        <v>0.5</v>
      </c>
      <c r="AH50" s="134">
        <v>7.25</v>
      </c>
      <c r="AI50" s="134">
        <v>17.5</v>
      </c>
      <c r="AJ50" s="134">
        <v>0.32</v>
      </c>
      <c r="AK50" s="134">
        <v>14.938000000000001</v>
      </c>
      <c r="AL50" s="134">
        <v>8.5630000000000006</v>
      </c>
      <c r="AM50" s="134">
        <v>5.375</v>
      </c>
      <c r="AN50" s="134">
        <v>4</v>
      </c>
      <c r="AO50" s="134">
        <v>0.39800000000000002</v>
      </c>
      <c r="AP50" s="134">
        <v>0</v>
      </c>
      <c r="AQ50" s="134">
        <v>108</v>
      </c>
      <c r="AR50" s="134">
        <v>54</v>
      </c>
      <c r="AS50" s="134"/>
      <c r="AT50" s="133" t="s">
        <v>1771</v>
      </c>
      <c r="AU50" s="133" t="s">
        <v>1760</v>
      </c>
      <c r="AV50" s="133" t="s">
        <v>9602</v>
      </c>
      <c r="AW50" s="133" t="s">
        <v>9629</v>
      </c>
    </row>
    <row r="51" spans="1:49" x14ac:dyDescent="0.25">
      <c r="A51" s="80" t="s">
        <v>1779</v>
      </c>
      <c r="B51" s="80" t="s">
        <v>1780</v>
      </c>
      <c r="C51" s="80" t="s">
        <v>9574</v>
      </c>
      <c r="D51" s="80" t="s">
        <v>10057</v>
      </c>
      <c r="E51" s="80" t="s">
        <v>1771</v>
      </c>
      <c r="F51" s="80" t="s">
        <v>10058</v>
      </c>
      <c r="G51" s="80" t="s">
        <v>9744</v>
      </c>
      <c r="H51" s="80" t="s">
        <v>10059</v>
      </c>
      <c r="I51" s="80" t="s">
        <v>9728</v>
      </c>
      <c r="K51" s="80" t="s">
        <v>1820</v>
      </c>
      <c r="L51" s="80" t="s">
        <v>365</v>
      </c>
      <c r="M51" s="80" t="s">
        <v>2352</v>
      </c>
      <c r="N51" s="80" t="s">
        <v>3372</v>
      </c>
      <c r="O51" s="80" t="s">
        <v>3537</v>
      </c>
      <c r="P51" s="80" t="s">
        <v>4091</v>
      </c>
      <c r="Q51" s="80" t="s">
        <v>5379</v>
      </c>
      <c r="R51" s="80" t="s">
        <v>5917</v>
      </c>
      <c r="S51" s="80" t="s">
        <v>1763</v>
      </c>
      <c r="T51" s="80" t="s">
        <v>1757</v>
      </c>
      <c r="U51" s="110">
        <v>1.75</v>
      </c>
      <c r="V51" s="110">
        <v>10.5</v>
      </c>
      <c r="W51" s="91">
        <v>0.875</v>
      </c>
      <c r="X51" s="91">
        <v>10.5</v>
      </c>
      <c r="Y51" s="110" t="s">
        <v>7087</v>
      </c>
      <c r="Z51" s="110" t="s">
        <v>1</v>
      </c>
      <c r="AB51" s="133" t="s">
        <v>7626</v>
      </c>
      <c r="AC51" s="133" t="s">
        <v>7626</v>
      </c>
      <c r="AD51" s="133" t="s">
        <v>1759</v>
      </c>
      <c r="AE51" s="79">
        <v>12</v>
      </c>
      <c r="AF51" s="79" t="s">
        <v>11104</v>
      </c>
      <c r="AG51" s="134">
        <v>0.75</v>
      </c>
      <c r="AH51" s="134">
        <v>5</v>
      </c>
      <c r="AI51" s="134">
        <v>5</v>
      </c>
      <c r="AJ51" s="134">
        <v>0.1</v>
      </c>
      <c r="AK51" s="134">
        <v>11.324999999999999</v>
      </c>
      <c r="AL51" s="134">
        <v>5.3879999999999999</v>
      </c>
      <c r="AM51" s="134">
        <v>5.4</v>
      </c>
      <c r="AN51" s="134">
        <v>1.45</v>
      </c>
      <c r="AO51" s="134">
        <v>0.191</v>
      </c>
      <c r="AP51" s="134">
        <v>0</v>
      </c>
      <c r="AQ51" s="134">
        <v>10</v>
      </c>
      <c r="AR51" s="134">
        <v>10</v>
      </c>
      <c r="AS51" s="134">
        <v>6.0000000000000001E-3</v>
      </c>
      <c r="AT51" s="133" t="s">
        <v>9567</v>
      </c>
      <c r="AU51" s="133" t="s">
        <v>1760</v>
      </c>
      <c r="AV51" s="133" t="s">
        <v>9601</v>
      </c>
      <c r="AW51" s="133" t="s">
        <v>9630</v>
      </c>
    </row>
    <row r="52" spans="1:49" x14ac:dyDescent="0.25">
      <c r="A52" s="80" t="s">
        <v>1779</v>
      </c>
      <c r="B52" s="80" t="s">
        <v>1784</v>
      </c>
      <c r="C52" s="80" t="s">
        <v>9961</v>
      </c>
      <c r="D52" s="80" t="s">
        <v>9962</v>
      </c>
      <c r="E52" s="80" t="s">
        <v>7086</v>
      </c>
      <c r="F52" s="80" t="s">
        <v>9963</v>
      </c>
      <c r="G52" s="80" t="s">
        <v>9714</v>
      </c>
      <c r="H52" s="80" t="s">
        <v>9964</v>
      </c>
      <c r="I52" s="80" t="s">
        <v>9635</v>
      </c>
      <c r="K52" s="80" t="s">
        <v>1820</v>
      </c>
      <c r="L52" s="80" t="s">
        <v>391</v>
      </c>
      <c r="M52" s="80" t="s">
        <v>2129</v>
      </c>
      <c r="N52" s="80" t="s">
        <v>3368</v>
      </c>
      <c r="O52" s="80" t="s">
        <v>3599</v>
      </c>
      <c r="P52" s="80" t="s">
        <v>4305</v>
      </c>
      <c r="Q52" s="80" t="s">
        <v>5374</v>
      </c>
      <c r="R52" s="80" t="s">
        <v>5692</v>
      </c>
      <c r="S52" s="80" t="s">
        <v>1763</v>
      </c>
      <c r="T52" s="80" t="s">
        <v>1757</v>
      </c>
      <c r="U52" s="110">
        <v>4.3499999999999996</v>
      </c>
      <c r="V52" s="110">
        <v>26.1</v>
      </c>
      <c r="W52" s="91">
        <v>1.89225</v>
      </c>
      <c r="X52" s="91">
        <v>22.707000000000001</v>
      </c>
      <c r="Y52" s="110" t="s">
        <v>14932</v>
      </c>
      <c r="Z52" s="110" t="s">
        <v>1</v>
      </c>
      <c r="AB52" s="133" t="s">
        <v>7401</v>
      </c>
      <c r="AC52" s="133" t="s">
        <v>8956</v>
      </c>
      <c r="AD52" s="133" t="s">
        <v>1757</v>
      </c>
      <c r="AE52" s="79">
        <v>144</v>
      </c>
      <c r="AF52" s="79" t="s">
        <v>11159</v>
      </c>
      <c r="AG52" s="134">
        <v>1.5</v>
      </c>
      <c r="AH52" s="134">
        <v>5.75</v>
      </c>
      <c r="AI52" s="134">
        <v>7.5</v>
      </c>
      <c r="AJ52" s="134">
        <v>8.7999999999999995E-2</v>
      </c>
      <c r="AK52" s="134">
        <v>10.5</v>
      </c>
      <c r="AL52" s="134">
        <v>11</v>
      </c>
      <c r="AM52" s="134">
        <v>2.25</v>
      </c>
      <c r="AN52" s="134">
        <v>1.1000000000000001</v>
      </c>
      <c r="AO52" s="134">
        <v>0.15</v>
      </c>
      <c r="AP52" s="134">
        <v>9</v>
      </c>
      <c r="AQ52" s="134">
        <v>9</v>
      </c>
      <c r="AR52" s="134">
        <v>9</v>
      </c>
      <c r="AS52" s="134"/>
      <c r="AT52" s="133" t="s">
        <v>1765</v>
      </c>
      <c r="AU52" s="133" t="s">
        <v>7076</v>
      </c>
      <c r="AV52" s="133" t="s">
        <v>9606</v>
      </c>
      <c r="AW52" s="133" t="s">
        <v>9629</v>
      </c>
    </row>
    <row r="53" spans="1:49" x14ac:dyDescent="0.25">
      <c r="A53" s="80" t="s">
        <v>1779</v>
      </c>
      <c r="B53" s="80" t="s">
        <v>1780</v>
      </c>
      <c r="C53" s="80" t="s">
        <v>7082</v>
      </c>
      <c r="D53" s="80" t="s">
        <v>10071</v>
      </c>
      <c r="E53" s="80" t="s">
        <v>1771</v>
      </c>
      <c r="F53" s="80" t="s">
        <v>10072</v>
      </c>
      <c r="G53" s="80" t="s">
        <v>9668</v>
      </c>
      <c r="H53" s="80" t="s">
        <v>10059</v>
      </c>
      <c r="I53" s="80" t="s">
        <v>9728</v>
      </c>
      <c r="K53" s="80" t="s">
        <v>1820</v>
      </c>
      <c r="L53" s="80" t="s">
        <v>296</v>
      </c>
      <c r="M53" s="80" t="s">
        <v>2364</v>
      </c>
      <c r="N53" s="80" t="s">
        <v>3379</v>
      </c>
      <c r="O53" s="80" t="s">
        <v>3547</v>
      </c>
      <c r="P53" s="80" t="s">
        <v>4123</v>
      </c>
      <c r="Q53" s="80" t="s">
        <v>5379</v>
      </c>
      <c r="R53" s="80" t="s">
        <v>5929</v>
      </c>
      <c r="S53" s="80" t="s">
        <v>1763</v>
      </c>
      <c r="T53" s="80" t="s">
        <v>1757</v>
      </c>
      <c r="U53" s="110">
        <v>1.75</v>
      </c>
      <c r="V53" s="110">
        <v>10.5</v>
      </c>
      <c r="W53" s="91">
        <v>0.875</v>
      </c>
      <c r="X53" s="91">
        <v>10.5</v>
      </c>
      <c r="Y53" s="110" t="s">
        <v>7087</v>
      </c>
      <c r="Z53" s="110" t="s">
        <v>1</v>
      </c>
      <c r="AB53" s="133" t="s">
        <v>7638</v>
      </c>
      <c r="AC53" s="133" t="s">
        <v>7638</v>
      </c>
      <c r="AD53" s="133" t="s">
        <v>1759</v>
      </c>
      <c r="AE53" s="79">
        <v>12</v>
      </c>
      <c r="AF53" s="79" t="s">
        <v>11170</v>
      </c>
      <c r="AG53" s="134">
        <v>0.75</v>
      </c>
      <c r="AH53" s="134">
        <v>6.5</v>
      </c>
      <c r="AI53" s="134">
        <v>6.5</v>
      </c>
      <c r="AJ53" s="134">
        <v>0.17199999999999999</v>
      </c>
      <c r="AK53" s="134">
        <v>10.845000000000001</v>
      </c>
      <c r="AL53" s="134">
        <v>6.8449999999999998</v>
      </c>
      <c r="AM53" s="134">
        <v>6.8150000000000004</v>
      </c>
      <c r="AN53" s="134">
        <v>2.3570000000000002</v>
      </c>
      <c r="AO53" s="134">
        <v>0.29299999999999998</v>
      </c>
      <c r="AP53" s="134">
        <v>0</v>
      </c>
      <c r="AQ53" s="134">
        <v>12.75</v>
      </c>
      <c r="AR53" s="134">
        <v>12.875</v>
      </c>
      <c r="AS53" s="134">
        <v>6.0000000000000001E-3</v>
      </c>
      <c r="AT53" s="133" t="s">
        <v>1761</v>
      </c>
      <c r="AU53" s="133" t="s">
        <v>7077</v>
      </c>
      <c r="AV53" s="133" t="s">
        <v>9601</v>
      </c>
      <c r="AW53" s="133" t="s">
        <v>9630</v>
      </c>
    </row>
    <row r="54" spans="1:49" x14ac:dyDescent="0.25">
      <c r="A54" s="80" t="s">
        <v>1779</v>
      </c>
      <c r="B54" s="80" t="s">
        <v>1780</v>
      </c>
      <c r="C54" s="80" t="s">
        <v>9650</v>
      </c>
      <c r="D54" s="80" t="s">
        <v>9651</v>
      </c>
      <c r="E54" s="80" t="s">
        <v>1772</v>
      </c>
      <c r="F54" s="80" t="s">
        <v>9652</v>
      </c>
      <c r="G54" s="80" t="s">
        <v>9644</v>
      </c>
      <c r="H54" s="80" t="s">
        <v>9653</v>
      </c>
      <c r="I54" s="80" t="s">
        <v>5375</v>
      </c>
      <c r="K54" s="80" t="s">
        <v>1820</v>
      </c>
      <c r="L54" s="80" t="s">
        <v>451</v>
      </c>
      <c r="M54" s="80" t="s">
        <v>1962</v>
      </c>
      <c r="N54" s="80" t="s">
        <v>3392</v>
      </c>
      <c r="O54" s="80" t="s">
        <v>3562</v>
      </c>
      <c r="P54" s="80" t="s">
        <v>4147</v>
      </c>
      <c r="Q54" s="80" t="s">
        <v>5375</v>
      </c>
      <c r="R54" s="80" t="s">
        <v>5525</v>
      </c>
      <c r="S54" s="80" t="s">
        <v>1762</v>
      </c>
      <c r="T54" s="80" t="s">
        <v>1757</v>
      </c>
      <c r="U54" s="110">
        <v>6.4</v>
      </c>
      <c r="V54" s="110">
        <v>38.4</v>
      </c>
      <c r="W54" s="91">
        <v>1.6588000000000001</v>
      </c>
      <c r="X54" s="91">
        <v>19.9056</v>
      </c>
      <c r="Y54" s="110" t="s">
        <v>14932</v>
      </c>
      <c r="Z54" s="110" t="s">
        <v>1</v>
      </c>
      <c r="AB54" s="133" t="s">
        <v>7234</v>
      </c>
      <c r="AC54" s="133" t="s">
        <v>8852</v>
      </c>
      <c r="AD54" s="133" t="s">
        <v>1760</v>
      </c>
      <c r="AE54" s="79">
        <v>96</v>
      </c>
      <c r="AF54" s="79" t="s">
        <v>11085</v>
      </c>
      <c r="AG54" s="134">
        <v>1</v>
      </c>
      <c r="AH54" s="134">
        <v>4.9370000000000003</v>
      </c>
      <c r="AI54" s="134">
        <v>10</v>
      </c>
      <c r="AJ54" s="134">
        <v>0.28799999999999998</v>
      </c>
      <c r="AK54" s="134">
        <v>9.1880000000000006</v>
      </c>
      <c r="AL54" s="134">
        <v>8.25</v>
      </c>
      <c r="AM54" s="134">
        <v>5</v>
      </c>
      <c r="AN54" s="134">
        <v>3.6</v>
      </c>
      <c r="AO54" s="134">
        <v>0.219</v>
      </c>
      <c r="AP54" s="134"/>
      <c r="AQ54" s="134"/>
      <c r="AR54" s="134"/>
      <c r="AS54" s="134"/>
      <c r="AT54" s="133" t="s">
        <v>1761</v>
      </c>
      <c r="AU54" s="133" t="s">
        <v>7075</v>
      </c>
      <c r="AV54" s="133" t="s">
        <v>9598</v>
      </c>
      <c r="AW54" s="133" t="s">
        <v>9629</v>
      </c>
    </row>
    <row r="55" spans="1:49" x14ac:dyDescent="0.25">
      <c r="A55" s="80" t="s">
        <v>1779</v>
      </c>
      <c r="B55" s="80" t="s">
        <v>1784</v>
      </c>
      <c r="C55" s="80" t="s">
        <v>9969</v>
      </c>
      <c r="D55" s="80" t="s">
        <v>9970</v>
      </c>
      <c r="E55" s="80" t="s">
        <v>7086</v>
      </c>
      <c r="F55" s="80" t="s">
        <v>9971</v>
      </c>
      <c r="G55" s="80" t="s">
        <v>9714</v>
      </c>
      <c r="H55" s="80" t="s">
        <v>9972</v>
      </c>
      <c r="I55" s="80" t="s">
        <v>9635</v>
      </c>
      <c r="K55" s="80" t="s">
        <v>1820</v>
      </c>
      <c r="L55" s="80" t="s">
        <v>380</v>
      </c>
      <c r="M55" s="80" t="s">
        <v>2135</v>
      </c>
      <c r="N55" s="80" t="s">
        <v>3368</v>
      </c>
      <c r="O55" s="80" t="s">
        <v>3601</v>
      </c>
      <c r="P55" s="80" t="s">
        <v>4311</v>
      </c>
      <c r="Q55" s="80" t="s">
        <v>5374</v>
      </c>
      <c r="R55" s="80" t="s">
        <v>5698</v>
      </c>
      <c r="S55" s="80" t="s">
        <v>1771</v>
      </c>
      <c r="T55" s="80" t="s">
        <v>1757</v>
      </c>
      <c r="U55" s="110">
        <v>4.3499999999999996</v>
      </c>
      <c r="V55" s="110">
        <v>26.1</v>
      </c>
      <c r="W55" s="91">
        <v>1.89225</v>
      </c>
      <c r="X55" s="91">
        <v>22.707000000000001</v>
      </c>
      <c r="Y55" s="110" t="s">
        <v>14932</v>
      </c>
      <c r="Z55" s="110" t="s">
        <v>1</v>
      </c>
      <c r="AB55" s="133" t="s">
        <v>7407</v>
      </c>
      <c r="AC55" s="133" t="s">
        <v>8962</v>
      </c>
      <c r="AD55" s="133" t="s">
        <v>1757</v>
      </c>
      <c r="AE55" s="79">
        <v>144</v>
      </c>
      <c r="AF55" s="79" t="s">
        <v>11144</v>
      </c>
      <c r="AG55" s="134">
        <v>0.19700000000000001</v>
      </c>
      <c r="AH55" s="134">
        <v>6.1</v>
      </c>
      <c r="AI55" s="134">
        <v>8.07</v>
      </c>
      <c r="AJ55" s="134">
        <v>0.113</v>
      </c>
      <c r="AK55" s="134">
        <v>10.23</v>
      </c>
      <c r="AL55" s="134">
        <v>11.5</v>
      </c>
      <c r="AM55" s="134">
        <v>2.76</v>
      </c>
      <c r="AN55" s="134">
        <v>1.41</v>
      </c>
      <c r="AO55" s="134">
        <v>0.188</v>
      </c>
      <c r="AP55" s="134">
        <v>12</v>
      </c>
      <c r="AQ55" s="134">
        <v>12</v>
      </c>
      <c r="AR55" s="134">
        <v>12</v>
      </c>
      <c r="AS55" s="134"/>
      <c r="AT55" s="133" t="s">
        <v>1765</v>
      </c>
      <c r="AU55" s="133" t="s">
        <v>1795</v>
      </c>
      <c r="AV55" s="133" t="s">
        <v>9606</v>
      </c>
      <c r="AW55" s="133" t="s">
        <v>9629</v>
      </c>
    </row>
    <row r="56" spans="1:49" x14ac:dyDescent="0.25">
      <c r="A56" s="80" t="s">
        <v>1779</v>
      </c>
      <c r="B56" s="80" t="s">
        <v>1780</v>
      </c>
      <c r="C56" s="80" t="s">
        <v>7082</v>
      </c>
      <c r="D56" s="80" t="s">
        <v>10071</v>
      </c>
      <c r="E56" s="80" t="s">
        <v>1771</v>
      </c>
      <c r="F56" s="80" t="s">
        <v>10072</v>
      </c>
      <c r="G56" s="80" t="s">
        <v>9668</v>
      </c>
      <c r="H56" s="80" t="s">
        <v>10059</v>
      </c>
      <c r="I56" s="80" t="s">
        <v>9728</v>
      </c>
      <c r="K56" s="80" t="s">
        <v>1820</v>
      </c>
      <c r="L56" s="80" t="s">
        <v>299</v>
      </c>
      <c r="M56" s="80" t="s">
        <v>2370</v>
      </c>
      <c r="N56" s="80" t="s">
        <v>3372</v>
      </c>
      <c r="O56" s="80" t="s">
        <v>3547</v>
      </c>
      <c r="P56" s="80" t="s">
        <v>4218</v>
      </c>
      <c r="Q56" s="80" t="s">
        <v>5379</v>
      </c>
      <c r="R56" s="80" t="s">
        <v>5935</v>
      </c>
      <c r="S56" s="80" t="s">
        <v>1763</v>
      </c>
      <c r="T56" s="80" t="s">
        <v>1757</v>
      </c>
      <c r="U56" s="110">
        <v>1.75</v>
      </c>
      <c r="V56" s="110">
        <v>10.5</v>
      </c>
      <c r="W56" s="91">
        <v>0.875</v>
      </c>
      <c r="X56" s="91">
        <v>10.5</v>
      </c>
      <c r="Y56" s="110" t="s">
        <v>7087</v>
      </c>
      <c r="Z56" s="110" t="s">
        <v>1</v>
      </c>
      <c r="AB56" s="133" t="s">
        <v>7644</v>
      </c>
      <c r="AC56" s="133" t="s">
        <v>7644</v>
      </c>
      <c r="AD56" s="133" t="s">
        <v>1759</v>
      </c>
      <c r="AE56" s="79">
        <v>12</v>
      </c>
      <c r="AF56" s="79" t="s">
        <v>11170</v>
      </c>
      <c r="AG56" s="134">
        <v>0.75</v>
      </c>
      <c r="AH56" s="134">
        <v>6.5</v>
      </c>
      <c r="AI56" s="134">
        <v>6.5</v>
      </c>
      <c r="AJ56" s="134">
        <v>0.17199999999999999</v>
      </c>
      <c r="AK56" s="134">
        <v>10.845000000000001</v>
      </c>
      <c r="AL56" s="134">
        <v>6.8449999999999998</v>
      </c>
      <c r="AM56" s="134">
        <v>6.8150000000000004</v>
      </c>
      <c r="AN56" s="134">
        <v>2.3570000000000002</v>
      </c>
      <c r="AO56" s="134">
        <v>0.29299999999999998</v>
      </c>
      <c r="AP56" s="134">
        <v>0</v>
      </c>
      <c r="AQ56" s="134">
        <v>12.75</v>
      </c>
      <c r="AR56" s="134">
        <v>12.875</v>
      </c>
      <c r="AS56" s="134">
        <v>6.0000000000000001E-3</v>
      </c>
      <c r="AT56" s="133" t="s">
        <v>1761</v>
      </c>
      <c r="AU56" s="133" t="s">
        <v>7077</v>
      </c>
      <c r="AV56" s="133" t="s">
        <v>9601</v>
      </c>
      <c r="AW56" s="133" t="s">
        <v>9630</v>
      </c>
    </row>
    <row r="57" spans="1:49" x14ac:dyDescent="0.25">
      <c r="A57" s="80" t="s">
        <v>1779</v>
      </c>
      <c r="B57" s="80" t="s">
        <v>1780</v>
      </c>
      <c r="C57" s="80" t="s">
        <v>9786</v>
      </c>
      <c r="D57" s="80" t="s">
        <v>9787</v>
      </c>
      <c r="E57" s="80" t="s">
        <v>1772</v>
      </c>
      <c r="F57" s="80" t="s">
        <v>9788</v>
      </c>
      <c r="G57" s="80" t="s">
        <v>9700</v>
      </c>
      <c r="H57" s="80" t="s">
        <v>9789</v>
      </c>
      <c r="I57" s="80" t="s">
        <v>5375</v>
      </c>
      <c r="K57" s="80" t="s">
        <v>1820</v>
      </c>
      <c r="L57" s="80" t="s">
        <v>393</v>
      </c>
      <c r="M57" s="80" t="s">
        <v>2139</v>
      </c>
      <c r="N57" s="80" t="s">
        <v>3372</v>
      </c>
      <c r="O57" s="80" t="s">
        <v>3551</v>
      </c>
      <c r="P57" s="80" t="s">
        <v>4315</v>
      </c>
      <c r="Q57" s="80" t="s">
        <v>5375</v>
      </c>
      <c r="R57" s="80" t="s">
        <v>5702</v>
      </c>
      <c r="S57" s="80" t="s">
        <v>1759</v>
      </c>
      <c r="T57" s="80" t="s">
        <v>1757</v>
      </c>
      <c r="U57" s="110">
        <v>6.45</v>
      </c>
      <c r="V57" s="110">
        <v>38.700000000000003</v>
      </c>
      <c r="W57" s="91">
        <v>1.5427999999999999</v>
      </c>
      <c r="X57" s="91">
        <v>18.5136</v>
      </c>
      <c r="Y57" s="110" t="s">
        <v>14932</v>
      </c>
      <c r="Z57" s="110" t="s">
        <v>1</v>
      </c>
      <c r="AB57" s="133" t="s">
        <v>7411</v>
      </c>
      <c r="AC57" s="133" t="s">
        <v>8964</v>
      </c>
      <c r="AD57" s="133" t="s">
        <v>1764</v>
      </c>
      <c r="AE57" s="79">
        <v>48</v>
      </c>
      <c r="AF57" s="79" t="s">
        <v>11116</v>
      </c>
      <c r="AG57" s="134">
        <v>0.5</v>
      </c>
      <c r="AH57" s="134">
        <v>7.25</v>
      </c>
      <c r="AI57" s="134">
        <v>17.5</v>
      </c>
      <c r="AJ57" s="134">
        <v>0.32</v>
      </c>
      <c r="AK57" s="134">
        <v>14.938000000000001</v>
      </c>
      <c r="AL57" s="134">
        <v>8.5630000000000006</v>
      </c>
      <c r="AM57" s="134">
        <v>5.375</v>
      </c>
      <c r="AN57" s="134">
        <v>4</v>
      </c>
      <c r="AO57" s="134">
        <v>0.39800000000000002</v>
      </c>
      <c r="AP57" s="134">
        <v>0</v>
      </c>
      <c r="AQ57" s="134">
        <v>108</v>
      </c>
      <c r="AR57" s="134">
        <v>54</v>
      </c>
      <c r="AS57" s="134"/>
      <c r="AT57" s="133" t="s">
        <v>1771</v>
      </c>
      <c r="AU57" s="133" t="s">
        <v>1760</v>
      </c>
      <c r="AV57" s="133" t="s">
        <v>9602</v>
      </c>
      <c r="AW57" s="133" t="s">
        <v>9629</v>
      </c>
    </row>
    <row r="58" spans="1:49" x14ac:dyDescent="0.25">
      <c r="A58" s="80" t="s">
        <v>1779</v>
      </c>
      <c r="B58" s="80" t="s">
        <v>1780</v>
      </c>
      <c r="C58" s="80" t="s">
        <v>9957</v>
      </c>
      <c r="D58" s="80" t="s">
        <v>9958</v>
      </c>
      <c r="E58" s="80" t="s">
        <v>7086</v>
      </c>
      <c r="F58" s="80" t="s">
        <v>9959</v>
      </c>
      <c r="G58" s="80" t="s">
        <v>9700</v>
      </c>
      <c r="H58" s="80" t="s">
        <v>9960</v>
      </c>
      <c r="I58" s="80" t="s">
        <v>9741</v>
      </c>
      <c r="K58" s="80" t="s">
        <v>12328</v>
      </c>
      <c r="L58" s="80" t="s">
        <v>367</v>
      </c>
      <c r="M58" s="80" t="s">
        <v>2380</v>
      </c>
      <c r="N58" s="80" t="s">
        <v>3397</v>
      </c>
      <c r="O58" s="80" t="s">
        <v>3646</v>
      </c>
      <c r="P58" s="80" t="s">
        <v>4526</v>
      </c>
      <c r="Q58" s="80" t="s">
        <v>5376</v>
      </c>
      <c r="R58" s="80" t="s">
        <v>5945</v>
      </c>
      <c r="S58" s="80" t="s">
        <v>1759</v>
      </c>
      <c r="T58" s="80" t="s">
        <v>1757</v>
      </c>
      <c r="U58" s="110">
        <v>8.6</v>
      </c>
      <c r="V58" s="110">
        <v>51.6</v>
      </c>
      <c r="W58" s="91">
        <v>3.7410000000000001</v>
      </c>
      <c r="X58" s="91">
        <v>44.892000000000003</v>
      </c>
      <c r="Y58" s="110" t="s">
        <v>14932</v>
      </c>
      <c r="Z58" s="110" t="s">
        <v>1</v>
      </c>
      <c r="AB58" s="133" t="s">
        <v>7654</v>
      </c>
      <c r="AC58" s="133" t="s">
        <v>9089</v>
      </c>
      <c r="AD58" s="133" t="s">
        <v>1764</v>
      </c>
      <c r="AE58" s="79">
        <v>48</v>
      </c>
      <c r="AF58" s="79" t="s">
        <v>11103</v>
      </c>
      <c r="AG58" s="134">
        <v>0.75</v>
      </c>
      <c r="AH58" s="134">
        <v>8</v>
      </c>
      <c r="AI58" s="134">
        <v>12.5</v>
      </c>
      <c r="AJ58" s="134">
        <v>0.252</v>
      </c>
      <c r="AK58" s="134">
        <v>10.75</v>
      </c>
      <c r="AL58" s="134">
        <v>8</v>
      </c>
      <c r="AM58" s="134">
        <v>7.75</v>
      </c>
      <c r="AN58" s="134">
        <v>3.15</v>
      </c>
      <c r="AO58" s="134">
        <v>0.38600000000000001</v>
      </c>
      <c r="AP58" s="134">
        <v>0</v>
      </c>
      <c r="AQ58" s="134">
        <v>60</v>
      </c>
      <c r="AR58" s="134">
        <v>60</v>
      </c>
      <c r="AS58" s="134"/>
      <c r="AT58" s="133" t="s">
        <v>9556</v>
      </c>
      <c r="AU58" s="133" t="s">
        <v>1758</v>
      </c>
      <c r="AV58" s="133" t="s">
        <v>9602</v>
      </c>
      <c r="AW58" s="133" t="s">
        <v>9629</v>
      </c>
    </row>
    <row r="59" spans="1:49" x14ac:dyDescent="0.25">
      <c r="A59" s="80" t="s">
        <v>1779</v>
      </c>
      <c r="B59" s="80" t="s">
        <v>1780</v>
      </c>
      <c r="C59" s="80" t="s">
        <v>9687</v>
      </c>
      <c r="D59" s="80" t="s">
        <v>9688</v>
      </c>
      <c r="E59" s="80" t="s">
        <v>1772</v>
      </c>
      <c r="F59" s="80" t="s">
        <v>9689</v>
      </c>
      <c r="G59" s="80" t="s">
        <v>9690</v>
      </c>
      <c r="H59" s="80" t="s">
        <v>9691</v>
      </c>
      <c r="I59" s="80" t="s">
        <v>5375</v>
      </c>
      <c r="K59" s="80" t="s">
        <v>1820</v>
      </c>
      <c r="L59" s="80" t="s">
        <v>559</v>
      </c>
      <c r="M59" s="80" t="s">
        <v>1975</v>
      </c>
      <c r="N59" s="80" t="s">
        <v>3371</v>
      </c>
      <c r="O59" s="80" t="s">
        <v>3526</v>
      </c>
      <c r="P59" s="80" t="s">
        <v>4158</v>
      </c>
      <c r="Q59" s="80" t="s">
        <v>5375</v>
      </c>
      <c r="R59" s="80" t="s">
        <v>5538</v>
      </c>
      <c r="S59" s="80" t="s">
        <v>1759</v>
      </c>
      <c r="T59" s="80" t="s">
        <v>1758</v>
      </c>
      <c r="U59" s="110">
        <v>17.5</v>
      </c>
      <c r="V59" s="110">
        <v>52.5</v>
      </c>
      <c r="W59" s="91">
        <v>5.0111999999999997</v>
      </c>
      <c r="X59" s="91">
        <v>30.0672</v>
      </c>
      <c r="Y59" s="110" t="s">
        <v>14932</v>
      </c>
      <c r="Z59" s="110" t="s">
        <v>1</v>
      </c>
      <c r="AB59" s="133" t="s">
        <v>7247</v>
      </c>
      <c r="AC59" s="133" t="s">
        <v>7247</v>
      </c>
      <c r="AD59" s="133" t="s">
        <v>1759</v>
      </c>
      <c r="AE59" s="79">
        <v>6</v>
      </c>
      <c r="AF59" s="79" t="s">
        <v>11090</v>
      </c>
      <c r="AG59" s="134">
        <v>0.5</v>
      </c>
      <c r="AH59" s="134">
        <v>10</v>
      </c>
      <c r="AI59" s="134">
        <v>18.25</v>
      </c>
      <c r="AJ59" s="134">
        <v>0.42399999999999999</v>
      </c>
      <c r="AK59" s="134">
        <v>15.5</v>
      </c>
      <c r="AL59" s="134">
        <v>9.5</v>
      </c>
      <c r="AM59" s="134">
        <v>4.75</v>
      </c>
      <c r="AN59" s="134">
        <v>2.65</v>
      </c>
      <c r="AO59" s="134">
        <v>0.40500000000000003</v>
      </c>
      <c r="AP59" s="134">
        <v>0</v>
      </c>
      <c r="AQ59" s="134">
        <v>168</v>
      </c>
      <c r="AR59" s="134">
        <v>29</v>
      </c>
      <c r="AS59" s="134">
        <v>0.26900000000000002</v>
      </c>
      <c r="AT59" s="133" t="s">
        <v>7070</v>
      </c>
      <c r="AU59" s="133" t="s">
        <v>1767</v>
      </c>
      <c r="AV59" s="133" t="s">
        <v>9602</v>
      </c>
      <c r="AW59" s="133" t="s">
        <v>9629</v>
      </c>
    </row>
    <row r="60" spans="1:49" x14ac:dyDescent="0.25">
      <c r="A60" s="80" t="s">
        <v>1779</v>
      </c>
      <c r="B60" s="80" t="s">
        <v>1780</v>
      </c>
      <c r="C60" s="80" t="s">
        <v>9821</v>
      </c>
      <c r="D60" s="80" t="s">
        <v>9822</v>
      </c>
      <c r="E60" s="80" t="s">
        <v>1781</v>
      </c>
      <c r="F60" s="80" t="s">
        <v>9823</v>
      </c>
      <c r="G60" s="80" t="s">
        <v>9685</v>
      </c>
      <c r="H60" s="80" t="s">
        <v>9824</v>
      </c>
      <c r="I60" s="80" t="s">
        <v>5375</v>
      </c>
      <c r="K60" s="80" t="s">
        <v>1820</v>
      </c>
      <c r="L60" s="80" t="s">
        <v>721</v>
      </c>
      <c r="M60" s="80" t="s">
        <v>1967</v>
      </c>
      <c r="N60" s="80" t="s">
        <v>3378</v>
      </c>
      <c r="O60" s="80" t="s">
        <v>3556</v>
      </c>
      <c r="P60" s="80" t="s">
        <v>4151</v>
      </c>
      <c r="Q60" s="80" t="s">
        <v>5375</v>
      </c>
      <c r="R60" s="80" t="s">
        <v>5530</v>
      </c>
      <c r="S60" s="80" t="s">
        <v>1762</v>
      </c>
      <c r="T60" s="80" t="s">
        <v>1767</v>
      </c>
      <c r="U60" s="110">
        <v>13.5</v>
      </c>
      <c r="V60" s="110">
        <v>67.5</v>
      </c>
      <c r="W60" s="91">
        <v>4.08</v>
      </c>
      <c r="X60" s="91">
        <v>40.799999999999997</v>
      </c>
      <c r="Y60" s="110" t="s">
        <v>7087</v>
      </c>
      <c r="Z60" s="110" t="s">
        <v>1</v>
      </c>
      <c r="AB60" s="133" t="s">
        <v>7239</v>
      </c>
      <c r="AC60" s="133" t="s">
        <v>8854</v>
      </c>
      <c r="AD60" s="133" t="s">
        <v>1759</v>
      </c>
      <c r="AE60" s="79">
        <v>10</v>
      </c>
      <c r="AF60" s="79" t="s">
        <v>11122</v>
      </c>
      <c r="AG60" s="134">
        <v>1.75</v>
      </c>
      <c r="AH60" s="134">
        <v>10.125</v>
      </c>
      <c r="AI60" s="134">
        <v>10.125</v>
      </c>
      <c r="AJ60" s="134">
        <v>1.04</v>
      </c>
      <c r="AK60" s="134">
        <v>18.812999999999999</v>
      </c>
      <c r="AL60" s="134">
        <v>11.063000000000001</v>
      </c>
      <c r="AM60" s="134">
        <v>11.375</v>
      </c>
      <c r="AN60" s="134">
        <v>11.77</v>
      </c>
      <c r="AO60" s="134">
        <v>1.37</v>
      </c>
      <c r="AP60" s="134">
        <v>0.75</v>
      </c>
      <c r="AQ60" s="134">
        <v>10</v>
      </c>
      <c r="AR60" s="134">
        <v>10</v>
      </c>
      <c r="AS60" s="134">
        <v>0.05</v>
      </c>
      <c r="AT60" s="133" t="s">
        <v>1760</v>
      </c>
      <c r="AU60" s="133" t="s">
        <v>1764</v>
      </c>
      <c r="AV60" s="133" t="s">
        <v>9603</v>
      </c>
      <c r="AW60" s="133" t="s">
        <v>9630</v>
      </c>
    </row>
    <row r="61" spans="1:49" x14ac:dyDescent="0.25">
      <c r="A61" s="80" t="s">
        <v>1779</v>
      </c>
      <c r="B61" s="80" t="s">
        <v>1786</v>
      </c>
      <c r="C61" s="80" t="s">
        <v>9636</v>
      </c>
      <c r="D61" s="80" t="s">
        <v>9637</v>
      </c>
      <c r="E61" s="80" t="s">
        <v>7086</v>
      </c>
      <c r="F61" s="80" t="s">
        <v>9977</v>
      </c>
      <c r="G61" s="80" t="s">
        <v>9680</v>
      </c>
      <c r="H61" s="80" t="s">
        <v>9978</v>
      </c>
      <c r="I61" s="80" t="s">
        <v>9635</v>
      </c>
      <c r="K61" s="80" t="s">
        <v>12328</v>
      </c>
      <c r="L61" s="80" t="s">
        <v>930</v>
      </c>
      <c r="M61" s="80" t="s">
        <v>2142</v>
      </c>
      <c r="N61" s="80" t="s">
        <v>3375</v>
      </c>
      <c r="O61" s="80" t="s">
        <v>3603</v>
      </c>
      <c r="P61" s="80" t="s">
        <v>4318</v>
      </c>
      <c r="Q61" s="80" t="s">
        <v>5374</v>
      </c>
      <c r="R61" s="80" t="s">
        <v>5705</v>
      </c>
      <c r="S61" s="80" t="s">
        <v>1759</v>
      </c>
      <c r="T61" s="80" t="s">
        <v>7074</v>
      </c>
      <c r="U61" s="110">
        <v>1.6</v>
      </c>
      <c r="V61" s="110">
        <v>38.4</v>
      </c>
      <c r="W61" s="91">
        <v>0.69599999999999995</v>
      </c>
      <c r="X61" s="91">
        <v>33.408000000000001</v>
      </c>
      <c r="Y61" s="110" t="s">
        <v>14932</v>
      </c>
      <c r="Z61" s="110" t="s">
        <v>1</v>
      </c>
      <c r="AB61" s="133" t="s">
        <v>7414</v>
      </c>
      <c r="AC61" s="133" t="s">
        <v>8966</v>
      </c>
      <c r="AD61" s="133" t="s">
        <v>1762</v>
      </c>
      <c r="AE61" s="79">
        <v>1152</v>
      </c>
      <c r="AF61" s="79" t="s">
        <v>11163</v>
      </c>
      <c r="AG61" s="134">
        <v>0.1</v>
      </c>
      <c r="AH61" s="134">
        <v>9.5</v>
      </c>
      <c r="AI61" s="134">
        <v>13.75</v>
      </c>
      <c r="AJ61" s="134">
        <v>4.0000000000000001E-3</v>
      </c>
      <c r="AK61" s="134">
        <v>15</v>
      </c>
      <c r="AL61" s="134">
        <v>10</v>
      </c>
      <c r="AM61" s="134">
        <v>1</v>
      </c>
      <c r="AN61" s="134">
        <v>0.2</v>
      </c>
      <c r="AO61" s="134">
        <v>8.6999999999999994E-2</v>
      </c>
      <c r="AP61" s="134">
        <v>0.125</v>
      </c>
      <c r="AQ61" s="134">
        <v>6.25</v>
      </c>
      <c r="AR61" s="134">
        <v>9.5</v>
      </c>
      <c r="AS61" s="134"/>
      <c r="AT61" s="133" t="s">
        <v>1757</v>
      </c>
      <c r="AU61" s="133" t="s">
        <v>7074</v>
      </c>
      <c r="AV61" s="133" t="s">
        <v>9604</v>
      </c>
      <c r="AW61" s="133" t="s">
        <v>9629</v>
      </c>
    </row>
    <row r="62" spans="1:49" x14ac:dyDescent="0.25">
      <c r="A62" s="80" t="s">
        <v>1779</v>
      </c>
      <c r="B62" s="80" t="s">
        <v>1784</v>
      </c>
      <c r="C62" s="80" t="s">
        <v>9969</v>
      </c>
      <c r="D62" s="80" t="s">
        <v>9970</v>
      </c>
      <c r="E62" s="80" t="s">
        <v>7086</v>
      </c>
      <c r="F62" s="80" t="s">
        <v>9971</v>
      </c>
      <c r="G62" s="80" t="s">
        <v>9714</v>
      </c>
      <c r="H62" s="80" t="s">
        <v>9972</v>
      </c>
      <c r="I62" s="80" t="s">
        <v>9635</v>
      </c>
      <c r="K62" s="80" t="s">
        <v>1820</v>
      </c>
      <c r="L62" s="80" t="s">
        <v>157</v>
      </c>
      <c r="M62" s="80" t="s">
        <v>2145</v>
      </c>
      <c r="N62" s="80" t="s">
        <v>3368</v>
      </c>
      <c r="O62" s="80" t="s">
        <v>3605</v>
      </c>
      <c r="P62" s="80" t="s">
        <v>4321</v>
      </c>
      <c r="Q62" s="80" t="s">
        <v>5374</v>
      </c>
      <c r="R62" s="80" t="s">
        <v>5708</v>
      </c>
      <c r="S62" s="80" t="s">
        <v>1771</v>
      </c>
      <c r="T62" s="80" t="s">
        <v>1757</v>
      </c>
      <c r="U62" s="110">
        <v>4.3499999999999996</v>
      </c>
      <c r="V62" s="110">
        <v>26.1</v>
      </c>
      <c r="W62" s="91">
        <v>1.89225</v>
      </c>
      <c r="X62" s="91">
        <v>22.707000000000001</v>
      </c>
      <c r="Y62" s="110" t="s">
        <v>14932</v>
      </c>
      <c r="Z62" s="110" t="s">
        <v>1</v>
      </c>
      <c r="AB62" s="133" t="s">
        <v>7417</v>
      </c>
      <c r="AC62" s="133" t="s">
        <v>8967</v>
      </c>
      <c r="AD62" s="133" t="s">
        <v>1757</v>
      </c>
      <c r="AE62" s="79">
        <v>144</v>
      </c>
      <c r="AF62" s="79" t="s">
        <v>11144</v>
      </c>
      <c r="AG62" s="134">
        <v>0.19700000000000001</v>
      </c>
      <c r="AH62" s="134">
        <v>6.1</v>
      </c>
      <c r="AI62" s="134">
        <v>8.07</v>
      </c>
      <c r="AJ62" s="134">
        <v>0.113</v>
      </c>
      <c r="AK62" s="134">
        <v>10.23</v>
      </c>
      <c r="AL62" s="134">
        <v>11.5</v>
      </c>
      <c r="AM62" s="134">
        <v>2.76</v>
      </c>
      <c r="AN62" s="134">
        <v>1.41</v>
      </c>
      <c r="AO62" s="134">
        <v>0.188</v>
      </c>
      <c r="AP62" s="134">
        <v>12</v>
      </c>
      <c r="AQ62" s="134">
        <v>12</v>
      </c>
      <c r="AR62" s="134">
        <v>12</v>
      </c>
      <c r="AS62" s="134">
        <v>6.0000000000000001E-3</v>
      </c>
      <c r="AT62" s="133" t="s">
        <v>1765</v>
      </c>
      <c r="AU62" s="133" t="s">
        <v>1795</v>
      </c>
      <c r="AV62" s="133" t="s">
        <v>9606</v>
      </c>
      <c r="AW62" s="133" t="s">
        <v>9629</v>
      </c>
    </row>
    <row r="63" spans="1:49" x14ac:dyDescent="0.25">
      <c r="A63" s="80" t="s">
        <v>1779</v>
      </c>
      <c r="B63" s="80" t="s">
        <v>1780</v>
      </c>
      <c r="C63" s="80" t="s">
        <v>9650</v>
      </c>
      <c r="D63" s="80" t="s">
        <v>9651</v>
      </c>
      <c r="E63" s="80" t="s">
        <v>1772</v>
      </c>
      <c r="F63" s="80" t="s">
        <v>9652</v>
      </c>
      <c r="G63" s="80" t="s">
        <v>9644</v>
      </c>
      <c r="H63" s="80" t="s">
        <v>9653</v>
      </c>
      <c r="I63" s="80" t="s">
        <v>5375</v>
      </c>
      <c r="K63" s="80" t="s">
        <v>1820</v>
      </c>
      <c r="L63" s="80" t="s">
        <v>288</v>
      </c>
      <c r="M63" s="80" t="s">
        <v>1979</v>
      </c>
      <c r="N63" s="80" t="s">
        <v>3383</v>
      </c>
      <c r="O63" s="80" t="s">
        <v>3562</v>
      </c>
      <c r="P63" s="80" t="s">
        <v>4162</v>
      </c>
      <c r="Q63" s="80" t="s">
        <v>5375</v>
      </c>
      <c r="R63" s="80" t="s">
        <v>5542</v>
      </c>
      <c r="S63" s="80" t="s">
        <v>1762</v>
      </c>
      <c r="T63" s="80" t="s">
        <v>1757</v>
      </c>
      <c r="U63" s="110">
        <v>6.4</v>
      </c>
      <c r="V63" s="110">
        <v>38.4</v>
      </c>
      <c r="W63" s="91">
        <v>1.6588000000000001</v>
      </c>
      <c r="X63" s="91">
        <v>19.9056</v>
      </c>
      <c r="Y63" s="110" t="s">
        <v>14932</v>
      </c>
      <c r="Z63" s="110" t="s">
        <v>1</v>
      </c>
      <c r="AB63" s="133" t="s">
        <v>7251</v>
      </c>
      <c r="AC63" s="133" t="s">
        <v>8860</v>
      </c>
      <c r="AD63" s="133" t="s">
        <v>1760</v>
      </c>
      <c r="AE63" s="79">
        <v>96</v>
      </c>
      <c r="AF63" s="79" t="s">
        <v>11085</v>
      </c>
      <c r="AG63" s="134">
        <v>1</v>
      </c>
      <c r="AH63" s="134">
        <v>4.9370000000000003</v>
      </c>
      <c r="AI63" s="134">
        <v>10</v>
      </c>
      <c r="AJ63" s="134">
        <v>0.28799999999999998</v>
      </c>
      <c r="AK63" s="134">
        <v>9.1880000000000006</v>
      </c>
      <c r="AL63" s="134">
        <v>8.25</v>
      </c>
      <c r="AM63" s="134">
        <v>5</v>
      </c>
      <c r="AN63" s="134">
        <v>3.6</v>
      </c>
      <c r="AO63" s="134">
        <v>0.219</v>
      </c>
      <c r="AP63" s="134"/>
      <c r="AQ63" s="134"/>
      <c r="AR63" s="134"/>
      <c r="AS63" s="134"/>
      <c r="AT63" s="133" t="s">
        <v>1761</v>
      </c>
      <c r="AU63" s="133" t="s">
        <v>7075</v>
      </c>
      <c r="AV63" s="133" t="s">
        <v>9598</v>
      </c>
      <c r="AW63" s="133" t="s">
        <v>9629</v>
      </c>
    </row>
    <row r="64" spans="1:49" x14ac:dyDescent="0.25">
      <c r="A64" s="80" t="s">
        <v>1779</v>
      </c>
      <c r="B64" s="80" t="s">
        <v>1780</v>
      </c>
      <c r="C64" s="80" t="s">
        <v>9814</v>
      </c>
      <c r="D64" s="80" t="s">
        <v>9815</v>
      </c>
      <c r="E64" s="80" t="s">
        <v>1781</v>
      </c>
      <c r="F64" s="80" t="s">
        <v>9816</v>
      </c>
      <c r="G64" s="80" t="s">
        <v>9744</v>
      </c>
      <c r="H64" s="80" t="s">
        <v>9779</v>
      </c>
      <c r="I64" s="80" t="s">
        <v>5375</v>
      </c>
      <c r="K64" s="80" t="s">
        <v>1820</v>
      </c>
      <c r="L64" s="80" t="s">
        <v>723</v>
      </c>
      <c r="M64" s="80" t="s">
        <v>1970</v>
      </c>
      <c r="N64" s="80" t="s">
        <v>3390</v>
      </c>
      <c r="O64" s="80" t="s">
        <v>3553</v>
      </c>
      <c r="P64" s="80" t="s">
        <v>4117</v>
      </c>
      <c r="Q64" s="80" t="s">
        <v>5375</v>
      </c>
      <c r="R64" s="80" t="s">
        <v>5533</v>
      </c>
      <c r="S64" s="80" t="s">
        <v>1766</v>
      </c>
      <c r="T64" s="80" t="s">
        <v>1757</v>
      </c>
      <c r="U64" s="110">
        <v>4.75</v>
      </c>
      <c r="V64" s="110">
        <v>28.5</v>
      </c>
      <c r="W64" s="91">
        <v>1.06</v>
      </c>
      <c r="X64" s="91">
        <v>12.72</v>
      </c>
      <c r="Y64" s="110" t="s">
        <v>7087</v>
      </c>
      <c r="Z64" s="110" t="s">
        <v>1</v>
      </c>
      <c r="AB64" s="133" t="s">
        <v>7242</v>
      </c>
      <c r="AC64" s="133" t="s">
        <v>7242</v>
      </c>
      <c r="AD64" s="133" t="s">
        <v>1759</v>
      </c>
      <c r="AE64" s="79">
        <v>12</v>
      </c>
      <c r="AF64" s="79" t="s">
        <v>11121</v>
      </c>
      <c r="AG64" s="134">
        <v>1.625</v>
      </c>
      <c r="AH64" s="134">
        <v>5</v>
      </c>
      <c r="AI64" s="134">
        <v>5</v>
      </c>
      <c r="AJ64" s="134">
        <v>0.24399999999999999</v>
      </c>
      <c r="AK64" s="134">
        <v>12.7</v>
      </c>
      <c r="AL64" s="134">
        <v>11.2</v>
      </c>
      <c r="AM64" s="134">
        <v>5.65</v>
      </c>
      <c r="AN64" s="134">
        <v>3.4780000000000002</v>
      </c>
      <c r="AO64" s="134">
        <v>0.46500000000000002</v>
      </c>
      <c r="AP64" s="134">
        <v>5.5E-2</v>
      </c>
      <c r="AQ64" s="134">
        <v>10</v>
      </c>
      <c r="AR64" s="134">
        <v>10</v>
      </c>
      <c r="AS64" s="134">
        <v>6.0000000000000001E-3</v>
      </c>
      <c r="AT64" s="133" t="s">
        <v>1757</v>
      </c>
      <c r="AU64" s="133" t="s">
        <v>1760</v>
      </c>
      <c r="AV64" s="133" t="s">
        <v>9601</v>
      </c>
      <c r="AW64" s="133" t="s">
        <v>9630</v>
      </c>
    </row>
    <row r="65" spans="1:49" x14ac:dyDescent="0.25">
      <c r="A65" s="80" t="s">
        <v>1779</v>
      </c>
      <c r="B65" s="80" t="s">
        <v>1780</v>
      </c>
      <c r="C65" s="80" t="s">
        <v>9759</v>
      </c>
      <c r="D65" s="80" t="s">
        <v>9760</v>
      </c>
      <c r="E65" s="80" t="s">
        <v>1772</v>
      </c>
      <c r="F65" s="80" t="s">
        <v>9761</v>
      </c>
      <c r="G65" s="80" t="s">
        <v>9729</v>
      </c>
      <c r="H65" s="80" t="s">
        <v>9762</v>
      </c>
      <c r="I65" s="80" t="s">
        <v>5375</v>
      </c>
      <c r="K65" s="80" t="s">
        <v>1820</v>
      </c>
      <c r="L65" s="80" t="s">
        <v>144</v>
      </c>
      <c r="M65" s="80" t="s">
        <v>2387</v>
      </c>
      <c r="N65" s="80" t="s">
        <v>3391</v>
      </c>
      <c r="O65" s="80" t="s">
        <v>3541</v>
      </c>
      <c r="P65" s="80" t="s">
        <v>4532</v>
      </c>
      <c r="Q65" s="80" t="s">
        <v>5375</v>
      </c>
      <c r="R65" s="80" t="s">
        <v>5952</v>
      </c>
      <c r="S65" s="80" t="s">
        <v>1763</v>
      </c>
      <c r="T65" s="80" t="s">
        <v>1757</v>
      </c>
      <c r="U65" s="110">
        <v>8.9</v>
      </c>
      <c r="V65" s="110">
        <v>53.4</v>
      </c>
      <c r="W65" s="91">
        <v>3.2827999999999999</v>
      </c>
      <c r="X65" s="91">
        <v>39.393599999999999</v>
      </c>
      <c r="Y65" s="110" t="s">
        <v>14932</v>
      </c>
      <c r="Z65" s="110" t="s">
        <v>1</v>
      </c>
      <c r="AB65" s="133" t="s">
        <v>7661</v>
      </c>
      <c r="AC65" s="133" t="s">
        <v>9093</v>
      </c>
      <c r="AD65" s="133" t="s">
        <v>1759</v>
      </c>
      <c r="AE65" s="79">
        <v>12</v>
      </c>
      <c r="AF65" s="79" t="s">
        <v>11108</v>
      </c>
      <c r="AG65" s="134">
        <v>3.9</v>
      </c>
      <c r="AH65" s="134">
        <v>3.9</v>
      </c>
      <c r="AI65" s="134">
        <v>10.9</v>
      </c>
      <c r="AJ65" s="134">
        <v>0.496</v>
      </c>
      <c r="AK65" s="134">
        <v>23.5</v>
      </c>
      <c r="AL65" s="134">
        <v>8</v>
      </c>
      <c r="AM65" s="134">
        <v>11</v>
      </c>
      <c r="AN65" s="134">
        <v>6.2</v>
      </c>
      <c r="AO65" s="134">
        <v>1.1970000000000001</v>
      </c>
      <c r="AP65" s="134">
        <v>3.75</v>
      </c>
      <c r="AQ65" s="134">
        <v>3.75</v>
      </c>
      <c r="AR65" s="134">
        <v>4.5</v>
      </c>
      <c r="AS65" s="134">
        <v>2.5000000000000001E-2</v>
      </c>
      <c r="AT65" s="133" t="s">
        <v>1767</v>
      </c>
      <c r="AU65" s="133" t="s">
        <v>1764</v>
      </c>
      <c r="AV65" s="133" t="s">
        <v>9598</v>
      </c>
      <c r="AW65" s="133" t="s">
        <v>9629</v>
      </c>
    </row>
    <row r="66" spans="1:49" x14ac:dyDescent="0.25">
      <c r="A66" s="80" t="s">
        <v>1779</v>
      </c>
      <c r="B66" s="80" t="s">
        <v>1784</v>
      </c>
      <c r="C66" s="80" t="s">
        <v>9969</v>
      </c>
      <c r="D66" s="80" t="s">
        <v>9970</v>
      </c>
      <c r="E66" s="80" t="s">
        <v>7086</v>
      </c>
      <c r="F66" s="80" t="s">
        <v>9971</v>
      </c>
      <c r="G66" s="80" t="s">
        <v>9714</v>
      </c>
      <c r="H66" s="80" t="s">
        <v>9972</v>
      </c>
      <c r="I66" s="80" t="s">
        <v>9635</v>
      </c>
      <c r="K66" s="80" t="s">
        <v>12332</v>
      </c>
      <c r="L66" s="80" t="s">
        <v>158</v>
      </c>
      <c r="M66" s="80" t="s">
        <v>2148</v>
      </c>
      <c r="N66" s="80" t="s">
        <v>3368</v>
      </c>
      <c r="O66" s="80" t="s">
        <v>3606</v>
      </c>
      <c r="P66" s="80" t="s">
        <v>4324</v>
      </c>
      <c r="Q66" s="80" t="s">
        <v>5374</v>
      </c>
      <c r="R66" s="80" t="s">
        <v>5711</v>
      </c>
      <c r="S66" s="80" t="s">
        <v>1771</v>
      </c>
      <c r="T66" s="80" t="s">
        <v>1757</v>
      </c>
      <c r="U66" s="110">
        <v>4.3499999999999996</v>
      </c>
      <c r="V66" s="110">
        <v>26.1</v>
      </c>
      <c r="W66" s="91">
        <v>1.89225</v>
      </c>
      <c r="X66" s="91">
        <v>22.707000000000001</v>
      </c>
      <c r="Y66" s="110" t="s">
        <v>14932</v>
      </c>
      <c r="Z66" s="110" t="s">
        <v>1</v>
      </c>
      <c r="AB66" s="133" t="s">
        <v>7420</v>
      </c>
      <c r="AC66" s="133" t="s">
        <v>8969</v>
      </c>
      <c r="AD66" s="133" t="s">
        <v>1757</v>
      </c>
      <c r="AE66" s="79">
        <v>144</v>
      </c>
      <c r="AF66" s="79" t="s">
        <v>11144</v>
      </c>
      <c r="AG66" s="134">
        <v>0.19700000000000001</v>
      </c>
      <c r="AH66" s="134">
        <v>6.1</v>
      </c>
      <c r="AI66" s="134">
        <v>8.07</v>
      </c>
      <c r="AJ66" s="134">
        <v>0.11600000000000001</v>
      </c>
      <c r="AK66" s="134">
        <v>10.23</v>
      </c>
      <c r="AL66" s="134">
        <v>11.5</v>
      </c>
      <c r="AM66" s="134">
        <v>2.76</v>
      </c>
      <c r="AN66" s="134">
        <v>1.45</v>
      </c>
      <c r="AO66" s="134">
        <v>0.188</v>
      </c>
      <c r="AP66" s="134">
        <v>12</v>
      </c>
      <c r="AQ66" s="134">
        <v>12</v>
      </c>
      <c r="AR66" s="134">
        <v>12</v>
      </c>
      <c r="AS66" s="134">
        <v>6.0000000000000001E-3</v>
      </c>
      <c r="AT66" s="133" t="s">
        <v>1765</v>
      </c>
      <c r="AU66" s="133" t="s">
        <v>1795</v>
      </c>
      <c r="AV66" s="133" t="s">
        <v>9606</v>
      </c>
      <c r="AW66" s="133" t="s">
        <v>9629</v>
      </c>
    </row>
    <row r="67" spans="1:49" x14ac:dyDescent="0.25">
      <c r="A67" s="80" t="s">
        <v>1779</v>
      </c>
      <c r="B67" s="80" t="s">
        <v>1780</v>
      </c>
      <c r="C67" s="80" t="s">
        <v>9687</v>
      </c>
      <c r="D67" s="80" t="s">
        <v>9688</v>
      </c>
      <c r="E67" s="80" t="s">
        <v>1772</v>
      </c>
      <c r="F67" s="80" t="s">
        <v>9689</v>
      </c>
      <c r="G67" s="80" t="s">
        <v>9690</v>
      </c>
      <c r="H67" s="80" t="s">
        <v>9691</v>
      </c>
      <c r="I67" s="80" t="s">
        <v>5375</v>
      </c>
      <c r="K67" s="80" t="s">
        <v>1820</v>
      </c>
      <c r="L67" s="80" t="s">
        <v>164</v>
      </c>
      <c r="M67" s="80" t="s">
        <v>1983</v>
      </c>
      <c r="N67" s="80" t="s">
        <v>3393</v>
      </c>
      <c r="O67" s="80" t="s">
        <v>3526</v>
      </c>
      <c r="P67" s="80" t="s">
        <v>4165</v>
      </c>
      <c r="Q67" s="80" t="s">
        <v>5375</v>
      </c>
      <c r="R67" s="80" t="s">
        <v>5546</v>
      </c>
      <c r="S67" s="80" t="s">
        <v>1759</v>
      </c>
      <c r="T67" s="80" t="s">
        <v>1758</v>
      </c>
      <c r="U67" s="110">
        <v>17.5</v>
      </c>
      <c r="V67" s="110">
        <v>52.5</v>
      </c>
      <c r="W67" s="91">
        <v>5.0111999999999997</v>
      </c>
      <c r="X67" s="91">
        <v>30.0672</v>
      </c>
      <c r="Y67" s="110" t="s">
        <v>14932</v>
      </c>
      <c r="Z67" s="110" t="s">
        <v>1</v>
      </c>
      <c r="AB67" s="133" t="s">
        <v>7255</v>
      </c>
      <c r="AC67" s="133" t="s">
        <v>7255</v>
      </c>
      <c r="AD67" s="133" t="s">
        <v>1759</v>
      </c>
      <c r="AE67" s="79">
        <v>6</v>
      </c>
      <c r="AF67" s="79" t="s">
        <v>11090</v>
      </c>
      <c r="AG67" s="134">
        <v>0.5</v>
      </c>
      <c r="AH67" s="134">
        <v>10</v>
      </c>
      <c r="AI67" s="134">
        <v>18.25</v>
      </c>
      <c r="AJ67" s="134">
        <v>0.498</v>
      </c>
      <c r="AK67" s="134">
        <v>15.375</v>
      </c>
      <c r="AL67" s="134">
        <v>9.875</v>
      </c>
      <c r="AM67" s="134">
        <v>4.375</v>
      </c>
      <c r="AN67" s="134">
        <v>3.11</v>
      </c>
      <c r="AO67" s="134">
        <v>0.38400000000000001</v>
      </c>
      <c r="AP67" s="134">
        <v>0</v>
      </c>
      <c r="AQ67" s="134">
        <v>168</v>
      </c>
      <c r="AR67" s="134">
        <v>29</v>
      </c>
      <c r="AS67" s="134">
        <v>0.26900000000000002</v>
      </c>
      <c r="AT67" s="133" t="s">
        <v>1757</v>
      </c>
      <c r="AU67" s="133" t="s">
        <v>1767</v>
      </c>
      <c r="AV67" s="133" t="s">
        <v>9602</v>
      </c>
      <c r="AW67" s="133" t="s">
        <v>9629</v>
      </c>
    </row>
    <row r="68" spans="1:49" x14ac:dyDescent="0.25">
      <c r="A68" s="80" t="s">
        <v>1779</v>
      </c>
      <c r="B68" s="80" t="s">
        <v>1780</v>
      </c>
      <c r="C68" s="80" t="s">
        <v>9821</v>
      </c>
      <c r="D68" s="80" t="s">
        <v>9822</v>
      </c>
      <c r="E68" s="80" t="s">
        <v>1781</v>
      </c>
      <c r="F68" s="80" t="s">
        <v>9823</v>
      </c>
      <c r="G68" s="80" t="s">
        <v>9685</v>
      </c>
      <c r="H68" s="80" t="s">
        <v>9824</v>
      </c>
      <c r="I68" s="80" t="s">
        <v>5375</v>
      </c>
      <c r="K68" s="80" t="s">
        <v>1820</v>
      </c>
      <c r="L68" s="80" t="s">
        <v>724</v>
      </c>
      <c r="M68" s="80" t="s">
        <v>1972</v>
      </c>
      <c r="N68" s="80" t="s">
        <v>3379</v>
      </c>
      <c r="O68" s="80" t="s">
        <v>3556</v>
      </c>
      <c r="P68" s="80" t="s">
        <v>4155</v>
      </c>
      <c r="Q68" s="80" t="s">
        <v>5375</v>
      </c>
      <c r="R68" s="80" t="s">
        <v>5535</v>
      </c>
      <c r="S68" s="80" t="s">
        <v>1762</v>
      </c>
      <c r="T68" s="80" t="s">
        <v>1767</v>
      </c>
      <c r="U68" s="110">
        <v>13.5</v>
      </c>
      <c r="V68" s="110">
        <v>67.5</v>
      </c>
      <c r="W68" s="91">
        <v>4.08</v>
      </c>
      <c r="X68" s="91">
        <v>40.799999999999997</v>
      </c>
      <c r="Y68" s="110" t="s">
        <v>7087</v>
      </c>
      <c r="Z68" s="110" t="s">
        <v>1</v>
      </c>
      <c r="AB68" s="133" t="s">
        <v>7244</v>
      </c>
      <c r="AC68" s="133" t="s">
        <v>8856</v>
      </c>
      <c r="AD68" s="133" t="s">
        <v>1759</v>
      </c>
      <c r="AE68" s="79">
        <v>10</v>
      </c>
      <c r="AF68" s="79" t="s">
        <v>11122</v>
      </c>
      <c r="AG68" s="134">
        <v>1.75</v>
      </c>
      <c r="AH68" s="134">
        <v>10.125</v>
      </c>
      <c r="AI68" s="134">
        <v>10.125</v>
      </c>
      <c r="AJ68" s="134">
        <v>1.04</v>
      </c>
      <c r="AK68" s="134">
        <v>18.812999999999999</v>
      </c>
      <c r="AL68" s="134">
        <v>11.063000000000001</v>
      </c>
      <c r="AM68" s="134">
        <v>11.375</v>
      </c>
      <c r="AN68" s="134">
        <v>11.77</v>
      </c>
      <c r="AO68" s="134">
        <v>1.37</v>
      </c>
      <c r="AP68" s="134">
        <v>0.75</v>
      </c>
      <c r="AQ68" s="134">
        <v>10</v>
      </c>
      <c r="AR68" s="134">
        <v>10</v>
      </c>
      <c r="AS68" s="134">
        <v>0.05</v>
      </c>
      <c r="AT68" s="133" t="s">
        <v>1760</v>
      </c>
      <c r="AU68" s="133" t="s">
        <v>1764</v>
      </c>
      <c r="AV68" s="133" t="s">
        <v>9603</v>
      </c>
      <c r="AW68" s="133" t="s">
        <v>9630</v>
      </c>
    </row>
    <row r="69" spans="1:49" x14ac:dyDescent="0.25">
      <c r="A69" s="80" t="s">
        <v>1779</v>
      </c>
      <c r="B69" s="80" t="s">
        <v>1780</v>
      </c>
      <c r="C69" s="80" t="s">
        <v>9574</v>
      </c>
      <c r="D69" s="80" t="s">
        <v>10057</v>
      </c>
      <c r="E69" s="80" t="s">
        <v>1771</v>
      </c>
      <c r="F69" s="80" t="s">
        <v>10058</v>
      </c>
      <c r="G69" s="80" t="s">
        <v>9744</v>
      </c>
      <c r="H69" s="80" t="s">
        <v>10059</v>
      </c>
      <c r="I69" s="80" t="s">
        <v>9728</v>
      </c>
      <c r="K69" s="80" t="s">
        <v>1820</v>
      </c>
      <c r="L69" s="80" t="s">
        <v>145</v>
      </c>
      <c r="M69" s="80" t="s">
        <v>2389</v>
      </c>
      <c r="N69" s="80" t="s">
        <v>3377</v>
      </c>
      <c r="O69" s="80" t="s">
        <v>3537</v>
      </c>
      <c r="P69" s="80" t="s">
        <v>4490</v>
      </c>
      <c r="Q69" s="80" t="s">
        <v>5379</v>
      </c>
      <c r="R69" s="80" t="s">
        <v>5954</v>
      </c>
      <c r="S69" s="80" t="s">
        <v>1763</v>
      </c>
      <c r="T69" s="80" t="s">
        <v>1757</v>
      </c>
      <c r="U69" s="110">
        <v>1.75</v>
      </c>
      <c r="V69" s="110">
        <v>10.5</v>
      </c>
      <c r="W69" s="91">
        <v>0.875</v>
      </c>
      <c r="X69" s="91">
        <v>10.5</v>
      </c>
      <c r="Y69" s="110" t="s">
        <v>7087</v>
      </c>
      <c r="Z69" s="110" t="s">
        <v>1</v>
      </c>
      <c r="AB69" s="133" t="s">
        <v>7663</v>
      </c>
      <c r="AC69" s="133" t="s">
        <v>7663</v>
      </c>
      <c r="AD69" s="133" t="s">
        <v>1759</v>
      </c>
      <c r="AE69" s="79">
        <v>12</v>
      </c>
      <c r="AF69" s="79" t="s">
        <v>11104</v>
      </c>
      <c r="AG69" s="134">
        <v>0.75</v>
      </c>
      <c r="AH69" s="134">
        <v>5</v>
      </c>
      <c r="AI69" s="134">
        <v>5</v>
      </c>
      <c r="AJ69" s="134">
        <v>0.1</v>
      </c>
      <c r="AK69" s="134">
        <v>11.324999999999999</v>
      </c>
      <c r="AL69" s="134">
        <v>5.3879999999999999</v>
      </c>
      <c r="AM69" s="134">
        <v>5.4</v>
      </c>
      <c r="AN69" s="134">
        <v>1.45</v>
      </c>
      <c r="AO69" s="134">
        <v>0.191</v>
      </c>
      <c r="AP69" s="134">
        <v>0</v>
      </c>
      <c r="AQ69" s="134">
        <v>10</v>
      </c>
      <c r="AR69" s="134">
        <v>10</v>
      </c>
      <c r="AS69" s="134">
        <v>6.0000000000000001E-3</v>
      </c>
      <c r="AT69" s="133" t="s">
        <v>9567</v>
      </c>
      <c r="AU69" s="133" t="s">
        <v>1760</v>
      </c>
      <c r="AV69" s="133" t="s">
        <v>9601</v>
      </c>
      <c r="AW69" s="133" t="s">
        <v>9630</v>
      </c>
    </row>
    <row r="70" spans="1:49" x14ac:dyDescent="0.25">
      <c r="A70" s="80" t="s">
        <v>1779</v>
      </c>
      <c r="B70" s="80" t="s">
        <v>1784</v>
      </c>
      <c r="C70" s="80" t="s">
        <v>9969</v>
      </c>
      <c r="D70" s="80" t="s">
        <v>9970</v>
      </c>
      <c r="E70" s="80" t="s">
        <v>7086</v>
      </c>
      <c r="F70" s="80" t="s">
        <v>9971</v>
      </c>
      <c r="G70" s="80" t="s">
        <v>9714</v>
      </c>
      <c r="H70" s="80" t="s">
        <v>9972</v>
      </c>
      <c r="I70" s="80" t="s">
        <v>9635</v>
      </c>
      <c r="K70" s="80" t="s">
        <v>13934</v>
      </c>
      <c r="L70" s="80" t="s">
        <v>1077</v>
      </c>
      <c r="M70" s="80" t="s">
        <v>2159</v>
      </c>
      <c r="N70" s="80" t="s">
        <v>3368</v>
      </c>
      <c r="O70" s="80" t="s">
        <v>3608</v>
      </c>
      <c r="P70" s="80" t="s">
        <v>3608</v>
      </c>
      <c r="Q70" s="80" t="s">
        <v>5374</v>
      </c>
      <c r="R70" s="80" t="s">
        <v>5722</v>
      </c>
      <c r="S70" s="80" t="s">
        <v>1771</v>
      </c>
      <c r="T70" s="80" t="s">
        <v>1757</v>
      </c>
      <c r="U70" s="110">
        <v>4.3499999999999996</v>
      </c>
      <c r="V70" s="110">
        <v>26.1</v>
      </c>
      <c r="W70" s="91">
        <v>1.89225</v>
      </c>
      <c r="X70" s="91">
        <v>22.707000000000001</v>
      </c>
      <c r="Y70" s="110" t="s">
        <v>14932</v>
      </c>
      <c r="Z70" s="110" t="s">
        <v>1</v>
      </c>
      <c r="AB70" s="133" t="s">
        <v>7431</v>
      </c>
      <c r="AC70" s="133" t="s">
        <v>8977</v>
      </c>
      <c r="AD70" s="133" t="s">
        <v>1757</v>
      </c>
      <c r="AE70" s="79">
        <v>144</v>
      </c>
      <c r="AF70" s="79" t="s">
        <v>11144</v>
      </c>
      <c r="AG70" s="134">
        <v>0.19700000000000001</v>
      </c>
      <c r="AH70" s="134">
        <v>6.1</v>
      </c>
      <c r="AI70" s="134">
        <v>8.07</v>
      </c>
      <c r="AJ70" s="134">
        <v>0.113</v>
      </c>
      <c r="AK70" s="134">
        <v>10.23</v>
      </c>
      <c r="AL70" s="134">
        <v>11.5</v>
      </c>
      <c r="AM70" s="134">
        <v>2.76</v>
      </c>
      <c r="AN70" s="134">
        <v>1.41</v>
      </c>
      <c r="AO70" s="134">
        <v>0.188</v>
      </c>
      <c r="AP70" s="134">
        <v>12</v>
      </c>
      <c r="AQ70" s="134">
        <v>12</v>
      </c>
      <c r="AR70" s="134">
        <v>12</v>
      </c>
      <c r="AS70" s="134">
        <v>6.0000000000000001E-3</v>
      </c>
      <c r="AT70" s="133" t="s">
        <v>1765</v>
      </c>
      <c r="AU70" s="133" t="s">
        <v>1795</v>
      </c>
      <c r="AV70" s="133" t="s">
        <v>9606</v>
      </c>
      <c r="AW70" s="133" t="s">
        <v>9629</v>
      </c>
    </row>
    <row r="71" spans="1:49" x14ac:dyDescent="0.25">
      <c r="A71" s="80" t="s">
        <v>1779</v>
      </c>
      <c r="B71" s="80" t="s">
        <v>1780</v>
      </c>
      <c r="C71" s="80" t="s">
        <v>9821</v>
      </c>
      <c r="D71" s="80" t="s">
        <v>9822</v>
      </c>
      <c r="E71" s="80" t="s">
        <v>1781</v>
      </c>
      <c r="F71" s="80" t="s">
        <v>9823</v>
      </c>
      <c r="G71" s="80" t="s">
        <v>9685</v>
      </c>
      <c r="H71" s="80" t="s">
        <v>9824</v>
      </c>
      <c r="I71" s="80" t="s">
        <v>5375</v>
      </c>
      <c r="K71" s="80" t="s">
        <v>1820</v>
      </c>
      <c r="L71" s="80" t="s">
        <v>1050</v>
      </c>
      <c r="M71" s="80" t="s">
        <v>1974</v>
      </c>
      <c r="N71" s="80" t="s">
        <v>3384</v>
      </c>
      <c r="O71" s="80" t="s">
        <v>3556</v>
      </c>
      <c r="P71" s="80" t="s">
        <v>4157</v>
      </c>
      <c r="Q71" s="80" t="s">
        <v>5375</v>
      </c>
      <c r="R71" s="80" t="s">
        <v>5537</v>
      </c>
      <c r="S71" s="80" t="s">
        <v>1762</v>
      </c>
      <c r="T71" s="80" t="s">
        <v>1767</v>
      </c>
      <c r="U71" s="110">
        <v>13.5</v>
      </c>
      <c r="V71" s="110">
        <v>67.5</v>
      </c>
      <c r="W71" s="91">
        <v>4.08</v>
      </c>
      <c r="X71" s="91">
        <v>40.799999999999997</v>
      </c>
      <c r="Y71" s="110" t="s">
        <v>7087</v>
      </c>
      <c r="Z71" s="110" t="s">
        <v>1</v>
      </c>
      <c r="AB71" s="133" t="s">
        <v>7246</v>
      </c>
      <c r="AC71" s="133" t="s">
        <v>8858</v>
      </c>
      <c r="AD71" s="133" t="s">
        <v>1759</v>
      </c>
      <c r="AE71" s="79">
        <v>10</v>
      </c>
      <c r="AF71" s="79" t="s">
        <v>11122</v>
      </c>
      <c r="AG71" s="134">
        <v>1.75</v>
      </c>
      <c r="AH71" s="134">
        <v>10.125</v>
      </c>
      <c r="AI71" s="134">
        <v>10.125</v>
      </c>
      <c r="AJ71" s="134">
        <v>1.04</v>
      </c>
      <c r="AK71" s="134">
        <v>18.812999999999999</v>
      </c>
      <c r="AL71" s="134">
        <v>11.063000000000001</v>
      </c>
      <c r="AM71" s="134">
        <v>11.375</v>
      </c>
      <c r="AN71" s="134">
        <v>11.77</v>
      </c>
      <c r="AO71" s="134">
        <v>1.37</v>
      </c>
      <c r="AP71" s="134">
        <v>0.75</v>
      </c>
      <c r="AQ71" s="134">
        <v>10</v>
      </c>
      <c r="AR71" s="134">
        <v>10</v>
      </c>
      <c r="AS71" s="134">
        <v>0.05</v>
      </c>
      <c r="AT71" s="133" t="s">
        <v>1760</v>
      </c>
      <c r="AU71" s="133" t="s">
        <v>1764</v>
      </c>
      <c r="AV71" s="133" t="s">
        <v>9603</v>
      </c>
      <c r="AW71" s="133" t="s">
        <v>9630</v>
      </c>
    </row>
    <row r="72" spans="1:49" x14ac:dyDescent="0.25">
      <c r="A72" s="80" t="s">
        <v>1779</v>
      </c>
      <c r="B72" s="80" t="s">
        <v>1780</v>
      </c>
      <c r="C72" s="80" t="s">
        <v>9687</v>
      </c>
      <c r="D72" s="80" t="s">
        <v>9688</v>
      </c>
      <c r="E72" s="80" t="s">
        <v>1772</v>
      </c>
      <c r="F72" s="80" t="s">
        <v>9689</v>
      </c>
      <c r="G72" s="80" t="s">
        <v>9690</v>
      </c>
      <c r="H72" s="80" t="s">
        <v>9691</v>
      </c>
      <c r="I72" s="80" t="s">
        <v>5375</v>
      </c>
      <c r="K72" s="80" t="s">
        <v>1820</v>
      </c>
      <c r="L72" s="80" t="s">
        <v>425</v>
      </c>
      <c r="M72" s="80" t="s">
        <v>1985</v>
      </c>
      <c r="N72" s="80" t="s">
        <v>3364</v>
      </c>
      <c r="O72" s="80" t="s">
        <v>3526</v>
      </c>
      <c r="P72" s="80" t="s">
        <v>4168</v>
      </c>
      <c r="Q72" s="80" t="s">
        <v>5375</v>
      </c>
      <c r="R72" s="80" t="s">
        <v>5548</v>
      </c>
      <c r="S72" s="80" t="s">
        <v>1759</v>
      </c>
      <c r="T72" s="80" t="s">
        <v>1758</v>
      </c>
      <c r="U72" s="110">
        <v>17.5</v>
      </c>
      <c r="V72" s="110">
        <v>52.5</v>
      </c>
      <c r="W72" s="91">
        <v>5.0111999999999997</v>
      </c>
      <c r="X72" s="91">
        <v>30.0672</v>
      </c>
      <c r="Y72" s="110" t="s">
        <v>14932</v>
      </c>
      <c r="Z72" s="110" t="s">
        <v>1</v>
      </c>
      <c r="AB72" s="133" t="s">
        <v>7257</v>
      </c>
      <c r="AC72" s="133" t="s">
        <v>7257</v>
      </c>
      <c r="AD72" s="133" t="s">
        <v>1759</v>
      </c>
      <c r="AE72" s="79">
        <v>6</v>
      </c>
      <c r="AF72" s="79" t="s">
        <v>11090</v>
      </c>
      <c r="AG72" s="134">
        <v>0.5</v>
      </c>
      <c r="AH72" s="134">
        <v>10</v>
      </c>
      <c r="AI72" s="134">
        <v>18.25</v>
      </c>
      <c r="AJ72" s="134">
        <v>0.42399999999999999</v>
      </c>
      <c r="AK72" s="134">
        <v>15.5</v>
      </c>
      <c r="AL72" s="134">
        <v>9.5</v>
      </c>
      <c r="AM72" s="134">
        <v>4.75</v>
      </c>
      <c r="AN72" s="134">
        <v>2.65</v>
      </c>
      <c r="AO72" s="134">
        <v>0.40500000000000003</v>
      </c>
      <c r="AP72" s="134">
        <v>0</v>
      </c>
      <c r="AQ72" s="134">
        <v>168</v>
      </c>
      <c r="AR72" s="134">
        <v>29</v>
      </c>
      <c r="AS72" s="134">
        <v>0.26900000000000002</v>
      </c>
      <c r="AT72" s="133" t="s">
        <v>7070</v>
      </c>
      <c r="AU72" s="133" t="s">
        <v>1767</v>
      </c>
      <c r="AV72" s="133" t="s">
        <v>9602</v>
      </c>
      <c r="AW72" s="133" t="s">
        <v>9629</v>
      </c>
    </row>
    <row r="73" spans="1:49" x14ac:dyDescent="0.25">
      <c r="A73" s="80" t="s">
        <v>1779</v>
      </c>
      <c r="B73" s="80" t="s">
        <v>1780</v>
      </c>
      <c r="C73" s="80" t="s">
        <v>9574</v>
      </c>
      <c r="D73" s="80" t="s">
        <v>10057</v>
      </c>
      <c r="E73" s="80" t="s">
        <v>1771</v>
      </c>
      <c r="F73" s="80" t="s">
        <v>10058</v>
      </c>
      <c r="G73" s="80" t="s">
        <v>9744</v>
      </c>
      <c r="H73" s="80" t="s">
        <v>10059</v>
      </c>
      <c r="I73" s="80" t="s">
        <v>9728</v>
      </c>
      <c r="K73" s="80" t="s">
        <v>1820</v>
      </c>
      <c r="L73" s="80" t="s">
        <v>370</v>
      </c>
      <c r="M73" s="80" t="s">
        <v>2391</v>
      </c>
      <c r="N73" s="80" t="s">
        <v>3369</v>
      </c>
      <c r="O73" s="80" t="s">
        <v>3537</v>
      </c>
      <c r="P73" s="80" t="s">
        <v>4112</v>
      </c>
      <c r="Q73" s="80" t="s">
        <v>5379</v>
      </c>
      <c r="R73" s="80" t="s">
        <v>5956</v>
      </c>
      <c r="S73" s="80" t="s">
        <v>1763</v>
      </c>
      <c r="T73" s="80" t="s">
        <v>1757</v>
      </c>
      <c r="U73" s="110">
        <v>1.75</v>
      </c>
      <c r="V73" s="110">
        <v>10.5</v>
      </c>
      <c r="W73" s="91">
        <v>0.875</v>
      </c>
      <c r="X73" s="91">
        <v>10.5</v>
      </c>
      <c r="Y73" s="110" t="s">
        <v>7087</v>
      </c>
      <c r="Z73" s="110" t="s">
        <v>1</v>
      </c>
      <c r="AB73" s="133" t="s">
        <v>7665</v>
      </c>
      <c r="AC73" s="133" t="s">
        <v>7665</v>
      </c>
      <c r="AD73" s="133" t="s">
        <v>1759</v>
      </c>
      <c r="AE73" s="79">
        <v>12</v>
      </c>
      <c r="AF73" s="79" t="s">
        <v>11104</v>
      </c>
      <c r="AG73" s="134">
        <v>0.75</v>
      </c>
      <c r="AH73" s="134">
        <v>5</v>
      </c>
      <c r="AI73" s="134">
        <v>5</v>
      </c>
      <c r="AJ73" s="134">
        <v>0.1</v>
      </c>
      <c r="AK73" s="134">
        <v>11.324999999999999</v>
      </c>
      <c r="AL73" s="134">
        <v>5.3879999999999999</v>
      </c>
      <c r="AM73" s="134">
        <v>5.4</v>
      </c>
      <c r="AN73" s="134">
        <v>1.45</v>
      </c>
      <c r="AO73" s="134">
        <v>0.191</v>
      </c>
      <c r="AP73" s="134">
        <v>0</v>
      </c>
      <c r="AQ73" s="134">
        <v>10</v>
      </c>
      <c r="AR73" s="134">
        <v>10</v>
      </c>
      <c r="AS73" s="134">
        <v>6.0000000000000001E-3</v>
      </c>
      <c r="AT73" s="133" t="s">
        <v>9567</v>
      </c>
      <c r="AU73" s="133" t="s">
        <v>1760</v>
      </c>
      <c r="AV73" s="133" t="s">
        <v>9601</v>
      </c>
      <c r="AW73" s="133" t="s">
        <v>9630</v>
      </c>
    </row>
    <row r="74" spans="1:49" x14ac:dyDescent="0.25">
      <c r="A74" s="80" t="s">
        <v>1779</v>
      </c>
      <c r="B74" s="80" t="s">
        <v>1780</v>
      </c>
      <c r="C74" s="80" t="s">
        <v>9745</v>
      </c>
      <c r="D74" s="80" t="s">
        <v>9746</v>
      </c>
      <c r="E74" s="80" t="s">
        <v>1781</v>
      </c>
      <c r="F74" s="80" t="s">
        <v>9747</v>
      </c>
      <c r="G74" s="80" t="s">
        <v>9748</v>
      </c>
      <c r="H74" s="80" t="s">
        <v>9749</v>
      </c>
      <c r="I74" s="80" t="s">
        <v>5375</v>
      </c>
      <c r="K74" s="80" t="s">
        <v>1820</v>
      </c>
      <c r="L74" s="80" t="s">
        <v>529</v>
      </c>
      <c r="M74" s="80" t="s">
        <v>2165</v>
      </c>
      <c r="N74" s="80" t="s">
        <v>3370</v>
      </c>
      <c r="O74" s="80" t="s">
        <v>3538</v>
      </c>
      <c r="P74" s="80" t="s">
        <v>4340</v>
      </c>
      <c r="Q74" s="80" t="s">
        <v>5375</v>
      </c>
      <c r="R74" s="80" t="s">
        <v>5728</v>
      </c>
      <c r="S74" s="80" t="s">
        <v>1759</v>
      </c>
      <c r="T74" s="80" t="s">
        <v>1757</v>
      </c>
      <c r="U74" s="110">
        <v>2.4</v>
      </c>
      <c r="V74" s="110">
        <v>14.4</v>
      </c>
      <c r="W74" s="91">
        <v>0.56000000000000005</v>
      </c>
      <c r="X74" s="91">
        <v>6.72</v>
      </c>
      <c r="Y74" s="110" t="s">
        <v>7087</v>
      </c>
      <c r="Z74" s="110" t="s">
        <v>1</v>
      </c>
      <c r="AB74" s="133" t="s">
        <v>7437</v>
      </c>
      <c r="AC74" s="133" t="s">
        <v>8980</v>
      </c>
      <c r="AD74" s="133" t="s">
        <v>1757</v>
      </c>
      <c r="AE74" s="79">
        <v>144</v>
      </c>
      <c r="AF74" s="79" t="s">
        <v>11105</v>
      </c>
      <c r="AG74" s="134">
        <v>1.75</v>
      </c>
      <c r="AH74" s="134">
        <v>5.875</v>
      </c>
      <c r="AI74" s="134">
        <v>6.125</v>
      </c>
      <c r="AJ74" s="134">
        <v>3.2000000000000001E-2</v>
      </c>
      <c r="AK74" s="134">
        <v>11</v>
      </c>
      <c r="AL74" s="134">
        <v>6.5</v>
      </c>
      <c r="AM74" s="134">
        <v>3.75</v>
      </c>
      <c r="AN74" s="134">
        <v>0.4</v>
      </c>
      <c r="AO74" s="134">
        <v>0.155</v>
      </c>
      <c r="AP74" s="134">
        <v>0</v>
      </c>
      <c r="AQ74" s="134">
        <v>972</v>
      </c>
      <c r="AR74" s="134">
        <v>1.75</v>
      </c>
      <c r="AS74" s="134"/>
      <c r="AT74" s="133" t="s">
        <v>7074</v>
      </c>
      <c r="AU74" s="133" t="s">
        <v>1764</v>
      </c>
      <c r="AV74" s="133" t="s">
        <v>9597</v>
      </c>
      <c r="AW74" s="133" t="s">
        <v>9630</v>
      </c>
    </row>
    <row r="75" spans="1:49" x14ac:dyDescent="0.25">
      <c r="A75" s="80" t="s">
        <v>1779</v>
      </c>
      <c r="B75" s="80" t="s">
        <v>1780</v>
      </c>
      <c r="C75" s="80" t="s">
        <v>9814</v>
      </c>
      <c r="D75" s="80" t="s">
        <v>9815</v>
      </c>
      <c r="E75" s="80" t="s">
        <v>1781</v>
      </c>
      <c r="F75" s="80" t="s">
        <v>9816</v>
      </c>
      <c r="G75" s="80" t="s">
        <v>9744</v>
      </c>
      <c r="H75" s="80" t="s">
        <v>9779</v>
      </c>
      <c r="I75" s="80" t="s">
        <v>5375</v>
      </c>
      <c r="K75" s="80" t="s">
        <v>1820</v>
      </c>
      <c r="L75" s="80" t="s">
        <v>728</v>
      </c>
      <c r="M75" s="80" t="s">
        <v>1980</v>
      </c>
      <c r="N75" s="80" t="s">
        <v>3366</v>
      </c>
      <c r="O75" s="80" t="s">
        <v>3553</v>
      </c>
      <c r="P75" s="80" t="s">
        <v>4108</v>
      </c>
      <c r="Q75" s="80" t="s">
        <v>5375</v>
      </c>
      <c r="R75" s="80" t="s">
        <v>5543</v>
      </c>
      <c r="S75" s="80" t="s">
        <v>1766</v>
      </c>
      <c r="T75" s="80" t="s">
        <v>1757</v>
      </c>
      <c r="U75" s="110">
        <v>4.75</v>
      </c>
      <c r="V75" s="110">
        <v>28.5</v>
      </c>
      <c r="W75" s="91">
        <v>1.06</v>
      </c>
      <c r="X75" s="91">
        <v>12.72</v>
      </c>
      <c r="Y75" s="110" t="s">
        <v>7087</v>
      </c>
      <c r="Z75" s="110" t="s">
        <v>1</v>
      </c>
      <c r="AB75" s="133" t="s">
        <v>7252</v>
      </c>
      <c r="AC75" s="133" t="s">
        <v>7252</v>
      </c>
      <c r="AD75" s="133" t="s">
        <v>1759</v>
      </c>
      <c r="AE75" s="79">
        <v>12</v>
      </c>
      <c r="AF75" s="79" t="s">
        <v>11121</v>
      </c>
      <c r="AG75" s="134">
        <v>1.625</v>
      </c>
      <c r="AH75" s="134">
        <v>5</v>
      </c>
      <c r="AI75" s="134">
        <v>5</v>
      </c>
      <c r="AJ75" s="134">
        <v>0.24399999999999999</v>
      </c>
      <c r="AK75" s="134">
        <v>12.7</v>
      </c>
      <c r="AL75" s="134">
        <v>11.2</v>
      </c>
      <c r="AM75" s="134">
        <v>5.65</v>
      </c>
      <c r="AN75" s="134">
        <v>3.4780000000000002</v>
      </c>
      <c r="AO75" s="134">
        <v>0.46500000000000002</v>
      </c>
      <c r="AP75" s="134">
        <v>5.5E-2</v>
      </c>
      <c r="AQ75" s="134">
        <v>10</v>
      </c>
      <c r="AR75" s="134">
        <v>10</v>
      </c>
      <c r="AS75" s="134">
        <v>6.0000000000000001E-3</v>
      </c>
      <c r="AT75" s="133" t="s">
        <v>1757</v>
      </c>
      <c r="AU75" s="133" t="s">
        <v>1760</v>
      </c>
      <c r="AV75" s="133" t="s">
        <v>9601</v>
      </c>
      <c r="AW75" s="133" t="s">
        <v>9630</v>
      </c>
    </row>
    <row r="76" spans="1:49" x14ac:dyDescent="0.25">
      <c r="A76" s="80" t="s">
        <v>1779</v>
      </c>
      <c r="B76" s="80" t="s">
        <v>1780</v>
      </c>
      <c r="C76" s="80" t="s">
        <v>9650</v>
      </c>
      <c r="D76" s="80" t="s">
        <v>9651</v>
      </c>
      <c r="E76" s="80" t="s">
        <v>1772</v>
      </c>
      <c r="F76" s="80" t="s">
        <v>9652</v>
      </c>
      <c r="G76" s="80" t="s">
        <v>9644</v>
      </c>
      <c r="H76" s="80" t="s">
        <v>9653</v>
      </c>
      <c r="I76" s="80" t="s">
        <v>5375</v>
      </c>
      <c r="K76" s="80" t="s">
        <v>1820</v>
      </c>
      <c r="L76" s="80" t="s">
        <v>426</v>
      </c>
      <c r="M76" s="80" t="s">
        <v>1990</v>
      </c>
      <c r="N76" s="80" t="s">
        <v>3391</v>
      </c>
      <c r="O76" s="80" t="s">
        <v>3521</v>
      </c>
      <c r="P76" s="80" t="s">
        <v>4173</v>
      </c>
      <c r="Q76" s="80" t="s">
        <v>5375</v>
      </c>
      <c r="R76" s="80" t="s">
        <v>5553</v>
      </c>
      <c r="S76" s="80" t="s">
        <v>1762</v>
      </c>
      <c r="T76" s="80" t="s">
        <v>1757</v>
      </c>
      <c r="U76" s="110">
        <v>6.4</v>
      </c>
      <c r="V76" s="110">
        <v>38.4</v>
      </c>
      <c r="W76" s="91">
        <v>1.6588000000000001</v>
      </c>
      <c r="X76" s="91">
        <v>19.9056</v>
      </c>
      <c r="Y76" s="110" t="s">
        <v>14932</v>
      </c>
      <c r="Z76" s="110" t="s">
        <v>1</v>
      </c>
      <c r="AB76" s="133" t="s">
        <v>7262</v>
      </c>
      <c r="AC76" s="133" t="s">
        <v>8868</v>
      </c>
      <c r="AD76" s="133" t="s">
        <v>1760</v>
      </c>
      <c r="AE76" s="79">
        <v>96</v>
      </c>
      <c r="AF76" s="79" t="s">
        <v>11095</v>
      </c>
      <c r="AG76" s="134">
        <v>1</v>
      </c>
      <c r="AH76" s="134">
        <v>4.9370000000000003</v>
      </c>
      <c r="AI76" s="134">
        <v>9</v>
      </c>
      <c r="AJ76" s="134">
        <v>0.23599999999999999</v>
      </c>
      <c r="AK76" s="134">
        <v>7.5</v>
      </c>
      <c r="AL76" s="134">
        <v>6.75</v>
      </c>
      <c r="AM76" s="134">
        <v>5.75</v>
      </c>
      <c r="AN76" s="134">
        <v>2.95</v>
      </c>
      <c r="AO76" s="134">
        <v>0.16800000000000001</v>
      </c>
      <c r="AP76" s="134">
        <v>1.25</v>
      </c>
      <c r="AQ76" s="134">
        <v>1.25</v>
      </c>
      <c r="AR76" s="134">
        <v>6</v>
      </c>
      <c r="AS76" s="134">
        <v>6.0000000000000001E-3</v>
      </c>
      <c r="AT76" s="133" t="s">
        <v>9572</v>
      </c>
      <c r="AU76" s="133" t="s">
        <v>1760</v>
      </c>
      <c r="AV76" s="133" t="s">
        <v>9598</v>
      </c>
      <c r="AW76" s="133" t="s">
        <v>9629</v>
      </c>
    </row>
    <row r="77" spans="1:49" x14ac:dyDescent="0.25">
      <c r="A77" s="80" t="s">
        <v>1779</v>
      </c>
      <c r="B77" s="80" t="s">
        <v>1780</v>
      </c>
      <c r="C77" s="80" t="s">
        <v>7082</v>
      </c>
      <c r="D77" s="80" t="s">
        <v>10071</v>
      </c>
      <c r="E77" s="80" t="s">
        <v>1771</v>
      </c>
      <c r="F77" s="80" t="s">
        <v>10072</v>
      </c>
      <c r="G77" s="80" t="s">
        <v>9668</v>
      </c>
      <c r="H77" s="80" t="s">
        <v>10059</v>
      </c>
      <c r="I77" s="80" t="s">
        <v>9728</v>
      </c>
      <c r="K77" s="80" t="s">
        <v>1820</v>
      </c>
      <c r="L77" s="80" t="s">
        <v>146</v>
      </c>
      <c r="M77" s="80" t="s">
        <v>2393</v>
      </c>
      <c r="N77" s="80" t="s">
        <v>3377</v>
      </c>
      <c r="O77" s="80" t="s">
        <v>3547</v>
      </c>
      <c r="P77" s="80" t="s">
        <v>4486</v>
      </c>
      <c r="Q77" s="80" t="s">
        <v>5379</v>
      </c>
      <c r="R77" s="80" t="s">
        <v>5958</v>
      </c>
      <c r="S77" s="80" t="s">
        <v>1763</v>
      </c>
      <c r="T77" s="80" t="s">
        <v>1757</v>
      </c>
      <c r="U77" s="110">
        <v>1.75</v>
      </c>
      <c r="V77" s="110">
        <v>10.5</v>
      </c>
      <c r="W77" s="91">
        <v>0.875</v>
      </c>
      <c r="X77" s="91">
        <v>10.5</v>
      </c>
      <c r="Y77" s="110" t="s">
        <v>7087</v>
      </c>
      <c r="Z77" s="110" t="s">
        <v>1</v>
      </c>
      <c r="AB77" s="133" t="s">
        <v>7667</v>
      </c>
      <c r="AC77" s="133" t="s">
        <v>7667</v>
      </c>
      <c r="AD77" s="133" t="s">
        <v>1759</v>
      </c>
      <c r="AE77" s="79">
        <v>12</v>
      </c>
      <c r="AF77" s="79" t="s">
        <v>11170</v>
      </c>
      <c r="AG77" s="134">
        <v>0.75</v>
      </c>
      <c r="AH77" s="134">
        <v>6.5</v>
      </c>
      <c r="AI77" s="134">
        <v>6.5</v>
      </c>
      <c r="AJ77" s="134">
        <v>0.17199999999999999</v>
      </c>
      <c r="AK77" s="134">
        <v>10.845000000000001</v>
      </c>
      <c r="AL77" s="134">
        <v>6.8449999999999998</v>
      </c>
      <c r="AM77" s="134">
        <v>6.8150000000000004</v>
      </c>
      <c r="AN77" s="134">
        <v>2.3570000000000002</v>
      </c>
      <c r="AO77" s="134">
        <v>0.29299999999999998</v>
      </c>
      <c r="AP77" s="134">
        <v>5.5E-2</v>
      </c>
      <c r="AQ77" s="134">
        <v>12.875</v>
      </c>
      <c r="AR77" s="134">
        <v>12.875</v>
      </c>
      <c r="AS77" s="134">
        <v>6.0000000000000001E-3</v>
      </c>
      <c r="AT77" s="133" t="s">
        <v>1761</v>
      </c>
      <c r="AU77" s="133" t="s">
        <v>7077</v>
      </c>
      <c r="AV77" s="133" t="s">
        <v>9601</v>
      </c>
      <c r="AW77" s="133" t="s">
        <v>9630</v>
      </c>
    </row>
    <row r="78" spans="1:49" x14ac:dyDescent="0.25">
      <c r="A78" s="80" t="s">
        <v>1779</v>
      </c>
      <c r="B78" s="80" t="s">
        <v>1784</v>
      </c>
      <c r="C78" s="80" t="s">
        <v>9969</v>
      </c>
      <c r="D78" s="80" t="s">
        <v>9970</v>
      </c>
      <c r="E78" s="80" t="s">
        <v>7086</v>
      </c>
      <c r="F78" s="80" t="s">
        <v>9971</v>
      </c>
      <c r="G78" s="80" t="s">
        <v>9714</v>
      </c>
      <c r="H78" s="80" t="s">
        <v>9972</v>
      </c>
      <c r="I78" s="80" t="s">
        <v>9635</v>
      </c>
      <c r="K78" s="80" t="s">
        <v>1820</v>
      </c>
      <c r="L78" s="80" t="s">
        <v>516</v>
      </c>
      <c r="M78" s="80" t="s">
        <v>2171</v>
      </c>
      <c r="N78" s="80" t="s">
        <v>3368</v>
      </c>
      <c r="O78" s="80" t="s">
        <v>3610</v>
      </c>
      <c r="P78" s="80" t="s">
        <v>4346</v>
      </c>
      <c r="Q78" s="80" t="s">
        <v>5374</v>
      </c>
      <c r="R78" s="80" t="s">
        <v>5734</v>
      </c>
      <c r="S78" s="80" t="s">
        <v>1771</v>
      </c>
      <c r="T78" s="80" t="s">
        <v>1757</v>
      </c>
      <c r="U78" s="110">
        <v>4.3499999999999996</v>
      </c>
      <c r="V78" s="110">
        <v>26.1</v>
      </c>
      <c r="W78" s="91">
        <v>1.89225</v>
      </c>
      <c r="X78" s="91">
        <v>22.707000000000001</v>
      </c>
      <c r="Y78" s="110" t="s">
        <v>14932</v>
      </c>
      <c r="Z78" s="110" t="s">
        <v>1</v>
      </c>
      <c r="AB78" s="133" t="s">
        <v>7443</v>
      </c>
      <c r="AC78" s="133" t="s">
        <v>8984</v>
      </c>
      <c r="AD78" s="133" t="s">
        <v>1757</v>
      </c>
      <c r="AE78" s="79">
        <v>144</v>
      </c>
      <c r="AF78" s="79" t="s">
        <v>11144</v>
      </c>
      <c r="AG78" s="134">
        <v>0.19700000000000001</v>
      </c>
      <c r="AH78" s="134">
        <v>6.1</v>
      </c>
      <c r="AI78" s="134">
        <v>8.07</v>
      </c>
      <c r="AJ78" s="134">
        <v>0.113</v>
      </c>
      <c r="AK78" s="134">
        <v>10.23</v>
      </c>
      <c r="AL78" s="134">
        <v>11.5</v>
      </c>
      <c r="AM78" s="134">
        <v>2.76</v>
      </c>
      <c r="AN78" s="134">
        <v>1.41</v>
      </c>
      <c r="AO78" s="134">
        <v>0.188</v>
      </c>
      <c r="AP78" s="134">
        <v>12</v>
      </c>
      <c r="AQ78" s="134">
        <v>12</v>
      </c>
      <c r="AR78" s="134">
        <v>12</v>
      </c>
      <c r="AS78" s="134">
        <v>6.0000000000000001E-3</v>
      </c>
      <c r="AT78" s="133" t="s">
        <v>1765</v>
      </c>
      <c r="AU78" s="133" t="s">
        <v>1795</v>
      </c>
      <c r="AV78" s="133" t="s">
        <v>9606</v>
      </c>
      <c r="AW78" s="133" t="s">
        <v>9629</v>
      </c>
    </row>
    <row r="79" spans="1:49" x14ac:dyDescent="0.25">
      <c r="A79" s="80" t="s">
        <v>1779</v>
      </c>
      <c r="B79" s="80" t="s">
        <v>1780</v>
      </c>
      <c r="C79" s="80" t="s">
        <v>9821</v>
      </c>
      <c r="D79" s="80" t="s">
        <v>9822</v>
      </c>
      <c r="E79" s="80" t="s">
        <v>1781</v>
      </c>
      <c r="F79" s="80" t="s">
        <v>9823</v>
      </c>
      <c r="G79" s="80" t="s">
        <v>9685</v>
      </c>
      <c r="H79" s="80" t="s">
        <v>9824</v>
      </c>
      <c r="I79" s="80" t="s">
        <v>5375</v>
      </c>
      <c r="K79" s="80" t="s">
        <v>1820</v>
      </c>
      <c r="L79" s="80" t="s">
        <v>729</v>
      </c>
      <c r="M79" s="80" t="s">
        <v>1984</v>
      </c>
      <c r="N79" s="80" t="s">
        <v>3369</v>
      </c>
      <c r="O79" s="80" t="s">
        <v>3556</v>
      </c>
      <c r="P79" s="80" t="s">
        <v>4167</v>
      </c>
      <c r="Q79" s="80" t="s">
        <v>5375</v>
      </c>
      <c r="R79" s="80" t="s">
        <v>5547</v>
      </c>
      <c r="S79" s="80" t="s">
        <v>1762</v>
      </c>
      <c r="T79" s="80" t="s">
        <v>1767</v>
      </c>
      <c r="U79" s="110">
        <v>13.5</v>
      </c>
      <c r="V79" s="110">
        <v>67.5</v>
      </c>
      <c r="W79" s="91">
        <v>4.08</v>
      </c>
      <c r="X79" s="91">
        <v>40.799999999999997</v>
      </c>
      <c r="Y79" s="110" t="s">
        <v>7087</v>
      </c>
      <c r="Z79" s="110" t="s">
        <v>1</v>
      </c>
      <c r="AB79" s="133" t="s">
        <v>7256</v>
      </c>
      <c r="AC79" s="133" t="s">
        <v>8863</v>
      </c>
      <c r="AD79" s="133" t="s">
        <v>1759</v>
      </c>
      <c r="AE79" s="79">
        <v>10</v>
      </c>
      <c r="AF79" s="79" t="s">
        <v>11122</v>
      </c>
      <c r="AG79" s="134">
        <v>1.75</v>
      </c>
      <c r="AH79" s="134">
        <v>10.125</v>
      </c>
      <c r="AI79" s="134">
        <v>10.125</v>
      </c>
      <c r="AJ79" s="134">
        <v>1.04</v>
      </c>
      <c r="AK79" s="134">
        <v>18.812999999999999</v>
      </c>
      <c r="AL79" s="134">
        <v>11.063000000000001</v>
      </c>
      <c r="AM79" s="134">
        <v>11.375</v>
      </c>
      <c r="AN79" s="134">
        <v>11.77</v>
      </c>
      <c r="AO79" s="134">
        <v>1.37</v>
      </c>
      <c r="AP79" s="134">
        <v>0.75</v>
      </c>
      <c r="AQ79" s="134">
        <v>10</v>
      </c>
      <c r="AR79" s="134">
        <v>10</v>
      </c>
      <c r="AS79" s="134">
        <v>0.05</v>
      </c>
      <c r="AT79" s="133" t="s">
        <v>1760</v>
      </c>
      <c r="AU79" s="133" t="s">
        <v>1764</v>
      </c>
      <c r="AV79" s="133" t="s">
        <v>9603</v>
      </c>
      <c r="AW79" s="133" t="s">
        <v>9630</v>
      </c>
    </row>
    <row r="80" spans="1:49" x14ac:dyDescent="0.25">
      <c r="A80" s="80" t="s">
        <v>1779</v>
      </c>
      <c r="B80" s="80" t="s">
        <v>1780</v>
      </c>
      <c r="C80" s="80" t="s">
        <v>9650</v>
      </c>
      <c r="D80" s="80" t="s">
        <v>9651</v>
      </c>
      <c r="E80" s="80" t="s">
        <v>1772</v>
      </c>
      <c r="F80" s="80" t="s">
        <v>9652</v>
      </c>
      <c r="G80" s="80" t="s">
        <v>9644</v>
      </c>
      <c r="H80" s="80" t="s">
        <v>9653</v>
      </c>
      <c r="I80" s="80" t="s">
        <v>5375</v>
      </c>
      <c r="K80" s="80" t="s">
        <v>1820</v>
      </c>
      <c r="L80" s="80" t="s">
        <v>562</v>
      </c>
      <c r="M80" s="80" t="s">
        <v>1993</v>
      </c>
      <c r="N80" s="80" t="s">
        <v>3395</v>
      </c>
      <c r="O80" s="80" t="s">
        <v>3562</v>
      </c>
      <c r="P80" s="80" t="s">
        <v>4176</v>
      </c>
      <c r="Q80" s="80" t="s">
        <v>5375</v>
      </c>
      <c r="R80" s="80" t="s">
        <v>5556</v>
      </c>
      <c r="S80" s="80" t="s">
        <v>1762</v>
      </c>
      <c r="T80" s="80" t="s">
        <v>1757</v>
      </c>
      <c r="U80" s="110">
        <v>6.4</v>
      </c>
      <c r="V80" s="110">
        <v>38.4</v>
      </c>
      <c r="W80" s="91">
        <v>1.6588000000000001</v>
      </c>
      <c r="X80" s="91">
        <v>19.9056</v>
      </c>
      <c r="Y80" s="110" t="s">
        <v>14932</v>
      </c>
      <c r="Z80" s="110" t="s">
        <v>1</v>
      </c>
      <c r="AB80" s="133" t="s">
        <v>7265</v>
      </c>
      <c r="AC80" s="133" t="s">
        <v>8871</v>
      </c>
      <c r="AD80" s="133" t="s">
        <v>1760</v>
      </c>
      <c r="AE80" s="79">
        <v>96</v>
      </c>
      <c r="AF80" s="79" t="s">
        <v>11085</v>
      </c>
      <c r="AG80" s="134">
        <v>1</v>
      </c>
      <c r="AH80" s="134">
        <v>4.9370000000000003</v>
      </c>
      <c r="AI80" s="134">
        <v>10</v>
      </c>
      <c r="AJ80" s="134">
        <v>0.28799999999999998</v>
      </c>
      <c r="AK80" s="134">
        <v>9.1880000000000006</v>
      </c>
      <c r="AL80" s="134">
        <v>8.25</v>
      </c>
      <c r="AM80" s="134">
        <v>5</v>
      </c>
      <c r="AN80" s="134">
        <v>3.6</v>
      </c>
      <c r="AO80" s="134">
        <v>0.219</v>
      </c>
      <c r="AP80" s="134"/>
      <c r="AQ80" s="134"/>
      <c r="AR80" s="134"/>
      <c r="AS80" s="134"/>
      <c r="AT80" s="133" t="s">
        <v>1761</v>
      </c>
      <c r="AU80" s="133" t="s">
        <v>7075</v>
      </c>
      <c r="AV80" s="133" t="s">
        <v>9598</v>
      </c>
      <c r="AW80" s="133" t="s">
        <v>9629</v>
      </c>
    </row>
    <row r="81" spans="1:49" x14ac:dyDescent="0.25">
      <c r="A81" s="80" t="s">
        <v>1779</v>
      </c>
      <c r="B81" s="80" t="s">
        <v>1780</v>
      </c>
      <c r="C81" s="80" t="s">
        <v>7082</v>
      </c>
      <c r="D81" s="80" t="s">
        <v>10071</v>
      </c>
      <c r="E81" s="80" t="s">
        <v>1771</v>
      </c>
      <c r="F81" s="80" t="s">
        <v>10072</v>
      </c>
      <c r="G81" s="80" t="s">
        <v>9668</v>
      </c>
      <c r="H81" s="80" t="s">
        <v>10059</v>
      </c>
      <c r="I81" s="80" t="s">
        <v>9728</v>
      </c>
      <c r="K81" s="80" t="s">
        <v>1820</v>
      </c>
      <c r="L81" s="80" t="s">
        <v>301</v>
      </c>
      <c r="M81" s="80" t="s">
        <v>2397</v>
      </c>
      <c r="N81" s="80" t="s">
        <v>3369</v>
      </c>
      <c r="O81" s="80" t="s">
        <v>3547</v>
      </c>
      <c r="P81" s="80" t="s">
        <v>4134</v>
      </c>
      <c r="Q81" s="80" t="s">
        <v>5379</v>
      </c>
      <c r="R81" s="80" t="s">
        <v>5962</v>
      </c>
      <c r="S81" s="80" t="s">
        <v>1763</v>
      </c>
      <c r="T81" s="80" t="s">
        <v>1757</v>
      </c>
      <c r="U81" s="110">
        <v>1.75</v>
      </c>
      <c r="V81" s="110">
        <v>10.5</v>
      </c>
      <c r="W81" s="91">
        <v>0.875</v>
      </c>
      <c r="X81" s="91">
        <v>10.5</v>
      </c>
      <c r="Y81" s="110" t="s">
        <v>7087</v>
      </c>
      <c r="Z81" s="110" t="s">
        <v>1</v>
      </c>
      <c r="AB81" s="133" t="s">
        <v>7671</v>
      </c>
      <c r="AC81" s="133" t="s">
        <v>7671</v>
      </c>
      <c r="AD81" s="133" t="s">
        <v>1759</v>
      </c>
      <c r="AE81" s="79">
        <v>12</v>
      </c>
      <c r="AF81" s="79" t="s">
        <v>11170</v>
      </c>
      <c r="AG81" s="134">
        <v>0.75</v>
      </c>
      <c r="AH81" s="134">
        <v>6.5</v>
      </c>
      <c r="AI81" s="134">
        <v>6.5</v>
      </c>
      <c r="AJ81" s="134">
        <v>0.17199999999999999</v>
      </c>
      <c r="AK81" s="134">
        <v>10.845000000000001</v>
      </c>
      <c r="AL81" s="134">
        <v>6.8449999999999998</v>
      </c>
      <c r="AM81" s="134">
        <v>6.8150000000000004</v>
      </c>
      <c r="AN81" s="134">
        <v>2.3570000000000002</v>
      </c>
      <c r="AO81" s="134">
        <v>0.29299999999999998</v>
      </c>
      <c r="AP81" s="134">
        <v>5.5E-2</v>
      </c>
      <c r="AQ81" s="134">
        <v>12.875</v>
      </c>
      <c r="AR81" s="134">
        <v>12.875</v>
      </c>
      <c r="AS81" s="134">
        <v>6.0000000000000001E-3</v>
      </c>
      <c r="AT81" s="133" t="s">
        <v>1761</v>
      </c>
      <c r="AU81" s="133" t="s">
        <v>7077</v>
      </c>
      <c r="AV81" s="133" t="s">
        <v>9601</v>
      </c>
      <c r="AW81" s="133" t="s">
        <v>9630</v>
      </c>
    </row>
    <row r="82" spans="1:49" x14ac:dyDescent="0.25">
      <c r="A82" s="80" t="s">
        <v>1779</v>
      </c>
      <c r="B82" s="80" t="s">
        <v>1780</v>
      </c>
      <c r="C82" s="80" t="s">
        <v>9786</v>
      </c>
      <c r="D82" s="80" t="s">
        <v>9787</v>
      </c>
      <c r="E82" s="80" t="s">
        <v>1772</v>
      </c>
      <c r="F82" s="80" t="s">
        <v>9788</v>
      </c>
      <c r="G82" s="80" t="s">
        <v>9700</v>
      </c>
      <c r="H82" s="80" t="s">
        <v>9789</v>
      </c>
      <c r="I82" s="80" t="s">
        <v>5375</v>
      </c>
      <c r="K82" s="80" t="s">
        <v>1820</v>
      </c>
      <c r="L82" s="80" t="s">
        <v>533</v>
      </c>
      <c r="M82" s="80" t="s">
        <v>2183</v>
      </c>
      <c r="N82" s="80" t="s">
        <v>3385</v>
      </c>
      <c r="O82" s="80" t="s">
        <v>3551</v>
      </c>
      <c r="P82" s="80" t="s">
        <v>4356</v>
      </c>
      <c r="Q82" s="80" t="s">
        <v>5375</v>
      </c>
      <c r="R82" s="80" t="s">
        <v>5746</v>
      </c>
      <c r="S82" s="80" t="s">
        <v>1759</v>
      </c>
      <c r="T82" s="80" t="s">
        <v>1757</v>
      </c>
      <c r="U82" s="110">
        <v>6.45</v>
      </c>
      <c r="V82" s="110">
        <v>38.700000000000003</v>
      </c>
      <c r="W82" s="91">
        <v>1.5427999999999999</v>
      </c>
      <c r="X82" s="91">
        <v>18.5136</v>
      </c>
      <c r="Y82" s="110" t="s">
        <v>14932</v>
      </c>
      <c r="Z82" s="110" t="s">
        <v>1</v>
      </c>
      <c r="AB82" s="133" t="s">
        <v>7455</v>
      </c>
      <c r="AC82" s="133" t="s">
        <v>8989</v>
      </c>
      <c r="AD82" s="133" t="s">
        <v>1764</v>
      </c>
      <c r="AE82" s="79">
        <v>48</v>
      </c>
      <c r="AF82" s="79" t="s">
        <v>11116</v>
      </c>
      <c r="AG82" s="134">
        <v>0.5</v>
      </c>
      <c r="AH82" s="134">
        <v>7.25</v>
      </c>
      <c r="AI82" s="134">
        <v>17.5</v>
      </c>
      <c r="AJ82" s="134">
        <v>0.32</v>
      </c>
      <c r="AK82" s="134">
        <v>14.938000000000001</v>
      </c>
      <c r="AL82" s="134">
        <v>8.5630000000000006</v>
      </c>
      <c r="AM82" s="134">
        <v>5.375</v>
      </c>
      <c r="AN82" s="134">
        <v>4</v>
      </c>
      <c r="AO82" s="134">
        <v>0.39800000000000002</v>
      </c>
      <c r="AP82" s="134">
        <v>0</v>
      </c>
      <c r="AQ82" s="134">
        <v>108</v>
      </c>
      <c r="AR82" s="134">
        <v>54</v>
      </c>
      <c r="AS82" s="134"/>
      <c r="AT82" s="133" t="s">
        <v>1771</v>
      </c>
      <c r="AU82" s="133" t="s">
        <v>1760</v>
      </c>
      <c r="AV82" s="133" t="s">
        <v>9602</v>
      </c>
      <c r="AW82" s="133" t="s">
        <v>9629</v>
      </c>
    </row>
    <row r="83" spans="1:49" x14ac:dyDescent="0.25">
      <c r="A83" s="80" t="s">
        <v>1779</v>
      </c>
      <c r="B83" s="80" t="s">
        <v>1780</v>
      </c>
      <c r="C83" s="80" t="s">
        <v>9759</v>
      </c>
      <c r="D83" s="80" t="s">
        <v>9760</v>
      </c>
      <c r="E83" s="80" t="s">
        <v>1772</v>
      </c>
      <c r="F83" s="80" t="s">
        <v>9761</v>
      </c>
      <c r="G83" s="80" t="s">
        <v>9729</v>
      </c>
      <c r="H83" s="80" t="s">
        <v>9762</v>
      </c>
      <c r="I83" s="80" t="s">
        <v>5375</v>
      </c>
      <c r="K83" s="80" t="s">
        <v>1820</v>
      </c>
      <c r="L83" s="80" t="s">
        <v>730</v>
      </c>
      <c r="M83" s="80" t="s">
        <v>1987</v>
      </c>
      <c r="N83" s="80" t="s">
        <v>3393</v>
      </c>
      <c r="O83" s="80" t="s">
        <v>3541</v>
      </c>
      <c r="P83" s="80" t="s">
        <v>4170</v>
      </c>
      <c r="Q83" s="80" t="s">
        <v>5375</v>
      </c>
      <c r="R83" s="80" t="s">
        <v>5550</v>
      </c>
      <c r="S83" s="80" t="s">
        <v>1763</v>
      </c>
      <c r="T83" s="80" t="s">
        <v>1757</v>
      </c>
      <c r="U83" s="110">
        <v>8.9</v>
      </c>
      <c r="V83" s="110">
        <v>53.4</v>
      </c>
      <c r="W83" s="91">
        <v>3.2827999999999999</v>
      </c>
      <c r="X83" s="91">
        <v>39.393599999999999</v>
      </c>
      <c r="Y83" s="110" t="s">
        <v>14932</v>
      </c>
      <c r="Z83" s="110" t="s">
        <v>1</v>
      </c>
      <c r="AB83" s="133" t="s">
        <v>7259</v>
      </c>
      <c r="AC83" s="133" t="s">
        <v>8865</v>
      </c>
      <c r="AD83" s="133" t="s">
        <v>1759</v>
      </c>
      <c r="AE83" s="79">
        <v>12</v>
      </c>
      <c r="AF83" s="79" t="s">
        <v>11108</v>
      </c>
      <c r="AG83" s="134">
        <v>3.9</v>
      </c>
      <c r="AH83" s="134">
        <v>3.9</v>
      </c>
      <c r="AI83" s="134">
        <v>10.9</v>
      </c>
      <c r="AJ83" s="134">
        <v>0.496</v>
      </c>
      <c r="AK83" s="134">
        <v>23.5</v>
      </c>
      <c r="AL83" s="134">
        <v>8</v>
      </c>
      <c r="AM83" s="134">
        <v>11</v>
      </c>
      <c r="AN83" s="134">
        <v>6.2</v>
      </c>
      <c r="AO83" s="134">
        <v>1.1970000000000001</v>
      </c>
      <c r="AP83" s="134">
        <v>3.75</v>
      </c>
      <c r="AQ83" s="134">
        <v>3.75</v>
      </c>
      <c r="AR83" s="134">
        <v>4.5</v>
      </c>
      <c r="AS83" s="134">
        <v>2.5000000000000001E-2</v>
      </c>
      <c r="AT83" s="133" t="s">
        <v>1767</v>
      </c>
      <c r="AU83" s="133" t="s">
        <v>1764</v>
      </c>
      <c r="AV83" s="133" t="s">
        <v>9598</v>
      </c>
      <c r="AW83" s="133" t="s">
        <v>9629</v>
      </c>
    </row>
    <row r="84" spans="1:49" x14ac:dyDescent="0.25">
      <c r="A84" s="80" t="s">
        <v>1779</v>
      </c>
      <c r="B84" s="80" t="s">
        <v>1780</v>
      </c>
      <c r="C84" s="80" t="s">
        <v>9687</v>
      </c>
      <c r="D84" s="80" t="s">
        <v>9688</v>
      </c>
      <c r="E84" s="80" t="s">
        <v>1772</v>
      </c>
      <c r="F84" s="80" t="s">
        <v>9689</v>
      </c>
      <c r="G84" s="80" t="s">
        <v>9690</v>
      </c>
      <c r="H84" s="80" t="s">
        <v>9691</v>
      </c>
      <c r="I84" s="80" t="s">
        <v>5375</v>
      </c>
      <c r="K84" s="80" t="s">
        <v>1820</v>
      </c>
      <c r="L84" s="80" t="s">
        <v>166</v>
      </c>
      <c r="M84" s="80" t="s">
        <v>1996</v>
      </c>
      <c r="N84" s="80" t="s">
        <v>3384</v>
      </c>
      <c r="O84" s="80" t="s">
        <v>3526</v>
      </c>
      <c r="P84" s="80" t="s">
        <v>4179</v>
      </c>
      <c r="Q84" s="80" t="s">
        <v>5375</v>
      </c>
      <c r="R84" s="80" t="s">
        <v>5559</v>
      </c>
      <c r="S84" s="80" t="s">
        <v>1759</v>
      </c>
      <c r="T84" s="80" t="s">
        <v>1758</v>
      </c>
      <c r="U84" s="110">
        <v>17.5</v>
      </c>
      <c r="V84" s="110">
        <v>52.5</v>
      </c>
      <c r="W84" s="91">
        <v>5.0111999999999997</v>
      </c>
      <c r="X84" s="91">
        <v>30.0672</v>
      </c>
      <c r="Y84" s="110" t="s">
        <v>14932</v>
      </c>
      <c r="Z84" s="110" t="s">
        <v>1</v>
      </c>
      <c r="AB84" s="133" t="s">
        <v>7268</v>
      </c>
      <c r="AC84" s="133" t="s">
        <v>7268</v>
      </c>
      <c r="AD84" s="133" t="s">
        <v>1759</v>
      </c>
      <c r="AE84" s="79">
        <v>6</v>
      </c>
      <c r="AF84" s="79" t="s">
        <v>11090</v>
      </c>
      <c r="AG84" s="134">
        <v>0.5</v>
      </c>
      <c r="AH84" s="134">
        <v>10</v>
      </c>
      <c r="AI84" s="134">
        <v>18.25</v>
      </c>
      <c r="AJ84" s="134">
        <v>0.42399999999999999</v>
      </c>
      <c r="AK84" s="134">
        <v>15.5</v>
      </c>
      <c r="AL84" s="134">
        <v>9.5</v>
      </c>
      <c r="AM84" s="134">
        <v>4.75</v>
      </c>
      <c r="AN84" s="134">
        <v>2.65</v>
      </c>
      <c r="AO84" s="134">
        <v>0.40500000000000003</v>
      </c>
      <c r="AP84" s="134">
        <v>0</v>
      </c>
      <c r="AQ84" s="134">
        <v>168</v>
      </c>
      <c r="AR84" s="134">
        <v>29</v>
      </c>
      <c r="AS84" s="134">
        <v>0.26900000000000002</v>
      </c>
      <c r="AT84" s="133" t="s">
        <v>7070</v>
      </c>
      <c r="AU84" s="133" t="s">
        <v>1767</v>
      </c>
      <c r="AV84" s="133" t="s">
        <v>9602</v>
      </c>
      <c r="AW84" s="133" t="s">
        <v>9629</v>
      </c>
    </row>
    <row r="85" spans="1:49" x14ac:dyDescent="0.25">
      <c r="A85" s="80" t="s">
        <v>1776</v>
      </c>
      <c r="B85" s="80" t="s">
        <v>1805</v>
      </c>
      <c r="C85" s="80" t="s">
        <v>9799</v>
      </c>
      <c r="D85" s="80" t="s">
        <v>9800</v>
      </c>
      <c r="E85" s="80" t="s">
        <v>1778</v>
      </c>
      <c r="F85" s="80" t="s">
        <v>9801</v>
      </c>
      <c r="G85" s="80" t="s">
        <v>9802</v>
      </c>
      <c r="H85" s="80" t="s">
        <v>9803</v>
      </c>
      <c r="I85" s="80" t="s">
        <v>9635</v>
      </c>
      <c r="K85" s="80" t="s">
        <v>13933</v>
      </c>
      <c r="L85" s="80" t="s">
        <v>522</v>
      </c>
      <c r="M85" s="80" t="s">
        <v>2187</v>
      </c>
      <c r="N85" s="80" t="s">
        <v>3404</v>
      </c>
      <c r="O85" s="80" t="s">
        <v>3612</v>
      </c>
      <c r="P85" s="80" t="s">
        <v>4360</v>
      </c>
      <c r="Q85" s="80" t="s">
        <v>5374</v>
      </c>
      <c r="R85" s="80" t="s">
        <v>5750</v>
      </c>
      <c r="S85" s="80" t="s">
        <v>1759</v>
      </c>
      <c r="T85" s="80" t="s">
        <v>1757</v>
      </c>
      <c r="U85" s="110">
        <v>2.35</v>
      </c>
      <c r="V85" s="110">
        <v>14.1</v>
      </c>
      <c r="W85" s="91">
        <v>0.88124999999999998</v>
      </c>
      <c r="X85" s="91">
        <v>10.574999999999999</v>
      </c>
      <c r="Y85" s="110" t="s">
        <v>7087</v>
      </c>
      <c r="Z85" s="110" t="s">
        <v>1</v>
      </c>
      <c r="AB85" s="133" t="s">
        <v>7459</v>
      </c>
      <c r="AC85" s="133" t="s">
        <v>8991</v>
      </c>
      <c r="AD85" s="133" t="s">
        <v>1762</v>
      </c>
      <c r="AE85" s="79">
        <v>288</v>
      </c>
      <c r="AF85" s="79" t="s">
        <v>11118</v>
      </c>
      <c r="AG85" s="134">
        <v>0.25</v>
      </c>
      <c r="AH85" s="134">
        <v>4</v>
      </c>
      <c r="AI85" s="134">
        <v>4</v>
      </c>
      <c r="AJ85" s="134">
        <v>4.8000000000000001E-2</v>
      </c>
      <c r="AK85" s="134">
        <v>4.25</v>
      </c>
      <c r="AL85" s="134">
        <v>4.25</v>
      </c>
      <c r="AM85" s="134">
        <v>4</v>
      </c>
      <c r="AN85" s="134">
        <v>0.6</v>
      </c>
      <c r="AO85" s="134">
        <v>4.2000000000000003E-2</v>
      </c>
      <c r="AP85" s="134">
        <v>0.5</v>
      </c>
      <c r="AQ85" s="134">
        <v>0.5</v>
      </c>
      <c r="AR85" s="134">
        <v>0.01</v>
      </c>
      <c r="AS85" s="134"/>
      <c r="AT85" s="133" t="s">
        <v>9575</v>
      </c>
      <c r="AU85" s="133" t="s">
        <v>1757</v>
      </c>
      <c r="AV85" s="133" t="s">
        <v>9597</v>
      </c>
      <c r="AW85" s="133" t="s">
        <v>9632</v>
      </c>
    </row>
    <row r="86" spans="1:49" x14ac:dyDescent="0.25">
      <c r="A86" s="80" t="s">
        <v>1779</v>
      </c>
      <c r="B86" s="80" t="s">
        <v>1804</v>
      </c>
      <c r="C86" s="80" t="s">
        <v>10064</v>
      </c>
      <c r="D86" s="80" t="s">
        <v>10065</v>
      </c>
      <c r="E86" s="80" t="s">
        <v>1766</v>
      </c>
      <c r="F86" s="80" t="s">
        <v>10066</v>
      </c>
      <c r="G86" s="80" t="s">
        <v>9677</v>
      </c>
      <c r="H86" s="80" t="s">
        <v>9921</v>
      </c>
      <c r="I86" s="80" t="s">
        <v>1804</v>
      </c>
      <c r="K86" s="80" t="s">
        <v>13934</v>
      </c>
      <c r="L86" s="80" t="s">
        <v>147</v>
      </c>
      <c r="M86" s="80" t="s">
        <v>2400</v>
      </c>
      <c r="N86" s="80" t="s">
        <v>13935</v>
      </c>
      <c r="O86" s="80" t="s">
        <v>3523</v>
      </c>
      <c r="P86" s="80" t="s">
        <v>4540</v>
      </c>
      <c r="Q86" s="80" t="s">
        <v>1804</v>
      </c>
      <c r="R86" s="80" t="s">
        <v>5965</v>
      </c>
      <c r="S86" s="80" t="s">
        <v>1760</v>
      </c>
      <c r="T86" s="80" t="s">
        <v>1757</v>
      </c>
      <c r="U86" s="110">
        <v>7.45</v>
      </c>
      <c r="V86" s="110">
        <v>44.7</v>
      </c>
      <c r="W86" s="91">
        <v>1.86</v>
      </c>
      <c r="X86" s="91">
        <v>22.32</v>
      </c>
      <c r="Y86" s="110" t="s">
        <v>7087</v>
      </c>
      <c r="Z86" s="110" t="s">
        <v>1</v>
      </c>
      <c r="AB86" s="133" t="s">
        <v>7674</v>
      </c>
      <c r="AC86" s="133" t="s">
        <v>7674</v>
      </c>
      <c r="AD86" s="133" t="s">
        <v>1759</v>
      </c>
      <c r="AE86" s="79">
        <v>12</v>
      </c>
      <c r="AF86" s="79" t="s">
        <v>11145</v>
      </c>
      <c r="AG86" s="134">
        <v>0.75</v>
      </c>
      <c r="AH86" s="134">
        <v>8.875</v>
      </c>
      <c r="AI86" s="134">
        <v>8.875</v>
      </c>
      <c r="AJ86" s="134">
        <v>0.22500000000000001</v>
      </c>
      <c r="AK86" s="134">
        <v>9.6999999999999993</v>
      </c>
      <c r="AL86" s="134">
        <v>8.1999999999999993</v>
      </c>
      <c r="AM86" s="134">
        <v>9.65</v>
      </c>
      <c r="AN86" s="134">
        <v>3.14</v>
      </c>
      <c r="AO86" s="134">
        <v>0.44400000000000001</v>
      </c>
      <c r="AP86" s="134">
        <v>0.5</v>
      </c>
      <c r="AQ86" s="134">
        <v>8.75</v>
      </c>
      <c r="AR86" s="134">
        <v>8.75</v>
      </c>
      <c r="AS86" s="134">
        <v>0.03</v>
      </c>
      <c r="AT86" s="133" t="s">
        <v>1763</v>
      </c>
      <c r="AU86" s="133" t="s">
        <v>7065</v>
      </c>
      <c r="AV86" s="133" t="s">
        <v>9603</v>
      </c>
      <c r="AW86" s="133" t="s">
        <v>9630</v>
      </c>
    </row>
    <row r="87" spans="1:49" x14ac:dyDescent="0.25">
      <c r="A87" s="80" t="s">
        <v>1779</v>
      </c>
      <c r="B87" s="80" t="s">
        <v>1780</v>
      </c>
      <c r="C87" s="80" t="s">
        <v>9821</v>
      </c>
      <c r="D87" s="80" t="s">
        <v>9822</v>
      </c>
      <c r="E87" s="80" t="s">
        <v>1781</v>
      </c>
      <c r="F87" s="80" t="s">
        <v>9823</v>
      </c>
      <c r="G87" s="80" t="s">
        <v>9685</v>
      </c>
      <c r="H87" s="80" t="s">
        <v>9824</v>
      </c>
      <c r="I87" s="80" t="s">
        <v>5375</v>
      </c>
      <c r="K87" s="80" t="s">
        <v>1820</v>
      </c>
      <c r="L87" s="80" t="s">
        <v>731</v>
      </c>
      <c r="M87" s="80" t="s">
        <v>1991</v>
      </c>
      <c r="N87" s="80" t="s">
        <v>3374</v>
      </c>
      <c r="O87" s="80" t="s">
        <v>3556</v>
      </c>
      <c r="P87" s="80" t="s">
        <v>4174</v>
      </c>
      <c r="Q87" s="80" t="s">
        <v>5375</v>
      </c>
      <c r="R87" s="80" t="s">
        <v>5554</v>
      </c>
      <c r="S87" s="80" t="s">
        <v>1762</v>
      </c>
      <c r="T87" s="80" t="s">
        <v>1767</v>
      </c>
      <c r="U87" s="110">
        <v>13.5</v>
      </c>
      <c r="V87" s="110">
        <v>67.5</v>
      </c>
      <c r="W87" s="91">
        <v>4.08</v>
      </c>
      <c r="X87" s="91">
        <v>40.799999999999997</v>
      </c>
      <c r="Y87" s="110" t="s">
        <v>7087</v>
      </c>
      <c r="Z87" s="110" t="s">
        <v>1</v>
      </c>
      <c r="AB87" s="133" t="s">
        <v>7263</v>
      </c>
      <c r="AC87" s="133" t="s">
        <v>8869</v>
      </c>
      <c r="AD87" s="133" t="s">
        <v>1759</v>
      </c>
      <c r="AE87" s="79">
        <v>10</v>
      </c>
      <c r="AF87" s="79" t="s">
        <v>11122</v>
      </c>
      <c r="AG87" s="134">
        <v>1.75</v>
      </c>
      <c r="AH87" s="134">
        <v>10.125</v>
      </c>
      <c r="AI87" s="134">
        <v>10.125</v>
      </c>
      <c r="AJ87" s="134">
        <v>1.04</v>
      </c>
      <c r="AK87" s="134">
        <v>18.812999999999999</v>
      </c>
      <c r="AL87" s="134">
        <v>11.063000000000001</v>
      </c>
      <c r="AM87" s="134">
        <v>11.375</v>
      </c>
      <c r="AN87" s="134">
        <v>11.77</v>
      </c>
      <c r="AO87" s="134">
        <v>1.37</v>
      </c>
      <c r="AP87" s="134">
        <v>0.75</v>
      </c>
      <c r="AQ87" s="134">
        <v>10</v>
      </c>
      <c r="AR87" s="134">
        <v>10</v>
      </c>
      <c r="AS87" s="134">
        <v>0.05</v>
      </c>
      <c r="AT87" s="133" t="s">
        <v>1760</v>
      </c>
      <c r="AU87" s="133" t="s">
        <v>1764</v>
      </c>
      <c r="AV87" s="133" t="s">
        <v>9603</v>
      </c>
      <c r="AW87" s="133" t="s">
        <v>9630</v>
      </c>
    </row>
    <row r="88" spans="1:49" x14ac:dyDescent="0.25">
      <c r="A88" s="80" t="s">
        <v>1779</v>
      </c>
      <c r="B88" s="80" t="s">
        <v>1780</v>
      </c>
      <c r="C88" s="80" t="s">
        <v>9687</v>
      </c>
      <c r="D88" s="80" t="s">
        <v>9688</v>
      </c>
      <c r="E88" s="80" t="s">
        <v>1772</v>
      </c>
      <c r="F88" s="80" t="s">
        <v>9689</v>
      </c>
      <c r="G88" s="80" t="s">
        <v>9690</v>
      </c>
      <c r="H88" s="80" t="s">
        <v>9691</v>
      </c>
      <c r="I88" s="80" t="s">
        <v>5375</v>
      </c>
      <c r="K88" s="80" t="s">
        <v>1820</v>
      </c>
      <c r="L88" s="80" t="s">
        <v>564</v>
      </c>
      <c r="M88" s="80" t="s">
        <v>1999</v>
      </c>
      <c r="N88" s="80" t="s">
        <v>3367</v>
      </c>
      <c r="O88" s="80" t="s">
        <v>3526</v>
      </c>
      <c r="P88" s="80" t="s">
        <v>4182</v>
      </c>
      <c r="Q88" s="80" t="s">
        <v>5375</v>
      </c>
      <c r="R88" s="80" t="s">
        <v>5562</v>
      </c>
      <c r="S88" s="80" t="s">
        <v>1759</v>
      </c>
      <c r="T88" s="80" t="s">
        <v>1758</v>
      </c>
      <c r="U88" s="110">
        <v>17.5</v>
      </c>
      <c r="V88" s="110">
        <v>52.5</v>
      </c>
      <c r="W88" s="91">
        <v>5.0111999999999997</v>
      </c>
      <c r="X88" s="91">
        <v>30.0672</v>
      </c>
      <c r="Y88" s="110" t="s">
        <v>14932</v>
      </c>
      <c r="Z88" s="110" t="s">
        <v>1</v>
      </c>
      <c r="AB88" s="133" t="s">
        <v>7271</v>
      </c>
      <c r="AC88" s="133" t="s">
        <v>7271</v>
      </c>
      <c r="AD88" s="133" t="s">
        <v>1759</v>
      </c>
      <c r="AE88" s="79">
        <v>6</v>
      </c>
      <c r="AF88" s="79" t="s">
        <v>11090</v>
      </c>
      <c r="AG88" s="134">
        <v>0.5</v>
      </c>
      <c r="AH88" s="134">
        <v>10</v>
      </c>
      <c r="AI88" s="134">
        <v>18.25</v>
      </c>
      <c r="AJ88" s="134">
        <v>0.42399999999999999</v>
      </c>
      <c r="AK88" s="134">
        <v>15.5</v>
      </c>
      <c r="AL88" s="134">
        <v>9.5</v>
      </c>
      <c r="AM88" s="134">
        <v>4.75</v>
      </c>
      <c r="AN88" s="134">
        <v>2.65</v>
      </c>
      <c r="AO88" s="134">
        <v>0.40500000000000003</v>
      </c>
      <c r="AP88" s="134">
        <v>0</v>
      </c>
      <c r="AQ88" s="134">
        <v>168</v>
      </c>
      <c r="AR88" s="134">
        <v>29</v>
      </c>
      <c r="AS88" s="134">
        <v>0.26900000000000002</v>
      </c>
      <c r="AT88" s="133" t="s">
        <v>7070</v>
      </c>
      <c r="AU88" s="133" t="s">
        <v>1767</v>
      </c>
      <c r="AV88" s="133" t="s">
        <v>9602</v>
      </c>
      <c r="AW88" s="133" t="s">
        <v>9629</v>
      </c>
    </row>
    <row r="89" spans="1:49" x14ac:dyDescent="0.25">
      <c r="A89" s="80" t="s">
        <v>1779</v>
      </c>
      <c r="B89" s="80" t="s">
        <v>1780</v>
      </c>
      <c r="C89" s="80" t="s">
        <v>9814</v>
      </c>
      <c r="D89" s="80" t="s">
        <v>9815</v>
      </c>
      <c r="E89" s="80" t="s">
        <v>1781</v>
      </c>
      <c r="F89" s="80" t="s">
        <v>9816</v>
      </c>
      <c r="G89" s="80" t="s">
        <v>9744</v>
      </c>
      <c r="H89" s="80" t="s">
        <v>9779</v>
      </c>
      <c r="I89" s="80" t="s">
        <v>5375</v>
      </c>
      <c r="K89" s="80" t="s">
        <v>1820</v>
      </c>
      <c r="L89" s="80" t="s">
        <v>1051</v>
      </c>
      <c r="M89" s="80" t="s">
        <v>1994</v>
      </c>
      <c r="N89" s="80" t="s">
        <v>3382</v>
      </c>
      <c r="O89" s="80" t="s">
        <v>3553</v>
      </c>
      <c r="P89" s="80" t="s">
        <v>4177</v>
      </c>
      <c r="Q89" s="80" t="s">
        <v>5375</v>
      </c>
      <c r="R89" s="80" t="s">
        <v>5557</v>
      </c>
      <c r="S89" s="80" t="s">
        <v>1766</v>
      </c>
      <c r="T89" s="80" t="s">
        <v>1757</v>
      </c>
      <c r="U89" s="110">
        <v>4.75</v>
      </c>
      <c r="V89" s="110">
        <v>28.5</v>
      </c>
      <c r="W89" s="91">
        <v>1.06</v>
      </c>
      <c r="X89" s="91">
        <v>12.72</v>
      </c>
      <c r="Y89" s="110" t="s">
        <v>7087</v>
      </c>
      <c r="Z89" s="110" t="s">
        <v>1</v>
      </c>
      <c r="AB89" s="133" t="s">
        <v>7266</v>
      </c>
      <c r="AC89" s="133" t="s">
        <v>7266</v>
      </c>
      <c r="AD89" s="133" t="s">
        <v>1759</v>
      </c>
      <c r="AE89" s="79">
        <v>12</v>
      </c>
      <c r="AF89" s="79" t="s">
        <v>11121</v>
      </c>
      <c r="AG89" s="134">
        <v>1.625</v>
      </c>
      <c r="AH89" s="134">
        <v>5</v>
      </c>
      <c r="AI89" s="134">
        <v>5</v>
      </c>
      <c r="AJ89" s="134">
        <v>0.24399999999999999</v>
      </c>
      <c r="AK89" s="134">
        <v>12.7</v>
      </c>
      <c r="AL89" s="134">
        <v>11.2</v>
      </c>
      <c r="AM89" s="134">
        <v>5.65</v>
      </c>
      <c r="AN89" s="134">
        <v>3.4780000000000002</v>
      </c>
      <c r="AO89" s="134">
        <v>0.46500000000000002</v>
      </c>
      <c r="AP89" s="134">
        <v>5.5E-2</v>
      </c>
      <c r="AQ89" s="134">
        <v>10</v>
      </c>
      <c r="AR89" s="134">
        <v>10</v>
      </c>
      <c r="AS89" s="134">
        <v>6.0000000000000001E-3</v>
      </c>
      <c r="AT89" s="133" t="s">
        <v>1757</v>
      </c>
      <c r="AU89" s="133" t="s">
        <v>1760</v>
      </c>
      <c r="AV89" s="133" t="s">
        <v>9601</v>
      </c>
      <c r="AW89" s="133" t="s">
        <v>9630</v>
      </c>
    </row>
    <row r="90" spans="1:49" x14ac:dyDescent="0.25">
      <c r="A90" s="80" t="s">
        <v>1779</v>
      </c>
      <c r="B90" s="80" t="s">
        <v>1780</v>
      </c>
      <c r="C90" s="80" t="s">
        <v>9687</v>
      </c>
      <c r="D90" s="80" t="s">
        <v>9688</v>
      </c>
      <c r="E90" s="80" t="s">
        <v>1772</v>
      </c>
      <c r="F90" s="80" t="s">
        <v>9689</v>
      </c>
      <c r="G90" s="80" t="s">
        <v>9690</v>
      </c>
      <c r="H90" s="80" t="s">
        <v>9691</v>
      </c>
      <c r="I90" s="80" t="s">
        <v>5375</v>
      </c>
      <c r="K90" s="80" t="s">
        <v>1820</v>
      </c>
      <c r="L90" s="80" t="s">
        <v>568</v>
      </c>
      <c r="M90" s="80" t="s">
        <v>2003</v>
      </c>
      <c r="N90" s="80" t="s">
        <v>3366</v>
      </c>
      <c r="O90" s="80" t="s">
        <v>3526</v>
      </c>
      <c r="P90" s="80" t="s">
        <v>4184</v>
      </c>
      <c r="Q90" s="80" t="s">
        <v>5375</v>
      </c>
      <c r="R90" s="80" t="s">
        <v>5566</v>
      </c>
      <c r="S90" s="80" t="s">
        <v>1759</v>
      </c>
      <c r="T90" s="80" t="s">
        <v>1758</v>
      </c>
      <c r="U90" s="110">
        <v>17.5</v>
      </c>
      <c r="V90" s="110">
        <v>52.5</v>
      </c>
      <c r="W90" s="91">
        <v>5.0111999999999997</v>
      </c>
      <c r="X90" s="91">
        <v>30.0672</v>
      </c>
      <c r="Y90" s="110" t="s">
        <v>14932</v>
      </c>
      <c r="Z90" s="110" t="s">
        <v>1</v>
      </c>
      <c r="AB90" s="133" t="s">
        <v>7275</v>
      </c>
      <c r="AC90" s="133" t="s">
        <v>7275</v>
      </c>
      <c r="AD90" s="133" t="s">
        <v>1759</v>
      </c>
      <c r="AE90" s="79">
        <v>6</v>
      </c>
      <c r="AF90" s="79" t="s">
        <v>11090</v>
      </c>
      <c r="AG90" s="134">
        <v>0.5</v>
      </c>
      <c r="AH90" s="134">
        <v>10</v>
      </c>
      <c r="AI90" s="134">
        <v>18.25</v>
      </c>
      <c r="AJ90" s="134">
        <v>0.42399999999999999</v>
      </c>
      <c r="AK90" s="134">
        <v>15.5</v>
      </c>
      <c r="AL90" s="134">
        <v>9.5</v>
      </c>
      <c r="AM90" s="134">
        <v>4.75</v>
      </c>
      <c r="AN90" s="134">
        <v>2.65</v>
      </c>
      <c r="AO90" s="134">
        <v>0.40500000000000003</v>
      </c>
      <c r="AP90" s="134">
        <v>0</v>
      </c>
      <c r="AQ90" s="134">
        <v>168</v>
      </c>
      <c r="AR90" s="134">
        <v>29</v>
      </c>
      <c r="AS90" s="134">
        <v>0.26900000000000002</v>
      </c>
      <c r="AT90" s="133" t="s">
        <v>7070</v>
      </c>
      <c r="AU90" s="133" t="s">
        <v>1767</v>
      </c>
      <c r="AV90" s="133" t="s">
        <v>9602</v>
      </c>
      <c r="AW90" s="133" t="s">
        <v>9629</v>
      </c>
    </row>
    <row r="91" spans="1:49" x14ac:dyDescent="0.25">
      <c r="A91" s="80" t="s">
        <v>1779</v>
      </c>
      <c r="B91" s="80" t="s">
        <v>1780</v>
      </c>
      <c r="C91" s="80" t="s">
        <v>9665</v>
      </c>
      <c r="D91" s="80" t="s">
        <v>9666</v>
      </c>
      <c r="E91" s="80" t="s">
        <v>1781</v>
      </c>
      <c r="F91" s="80" t="s">
        <v>9667</v>
      </c>
      <c r="G91" s="80" t="s">
        <v>9668</v>
      </c>
      <c r="H91" s="80" t="s">
        <v>9669</v>
      </c>
      <c r="I91" s="80" t="s">
        <v>5375</v>
      </c>
      <c r="K91" s="80" t="s">
        <v>1820</v>
      </c>
      <c r="L91" s="80" t="s">
        <v>372</v>
      </c>
      <c r="M91" s="80" t="s">
        <v>2401</v>
      </c>
      <c r="N91" s="80" t="s">
        <v>3372</v>
      </c>
      <c r="O91" s="80" t="s">
        <v>3520</v>
      </c>
      <c r="P91" s="80" t="s">
        <v>4541</v>
      </c>
      <c r="Q91" s="80" t="s">
        <v>5375</v>
      </c>
      <c r="R91" s="80" t="s">
        <v>5966</v>
      </c>
      <c r="S91" s="80" t="s">
        <v>1766</v>
      </c>
      <c r="T91" s="80" t="s">
        <v>1767</v>
      </c>
      <c r="U91" s="110">
        <v>7.2</v>
      </c>
      <c r="V91" s="110">
        <v>36</v>
      </c>
      <c r="W91" s="91">
        <v>1.85</v>
      </c>
      <c r="X91" s="91">
        <v>18.5</v>
      </c>
      <c r="Y91" s="110" t="s">
        <v>7087</v>
      </c>
      <c r="Z91" s="110" t="s">
        <v>1</v>
      </c>
      <c r="AB91" s="133" t="s">
        <v>7675</v>
      </c>
      <c r="AC91" s="133" t="s">
        <v>7675</v>
      </c>
      <c r="AD91" s="133" t="s">
        <v>1759</v>
      </c>
      <c r="AE91" s="79">
        <v>10</v>
      </c>
      <c r="AF91" s="79" t="s">
        <v>11084</v>
      </c>
      <c r="AG91" s="134">
        <v>2.375</v>
      </c>
      <c r="AH91" s="134">
        <v>6.5</v>
      </c>
      <c r="AI91" s="134">
        <v>6.5</v>
      </c>
      <c r="AJ91" s="134">
        <v>0.60599999999999998</v>
      </c>
      <c r="AK91" s="134">
        <v>13.688000000000001</v>
      </c>
      <c r="AL91" s="134">
        <v>13.063000000000001</v>
      </c>
      <c r="AM91" s="134">
        <v>7</v>
      </c>
      <c r="AN91" s="134">
        <v>6.78</v>
      </c>
      <c r="AO91" s="134">
        <v>0.72399999999999998</v>
      </c>
      <c r="AP91" s="134">
        <v>5.2999999999999999E-2</v>
      </c>
      <c r="AQ91" s="134">
        <v>12.875</v>
      </c>
      <c r="AR91" s="134">
        <v>12.875</v>
      </c>
      <c r="AS91" s="134">
        <v>6.0000000000000001E-3</v>
      </c>
      <c r="AT91" s="133" t="s">
        <v>7075</v>
      </c>
      <c r="AU91" s="133" t="s">
        <v>1758</v>
      </c>
      <c r="AV91" s="133" t="s">
        <v>9601</v>
      </c>
      <c r="AW91" s="133" t="s">
        <v>9630</v>
      </c>
    </row>
    <row r="92" spans="1:49" x14ac:dyDescent="0.25">
      <c r="A92" s="80" t="s">
        <v>1779</v>
      </c>
      <c r="B92" s="80" t="s">
        <v>1784</v>
      </c>
      <c r="C92" s="80" t="s">
        <v>9969</v>
      </c>
      <c r="D92" s="80" t="s">
        <v>9970</v>
      </c>
      <c r="E92" s="80" t="s">
        <v>7086</v>
      </c>
      <c r="F92" s="80" t="s">
        <v>9971</v>
      </c>
      <c r="G92" s="80" t="s">
        <v>9714</v>
      </c>
      <c r="H92" s="80" t="s">
        <v>9972</v>
      </c>
      <c r="I92" s="80" t="s">
        <v>9635</v>
      </c>
      <c r="K92" s="80" t="s">
        <v>1820</v>
      </c>
      <c r="L92" s="80" t="s">
        <v>537</v>
      </c>
      <c r="M92" s="80" t="s">
        <v>2191</v>
      </c>
      <c r="N92" s="80" t="s">
        <v>3368</v>
      </c>
      <c r="O92" s="80" t="s">
        <v>3613</v>
      </c>
      <c r="P92" s="80" t="s">
        <v>4364</v>
      </c>
      <c r="Q92" s="80" t="s">
        <v>5374</v>
      </c>
      <c r="R92" s="80" t="s">
        <v>5754</v>
      </c>
      <c r="S92" s="80" t="s">
        <v>1771</v>
      </c>
      <c r="T92" s="80" t="s">
        <v>1757</v>
      </c>
      <c r="U92" s="110">
        <v>4.3499999999999996</v>
      </c>
      <c r="V92" s="110">
        <v>26.1</v>
      </c>
      <c r="W92" s="91">
        <v>1.89225</v>
      </c>
      <c r="X92" s="91">
        <v>22.707000000000001</v>
      </c>
      <c r="Y92" s="110" t="s">
        <v>14932</v>
      </c>
      <c r="Z92" s="110" t="s">
        <v>1</v>
      </c>
      <c r="AB92" s="133" t="s">
        <v>7463</v>
      </c>
      <c r="AC92" s="133" t="s">
        <v>8993</v>
      </c>
      <c r="AD92" s="133" t="s">
        <v>1757</v>
      </c>
      <c r="AE92" s="79">
        <v>144</v>
      </c>
      <c r="AF92" s="79" t="s">
        <v>11144</v>
      </c>
      <c r="AG92" s="134">
        <v>0.19700000000000001</v>
      </c>
      <c r="AH92" s="134">
        <v>6.1</v>
      </c>
      <c r="AI92" s="134">
        <v>8.07</v>
      </c>
      <c r="AJ92" s="134">
        <v>0.113</v>
      </c>
      <c r="AK92" s="134">
        <v>10.23</v>
      </c>
      <c r="AL92" s="134">
        <v>11.5</v>
      </c>
      <c r="AM92" s="134">
        <v>2.76</v>
      </c>
      <c r="AN92" s="134">
        <v>1.41</v>
      </c>
      <c r="AO92" s="134">
        <v>0.188</v>
      </c>
      <c r="AP92" s="134">
        <v>12</v>
      </c>
      <c r="AQ92" s="134">
        <v>12</v>
      </c>
      <c r="AR92" s="134">
        <v>12</v>
      </c>
      <c r="AS92" s="134">
        <v>6.0000000000000001E-3</v>
      </c>
      <c r="AT92" s="133" t="s">
        <v>1765</v>
      </c>
      <c r="AU92" s="133" t="s">
        <v>1795</v>
      </c>
      <c r="AV92" s="133" t="s">
        <v>9606</v>
      </c>
      <c r="AW92" s="133" t="s">
        <v>9629</v>
      </c>
    </row>
    <row r="93" spans="1:49" x14ac:dyDescent="0.25">
      <c r="A93" s="80" t="s">
        <v>1779</v>
      </c>
      <c r="B93" s="80" t="s">
        <v>1780</v>
      </c>
      <c r="C93" s="80" t="s">
        <v>9755</v>
      </c>
      <c r="D93" s="80" t="s">
        <v>9756</v>
      </c>
      <c r="E93" s="80" t="s">
        <v>1772</v>
      </c>
      <c r="F93" s="80" t="s">
        <v>9757</v>
      </c>
      <c r="G93" s="80" t="s">
        <v>9695</v>
      </c>
      <c r="H93" s="80" t="s">
        <v>9758</v>
      </c>
      <c r="I93" s="80" t="s">
        <v>5375</v>
      </c>
      <c r="K93" s="80" t="s">
        <v>1820</v>
      </c>
      <c r="L93" s="80" t="s">
        <v>304</v>
      </c>
      <c r="M93" s="80" t="s">
        <v>2412</v>
      </c>
      <c r="N93" s="80" t="s">
        <v>3370</v>
      </c>
      <c r="O93" s="80" t="s">
        <v>3540</v>
      </c>
      <c r="P93" s="80" t="s">
        <v>4552</v>
      </c>
      <c r="Q93" s="80" t="s">
        <v>5375</v>
      </c>
      <c r="R93" s="80" t="s">
        <v>5977</v>
      </c>
      <c r="S93" s="80" t="s">
        <v>1763</v>
      </c>
      <c r="T93" s="80" t="s">
        <v>1757</v>
      </c>
      <c r="U93" s="110">
        <v>8.9</v>
      </c>
      <c r="V93" s="110">
        <v>53.4</v>
      </c>
      <c r="W93" s="91">
        <v>2.8071999999999999</v>
      </c>
      <c r="X93" s="91">
        <v>33.686399999999999</v>
      </c>
      <c r="Y93" s="110" t="s">
        <v>14932</v>
      </c>
      <c r="Z93" s="110" t="s">
        <v>1</v>
      </c>
      <c r="AB93" s="133" t="s">
        <v>7686</v>
      </c>
      <c r="AC93" s="133" t="s">
        <v>7686</v>
      </c>
      <c r="AD93" s="133" t="s">
        <v>1759</v>
      </c>
      <c r="AE93" s="79">
        <v>12</v>
      </c>
      <c r="AF93" s="79" t="s">
        <v>11107</v>
      </c>
      <c r="AG93" s="134">
        <v>1.625</v>
      </c>
      <c r="AH93" s="134">
        <v>7</v>
      </c>
      <c r="AI93" s="134">
        <v>7</v>
      </c>
      <c r="AJ93" s="134">
        <v>0.441</v>
      </c>
      <c r="AK93" s="134">
        <v>11</v>
      </c>
      <c r="AL93" s="134">
        <v>7.25</v>
      </c>
      <c r="AM93" s="134">
        <v>7.25</v>
      </c>
      <c r="AN93" s="134">
        <v>5.5119999999999996</v>
      </c>
      <c r="AO93" s="134">
        <v>0.33500000000000002</v>
      </c>
      <c r="AP93" s="134">
        <v>0.5</v>
      </c>
      <c r="AQ93" s="134">
        <v>7</v>
      </c>
      <c r="AR93" s="134">
        <v>7</v>
      </c>
      <c r="AS93" s="134">
        <v>2.5000000000000001E-2</v>
      </c>
      <c r="AT93" s="133" t="s">
        <v>1762</v>
      </c>
      <c r="AU93" s="133" t="s">
        <v>1758</v>
      </c>
      <c r="AV93" s="133" t="s">
        <v>9605</v>
      </c>
      <c r="AW93" s="133" t="s">
        <v>9629</v>
      </c>
    </row>
    <row r="94" spans="1:49" x14ac:dyDescent="0.25">
      <c r="A94" s="80" t="s">
        <v>1779</v>
      </c>
      <c r="B94" s="80" t="s">
        <v>1780</v>
      </c>
      <c r="C94" s="80" t="s">
        <v>9687</v>
      </c>
      <c r="D94" s="80" t="s">
        <v>9688</v>
      </c>
      <c r="E94" s="80" t="s">
        <v>1772</v>
      </c>
      <c r="F94" s="80" t="s">
        <v>9689</v>
      </c>
      <c r="G94" s="80" t="s">
        <v>9690</v>
      </c>
      <c r="H94" s="80" t="s">
        <v>9691</v>
      </c>
      <c r="I94" s="80" t="s">
        <v>5375</v>
      </c>
      <c r="K94" s="80" t="s">
        <v>1820</v>
      </c>
      <c r="L94" s="80" t="s">
        <v>427</v>
      </c>
      <c r="M94" s="80" t="s">
        <v>2005</v>
      </c>
      <c r="N94" s="80" t="s">
        <v>3381</v>
      </c>
      <c r="O94" s="80" t="s">
        <v>3526</v>
      </c>
      <c r="P94" s="80" t="s">
        <v>4186</v>
      </c>
      <c r="Q94" s="80" t="s">
        <v>5375</v>
      </c>
      <c r="R94" s="80" t="s">
        <v>5568</v>
      </c>
      <c r="S94" s="80" t="s">
        <v>1759</v>
      </c>
      <c r="T94" s="80" t="s">
        <v>1758</v>
      </c>
      <c r="U94" s="110">
        <v>17.5</v>
      </c>
      <c r="V94" s="110">
        <v>52.5</v>
      </c>
      <c r="W94" s="91">
        <v>5.0111999999999997</v>
      </c>
      <c r="X94" s="91">
        <v>30.0672</v>
      </c>
      <c r="Y94" s="110" t="s">
        <v>14932</v>
      </c>
      <c r="Z94" s="110" t="s">
        <v>1</v>
      </c>
      <c r="AB94" s="133" t="s">
        <v>7277</v>
      </c>
      <c r="AC94" s="133" t="s">
        <v>7277</v>
      </c>
      <c r="AD94" s="133" t="s">
        <v>1759</v>
      </c>
      <c r="AE94" s="79">
        <v>6</v>
      </c>
      <c r="AF94" s="79" t="s">
        <v>11090</v>
      </c>
      <c r="AG94" s="134">
        <v>0.5</v>
      </c>
      <c r="AH94" s="134">
        <v>10</v>
      </c>
      <c r="AI94" s="134">
        <v>18.25</v>
      </c>
      <c r="AJ94" s="134">
        <v>0.42399999999999999</v>
      </c>
      <c r="AK94" s="134">
        <v>15.5</v>
      </c>
      <c r="AL94" s="134">
        <v>9.5</v>
      </c>
      <c r="AM94" s="134">
        <v>4.75</v>
      </c>
      <c r="AN94" s="134">
        <v>2.65</v>
      </c>
      <c r="AO94" s="134">
        <v>0.40500000000000003</v>
      </c>
      <c r="AP94" s="134">
        <v>0</v>
      </c>
      <c r="AQ94" s="134">
        <v>168</v>
      </c>
      <c r="AR94" s="134">
        <v>29</v>
      </c>
      <c r="AS94" s="134">
        <v>0.26900000000000002</v>
      </c>
      <c r="AT94" s="133" t="s">
        <v>7070</v>
      </c>
      <c r="AU94" s="133" t="s">
        <v>1767</v>
      </c>
      <c r="AV94" s="133" t="s">
        <v>9602</v>
      </c>
      <c r="AW94" s="133" t="s">
        <v>9629</v>
      </c>
    </row>
    <row r="95" spans="1:49" x14ac:dyDescent="0.25">
      <c r="A95" s="80" t="s">
        <v>1779</v>
      </c>
      <c r="B95" s="80" t="s">
        <v>1780</v>
      </c>
      <c r="C95" s="80" t="s">
        <v>9786</v>
      </c>
      <c r="D95" s="80" t="s">
        <v>9787</v>
      </c>
      <c r="E95" s="80" t="s">
        <v>1772</v>
      </c>
      <c r="F95" s="80" t="s">
        <v>9788</v>
      </c>
      <c r="G95" s="80" t="s">
        <v>9700</v>
      </c>
      <c r="H95" s="80" t="s">
        <v>9789</v>
      </c>
      <c r="I95" s="80" t="s">
        <v>5375</v>
      </c>
      <c r="K95" s="80" t="s">
        <v>1820</v>
      </c>
      <c r="L95" s="80" t="s">
        <v>524</v>
      </c>
      <c r="M95" s="80" t="s">
        <v>2196</v>
      </c>
      <c r="N95" s="80" t="s">
        <v>3371</v>
      </c>
      <c r="O95" s="80" t="s">
        <v>3551</v>
      </c>
      <c r="P95" s="80" t="s">
        <v>4368</v>
      </c>
      <c r="Q95" s="80" t="s">
        <v>5375</v>
      </c>
      <c r="R95" s="80" t="s">
        <v>5759</v>
      </c>
      <c r="S95" s="80" t="s">
        <v>1759</v>
      </c>
      <c r="T95" s="80" t="s">
        <v>1757</v>
      </c>
      <c r="U95" s="110">
        <v>6.45</v>
      </c>
      <c r="V95" s="110">
        <v>38.700000000000003</v>
      </c>
      <c r="W95" s="91">
        <v>1.5427999999999999</v>
      </c>
      <c r="X95" s="91">
        <v>18.5136</v>
      </c>
      <c r="Y95" s="110" t="s">
        <v>14932</v>
      </c>
      <c r="Z95" s="110" t="s">
        <v>1</v>
      </c>
      <c r="AB95" s="133" t="s">
        <v>7468</v>
      </c>
      <c r="AC95" s="133" t="s">
        <v>8996</v>
      </c>
      <c r="AD95" s="133" t="s">
        <v>1764</v>
      </c>
      <c r="AE95" s="79">
        <v>48</v>
      </c>
      <c r="AF95" s="79" t="s">
        <v>11116</v>
      </c>
      <c r="AG95" s="134">
        <v>0.5</v>
      </c>
      <c r="AH95" s="134">
        <v>7.25</v>
      </c>
      <c r="AI95" s="134">
        <v>17.5</v>
      </c>
      <c r="AJ95" s="134">
        <v>0.32</v>
      </c>
      <c r="AK95" s="134">
        <v>14.938000000000001</v>
      </c>
      <c r="AL95" s="134">
        <v>8.5630000000000006</v>
      </c>
      <c r="AM95" s="134">
        <v>5.375</v>
      </c>
      <c r="AN95" s="134">
        <v>4</v>
      </c>
      <c r="AO95" s="134">
        <v>0.39800000000000002</v>
      </c>
      <c r="AP95" s="134">
        <v>0</v>
      </c>
      <c r="AQ95" s="134">
        <v>108</v>
      </c>
      <c r="AR95" s="134">
        <v>54</v>
      </c>
      <c r="AS95" s="134"/>
      <c r="AT95" s="133" t="s">
        <v>1771</v>
      </c>
      <c r="AU95" s="133" t="s">
        <v>1760</v>
      </c>
      <c r="AV95" s="133" t="s">
        <v>9602</v>
      </c>
      <c r="AW95" s="133" t="s">
        <v>9629</v>
      </c>
    </row>
    <row r="96" spans="1:49" x14ac:dyDescent="0.25">
      <c r="A96" s="80" t="s">
        <v>1779</v>
      </c>
      <c r="B96" s="80" t="s">
        <v>1780</v>
      </c>
      <c r="C96" s="80" t="s">
        <v>9887</v>
      </c>
      <c r="D96" s="80" t="s">
        <v>9888</v>
      </c>
      <c r="E96" s="80" t="s">
        <v>1772</v>
      </c>
      <c r="F96" s="80" t="s">
        <v>9889</v>
      </c>
      <c r="G96" s="80" t="s">
        <v>9673</v>
      </c>
      <c r="H96" s="80" t="s">
        <v>9890</v>
      </c>
      <c r="I96" s="80" t="s">
        <v>5375</v>
      </c>
      <c r="K96" s="80" t="s">
        <v>1820</v>
      </c>
      <c r="L96" s="80" t="s">
        <v>102</v>
      </c>
      <c r="M96" s="80" t="s">
        <v>1998</v>
      </c>
      <c r="N96" s="80" t="s">
        <v>3371</v>
      </c>
      <c r="O96" s="80" t="s">
        <v>3570</v>
      </c>
      <c r="P96" s="80" t="s">
        <v>4181</v>
      </c>
      <c r="Q96" s="80" t="s">
        <v>5375</v>
      </c>
      <c r="R96" s="80" t="s">
        <v>5561</v>
      </c>
      <c r="S96" s="80" t="s">
        <v>1759</v>
      </c>
      <c r="T96" s="80" t="s">
        <v>1759</v>
      </c>
      <c r="U96" s="110">
        <v>49.1</v>
      </c>
      <c r="V96" s="110">
        <v>24.55</v>
      </c>
      <c r="W96" s="91">
        <v>19.372</v>
      </c>
      <c r="X96" s="91">
        <v>19.372</v>
      </c>
      <c r="Y96" s="110" t="s">
        <v>14932</v>
      </c>
      <c r="Z96" s="110" t="s">
        <v>1</v>
      </c>
      <c r="AB96" s="133" t="s">
        <v>7270</v>
      </c>
      <c r="AC96" s="133" t="s">
        <v>7270</v>
      </c>
      <c r="AD96" s="133" t="s">
        <v>1759</v>
      </c>
      <c r="AE96" s="79">
        <v>1</v>
      </c>
      <c r="AF96" s="79" t="s">
        <v>11135</v>
      </c>
      <c r="AG96" s="134">
        <v>2.625</v>
      </c>
      <c r="AH96" s="134">
        <v>2.625</v>
      </c>
      <c r="AI96" s="134">
        <v>40.25</v>
      </c>
      <c r="AJ96" s="134">
        <v>5.0579999999999998</v>
      </c>
      <c r="AK96" s="134">
        <v>3.25</v>
      </c>
      <c r="AL96" s="134">
        <v>3.25</v>
      </c>
      <c r="AM96" s="134">
        <v>40.375</v>
      </c>
      <c r="AN96" s="134">
        <v>5.2690000000000001</v>
      </c>
      <c r="AO96" s="134">
        <v>0.247</v>
      </c>
      <c r="AP96" s="134">
        <v>0.01</v>
      </c>
      <c r="AQ96" s="134">
        <v>3000</v>
      </c>
      <c r="AR96" s="134">
        <v>40</v>
      </c>
      <c r="AS96" s="134"/>
      <c r="AT96" s="133" t="s">
        <v>9576</v>
      </c>
      <c r="AU96" s="133" t="s">
        <v>1759</v>
      </c>
      <c r="AV96" s="133" t="s">
        <v>9602</v>
      </c>
      <c r="AW96" s="133" t="s">
        <v>9629</v>
      </c>
    </row>
    <row r="97" spans="1:49" x14ac:dyDescent="0.25">
      <c r="A97" s="80" t="s">
        <v>1779</v>
      </c>
      <c r="B97" s="80" t="s">
        <v>1780</v>
      </c>
      <c r="C97" s="80" t="s">
        <v>9665</v>
      </c>
      <c r="D97" s="80" t="s">
        <v>9666</v>
      </c>
      <c r="E97" s="80" t="s">
        <v>1781</v>
      </c>
      <c r="F97" s="80" t="s">
        <v>9667</v>
      </c>
      <c r="G97" s="80" t="s">
        <v>9668</v>
      </c>
      <c r="H97" s="80" t="s">
        <v>9669</v>
      </c>
      <c r="I97" s="80" t="s">
        <v>5375</v>
      </c>
      <c r="K97" s="80" t="s">
        <v>1820</v>
      </c>
      <c r="L97" s="80" t="s">
        <v>824</v>
      </c>
      <c r="M97" s="80" t="s">
        <v>2422</v>
      </c>
      <c r="N97" s="80" t="s">
        <v>3369</v>
      </c>
      <c r="O97" s="80" t="s">
        <v>3520</v>
      </c>
      <c r="P97" s="80" t="s">
        <v>4562</v>
      </c>
      <c r="Q97" s="80" t="s">
        <v>5375</v>
      </c>
      <c r="R97" s="80" t="s">
        <v>5987</v>
      </c>
      <c r="S97" s="80" t="s">
        <v>1766</v>
      </c>
      <c r="T97" s="80" t="s">
        <v>1767</v>
      </c>
      <c r="U97" s="110">
        <v>7.2</v>
      </c>
      <c r="V97" s="110">
        <v>36</v>
      </c>
      <c r="W97" s="91">
        <v>1.85</v>
      </c>
      <c r="X97" s="91">
        <v>18.5</v>
      </c>
      <c r="Y97" s="110" t="s">
        <v>7087</v>
      </c>
      <c r="Z97" s="110" t="s">
        <v>1</v>
      </c>
      <c r="AB97" s="133" t="s">
        <v>7696</v>
      </c>
      <c r="AC97" s="133" t="s">
        <v>9109</v>
      </c>
      <c r="AD97" s="133" t="s">
        <v>1759</v>
      </c>
      <c r="AE97" s="79">
        <v>10</v>
      </c>
      <c r="AF97" s="79" t="s">
        <v>11084</v>
      </c>
      <c r="AG97" s="134">
        <v>2.375</v>
      </c>
      <c r="AH97" s="134">
        <v>6.5</v>
      </c>
      <c r="AI97" s="134">
        <v>6.5</v>
      </c>
      <c r="AJ97" s="134">
        <v>0.60599999999999998</v>
      </c>
      <c r="AK97" s="134">
        <v>13.688000000000001</v>
      </c>
      <c r="AL97" s="134">
        <v>13.063000000000001</v>
      </c>
      <c r="AM97" s="134">
        <v>7</v>
      </c>
      <c r="AN97" s="134">
        <v>6.78</v>
      </c>
      <c r="AO97" s="134">
        <v>0.72399999999999998</v>
      </c>
      <c r="AP97" s="134">
        <v>5.2999999999999999E-2</v>
      </c>
      <c r="AQ97" s="134">
        <v>12.875</v>
      </c>
      <c r="AR97" s="134">
        <v>12.875</v>
      </c>
      <c r="AS97" s="134">
        <v>6.0000000000000001E-3</v>
      </c>
      <c r="AT97" s="133" t="s">
        <v>7075</v>
      </c>
      <c r="AU97" s="133" t="s">
        <v>1758</v>
      </c>
      <c r="AV97" s="133" t="s">
        <v>9601</v>
      </c>
      <c r="AW97" s="133" t="s">
        <v>9630</v>
      </c>
    </row>
    <row r="98" spans="1:49" x14ac:dyDescent="0.25">
      <c r="A98" s="80" t="s">
        <v>1779</v>
      </c>
      <c r="B98" s="80" t="s">
        <v>1780</v>
      </c>
      <c r="C98" s="80" t="s">
        <v>9687</v>
      </c>
      <c r="D98" s="80" t="s">
        <v>9688</v>
      </c>
      <c r="E98" s="80" t="s">
        <v>1772</v>
      </c>
      <c r="F98" s="80" t="s">
        <v>9689</v>
      </c>
      <c r="G98" s="80" t="s">
        <v>9690</v>
      </c>
      <c r="H98" s="80" t="s">
        <v>9691</v>
      </c>
      <c r="I98" s="80" t="s">
        <v>5375</v>
      </c>
      <c r="K98" s="80" t="s">
        <v>1820</v>
      </c>
      <c r="L98" s="80" t="s">
        <v>290</v>
      </c>
      <c r="M98" s="80" t="s">
        <v>2013</v>
      </c>
      <c r="N98" s="80" t="s">
        <v>3378</v>
      </c>
      <c r="O98" s="80" t="s">
        <v>3526</v>
      </c>
      <c r="P98" s="80" t="s">
        <v>4193</v>
      </c>
      <c r="Q98" s="80" t="s">
        <v>5375</v>
      </c>
      <c r="R98" s="80" t="s">
        <v>5576</v>
      </c>
      <c r="S98" s="80" t="s">
        <v>1759</v>
      </c>
      <c r="T98" s="80" t="s">
        <v>1758</v>
      </c>
      <c r="U98" s="110">
        <v>17.5</v>
      </c>
      <c r="V98" s="110">
        <v>52.5</v>
      </c>
      <c r="W98" s="91">
        <v>5.0111999999999997</v>
      </c>
      <c r="X98" s="91">
        <v>30.0672</v>
      </c>
      <c r="Y98" s="110" t="s">
        <v>14932</v>
      </c>
      <c r="Z98" s="110" t="s">
        <v>1</v>
      </c>
      <c r="AB98" s="133" t="s">
        <v>7285</v>
      </c>
      <c r="AC98" s="133" t="s">
        <v>7285</v>
      </c>
      <c r="AD98" s="133" t="s">
        <v>1759</v>
      </c>
      <c r="AE98" s="79">
        <v>6</v>
      </c>
      <c r="AF98" s="79" t="s">
        <v>11138</v>
      </c>
      <c r="AG98" s="134">
        <v>1</v>
      </c>
      <c r="AH98" s="134">
        <v>9</v>
      </c>
      <c r="AI98" s="134">
        <v>15</v>
      </c>
      <c r="AJ98" s="134">
        <v>0.41899999999999998</v>
      </c>
      <c r="AK98" s="134">
        <v>15.2</v>
      </c>
      <c r="AL98" s="134">
        <v>10.199999999999999</v>
      </c>
      <c r="AM98" s="134">
        <v>6.4</v>
      </c>
      <c r="AN98" s="134">
        <v>2.62</v>
      </c>
      <c r="AO98" s="134">
        <v>0.57399999999999995</v>
      </c>
      <c r="AP98" s="134">
        <v>0</v>
      </c>
      <c r="AQ98" s="134">
        <v>168</v>
      </c>
      <c r="AR98" s="134">
        <v>29</v>
      </c>
      <c r="AS98" s="134">
        <v>0.26900000000000002</v>
      </c>
      <c r="AT98" s="133" t="s">
        <v>1767</v>
      </c>
      <c r="AU98" s="133" t="s">
        <v>7077</v>
      </c>
      <c r="AV98" s="133" t="s">
        <v>9602</v>
      </c>
      <c r="AW98" s="133" t="s">
        <v>9629</v>
      </c>
    </row>
    <row r="99" spans="1:49" x14ac:dyDescent="0.25">
      <c r="A99" s="80" t="s">
        <v>1800</v>
      </c>
      <c r="B99" s="80" t="s">
        <v>11623</v>
      </c>
      <c r="C99" s="80" t="s">
        <v>10717</v>
      </c>
      <c r="D99" s="80" t="s">
        <v>10718</v>
      </c>
      <c r="E99" s="80" t="s">
        <v>7086</v>
      </c>
      <c r="F99" s="80" t="s">
        <v>10719</v>
      </c>
      <c r="G99" s="80" t="s">
        <v>10720</v>
      </c>
      <c r="H99" s="80" t="s">
        <v>10721</v>
      </c>
      <c r="I99" s="80" t="s">
        <v>9635</v>
      </c>
      <c r="K99" s="80" t="s">
        <v>12337</v>
      </c>
      <c r="L99" s="80" t="s">
        <v>10876</v>
      </c>
      <c r="M99" s="80" t="s">
        <v>13193</v>
      </c>
      <c r="N99" s="80" t="s">
        <v>10856</v>
      </c>
      <c r="O99" s="80" t="s">
        <v>11643</v>
      </c>
      <c r="P99" s="80" t="s">
        <v>11644</v>
      </c>
      <c r="Q99" s="80" t="s">
        <v>5374</v>
      </c>
      <c r="R99" s="80" t="s">
        <v>10877</v>
      </c>
      <c r="S99" s="80" t="s">
        <v>1759</v>
      </c>
      <c r="T99" s="80" t="s">
        <v>1757</v>
      </c>
      <c r="U99" s="110">
        <v>4.45</v>
      </c>
      <c r="V99" s="110">
        <v>26.7</v>
      </c>
      <c r="W99" s="91">
        <v>1.9357500000000001</v>
      </c>
      <c r="X99" s="91">
        <v>23.228999999999999</v>
      </c>
      <c r="Y99" s="110" t="s">
        <v>14932</v>
      </c>
      <c r="Z99" s="110" t="s">
        <v>1</v>
      </c>
      <c r="AB99" s="133" t="s">
        <v>11927</v>
      </c>
      <c r="AC99" s="133" t="s">
        <v>11928</v>
      </c>
      <c r="AD99" s="133" t="s">
        <v>7074</v>
      </c>
      <c r="AE99" s="79">
        <v>576</v>
      </c>
      <c r="AF99" s="79" t="s">
        <v>12093</v>
      </c>
      <c r="AG99" s="134">
        <v>0.25</v>
      </c>
      <c r="AH99" s="134">
        <v>5.5</v>
      </c>
      <c r="AI99" s="134">
        <v>7.25</v>
      </c>
      <c r="AJ99" s="134">
        <v>6.5000000000000002E-2</v>
      </c>
      <c r="AK99" s="134">
        <v>7.55</v>
      </c>
      <c r="AL99" s="134">
        <v>5.875</v>
      </c>
      <c r="AM99" s="134">
        <v>3.375</v>
      </c>
      <c r="AN99" s="134">
        <v>0.81</v>
      </c>
      <c r="AO99" s="134">
        <v>8.6999999999999994E-2</v>
      </c>
      <c r="AP99" s="134">
        <v>0</v>
      </c>
      <c r="AQ99" s="134">
        <v>5.5</v>
      </c>
      <c r="AR99" s="134">
        <v>5</v>
      </c>
      <c r="AS99" s="134"/>
      <c r="AT99" s="133" t="s">
        <v>7086</v>
      </c>
      <c r="AU99" s="133" t="s">
        <v>7066</v>
      </c>
      <c r="AV99" s="133" t="s">
        <v>9623</v>
      </c>
      <c r="AW99" s="133" t="s">
        <v>9629</v>
      </c>
    </row>
    <row r="100" spans="1:49" x14ac:dyDescent="0.25">
      <c r="A100" s="80" t="s">
        <v>1779</v>
      </c>
      <c r="B100" s="80" t="s">
        <v>1780</v>
      </c>
      <c r="C100" s="80" t="s">
        <v>9814</v>
      </c>
      <c r="D100" s="80" t="s">
        <v>9815</v>
      </c>
      <c r="E100" s="80" t="s">
        <v>1781</v>
      </c>
      <c r="F100" s="80" t="s">
        <v>9816</v>
      </c>
      <c r="G100" s="80" t="s">
        <v>9744</v>
      </c>
      <c r="H100" s="80" t="s">
        <v>9779</v>
      </c>
      <c r="I100" s="80" t="s">
        <v>5375</v>
      </c>
      <c r="K100" s="80" t="s">
        <v>1820</v>
      </c>
      <c r="L100" s="80" t="s">
        <v>733</v>
      </c>
      <c r="M100" s="80" t="s">
        <v>2001</v>
      </c>
      <c r="N100" s="80" t="s">
        <v>3392</v>
      </c>
      <c r="O100" s="80" t="s">
        <v>3553</v>
      </c>
      <c r="P100" s="80" t="s">
        <v>4121</v>
      </c>
      <c r="Q100" s="80" t="s">
        <v>5375</v>
      </c>
      <c r="R100" s="80" t="s">
        <v>5564</v>
      </c>
      <c r="S100" s="80" t="s">
        <v>1766</v>
      </c>
      <c r="T100" s="80" t="s">
        <v>1757</v>
      </c>
      <c r="U100" s="110">
        <v>4.75</v>
      </c>
      <c r="V100" s="110">
        <v>28.5</v>
      </c>
      <c r="W100" s="91">
        <v>1.06</v>
      </c>
      <c r="X100" s="91">
        <v>12.72</v>
      </c>
      <c r="Y100" s="110" t="s">
        <v>7087</v>
      </c>
      <c r="Z100" s="110" t="s">
        <v>1</v>
      </c>
      <c r="AB100" s="133" t="s">
        <v>7273</v>
      </c>
      <c r="AC100" s="133" t="s">
        <v>7273</v>
      </c>
      <c r="AD100" s="133" t="s">
        <v>1759</v>
      </c>
      <c r="AE100" s="79">
        <v>12</v>
      </c>
      <c r="AF100" s="79" t="s">
        <v>11121</v>
      </c>
      <c r="AG100" s="134">
        <v>1.625</v>
      </c>
      <c r="AH100" s="134">
        <v>5</v>
      </c>
      <c r="AI100" s="134">
        <v>5</v>
      </c>
      <c r="AJ100" s="134">
        <v>0.24399999999999999</v>
      </c>
      <c r="AK100" s="134">
        <v>12.7</v>
      </c>
      <c r="AL100" s="134">
        <v>11.2</v>
      </c>
      <c r="AM100" s="134">
        <v>5.65</v>
      </c>
      <c r="AN100" s="134">
        <v>3.4780000000000002</v>
      </c>
      <c r="AO100" s="134">
        <v>0.46500000000000002</v>
      </c>
      <c r="AP100" s="134">
        <v>5.5E-2</v>
      </c>
      <c r="AQ100" s="134">
        <v>10</v>
      </c>
      <c r="AR100" s="134">
        <v>10</v>
      </c>
      <c r="AS100" s="134">
        <v>6.0000000000000001E-3</v>
      </c>
      <c r="AT100" s="133" t="s">
        <v>1757</v>
      </c>
      <c r="AU100" s="133" t="s">
        <v>1760</v>
      </c>
      <c r="AV100" s="133" t="s">
        <v>9601</v>
      </c>
      <c r="AW100" s="133" t="s">
        <v>9630</v>
      </c>
    </row>
    <row r="101" spans="1:49" x14ac:dyDescent="0.25">
      <c r="A101" s="80" t="s">
        <v>1800</v>
      </c>
      <c r="B101" s="80" t="s">
        <v>11623</v>
      </c>
      <c r="C101" s="80" t="s">
        <v>10492</v>
      </c>
      <c r="D101" s="80" t="s">
        <v>10493</v>
      </c>
      <c r="E101" s="80" t="s">
        <v>7086</v>
      </c>
      <c r="F101" s="80" t="s">
        <v>10494</v>
      </c>
      <c r="G101" s="80" t="s">
        <v>9700</v>
      </c>
      <c r="H101" s="80" t="s">
        <v>10145</v>
      </c>
      <c r="I101" s="80" t="s">
        <v>5377</v>
      </c>
      <c r="K101" s="80" t="s">
        <v>12337</v>
      </c>
      <c r="L101" s="80" t="s">
        <v>10873</v>
      </c>
      <c r="M101" s="80" t="s">
        <v>10874</v>
      </c>
      <c r="N101" s="80" t="s">
        <v>11656</v>
      </c>
      <c r="O101" s="80" t="s">
        <v>11657</v>
      </c>
      <c r="P101" s="80" t="s">
        <v>11658</v>
      </c>
      <c r="Q101" s="80" t="s">
        <v>5374</v>
      </c>
      <c r="R101" s="80" t="s">
        <v>10875</v>
      </c>
      <c r="S101" s="80" t="s">
        <v>1759</v>
      </c>
      <c r="T101" s="80" t="s">
        <v>1757</v>
      </c>
      <c r="U101" s="110">
        <v>9.9499999999999993</v>
      </c>
      <c r="V101" s="110">
        <v>59.7</v>
      </c>
      <c r="W101" s="91">
        <v>2.8855</v>
      </c>
      <c r="X101" s="91">
        <v>34.625999999999998</v>
      </c>
      <c r="Y101" s="110" t="s">
        <v>14932</v>
      </c>
      <c r="Z101" s="110" t="s">
        <v>1</v>
      </c>
      <c r="AB101" s="133" t="s">
        <v>11937</v>
      </c>
      <c r="AC101" s="133" t="s">
        <v>11938</v>
      </c>
      <c r="AD101" s="133" t="s">
        <v>1764</v>
      </c>
      <c r="AE101" s="79">
        <v>48</v>
      </c>
      <c r="AF101" s="79" t="s">
        <v>11141</v>
      </c>
      <c r="AG101" s="134">
        <v>0.25</v>
      </c>
      <c r="AH101" s="134">
        <v>7.5</v>
      </c>
      <c r="AI101" s="134">
        <v>16.25</v>
      </c>
      <c r="AJ101" s="134">
        <v>0.26</v>
      </c>
      <c r="AK101" s="134">
        <v>14.125</v>
      </c>
      <c r="AL101" s="134">
        <v>7.5</v>
      </c>
      <c r="AM101" s="134">
        <v>2.5</v>
      </c>
      <c r="AN101" s="134">
        <v>3.55</v>
      </c>
      <c r="AO101" s="134">
        <v>0.153</v>
      </c>
      <c r="AP101" s="134">
        <v>0</v>
      </c>
      <c r="AQ101" s="134">
        <v>102</v>
      </c>
      <c r="AR101" s="134">
        <v>54</v>
      </c>
      <c r="AS101" s="134"/>
      <c r="AT101" s="133" t="s">
        <v>1773</v>
      </c>
      <c r="AU101" s="133" t="s">
        <v>1791</v>
      </c>
      <c r="AV101" s="133" t="s">
        <v>9602</v>
      </c>
      <c r="AW101" s="133" t="s">
        <v>9629</v>
      </c>
    </row>
    <row r="102" spans="1:49" x14ac:dyDescent="0.25">
      <c r="A102" s="80" t="s">
        <v>1779</v>
      </c>
      <c r="B102" s="80" t="s">
        <v>1780</v>
      </c>
      <c r="C102" s="80" t="s">
        <v>9682</v>
      </c>
      <c r="D102" s="80" t="s">
        <v>9683</v>
      </c>
      <c r="E102" s="80" t="s">
        <v>1772</v>
      </c>
      <c r="F102" s="80" t="s">
        <v>9684</v>
      </c>
      <c r="G102" s="80" t="s">
        <v>9685</v>
      </c>
      <c r="H102" s="80" t="s">
        <v>9686</v>
      </c>
      <c r="I102" s="80" t="s">
        <v>5375</v>
      </c>
      <c r="K102" s="80" t="s">
        <v>1820</v>
      </c>
      <c r="L102" s="80" t="s">
        <v>374</v>
      </c>
      <c r="M102" s="80" t="s">
        <v>2426</v>
      </c>
      <c r="N102" s="80" t="s">
        <v>3370</v>
      </c>
      <c r="O102" s="80" t="s">
        <v>3525</v>
      </c>
      <c r="P102" s="80" t="s">
        <v>4567</v>
      </c>
      <c r="Q102" s="80" t="s">
        <v>5375</v>
      </c>
      <c r="R102" s="80" t="s">
        <v>5991</v>
      </c>
      <c r="S102" s="80" t="s">
        <v>1763</v>
      </c>
      <c r="T102" s="80" t="s">
        <v>1757</v>
      </c>
      <c r="U102" s="110">
        <v>19</v>
      </c>
      <c r="V102" s="110">
        <v>114</v>
      </c>
      <c r="W102" s="91">
        <v>6.0435999999999996</v>
      </c>
      <c r="X102" s="91">
        <v>72.523200000000003</v>
      </c>
      <c r="Y102" s="110" t="s">
        <v>14932</v>
      </c>
      <c r="Z102" s="110" t="s">
        <v>1</v>
      </c>
      <c r="AB102" s="133" t="s">
        <v>7700</v>
      </c>
      <c r="AC102" s="133" t="s">
        <v>7700</v>
      </c>
      <c r="AD102" s="133" t="s">
        <v>1759</v>
      </c>
      <c r="AE102" s="79">
        <v>12</v>
      </c>
      <c r="AF102" s="79" t="s">
        <v>11089</v>
      </c>
      <c r="AG102" s="134">
        <v>2.25</v>
      </c>
      <c r="AH102" s="134">
        <v>10.25</v>
      </c>
      <c r="AI102" s="134">
        <v>10.25</v>
      </c>
      <c r="AJ102" s="134">
        <v>1.079</v>
      </c>
      <c r="AK102" s="134">
        <v>15.25</v>
      </c>
      <c r="AL102" s="134">
        <v>10.5</v>
      </c>
      <c r="AM102" s="134">
        <v>10.5</v>
      </c>
      <c r="AN102" s="134">
        <v>13.49</v>
      </c>
      <c r="AO102" s="134">
        <v>0.97299999999999998</v>
      </c>
      <c r="AP102" s="134">
        <v>1</v>
      </c>
      <c r="AQ102" s="134">
        <v>10.25</v>
      </c>
      <c r="AR102" s="134">
        <v>10.25</v>
      </c>
      <c r="AS102" s="134">
        <v>5.6000000000000001E-2</v>
      </c>
      <c r="AT102" s="133" t="s">
        <v>1783</v>
      </c>
      <c r="AU102" s="133" t="s">
        <v>1764</v>
      </c>
      <c r="AV102" s="133" t="s">
        <v>9605</v>
      </c>
      <c r="AW102" s="133" t="s">
        <v>9629</v>
      </c>
    </row>
    <row r="103" spans="1:49" x14ac:dyDescent="0.25">
      <c r="A103" s="80" t="s">
        <v>1779</v>
      </c>
      <c r="B103" s="80" t="s">
        <v>1780</v>
      </c>
      <c r="C103" s="80" t="s">
        <v>9687</v>
      </c>
      <c r="D103" s="80" t="s">
        <v>9688</v>
      </c>
      <c r="E103" s="80" t="s">
        <v>1772</v>
      </c>
      <c r="F103" s="80" t="s">
        <v>9689</v>
      </c>
      <c r="G103" s="80" t="s">
        <v>9690</v>
      </c>
      <c r="H103" s="80" t="s">
        <v>9691</v>
      </c>
      <c r="I103" s="80" t="s">
        <v>5375</v>
      </c>
      <c r="K103" s="80" t="s">
        <v>1820</v>
      </c>
      <c r="L103" s="80" t="s">
        <v>571</v>
      </c>
      <c r="M103" s="80" t="s">
        <v>2016</v>
      </c>
      <c r="N103" s="80" t="s">
        <v>3390</v>
      </c>
      <c r="O103" s="80" t="s">
        <v>3526</v>
      </c>
      <c r="P103" s="80" t="s">
        <v>4196</v>
      </c>
      <c r="Q103" s="80" t="s">
        <v>5375</v>
      </c>
      <c r="R103" s="80" t="s">
        <v>5579</v>
      </c>
      <c r="S103" s="80" t="s">
        <v>1759</v>
      </c>
      <c r="T103" s="80" t="s">
        <v>1758</v>
      </c>
      <c r="U103" s="110">
        <v>17.5</v>
      </c>
      <c r="V103" s="110">
        <v>52.5</v>
      </c>
      <c r="W103" s="91">
        <v>5.0111999999999997</v>
      </c>
      <c r="X103" s="91">
        <v>30.0672</v>
      </c>
      <c r="Y103" s="110" t="s">
        <v>14932</v>
      </c>
      <c r="Z103" s="110" t="s">
        <v>1</v>
      </c>
      <c r="AB103" s="133" t="s">
        <v>7288</v>
      </c>
      <c r="AC103" s="133" t="s">
        <v>7288</v>
      </c>
      <c r="AD103" s="133" t="s">
        <v>1759</v>
      </c>
      <c r="AE103" s="79">
        <v>6</v>
      </c>
      <c r="AF103" s="79" t="s">
        <v>11090</v>
      </c>
      <c r="AG103" s="134">
        <v>0.5</v>
      </c>
      <c r="AH103" s="134">
        <v>10</v>
      </c>
      <c r="AI103" s="134">
        <v>18.25</v>
      </c>
      <c r="AJ103" s="134">
        <v>0.42399999999999999</v>
      </c>
      <c r="AK103" s="134">
        <v>15.5</v>
      </c>
      <c r="AL103" s="134">
        <v>9.5</v>
      </c>
      <c r="AM103" s="134">
        <v>4.75</v>
      </c>
      <c r="AN103" s="134">
        <v>2.65</v>
      </c>
      <c r="AO103" s="134">
        <v>0.40500000000000003</v>
      </c>
      <c r="AP103" s="134">
        <v>0</v>
      </c>
      <c r="AQ103" s="134">
        <v>168</v>
      </c>
      <c r="AR103" s="134">
        <v>29</v>
      </c>
      <c r="AS103" s="134">
        <v>0.26900000000000002</v>
      </c>
      <c r="AT103" s="133" t="s">
        <v>7070</v>
      </c>
      <c r="AU103" s="133" t="s">
        <v>1767</v>
      </c>
      <c r="AV103" s="133" t="s">
        <v>9602</v>
      </c>
      <c r="AW103" s="133" t="s">
        <v>9629</v>
      </c>
    </row>
    <row r="104" spans="1:49" x14ac:dyDescent="0.25">
      <c r="A104" s="80" t="s">
        <v>1779</v>
      </c>
      <c r="B104" s="80" t="s">
        <v>1780</v>
      </c>
      <c r="C104" s="80" t="s">
        <v>9814</v>
      </c>
      <c r="D104" s="80" t="s">
        <v>9815</v>
      </c>
      <c r="E104" s="80" t="s">
        <v>1781</v>
      </c>
      <c r="F104" s="80" t="s">
        <v>9816</v>
      </c>
      <c r="G104" s="80" t="s">
        <v>9744</v>
      </c>
      <c r="H104" s="80" t="s">
        <v>9779</v>
      </c>
      <c r="I104" s="80" t="s">
        <v>5375</v>
      </c>
      <c r="K104" s="80" t="s">
        <v>1820</v>
      </c>
      <c r="L104" s="80" t="s">
        <v>794</v>
      </c>
      <c r="M104" s="80" t="s">
        <v>2007</v>
      </c>
      <c r="N104" s="80" t="s">
        <v>3383</v>
      </c>
      <c r="O104" s="80" t="s">
        <v>3553</v>
      </c>
      <c r="P104" s="80" t="s">
        <v>4188</v>
      </c>
      <c r="Q104" s="80" t="s">
        <v>5375</v>
      </c>
      <c r="R104" s="80" t="s">
        <v>5570</v>
      </c>
      <c r="S104" s="80" t="s">
        <v>1766</v>
      </c>
      <c r="T104" s="80" t="s">
        <v>1757</v>
      </c>
      <c r="U104" s="110">
        <v>4.75</v>
      </c>
      <c r="V104" s="110">
        <v>28.5</v>
      </c>
      <c r="W104" s="91">
        <v>1.06</v>
      </c>
      <c r="X104" s="91">
        <v>12.72</v>
      </c>
      <c r="Y104" s="110" t="s">
        <v>7087</v>
      </c>
      <c r="Z104" s="110" t="s">
        <v>1</v>
      </c>
      <c r="AB104" s="133" t="s">
        <v>7279</v>
      </c>
      <c r="AC104" s="133" t="s">
        <v>7279</v>
      </c>
      <c r="AD104" s="133" t="s">
        <v>1759</v>
      </c>
      <c r="AE104" s="79">
        <v>12</v>
      </c>
      <c r="AF104" s="79" t="s">
        <v>11121</v>
      </c>
      <c r="AG104" s="134">
        <v>1.625</v>
      </c>
      <c r="AH104" s="134">
        <v>5</v>
      </c>
      <c r="AI104" s="134">
        <v>5</v>
      </c>
      <c r="AJ104" s="134">
        <v>0.24399999999999999</v>
      </c>
      <c r="AK104" s="134">
        <v>12.7</v>
      </c>
      <c r="AL104" s="134">
        <v>11.2</v>
      </c>
      <c r="AM104" s="134">
        <v>5.65</v>
      </c>
      <c r="AN104" s="134">
        <v>3.4780000000000002</v>
      </c>
      <c r="AO104" s="134">
        <v>0.46500000000000002</v>
      </c>
      <c r="AP104" s="134">
        <v>5.5E-2</v>
      </c>
      <c r="AQ104" s="134">
        <v>10</v>
      </c>
      <c r="AR104" s="134">
        <v>10</v>
      </c>
      <c r="AS104" s="134">
        <v>6.0000000000000001E-3</v>
      </c>
      <c r="AT104" s="133" t="s">
        <v>1757</v>
      </c>
      <c r="AU104" s="133" t="s">
        <v>1760</v>
      </c>
      <c r="AV104" s="133" t="s">
        <v>9601</v>
      </c>
      <c r="AW104" s="133" t="s">
        <v>9630</v>
      </c>
    </row>
    <row r="105" spans="1:49" x14ac:dyDescent="0.25">
      <c r="A105" s="80" t="s">
        <v>1800</v>
      </c>
      <c r="B105" s="80" t="s">
        <v>1801</v>
      </c>
      <c r="C105" s="80" t="s">
        <v>9636</v>
      </c>
      <c r="D105" s="80" t="s">
        <v>9637</v>
      </c>
      <c r="E105" s="80" t="s">
        <v>7086</v>
      </c>
      <c r="F105" s="80" t="s">
        <v>10028</v>
      </c>
      <c r="G105" s="80" t="s">
        <v>10029</v>
      </c>
      <c r="H105" s="80" t="s">
        <v>10030</v>
      </c>
      <c r="I105" s="80" t="s">
        <v>9635</v>
      </c>
      <c r="K105" s="80" t="s">
        <v>12328</v>
      </c>
      <c r="L105" s="80" t="s">
        <v>548</v>
      </c>
      <c r="M105" s="80" t="s">
        <v>2226</v>
      </c>
      <c r="N105" s="80" t="s">
        <v>3401</v>
      </c>
      <c r="O105" s="80" t="s">
        <v>3619</v>
      </c>
      <c r="P105" s="80" t="s">
        <v>4398</v>
      </c>
      <c r="Q105" s="80" t="s">
        <v>5374</v>
      </c>
      <c r="R105" s="80" t="s">
        <v>5789</v>
      </c>
      <c r="S105" s="80" t="s">
        <v>1769</v>
      </c>
      <c r="T105" s="80" t="s">
        <v>1757</v>
      </c>
      <c r="U105" s="110">
        <v>4.4000000000000004</v>
      </c>
      <c r="V105" s="110">
        <v>26.4</v>
      </c>
      <c r="W105" s="91">
        <v>1.9139999999999999</v>
      </c>
      <c r="X105" s="91">
        <v>22.968</v>
      </c>
      <c r="Y105" s="110" t="s">
        <v>14932</v>
      </c>
      <c r="Z105" s="110" t="s">
        <v>1</v>
      </c>
      <c r="AB105" s="133" t="s">
        <v>7498</v>
      </c>
      <c r="AC105" s="133" t="s">
        <v>9012</v>
      </c>
      <c r="AD105" s="133" t="s">
        <v>1767</v>
      </c>
      <c r="AE105" s="79">
        <v>120</v>
      </c>
      <c r="AF105" s="79" t="s">
        <v>11175</v>
      </c>
      <c r="AG105" s="134">
        <v>0.75</v>
      </c>
      <c r="AH105" s="134">
        <v>3.75</v>
      </c>
      <c r="AI105" s="134">
        <v>16</v>
      </c>
      <c r="AJ105" s="134">
        <v>0.16</v>
      </c>
      <c r="AK105" s="134">
        <v>11.5</v>
      </c>
      <c r="AL105" s="134">
        <v>7</v>
      </c>
      <c r="AM105" s="134">
        <v>3</v>
      </c>
      <c r="AN105" s="134">
        <v>2</v>
      </c>
      <c r="AO105" s="134">
        <v>0.14000000000000001</v>
      </c>
      <c r="AP105" s="134">
        <v>0.125</v>
      </c>
      <c r="AQ105" s="134">
        <v>0.25</v>
      </c>
      <c r="AR105" s="134">
        <v>33</v>
      </c>
      <c r="AS105" s="134">
        <v>8.7999999999999995E-2</v>
      </c>
      <c r="AT105" s="133" t="s">
        <v>9554</v>
      </c>
      <c r="AU105" s="133" t="s">
        <v>1765</v>
      </c>
      <c r="AV105" s="133" t="s">
        <v>9613</v>
      </c>
      <c r="AW105" s="133" t="s">
        <v>9629</v>
      </c>
    </row>
    <row r="106" spans="1:49" x14ac:dyDescent="0.25">
      <c r="A106" s="80" t="s">
        <v>1779</v>
      </c>
      <c r="B106" s="80" t="s">
        <v>1780</v>
      </c>
      <c r="C106" s="80" t="s">
        <v>10398</v>
      </c>
      <c r="D106" s="80" t="s">
        <v>10399</v>
      </c>
      <c r="E106" s="80" t="s">
        <v>1781</v>
      </c>
      <c r="F106" s="80" t="s">
        <v>10400</v>
      </c>
      <c r="G106" s="80" t="s">
        <v>9700</v>
      </c>
      <c r="H106" s="80" t="s">
        <v>10401</v>
      </c>
      <c r="I106" s="80" t="s">
        <v>5375</v>
      </c>
      <c r="K106" s="80" t="s">
        <v>1820</v>
      </c>
      <c r="L106" s="80" t="s">
        <v>892</v>
      </c>
      <c r="M106" s="80" t="s">
        <v>2651</v>
      </c>
      <c r="N106" s="80" t="s">
        <v>3382</v>
      </c>
      <c r="O106" s="80" t="s">
        <v>3759</v>
      </c>
      <c r="P106" s="80" t="s">
        <v>4759</v>
      </c>
      <c r="Q106" s="80" t="s">
        <v>5375</v>
      </c>
      <c r="R106" s="80" t="s">
        <v>6219</v>
      </c>
      <c r="S106" s="80" t="s">
        <v>1759</v>
      </c>
      <c r="T106" s="80" t="s">
        <v>1757</v>
      </c>
      <c r="U106" s="110">
        <v>8</v>
      </c>
      <c r="V106" s="110">
        <v>48</v>
      </c>
      <c r="W106" s="91">
        <v>1.89</v>
      </c>
      <c r="X106" s="91">
        <v>22.68</v>
      </c>
      <c r="Y106" s="110" t="s">
        <v>7087</v>
      </c>
      <c r="Z106" s="110" t="s">
        <v>1</v>
      </c>
      <c r="AB106" s="133" t="s">
        <v>7929</v>
      </c>
      <c r="AC106" s="133" t="s">
        <v>9225</v>
      </c>
      <c r="AD106" s="133" t="s">
        <v>1759</v>
      </c>
      <c r="AE106" s="79">
        <v>12</v>
      </c>
      <c r="AF106" s="79" t="s">
        <v>11265</v>
      </c>
      <c r="AG106" s="134">
        <v>1.125</v>
      </c>
      <c r="AH106" s="134">
        <v>11</v>
      </c>
      <c r="AI106" s="134">
        <v>11</v>
      </c>
      <c r="AJ106" s="134">
        <v>0.38800000000000001</v>
      </c>
      <c r="AK106" s="134">
        <v>11.574999999999999</v>
      </c>
      <c r="AL106" s="134">
        <v>11.574999999999999</v>
      </c>
      <c r="AM106" s="134">
        <v>11.9</v>
      </c>
      <c r="AN106" s="134">
        <v>5.3659999999999997</v>
      </c>
      <c r="AO106" s="134">
        <v>0.92300000000000004</v>
      </c>
      <c r="AP106" s="134">
        <v>0</v>
      </c>
      <c r="AQ106" s="134">
        <v>82</v>
      </c>
      <c r="AR106" s="134">
        <v>82</v>
      </c>
      <c r="AS106" s="134"/>
      <c r="AT106" s="133" t="s">
        <v>1757</v>
      </c>
      <c r="AU106" s="133" t="s">
        <v>1764</v>
      </c>
      <c r="AV106" s="133" t="s">
        <v>9601</v>
      </c>
      <c r="AW106" s="133" t="s">
        <v>9630</v>
      </c>
    </row>
    <row r="107" spans="1:49" x14ac:dyDescent="0.25">
      <c r="A107" s="80" t="s">
        <v>1779</v>
      </c>
      <c r="B107" s="80" t="s">
        <v>1780</v>
      </c>
      <c r="C107" s="80" t="s">
        <v>9687</v>
      </c>
      <c r="D107" s="80" t="s">
        <v>9688</v>
      </c>
      <c r="E107" s="80" t="s">
        <v>1772</v>
      </c>
      <c r="F107" s="80" t="s">
        <v>9689</v>
      </c>
      <c r="G107" s="80" t="s">
        <v>9690</v>
      </c>
      <c r="H107" s="80" t="s">
        <v>9691</v>
      </c>
      <c r="I107" s="80" t="s">
        <v>5375</v>
      </c>
      <c r="K107" s="80" t="s">
        <v>1820</v>
      </c>
      <c r="L107" s="80" t="s">
        <v>169</v>
      </c>
      <c r="M107" s="80" t="s">
        <v>2019</v>
      </c>
      <c r="N107" s="80" t="s">
        <v>3388</v>
      </c>
      <c r="O107" s="80" t="s">
        <v>3526</v>
      </c>
      <c r="P107" s="80" t="s">
        <v>4198</v>
      </c>
      <c r="Q107" s="80" t="s">
        <v>5375</v>
      </c>
      <c r="R107" s="80" t="s">
        <v>5582</v>
      </c>
      <c r="S107" s="80" t="s">
        <v>1759</v>
      </c>
      <c r="T107" s="80" t="s">
        <v>1758</v>
      </c>
      <c r="U107" s="110">
        <v>17.5</v>
      </c>
      <c r="V107" s="110">
        <v>52.5</v>
      </c>
      <c r="W107" s="91">
        <v>5.0111999999999997</v>
      </c>
      <c r="X107" s="91">
        <v>30.0672</v>
      </c>
      <c r="Y107" s="110" t="s">
        <v>14932</v>
      </c>
      <c r="Z107" s="110" t="s">
        <v>1</v>
      </c>
      <c r="AB107" s="133" t="s">
        <v>7291</v>
      </c>
      <c r="AC107" s="133" t="s">
        <v>7291</v>
      </c>
      <c r="AD107" s="133" t="s">
        <v>1759</v>
      </c>
      <c r="AE107" s="79">
        <v>6</v>
      </c>
      <c r="AF107" s="79" t="s">
        <v>11090</v>
      </c>
      <c r="AG107" s="134">
        <v>0.5</v>
      </c>
      <c r="AH107" s="134">
        <v>10</v>
      </c>
      <c r="AI107" s="134">
        <v>18.25</v>
      </c>
      <c r="AJ107" s="134">
        <v>0.42399999999999999</v>
      </c>
      <c r="AK107" s="134">
        <v>15.5</v>
      </c>
      <c r="AL107" s="134">
        <v>9.5</v>
      </c>
      <c r="AM107" s="134">
        <v>4.75</v>
      </c>
      <c r="AN107" s="134">
        <v>2.65</v>
      </c>
      <c r="AO107" s="134">
        <v>0.40500000000000003</v>
      </c>
      <c r="AP107" s="134">
        <v>0</v>
      </c>
      <c r="AQ107" s="134">
        <v>168</v>
      </c>
      <c r="AR107" s="134">
        <v>29</v>
      </c>
      <c r="AS107" s="134">
        <v>0.26900000000000002</v>
      </c>
      <c r="AT107" s="133" t="s">
        <v>7070</v>
      </c>
      <c r="AU107" s="133" t="s">
        <v>1767</v>
      </c>
      <c r="AV107" s="133" t="s">
        <v>9602</v>
      </c>
      <c r="AW107" s="133" t="s">
        <v>9629</v>
      </c>
    </row>
    <row r="108" spans="1:49" x14ac:dyDescent="0.25">
      <c r="A108" s="80" t="s">
        <v>1779</v>
      </c>
      <c r="B108" s="80" t="s">
        <v>1780</v>
      </c>
      <c r="C108" s="80" t="s">
        <v>9814</v>
      </c>
      <c r="D108" s="80" t="s">
        <v>9815</v>
      </c>
      <c r="E108" s="80" t="s">
        <v>1781</v>
      </c>
      <c r="F108" s="80" t="s">
        <v>9816</v>
      </c>
      <c r="G108" s="80" t="s">
        <v>9744</v>
      </c>
      <c r="H108" s="80" t="s">
        <v>9779</v>
      </c>
      <c r="I108" s="80" t="s">
        <v>5375</v>
      </c>
      <c r="K108" s="80" t="s">
        <v>1820</v>
      </c>
      <c r="L108" s="80" t="s">
        <v>1052</v>
      </c>
      <c r="M108" s="80" t="s">
        <v>2011</v>
      </c>
      <c r="N108" s="80" t="s">
        <v>3395</v>
      </c>
      <c r="O108" s="80" t="s">
        <v>3553</v>
      </c>
      <c r="P108" s="80" t="s">
        <v>4124</v>
      </c>
      <c r="Q108" s="80" t="s">
        <v>5375</v>
      </c>
      <c r="R108" s="80" t="s">
        <v>5574</v>
      </c>
      <c r="S108" s="80" t="s">
        <v>1766</v>
      </c>
      <c r="T108" s="80" t="s">
        <v>1757</v>
      </c>
      <c r="U108" s="110">
        <v>4.75</v>
      </c>
      <c r="V108" s="110">
        <v>28.5</v>
      </c>
      <c r="W108" s="91">
        <v>1.06</v>
      </c>
      <c r="X108" s="91">
        <v>12.72</v>
      </c>
      <c r="Y108" s="110" t="s">
        <v>7087</v>
      </c>
      <c r="Z108" s="110" t="s">
        <v>1</v>
      </c>
      <c r="AB108" s="133" t="s">
        <v>7283</v>
      </c>
      <c r="AC108" s="133" t="s">
        <v>7283</v>
      </c>
      <c r="AD108" s="133" t="s">
        <v>1759</v>
      </c>
      <c r="AE108" s="79">
        <v>12</v>
      </c>
      <c r="AF108" s="79" t="s">
        <v>11121</v>
      </c>
      <c r="AG108" s="134">
        <v>1.625</v>
      </c>
      <c r="AH108" s="134">
        <v>5</v>
      </c>
      <c r="AI108" s="134">
        <v>5</v>
      </c>
      <c r="AJ108" s="134">
        <v>0.24399999999999999</v>
      </c>
      <c r="AK108" s="134">
        <v>12.7</v>
      </c>
      <c r="AL108" s="134">
        <v>11.2</v>
      </c>
      <c r="AM108" s="134">
        <v>5.65</v>
      </c>
      <c r="AN108" s="134">
        <v>3.4780000000000002</v>
      </c>
      <c r="AO108" s="134">
        <v>0.46500000000000002</v>
      </c>
      <c r="AP108" s="134">
        <v>5.5E-2</v>
      </c>
      <c r="AQ108" s="134">
        <v>10</v>
      </c>
      <c r="AR108" s="134">
        <v>10</v>
      </c>
      <c r="AS108" s="134">
        <v>6.0000000000000001E-3</v>
      </c>
      <c r="AT108" s="133" t="s">
        <v>1757</v>
      </c>
      <c r="AU108" s="133" t="s">
        <v>1760</v>
      </c>
      <c r="AV108" s="133" t="s">
        <v>9601</v>
      </c>
      <c r="AW108" s="133" t="s">
        <v>9630</v>
      </c>
    </row>
    <row r="109" spans="1:49" x14ac:dyDescent="0.25">
      <c r="A109" s="80" t="s">
        <v>1800</v>
      </c>
      <c r="B109" s="80" t="s">
        <v>1801</v>
      </c>
      <c r="C109" s="80" t="s">
        <v>9636</v>
      </c>
      <c r="D109" s="80" t="s">
        <v>9637</v>
      </c>
      <c r="E109" s="80" t="s">
        <v>1778</v>
      </c>
      <c r="F109" s="80" t="s">
        <v>10031</v>
      </c>
      <c r="G109" s="80" t="s">
        <v>9808</v>
      </c>
      <c r="H109" s="80" t="s">
        <v>10032</v>
      </c>
      <c r="I109" s="80" t="s">
        <v>9635</v>
      </c>
      <c r="K109" s="80" t="s">
        <v>12328</v>
      </c>
      <c r="L109" s="80" t="s">
        <v>300</v>
      </c>
      <c r="M109" s="80" t="s">
        <v>2237</v>
      </c>
      <c r="N109" s="80" t="s">
        <v>3401</v>
      </c>
      <c r="O109" s="80" t="s">
        <v>3621</v>
      </c>
      <c r="P109" s="80" t="s">
        <v>4408</v>
      </c>
      <c r="Q109" s="80" t="s">
        <v>5374</v>
      </c>
      <c r="R109" s="80" t="s">
        <v>5800</v>
      </c>
      <c r="S109" s="80" t="s">
        <v>1759</v>
      </c>
      <c r="T109" s="80" t="s">
        <v>1757</v>
      </c>
      <c r="U109" s="110">
        <v>2.2000000000000002</v>
      </c>
      <c r="V109" s="110">
        <v>13.2</v>
      </c>
      <c r="W109" s="91">
        <v>0.82499999999999996</v>
      </c>
      <c r="X109" s="91">
        <v>9.9</v>
      </c>
      <c r="Y109" s="110" t="s">
        <v>7087</v>
      </c>
      <c r="Z109" s="110" t="s">
        <v>1</v>
      </c>
      <c r="AB109" s="133" t="s">
        <v>7509</v>
      </c>
      <c r="AC109" s="133" t="s">
        <v>9020</v>
      </c>
      <c r="AD109" s="133" t="s">
        <v>1757</v>
      </c>
      <c r="AE109" s="79">
        <v>144</v>
      </c>
      <c r="AF109" s="79" t="s">
        <v>11176</v>
      </c>
      <c r="AG109" s="134">
        <v>2</v>
      </c>
      <c r="AH109" s="134">
        <v>7</v>
      </c>
      <c r="AI109" s="134">
        <v>14</v>
      </c>
      <c r="AJ109" s="134">
        <v>4.5999999999999999E-2</v>
      </c>
      <c r="AK109" s="134">
        <v>13.75</v>
      </c>
      <c r="AL109" s="134">
        <v>6.75</v>
      </c>
      <c r="AM109" s="134">
        <v>7.75</v>
      </c>
      <c r="AN109" s="134">
        <v>0.56999999999999995</v>
      </c>
      <c r="AO109" s="134">
        <v>0.41599999999999998</v>
      </c>
      <c r="AP109" s="134">
        <v>1.5</v>
      </c>
      <c r="AQ109" s="134">
        <v>7</v>
      </c>
      <c r="AR109" s="134">
        <v>13</v>
      </c>
      <c r="AS109" s="134">
        <v>2.5000000000000001E-2</v>
      </c>
      <c r="AT109" s="133" t="s">
        <v>1763</v>
      </c>
      <c r="AU109" s="133" t="s">
        <v>1758</v>
      </c>
      <c r="AV109" s="133" t="s">
        <v>9597</v>
      </c>
      <c r="AW109" s="133" t="s">
        <v>9628</v>
      </c>
    </row>
    <row r="110" spans="1:49" x14ac:dyDescent="0.25">
      <c r="A110" s="80" t="s">
        <v>1779</v>
      </c>
      <c r="B110" s="80" t="s">
        <v>1780</v>
      </c>
      <c r="C110" s="80" t="s">
        <v>9665</v>
      </c>
      <c r="D110" s="80" t="s">
        <v>9666</v>
      </c>
      <c r="E110" s="80" t="s">
        <v>1781</v>
      </c>
      <c r="F110" s="80" t="s">
        <v>9667</v>
      </c>
      <c r="G110" s="80" t="s">
        <v>9668</v>
      </c>
      <c r="H110" s="80" t="s">
        <v>9669</v>
      </c>
      <c r="I110" s="80" t="s">
        <v>5375</v>
      </c>
      <c r="K110" s="80" t="s">
        <v>1820</v>
      </c>
      <c r="L110" s="80" t="s">
        <v>376</v>
      </c>
      <c r="M110" s="80" t="s">
        <v>2429</v>
      </c>
      <c r="N110" s="80" t="s">
        <v>3364</v>
      </c>
      <c r="O110" s="80" t="s">
        <v>3520</v>
      </c>
      <c r="P110" s="80" t="s">
        <v>4570</v>
      </c>
      <c r="Q110" s="80" t="s">
        <v>5375</v>
      </c>
      <c r="R110" s="80" t="s">
        <v>5994</v>
      </c>
      <c r="S110" s="80" t="s">
        <v>1766</v>
      </c>
      <c r="T110" s="80" t="s">
        <v>1767</v>
      </c>
      <c r="U110" s="110">
        <v>7.2</v>
      </c>
      <c r="V110" s="110">
        <v>36</v>
      </c>
      <c r="W110" s="91">
        <v>1.85</v>
      </c>
      <c r="X110" s="91">
        <v>18.5</v>
      </c>
      <c r="Y110" s="110" t="s">
        <v>7087</v>
      </c>
      <c r="Z110" s="110" t="s">
        <v>1</v>
      </c>
      <c r="AB110" s="133" t="s">
        <v>7703</v>
      </c>
      <c r="AC110" s="133" t="s">
        <v>9115</v>
      </c>
      <c r="AD110" s="133" t="s">
        <v>1759</v>
      </c>
      <c r="AE110" s="79">
        <v>10</v>
      </c>
      <c r="AF110" s="79" t="s">
        <v>11084</v>
      </c>
      <c r="AG110" s="134">
        <v>2.375</v>
      </c>
      <c r="AH110" s="134">
        <v>6.5</v>
      </c>
      <c r="AI110" s="134">
        <v>6.5</v>
      </c>
      <c r="AJ110" s="134">
        <v>0.60599999999999998</v>
      </c>
      <c r="AK110" s="134">
        <v>13.688000000000001</v>
      </c>
      <c r="AL110" s="134">
        <v>13.063000000000001</v>
      </c>
      <c r="AM110" s="134">
        <v>7</v>
      </c>
      <c r="AN110" s="134">
        <v>6.78</v>
      </c>
      <c r="AO110" s="134">
        <v>0.72399999999999998</v>
      </c>
      <c r="AP110" s="134">
        <v>5.2999999999999999E-2</v>
      </c>
      <c r="AQ110" s="134">
        <v>12.875</v>
      </c>
      <c r="AR110" s="134">
        <v>12.875</v>
      </c>
      <c r="AS110" s="134">
        <v>6.0000000000000001E-3</v>
      </c>
      <c r="AT110" s="133" t="s">
        <v>7075</v>
      </c>
      <c r="AU110" s="133" t="s">
        <v>1758</v>
      </c>
      <c r="AV110" s="133" t="s">
        <v>9601</v>
      </c>
      <c r="AW110" s="133" t="s">
        <v>9630</v>
      </c>
    </row>
    <row r="111" spans="1:49" x14ac:dyDescent="0.25">
      <c r="A111" s="80" t="s">
        <v>1779</v>
      </c>
      <c r="B111" s="80" t="s">
        <v>1780</v>
      </c>
      <c r="C111" s="80" t="s">
        <v>10385</v>
      </c>
      <c r="D111" s="80" t="s">
        <v>10386</v>
      </c>
      <c r="E111" s="80" t="s">
        <v>1781</v>
      </c>
      <c r="F111" s="80" t="s">
        <v>10387</v>
      </c>
      <c r="G111" s="80" t="s">
        <v>10250</v>
      </c>
      <c r="H111" s="80" t="s">
        <v>10388</v>
      </c>
      <c r="I111" s="80" t="s">
        <v>5375</v>
      </c>
      <c r="K111" s="80" t="s">
        <v>1820</v>
      </c>
      <c r="L111" s="80" t="s">
        <v>1393</v>
      </c>
      <c r="M111" s="80" t="s">
        <v>2652</v>
      </c>
      <c r="N111" s="80" t="s">
        <v>3390</v>
      </c>
      <c r="O111" s="80" t="s">
        <v>3755</v>
      </c>
      <c r="P111" s="80" t="s">
        <v>4760</v>
      </c>
      <c r="Q111" s="80" t="s">
        <v>5375</v>
      </c>
      <c r="R111" s="80" t="s">
        <v>6220</v>
      </c>
      <c r="S111" s="80" t="s">
        <v>1765</v>
      </c>
      <c r="T111" s="80" t="s">
        <v>1757</v>
      </c>
      <c r="U111" s="110">
        <v>5.3</v>
      </c>
      <c r="V111" s="110">
        <v>31.8</v>
      </c>
      <c r="W111" s="91">
        <v>1.44</v>
      </c>
      <c r="X111" s="91">
        <v>17.28</v>
      </c>
      <c r="Y111" s="110" t="s">
        <v>7087</v>
      </c>
      <c r="Z111" s="110" t="s">
        <v>1</v>
      </c>
      <c r="AB111" s="133" t="s">
        <v>7930</v>
      </c>
      <c r="AC111" s="133" t="s">
        <v>9226</v>
      </c>
      <c r="AD111" s="133" t="s">
        <v>1759</v>
      </c>
      <c r="AE111" s="79">
        <v>12</v>
      </c>
      <c r="AF111" s="79" t="s">
        <v>11261</v>
      </c>
      <c r="AG111" s="134">
        <v>1.25</v>
      </c>
      <c r="AH111" s="134">
        <v>4.375</v>
      </c>
      <c r="AI111" s="134">
        <v>8</v>
      </c>
      <c r="AJ111" s="134">
        <v>0.23100000000000001</v>
      </c>
      <c r="AK111" s="134">
        <v>13.375</v>
      </c>
      <c r="AL111" s="134">
        <v>8.75</v>
      </c>
      <c r="AM111" s="134">
        <v>6</v>
      </c>
      <c r="AN111" s="134">
        <v>3.0720000000000001</v>
      </c>
      <c r="AO111" s="134">
        <v>0.40600000000000003</v>
      </c>
      <c r="AP111" s="134">
        <v>0.08</v>
      </c>
      <c r="AQ111" s="134">
        <v>12.75</v>
      </c>
      <c r="AR111" s="134">
        <v>16</v>
      </c>
      <c r="AS111" s="134">
        <v>1.2E-2</v>
      </c>
      <c r="AT111" s="133" t="s">
        <v>1771</v>
      </c>
      <c r="AU111" s="133" t="s">
        <v>1760</v>
      </c>
      <c r="AV111" s="133" t="s">
        <v>9601</v>
      </c>
      <c r="AW111" s="133" t="s">
        <v>9630</v>
      </c>
    </row>
    <row r="112" spans="1:49" x14ac:dyDescent="0.25">
      <c r="A112" s="80" t="s">
        <v>1779</v>
      </c>
      <c r="B112" s="80" t="s">
        <v>1780</v>
      </c>
      <c r="C112" s="80" t="s">
        <v>9887</v>
      </c>
      <c r="D112" s="80" t="s">
        <v>9888</v>
      </c>
      <c r="E112" s="80" t="s">
        <v>1772</v>
      </c>
      <c r="F112" s="80" t="s">
        <v>9889</v>
      </c>
      <c r="G112" s="80" t="s">
        <v>9673</v>
      </c>
      <c r="H112" s="80" t="s">
        <v>9890</v>
      </c>
      <c r="I112" s="80" t="s">
        <v>5375</v>
      </c>
      <c r="K112" s="80" t="s">
        <v>1820</v>
      </c>
      <c r="L112" s="80" t="s">
        <v>796</v>
      </c>
      <c r="M112" s="80" t="s">
        <v>2029</v>
      </c>
      <c r="N112" s="80" t="s">
        <v>3372</v>
      </c>
      <c r="O112" s="80" t="s">
        <v>3570</v>
      </c>
      <c r="P112" s="80" t="s">
        <v>4208</v>
      </c>
      <c r="Q112" s="80" t="s">
        <v>5375</v>
      </c>
      <c r="R112" s="80" t="s">
        <v>5592</v>
      </c>
      <c r="S112" s="80" t="s">
        <v>1759</v>
      </c>
      <c r="T112" s="80" t="s">
        <v>1759</v>
      </c>
      <c r="U112" s="110">
        <v>49.1</v>
      </c>
      <c r="V112" s="110">
        <v>24.55</v>
      </c>
      <c r="W112" s="91">
        <v>19.372</v>
      </c>
      <c r="X112" s="91">
        <v>19.372</v>
      </c>
      <c r="Y112" s="110" t="s">
        <v>14932</v>
      </c>
      <c r="Z112" s="110" t="s">
        <v>1</v>
      </c>
      <c r="AB112" s="133" t="s">
        <v>7301</v>
      </c>
      <c r="AC112" s="133" t="s">
        <v>7301</v>
      </c>
      <c r="AD112" s="133" t="s">
        <v>1759</v>
      </c>
      <c r="AE112" s="79">
        <v>1</v>
      </c>
      <c r="AF112" s="79" t="s">
        <v>11135</v>
      </c>
      <c r="AG112" s="134">
        <v>2.625</v>
      </c>
      <c r="AH112" s="134">
        <v>2.625</v>
      </c>
      <c r="AI112" s="134">
        <v>40.25</v>
      </c>
      <c r="AJ112" s="134">
        <v>5.0579999999999998</v>
      </c>
      <c r="AK112" s="134">
        <v>3.25</v>
      </c>
      <c r="AL112" s="134">
        <v>3.25</v>
      </c>
      <c r="AM112" s="134">
        <v>40.375</v>
      </c>
      <c r="AN112" s="134">
        <v>5.2690000000000001</v>
      </c>
      <c r="AO112" s="134">
        <v>0.247</v>
      </c>
      <c r="AP112" s="134">
        <v>0.01</v>
      </c>
      <c r="AQ112" s="134">
        <v>3000</v>
      </c>
      <c r="AR112" s="134">
        <v>40</v>
      </c>
      <c r="AS112" s="134"/>
      <c r="AT112" s="133" t="s">
        <v>9576</v>
      </c>
      <c r="AU112" s="133" t="s">
        <v>1759</v>
      </c>
      <c r="AV112" s="133" t="s">
        <v>9602</v>
      </c>
      <c r="AW112" s="133" t="s">
        <v>9629</v>
      </c>
    </row>
    <row r="113" spans="1:49" x14ac:dyDescent="0.25">
      <c r="A113" s="80" t="s">
        <v>1779</v>
      </c>
      <c r="B113" s="80" t="s">
        <v>1797</v>
      </c>
      <c r="C113" s="80" t="s">
        <v>10033</v>
      </c>
      <c r="D113" s="80" t="s">
        <v>10034</v>
      </c>
      <c r="E113" s="80" t="s">
        <v>1787</v>
      </c>
      <c r="F113" s="80" t="s">
        <v>10035</v>
      </c>
      <c r="G113" s="80" t="s">
        <v>9753</v>
      </c>
      <c r="H113" s="80" t="s">
        <v>10036</v>
      </c>
      <c r="I113" s="80" t="s">
        <v>9635</v>
      </c>
      <c r="K113" s="80" t="s">
        <v>1820</v>
      </c>
      <c r="L113" s="80" t="s">
        <v>233</v>
      </c>
      <c r="M113" s="80" t="s">
        <v>2240</v>
      </c>
      <c r="N113" s="80" t="s">
        <v>3387</v>
      </c>
      <c r="O113" s="80" t="s">
        <v>3622</v>
      </c>
      <c r="P113" s="80" t="s">
        <v>4411</v>
      </c>
      <c r="Q113" s="80" t="s">
        <v>5374</v>
      </c>
      <c r="R113" s="80" t="s">
        <v>5803</v>
      </c>
      <c r="S113" s="80" t="s">
        <v>1762</v>
      </c>
      <c r="T113" s="80" t="s">
        <v>1757</v>
      </c>
      <c r="U113" s="110">
        <v>1.5</v>
      </c>
      <c r="V113" s="110">
        <v>9</v>
      </c>
      <c r="W113" s="91">
        <v>0.5625</v>
      </c>
      <c r="X113" s="91">
        <v>6.75</v>
      </c>
      <c r="Y113" s="110" t="s">
        <v>7087</v>
      </c>
      <c r="Z113" s="110" t="s">
        <v>1</v>
      </c>
      <c r="AB113" s="133" t="s">
        <v>7512</v>
      </c>
      <c r="AC113" s="133" t="s">
        <v>9023</v>
      </c>
      <c r="AD113" s="133" t="s">
        <v>1762</v>
      </c>
      <c r="AE113" s="79">
        <v>288</v>
      </c>
      <c r="AF113" s="79" t="s">
        <v>11177</v>
      </c>
      <c r="AG113" s="134">
        <v>0.5</v>
      </c>
      <c r="AH113" s="134">
        <v>3.5</v>
      </c>
      <c r="AI113" s="134">
        <v>6</v>
      </c>
      <c r="AJ113" s="134">
        <v>0.08</v>
      </c>
      <c r="AK113" s="134">
        <v>7</v>
      </c>
      <c r="AL113" s="134">
        <v>3.25</v>
      </c>
      <c r="AM113" s="134">
        <v>3.75</v>
      </c>
      <c r="AN113" s="134">
        <v>1</v>
      </c>
      <c r="AO113" s="134">
        <v>4.9000000000000002E-2</v>
      </c>
      <c r="AP113" s="134">
        <v>0.125</v>
      </c>
      <c r="AQ113" s="134">
        <v>0.125</v>
      </c>
      <c r="AR113" s="134">
        <v>2.375</v>
      </c>
      <c r="AS113" s="134"/>
      <c r="AT113" s="133" t="s">
        <v>7078</v>
      </c>
      <c r="AU113" s="133" t="s">
        <v>1757</v>
      </c>
      <c r="AV113" s="133" t="s">
        <v>9609</v>
      </c>
      <c r="AW113" s="133" t="s">
        <v>9632</v>
      </c>
    </row>
    <row r="114" spans="1:49" x14ac:dyDescent="0.25">
      <c r="A114" s="80" t="s">
        <v>1779</v>
      </c>
      <c r="B114" s="80" t="s">
        <v>1780</v>
      </c>
      <c r="C114" s="80" t="s">
        <v>9687</v>
      </c>
      <c r="D114" s="80" t="s">
        <v>9688</v>
      </c>
      <c r="E114" s="80" t="s">
        <v>1772</v>
      </c>
      <c r="F114" s="80" t="s">
        <v>9689</v>
      </c>
      <c r="G114" s="80" t="s">
        <v>9690</v>
      </c>
      <c r="H114" s="80" t="s">
        <v>9691</v>
      </c>
      <c r="I114" s="80" t="s">
        <v>5375</v>
      </c>
      <c r="K114" s="80" t="s">
        <v>1820</v>
      </c>
      <c r="L114" s="80" t="s">
        <v>577</v>
      </c>
      <c r="M114" s="80" t="s">
        <v>2028</v>
      </c>
      <c r="N114" s="80" t="s">
        <v>3385</v>
      </c>
      <c r="O114" s="80" t="s">
        <v>3526</v>
      </c>
      <c r="P114" s="80" t="s">
        <v>4207</v>
      </c>
      <c r="Q114" s="80" t="s">
        <v>5375</v>
      </c>
      <c r="R114" s="80" t="s">
        <v>5591</v>
      </c>
      <c r="S114" s="80" t="s">
        <v>1759</v>
      </c>
      <c r="T114" s="80" t="s">
        <v>1758</v>
      </c>
      <c r="U114" s="110">
        <v>17.5</v>
      </c>
      <c r="V114" s="110">
        <v>52.5</v>
      </c>
      <c r="W114" s="91">
        <v>5.0111999999999997</v>
      </c>
      <c r="X114" s="91">
        <v>30.0672</v>
      </c>
      <c r="Y114" s="110" t="s">
        <v>14932</v>
      </c>
      <c r="Z114" s="110" t="s">
        <v>1</v>
      </c>
      <c r="AB114" s="133" t="s">
        <v>7300</v>
      </c>
      <c r="AC114" s="133" t="s">
        <v>7300</v>
      </c>
      <c r="AD114" s="133" t="s">
        <v>1759</v>
      </c>
      <c r="AE114" s="79">
        <v>6</v>
      </c>
      <c r="AF114" s="79" t="s">
        <v>11090</v>
      </c>
      <c r="AG114" s="134">
        <v>0.5</v>
      </c>
      <c r="AH114" s="134">
        <v>10</v>
      </c>
      <c r="AI114" s="134">
        <v>18.25</v>
      </c>
      <c r="AJ114" s="134">
        <v>0.42399999999999999</v>
      </c>
      <c r="AK114" s="134">
        <v>15.5</v>
      </c>
      <c r="AL114" s="134">
        <v>9.5</v>
      </c>
      <c r="AM114" s="134">
        <v>4.75</v>
      </c>
      <c r="AN114" s="134">
        <v>2.65</v>
      </c>
      <c r="AO114" s="134">
        <v>0.40500000000000003</v>
      </c>
      <c r="AP114" s="134">
        <v>0</v>
      </c>
      <c r="AQ114" s="134">
        <v>168</v>
      </c>
      <c r="AR114" s="134">
        <v>29</v>
      </c>
      <c r="AS114" s="134">
        <v>0.26900000000000002</v>
      </c>
      <c r="AT114" s="133" t="s">
        <v>7070</v>
      </c>
      <c r="AU114" s="133" t="s">
        <v>1767</v>
      </c>
      <c r="AV114" s="133" t="s">
        <v>9602</v>
      </c>
      <c r="AW114" s="133" t="s">
        <v>9629</v>
      </c>
    </row>
    <row r="115" spans="1:49" x14ac:dyDescent="0.25">
      <c r="A115" s="80" t="s">
        <v>1779</v>
      </c>
      <c r="B115" s="80" t="s">
        <v>1780</v>
      </c>
      <c r="C115" s="80" t="s">
        <v>9665</v>
      </c>
      <c r="D115" s="80" t="s">
        <v>9666</v>
      </c>
      <c r="E115" s="80" t="s">
        <v>1781</v>
      </c>
      <c r="F115" s="80" t="s">
        <v>9667</v>
      </c>
      <c r="G115" s="80" t="s">
        <v>9668</v>
      </c>
      <c r="H115" s="80" t="s">
        <v>9669</v>
      </c>
      <c r="I115" s="80" t="s">
        <v>5375</v>
      </c>
      <c r="K115" s="80" t="s">
        <v>1820</v>
      </c>
      <c r="L115" s="80" t="s">
        <v>826</v>
      </c>
      <c r="M115" s="80" t="s">
        <v>2432</v>
      </c>
      <c r="N115" s="80" t="s">
        <v>3390</v>
      </c>
      <c r="O115" s="80" t="s">
        <v>3520</v>
      </c>
      <c r="P115" s="80" t="s">
        <v>4573</v>
      </c>
      <c r="Q115" s="80" t="s">
        <v>5375</v>
      </c>
      <c r="R115" s="80" t="s">
        <v>5997</v>
      </c>
      <c r="S115" s="80" t="s">
        <v>1766</v>
      </c>
      <c r="T115" s="80" t="s">
        <v>1767</v>
      </c>
      <c r="U115" s="110">
        <v>7.2</v>
      </c>
      <c r="V115" s="110">
        <v>36</v>
      </c>
      <c r="W115" s="91">
        <v>1.85</v>
      </c>
      <c r="X115" s="91">
        <v>18.5</v>
      </c>
      <c r="Y115" s="110" t="s">
        <v>7087</v>
      </c>
      <c r="Z115" s="110" t="s">
        <v>1</v>
      </c>
      <c r="AB115" s="133" t="s">
        <v>7706</v>
      </c>
      <c r="AC115" s="133" t="s">
        <v>9117</v>
      </c>
      <c r="AD115" s="133" t="s">
        <v>1759</v>
      </c>
      <c r="AE115" s="79">
        <v>10</v>
      </c>
      <c r="AF115" s="79" t="s">
        <v>11084</v>
      </c>
      <c r="AG115" s="134">
        <v>2.375</v>
      </c>
      <c r="AH115" s="134">
        <v>6.5</v>
      </c>
      <c r="AI115" s="134">
        <v>6.5</v>
      </c>
      <c r="AJ115" s="134">
        <v>0.60599999999999998</v>
      </c>
      <c r="AK115" s="134">
        <v>13.688000000000001</v>
      </c>
      <c r="AL115" s="134">
        <v>13.063000000000001</v>
      </c>
      <c r="AM115" s="134">
        <v>7</v>
      </c>
      <c r="AN115" s="134">
        <v>6.78</v>
      </c>
      <c r="AO115" s="134">
        <v>0.72399999999999998</v>
      </c>
      <c r="AP115" s="134">
        <v>5.2999999999999999E-2</v>
      </c>
      <c r="AQ115" s="134">
        <v>12.875</v>
      </c>
      <c r="AR115" s="134">
        <v>12.875</v>
      </c>
      <c r="AS115" s="134">
        <v>6.0000000000000001E-3</v>
      </c>
      <c r="AT115" s="133" t="s">
        <v>7075</v>
      </c>
      <c r="AU115" s="133" t="s">
        <v>1758</v>
      </c>
      <c r="AV115" s="133" t="s">
        <v>9601</v>
      </c>
      <c r="AW115" s="133" t="s">
        <v>9630</v>
      </c>
    </row>
    <row r="116" spans="1:49" x14ac:dyDescent="0.25">
      <c r="A116" s="80" t="s">
        <v>1779</v>
      </c>
      <c r="B116" s="80" t="s">
        <v>1780</v>
      </c>
      <c r="C116" s="80" t="s">
        <v>10398</v>
      </c>
      <c r="D116" s="80" t="s">
        <v>10399</v>
      </c>
      <c r="E116" s="80" t="s">
        <v>1781</v>
      </c>
      <c r="F116" s="80" t="s">
        <v>10400</v>
      </c>
      <c r="G116" s="80" t="s">
        <v>9700</v>
      </c>
      <c r="H116" s="80" t="s">
        <v>10401</v>
      </c>
      <c r="I116" s="80" t="s">
        <v>5375</v>
      </c>
      <c r="K116" s="80" t="s">
        <v>1820</v>
      </c>
      <c r="L116" s="80" t="s">
        <v>1394</v>
      </c>
      <c r="M116" s="80" t="s">
        <v>2653</v>
      </c>
      <c r="N116" s="80" t="s">
        <v>3392</v>
      </c>
      <c r="O116" s="80" t="s">
        <v>3759</v>
      </c>
      <c r="P116" s="80" t="s">
        <v>4761</v>
      </c>
      <c r="Q116" s="80" t="s">
        <v>5375</v>
      </c>
      <c r="R116" s="80" t="s">
        <v>6221</v>
      </c>
      <c r="S116" s="80" t="s">
        <v>1759</v>
      </c>
      <c r="T116" s="80" t="s">
        <v>1757</v>
      </c>
      <c r="U116" s="110">
        <v>8</v>
      </c>
      <c r="V116" s="110">
        <v>48</v>
      </c>
      <c r="W116" s="91">
        <v>1.89</v>
      </c>
      <c r="X116" s="91">
        <v>22.68</v>
      </c>
      <c r="Y116" s="110" t="s">
        <v>7087</v>
      </c>
      <c r="Z116" s="110" t="s">
        <v>1</v>
      </c>
      <c r="AB116" s="133" t="s">
        <v>7931</v>
      </c>
      <c r="AC116" s="133" t="s">
        <v>9227</v>
      </c>
      <c r="AD116" s="133" t="s">
        <v>1759</v>
      </c>
      <c r="AE116" s="79">
        <v>12</v>
      </c>
      <c r="AF116" s="79" t="s">
        <v>11265</v>
      </c>
      <c r="AG116" s="134">
        <v>1.125</v>
      </c>
      <c r="AH116" s="134">
        <v>11</v>
      </c>
      <c r="AI116" s="134">
        <v>11</v>
      </c>
      <c r="AJ116" s="134">
        <v>0.38800000000000001</v>
      </c>
      <c r="AK116" s="134">
        <v>11.574999999999999</v>
      </c>
      <c r="AL116" s="134">
        <v>11.574999999999999</v>
      </c>
      <c r="AM116" s="134">
        <v>11.9</v>
      </c>
      <c r="AN116" s="134">
        <v>5.3659999999999997</v>
      </c>
      <c r="AO116" s="134">
        <v>0.92300000000000004</v>
      </c>
      <c r="AP116" s="134">
        <v>0</v>
      </c>
      <c r="AQ116" s="134">
        <v>82</v>
      </c>
      <c r="AR116" s="134">
        <v>82</v>
      </c>
      <c r="AS116" s="134"/>
      <c r="AT116" s="133" t="s">
        <v>1757</v>
      </c>
      <c r="AU116" s="133" t="s">
        <v>1764</v>
      </c>
      <c r="AV116" s="133" t="s">
        <v>9601</v>
      </c>
      <c r="AW116" s="133" t="s">
        <v>9630</v>
      </c>
    </row>
    <row r="117" spans="1:49" x14ac:dyDescent="0.25">
      <c r="A117" s="80" t="s">
        <v>1779</v>
      </c>
      <c r="B117" s="80" t="s">
        <v>1780</v>
      </c>
      <c r="C117" s="80" t="s">
        <v>9759</v>
      </c>
      <c r="D117" s="80" t="s">
        <v>9760</v>
      </c>
      <c r="E117" s="80" t="s">
        <v>1772</v>
      </c>
      <c r="F117" s="80" t="s">
        <v>9761</v>
      </c>
      <c r="G117" s="80" t="s">
        <v>9729</v>
      </c>
      <c r="H117" s="80" t="s">
        <v>9762</v>
      </c>
      <c r="I117" s="80" t="s">
        <v>5375</v>
      </c>
      <c r="K117" s="80" t="s">
        <v>1820</v>
      </c>
      <c r="L117" s="80" t="s">
        <v>797</v>
      </c>
      <c r="M117" s="80" t="s">
        <v>2032</v>
      </c>
      <c r="N117" s="80" t="s">
        <v>3366</v>
      </c>
      <c r="O117" s="80" t="s">
        <v>3541</v>
      </c>
      <c r="P117" s="80" t="s">
        <v>4211</v>
      </c>
      <c r="Q117" s="80" t="s">
        <v>5375</v>
      </c>
      <c r="R117" s="80" t="s">
        <v>5595</v>
      </c>
      <c r="S117" s="80" t="s">
        <v>1763</v>
      </c>
      <c r="T117" s="80" t="s">
        <v>1757</v>
      </c>
      <c r="U117" s="110">
        <v>8.9</v>
      </c>
      <c r="V117" s="110">
        <v>53.4</v>
      </c>
      <c r="W117" s="91">
        <v>3.2827999999999999</v>
      </c>
      <c r="X117" s="91">
        <v>39.393599999999999</v>
      </c>
      <c r="Y117" s="110" t="s">
        <v>14932</v>
      </c>
      <c r="Z117" s="110" t="s">
        <v>1</v>
      </c>
      <c r="AB117" s="133" t="s">
        <v>7304</v>
      </c>
      <c r="AC117" s="133" t="s">
        <v>8889</v>
      </c>
      <c r="AD117" s="133" t="s">
        <v>1759</v>
      </c>
      <c r="AE117" s="79">
        <v>12</v>
      </c>
      <c r="AF117" s="79" t="s">
        <v>11108</v>
      </c>
      <c r="AG117" s="134">
        <v>3.9</v>
      </c>
      <c r="AH117" s="134">
        <v>3.9</v>
      </c>
      <c r="AI117" s="134">
        <v>10.9</v>
      </c>
      <c r="AJ117" s="134">
        <v>0.496</v>
      </c>
      <c r="AK117" s="134">
        <v>23.5</v>
      </c>
      <c r="AL117" s="134">
        <v>8</v>
      </c>
      <c r="AM117" s="134">
        <v>11</v>
      </c>
      <c r="AN117" s="134">
        <v>6.2</v>
      </c>
      <c r="AO117" s="134">
        <v>1.1970000000000001</v>
      </c>
      <c r="AP117" s="134">
        <v>3.75</v>
      </c>
      <c r="AQ117" s="134">
        <v>3.75</v>
      </c>
      <c r="AR117" s="134">
        <v>4.5</v>
      </c>
      <c r="AS117" s="134">
        <v>2.5000000000000001E-2</v>
      </c>
      <c r="AT117" s="133" t="s">
        <v>1767</v>
      </c>
      <c r="AU117" s="133" t="s">
        <v>1764</v>
      </c>
      <c r="AV117" s="133" t="s">
        <v>9598</v>
      </c>
      <c r="AW117" s="133" t="s">
        <v>9629</v>
      </c>
    </row>
    <row r="118" spans="1:49" x14ac:dyDescent="0.25">
      <c r="A118" s="80" t="s">
        <v>1779</v>
      </c>
      <c r="B118" s="80" t="s">
        <v>1797</v>
      </c>
      <c r="C118" s="80" t="s">
        <v>9863</v>
      </c>
      <c r="D118" s="80" t="s">
        <v>9864</v>
      </c>
      <c r="E118" s="80" t="s">
        <v>1787</v>
      </c>
      <c r="F118" s="80" t="s">
        <v>9865</v>
      </c>
      <c r="G118" s="80" t="s">
        <v>9753</v>
      </c>
      <c r="H118" s="80" t="s">
        <v>9866</v>
      </c>
      <c r="I118" s="80" t="s">
        <v>9635</v>
      </c>
      <c r="K118" s="80" t="s">
        <v>1820</v>
      </c>
      <c r="L118" s="80" t="s">
        <v>455</v>
      </c>
      <c r="M118" s="80" t="s">
        <v>2248</v>
      </c>
      <c r="N118" s="80" t="s">
        <v>3387</v>
      </c>
      <c r="O118" s="80" t="s">
        <v>3624</v>
      </c>
      <c r="P118" s="80" t="s">
        <v>4419</v>
      </c>
      <c r="Q118" s="80" t="s">
        <v>5374</v>
      </c>
      <c r="R118" s="80" t="s">
        <v>5811</v>
      </c>
      <c r="S118" s="80" t="s">
        <v>1757</v>
      </c>
      <c r="T118" s="80" t="s">
        <v>1757</v>
      </c>
      <c r="U118" s="110">
        <v>1.1499999999999999</v>
      </c>
      <c r="V118" s="110">
        <v>6.9</v>
      </c>
      <c r="W118" s="91">
        <v>0.43125000000000002</v>
      </c>
      <c r="X118" s="91">
        <v>5.1749999999999998</v>
      </c>
      <c r="Y118" s="110" t="s">
        <v>7087</v>
      </c>
      <c r="Z118" s="110" t="s">
        <v>1</v>
      </c>
      <c r="AB118" s="133" t="s">
        <v>7520</v>
      </c>
      <c r="AC118" s="133" t="s">
        <v>9029</v>
      </c>
      <c r="AD118" s="133" t="s">
        <v>1768</v>
      </c>
      <c r="AE118" s="79">
        <v>432</v>
      </c>
      <c r="AF118" s="79" t="s">
        <v>11179</v>
      </c>
      <c r="AG118" s="134">
        <v>0.313</v>
      </c>
      <c r="AH118" s="134">
        <v>3.5</v>
      </c>
      <c r="AI118" s="134">
        <v>5.5</v>
      </c>
      <c r="AJ118" s="134">
        <v>0.04</v>
      </c>
      <c r="AK118" s="134">
        <v>6.75</v>
      </c>
      <c r="AL118" s="134">
        <v>3.75</v>
      </c>
      <c r="AM118" s="134">
        <v>1.75</v>
      </c>
      <c r="AN118" s="134">
        <v>0.5</v>
      </c>
      <c r="AO118" s="134">
        <v>2.5999999999999999E-2</v>
      </c>
      <c r="AP118" s="134">
        <v>0.125</v>
      </c>
      <c r="AQ118" s="134">
        <v>0.125</v>
      </c>
      <c r="AR118" s="134">
        <v>2.25</v>
      </c>
      <c r="AS118" s="134"/>
      <c r="AT118" s="133" t="s">
        <v>7068</v>
      </c>
      <c r="AU118" s="133" t="s">
        <v>7080</v>
      </c>
      <c r="AV118" s="133" t="s">
        <v>9609</v>
      </c>
      <c r="AW118" s="133" t="s">
        <v>9632</v>
      </c>
    </row>
    <row r="119" spans="1:49" x14ac:dyDescent="0.25">
      <c r="A119" s="80" t="s">
        <v>1779</v>
      </c>
      <c r="B119" s="80" t="s">
        <v>1780</v>
      </c>
      <c r="C119" s="80" t="s">
        <v>9687</v>
      </c>
      <c r="D119" s="80" t="s">
        <v>9688</v>
      </c>
      <c r="E119" s="80" t="s">
        <v>1772</v>
      </c>
      <c r="F119" s="80" t="s">
        <v>9689</v>
      </c>
      <c r="G119" s="80" t="s">
        <v>9690</v>
      </c>
      <c r="H119" s="80" t="s">
        <v>9691</v>
      </c>
      <c r="I119" s="80" t="s">
        <v>5375</v>
      </c>
      <c r="K119" s="80" t="s">
        <v>1820</v>
      </c>
      <c r="L119" s="80" t="s">
        <v>429</v>
      </c>
      <c r="M119" s="80" t="s">
        <v>2031</v>
      </c>
      <c r="N119" s="80" t="s">
        <v>3379</v>
      </c>
      <c r="O119" s="80" t="s">
        <v>3526</v>
      </c>
      <c r="P119" s="80" t="s">
        <v>4210</v>
      </c>
      <c r="Q119" s="80" t="s">
        <v>5375</v>
      </c>
      <c r="R119" s="80" t="s">
        <v>5594</v>
      </c>
      <c r="S119" s="80" t="s">
        <v>1759</v>
      </c>
      <c r="T119" s="80" t="s">
        <v>1758</v>
      </c>
      <c r="U119" s="110">
        <v>17.5</v>
      </c>
      <c r="V119" s="110">
        <v>52.5</v>
      </c>
      <c r="W119" s="91">
        <v>5.0111999999999997</v>
      </c>
      <c r="X119" s="91">
        <v>30.0672</v>
      </c>
      <c r="Y119" s="110" t="s">
        <v>14932</v>
      </c>
      <c r="Z119" s="110" t="s">
        <v>1</v>
      </c>
      <c r="AB119" s="133" t="s">
        <v>7303</v>
      </c>
      <c r="AC119" s="133" t="s">
        <v>7303</v>
      </c>
      <c r="AD119" s="133" t="s">
        <v>1759</v>
      </c>
      <c r="AE119" s="79">
        <v>6</v>
      </c>
      <c r="AF119" s="79" t="s">
        <v>11090</v>
      </c>
      <c r="AG119" s="134">
        <v>0.5</v>
      </c>
      <c r="AH119" s="134">
        <v>10</v>
      </c>
      <c r="AI119" s="134">
        <v>18.25</v>
      </c>
      <c r="AJ119" s="134">
        <v>0.42399999999999999</v>
      </c>
      <c r="AK119" s="134">
        <v>15.5</v>
      </c>
      <c r="AL119" s="134">
        <v>9.5</v>
      </c>
      <c r="AM119" s="134">
        <v>4.75</v>
      </c>
      <c r="AN119" s="134">
        <v>2.65</v>
      </c>
      <c r="AO119" s="134">
        <v>0.40500000000000003</v>
      </c>
      <c r="AP119" s="134">
        <v>0</v>
      </c>
      <c r="AQ119" s="134">
        <v>168</v>
      </c>
      <c r="AR119" s="134">
        <v>29</v>
      </c>
      <c r="AS119" s="134">
        <v>0.26900000000000002</v>
      </c>
      <c r="AT119" s="133" t="s">
        <v>7070</v>
      </c>
      <c r="AU119" s="133" t="s">
        <v>1767</v>
      </c>
      <c r="AV119" s="133" t="s">
        <v>9602</v>
      </c>
      <c r="AW119" s="133" t="s">
        <v>9629</v>
      </c>
    </row>
    <row r="120" spans="1:49" x14ac:dyDescent="0.25">
      <c r="A120" s="80" t="s">
        <v>1779</v>
      </c>
      <c r="B120" s="80" t="s">
        <v>1780</v>
      </c>
      <c r="C120" s="80" t="s">
        <v>10398</v>
      </c>
      <c r="D120" s="80" t="s">
        <v>10399</v>
      </c>
      <c r="E120" s="80" t="s">
        <v>1781</v>
      </c>
      <c r="F120" s="80" t="s">
        <v>10400</v>
      </c>
      <c r="G120" s="80" t="s">
        <v>9700</v>
      </c>
      <c r="H120" s="80" t="s">
        <v>10401</v>
      </c>
      <c r="I120" s="80" t="s">
        <v>5375</v>
      </c>
      <c r="K120" s="80" t="s">
        <v>1820</v>
      </c>
      <c r="L120" s="80" t="s">
        <v>1395</v>
      </c>
      <c r="M120" s="80" t="s">
        <v>2654</v>
      </c>
      <c r="N120" s="80" t="s">
        <v>3383</v>
      </c>
      <c r="O120" s="80" t="s">
        <v>3759</v>
      </c>
      <c r="P120" s="80" t="s">
        <v>4762</v>
      </c>
      <c r="Q120" s="80" t="s">
        <v>5375</v>
      </c>
      <c r="R120" s="80" t="s">
        <v>6222</v>
      </c>
      <c r="S120" s="80" t="s">
        <v>1759</v>
      </c>
      <c r="T120" s="80" t="s">
        <v>1757</v>
      </c>
      <c r="U120" s="110">
        <v>8</v>
      </c>
      <c r="V120" s="110">
        <v>48</v>
      </c>
      <c r="W120" s="91">
        <v>1.89</v>
      </c>
      <c r="X120" s="91">
        <v>22.68</v>
      </c>
      <c r="Y120" s="110" t="s">
        <v>7087</v>
      </c>
      <c r="Z120" s="110" t="s">
        <v>1</v>
      </c>
      <c r="AB120" s="133" t="s">
        <v>7932</v>
      </c>
      <c r="AC120" s="133" t="s">
        <v>9228</v>
      </c>
      <c r="AD120" s="133" t="s">
        <v>1759</v>
      </c>
      <c r="AE120" s="79">
        <v>12</v>
      </c>
      <c r="AF120" s="79" t="s">
        <v>11265</v>
      </c>
      <c r="AG120" s="134">
        <v>1.125</v>
      </c>
      <c r="AH120" s="134">
        <v>11</v>
      </c>
      <c r="AI120" s="134">
        <v>11</v>
      </c>
      <c r="AJ120" s="134">
        <v>0.38800000000000001</v>
      </c>
      <c r="AK120" s="134">
        <v>11.574999999999999</v>
      </c>
      <c r="AL120" s="134">
        <v>11.574999999999999</v>
      </c>
      <c r="AM120" s="134">
        <v>11.9</v>
      </c>
      <c r="AN120" s="134">
        <v>5.3659999999999997</v>
      </c>
      <c r="AO120" s="134">
        <v>0.92300000000000004</v>
      </c>
      <c r="AP120" s="134">
        <v>0</v>
      </c>
      <c r="AQ120" s="134">
        <v>82</v>
      </c>
      <c r="AR120" s="134">
        <v>82</v>
      </c>
      <c r="AS120" s="134"/>
      <c r="AT120" s="133" t="s">
        <v>1757</v>
      </c>
      <c r="AU120" s="133" t="s">
        <v>1764</v>
      </c>
      <c r="AV120" s="133" t="s">
        <v>9601</v>
      </c>
      <c r="AW120" s="133" t="s">
        <v>9630</v>
      </c>
    </row>
    <row r="121" spans="1:49" x14ac:dyDescent="0.25">
      <c r="A121" s="80" t="s">
        <v>1779</v>
      </c>
      <c r="B121" s="80" t="s">
        <v>1780</v>
      </c>
      <c r="C121" s="80" t="s">
        <v>9759</v>
      </c>
      <c r="D121" s="80" t="s">
        <v>9760</v>
      </c>
      <c r="E121" s="80" t="s">
        <v>1772</v>
      </c>
      <c r="F121" s="80" t="s">
        <v>9761</v>
      </c>
      <c r="G121" s="80" t="s">
        <v>9729</v>
      </c>
      <c r="H121" s="80" t="s">
        <v>9762</v>
      </c>
      <c r="I121" s="80" t="s">
        <v>5375</v>
      </c>
      <c r="K121" s="80" t="s">
        <v>1820</v>
      </c>
      <c r="L121" s="80" t="s">
        <v>828</v>
      </c>
      <c r="M121" s="80" t="s">
        <v>2434</v>
      </c>
      <c r="N121" s="80" t="s">
        <v>3370</v>
      </c>
      <c r="O121" s="80" t="s">
        <v>3541</v>
      </c>
      <c r="P121" s="80" t="s">
        <v>4575</v>
      </c>
      <c r="Q121" s="80" t="s">
        <v>5375</v>
      </c>
      <c r="R121" s="80" t="s">
        <v>5999</v>
      </c>
      <c r="S121" s="80" t="s">
        <v>1763</v>
      </c>
      <c r="T121" s="80" t="s">
        <v>1757</v>
      </c>
      <c r="U121" s="110">
        <v>8.9</v>
      </c>
      <c r="V121" s="110">
        <v>53.4</v>
      </c>
      <c r="W121" s="91">
        <v>3.2827999999999999</v>
      </c>
      <c r="X121" s="91">
        <v>39.393599999999999</v>
      </c>
      <c r="Y121" s="110" t="s">
        <v>14932</v>
      </c>
      <c r="Z121" s="110" t="s">
        <v>1</v>
      </c>
      <c r="AB121" s="133" t="s">
        <v>7708</v>
      </c>
      <c r="AC121" s="133" t="s">
        <v>7708</v>
      </c>
      <c r="AD121" s="133" t="s">
        <v>1759</v>
      </c>
      <c r="AE121" s="79">
        <v>12</v>
      </c>
      <c r="AF121" s="79" t="s">
        <v>11108</v>
      </c>
      <c r="AG121" s="134">
        <v>3.9</v>
      </c>
      <c r="AH121" s="134">
        <v>3.9</v>
      </c>
      <c r="AI121" s="134">
        <v>10.9</v>
      </c>
      <c r="AJ121" s="134">
        <v>0.496</v>
      </c>
      <c r="AK121" s="134">
        <v>23.5</v>
      </c>
      <c r="AL121" s="134">
        <v>8</v>
      </c>
      <c r="AM121" s="134">
        <v>11</v>
      </c>
      <c r="AN121" s="134">
        <v>6.2</v>
      </c>
      <c r="AO121" s="134">
        <v>1.1970000000000001</v>
      </c>
      <c r="AP121" s="134">
        <v>3.75</v>
      </c>
      <c r="AQ121" s="134">
        <v>3.75</v>
      </c>
      <c r="AR121" s="134">
        <v>4.5</v>
      </c>
      <c r="AS121" s="134">
        <v>2.5000000000000001E-2</v>
      </c>
      <c r="AT121" s="133" t="s">
        <v>1767</v>
      </c>
      <c r="AU121" s="133" t="s">
        <v>1764</v>
      </c>
      <c r="AV121" s="133" t="s">
        <v>9598</v>
      </c>
      <c r="AW121" s="133" t="s">
        <v>9629</v>
      </c>
    </row>
    <row r="122" spans="1:49" x14ac:dyDescent="0.25">
      <c r="A122" s="80" t="s">
        <v>1800</v>
      </c>
      <c r="B122" s="80" t="s">
        <v>1801</v>
      </c>
      <c r="C122" s="80" t="s">
        <v>10041</v>
      </c>
      <c r="D122" s="80" t="s">
        <v>10042</v>
      </c>
      <c r="E122" s="80" t="s">
        <v>7086</v>
      </c>
      <c r="F122" s="80" t="s">
        <v>10043</v>
      </c>
      <c r="G122" s="80" t="s">
        <v>9716</v>
      </c>
      <c r="H122" s="80" t="s">
        <v>10044</v>
      </c>
      <c r="I122" s="80" t="s">
        <v>9635</v>
      </c>
      <c r="K122" s="80" t="s">
        <v>12328</v>
      </c>
      <c r="L122" s="80" t="s">
        <v>308</v>
      </c>
      <c r="M122" s="80" t="s">
        <v>12339</v>
      </c>
      <c r="N122" s="80" t="s">
        <v>3401</v>
      </c>
      <c r="O122" s="80" t="s">
        <v>3625</v>
      </c>
      <c r="P122" s="80" t="s">
        <v>4423</v>
      </c>
      <c r="Q122" s="80" t="s">
        <v>5374</v>
      </c>
      <c r="R122" s="80" t="s">
        <v>5815</v>
      </c>
      <c r="S122" s="80" t="s">
        <v>1759</v>
      </c>
      <c r="T122" s="80" t="s">
        <v>1757</v>
      </c>
      <c r="U122" s="110">
        <v>4.95</v>
      </c>
      <c r="V122" s="110">
        <v>29.7</v>
      </c>
      <c r="W122" s="91">
        <v>2.1532499999999999</v>
      </c>
      <c r="X122" s="91">
        <v>25.838999999999999</v>
      </c>
      <c r="Y122" s="110" t="s">
        <v>14932</v>
      </c>
      <c r="Z122" s="110" t="s">
        <v>1</v>
      </c>
      <c r="AB122" s="133" t="s">
        <v>7524</v>
      </c>
      <c r="AC122" s="133" t="s">
        <v>9033</v>
      </c>
      <c r="AD122" s="133" t="s">
        <v>1769</v>
      </c>
      <c r="AE122" s="79">
        <v>36</v>
      </c>
      <c r="AF122" s="79" t="s">
        <v>11180</v>
      </c>
      <c r="AG122" s="134">
        <v>0.98</v>
      </c>
      <c r="AH122" s="134">
        <v>10.039999999999999</v>
      </c>
      <c r="AI122" s="134">
        <v>13.98</v>
      </c>
      <c r="AJ122" s="134">
        <v>0.6</v>
      </c>
      <c r="AK122" s="134">
        <v>14.17</v>
      </c>
      <c r="AL122" s="134">
        <v>3.15</v>
      </c>
      <c r="AM122" s="134">
        <v>10.25</v>
      </c>
      <c r="AN122" s="134">
        <v>7.5</v>
      </c>
      <c r="AO122" s="134">
        <v>0.26500000000000001</v>
      </c>
      <c r="AP122" s="134">
        <v>0</v>
      </c>
      <c r="AQ122" s="134">
        <v>14</v>
      </c>
      <c r="AR122" s="134">
        <v>10</v>
      </c>
      <c r="AS122" s="134"/>
      <c r="AT122" s="133" t="s">
        <v>7086</v>
      </c>
      <c r="AU122" s="133" t="s">
        <v>1764</v>
      </c>
      <c r="AV122" s="133" t="s">
        <v>9607</v>
      </c>
      <c r="AW122" s="133" t="s">
        <v>9629</v>
      </c>
    </row>
    <row r="123" spans="1:49" x14ac:dyDescent="0.25">
      <c r="A123" s="80" t="s">
        <v>1779</v>
      </c>
      <c r="B123" s="80" t="s">
        <v>1780</v>
      </c>
      <c r="C123" s="80" t="s">
        <v>9814</v>
      </c>
      <c r="D123" s="80" t="s">
        <v>9815</v>
      </c>
      <c r="E123" s="80" t="s">
        <v>1781</v>
      </c>
      <c r="F123" s="80" t="s">
        <v>9816</v>
      </c>
      <c r="G123" s="80" t="s">
        <v>9744</v>
      </c>
      <c r="H123" s="80" t="s">
        <v>9779</v>
      </c>
      <c r="I123" s="80" t="s">
        <v>5375</v>
      </c>
      <c r="K123" s="80" t="s">
        <v>1820</v>
      </c>
      <c r="L123" s="80" t="s">
        <v>105</v>
      </c>
      <c r="M123" s="80" t="s">
        <v>2035</v>
      </c>
      <c r="N123" s="80" t="s">
        <v>3370</v>
      </c>
      <c r="O123" s="80" t="s">
        <v>3553</v>
      </c>
      <c r="P123" s="80" t="s">
        <v>4214</v>
      </c>
      <c r="Q123" s="80" t="s">
        <v>5375</v>
      </c>
      <c r="R123" s="80" t="s">
        <v>5598</v>
      </c>
      <c r="S123" s="80" t="s">
        <v>1766</v>
      </c>
      <c r="T123" s="80" t="s">
        <v>1757</v>
      </c>
      <c r="U123" s="110">
        <v>4.75</v>
      </c>
      <c r="V123" s="110">
        <v>28.5</v>
      </c>
      <c r="W123" s="91">
        <v>1.06</v>
      </c>
      <c r="X123" s="91">
        <v>12.72</v>
      </c>
      <c r="Y123" s="110" t="s">
        <v>7087</v>
      </c>
      <c r="Z123" s="110" t="s">
        <v>1</v>
      </c>
      <c r="AB123" s="133" t="s">
        <v>7307</v>
      </c>
      <c r="AC123" s="133" t="s">
        <v>7307</v>
      </c>
      <c r="AD123" s="133" t="s">
        <v>1759</v>
      </c>
      <c r="AE123" s="79">
        <v>12</v>
      </c>
      <c r="AF123" s="79" t="s">
        <v>11121</v>
      </c>
      <c r="AG123" s="134">
        <v>1.625</v>
      </c>
      <c r="AH123" s="134">
        <v>5</v>
      </c>
      <c r="AI123" s="134">
        <v>5</v>
      </c>
      <c r="AJ123" s="134">
        <v>0.24399999999999999</v>
      </c>
      <c r="AK123" s="134">
        <v>12.7</v>
      </c>
      <c r="AL123" s="134">
        <v>11.2</v>
      </c>
      <c r="AM123" s="134">
        <v>5.65</v>
      </c>
      <c r="AN123" s="134">
        <v>3.4780000000000002</v>
      </c>
      <c r="AO123" s="134">
        <v>0.46500000000000002</v>
      </c>
      <c r="AP123" s="134">
        <v>5.5E-2</v>
      </c>
      <c r="AQ123" s="134">
        <v>10</v>
      </c>
      <c r="AR123" s="134">
        <v>10</v>
      </c>
      <c r="AS123" s="134">
        <v>6.0000000000000001E-3</v>
      </c>
      <c r="AT123" s="133" t="s">
        <v>1757</v>
      </c>
      <c r="AU123" s="133" t="s">
        <v>1760</v>
      </c>
      <c r="AV123" s="133" t="s">
        <v>9601</v>
      </c>
      <c r="AW123" s="133" t="s">
        <v>9630</v>
      </c>
    </row>
    <row r="124" spans="1:49" x14ac:dyDescent="0.25">
      <c r="A124" s="80" t="s">
        <v>1779</v>
      </c>
      <c r="B124" s="80" t="s">
        <v>1780</v>
      </c>
      <c r="C124" s="80" t="s">
        <v>9687</v>
      </c>
      <c r="D124" s="80" t="s">
        <v>9688</v>
      </c>
      <c r="E124" s="80" t="s">
        <v>1772</v>
      </c>
      <c r="F124" s="80" t="s">
        <v>9689</v>
      </c>
      <c r="G124" s="80" t="s">
        <v>9690</v>
      </c>
      <c r="H124" s="80" t="s">
        <v>9691</v>
      </c>
      <c r="I124" s="80" t="s">
        <v>5375</v>
      </c>
      <c r="K124" s="80" t="s">
        <v>1820</v>
      </c>
      <c r="L124" s="80" t="s">
        <v>432</v>
      </c>
      <c r="M124" s="80" t="s">
        <v>2034</v>
      </c>
      <c r="N124" s="80" t="s">
        <v>3391</v>
      </c>
      <c r="O124" s="80" t="s">
        <v>3526</v>
      </c>
      <c r="P124" s="80" t="s">
        <v>4213</v>
      </c>
      <c r="Q124" s="80" t="s">
        <v>5375</v>
      </c>
      <c r="R124" s="80" t="s">
        <v>5597</v>
      </c>
      <c r="S124" s="80" t="s">
        <v>1759</v>
      </c>
      <c r="T124" s="80" t="s">
        <v>1758</v>
      </c>
      <c r="U124" s="110">
        <v>17.5</v>
      </c>
      <c r="V124" s="110">
        <v>52.5</v>
      </c>
      <c r="W124" s="91">
        <v>5.0111999999999997</v>
      </c>
      <c r="X124" s="91">
        <v>30.0672</v>
      </c>
      <c r="Y124" s="110" t="s">
        <v>14932</v>
      </c>
      <c r="Z124" s="110" t="s">
        <v>1</v>
      </c>
      <c r="AB124" s="133" t="s">
        <v>7306</v>
      </c>
      <c r="AC124" s="133" t="s">
        <v>7306</v>
      </c>
      <c r="AD124" s="133" t="s">
        <v>1759</v>
      </c>
      <c r="AE124" s="79">
        <v>6</v>
      </c>
      <c r="AF124" s="79" t="s">
        <v>11090</v>
      </c>
      <c r="AG124" s="134">
        <v>0.5</v>
      </c>
      <c r="AH124" s="134">
        <v>10</v>
      </c>
      <c r="AI124" s="134">
        <v>18.25</v>
      </c>
      <c r="AJ124" s="134">
        <v>0.42399999999999999</v>
      </c>
      <c r="AK124" s="134">
        <v>15.5</v>
      </c>
      <c r="AL124" s="134">
        <v>9.5</v>
      </c>
      <c r="AM124" s="134">
        <v>4.75</v>
      </c>
      <c r="AN124" s="134">
        <v>2.65</v>
      </c>
      <c r="AO124" s="134">
        <v>0.40500000000000003</v>
      </c>
      <c r="AP124" s="134">
        <v>0</v>
      </c>
      <c r="AQ124" s="134">
        <v>168</v>
      </c>
      <c r="AR124" s="134">
        <v>29</v>
      </c>
      <c r="AS124" s="134">
        <v>0.26900000000000002</v>
      </c>
      <c r="AT124" s="133" t="s">
        <v>7070</v>
      </c>
      <c r="AU124" s="133" t="s">
        <v>1767</v>
      </c>
      <c r="AV124" s="133" t="s">
        <v>9602</v>
      </c>
      <c r="AW124" s="133" t="s">
        <v>9629</v>
      </c>
    </row>
    <row r="125" spans="1:49" x14ac:dyDescent="0.25">
      <c r="A125" s="80" t="s">
        <v>1779</v>
      </c>
      <c r="B125" s="80" t="s">
        <v>1780</v>
      </c>
      <c r="C125" s="80" t="s">
        <v>10385</v>
      </c>
      <c r="D125" s="80" t="s">
        <v>10386</v>
      </c>
      <c r="E125" s="80" t="s">
        <v>1781</v>
      </c>
      <c r="F125" s="80" t="s">
        <v>10387</v>
      </c>
      <c r="G125" s="80" t="s">
        <v>10250</v>
      </c>
      <c r="H125" s="80" t="s">
        <v>10388</v>
      </c>
      <c r="I125" s="80" t="s">
        <v>5375</v>
      </c>
      <c r="K125" s="80" t="s">
        <v>1820</v>
      </c>
      <c r="L125" s="80" t="s">
        <v>1182</v>
      </c>
      <c r="M125" s="80" t="s">
        <v>2657</v>
      </c>
      <c r="N125" s="80" t="s">
        <v>3371</v>
      </c>
      <c r="O125" s="80" t="s">
        <v>3755</v>
      </c>
      <c r="P125" s="80" t="s">
        <v>4765</v>
      </c>
      <c r="Q125" s="80" t="s">
        <v>5375</v>
      </c>
      <c r="R125" s="80" t="s">
        <v>6225</v>
      </c>
      <c r="S125" s="80" t="s">
        <v>1765</v>
      </c>
      <c r="T125" s="80" t="s">
        <v>1757</v>
      </c>
      <c r="U125" s="110">
        <v>5.3</v>
      </c>
      <c r="V125" s="110">
        <v>31.8</v>
      </c>
      <c r="W125" s="91">
        <v>1.44</v>
      </c>
      <c r="X125" s="91">
        <v>17.28</v>
      </c>
      <c r="Y125" s="110" t="s">
        <v>7087</v>
      </c>
      <c r="Z125" s="110" t="s">
        <v>1</v>
      </c>
      <c r="AB125" s="133" t="s">
        <v>7935</v>
      </c>
      <c r="AC125" s="133" t="s">
        <v>9229</v>
      </c>
      <c r="AD125" s="133" t="s">
        <v>1759</v>
      </c>
      <c r="AE125" s="79">
        <v>12</v>
      </c>
      <c r="AF125" s="79" t="s">
        <v>11261</v>
      </c>
      <c r="AG125" s="134">
        <v>1.25</v>
      </c>
      <c r="AH125" s="134">
        <v>4.375</v>
      </c>
      <c r="AI125" s="134">
        <v>8</v>
      </c>
      <c r="AJ125" s="134">
        <v>0.23100000000000001</v>
      </c>
      <c r="AK125" s="134">
        <v>13.375</v>
      </c>
      <c r="AL125" s="134">
        <v>8.75</v>
      </c>
      <c r="AM125" s="134">
        <v>6</v>
      </c>
      <c r="AN125" s="134">
        <v>3.0720000000000001</v>
      </c>
      <c r="AO125" s="134">
        <v>0.40600000000000003</v>
      </c>
      <c r="AP125" s="134">
        <v>0.08</v>
      </c>
      <c r="AQ125" s="134">
        <v>12.75</v>
      </c>
      <c r="AR125" s="134">
        <v>16</v>
      </c>
      <c r="AS125" s="134">
        <v>1.2E-2</v>
      </c>
      <c r="AT125" s="133" t="s">
        <v>1771</v>
      </c>
      <c r="AU125" s="133" t="s">
        <v>1760</v>
      </c>
      <c r="AV125" s="133" t="s">
        <v>9601</v>
      </c>
      <c r="AW125" s="133" t="s">
        <v>9630</v>
      </c>
    </row>
    <row r="126" spans="1:49" x14ac:dyDescent="0.25">
      <c r="A126" s="80" t="s">
        <v>1779</v>
      </c>
      <c r="B126" s="80" t="s">
        <v>1780</v>
      </c>
      <c r="C126" s="80" t="s">
        <v>9665</v>
      </c>
      <c r="D126" s="80" t="s">
        <v>9666</v>
      </c>
      <c r="E126" s="80" t="s">
        <v>1781</v>
      </c>
      <c r="F126" s="80" t="s">
        <v>9667</v>
      </c>
      <c r="G126" s="80" t="s">
        <v>9668</v>
      </c>
      <c r="H126" s="80" t="s">
        <v>9669</v>
      </c>
      <c r="I126" s="80" t="s">
        <v>5375</v>
      </c>
      <c r="K126" s="80" t="s">
        <v>1820</v>
      </c>
      <c r="L126" s="80" t="s">
        <v>829</v>
      </c>
      <c r="M126" s="80" t="s">
        <v>2435</v>
      </c>
      <c r="N126" s="80" t="s">
        <v>3371</v>
      </c>
      <c r="O126" s="80" t="s">
        <v>3520</v>
      </c>
      <c r="P126" s="80" t="s">
        <v>4233</v>
      </c>
      <c r="Q126" s="80" t="s">
        <v>5375</v>
      </c>
      <c r="R126" s="80" t="s">
        <v>6000</v>
      </c>
      <c r="S126" s="80" t="s">
        <v>1766</v>
      </c>
      <c r="T126" s="80" t="s">
        <v>1767</v>
      </c>
      <c r="U126" s="110">
        <v>7.2</v>
      </c>
      <c r="V126" s="110">
        <v>36</v>
      </c>
      <c r="W126" s="91">
        <v>1.85</v>
      </c>
      <c r="X126" s="91">
        <v>18.5</v>
      </c>
      <c r="Y126" s="110" t="s">
        <v>7087</v>
      </c>
      <c r="Z126" s="110" t="s">
        <v>1</v>
      </c>
      <c r="AB126" s="133" t="s">
        <v>7709</v>
      </c>
      <c r="AC126" s="133" t="s">
        <v>9119</v>
      </c>
      <c r="AD126" s="133" t="s">
        <v>1759</v>
      </c>
      <c r="AE126" s="79">
        <v>10</v>
      </c>
      <c r="AF126" s="79" t="s">
        <v>11084</v>
      </c>
      <c r="AG126" s="134">
        <v>2.375</v>
      </c>
      <c r="AH126" s="134">
        <v>6.5</v>
      </c>
      <c r="AI126" s="134">
        <v>6.5</v>
      </c>
      <c r="AJ126" s="134">
        <v>0.60599999999999998</v>
      </c>
      <c r="AK126" s="134">
        <v>13.688000000000001</v>
      </c>
      <c r="AL126" s="134">
        <v>13.063000000000001</v>
      </c>
      <c r="AM126" s="134">
        <v>7</v>
      </c>
      <c r="AN126" s="134">
        <v>6.78</v>
      </c>
      <c r="AO126" s="134">
        <v>0.72399999999999998</v>
      </c>
      <c r="AP126" s="134">
        <v>5.2999999999999999E-2</v>
      </c>
      <c r="AQ126" s="134">
        <v>12.875</v>
      </c>
      <c r="AR126" s="134">
        <v>12.875</v>
      </c>
      <c r="AS126" s="134">
        <v>6.0000000000000001E-3</v>
      </c>
      <c r="AT126" s="133" t="s">
        <v>7075</v>
      </c>
      <c r="AU126" s="133" t="s">
        <v>1758</v>
      </c>
      <c r="AV126" s="133" t="s">
        <v>9601</v>
      </c>
      <c r="AW126" s="133" t="s">
        <v>9630</v>
      </c>
    </row>
    <row r="127" spans="1:49" x14ac:dyDescent="0.25">
      <c r="A127" s="80" t="s">
        <v>1779</v>
      </c>
      <c r="B127" s="80" t="s">
        <v>1784</v>
      </c>
      <c r="C127" s="80" t="s">
        <v>10045</v>
      </c>
      <c r="D127" s="80" t="s">
        <v>10046</v>
      </c>
      <c r="E127" s="80" t="s">
        <v>1785</v>
      </c>
      <c r="F127" s="80" t="s">
        <v>10047</v>
      </c>
      <c r="G127" s="80" t="s">
        <v>9663</v>
      </c>
      <c r="H127" s="80" t="s">
        <v>10048</v>
      </c>
      <c r="I127" s="80" t="s">
        <v>9635</v>
      </c>
      <c r="K127" s="80" t="s">
        <v>13936</v>
      </c>
      <c r="L127" s="80" t="s">
        <v>460</v>
      </c>
      <c r="M127" s="80" t="s">
        <v>2253</v>
      </c>
      <c r="N127" s="80" t="s">
        <v>3368</v>
      </c>
      <c r="O127" s="80" t="s">
        <v>3626</v>
      </c>
      <c r="P127" s="80" t="s">
        <v>4425</v>
      </c>
      <c r="Q127" s="80" t="s">
        <v>5374</v>
      </c>
      <c r="R127" s="80" t="s">
        <v>5817</v>
      </c>
      <c r="S127" s="80" t="s">
        <v>1759</v>
      </c>
      <c r="T127" s="80" t="s">
        <v>1757</v>
      </c>
      <c r="U127" s="110">
        <v>3.15</v>
      </c>
      <c r="V127" s="110">
        <v>18.899999999999999</v>
      </c>
      <c r="W127" s="91">
        <v>1.5710599999999999</v>
      </c>
      <c r="X127" s="91">
        <v>18.85275</v>
      </c>
      <c r="Y127" s="110" t="s">
        <v>14933</v>
      </c>
      <c r="Z127" s="110" t="s">
        <v>1</v>
      </c>
      <c r="AB127" s="133" t="s">
        <v>7526</v>
      </c>
      <c r="AC127" s="133" t="s">
        <v>9034</v>
      </c>
      <c r="AD127" s="133" t="s">
        <v>1757</v>
      </c>
      <c r="AE127" s="79">
        <v>144</v>
      </c>
      <c r="AF127" s="79" t="s">
        <v>11101</v>
      </c>
      <c r="AG127" s="134">
        <v>0.25</v>
      </c>
      <c r="AH127" s="134">
        <v>5</v>
      </c>
      <c r="AI127" s="134">
        <v>11</v>
      </c>
      <c r="AJ127" s="134">
        <v>8.5000000000000006E-2</v>
      </c>
      <c r="AK127" s="134">
        <v>11.375</v>
      </c>
      <c r="AL127" s="134">
        <v>5.375</v>
      </c>
      <c r="AM127" s="134">
        <v>2.5</v>
      </c>
      <c r="AN127" s="134">
        <v>1.06</v>
      </c>
      <c r="AO127" s="134">
        <v>8.7999999999999995E-2</v>
      </c>
      <c r="AP127" s="134">
        <v>0.05</v>
      </c>
      <c r="AQ127" s="134">
        <v>23.75</v>
      </c>
      <c r="AR127" s="134">
        <v>24.75</v>
      </c>
      <c r="AS127" s="134">
        <v>6.2E-2</v>
      </c>
      <c r="AT127" s="133" t="s">
        <v>9555</v>
      </c>
      <c r="AU127" s="133" t="s">
        <v>1791</v>
      </c>
      <c r="AV127" s="133" t="s">
        <v>9600</v>
      </c>
      <c r="AW127" s="133" t="s">
        <v>9629</v>
      </c>
    </row>
    <row r="128" spans="1:49" x14ac:dyDescent="0.25">
      <c r="A128" s="80" t="s">
        <v>1779</v>
      </c>
      <c r="B128" s="80" t="s">
        <v>1780</v>
      </c>
      <c r="C128" s="80" t="s">
        <v>9809</v>
      </c>
      <c r="D128" s="80" t="s">
        <v>9810</v>
      </c>
      <c r="E128" s="80" t="s">
        <v>1781</v>
      </c>
      <c r="F128" s="80" t="s">
        <v>9811</v>
      </c>
      <c r="G128" s="80" t="s">
        <v>9812</v>
      </c>
      <c r="H128" s="80" t="s">
        <v>9813</v>
      </c>
      <c r="I128" s="80" t="s">
        <v>5375</v>
      </c>
      <c r="K128" s="80" t="s">
        <v>1820</v>
      </c>
      <c r="L128" s="80" t="s">
        <v>738</v>
      </c>
      <c r="M128" s="80" t="s">
        <v>2039</v>
      </c>
      <c r="N128" s="80" t="s">
        <v>3372</v>
      </c>
      <c r="O128" s="80" t="s">
        <v>3555</v>
      </c>
      <c r="P128" s="80" t="s">
        <v>4218</v>
      </c>
      <c r="Q128" s="80" t="s">
        <v>5375</v>
      </c>
      <c r="R128" s="80" t="s">
        <v>5602</v>
      </c>
      <c r="S128" s="80" t="s">
        <v>7064</v>
      </c>
      <c r="T128" s="80" t="s">
        <v>1758</v>
      </c>
      <c r="U128" s="110">
        <v>14.5</v>
      </c>
      <c r="V128" s="110">
        <v>43.5</v>
      </c>
      <c r="W128" s="91">
        <v>4.58</v>
      </c>
      <c r="X128" s="91">
        <v>27.48</v>
      </c>
      <c r="Y128" s="110" t="s">
        <v>7087</v>
      </c>
      <c r="Z128" s="110" t="s">
        <v>7088</v>
      </c>
      <c r="AB128" s="133" t="s">
        <v>7311</v>
      </c>
      <c r="AC128" s="133" t="s">
        <v>8894</v>
      </c>
      <c r="AD128" s="133" t="s">
        <v>1759</v>
      </c>
      <c r="AE128" s="79">
        <v>6</v>
      </c>
      <c r="AF128" s="79" t="s">
        <v>11120</v>
      </c>
      <c r="AG128" s="134">
        <v>3.375</v>
      </c>
      <c r="AH128" s="134">
        <v>8.5</v>
      </c>
      <c r="AI128" s="134">
        <v>8</v>
      </c>
      <c r="AJ128" s="134">
        <v>1.42</v>
      </c>
      <c r="AK128" s="134">
        <v>17.2</v>
      </c>
      <c r="AL128" s="134">
        <v>8.4499999999999993</v>
      </c>
      <c r="AM128" s="134">
        <v>10.525</v>
      </c>
      <c r="AN128" s="134">
        <v>9.19</v>
      </c>
      <c r="AO128" s="134">
        <v>0.88500000000000001</v>
      </c>
      <c r="AP128" s="134">
        <v>0</v>
      </c>
      <c r="AQ128" s="134">
        <v>16</v>
      </c>
      <c r="AR128" s="134">
        <v>16</v>
      </c>
      <c r="AS128" s="134">
        <v>1.2E-2</v>
      </c>
      <c r="AT128" s="133" t="s">
        <v>1767</v>
      </c>
      <c r="AU128" s="133" t="s">
        <v>1764</v>
      </c>
      <c r="AV128" s="133" t="s">
        <v>9601</v>
      </c>
      <c r="AW128" s="133" t="s">
        <v>9630</v>
      </c>
    </row>
    <row r="129" spans="1:49" x14ac:dyDescent="0.25">
      <c r="A129" s="80" t="s">
        <v>1779</v>
      </c>
      <c r="B129" s="80" t="s">
        <v>1780</v>
      </c>
      <c r="C129" s="80" t="s">
        <v>9687</v>
      </c>
      <c r="D129" s="80" t="s">
        <v>9688</v>
      </c>
      <c r="E129" s="80" t="s">
        <v>1772</v>
      </c>
      <c r="F129" s="80" t="s">
        <v>9689</v>
      </c>
      <c r="G129" s="80" t="s">
        <v>9690</v>
      </c>
      <c r="H129" s="80" t="s">
        <v>9691</v>
      </c>
      <c r="I129" s="80" t="s">
        <v>5375</v>
      </c>
      <c r="K129" s="80" t="s">
        <v>1820</v>
      </c>
      <c r="L129" s="80" t="s">
        <v>292</v>
      </c>
      <c r="M129" s="80" t="s">
        <v>2040</v>
      </c>
      <c r="N129" s="80" t="s">
        <v>3377</v>
      </c>
      <c r="O129" s="80" t="s">
        <v>3526</v>
      </c>
      <c r="P129" s="80" t="s">
        <v>4219</v>
      </c>
      <c r="Q129" s="80" t="s">
        <v>5375</v>
      </c>
      <c r="R129" s="80" t="s">
        <v>5603</v>
      </c>
      <c r="S129" s="80" t="s">
        <v>1759</v>
      </c>
      <c r="T129" s="80" t="s">
        <v>1758</v>
      </c>
      <c r="U129" s="110">
        <v>17.5</v>
      </c>
      <c r="V129" s="110">
        <v>52.5</v>
      </c>
      <c r="W129" s="91">
        <v>5.0111999999999997</v>
      </c>
      <c r="X129" s="91">
        <v>30.0672</v>
      </c>
      <c r="Y129" s="110" t="s">
        <v>14932</v>
      </c>
      <c r="Z129" s="110" t="s">
        <v>1</v>
      </c>
      <c r="AB129" s="133" t="s">
        <v>7312</v>
      </c>
      <c r="AC129" s="133" t="s">
        <v>7312</v>
      </c>
      <c r="AD129" s="133" t="s">
        <v>1759</v>
      </c>
      <c r="AE129" s="79">
        <v>6</v>
      </c>
      <c r="AF129" s="79" t="s">
        <v>11090</v>
      </c>
      <c r="AG129" s="134">
        <v>0.5</v>
      </c>
      <c r="AH129" s="134">
        <v>10</v>
      </c>
      <c r="AI129" s="134">
        <v>18.25</v>
      </c>
      <c r="AJ129" s="134">
        <v>0.42399999999999999</v>
      </c>
      <c r="AK129" s="134">
        <v>15.5</v>
      </c>
      <c r="AL129" s="134">
        <v>9.5</v>
      </c>
      <c r="AM129" s="134">
        <v>4.75</v>
      </c>
      <c r="AN129" s="134">
        <v>2.65</v>
      </c>
      <c r="AO129" s="134">
        <v>0.40500000000000003</v>
      </c>
      <c r="AP129" s="134">
        <v>0</v>
      </c>
      <c r="AQ129" s="134">
        <v>168</v>
      </c>
      <c r="AR129" s="134">
        <v>29</v>
      </c>
      <c r="AS129" s="134">
        <v>0.26900000000000002</v>
      </c>
      <c r="AT129" s="133" t="s">
        <v>7070</v>
      </c>
      <c r="AU129" s="133" t="s">
        <v>1767</v>
      </c>
      <c r="AV129" s="133" t="s">
        <v>9602</v>
      </c>
      <c r="AW129" s="133" t="s">
        <v>9629</v>
      </c>
    </row>
    <row r="130" spans="1:49" x14ac:dyDescent="0.25">
      <c r="A130" s="80" t="s">
        <v>1779</v>
      </c>
      <c r="B130" s="80" t="s">
        <v>1780</v>
      </c>
      <c r="C130" s="80" t="s">
        <v>10398</v>
      </c>
      <c r="D130" s="80" t="s">
        <v>10399</v>
      </c>
      <c r="E130" s="80" t="s">
        <v>1781</v>
      </c>
      <c r="F130" s="80" t="s">
        <v>10400</v>
      </c>
      <c r="G130" s="80" t="s">
        <v>9700</v>
      </c>
      <c r="H130" s="80" t="s">
        <v>10401</v>
      </c>
      <c r="I130" s="80" t="s">
        <v>5375</v>
      </c>
      <c r="K130" s="80" t="s">
        <v>1820</v>
      </c>
      <c r="L130" s="80" t="s">
        <v>1396</v>
      </c>
      <c r="M130" s="80" t="s">
        <v>2659</v>
      </c>
      <c r="N130" s="80" t="s">
        <v>3395</v>
      </c>
      <c r="O130" s="80" t="s">
        <v>3759</v>
      </c>
      <c r="P130" s="80" t="s">
        <v>4767</v>
      </c>
      <c r="Q130" s="80" t="s">
        <v>5375</v>
      </c>
      <c r="R130" s="80" t="s">
        <v>6227</v>
      </c>
      <c r="S130" s="80" t="s">
        <v>1759</v>
      </c>
      <c r="T130" s="80" t="s">
        <v>1757</v>
      </c>
      <c r="U130" s="110">
        <v>8</v>
      </c>
      <c r="V130" s="110">
        <v>48</v>
      </c>
      <c r="W130" s="91">
        <v>1.89</v>
      </c>
      <c r="X130" s="91">
        <v>22.68</v>
      </c>
      <c r="Y130" s="110" t="s">
        <v>7087</v>
      </c>
      <c r="Z130" s="110" t="s">
        <v>1</v>
      </c>
      <c r="AB130" s="133" t="s">
        <v>7937</v>
      </c>
      <c r="AC130" s="133" t="s">
        <v>9230</v>
      </c>
      <c r="AD130" s="133" t="s">
        <v>1759</v>
      </c>
      <c r="AE130" s="79">
        <v>12</v>
      </c>
      <c r="AF130" s="79" t="s">
        <v>11265</v>
      </c>
      <c r="AG130" s="134">
        <v>1.125</v>
      </c>
      <c r="AH130" s="134">
        <v>11</v>
      </c>
      <c r="AI130" s="134">
        <v>11</v>
      </c>
      <c r="AJ130" s="134">
        <v>0.38800000000000001</v>
      </c>
      <c r="AK130" s="134">
        <v>11.574999999999999</v>
      </c>
      <c r="AL130" s="134">
        <v>11.574999999999999</v>
      </c>
      <c r="AM130" s="134">
        <v>11.9</v>
      </c>
      <c r="AN130" s="134">
        <v>5.3659999999999997</v>
      </c>
      <c r="AO130" s="134">
        <v>0.92300000000000004</v>
      </c>
      <c r="AP130" s="134">
        <v>0</v>
      </c>
      <c r="AQ130" s="134">
        <v>82</v>
      </c>
      <c r="AR130" s="134">
        <v>82</v>
      </c>
      <c r="AS130" s="134"/>
      <c r="AT130" s="133" t="s">
        <v>1757</v>
      </c>
      <c r="AU130" s="133" t="s">
        <v>1764</v>
      </c>
      <c r="AV130" s="133" t="s">
        <v>9601</v>
      </c>
      <c r="AW130" s="133" t="s">
        <v>9630</v>
      </c>
    </row>
    <row r="131" spans="1:49" x14ac:dyDescent="0.25">
      <c r="A131" s="80" t="s">
        <v>1779</v>
      </c>
      <c r="B131" s="80" t="s">
        <v>1780</v>
      </c>
      <c r="C131" s="80" t="s">
        <v>9665</v>
      </c>
      <c r="D131" s="80" t="s">
        <v>9666</v>
      </c>
      <c r="E131" s="80" t="s">
        <v>1781</v>
      </c>
      <c r="F131" s="80" t="s">
        <v>9667</v>
      </c>
      <c r="G131" s="80" t="s">
        <v>9668</v>
      </c>
      <c r="H131" s="80" t="s">
        <v>9669</v>
      </c>
      <c r="I131" s="80" t="s">
        <v>5375</v>
      </c>
      <c r="K131" s="80" t="s">
        <v>1820</v>
      </c>
      <c r="L131" s="80" t="s">
        <v>830</v>
      </c>
      <c r="M131" s="80" t="s">
        <v>2436</v>
      </c>
      <c r="N131" s="80" t="s">
        <v>3388</v>
      </c>
      <c r="O131" s="80" t="s">
        <v>3520</v>
      </c>
      <c r="P131" s="80" t="s">
        <v>4576</v>
      </c>
      <c r="Q131" s="80" t="s">
        <v>5375</v>
      </c>
      <c r="R131" s="80" t="s">
        <v>6001</v>
      </c>
      <c r="S131" s="80" t="s">
        <v>1766</v>
      </c>
      <c r="T131" s="80" t="s">
        <v>1767</v>
      </c>
      <c r="U131" s="110">
        <v>7.2</v>
      </c>
      <c r="V131" s="110">
        <v>36</v>
      </c>
      <c r="W131" s="91">
        <v>1.85</v>
      </c>
      <c r="X131" s="91">
        <v>18.5</v>
      </c>
      <c r="Y131" s="110" t="s">
        <v>7087</v>
      </c>
      <c r="Z131" s="110" t="s">
        <v>1</v>
      </c>
      <c r="AB131" s="133" t="s">
        <v>7710</v>
      </c>
      <c r="AC131" s="133" t="s">
        <v>9120</v>
      </c>
      <c r="AD131" s="133" t="s">
        <v>1759</v>
      </c>
      <c r="AE131" s="79">
        <v>10</v>
      </c>
      <c r="AF131" s="79" t="s">
        <v>11084</v>
      </c>
      <c r="AG131" s="134">
        <v>2.375</v>
      </c>
      <c r="AH131" s="134">
        <v>6.5</v>
      </c>
      <c r="AI131" s="134">
        <v>6.5</v>
      </c>
      <c r="AJ131" s="134">
        <v>0.60599999999999998</v>
      </c>
      <c r="AK131" s="134">
        <v>13.688000000000001</v>
      </c>
      <c r="AL131" s="134">
        <v>13.063000000000001</v>
      </c>
      <c r="AM131" s="134">
        <v>7</v>
      </c>
      <c r="AN131" s="134">
        <v>6.78</v>
      </c>
      <c r="AO131" s="134">
        <v>0.72399999999999998</v>
      </c>
      <c r="AP131" s="134">
        <v>5.2999999999999999E-2</v>
      </c>
      <c r="AQ131" s="134">
        <v>12.875</v>
      </c>
      <c r="AR131" s="134">
        <v>12.875</v>
      </c>
      <c r="AS131" s="134">
        <v>6.0000000000000001E-3</v>
      </c>
      <c r="AT131" s="133" t="s">
        <v>7075</v>
      </c>
      <c r="AU131" s="133" t="s">
        <v>1758</v>
      </c>
      <c r="AV131" s="133" t="s">
        <v>9601</v>
      </c>
      <c r="AW131" s="133" t="s">
        <v>9630</v>
      </c>
    </row>
    <row r="132" spans="1:49" x14ac:dyDescent="0.25">
      <c r="A132" s="80" t="s">
        <v>1779</v>
      </c>
      <c r="B132" s="80" t="s">
        <v>1797</v>
      </c>
      <c r="C132" s="80" t="s">
        <v>10049</v>
      </c>
      <c r="D132" s="80" t="s">
        <v>10050</v>
      </c>
      <c r="E132" s="80" t="s">
        <v>1787</v>
      </c>
      <c r="F132" s="80" t="s">
        <v>10051</v>
      </c>
      <c r="G132" s="80" t="s">
        <v>9753</v>
      </c>
      <c r="H132" s="80" t="s">
        <v>10052</v>
      </c>
      <c r="I132" s="80" t="s">
        <v>9635</v>
      </c>
      <c r="K132" s="80" t="s">
        <v>1820</v>
      </c>
      <c r="L132" s="80" t="s">
        <v>234</v>
      </c>
      <c r="M132" s="80" t="s">
        <v>2258</v>
      </c>
      <c r="N132" s="80" t="s">
        <v>3387</v>
      </c>
      <c r="O132" s="80" t="s">
        <v>3627</v>
      </c>
      <c r="P132" s="80" t="s">
        <v>4430</v>
      </c>
      <c r="Q132" s="80" t="s">
        <v>5374</v>
      </c>
      <c r="R132" s="80" t="s">
        <v>5822</v>
      </c>
      <c r="S132" s="80" t="s">
        <v>1763</v>
      </c>
      <c r="T132" s="80" t="s">
        <v>1757</v>
      </c>
      <c r="U132" s="110">
        <v>2.2999999999999998</v>
      </c>
      <c r="V132" s="110">
        <v>13.8</v>
      </c>
      <c r="W132" s="91">
        <v>0.86250000000000004</v>
      </c>
      <c r="X132" s="91">
        <v>10.35</v>
      </c>
      <c r="Y132" s="110" t="s">
        <v>7087</v>
      </c>
      <c r="Z132" s="110" t="s">
        <v>1</v>
      </c>
      <c r="AB132" s="133" t="s">
        <v>7531</v>
      </c>
      <c r="AC132" s="133" t="s">
        <v>9037</v>
      </c>
      <c r="AD132" s="133" t="s">
        <v>1762</v>
      </c>
      <c r="AE132" s="79">
        <v>288</v>
      </c>
      <c r="AF132" s="79" t="s">
        <v>11182</v>
      </c>
      <c r="AG132" s="134">
        <v>0.25</v>
      </c>
      <c r="AH132" s="134">
        <v>1.25</v>
      </c>
      <c r="AI132" s="134">
        <v>9.25</v>
      </c>
      <c r="AJ132" s="134">
        <v>0.08</v>
      </c>
      <c r="AK132" s="134">
        <v>9.3800000000000008</v>
      </c>
      <c r="AL132" s="134">
        <v>2.75</v>
      </c>
      <c r="AM132" s="134">
        <v>2.5</v>
      </c>
      <c r="AN132" s="134">
        <v>1</v>
      </c>
      <c r="AO132" s="134">
        <v>3.6999999999999998E-2</v>
      </c>
      <c r="AP132" s="134">
        <v>4.7E-2</v>
      </c>
      <c r="AQ132" s="134">
        <v>4.7E-2</v>
      </c>
      <c r="AR132" s="134">
        <v>7.9370000000000003</v>
      </c>
      <c r="AS132" s="134"/>
      <c r="AT132" s="133" t="s">
        <v>9581</v>
      </c>
      <c r="AU132" s="133" t="s">
        <v>1791</v>
      </c>
      <c r="AV132" s="133" t="s">
        <v>9609</v>
      </c>
      <c r="AW132" s="133" t="s">
        <v>9632</v>
      </c>
    </row>
    <row r="133" spans="1:49" x14ac:dyDescent="0.25">
      <c r="A133" s="80" t="s">
        <v>1779</v>
      </c>
      <c r="B133" s="80" t="s">
        <v>1780</v>
      </c>
      <c r="C133" s="80" t="s">
        <v>9887</v>
      </c>
      <c r="D133" s="80" t="s">
        <v>9888</v>
      </c>
      <c r="E133" s="80" t="s">
        <v>1772</v>
      </c>
      <c r="F133" s="80" t="s">
        <v>9889</v>
      </c>
      <c r="G133" s="80" t="s">
        <v>9673</v>
      </c>
      <c r="H133" s="80" t="s">
        <v>9890</v>
      </c>
      <c r="I133" s="80" t="s">
        <v>5375</v>
      </c>
      <c r="K133" s="80" t="s">
        <v>1820</v>
      </c>
      <c r="L133" s="80" t="s">
        <v>1053</v>
      </c>
      <c r="M133" s="80" t="s">
        <v>2045</v>
      </c>
      <c r="N133" s="80" t="s">
        <v>3369</v>
      </c>
      <c r="O133" s="80" t="s">
        <v>3570</v>
      </c>
      <c r="P133" s="80" t="s">
        <v>4224</v>
      </c>
      <c r="Q133" s="80" t="s">
        <v>5375</v>
      </c>
      <c r="R133" s="80" t="s">
        <v>5608</v>
      </c>
      <c r="S133" s="80" t="s">
        <v>1759</v>
      </c>
      <c r="T133" s="80" t="s">
        <v>1759</v>
      </c>
      <c r="U133" s="110">
        <v>49.1</v>
      </c>
      <c r="V133" s="110">
        <v>24.55</v>
      </c>
      <c r="W133" s="91">
        <v>19.372</v>
      </c>
      <c r="X133" s="91">
        <v>19.372</v>
      </c>
      <c r="Y133" s="110" t="s">
        <v>14932</v>
      </c>
      <c r="Z133" s="110" t="s">
        <v>1</v>
      </c>
      <c r="AB133" s="133" t="s">
        <v>7317</v>
      </c>
      <c r="AC133" s="133" t="s">
        <v>7317</v>
      </c>
      <c r="AD133" s="133" t="s">
        <v>1759</v>
      </c>
      <c r="AE133" s="79">
        <v>1</v>
      </c>
      <c r="AF133" s="79" t="s">
        <v>11135</v>
      </c>
      <c r="AG133" s="134">
        <v>2.625</v>
      </c>
      <c r="AH133" s="134">
        <v>2.625</v>
      </c>
      <c r="AI133" s="134">
        <v>40.25</v>
      </c>
      <c r="AJ133" s="134">
        <v>5.0579999999999998</v>
      </c>
      <c r="AK133" s="134">
        <v>3.25</v>
      </c>
      <c r="AL133" s="134">
        <v>3.25</v>
      </c>
      <c r="AM133" s="134">
        <v>40.375</v>
      </c>
      <c r="AN133" s="134">
        <v>5.2690000000000001</v>
      </c>
      <c r="AO133" s="134">
        <v>0.247</v>
      </c>
      <c r="AP133" s="134">
        <v>0.01</v>
      </c>
      <c r="AQ133" s="134">
        <v>3000</v>
      </c>
      <c r="AR133" s="134">
        <v>40</v>
      </c>
      <c r="AS133" s="134"/>
      <c r="AT133" s="133" t="s">
        <v>9576</v>
      </c>
      <c r="AU133" s="133" t="s">
        <v>1759</v>
      </c>
      <c r="AV133" s="133" t="s">
        <v>9602</v>
      </c>
      <c r="AW133" s="133" t="s">
        <v>9629</v>
      </c>
    </row>
    <row r="134" spans="1:49" x14ac:dyDescent="0.25">
      <c r="A134" s="80" t="s">
        <v>1779</v>
      </c>
      <c r="B134" s="80" t="s">
        <v>1780</v>
      </c>
      <c r="C134" s="80" t="s">
        <v>10385</v>
      </c>
      <c r="D134" s="80" t="s">
        <v>10386</v>
      </c>
      <c r="E134" s="80" t="s">
        <v>1781</v>
      </c>
      <c r="F134" s="80" t="s">
        <v>10387</v>
      </c>
      <c r="G134" s="80" t="s">
        <v>10250</v>
      </c>
      <c r="H134" s="80" t="s">
        <v>10388</v>
      </c>
      <c r="I134" s="80" t="s">
        <v>5375</v>
      </c>
      <c r="K134" s="80" t="s">
        <v>1820</v>
      </c>
      <c r="L134" s="80" t="s">
        <v>895</v>
      </c>
      <c r="M134" s="80" t="s">
        <v>2661</v>
      </c>
      <c r="N134" s="80" t="s">
        <v>3388</v>
      </c>
      <c r="O134" s="80" t="s">
        <v>3755</v>
      </c>
      <c r="P134" s="80" t="s">
        <v>4769</v>
      </c>
      <c r="Q134" s="80" t="s">
        <v>5375</v>
      </c>
      <c r="R134" s="80" t="s">
        <v>6229</v>
      </c>
      <c r="S134" s="80" t="s">
        <v>1765</v>
      </c>
      <c r="T134" s="80" t="s">
        <v>1757</v>
      </c>
      <c r="U134" s="110">
        <v>5.3</v>
      </c>
      <c r="V134" s="110">
        <v>31.8</v>
      </c>
      <c r="W134" s="91">
        <v>1.44</v>
      </c>
      <c r="X134" s="91">
        <v>17.28</v>
      </c>
      <c r="Y134" s="110" t="s">
        <v>7087</v>
      </c>
      <c r="Z134" s="110" t="s">
        <v>1</v>
      </c>
      <c r="AB134" s="133" t="s">
        <v>7939</v>
      </c>
      <c r="AC134" s="133" t="s">
        <v>9231</v>
      </c>
      <c r="AD134" s="133" t="s">
        <v>1759</v>
      </c>
      <c r="AE134" s="79">
        <v>12</v>
      </c>
      <c r="AF134" s="79" t="s">
        <v>11261</v>
      </c>
      <c r="AG134" s="134">
        <v>1.25</v>
      </c>
      <c r="AH134" s="134">
        <v>4.375</v>
      </c>
      <c r="AI134" s="134">
        <v>8</v>
      </c>
      <c r="AJ134" s="134">
        <v>0.23100000000000001</v>
      </c>
      <c r="AK134" s="134">
        <v>13.375</v>
      </c>
      <c r="AL134" s="134">
        <v>8.75</v>
      </c>
      <c r="AM134" s="134">
        <v>6</v>
      </c>
      <c r="AN134" s="134">
        <v>3.0720000000000001</v>
      </c>
      <c r="AO134" s="134">
        <v>0.40600000000000003</v>
      </c>
      <c r="AP134" s="134">
        <v>0.08</v>
      </c>
      <c r="AQ134" s="134">
        <v>12.75</v>
      </c>
      <c r="AR134" s="134">
        <v>16</v>
      </c>
      <c r="AS134" s="134">
        <v>1.2E-2</v>
      </c>
      <c r="AT134" s="133" t="s">
        <v>1771</v>
      </c>
      <c r="AU134" s="133" t="s">
        <v>1760</v>
      </c>
      <c r="AV134" s="133" t="s">
        <v>9601</v>
      </c>
      <c r="AW134" s="133" t="s">
        <v>9630</v>
      </c>
    </row>
    <row r="135" spans="1:49" x14ac:dyDescent="0.25">
      <c r="A135" s="80" t="s">
        <v>1779</v>
      </c>
      <c r="B135" s="80" t="s">
        <v>1780</v>
      </c>
      <c r="C135" s="80" t="s">
        <v>9650</v>
      </c>
      <c r="D135" s="80" t="s">
        <v>9651</v>
      </c>
      <c r="E135" s="80" t="s">
        <v>1772</v>
      </c>
      <c r="F135" s="80" t="s">
        <v>9652</v>
      </c>
      <c r="G135" s="80" t="s">
        <v>9644</v>
      </c>
      <c r="H135" s="80" t="s">
        <v>9653</v>
      </c>
      <c r="I135" s="80" t="s">
        <v>5375</v>
      </c>
      <c r="K135" s="80" t="s">
        <v>1820</v>
      </c>
      <c r="L135" s="80" t="s">
        <v>170</v>
      </c>
      <c r="M135" s="80" t="s">
        <v>2043</v>
      </c>
      <c r="N135" s="80" t="s">
        <v>3384</v>
      </c>
      <c r="O135" s="80" t="s">
        <v>3519</v>
      </c>
      <c r="P135" s="80" t="s">
        <v>4222</v>
      </c>
      <c r="Q135" s="80" t="s">
        <v>5375</v>
      </c>
      <c r="R135" s="80" t="s">
        <v>5606</v>
      </c>
      <c r="S135" s="80" t="s">
        <v>1762</v>
      </c>
      <c r="T135" s="80" t="s">
        <v>1757</v>
      </c>
      <c r="U135" s="110">
        <v>6.4</v>
      </c>
      <c r="V135" s="110">
        <v>38.4</v>
      </c>
      <c r="W135" s="91">
        <v>1.6588000000000001</v>
      </c>
      <c r="X135" s="91">
        <v>19.9056</v>
      </c>
      <c r="Y135" s="110" t="s">
        <v>14932</v>
      </c>
      <c r="Z135" s="110" t="s">
        <v>1</v>
      </c>
      <c r="AB135" s="133" t="s">
        <v>7315</v>
      </c>
      <c r="AC135" s="133" t="s">
        <v>8896</v>
      </c>
      <c r="AD135" s="133" t="s">
        <v>1760</v>
      </c>
      <c r="AE135" s="79">
        <v>96</v>
      </c>
      <c r="AF135" s="79" t="s">
        <v>11083</v>
      </c>
      <c r="AG135" s="134">
        <v>1</v>
      </c>
      <c r="AH135" s="134">
        <v>4.875</v>
      </c>
      <c r="AI135" s="134">
        <v>10</v>
      </c>
      <c r="AJ135" s="134">
        <v>0.33200000000000002</v>
      </c>
      <c r="AK135" s="134">
        <v>8.25</v>
      </c>
      <c r="AL135" s="134">
        <v>8</v>
      </c>
      <c r="AM135" s="134">
        <v>4.5</v>
      </c>
      <c r="AN135" s="134">
        <v>4.1500000000000004</v>
      </c>
      <c r="AO135" s="134">
        <v>0.17199999999999999</v>
      </c>
      <c r="AP135" s="134">
        <v>0.125</v>
      </c>
      <c r="AQ135" s="134">
        <v>0.75</v>
      </c>
      <c r="AR135" s="134">
        <v>7.5</v>
      </c>
      <c r="AS135" s="134">
        <v>1.2E-2</v>
      </c>
      <c r="AT135" s="133" t="s">
        <v>9568</v>
      </c>
      <c r="AU135" s="133" t="s">
        <v>1767</v>
      </c>
      <c r="AV135" s="133" t="s">
        <v>9598</v>
      </c>
      <c r="AW135" s="133" t="s">
        <v>9629</v>
      </c>
    </row>
    <row r="136" spans="1:49" x14ac:dyDescent="0.25">
      <c r="A136" s="80" t="s">
        <v>1779</v>
      </c>
      <c r="B136" s="80" t="s">
        <v>1780</v>
      </c>
      <c r="C136" s="80" t="s">
        <v>9755</v>
      </c>
      <c r="D136" s="80" t="s">
        <v>9756</v>
      </c>
      <c r="E136" s="80" t="s">
        <v>1772</v>
      </c>
      <c r="F136" s="80" t="s">
        <v>9757</v>
      </c>
      <c r="G136" s="80" t="s">
        <v>9695</v>
      </c>
      <c r="H136" s="80" t="s">
        <v>9758</v>
      </c>
      <c r="I136" s="80" t="s">
        <v>5375</v>
      </c>
      <c r="K136" s="80" t="s">
        <v>1820</v>
      </c>
      <c r="L136" s="80" t="s">
        <v>312</v>
      </c>
      <c r="M136" s="80" t="s">
        <v>2437</v>
      </c>
      <c r="N136" s="80" t="s">
        <v>3364</v>
      </c>
      <c r="O136" s="80" t="s">
        <v>3540</v>
      </c>
      <c r="P136" s="80" t="s">
        <v>4577</v>
      </c>
      <c r="Q136" s="80" t="s">
        <v>5375</v>
      </c>
      <c r="R136" s="80" t="s">
        <v>6002</v>
      </c>
      <c r="S136" s="80" t="s">
        <v>1763</v>
      </c>
      <c r="T136" s="80" t="s">
        <v>1757</v>
      </c>
      <c r="U136" s="110">
        <v>8.9</v>
      </c>
      <c r="V136" s="110">
        <v>53.4</v>
      </c>
      <c r="W136" s="91">
        <v>2.8071999999999999</v>
      </c>
      <c r="X136" s="91">
        <v>33.686399999999999</v>
      </c>
      <c r="Y136" s="110" t="s">
        <v>14932</v>
      </c>
      <c r="Z136" s="110" t="s">
        <v>1</v>
      </c>
      <c r="AB136" s="133" t="s">
        <v>7711</v>
      </c>
      <c r="AC136" s="133" t="s">
        <v>9121</v>
      </c>
      <c r="AD136" s="133" t="s">
        <v>1759</v>
      </c>
      <c r="AE136" s="79">
        <v>12</v>
      </c>
      <c r="AF136" s="79" t="s">
        <v>11107</v>
      </c>
      <c r="AG136" s="134">
        <v>1.625</v>
      </c>
      <c r="AH136" s="134">
        <v>7</v>
      </c>
      <c r="AI136" s="134">
        <v>7</v>
      </c>
      <c r="AJ136" s="134">
        <v>0.50800000000000001</v>
      </c>
      <c r="AK136" s="134">
        <v>11.25</v>
      </c>
      <c r="AL136" s="134">
        <v>7.5</v>
      </c>
      <c r="AM136" s="134">
        <v>7.25</v>
      </c>
      <c r="AN136" s="134">
        <v>6.35</v>
      </c>
      <c r="AO136" s="134">
        <v>0.35399999999999998</v>
      </c>
      <c r="AP136" s="134">
        <v>0.5</v>
      </c>
      <c r="AQ136" s="134">
        <v>7</v>
      </c>
      <c r="AR136" s="134">
        <v>7</v>
      </c>
      <c r="AS136" s="134">
        <v>2.5000000000000001E-2</v>
      </c>
      <c r="AT136" s="133" t="s">
        <v>9556</v>
      </c>
      <c r="AU136" s="133" t="s">
        <v>1758</v>
      </c>
      <c r="AV136" s="133" t="s">
        <v>9605</v>
      </c>
      <c r="AW136" s="133" t="s">
        <v>9629</v>
      </c>
    </row>
    <row r="137" spans="1:49" x14ac:dyDescent="0.25">
      <c r="A137" s="80" t="s">
        <v>1779</v>
      </c>
      <c r="B137" s="80" t="s">
        <v>1797</v>
      </c>
      <c r="C137" s="80" t="s">
        <v>10049</v>
      </c>
      <c r="D137" s="80" t="s">
        <v>10050</v>
      </c>
      <c r="E137" s="80" t="s">
        <v>1787</v>
      </c>
      <c r="F137" s="80" t="s">
        <v>10051</v>
      </c>
      <c r="G137" s="80" t="s">
        <v>9753</v>
      </c>
      <c r="H137" s="80" t="s">
        <v>10052</v>
      </c>
      <c r="I137" s="80" t="s">
        <v>9635</v>
      </c>
      <c r="K137" s="80" t="s">
        <v>1820</v>
      </c>
      <c r="L137" s="80" t="s">
        <v>310</v>
      </c>
      <c r="M137" s="80" t="s">
        <v>2265</v>
      </c>
      <c r="N137" s="80" t="s">
        <v>3387</v>
      </c>
      <c r="O137" s="80" t="s">
        <v>3629</v>
      </c>
      <c r="P137" s="80" t="s">
        <v>3629</v>
      </c>
      <c r="Q137" s="80" t="s">
        <v>5374</v>
      </c>
      <c r="R137" s="80" t="s">
        <v>5829</v>
      </c>
      <c r="S137" s="80" t="s">
        <v>1763</v>
      </c>
      <c r="T137" s="80" t="s">
        <v>1757</v>
      </c>
      <c r="U137" s="110">
        <v>2.2999999999999998</v>
      </c>
      <c r="V137" s="110">
        <v>13.8</v>
      </c>
      <c r="W137" s="91">
        <v>0.86250000000000004</v>
      </c>
      <c r="X137" s="91">
        <v>10.35</v>
      </c>
      <c r="Y137" s="110" t="s">
        <v>7087</v>
      </c>
      <c r="Z137" s="110" t="s">
        <v>1</v>
      </c>
      <c r="AB137" s="133" t="s">
        <v>7538</v>
      </c>
      <c r="AC137" s="133" t="s">
        <v>9042</v>
      </c>
      <c r="AD137" s="133" t="s">
        <v>1762</v>
      </c>
      <c r="AE137" s="79">
        <v>288</v>
      </c>
      <c r="AF137" s="79" t="s">
        <v>11183</v>
      </c>
      <c r="AG137" s="134">
        <v>0.5</v>
      </c>
      <c r="AH137" s="134">
        <v>1.25</v>
      </c>
      <c r="AI137" s="134">
        <v>9.75</v>
      </c>
      <c r="AJ137" s="134">
        <v>0.08</v>
      </c>
      <c r="AK137" s="134">
        <v>9.5</v>
      </c>
      <c r="AL137" s="134">
        <v>2.88</v>
      </c>
      <c r="AM137" s="134">
        <v>2</v>
      </c>
      <c r="AN137" s="134">
        <v>1</v>
      </c>
      <c r="AO137" s="134">
        <v>3.2000000000000001E-2</v>
      </c>
      <c r="AP137" s="134">
        <v>4.7E-2</v>
      </c>
      <c r="AQ137" s="134">
        <v>4.7E-2</v>
      </c>
      <c r="AR137" s="134">
        <v>7.8120000000000003</v>
      </c>
      <c r="AS137" s="134"/>
      <c r="AT137" s="133" t="s">
        <v>9582</v>
      </c>
      <c r="AU137" s="133" t="s">
        <v>1762</v>
      </c>
      <c r="AV137" s="133" t="s">
        <v>9609</v>
      </c>
      <c r="AW137" s="133" t="s">
        <v>9632</v>
      </c>
    </row>
    <row r="138" spans="1:49" x14ac:dyDescent="0.25">
      <c r="A138" s="80" t="s">
        <v>1776</v>
      </c>
      <c r="B138" s="80" t="s">
        <v>1802</v>
      </c>
      <c r="C138" s="80" t="s">
        <v>9702</v>
      </c>
      <c r="D138" s="80" t="s">
        <v>9703</v>
      </c>
      <c r="E138" s="80" t="s">
        <v>7086</v>
      </c>
      <c r="F138" s="80" t="s">
        <v>9704</v>
      </c>
      <c r="G138" s="80" t="s">
        <v>9705</v>
      </c>
      <c r="H138" s="80" t="s">
        <v>9680</v>
      </c>
      <c r="I138" s="80" t="s">
        <v>9635</v>
      </c>
      <c r="K138" s="80" t="s">
        <v>13934</v>
      </c>
      <c r="L138" s="80" t="s">
        <v>107</v>
      </c>
      <c r="M138" s="80" t="s">
        <v>2048</v>
      </c>
      <c r="N138" s="80" t="s">
        <v>3400</v>
      </c>
      <c r="O138" s="80" t="s">
        <v>3584</v>
      </c>
      <c r="P138" s="80" t="s">
        <v>4228</v>
      </c>
      <c r="Q138" s="80" t="s">
        <v>5374</v>
      </c>
      <c r="R138" s="80" t="s">
        <v>5611</v>
      </c>
      <c r="S138" s="80" t="s">
        <v>1759</v>
      </c>
      <c r="T138" s="80" t="s">
        <v>1757</v>
      </c>
      <c r="U138" s="110">
        <v>6.1</v>
      </c>
      <c r="V138" s="110">
        <v>36.6</v>
      </c>
      <c r="W138" s="91">
        <v>2.6535000000000002</v>
      </c>
      <c r="X138" s="91">
        <v>31.841999999999999</v>
      </c>
      <c r="Y138" s="110" t="s">
        <v>14932</v>
      </c>
      <c r="Z138" s="110" t="s">
        <v>1</v>
      </c>
      <c r="AB138" s="133" t="s">
        <v>7320</v>
      </c>
      <c r="AC138" s="133" t="s">
        <v>8900</v>
      </c>
      <c r="AD138" s="133" t="s">
        <v>1762</v>
      </c>
      <c r="AE138" s="79">
        <v>288</v>
      </c>
      <c r="AF138" s="79" t="s">
        <v>11147</v>
      </c>
      <c r="AG138" s="134">
        <v>0.25</v>
      </c>
      <c r="AH138" s="134">
        <v>10.5</v>
      </c>
      <c r="AI138" s="134">
        <v>8.83</v>
      </c>
      <c r="AJ138" s="134">
        <v>9.6000000000000002E-2</v>
      </c>
      <c r="AK138" s="134">
        <v>12</v>
      </c>
      <c r="AL138" s="134">
        <v>9.75</v>
      </c>
      <c r="AM138" s="134">
        <v>1.25</v>
      </c>
      <c r="AN138" s="134">
        <v>1.2</v>
      </c>
      <c r="AO138" s="134">
        <v>8.5000000000000006E-2</v>
      </c>
      <c r="AP138" s="134">
        <v>0</v>
      </c>
      <c r="AQ138" s="134">
        <v>108</v>
      </c>
      <c r="AR138" s="134">
        <v>10.25</v>
      </c>
      <c r="AS138" s="134">
        <v>6.2E-2</v>
      </c>
      <c r="AT138" s="133" t="s">
        <v>1765</v>
      </c>
      <c r="AU138" s="133" t="s">
        <v>9574</v>
      </c>
      <c r="AV138" s="133" t="s">
        <v>9597</v>
      </c>
      <c r="AW138" s="133" t="s">
        <v>9629</v>
      </c>
    </row>
    <row r="139" spans="1:49" x14ac:dyDescent="0.25">
      <c r="A139" s="80" t="s">
        <v>1779</v>
      </c>
      <c r="B139" s="80" t="s">
        <v>1780</v>
      </c>
      <c r="C139" s="80" t="s">
        <v>10385</v>
      </c>
      <c r="D139" s="80" t="s">
        <v>10386</v>
      </c>
      <c r="E139" s="80" t="s">
        <v>1781</v>
      </c>
      <c r="F139" s="80" t="s">
        <v>10387</v>
      </c>
      <c r="G139" s="80" t="s">
        <v>10250</v>
      </c>
      <c r="H139" s="80" t="s">
        <v>10388</v>
      </c>
      <c r="I139" s="80" t="s">
        <v>5375</v>
      </c>
      <c r="K139" s="80" t="s">
        <v>1820</v>
      </c>
      <c r="L139" s="80" t="s">
        <v>736</v>
      </c>
      <c r="M139" s="80" t="s">
        <v>2665</v>
      </c>
      <c r="N139" s="80" t="s">
        <v>3393</v>
      </c>
      <c r="O139" s="80" t="s">
        <v>3755</v>
      </c>
      <c r="P139" s="80" t="s">
        <v>4774</v>
      </c>
      <c r="Q139" s="80" t="s">
        <v>5375</v>
      </c>
      <c r="R139" s="80" t="s">
        <v>6234</v>
      </c>
      <c r="S139" s="80" t="s">
        <v>1765</v>
      </c>
      <c r="T139" s="80" t="s">
        <v>1757</v>
      </c>
      <c r="U139" s="110">
        <v>5.3</v>
      </c>
      <c r="V139" s="110">
        <v>31.8</v>
      </c>
      <c r="W139" s="91">
        <v>1.44</v>
      </c>
      <c r="X139" s="91">
        <v>17.28</v>
      </c>
      <c r="Y139" s="110" t="s">
        <v>7087</v>
      </c>
      <c r="Z139" s="110" t="s">
        <v>1</v>
      </c>
      <c r="AB139" s="133" t="s">
        <v>7944</v>
      </c>
      <c r="AC139" s="133" t="s">
        <v>9233</v>
      </c>
      <c r="AD139" s="133" t="s">
        <v>1759</v>
      </c>
      <c r="AE139" s="79">
        <v>12</v>
      </c>
      <c r="AF139" s="79" t="s">
        <v>11261</v>
      </c>
      <c r="AG139" s="134">
        <v>1.25</v>
      </c>
      <c r="AH139" s="134">
        <v>4.375</v>
      </c>
      <c r="AI139" s="134">
        <v>8</v>
      </c>
      <c r="AJ139" s="134">
        <v>0.23100000000000001</v>
      </c>
      <c r="AK139" s="134">
        <v>13.375</v>
      </c>
      <c r="AL139" s="134">
        <v>8.75</v>
      </c>
      <c r="AM139" s="134">
        <v>6</v>
      </c>
      <c r="AN139" s="134">
        <v>3.0720000000000001</v>
      </c>
      <c r="AO139" s="134">
        <v>0.40600000000000003</v>
      </c>
      <c r="AP139" s="134">
        <v>0.08</v>
      </c>
      <c r="AQ139" s="134">
        <v>12.75</v>
      </c>
      <c r="AR139" s="134">
        <v>16</v>
      </c>
      <c r="AS139" s="134">
        <v>1.2E-2</v>
      </c>
      <c r="AT139" s="133" t="s">
        <v>1771</v>
      </c>
      <c r="AU139" s="133" t="s">
        <v>1760</v>
      </c>
      <c r="AV139" s="133" t="s">
        <v>9601</v>
      </c>
      <c r="AW139" s="133" t="s">
        <v>9630</v>
      </c>
    </row>
    <row r="140" spans="1:49" x14ac:dyDescent="0.25">
      <c r="A140" s="80" t="s">
        <v>1779</v>
      </c>
      <c r="B140" s="80" t="s">
        <v>1780</v>
      </c>
      <c r="C140" s="80" t="s">
        <v>9776</v>
      </c>
      <c r="D140" s="80" t="s">
        <v>9777</v>
      </c>
      <c r="E140" s="80" t="s">
        <v>1781</v>
      </c>
      <c r="F140" s="80" t="s">
        <v>9778</v>
      </c>
      <c r="G140" s="80" t="s">
        <v>9668</v>
      </c>
      <c r="H140" s="80" t="s">
        <v>9779</v>
      </c>
      <c r="I140" s="80" t="s">
        <v>5375</v>
      </c>
      <c r="K140" s="80" t="s">
        <v>1820</v>
      </c>
      <c r="L140" s="80" t="s">
        <v>462</v>
      </c>
      <c r="M140" s="80" t="s">
        <v>2268</v>
      </c>
      <c r="N140" s="80" t="s">
        <v>3372</v>
      </c>
      <c r="O140" s="80" t="s">
        <v>3546</v>
      </c>
      <c r="P140" s="80" t="s">
        <v>4218</v>
      </c>
      <c r="Q140" s="80" t="s">
        <v>5375</v>
      </c>
      <c r="R140" s="80" t="s">
        <v>5832</v>
      </c>
      <c r="S140" s="80" t="s">
        <v>1766</v>
      </c>
      <c r="T140" s="80" t="s">
        <v>1757</v>
      </c>
      <c r="U140" s="110">
        <v>5.8</v>
      </c>
      <c r="V140" s="110">
        <v>34.799999999999997</v>
      </c>
      <c r="W140" s="91">
        <v>1.47</v>
      </c>
      <c r="X140" s="91">
        <v>17.64</v>
      </c>
      <c r="Y140" s="110" t="s">
        <v>7087</v>
      </c>
      <c r="Z140" s="110" t="s">
        <v>1</v>
      </c>
      <c r="AB140" s="133" t="s">
        <v>7541</v>
      </c>
      <c r="AC140" s="133" t="s">
        <v>7541</v>
      </c>
      <c r="AD140" s="133" t="s">
        <v>1759</v>
      </c>
      <c r="AE140" s="79">
        <v>12</v>
      </c>
      <c r="AF140" s="79" t="s">
        <v>11111</v>
      </c>
      <c r="AG140" s="134">
        <v>1.5</v>
      </c>
      <c r="AH140" s="134">
        <v>6.5</v>
      </c>
      <c r="AI140" s="134">
        <v>6.5</v>
      </c>
      <c r="AJ140" s="134">
        <v>0.43099999999999999</v>
      </c>
      <c r="AK140" s="134">
        <v>13.688000000000001</v>
      </c>
      <c r="AL140" s="134">
        <v>13.063000000000001</v>
      </c>
      <c r="AM140" s="134">
        <v>7</v>
      </c>
      <c r="AN140" s="134">
        <v>5.8920000000000003</v>
      </c>
      <c r="AO140" s="134">
        <v>0.72399999999999998</v>
      </c>
      <c r="AP140" s="134">
        <v>5.5E-2</v>
      </c>
      <c r="AQ140" s="134">
        <v>12.875</v>
      </c>
      <c r="AR140" s="134">
        <v>12.875</v>
      </c>
      <c r="AS140" s="134">
        <v>6.0000000000000001E-3</v>
      </c>
      <c r="AT140" s="133" t="s">
        <v>7075</v>
      </c>
      <c r="AU140" s="133" t="s">
        <v>1758</v>
      </c>
      <c r="AV140" s="133" t="s">
        <v>9601</v>
      </c>
      <c r="AW140" s="133" t="s">
        <v>9630</v>
      </c>
    </row>
    <row r="141" spans="1:49" x14ac:dyDescent="0.25">
      <c r="A141" s="80" t="s">
        <v>1779</v>
      </c>
      <c r="B141" s="80" t="s">
        <v>1780</v>
      </c>
      <c r="C141" s="80" t="s">
        <v>9665</v>
      </c>
      <c r="D141" s="80" t="s">
        <v>9666</v>
      </c>
      <c r="E141" s="80" t="s">
        <v>1781</v>
      </c>
      <c r="F141" s="80" t="s">
        <v>9667</v>
      </c>
      <c r="G141" s="80" t="s">
        <v>9668</v>
      </c>
      <c r="H141" s="80" t="s">
        <v>9669</v>
      </c>
      <c r="I141" s="80" t="s">
        <v>5375</v>
      </c>
      <c r="K141" s="80" t="s">
        <v>1820</v>
      </c>
      <c r="L141" s="80" t="s">
        <v>379</v>
      </c>
      <c r="M141" s="80" t="s">
        <v>2438</v>
      </c>
      <c r="N141" s="80" t="s">
        <v>3393</v>
      </c>
      <c r="O141" s="80" t="s">
        <v>3520</v>
      </c>
      <c r="P141" s="80" t="s">
        <v>4578</v>
      </c>
      <c r="Q141" s="80" t="s">
        <v>5375</v>
      </c>
      <c r="R141" s="80" t="s">
        <v>6003</v>
      </c>
      <c r="S141" s="80" t="s">
        <v>1766</v>
      </c>
      <c r="T141" s="80" t="s">
        <v>1767</v>
      </c>
      <c r="U141" s="110">
        <v>7.2</v>
      </c>
      <c r="V141" s="110">
        <v>36</v>
      </c>
      <c r="W141" s="91">
        <v>1.85</v>
      </c>
      <c r="X141" s="91">
        <v>18.5</v>
      </c>
      <c r="Y141" s="110" t="s">
        <v>7087</v>
      </c>
      <c r="Z141" s="110" t="s">
        <v>1</v>
      </c>
      <c r="AB141" s="133" t="s">
        <v>7712</v>
      </c>
      <c r="AC141" s="133" t="s">
        <v>9122</v>
      </c>
      <c r="AD141" s="133" t="s">
        <v>1759</v>
      </c>
      <c r="AE141" s="79">
        <v>10</v>
      </c>
      <c r="AF141" s="79" t="s">
        <v>11084</v>
      </c>
      <c r="AG141" s="134">
        <v>2.375</v>
      </c>
      <c r="AH141" s="134">
        <v>6.5</v>
      </c>
      <c r="AI141" s="134">
        <v>6.5</v>
      </c>
      <c r="AJ141" s="134">
        <v>0.60599999999999998</v>
      </c>
      <c r="AK141" s="134">
        <v>13.688000000000001</v>
      </c>
      <c r="AL141" s="134">
        <v>13.063000000000001</v>
      </c>
      <c r="AM141" s="134">
        <v>7</v>
      </c>
      <c r="AN141" s="134">
        <v>6.78</v>
      </c>
      <c r="AO141" s="134">
        <v>0.72399999999999998</v>
      </c>
      <c r="AP141" s="134">
        <v>5.2999999999999999E-2</v>
      </c>
      <c r="AQ141" s="134">
        <v>12.875</v>
      </c>
      <c r="AR141" s="134">
        <v>12.875</v>
      </c>
      <c r="AS141" s="134">
        <v>6.0000000000000001E-3</v>
      </c>
      <c r="AT141" s="133" t="s">
        <v>7075</v>
      </c>
      <c r="AU141" s="133" t="s">
        <v>1758</v>
      </c>
      <c r="AV141" s="133" t="s">
        <v>9601</v>
      </c>
      <c r="AW141" s="133" t="s">
        <v>9630</v>
      </c>
    </row>
    <row r="142" spans="1:49" x14ac:dyDescent="0.25">
      <c r="A142" s="80" t="s">
        <v>1779</v>
      </c>
      <c r="B142" s="80" t="s">
        <v>1780</v>
      </c>
      <c r="C142" s="80" t="s">
        <v>9687</v>
      </c>
      <c r="D142" s="80" t="s">
        <v>9688</v>
      </c>
      <c r="E142" s="80" t="s">
        <v>1772</v>
      </c>
      <c r="F142" s="80" t="s">
        <v>9689</v>
      </c>
      <c r="G142" s="80" t="s">
        <v>9690</v>
      </c>
      <c r="H142" s="80" t="s">
        <v>9691</v>
      </c>
      <c r="I142" s="80" t="s">
        <v>5375</v>
      </c>
      <c r="K142" s="80" t="s">
        <v>1820</v>
      </c>
      <c r="L142" s="80" t="s">
        <v>171</v>
      </c>
      <c r="M142" s="80" t="s">
        <v>2049</v>
      </c>
      <c r="N142" s="80" t="s">
        <v>3372</v>
      </c>
      <c r="O142" s="80" t="s">
        <v>3526</v>
      </c>
      <c r="P142" s="80" t="s">
        <v>4229</v>
      </c>
      <c r="Q142" s="80" t="s">
        <v>5375</v>
      </c>
      <c r="R142" s="80" t="s">
        <v>5612</v>
      </c>
      <c r="S142" s="80" t="s">
        <v>1759</v>
      </c>
      <c r="T142" s="80" t="s">
        <v>1758</v>
      </c>
      <c r="U142" s="110">
        <v>17.5</v>
      </c>
      <c r="V142" s="110">
        <v>52.5</v>
      </c>
      <c r="W142" s="91">
        <v>5.0111999999999997</v>
      </c>
      <c r="X142" s="91">
        <v>30.0672</v>
      </c>
      <c r="Y142" s="110" t="s">
        <v>14932</v>
      </c>
      <c r="Z142" s="110" t="s">
        <v>1</v>
      </c>
      <c r="AB142" s="133" t="s">
        <v>7321</v>
      </c>
      <c r="AC142" s="133" t="s">
        <v>7321</v>
      </c>
      <c r="AD142" s="133" t="s">
        <v>1759</v>
      </c>
      <c r="AE142" s="79">
        <v>6</v>
      </c>
      <c r="AF142" s="79" t="s">
        <v>11090</v>
      </c>
      <c r="AG142" s="134">
        <v>0.5</v>
      </c>
      <c r="AH142" s="134">
        <v>10</v>
      </c>
      <c r="AI142" s="134">
        <v>18.25</v>
      </c>
      <c r="AJ142" s="134">
        <v>0.42399999999999999</v>
      </c>
      <c r="AK142" s="134">
        <v>15.5</v>
      </c>
      <c r="AL142" s="134">
        <v>9.5</v>
      </c>
      <c r="AM142" s="134">
        <v>4.75</v>
      </c>
      <c r="AN142" s="134">
        <v>2.65</v>
      </c>
      <c r="AO142" s="134">
        <v>0.40500000000000003</v>
      </c>
      <c r="AP142" s="134">
        <v>0</v>
      </c>
      <c r="AQ142" s="134">
        <v>168</v>
      </c>
      <c r="AR142" s="134">
        <v>29</v>
      </c>
      <c r="AS142" s="134">
        <v>0.26900000000000002</v>
      </c>
      <c r="AT142" s="133" t="s">
        <v>7070</v>
      </c>
      <c r="AU142" s="133" t="s">
        <v>1767</v>
      </c>
      <c r="AV142" s="133" t="s">
        <v>9602</v>
      </c>
      <c r="AW142" s="133" t="s">
        <v>9629</v>
      </c>
    </row>
    <row r="143" spans="1:49" x14ac:dyDescent="0.25">
      <c r="A143" s="80" t="s">
        <v>1779</v>
      </c>
      <c r="B143" s="80" t="s">
        <v>1780</v>
      </c>
      <c r="C143" s="80" t="s">
        <v>9809</v>
      </c>
      <c r="D143" s="80" t="s">
        <v>9810</v>
      </c>
      <c r="E143" s="80" t="s">
        <v>1781</v>
      </c>
      <c r="F143" s="80" t="s">
        <v>9811</v>
      </c>
      <c r="G143" s="80" t="s">
        <v>9812</v>
      </c>
      <c r="H143" s="80" t="s">
        <v>9813</v>
      </c>
      <c r="I143" s="80" t="s">
        <v>5375</v>
      </c>
      <c r="K143" s="80" t="s">
        <v>1820</v>
      </c>
      <c r="L143" s="80" t="s">
        <v>798</v>
      </c>
      <c r="M143" s="80" t="s">
        <v>2052</v>
      </c>
      <c r="N143" s="80" t="s">
        <v>3371</v>
      </c>
      <c r="O143" s="80" t="s">
        <v>3555</v>
      </c>
      <c r="P143" s="80" t="s">
        <v>4233</v>
      </c>
      <c r="Q143" s="80" t="s">
        <v>5375</v>
      </c>
      <c r="R143" s="80" t="s">
        <v>5615</v>
      </c>
      <c r="S143" s="80" t="s">
        <v>7064</v>
      </c>
      <c r="T143" s="80" t="s">
        <v>1758</v>
      </c>
      <c r="U143" s="110">
        <v>14.5</v>
      </c>
      <c r="V143" s="110">
        <v>43.5</v>
      </c>
      <c r="W143" s="91">
        <v>4.58</v>
      </c>
      <c r="X143" s="91">
        <v>27.48</v>
      </c>
      <c r="Y143" s="110" t="s">
        <v>7087</v>
      </c>
      <c r="Z143" s="110" t="s">
        <v>7088</v>
      </c>
      <c r="AB143" s="133" t="s">
        <v>7324</v>
      </c>
      <c r="AC143" s="133" t="s">
        <v>8901</v>
      </c>
      <c r="AD143" s="133" t="s">
        <v>1759</v>
      </c>
      <c r="AE143" s="79">
        <v>6</v>
      </c>
      <c r="AF143" s="79" t="s">
        <v>11120</v>
      </c>
      <c r="AG143" s="134">
        <v>3.375</v>
      </c>
      <c r="AH143" s="134">
        <v>8.5</v>
      </c>
      <c r="AI143" s="134">
        <v>8</v>
      </c>
      <c r="AJ143" s="134">
        <v>1.42</v>
      </c>
      <c r="AK143" s="134">
        <v>17.2</v>
      </c>
      <c r="AL143" s="134">
        <v>8.4499999999999993</v>
      </c>
      <c r="AM143" s="134">
        <v>10.525</v>
      </c>
      <c r="AN143" s="134">
        <v>9.19</v>
      </c>
      <c r="AO143" s="134">
        <v>0.88500000000000001</v>
      </c>
      <c r="AP143" s="134">
        <v>0</v>
      </c>
      <c r="AQ143" s="134">
        <v>16</v>
      </c>
      <c r="AR143" s="134">
        <v>16</v>
      </c>
      <c r="AS143" s="134">
        <v>1.2E-2</v>
      </c>
      <c r="AT143" s="133" t="s">
        <v>1767</v>
      </c>
      <c r="AU143" s="133" t="s">
        <v>1764</v>
      </c>
      <c r="AV143" s="133" t="s">
        <v>9601</v>
      </c>
      <c r="AW143" s="133" t="s">
        <v>9630</v>
      </c>
    </row>
    <row r="144" spans="1:49" x14ac:dyDescent="0.25">
      <c r="A144" s="80" t="s">
        <v>1779</v>
      </c>
      <c r="B144" s="80" t="s">
        <v>1780</v>
      </c>
      <c r="C144" s="80" t="s">
        <v>10398</v>
      </c>
      <c r="D144" s="80" t="s">
        <v>10399</v>
      </c>
      <c r="E144" s="80" t="s">
        <v>1781</v>
      </c>
      <c r="F144" s="80" t="s">
        <v>10400</v>
      </c>
      <c r="G144" s="80" t="s">
        <v>9700</v>
      </c>
      <c r="H144" s="80" t="s">
        <v>10401</v>
      </c>
      <c r="I144" s="80" t="s">
        <v>5375</v>
      </c>
      <c r="K144" s="80" t="s">
        <v>1820</v>
      </c>
      <c r="L144" s="80" t="s">
        <v>1183</v>
      </c>
      <c r="M144" s="80" t="s">
        <v>2669</v>
      </c>
      <c r="N144" s="80" t="s">
        <v>3370</v>
      </c>
      <c r="O144" s="80" t="s">
        <v>3759</v>
      </c>
      <c r="P144" s="80" t="s">
        <v>4778</v>
      </c>
      <c r="Q144" s="80" t="s">
        <v>5375</v>
      </c>
      <c r="R144" s="80" t="s">
        <v>6238</v>
      </c>
      <c r="S144" s="80" t="s">
        <v>1759</v>
      </c>
      <c r="T144" s="80" t="s">
        <v>1757</v>
      </c>
      <c r="U144" s="110">
        <v>8</v>
      </c>
      <c r="V144" s="110">
        <v>48</v>
      </c>
      <c r="W144" s="91">
        <v>1.89</v>
      </c>
      <c r="X144" s="91">
        <v>22.68</v>
      </c>
      <c r="Y144" s="110" t="s">
        <v>7087</v>
      </c>
      <c r="Z144" s="110" t="s">
        <v>1</v>
      </c>
      <c r="AB144" s="133" t="s">
        <v>7948</v>
      </c>
      <c r="AC144" s="133" t="s">
        <v>7948</v>
      </c>
      <c r="AD144" s="133" t="s">
        <v>1759</v>
      </c>
      <c r="AE144" s="79">
        <v>12</v>
      </c>
      <c r="AF144" s="79" t="s">
        <v>11265</v>
      </c>
      <c r="AG144" s="134">
        <v>1.125</v>
      </c>
      <c r="AH144" s="134">
        <v>11</v>
      </c>
      <c r="AI144" s="134">
        <v>11</v>
      </c>
      <c r="AJ144" s="134">
        <v>0.38800000000000001</v>
      </c>
      <c r="AK144" s="134">
        <v>11.574999999999999</v>
      </c>
      <c r="AL144" s="134">
        <v>11.574999999999999</v>
      </c>
      <c r="AM144" s="134">
        <v>11.9</v>
      </c>
      <c r="AN144" s="134">
        <v>5.3659999999999997</v>
      </c>
      <c r="AO144" s="134">
        <v>0.92300000000000004</v>
      </c>
      <c r="AP144" s="134">
        <v>0</v>
      </c>
      <c r="AQ144" s="134">
        <v>82</v>
      </c>
      <c r="AR144" s="134">
        <v>82</v>
      </c>
      <c r="AS144" s="134"/>
      <c r="AT144" s="133" t="s">
        <v>1757</v>
      </c>
      <c r="AU144" s="133" t="s">
        <v>1764</v>
      </c>
      <c r="AV144" s="133" t="s">
        <v>9601</v>
      </c>
      <c r="AW144" s="133" t="s">
        <v>9630</v>
      </c>
    </row>
    <row r="145" spans="1:49" x14ac:dyDescent="0.25">
      <c r="A145" s="80" t="s">
        <v>1779</v>
      </c>
      <c r="B145" s="80" t="s">
        <v>1780</v>
      </c>
      <c r="C145" s="80" t="s">
        <v>9814</v>
      </c>
      <c r="D145" s="80" t="s">
        <v>9815</v>
      </c>
      <c r="E145" s="80" t="s">
        <v>1781</v>
      </c>
      <c r="F145" s="80" t="s">
        <v>9816</v>
      </c>
      <c r="G145" s="80" t="s">
        <v>9744</v>
      </c>
      <c r="H145" s="80" t="s">
        <v>9779</v>
      </c>
      <c r="I145" s="80" t="s">
        <v>5375</v>
      </c>
      <c r="K145" s="80" t="s">
        <v>1820</v>
      </c>
      <c r="L145" s="80" t="s">
        <v>1113</v>
      </c>
      <c r="M145" s="80" t="s">
        <v>2273</v>
      </c>
      <c r="N145" s="80" t="s">
        <v>3372</v>
      </c>
      <c r="O145" s="80" t="s">
        <v>3553</v>
      </c>
      <c r="P145" s="80" t="s">
        <v>4091</v>
      </c>
      <c r="Q145" s="80" t="s">
        <v>5375</v>
      </c>
      <c r="R145" s="80" t="s">
        <v>5837</v>
      </c>
      <c r="S145" s="80" t="s">
        <v>1766</v>
      </c>
      <c r="T145" s="80" t="s">
        <v>1757</v>
      </c>
      <c r="U145" s="110">
        <v>4.75</v>
      </c>
      <c r="V145" s="110">
        <v>28.5</v>
      </c>
      <c r="W145" s="91">
        <v>1.06</v>
      </c>
      <c r="X145" s="91">
        <v>12.72</v>
      </c>
      <c r="Y145" s="110" t="s">
        <v>7087</v>
      </c>
      <c r="Z145" s="110" t="s">
        <v>1</v>
      </c>
      <c r="AB145" s="133" t="s">
        <v>7546</v>
      </c>
      <c r="AC145" s="133" t="s">
        <v>7546</v>
      </c>
      <c r="AD145" s="133" t="s">
        <v>1759</v>
      </c>
      <c r="AE145" s="79">
        <v>12</v>
      </c>
      <c r="AF145" s="79" t="s">
        <v>11121</v>
      </c>
      <c r="AG145" s="134">
        <v>1.625</v>
      </c>
      <c r="AH145" s="134">
        <v>5</v>
      </c>
      <c r="AI145" s="134">
        <v>5</v>
      </c>
      <c r="AJ145" s="134">
        <v>0.24399999999999999</v>
      </c>
      <c r="AK145" s="134">
        <v>12.7</v>
      </c>
      <c r="AL145" s="134">
        <v>11.2</v>
      </c>
      <c r="AM145" s="134">
        <v>5.65</v>
      </c>
      <c r="AN145" s="134">
        <v>3.4780000000000002</v>
      </c>
      <c r="AO145" s="134">
        <v>0.46500000000000002</v>
      </c>
      <c r="AP145" s="134">
        <v>5.5E-2</v>
      </c>
      <c r="AQ145" s="134">
        <v>10</v>
      </c>
      <c r="AR145" s="134">
        <v>10</v>
      </c>
      <c r="AS145" s="134">
        <v>6.0000000000000001E-3</v>
      </c>
      <c r="AT145" s="133" t="s">
        <v>1757</v>
      </c>
      <c r="AU145" s="133" t="s">
        <v>1760</v>
      </c>
      <c r="AV145" s="133" t="s">
        <v>9601</v>
      </c>
      <c r="AW145" s="133" t="s">
        <v>9630</v>
      </c>
    </row>
    <row r="146" spans="1:49" x14ac:dyDescent="0.25">
      <c r="A146" s="80" t="s">
        <v>1779</v>
      </c>
      <c r="B146" s="80" t="s">
        <v>1780</v>
      </c>
      <c r="C146" s="80" t="s">
        <v>9687</v>
      </c>
      <c r="D146" s="80" t="s">
        <v>9688</v>
      </c>
      <c r="E146" s="80" t="s">
        <v>1772</v>
      </c>
      <c r="F146" s="80" t="s">
        <v>9689</v>
      </c>
      <c r="G146" s="80" t="s">
        <v>9690</v>
      </c>
      <c r="H146" s="80" t="s">
        <v>9691</v>
      </c>
      <c r="I146" s="80" t="s">
        <v>5375</v>
      </c>
      <c r="K146" s="80" t="s">
        <v>1820</v>
      </c>
      <c r="L146" s="80" t="s">
        <v>580</v>
      </c>
      <c r="M146" s="80" t="s">
        <v>2056</v>
      </c>
      <c r="N146" s="80" t="s">
        <v>3369</v>
      </c>
      <c r="O146" s="80" t="s">
        <v>3526</v>
      </c>
      <c r="P146" s="80" t="s">
        <v>4237</v>
      </c>
      <c r="Q146" s="80" t="s">
        <v>5375</v>
      </c>
      <c r="R146" s="80" t="s">
        <v>5619</v>
      </c>
      <c r="S146" s="80" t="s">
        <v>1759</v>
      </c>
      <c r="T146" s="80" t="s">
        <v>1758</v>
      </c>
      <c r="U146" s="110">
        <v>17.5</v>
      </c>
      <c r="V146" s="110">
        <v>52.5</v>
      </c>
      <c r="W146" s="91">
        <v>5.0111999999999997</v>
      </c>
      <c r="X146" s="91">
        <v>30.0672</v>
      </c>
      <c r="Y146" s="110" t="s">
        <v>14932</v>
      </c>
      <c r="Z146" s="110" t="s">
        <v>1</v>
      </c>
      <c r="AB146" s="133" t="s">
        <v>7328</v>
      </c>
      <c r="AC146" s="133" t="s">
        <v>7328</v>
      </c>
      <c r="AD146" s="133" t="s">
        <v>1759</v>
      </c>
      <c r="AE146" s="79">
        <v>6</v>
      </c>
      <c r="AF146" s="79" t="s">
        <v>11090</v>
      </c>
      <c r="AG146" s="134">
        <v>0.5</v>
      </c>
      <c r="AH146" s="134">
        <v>10</v>
      </c>
      <c r="AI146" s="134">
        <v>18.25</v>
      </c>
      <c r="AJ146" s="134">
        <v>0.42399999999999999</v>
      </c>
      <c r="AK146" s="134">
        <v>15.5</v>
      </c>
      <c r="AL146" s="134">
        <v>9.5</v>
      </c>
      <c r="AM146" s="134">
        <v>4.75</v>
      </c>
      <c r="AN146" s="134">
        <v>2.65</v>
      </c>
      <c r="AO146" s="134">
        <v>0.40500000000000003</v>
      </c>
      <c r="AP146" s="134">
        <v>0</v>
      </c>
      <c r="AQ146" s="134">
        <v>168</v>
      </c>
      <c r="AR146" s="134">
        <v>29</v>
      </c>
      <c r="AS146" s="134">
        <v>0.26900000000000002</v>
      </c>
      <c r="AT146" s="133" t="s">
        <v>7070</v>
      </c>
      <c r="AU146" s="133" t="s">
        <v>1767</v>
      </c>
      <c r="AV146" s="133" t="s">
        <v>9602</v>
      </c>
      <c r="AW146" s="133" t="s">
        <v>9629</v>
      </c>
    </row>
    <row r="147" spans="1:49" x14ac:dyDescent="0.25">
      <c r="A147" s="80" t="s">
        <v>1779</v>
      </c>
      <c r="B147" s="80" t="s">
        <v>1780</v>
      </c>
      <c r="C147" s="80" t="s">
        <v>9665</v>
      </c>
      <c r="D147" s="80" t="s">
        <v>9666</v>
      </c>
      <c r="E147" s="80" t="s">
        <v>1781</v>
      </c>
      <c r="F147" s="80" t="s">
        <v>9667</v>
      </c>
      <c r="G147" s="80" t="s">
        <v>9668</v>
      </c>
      <c r="H147" s="80" t="s">
        <v>9669</v>
      </c>
      <c r="I147" s="80" t="s">
        <v>5375</v>
      </c>
      <c r="K147" s="80" t="s">
        <v>1820</v>
      </c>
      <c r="L147" s="80" t="s">
        <v>381</v>
      </c>
      <c r="M147" s="80" t="s">
        <v>2439</v>
      </c>
      <c r="N147" s="80" t="s">
        <v>3366</v>
      </c>
      <c r="O147" s="80" t="s">
        <v>3520</v>
      </c>
      <c r="P147" s="80" t="s">
        <v>4579</v>
      </c>
      <c r="Q147" s="80" t="s">
        <v>5375</v>
      </c>
      <c r="R147" s="80" t="s">
        <v>6004</v>
      </c>
      <c r="S147" s="80" t="s">
        <v>1766</v>
      </c>
      <c r="T147" s="80" t="s">
        <v>1767</v>
      </c>
      <c r="U147" s="110">
        <v>7.2</v>
      </c>
      <c r="V147" s="110">
        <v>36</v>
      </c>
      <c r="W147" s="91">
        <v>1.85</v>
      </c>
      <c r="X147" s="91">
        <v>18.5</v>
      </c>
      <c r="Y147" s="110" t="s">
        <v>7087</v>
      </c>
      <c r="Z147" s="110" t="s">
        <v>1</v>
      </c>
      <c r="AB147" s="133" t="s">
        <v>7713</v>
      </c>
      <c r="AC147" s="133" t="s">
        <v>9123</v>
      </c>
      <c r="AD147" s="133" t="s">
        <v>1759</v>
      </c>
      <c r="AE147" s="79">
        <v>10</v>
      </c>
      <c r="AF147" s="79" t="s">
        <v>11084</v>
      </c>
      <c r="AG147" s="134">
        <v>2.375</v>
      </c>
      <c r="AH147" s="134">
        <v>6.5</v>
      </c>
      <c r="AI147" s="134">
        <v>6.5</v>
      </c>
      <c r="AJ147" s="134">
        <v>0.60599999999999998</v>
      </c>
      <c r="AK147" s="134">
        <v>13.688000000000001</v>
      </c>
      <c r="AL147" s="134">
        <v>13.063000000000001</v>
      </c>
      <c r="AM147" s="134">
        <v>7</v>
      </c>
      <c r="AN147" s="134">
        <v>6.78</v>
      </c>
      <c r="AO147" s="134">
        <v>0.72399999999999998</v>
      </c>
      <c r="AP147" s="134">
        <v>5.2999999999999999E-2</v>
      </c>
      <c r="AQ147" s="134">
        <v>12.875</v>
      </c>
      <c r="AR147" s="134">
        <v>12.875</v>
      </c>
      <c r="AS147" s="134">
        <v>6.0000000000000001E-3</v>
      </c>
      <c r="AT147" s="133" t="s">
        <v>7075</v>
      </c>
      <c r="AU147" s="133" t="s">
        <v>1758</v>
      </c>
      <c r="AV147" s="133" t="s">
        <v>9601</v>
      </c>
      <c r="AW147" s="133" t="s">
        <v>9630</v>
      </c>
    </row>
    <row r="148" spans="1:49" x14ac:dyDescent="0.25">
      <c r="A148" s="80" t="s">
        <v>1779</v>
      </c>
      <c r="B148" s="80" t="s">
        <v>1780</v>
      </c>
      <c r="C148" s="80" t="s">
        <v>9809</v>
      </c>
      <c r="D148" s="80" t="s">
        <v>9810</v>
      </c>
      <c r="E148" s="80" t="s">
        <v>1781</v>
      </c>
      <c r="F148" s="80" t="s">
        <v>9811</v>
      </c>
      <c r="G148" s="80" t="s">
        <v>9812</v>
      </c>
      <c r="H148" s="80" t="s">
        <v>9813</v>
      </c>
      <c r="I148" s="80" t="s">
        <v>5375</v>
      </c>
      <c r="K148" s="80" t="s">
        <v>1820</v>
      </c>
      <c r="L148" s="80" t="s">
        <v>110</v>
      </c>
      <c r="M148" s="80" t="s">
        <v>2058</v>
      </c>
      <c r="N148" s="80" t="s">
        <v>3366</v>
      </c>
      <c r="O148" s="80" t="s">
        <v>3555</v>
      </c>
      <c r="P148" s="80" t="s">
        <v>4239</v>
      </c>
      <c r="Q148" s="80" t="s">
        <v>5375</v>
      </c>
      <c r="R148" s="80" t="s">
        <v>5621</v>
      </c>
      <c r="S148" s="80" t="s">
        <v>7064</v>
      </c>
      <c r="T148" s="80" t="s">
        <v>1758</v>
      </c>
      <c r="U148" s="110">
        <v>14.5</v>
      </c>
      <c r="V148" s="110">
        <v>43.5</v>
      </c>
      <c r="W148" s="91">
        <v>4.58</v>
      </c>
      <c r="X148" s="91">
        <v>27.48</v>
      </c>
      <c r="Y148" s="110" t="s">
        <v>7087</v>
      </c>
      <c r="Z148" s="110" t="s">
        <v>7088</v>
      </c>
      <c r="AB148" s="133" t="s">
        <v>7330</v>
      </c>
      <c r="AC148" s="133" t="s">
        <v>8905</v>
      </c>
      <c r="AD148" s="133" t="s">
        <v>1759</v>
      </c>
      <c r="AE148" s="79">
        <v>6</v>
      </c>
      <c r="AF148" s="79" t="s">
        <v>11120</v>
      </c>
      <c r="AG148" s="134">
        <v>3.375</v>
      </c>
      <c r="AH148" s="134">
        <v>8.5</v>
      </c>
      <c r="AI148" s="134">
        <v>8</v>
      </c>
      <c r="AJ148" s="134">
        <v>1.42</v>
      </c>
      <c r="AK148" s="134">
        <v>17.2</v>
      </c>
      <c r="AL148" s="134">
        <v>8.4499999999999993</v>
      </c>
      <c r="AM148" s="134">
        <v>10.525</v>
      </c>
      <c r="AN148" s="134">
        <v>9.19</v>
      </c>
      <c r="AO148" s="134">
        <v>0.88500000000000001</v>
      </c>
      <c r="AP148" s="134">
        <v>0</v>
      </c>
      <c r="AQ148" s="134">
        <v>16</v>
      </c>
      <c r="AR148" s="134">
        <v>16</v>
      </c>
      <c r="AS148" s="134">
        <v>1.2E-2</v>
      </c>
      <c r="AT148" s="133" t="s">
        <v>1767</v>
      </c>
      <c r="AU148" s="133" t="s">
        <v>1764</v>
      </c>
      <c r="AV148" s="133" t="s">
        <v>9601</v>
      </c>
      <c r="AW148" s="133" t="s">
        <v>9630</v>
      </c>
    </row>
    <row r="149" spans="1:49" x14ac:dyDescent="0.25">
      <c r="A149" s="80" t="s">
        <v>1779</v>
      </c>
      <c r="B149" s="80" t="s">
        <v>1780</v>
      </c>
      <c r="C149" s="80" t="s">
        <v>10385</v>
      </c>
      <c r="D149" s="80" t="s">
        <v>10386</v>
      </c>
      <c r="E149" s="80" t="s">
        <v>1781</v>
      </c>
      <c r="F149" s="80" t="s">
        <v>10387</v>
      </c>
      <c r="G149" s="80" t="s">
        <v>10250</v>
      </c>
      <c r="H149" s="80" t="s">
        <v>10388</v>
      </c>
      <c r="I149" s="80" t="s">
        <v>5375</v>
      </c>
      <c r="K149" s="80" t="s">
        <v>1820</v>
      </c>
      <c r="L149" s="80" t="s">
        <v>1397</v>
      </c>
      <c r="M149" s="80" t="s">
        <v>2673</v>
      </c>
      <c r="N149" s="80" t="s">
        <v>3366</v>
      </c>
      <c r="O149" s="80" t="s">
        <v>3755</v>
      </c>
      <c r="P149" s="80" t="s">
        <v>4782</v>
      </c>
      <c r="Q149" s="80" t="s">
        <v>5375</v>
      </c>
      <c r="R149" s="80" t="s">
        <v>6242</v>
      </c>
      <c r="S149" s="80" t="s">
        <v>1765</v>
      </c>
      <c r="T149" s="80" t="s">
        <v>1757</v>
      </c>
      <c r="U149" s="110">
        <v>5.3</v>
      </c>
      <c r="V149" s="110">
        <v>31.8</v>
      </c>
      <c r="W149" s="91">
        <v>1.44</v>
      </c>
      <c r="X149" s="91">
        <v>17.28</v>
      </c>
      <c r="Y149" s="110" t="s">
        <v>7087</v>
      </c>
      <c r="Z149" s="110" t="s">
        <v>1</v>
      </c>
      <c r="AB149" s="133" t="s">
        <v>7952</v>
      </c>
      <c r="AC149" s="133" t="s">
        <v>9235</v>
      </c>
      <c r="AD149" s="133" t="s">
        <v>1759</v>
      </c>
      <c r="AE149" s="79">
        <v>12</v>
      </c>
      <c r="AF149" s="79" t="s">
        <v>11261</v>
      </c>
      <c r="AG149" s="134">
        <v>1.25</v>
      </c>
      <c r="AH149" s="134">
        <v>4.375</v>
      </c>
      <c r="AI149" s="134">
        <v>8</v>
      </c>
      <c r="AJ149" s="134">
        <v>0.23100000000000001</v>
      </c>
      <c r="AK149" s="134">
        <v>13.375</v>
      </c>
      <c r="AL149" s="134">
        <v>8.75</v>
      </c>
      <c r="AM149" s="134">
        <v>6</v>
      </c>
      <c r="AN149" s="134">
        <v>3.0720000000000001</v>
      </c>
      <c r="AO149" s="134">
        <v>0.40600000000000003</v>
      </c>
      <c r="AP149" s="134">
        <v>0.08</v>
      </c>
      <c r="AQ149" s="134">
        <v>12.75</v>
      </c>
      <c r="AR149" s="134">
        <v>16</v>
      </c>
      <c r="AS149" s="134">
        <v>1.2E-2</v>
      </c>
      <c r="AT149" s="133" t="s">
        <v>1771</v>
      </c>
      <c r="AU149" s="133" t="s">
        <v>1760</v>
      </c>
      <c r="AV149" s="133" t="s">
        <v>9601</v>
      </c>
      <c r="AW149" s="133" t="s">
        <v>9630</v>
      </c>
    </row>
    <row r="150" spans="1:49" x14ac:dyDescent="0.25">
      <c r="A150" s="80" t="s">
        <v>1779</v>
      </c>
      <c r="B150" s="80" t="s">
        <v>1780</v>
      </c>
      <c r="C150" s="80" t="s">
        <v>9776</v>
      </c>
      <c r="D150" s="80" t="s">
        <v>9777</v>
      </c>
      <c r="E150" s="80" t="s">
        <v>1781</v>
      </c>
      <c r="F150" s="80" t="s">
        <v>9778</v>
      </c>
      <c r="G150" s="80" t="s">
        <v>9668</v>
      </c>
      <c r="H150" s="80" t="s">
        <v>9779</v>
      </c>
      <c r="I150" s="80" t="s">
        <v>5375</v>
      </c>
      <c r="K150" s="80" t="s">
        <v>1820</v>
      </c>
      <c r="L150" s="80" t="s">
        <v>236</v>
      </c>
      <c r="M150" s="80" t="s">
        <v>2276</v>
      </c>
      <c r="N150" s="80" t="s">
        <v>3388</v>
      </c>
      <c r="O150" s="80" t="s">
        <v>3546</v>
      </c>
      <c r="P150" s="80" t="s">
        <v>4443</v>
      </c>
      <c r="Q150" s="80" t="s">
        <v>5375</v>
      </c>
      <c r="R150" s="80" t="s">
        <v>5840</v>
      </c>
      <c r="S150" s="80" t="s">
        <v>1766</v>
      </c>
      <c r="T150" s="80" t="s">
        <v>1757</v>
      </c>
      <c r="U150" s="110">
        <v>5.8</v>
      </c>
      <c r="V150" s="110">
        <v>34.799999999999997</v>
      </c>
      <c r="W150" s="91">
        <v>1.47</v>
      </c>
      <c r="X150" s="91">
        <v>17.64</v>
      </c>
      <c r="Y150" s="110" t="s">
        <v>7087</v>
      </c>
      <c r="Z150" s="110" t="s">
        <v>1</v>
      </c>
      <c r="AB150" s="133" t="s">
        <v>7549</v>
      </c>
      <c r="AC150" s="133" t="s">
        <v>9047</v>
      </c>
      <c r="AD150" s="133" t="s">
        <v>1759</v>
      </c>
      <c r="AE150" s="79">
        <v>12</v>
      </c>
      <c r="AF150" s="79" t="s">
        <v>11111</v>
      </c>
      <c r="AG150" s="134">
        <v>1.5</v>
      </c>
      <c r="AH150" s="134">
        <v>6.5</v>
      </c>
      <c r="AI150" s="134">
        <v>6.5</v>
      </c>
      <c r="AJ150" s="134">
        <v>0.43099999999999999</v>
      </c>
      <c r="AK150" s="134">
        <v>13.688000000000001</v>
      </c>
      <c r="AL150" s="134">
        <v>13.063000000000001</v>
      </c>
      <c r="AM150" s="134">
        <v>7</v>
      </c>
      <c r="AN150" s="134">
        <v>5.8920000000000003</v>
      </c>
      <c r="AO150" s="134">
        <v>0.72399999999999998</v>
      </c>
      <c r="AP150" s="134">
        <v>5.5E-2</v>
      </c>
      <c r="AQ150" s="134">
        <v>12.875</v>
      </c>
      <c r="AR150" s="134">
        <v>12.875</v>
      </c>
      <c r="AS150" s="134">
        <v>6.0000000000000001E-3</v>
      </c>
      <c r="AT150" s="133" t="s">
        <v>7075</v>
      </c>
      <c r="AU150" s="133" t="s">
        <v>1758</v>
      </c>
      <c r="AV150" s="133" t="s">
        <v>9601</v>
      </c>
      <c r="AW150" s="133" t="s">
        <v>9630</v>
      </c>
    </row>
    <row r="151" spans="1:49" x14ac:dyDescent="0.25">
      <c r="A151" s="80" t="s">
        <v>1779</v>
      </c>
      <c r="B151" s="80" t="s">
        <v>1780</v>
      </c>
      <c r="C151" s="80" t="s">
        <v>9584</v>
      </c>
      <c r="D151" s="80" t="s">
        <v>9675</v>
      </c>
      <c r="E151" s="80" t="s">
        <v>1781</v>
      </c>
      <c r="F151" s="80" t="s">
        <v>9676</v>
      </c>
      <c r="G151" s="80" t="s">
        <v>9677</v>
      </c>
      <c r="H151" s="80" t="s">
        <v>9678</v>
      </c>
      <c r="I151" s="80" t="s">
        <v>5375</v>
      </c>
      <c r="K151" s="80" t="s">
        <v>1820</v>
      </c>
      <c r="L151" s="80" t="s">
        <v>151</v>
      </c>
      <c r="M151" s="80" t="s">
        <v>1833</v>
      </c>
      <c r="N151" s="80" t="s">
        <v>3372</v>
      </c>
      <c r="O151" s="80" t="s">
        <v>3523</v>
      </c>
      <c r="P151" s="80" t="s">
        <v>4024</v>
      </c>
      <c r="Q151" s="80" t="s">
        <v>5375</v>
      </c>
      <c r="R151" s="80" t="s">
        <v>5395</v>
      </c>
      <c r="S151" s="80" t="s">
        <v>1762</v>
      </c>
      <c r="T151" s="80" t="s">
        <v>1767</v>
      </c>
      <c r="U151" s="110">
        <v>8.65</v>
      </c>
      <c r="V151" s="110">
        <v>43.25</v>
      </c>
      <c r="W151" s="91">
        <v>2.0099999999999998</v>
      </c>
      <c r="X151" s="91">
        <v>20.100000000000001</v>
      </c>
      <c r="Y151" s="110" t="s">
        <v>7087</v>
      </c>
      <c r="Z151" s="110" t="s">
        <v>1</v>
      </c>
      <c r="AB151" s="133" t="s">
        <v>7107</v>
      </c>
      <c r="AC151" s="133" t="s">
        <v>7107</v>
      </c>
      <c r="AD151" s="133" t="s">
        <v>1759</v>
      </c>
      <c r="AE151" s="79">
        <v>10</v>
      </c>
      <c r="AF151" s="79" t="s">
        <v>11087</v>
      </c>
      <c r="AG151" s="134">
        <v>1.125</v>
      </c>
      <c r="AH151" s="134">
        <v>8.875</v>
      </c>
      <c r="AI151" s="134">
        <v>8.875</v>
      </c>
      <c r="AJ151" s="134">
        <v>0.61299999999999999</v>
      </c>
      <c r="AK151" s="134">
        <v>12.813000000000001</v>
      </c>
      <c r="AL151" s="134">
        <v>9.3130000000000006</v>
      </c>
      <c r="AM151" s="134">
        <v>9.5</v>
      </c>
      <c r="AN151" s="134">
        <v>6.79</v>
      </c>
      <c r="AO151" s="134">
        <v>0.65600000000000003</v>
      </c>
      <c r="AP151" s="134">
        <v>0.5</v>
      </c>
      <c r="AQ151" s="134">
        <v>8.75</v>
      </c>
      <c r="AR151" s="134">
        <v>8.75</v>
      </c>
      <c r="AS151" s="134">
        <v>0.03</v>
      </c>
      <c r="AT151" s="133" t="s">
        <v>1765</v>
      </c>
      <c r="AU151" s="133" t="s">
        <v>7065</v>
      </c>
      <c r="AV151" s="133" t="s">
        <v>9603</v>
      </c>
      <c r="AW151" s="133" t="s">
        <v>9630</v>
      </c>
    </row>
    <row r="152" spans="1:49" x14ac:dyDescent="0.25">
      <c r="A152" s="80" t="s">
        <v>1779</v>
      </c>
      <c r="B152" s="80" t="s">
        <v>1780</v>
      </c>
      <c r="C152" s="80" t="s">
        <v>10398</v>
      </c>
      <c r="D152" s="80" t="s">
        <v>10399</v>
      </c>
      <c r="E152" s="80" t="s">
        <v>1781</v>
      </c>
      <c r="F152" s="80" t="s">
        <v>10400</v>
      </c>
      <c r="G152" s="80" t="s">
        <v>9700</v>
      </c>
      <c r="H152" s="80" t="s">
        <v>10401</v>
      </c>
      <c r="I152" s="80" t="s">
        <v>5375</v>
      </c>
      <c r="K152" s="80" t="s">
        <v>1820</v>
      </c>
      <c r="L152" s="80" t="s">
        <v>1186</v>
      </c>
      <c r="M152" s="80" t="s">
        <v>2680</v>
      </c>
      <c r="N152" s="80" t="s">
        <v>3371</v>
      </c>
      <c r="O152" s="80" t="s">
        <v>3759</v>
      </c>
      <c r="P152" s="80" t="s">
        <v>4787</v>
      </c>
      <c r="Q152" s="80" t="s">
        <v>5375</v>
      </c>
      <c r="R152" s="80" t="s">
        <v>6249</v>
      </c>
      <c r="S152" s="80" t="s">
        <v>1759</v>
      </c>
      <c r="T152" s="80" t="s">
        <v>1757</v>
      </c>
      <c r="U152" s="110">
        <v>8</v>
      </c>
      <c r="V152" s="110">
        <v>48</v>
      </c>
      <c r="W152" s="91">
        <v>1.89</v>
      </c>
      <c r="X152" s="91">
        <v>22.68</v>
      </c>
      <c r="Y152" s="110" t="s">
        <v>7087</v>
      </c>
      <c r="Z152" s="110" t="s">
        <v>1</v>
      </c>
      <c r="AB152" s="133" t="s">
        <v>7959</v>
      </c>
      <c r="AC152" s="133" t="s">
        <v>7959</v>
      </c>
      <c r="AD152" s="133" t="s">
        <v>1759</v>
      </c>
      <c r="AE152" s="79">
        <v>12</v>
      </c>
      <c r="AF152" s="79" t="s">
        <v>11265</v>
      </c>
      <c r="AG152" s="134">
        <v>1.125</v>
      </c>
      <c r="AH152" s="134">
        <v>11</v>
      </c>
      <c r="AI152" s="134">
        <v>11</v>
      </c>
      <c r="AJ152" s="134">
        <v>0.38800000000000001</v>
      </c>
      <c r="AK152" s="134">
        <v>11.574999999999999</v>
      </c>
      <c r="AL152" s="134">
        <v>11.574999999999999</v>
      </c>
      <c r="AM152" s="134">
        <v>11.9</v>
      </c>
      <c r="AN152" s="134">
        <v>5.3659999999999997</v>
      </c>
      <c r="AO152" s="134">
        <v>0.92300000000000004</v>
      </c>
      <c r="AP152" s="134">
        <v>0</v>
      </c>
      <c r="AQ152" s="134">
        <v>82</v>
      </c>
      <c r="AR152" s="134">
        <v>82</v>
      </c>
      <c r="AS152" s="134"/>
      <c r="AT152" s="133" t="s">
        <v>1757</v>
      </c>
      <c r="AU152" s="133" t="s">
        <v>1764</v>
      </c>
      <c r="AV152" s="133" t="s">
        <v>9601</v>
      </c>
      <c r="AW152" s="133" t="s">
        <v>9630</v>
      </c>
    </row>
    <row r="153" spans="1:49" x14ac:dyDescent="0.25">
      <c r="A153" s="80" t="s">
        <v>1779</v>
      </c>
      <c r="B153" s="80" t="s">
        <v>1780</v>
      </c>
      <c r="C153" s="80" t="s">
        <v>9814</v>
      </c>
      <c r="D153" s="80" t="s">
        <v>9815</v>
      </c>
      <c r="E153" s="80" t="s">
        <v>1781</v>
      </c>
      <c r="F153" s="80" t="s">
        <v>9816</v>
      </c>
      <c r="G153" s="80" t="s">
        <v>9744</v>
      </c>
      <c r="H153" s="80" t="s">
        <v>9779</v>
      </c>
      <c r="I153" s="80" t="s">
        <v>5375</v>
      </c>
      <c r="K153" s="80" t="s">
        <v>1820</v>
      </c>
      <c r="L153" s="80" t="s">
        <v>112</v>
      </c>
      <c r="M153" s="80" t="s">
        <v>2068</v>
      </c>
      <c r="N153" s="80" t="s">
        <v>3384</v>
      </c>
      <c r="O153" s="80" t="s">
        <v>3553</v>
      </c>
      <c r="P153" s="80" t="s">
        <v>4248</v>
      </c>
      <c r="Q153" s="80" t="s">
        <v>5375</v>
      </c>
      <c r="R153" s="80" t="s">
        <v>5631</v>
      </c>
      <c r="S153" s="80" t="s">
        <v>1766</v>
      </c>
      <c r="T153" s="80" t="s">
        <v>1757</v>
      </c>
      <c r="U153" s="110">
        <v>4.75</v>
      </c>
      <c r="V153" s="110">
        <v>28.5</v>
      </c>
      <c r="W153" s="91">
        <v>1.06</v>
      </c>
      <c r="X153" s="91">
        <v>12.72</v>
      </c>
      <c r="Y153" s="110" t="s">
        <v>7087</v>
      </c>
      <c r="Z153" s="110" t="s">
        <v>1</v>
      </c>
      <c r="AB153" s="133" t="s">
        <v>7340</v>
      </c>
      <c r="AC153" s="133" t="s">
        <v>7340</v>
      </c>
      <c r="AD153" s="133" t="s">
        <v>1759</v>
      </c>
      <c r="AE153" s="79">
        <v>12</v>
      </c>
      <c r="AF153" s="79" t="s">
        <v>11121</v>
      </c>
      <c r="AG153" s="134">
        <v>1.625</v>
      </c>
      <c r="AH153" s="134">
        <v>5</v>
      </c>
      <c r="AI153" s="134">
        <v>5</v>
      </c>
      <c r="AJ153" s="134">
        <v>0.24399999999999999</v>
      </c>
      <c r="AK153" s="134">
        <v>12.7</v>
      </c>
      <c r="AL153" s="134">
        <v>11.2</v>
      </c>
      <c r="AM153" s="134">
        <v>5.65</v>
      </c>
      <c r="AN153" s="134">
        <v>3.4780000000000002</v>
      </c>
      <c r="AO153" s="134">
        <v>0.46500000000000002</v>
      </c>
      <c r="AP153" s="134">
        <v>5.5E-2</v>
      </c>
      <c r="AQ153" s="134">
        <v>10</v>
      </c>
      <c r="AR153" s="134">
        <v>10</v>
      </c>
      <c r="AS153" s="134">
        <v>6.0000000000000001E-3</v>
      </c>
      <c r="AT153" s="133" t="s">
        <v>1757</v>
      </c>
      <c r="AU153" s="133" t="s">
        <v>1760</v>
      </c>
      <c r="AV153" s="133" t="s">
        <v>9601</v>
      </c>
      <c r="AW153" s="133" t="s">
        <v>9630</v>
      </c>
    </row>
    <row r="154" spans="1:49" x14ac:dyDescent="0.25">
      <c r="A154" s="80" t="s">
        <v>1779</v>
      </c>
      <c r="B154" s="80" t="s">
        <v>1780</v>
      </c>
      <c r="C154" s="80" t="s">
        <v>9814</v>
      </c>
      <c r="D154" s="80" t="s">
        <v>9815</v>
      </c>
      <c r="E154" s="80" t="s">
        <v>1781</v>
      </c>
      <c r="F154" s="80" t="s">
        <v>9816</v>
      </c>
      <c r="G154" s="80" t="s">
        <v>9744</v>
      </c>
      <c r="H154" s="80" t="s">
        <v>9779</v>
      </c>
      <c r="I154" s="80" t="s">
        <v>5375</v>
      </c>
      <c r="K154" s="80" t="s">
        <v>1820</v>
      </c>
      <c r="L154" s="80" t="s">
        <v>238</v>
      </c>
      <c r="M154" s="80" t="s">
        <v>2279</v>
      </c>
      <c r="N154" s="80" t="s">
        <v>3388</v>
      </c>
      <c r="O154" s="80" t="s">
        <v>3553</v>
      </c>
      <c r="P154" s="80" t="s">
        <v>4447</v>
      </c>
      <c r="Q154" s="80" t="s">
        <v>5375</v>
      </c>
      <c r="R154" s="80" t="s">
        <v>5844</v>
      </c>
      <c r="S154" s="80" t="s">
        <v>1766</v>
      </c>
      <c r="T154" s="80" t="s">
        <v>1757</v>
      </c>
      <c r="U154" s="110">
        <v>4.75</v>
      </c>
      <c r="V154" s="110">
        <v>28.5</v>
      </c>
      <c r="W154" s="91">
        <v>1.06</v>
      </c>
      <c r="X154" s="91">
        <v>12.72</v>
      </c>
      <c r="Y154" s="110" t="s">
        <v>7087</v>
      </c>
      <c r="Z154" s="110" t="s">
        <v>1</v>
      </c>
      <c r="AB154" s="133" t="s">
        <v>7553</v>
      </c>
      <c r="AC154" s="133" t="s">
        <v>7553</v>
      </c>
      <c r="AD154" s="133" t="s">
        <v>1759</v>
      </c>
      <c r="AE154" s="79">
        <v>12</v>
      </c>
      <c r="AF154" s="79" t="s">
        <v>11121</v>
      </c>
      <c r="AG154" s="134">
        <v>1.625</v>
      </c>
      <c r="AH154" s="134">
        <v>5</v>
      </c>
      <c r="AI154" s="134">
        <v>5</v>
      </c>
      <c r="AJ154" s="134">
        <v>0.24399999999999999</v>
      </c>
      <c r="AK154" s="134">
        <v>12.7</v>
      </c>
      <c r="AL154" s="134">
        <v>11.2</v>
      </c>
      <c r="AM154" s="134">
        <v>5.65</v>
      </c>
      <c r="AN154" s="134">
        <v>3.4780000000000002</v>
      </c>
      <c r="AO154" s="134">
        <v>0.46500000000000002</v>
      </c>
      <c r="AP154" s="134">
        <v>5.5E-2</v>
      </c>
      <c r="AQ154" s="134">
        <v>10</v>
      </c>
      <c r="AR154" s="134">
        <v>10</v>
      </c>
      <c r="AS154" s="134">
        <v>6.0000000000000001E-3</v>
      </c>
      <c r="AT154" s="133" t="s">
        <v>1757</v>
      </c>
      <c r="AU154" s="133" t="s">
        <v>1760</v>
      </c>
      <c r="AV154" s="133" t="s">
        <v>9601</v>
      </c>
      <c r="AW154" s="133" t="s">
        <v>9630</v>
      </c>
    </row>
    <row r="155" spans="1:49" x14ac:dyDescent="0.25">
      <c r="A155" s="80" t="s">
        <v>1779</v>
      </c>
      <c r="B155" s="80" t="s">
        <v>1780</v>
      </c>
      <c r="C155" s="80" t="s">
        <v>9682</v>
      </c>
      <c r="D155" s="80" t="s">
        <v>9683</v>
      </c>
      <c r="E155" s="80" t="s">
        <v>1772</v>
      </c>
      <c r="F155" s="80" t="s">
        <v>9684</v>
      </c>
      <c r="G155" s="80" t="s">
        <v>9685</v>
      </c>
      <c r="H155" s="80" t="s">
        <v>9686</v>
      </c>
      <c r="I155" s="80" t="s">
        <v>5375</v>
      </c>
      <c r="K155" s="80" t="s">
        <v>1820</v>
      </c>
      <c r="L155" s="80" t="s">
        <v>383</v>
      </c>
      <c r="M155" s="80" t="s">
        <v>1835</v>
      </c>
      <c r="N155" s="80" t="s">
        <v>3364</v>
      </c>
      <c r="O155" s="80" t="s">
        <v>3525</v>
      </c>
      <c r="P155" s="80" t="s">
        <v>4026</v>
      </c>
      <c r="Q155" s="80" t="s">
        <v>5375</v>
      </c>
      <c r="R155" s="80" t="s">
        <v>5397</v>
      </c>
      <c r="S155" s="80" t="s">
        <v>1763</v>
      </c>
      <c r="T155" s="80" t="s">
        <v>1757</v>
      </c>
      <c r="U155" s="110">
        <v>19</v>
      </c>
      <c r="V155" s="110">
        <v>114</v>
      </c>
      <c r="W155" s="91">
        <v>6.0435999999999996</v>
      </c>
      <c r="X155" s="91">
        <v>72.523200000000003</v>
      </c>
      <c r="Y155" s="110" t="s">
        <v>14932</v>
      </c>
      <c r="Z155" s="110" t="s">
        <v>1</v>
      </c>
      <c r="AB155" s="133" t="s">
        <v>7109</v>
      </c>
      <c r="AC155" s="133" t="s">
        <v>8782</v>
      </c>
      <c r="AD155" s="133" t="s">
        <v>1759</v>
      </c>
      <c r="AE155" s="79">
        <v>12</v>
      </c>
      <c r="AF155" s="79" t="s">
        <v>11089</v>
      </c>
      <c r="AG155" s="134">
        <v>2.25</v>
      </c>
      <c r="AH155" s="134">
        <v>10.25</v>
      </c>
      <c r="AI155" s="134">
        <v>10.25</v>
      </c>
      <c r="AJ155" s="134">
        <v>1.079</v>
      </c>
      <c r="AK155" s="134">
        <v>15.5</v>
      </c>
      <c r="AL155" s="134">
        <v>10.5</v>
      </c>
      <c r="AM155" s="134">
        <v>10.75</v>
      </c>
      <c r="AN155" s="134">
        <v>13.49</v>
      </c>
      <c r="AO155" s="134">
        <v>1.012</v>
      </c>
      <c r="AP155" s="134">
        <v>1</v>
      </c>
      <c r="AQ155" s="134">
        <v>10.25</v>
      </c>
      <c r="AR155" s="134">
        <v>10.25</v>
      </c>
      <c r="AS155" s="134">
        <v>5.6000000000000001E-2</v>
      </c>
      <c r="AT155" s="133" t="s">
        <v>1783</v>
      </c>
      <c r="AU155" s="133" t="s">
        <v>1764</v>
      </c>
      <c r="AV155" s="133" t="s">
        <v>9605</v>
      </c>
      <c r="AW155" s="133" t="s">
        <v>9629</v>
      </c>
    </row>
    <row r="156" spans="1:49" x14ac:dyDescent="0.25">
      <c r="A156" s="80" t="s">
        <v>1779</v>
      </c>
      <c r="B156" s="80" t="s">
        <v>1780</v>
      </c>
      <c r="C156" s="80" t="s">
        <v>9650</v>
      </c>
      <c r="D156" s="80" t="s">
        <v>9651</v>
      </c>
      <c r="E156" s="80" t="s">
        <v>1772</v>
      </c>
      <c r="F156" s="80" t="s">
        <v>9652</v>
      </c>
      <c r="G156" s="80" t="s">
        <v>9644</v>
      </c>
      <c r="H156" s="80" t="s">
        <v>9653</v>
      </c>
      <c r="I156" s="80" t="s">
        <v>5375</v>
      </c>
      <c r="K156" s="80" t="s">
        <v>1820</v>
      </c>
      <c r="L156" s="80" t="s">
        <v>581</v>
      </c>
      <c r="M156" s="80" t="s">
        <v>2069</v>
      </c>
      <c r="N156" s="80" t="s">
        <v>3384</v>
      </c>
      <c r="O156" s="80" t="s">
        <v>3521</v>
      </c>
      <c r="P156" s="80" t="s">
        <v>4249</v>
      </c>
      <c r="Q156" s="80" t="s">
        <v>5375</v>
      </c>
      <c r="R156" s="80" t="s">
        <v>5632</v>
      </c>
      <c r="S156" s="80" t="s">
        <v>1762</v>
      </c>
      <c r="T156" s="80" t="s">
        <v>1757</v>
      </c>
      <c r="U156" s="110">
        <v>6.4</v>
      </c>
      <c r="V156" s="110">
        <v>38.4</v>
      </c>
      <c r="W156" s="91">
        <v>1.6588000000000001</v>
      </c>
      <c r="X156" s="91">
        <v>19.9056</v>
      </c>
      <c r="Y156" s="110" t="s">
        <v>14932</v>
      </c>
      <c r="Z156" s="110" t="s">
        <v>1</v>
      </c>
      <c r="AB156" s="133" t="s">
        <v>7341</v>
      </c>
      <c r="AC156" s="133" t="s">
        <v>8912</v>
      </c>
      <c r="AD156" s="133" t="s">
        <v>1760</v>
      </c>
      <c r="AE156" s="79">
        <v>96</v>
      </c>
      <c r="AF156" s="79" t="s">
        <v>11095</v>
      </c>
      <c r="AG156" s="134">
        <v>1</v>
      </c>
      <c r="AH156" s="134">
        <v>4.9370000000000003</v>
      </c>
      <c r="AI156" s="134">
        <v>9</v>
      </c>
      <c r="AJ156" s="134">
        <v>0.23599999999999999</v>
      </c>
      <c r="AK156" s="134">
        <v>7.5</v>
      </c>
      <c r="AL156" s="134">
        <v>6.75</v>
      </c>
      <c r="AM156" s="134">
        <v>5.75</v>
      </c>
      <c r="AN156" s="134">
        <v>2.95</v>
      </c>
      <c r="AO156" s="134">
        <v>0.16800000000000001</v>
      </c>
      <c r="AP156" s="134">
        <v>1.25</v>
      </c>
      <c r="AQ156" s="134">
        <v>1.25</v>
      </c>
      <c r="AR156" s="134">
        <v>6</v>
      </c>
      <c r="AS156" s="134">
        <v>6.0000000000000001E-3</v>
      </c>
      <c r="AT156" s="133" t="s">
        <v>9572</v>
      </c>
      <c r="AU156" s="133" t="s">
        <v>1760</v>
      </c>
      <c r="AV156" s="133" t="s">
        <v>9598</v>
      </c>
      <c r="AW156" s="133" t="s">
        <v>9629</v>
      </c>
    </row>
    <row r="157" spans="1:49" x14ac:dyDescent="0.25">
      <c r="A157" s="80" t="s">
        <v>1779</v>
      </c>
      <c r="B157" s="80" t="s">
        <v>1780</v>
      </c>
      <c r="C157" s="80" t="s">
        <v>10398</v>
      </c>
      <c r="D157" s="80" t="s">
        <v>10399</v>
      </c>
      <c r="E157" s="80" t="s">
        <v>1781</v>
      </c>
      <c r="F157" s="80" t="s">
        <v>10400</v>
      </c>
      <c r="G157" s="80" t="s">
        <v>9700</v>
      </c>
      <c r="H157" s="80" t="s">
        <v>10401</v>
      </c>
      <c r="I157" s="80" t="s">
        <v>5375</v>
      </c>
      <c r="K157" s="80" t="s">
        <v>1820</v>
      </c>
      <c r="L157" s="80" t="s">
        <v>737</v>
      </c>
      <c r="M157" s="80" t="s">
        <v>2683</v>
      </c>
      <c r="N157" s="80" t="s">
        <v>3364</v>
      </c>
      <c r="O157" s="80" t="s">
        <v>3759</v>
      </c>
      <c r="P157" s="80" t="s">
        <v>4790</v>
      </c>
      <c r="Q157" s="80" t="s">
        <v>5375</v>
      </c>
      <c r="R157" s="80" t="s">
        <v>6252</v>
      </c>
      <c r="S157" s="80" t="s">
        <v>1759</v>
      </c>
      <c r="T157" s="80" t="s">
        <v>1757</v>
      </c>
      <c r="U157" s="110">
        <v>8</v>
      </c>
      <c r="V157" s="110">
        <v>48</v>
      </c>
      <c r="W157" s="91">
        <v>1.89</v>
      </c>
      <c r="X157" s="91">
        <v>22.68</v>
      </c>
      <c r="Y157" s="110" t="s">
        <v>7087</v>
      </c>
      <c r="Z157" s="110" t="s">
        <v>1</v>
      </c>
      <c r="AB157" s="133" t="s">
        <v>7962</v>
      </c>
      <c r="AC157" s="133" t="s">
        <v>7962</v>
      </c>
      <c r="AD157" s="133" t="s">
        <v>1759</v>
      </c>
      <c r="AE157" s="79">
        <v>12</v>
      </c>
      <c r="AF157" s="79" t="s">
        <v>11265</v>
      </c>
      <c r="AG157" s="134">
        <v>1.125</v>
      </c>
      <c r="AH157" s="134">
        <v>11</v>
      </c>
      <c r="AI157" s="134">
        <v>11</v>
      </c>
      <c r="AJ157" s="134">
        <v>0.38800000000000001</v>
      </c>
      <c r="AK157" s="134">
        <v>11.574999999999999</v>
      </c>
      <c r="AL157" s="134">
        <v>11.574999999999999</v>
      </c>
      <c r="AM157" s="134">
        <v>11.9</v>
      </c>
      <c r="AN157" s="134">
        <v>5.3659999999999997</v>
      </c>
      <c r="AO157" s="134">
        <v>0.92300000000000004</v>
      </c>
      <c r="AP157" s="134">
        <v>0</v>
      </c>
      <c r="AQ157" s="134">
        <v>82</v>
      </c>
      <c r="AR157" s="134">
        <v>82</v>
      </c>
      <c r="AS157" s="134"/>
      <c r="AT157" s="133" t="s">
        <v>1757</v>
      </c>
      <c r="AU157" s="133" t="s">
        <v>1764</v>
      </c>
      <c r="AV157" s="133" t="s">
        <v>9601</v>
      </c>
      <c r="AW157" s="133" t="s">
        <v>9630</v>
      </c>
    </row>
    <row r="158" spans="1:49" x14ac:dyDescent="0.25">
      <c r="A158" s="80" t="s">
        <v>1779</v>
      </c>
      <c r="B158" s="80" t="s">
        <v>1780</v>
      </c>
      <c r="C158" s="80" t="s">
        <v>9814</v>
      </c>
      <c r="D158" s="80" t="s">
        <v>9815</v>
      </c>
      <c r="E158" s="80" t="s">
        <v>1781</v>
      </c>
      <c r="F158" s="80" t="s">
        <v>9816</v>
      </c>
      <c r="G158" s="80" t="s">
        <v>9744</v>
      </c>
      <c r="H158" s="80" t="s">
        <v>9779</v>
      </c>
      <c r="I158" s="80" t="s">
        <v>5375</v>
      </c>
      <c r="K158" s="80" t="s">
        <v>1820</v>
      </c>
      <c r="L158" s="80" t="s">
        <v>114</v>
      </c>
      <c r="M158" s="80" t="s">
        <v>2072</v>
      </c>
      <c r="N158" s="80" t="s">
        <v>3391</v>
      </c>
      <c r="O158" s="80" t="s">
        <v>3553</v>
      </c>
      <c r="P158" s="80" t="s">
        <v>4133</v>
      </c>
      <c r="Q158" s="80" t="s">
        <v>5375</v>
      </c>
      <c r="R158" s="80" t="s">
        <v>5635</v>
      </c>
      <c r="S158" s="80" t="s">
        <v>1766</v>
      </c>
      <c r="T158" s="80" t="s">
        <v>1757</v>
      </c>
      <c r="U158" s="110">
        <v>4.75</v>
      </c>
      <c r="V158" s="110">
        <v>28.5</v>
      </c>
      <c r="W158" s="91">
        <v>1.06</v>
      </c>
      <c r="X158" s="91">
        <v>12.72</v>
      </c>
      <c r="Y158" s="110" t="s">
        <v>7087</v>
      </c>
      <c r="Z158" s="110" t="s">
        <v>1</v>
      </c>
      <c r="AB158" s="133" t="s">
        <v>7344</v>
      </c>
      <c r="AC158" s="133" t="s">
        <v>7344</v>
      </c>
      <c r="AD158" s="133" t="s">
        <v>1759</v>
      </c>
      <c r="AE158" s="79">
        <v>12</v>
      </c>
      <c r="AF158" s="79" t="s">
        <v>11121</v>
      </c>
      <c r="AG158" s="134">
        <v>1.625</v>
      </c>
      <c r="AH158" s="134">
        <v>5</v>
      </c>
      <c r="AI158" s="134">
        <v>5</v>
      </c>
      <c r="AJ158" s="134">
        <v>0.24399999999999999</v>
      </c>
      <c r="AK158" s="134">
        <v>12.7</v>
      </c>
      <c r="AL158" s="134">
        <v>11.2</v>
      </c>
      <c r="AM158" s="134">
        <v>5.65</v>
      </c>
      <c r="AN158" s="134">
        <v>3.4780000000000002</v>
      </c>
      <c r="AO158" s="134">
        <v>0.46500000000000002</v>
      </c>
      <c r="AP158" s="134">
        <v>5.5E-2</v>
      </c>
      <c r="AQ158" s="134">
        <v>10</v>
      </c>
      <c r="AR158" s="134">
        <v>10</v>
      </c>
      <c r="AS158" s="134">
        <v>6.0000000000000001E-3</v>
      </c>
      <c r="AT158" s="133" t="s">
        <v>1757</v>
      </c>
      <c r="AU158" s="133" t="s">
        <v>1760</v>
      </c>
      <c r="AV158" s="133" t="s">
        <v>9601</v>
      </c>
      <c r="AW158" s="133" t="s">
        <v>9630</v>
      </c>
    </row>
    <row r="159" spans="1:49" x14ac:dyDescent="0.25">
      <c r="A159" s="80" t="s">
        <v>1779</v>
      </c>
      <c r="B159" s="80" t="s">
        <v>1780</v>
      </c>
      <c r="C159" s="80" t="s">
        <v>9776</v>
      </c>
      <c r="D159" s="80" t="s">
        <v>9777</v>
      </c>
      <c r="E159" s="80" t="s">
        <v>1781</v>
      </c>
      <c r="F159" s="80" t="s">
        <v>9778</v>
      </c>
      <c r="G159" s="80" t="s">
        <v>9668</v>
      </c>
      <c r="H159" s="80" t="s">
        <v>9779</v>
      </c>
      <c r="I159" s="80" t="s">
        <v>5375</v>
      </c>
      <c r="K159" s="80" t="s">
        <v>1820</v>
      </c>
      <c r="L159" s="80" t="s">
        <v>239</v>
      </c>
      <c r="M159" s="80" t="s">
        <v>2282</v>
      </c>
      <c r="N159" s="80" t="s">
        <v>3378</v>
      </c>
      <c r="O159" s="80" t="s">
        <v>3546</v>
      </c>
      <c r="P159" s="80" t="s">
        <v>4166</v>
      </c>
      <c r="Q159" s="80" t="s">
        <v>5375</v>
      </c>
      <c r="R159" s="80" t="s">
        <v>5847</v>
      </c>
      <c r="S159" s="80" t="s">
        <v>1766</v>
      </c>
      <c r="T159" s="80" t="s">
        <v>1757</v>
      </c>
      <c r="U159" s="110">
        <v>5.8</v>
      </c>
      <c r="V159" s="110">
        <v>34.799999999999997</v>
      </c>
      <c r="W159" s="91">
        <v>1.47</v>
      </c>
      <c r="X159" s="91">
        <v>17.64</v>
      </c>
      <c r="Y159" s="110" t="s">
        <v>7087</v>
      </c>
      <c r="Z159" s="110" t="s">
        <v>1</v>
      </c>
      <c r="AB159" s="133" t="s">
        <v>7556</v>
      </c>
      <c r="AC159" s="133" t="s">
        <v>9050</v>
      </c>
      <c r="AD159" s="133" t="s">
        <v>1759</v>
      </c>
      <c r="AE159" s="79">
        <v>12</v>
      </c>
      <c r="AF159" s="79" t="s">
        <v>11111</v>
      </c>
      <c r="AG159" s="134">
        <v>1.5</v>
      </c>
      <c r="AH159" s="134">
        <v>6.5</v>
      </c>
      <c r="AI159" s="134">
        <v>6.5</v>
      </c>
      <c r="AJ159" s="134">
        <v>0.43099999999999999</v>
      </c>
      <c r="AK159" s="134">
        <v>13.688000000000001</v>
      </c>
      <c r="AL159" s="134">
        <v>13.063000000000001</v>
      </c>
      <c r="AM159" s="134">
        <v>7</v>
      </c>
      <c r="AN159" s="134">
        <v>5.8920000000000003</v>
      </c>
      <c r="AO159" s="134">
        <v>0.72399999999999998</v>
      </c>
      <c r="AP159" s="134">
        <v>5.5E-2</v>
      </c>
      <c r="AQ159" s="134">
        <v>12.875</v>
      </c>
      <c r="AR159" s="134">
        <v>12.875</v>
      </c>
      <c r="AS159" s="134">
        <v>6.0000000000000001E-3</v>
      </c>
      <c r="AT159" s="133" t="s">
        <v>7075</v>
      </c>
      <c r="AU159" s="133" t="s">
        <v>1758</v>
      </c>
      <c r="AV159" s="133" t="s">
        <v>9601</v>
      </c>
      <c r="AW159" s="133" t="s">
        <v>9630</v>
      </c>
    </row>
    <row r="160" spans="1:49" x14ac:dyDescent="0.25">
      <c r="A160" s="80" t="s">
        <v>1779</v>
      </c>
      <c r="B160" s="80" t="s">
        <v>1780</v>
      </c>
      <c r="C160" s="80" t="s">
        <v>9665</v>
      </c>
      <c r="D160" s="80" t="s">
        <v>9666</v>
      </c>
      <c r="E160" s="80" t="s">
        <v>1781</v>
      </c>
      <c r="F160" s="80" t="s">
        <v>9667</v>
      </c>
      <c r="G160" s="80" t="s">
        <v>9668</v>
      </c>
      <c r="H160" s="80" t="s">
        <v>9669</v>
      </c>
      <c r="I160" s="80" t="s">
        <v>5375</v>
      </c>
      <c r="K160" s="80" t="s">
        <v>1820</v>
      </c>
      <c r="L160" s="80" t="s">
        <v>154</v>
      </c>
      <c r="M160" s="80" t="s">
        <v>1840</v>
      </c>
      <c r="N160" s="80" t="s">
        <v>3377</v>
      </c>
      <c r="O160" s="80" t="s">
        <v>3520</v>
      </c>
      <c r="P160" s="80" t="s">
        <v>4031</v>
      </c>
      <c r="Q160" s="80" t="s">
        <v>5375</v>
      </c>
      <c r="R160" s="80" t="s">
        <v>5402</v>
      </c>
      <c r="S160" s="80" t="s">
        <v>1766</v>
      </c>
      <c r="T160" s="80" t="s">
        <v>1767</v>
      </c>
      <c r="U160" s="110">
        <v>7.2</v>
      </c>
      <c r="V160" s="110">
        <v>36</v>
      </c>
      <c r="W160" s="91">
        <v>1.85</v>
      </c>
      <c r="X160" s="91">
        <v>18.5</v>
      </c>
      <c r="Y160" s="110" t="s">
        <v>7087</v>
      </c>
      <c r="Z160" s="110" t="s">
        <v>1</v>
      </c>
      <c r="AB160" s="133" t="s">
        <v>7114</v>
      </c>
      <c r="AC160" s="133" t="s">
        <v>8784</v>
      </c>
      <c r="AD160" s="133" t="s">
        <v>1759</v>
      </c>
      <c r="AE160" s="79">
        <v>10</v>
      </c>
      <c r="AF160" s="79" t="s">
        <v>11084</v>
      </c>
      <c r="AG160" s="134">
        <v>2.375</v>
      </c>
      <c r="AH160" s="134">
        <v>6.5</v>
      </c>
      <c r="AI160" s="134">
        <v>6.5</v>
      </c>
      <c r="AJ160" s="134">
        <v>0.60599999999999998</v>
      </c>
      <c r="AK160" s="134">
        <v>13.688000000000001</v>
      </c>
      <c r="AL160" s="134">
        <v>13.063000000000001</v>
      </c>
      <c r="AM160" s="134">
        <v>7</v>
      </c>
      <c r="AN160" s="134">
        <v>6.78</v>
      </c>
      <c r="AO160" s="134">
        <v>0.72399999999999998</v>
      </c>
      <c r="AP160" s="134">
        <v>5.2999999999999999E-2</v>
      </c>
      <c r="AQ160" s="134">
        <v>12.875</v>
      </c>
      <c r="AR160" s="134">
        <v>12.875</v>
      </c>
      <c r="AS160" s="134">
        <v>6.0000000000000001E-3</v>
      </c>
      <c r="AT160" s="133" t="s">
        <v>7075</v>
      </c>
      <c r="AU160" s="133" t="s">
        <v>1758</v>
      </c>
      <c r="AV160" s="133" t="s">
        <v>9601</v>
      </c>
      <c r="AW160" s="133" t="s">
        <v>9630</v>
      </c>
    </row>
    <row r="161" spans="1:49" x14ac:dyDescent="0.25">
      <c r="A161" s="80" t="s">
        <v>1779</v>
      </c>
      <c r="B161" s="80" t="s">
        <v>1780</v>
      </c>
      <c r="C161" s="80" t="s">
        <v>9650</v>
      </c>
      <c r="D161" s="80" t="s">
        <v>9651</v>
      </c>
      <c r="E161" s="80" t="s">
        <v>1772</v>
      </c>
      <c r="F161" s="80" t="s">
        <v>9652</v>
      </c>
      <c r="G161" s="80" t="s">
        <v>9644</v>
      </c>
      <c r="H161" s="80" t="s">
        <v>9653</v>
      </c>
      <c r="I161" s="80" t="s">
        <v>5375</v>
      </c>
      <c r="K161" s="80" t="s">
        <v>1820</v>
      </c>
      <c r="L161" s="80" t="s">
        <v>172</v>
      </c>
      <c r="M161" s="80" t="s">
        <v>2073</v>
      </c>
      <c r="N161" s="80" t="s">
        <v>3370</v>
      </c>
      <c r="O161" s="80" t="s">
        <v>3562</v>
      </c>
      <c r="P161" s="80" t="s">
        <v>4252</v>
      </c>
      <c r="Q161" s="80" t="s">
        <v>5375</v>
      </c>
      <c r="R161" s="80" t="s">
        <v>5636</v>
      </c>
      <c r="S161" s="80" t="s">
        <v>1762</v>
      </c>
      <c r="T161" s="80" t="s">
        <v>1757</v>
      </c>
      <c r="U161" s="110">
        <v>6.4</v>
      </c>
      <c r="V161" s="110">
        <v>38.4</v>
      </c>
      <c r="W161" s="91">
        <v>1.6588000000000001</v>
      </c>
      <c r="X161" s="91">
        <v>19.9056</v>
      </c>
      <c r="Y161" s="110" t="s">
        <v>14932</v>
      </c>
      <c r="Z161" s="110" t="s">
        <v>1</v>
      </c>
      <c r="AB161" s="133" t="s">
        <v>7345</v>
      </c>
      <c r="AC161" s="133" t="s">
        <v>8915</v>
      </c>
      <c r="AD161" s="133" t="s">
        <v>1760</v>
      </c>
      <c r="AE161" s="79">
        <v>96</v>
      </c>
      <c r="AF161" s="79" t="s">
        <v>11085</v>
      </c>
      <c r="AG161" s="134">
        <v>1</v>
      </c>
      <c r="AH161" s="134">
        <v>4.9370000000000003</v>
      </c>
      <c r="AI161" s="134">
        <v>10</v>
      </c>
      <c r="AJ161" s="134">
        <v>0.309</v>
      </c>
      <c r="AK161" s="134">
        <v>9.25</v>
      </c>
      <c r="AL161" s="134">
        <v>8.125</v>
      </c>
      <c r="AM161" s="134">
        <v>5</v>
      </c>
      <c r="AN161" s="134">
        <v>3.8660000000000001</v>
      </c>
      <c r="AO161" s="134">
        <v>0.217</v>
      </c>
      <c r="AP161" s="134"/>
      <c r="AQ161" s="134"/>
      <c r="AR161" s="134"/>
      <c r="AS161" s="134"/>
      <c r="AT161" s="133" t="s">
        <v>1761</v>
      </c>
      <c r="AU161" s="133" t="s">
        <v>7075</v>
      </c>
      <c r="AV161" s="133" t="s">
        <v>9598</v>
      </c>
      <c r="AW161" s="133" t="s">
        <v>9629</v>
      </c>
    </row>
    <row r="162" spans="1:49" x14ac:dyDescent="0.25">
      <c r="A162" s="80" t="s">
        <v>1779</v>
      </c>
      <c r="B162" s="80" t="s">
        <v>1780</v>
      </c>
      <c r="C162" s="80" t="s">
        <v>10385</v>
      </c>
      <c r="D162" s="80" t="s">
        <v>10386</v>
      </c>
      <c r="E162" s="80" t="s">
        <v>1781</v>
      </c>
      <c r="F162" s="80" t="s">
        <v>10387</v>
      </c>
      <c r="G162" s="80" t="s">
        <v>10250</v>
      </c>
      <c r="H162" s="80" t="s">
        <v>10388</v>
      </c>
      <c r="I162" s="80" t="s">
        <v>5375</v>
      </c>
      <c r="K162" s="80" t="s">
        <v>1820</v>
      </c>
      <c r="L162" s="80" t="s">
        <v>879</v>
      </c>
      <c r="M162" s="80" t="s">
        <v>2685</v>
      </c>
      <c r="N162" s="80" t="s">
        <v>3377</v>
      </c>
      <c r="O162" s="80" t="s">
        <v>3755</v>
      </c>
      <c r="P162" s="80" t="s">
        <v>4792</v>
      </c>
      <c r="Q162" s="80" t="s">
        <v>5375</v>
      </c>
      <c r="R162" s="80" t="s">
        <v>6254</v>
      </c>
      <c r="S162" s="80" t="s">
        <v>1765</v>
      </c>
      <c r="T162" s="80" t="s">
        <v>1757</v>
      </c>
      <c r="U162" s="110">
        <v>5.3</v>
      </c>
      <c r="V162" s="110">
        <v>31.8</v>
      </c>
      <c r="W162" s="91">
        <v>1.44</v>
      </c>
      <c r="X162" s="91">
        <v>17.28</v>
      </c>
      <c r="Y162" s="110" t="s">
        <v>7087</v>
      </c>
      <c r="Z162" s="110" t="s">
        <v>1</v>
      </c>
      <c r="AB162" s="133" t="s">
        <v>7964</v>
      </c>
      <c r="AC162" s="133" t="s">
        <v>9237</v>
      </c>
      <c r="AD162" s="133" t="s">
        <v>1759</v>
      </c>
      <c r="AE162" s="79">
        <v>12</v>
      </c>
      <c r="AF162" s="79" t="s">
        <v>11261</v>
      </c>
      <c r="AG162" s="134">
        <v>1.25</v>
      </c>
      <c r="AH162" s="134">
        <v>4.375</v>
      </c>
      <c r="AI162" s="134">
        <v>8</v>
      </c>
      <c r="AJ162" s="134">
        <v>0.23100000000000001</v>
      </c>
      <c r="AK162" s="134">
        <v>13.375</v>
      </c>
      <c r="AL162" s="134">
        <v>8.75</v>
      </c>
      <c r="AM162" s="134">
        <v>6</v>
      </c>
      <c r="AN162" s="134">
        <v>3.0720000000000001</v>
      </c>
      <c r="AO162" s="134">
        <v>0.40600000000000003</v>
      </c>
      <c r="AP162" s="134">
        <v>0.08</v>
      </c>
      <c r="AQ162" s="134">
        <v>12.75</v>
      </c>
      <c r="AR162" s="134">
        <v>16</v>
      </c>
      <c r="AS162" s="134">
        <v>1.2E-2</v>
      </c>
      <c r="AT162" s="133" t="s">
        <v>1771</v>
      </c>
      <c r="AU162" s="133" t="s">
        <v>1760</v>
      </c>
      <c r="AV162" s="133" t="s">
        <v>9601</v>
      </c>
      <c r="AW162" s="133" t="s">
        <v>9630</v>
      </c>
    </row>
    <row r="163" spans="1:49" x14ac:dyDescent="0.25">
      <c r="A163" s="80" t="s">
        <v>1779</v>
      </c>
      <c r="B163" s="80" t="s">
        <v>1780</v>
      </c>
      <c r="C163" s="80" t="s">
        <v>9814</v>
      </c>
      <c r="D163" s="80" t="s">
        <v>9815</v>
      </c>
      <c r="E163" s="80" t="s">
        <v>1781</v>
      </c>
      <c r="F163" s="80" t="s">
        <v>9816</v>
      </c>
      <c r="G163" s="80" t="s">
        <v>9744</v>
      </c>
      <c r="H163" s="80" t="s">
        <v>9779</v>
      </c>
      <c r="I163" s="80" t="s">
        <v>5375</v>
      </c>
      <c r="K163" s="80" t="s">
        <v>1820</v>
      </c>
      <c r="L163" s="80" t="s">
        <v>465</v>
      </c>
      <c r="M163" s="80" t="s">
        <v>2286</v>
      </c>
      <c r="N163" s="80" t="s">
        <v>3378</v>
      </c>
      <c r="O163" s="80" t="s">
        <v>3553</v>
      </c>
      <c r="P163" s="80" t="s">
        <v>4381</v>
      </c>
      <c r="Q163" s="80" t="s">
        <v>5375</v>
      </c>
      <c r="R163" s="80" t="s">
        <v>5851</v>
      </c>
      <c r="S163" s="80" t="s">
        <v>1766</v>
      </c>
      <c r="T163" s="80" t="s">
        <v>1757</v>
      </c>
      <c r="U163" s="110">
        <v>4.75</v>
      </c>
      <c r="V163" s="110">
        <v>28.5</v>
      </c>
      <c r="W163" s="91">
        <v>1.06</v>
      </c>
      <c r="X163" s="91">
        <v>12.72</v>
      </c>
      <c r="Y163" s="110" t="s">
        <v>7087</v>
      </c>
      <c r="Z163" s="110" t="s">
        <v>1</v>
      </c>
      <c r="AB163" s="133" t="s">
        <v>7560</v>
      </c>
      <c r="AC163" s="133" t="s">
        <v>7560</v>
      </c>
      <c r="AD163" s="133" t="s">
        <v>1759</v>
      </c>
      <c r="AE163" s="79">
        <v>12</v>
      </c>
      <c r="AF163" s="79" t="s">
        <v>11121</v>
      </c>
      <c r="AG163" s="134">
        <v>1.625</v>
      </c>
      <c r="AH163" s="134">
        <v>5</v>
      </c>
      <c r="AI163" s="134">
        <v>5</v>
      </c>
      <c r="AJ163" s="134">
        <v>0.24399999999999999</v>
      </c>
      <c r="AK163" s="134">
        <v>12.7</v>
      </c>
      <c r="AL163" s="134">
        <v>11.2</v>
      </c>
      <c r="AM163" s="134">
        <v>5.65</v>
      </c>
      <c r="AN163" s="134">
        <v>3.4780000000000002</v>
      </c>
      <c r="AO163" s="134">
        <v>0.46500000000000002</v>
      </c>
      <c r="AP163" s="134">
        <v>5.5E-2</v>
      </c>
      <c r="AQ163" s="134">
        <v>10</v>
      </c>
      <c r="AR163" s="134">
        <v>10</v>
      </c>
      <c r="AS163" s="134">
        <v>6.0000000000000001E-3</v>
      </c>
      <c r="AT163" s="133" t="s">
        <v>1757</v>
      </c>
      <c r="AU163" s="133" t="s">
        <v>1760</v>
      </c>
      <c r="AV163" s="133" t="s">
        <v>9601</v>
      </c>
      <c r="AW163" s="133" t="s">
        <v>9630</v>
      </c>
    </row>
    <row r="164" spans="1:49" x14ac:dyDescent="0.25">
      <c r="A164" s="80" t="s">
        <v>1779</v>
      </c>
      <c r="B164" s="80" t="s">
        <v>1780</v>
      </c>
      <c r="C164" s="80" t="s">
        <v>9759</v>
      </c>
      <c r="D164" s="80" t="s">
        <v>9760</v>
      </c>
      <c r="E164" s="80" t="s">
        <v>1772</v>
      </c>
      <c r="F164" s="80" t="s">
        <v>9761</v>
      </c>
      <c r="G164" s="80" t="s">
        <v>9729</v>
      </c>
      <c r="H164" s="80" t="s">
        <v>9762</v>
      </c>
      <c r="I164" s="80" t="s">
        <v>5375</v>
      </c>
      <c r="K164" s="80" t="s">
        <v>1820</v>
      </c>
      <c r="L164" s="80" t="s">
        <v>739</v>
      </c>
      <c r="M164" s="80" t="s">
        <v>2076</v>
      </c>
      <c r="N164" s="80" t="s">
        <v>3367</v>
      </c>
      <c r="O164" s="80" t="s">
        <v>3541</v>
      </c>
      <c r="P164" s="80" t="s">
        <v>4255</v>
      </c>
      <c r="Q164" s="80" t="s">
        <v>5375</v>
      </c>
      <c r="R164" s="80" t="s">
        <v>5639</v>
      </c>
      <c r="S164" s="80" t="s">
        <v>1763</v>
      </c>
      <c r="T164" s="80" t="s">
        <v>1757</v>
      </c>
      <c r="U164" s="110">
        <v>8.9</v>
      </c>
      <c r="V164" s="110">
        <v>53.4</v>
      </c>
      <c r="W164" s="91">
        <v>3.2827999999999999</v>
      </c>
      <c r="X164" s="91">
        <v>39.393599999999999</v>
      </c>
      <c r="Y164" s="110" t="s">
        <v>14932</v>
      </c>
      <c r="Z164" s="110" t="s">
        <v>1</v>
      </c>
      <c r="AB164" s="133" t="s">
        <v>7348</v>
      </c>
      <c r="AC164" s="133" t="s">
        <v>8917</v>
      </c>
      <c r="AD164" s="133" t="s">
        <v>1759</v>
      </c>
      <c r="AE164" s="79">
        <v>12</v>
      </c>
      <c r="AF164" s="79" t="s">
        <v>11108</v>
      </c>
      <c r="AG164" s="134">
        <v>3.9</v>
      </c>
      <c r="AH164" s="134">
        <v>3.9</v>
      </c>
      <c r="AI164" s="134">
        <v>10.9</v>
      </c>
      <c r="AJ164" s="134">
        <v>0.496</v>
      </c>
      <c r="AK164" s="134">
        <v>23.5</v>
      </c>
      <c r="AL164" s="134">
        <v>8</v>
      </c>
      <c r="AM164" s="134">
        <v>11</v>
      </c>
      <c r="AN164" s="134">
        <v>6.2</v>
      </c>
      <c r="AO164" s="134">
        <v>1.1970000000000001</v>
      </c>
      <c r="AP164" s="134">
        <v>3.75</v>
      </c>
      <c r="AQ164" s="134">
        <v>3.75</v>
      </c>
      <c r="AR164" s="134">
        <v>4.5</v>
      </c>
      <c r="AS164" s="134">
        <v>2.5000000000000001E-2</v>
      </c>
      <c r="AT164" s="133" t="s">
        <v>1767</v>
      </c>
      <c r="AU164" s="133" t="s">
        <v>1764</v>
      </c>
      <c r="AV164" s="133" t="s">
        <v>9598</v>
      </c>
      <c r="AW164" s="133" t="s">
        <v>9629</v>
      </c>
    </row>
    <row r="165" spans="1:49" x14ac:dyDescent="0.25">
      <c r="A165" s="80" t="s">
        <v>1779</v>
      </c>
      <c r="B165" s="80" t="s">
        <v>1780</v>
      </c>
      <c r="C165" s="80" t="s">
        <v>9584</v>
      </c>
      <c r="D165" s="80" t="s">
        <v>9675</v>
      </c>
      <c r="E165" s="80" t="s">
        <v>1781</v>
      </c>
      <c r="F165" s="80" t="s">
        <v>9676</v>
      </c>
      <c r="G165" s="80" t="s">
        <v>9677</v>
      </c>
      <c r="H165" s="80" t="s">
        <v>9678</v>
      </c>
      <c r="I165" s="80" t="s">
        <v>5375</v>
      </c>
      <c r="K165" s="80" t="s">
        <v>1820</v>
      </c>
      <c r="L165" s="80" t="s">
        <v>309</v>
      </c>
      <c r="M165" s="80" t="s">
        <v>1841</v>
      </c>
      <c r="N165" s="80" t="s">
        <v>3378</v>
      </c>
      <c r="O165" s="80" t="s">
        <v>3523</v>
      </c>
      <c r="P165" s="80" t="s">
        <v>4032</v>
      </c>
      <c r="Q165" s="80" t="s">
        <v>5375</v>
      </c>
      <c r="R165" s="80" t="s">
        <v>5403</v>
      </c>
      <c r="S165" s="80" t="s">
        <v>1762</v>
      </c>
      <c r="T165" s="80" t="s">
        <v>1767</v>
      </c>
      <c r="U165" s="110">
        <v>8.65</v>
      </c>
      <c r="V165" s="110">
        <v>43.25</v>
      </c>
      <c r="W165" s="91">
        <v>2.0099999999999998</v>
      </c>
      <c r="X165" s="91">
        <v>20.100000000000001</v>
      </c>
      <c r="Y165" s="110" t="s">
        <v>7087</v>
      </c>
      <c r="Z165" s="110" t="s">
        <v>1</v>
      </c>
      <c r="AB165" s="133" t="s">
        <v>7115</v>
      </c>
      <c r="AC165" s="133" t="s">
        <v>7115</v>
      </c>
      <c r="AD165" s="133" t="s">
        <v>1759</v>
      </c>
      <c r="AE165" s="79">
        <v>10</v>
      </c>
      <c r="AF165" s="79" t="s">
        <v>11087</v>
      </c>
      <c r="AG165" s="134">
        <v>1.125</v>
      </c>
      <c r="AH165" s="134">
        <v>8.875</v>
      </c>
      <c r="AI165" s="134">
        <v>8.875</v>
      </c>
      <c r="AJ165" s="134">
        <v>0.61299999999999999</v>
      </c>
      <c r="AK165" s="134">
        <v>12.813000000000001</v>
      </c>
      <c r="AL165" s="134">
        <v>9.3130000000000006</v>
      </c>
      <c r="AM165" s="134">
        <v>9.5</v>
      </c>
      <c r="AN165" s="134">
        <v>6.79</v>
      </c>
      <c r="AO165" s="134">
        <v>0.65600000000000003</v>
      </c>
      <c r="AP165" s="134">
        <v>0.5</v>
      </c>
      <c r="AQ165" s="134">
        <v>8.75</v>
      </c>
      <c r="AR165" s="134">
        <v>8.75</v>
      </c>
      <c r="AS165" s="134">
        <v>0.03</v>
      </c>
      <c r="AT165" s="133" t="s">
        <v>1765</v>
      </c>
      <c r="AU165" s="133" t="s">
        <v>7065</v>
      </c>
      <c r="AV165" s="133" t="s">
        <v>9603</v>
      </c>
      <c r="AW165" s="133" t="s">
        <v>9630</v>
      </c>
    </row>
    <row r="166" spans="1:49" x14ac:dyDescent="0.25">
      <c r="A166" s="80" t="s">
        <v>1779</v>
      </c>
      <c r="B166" s="80" t="s">
        <v>1780</v>
      </c>
      <c r="C166" s="80" t="s">
        <v>10398</v>
      </c>
      <c r="D166" s="80" t="s">
        <v>10399</v>
      </c>
      <c r="E166" s="80" t="s">
        <v>1781</v>
      </c>
      <c r="F166" s="80" t="s">
        <v>10400</v>
      </c>
      <c r="G166" s="80" t="s">
        <v>9700</v>
      </c>
      <c r="H166" s="80" t="s">
        <v>10401</v>
      </c>
      <c r="I166" s="80" t="s">
        <v>5375</v>
      </c>
      <c r="K166" s="80" t="s">
        <v>1820</v>
      </c>
      <c r="L166" s="80" t="s">
        <v>1398</v>
      </c>
      <c r="M166" s="80" t="s">
        <v>2689</v>
      </c>
      <c r="N166" s="80" t="s">
        <v>3366</v>
      </c>
      <c r="O166" s="80" t="s">
        <v>3759</v>
      </c>
      <c r="P166" s="80" t="s">
        <v>4796</v>
      </c>
      <c r="Q166" s="80" t="s">
        <v>5375</v>
      </c>
      <c r="R166" s="80" t="s">
        <v>6258</v>
      </c>
      <c r="S166" s="80" t="s">
        <v>1759</v>
      </c>
      <c r="T166" s="80" t="s">
        <v>1757</v>
      </c>
      <c r="U166" s="110">
        <v>8</v>
      </c>
      <c r="V166" s="110">
        <v>48</v>
      </c>
      <c r="W166" s="91">
        <v>1.89</v>
      </c>
      <c r="X166" s="91">
        <v>22.68</v>
      </c>
      <c r="Y166" s="110" t="s">
        <v>7087</v>
      </c>
      <c r="Z166" s="110" t="s">
        <v>1</v>
      </c>
      <c r="AB166" s="133" t="s">
        <v>7968</v>
      </c>
      <c r="AC166" s="133" t="s">
        <v>7968</v>
      </c>
      <c r="AD166" s="133" t="s">
        <v>1759</v>
      </c>
      <c r="AE166" s="79">
        <v>12</v>
      </c>
      <c r="AF166" s="79" t="s">
        <v>11265</v>
      </c>
      <c r="AG166" s="134">
        <v>1.125</v>
      </c>
      <c r="AH166" s="134">
        <v>11</v>
      </c>
      <c r="AI166" s="134">
        <v>11</v>
      </c>
      <c r="AJ166" s="134">
        <v>0.38800000000000001</v>
      </c>
      <c r="AK166" s="134">
        <v>11.574999999999999</v>
      </c>
      <c r="AL166" s="134">
        <v>11.574999999999999</v>
      </c>
      <c r="AM166" s="134">
        <v>11.9</v>
      </c>
      <c r="AN166" s="134">
        <v>5.3659999999999997</v>
      </c>
      <c r="AO166" s="134">
        <v>0.92300000000000004</v>
      </c>
      <c r="AP166" s="134">
        <v>0</v>
      </c>
      <c r="AQ166" s="134">
        <v>82</v>
      </c>
      <c r="AR166" s="134">
        <v>82</v>
      </c>
      <c r="AS166" s="134"/>
      <c r="AT166" s="133" t="s">
        <v>1757</v>
      </c>
      <c r="AU166" s="133" t="s">
        <v>1764</v>
      </c>
      <c r="AV166" s="133" t="s">
        <v>9601</v>
      </c>
      <c r="AW166" s="133" t="s">
        <v>9630</v>
      </c>
    </row>
    <row r="167" spans="1:49" x14ac:dyDescent="0.25">
      <c r="A167" s="80" t="s">
        <v>1779</v>
      </c>
      <c r="B167" s="80" t="s">
        <v>1780</v>
      </c>
      <c r="C167" s="80" t="s">
        <v>9776</v>
      </c>
      <c r="D167" s="80" t="s">
        <v>9777</v>
      </c>
      <c r="E167" s="80" t="s">
        <v>1781</v>
      </c>
      <c r="F167" s="80" t="s">
        <v>9778</v>
      </c>
      <c r="G167" s="80" t="s">
        <v>9668</v>
      </c>
      <c r="H167" s="80" t="s">
        <v>9779</v>
      </c>
      <c r="I167" s="80" t="s">
        <v>5375</v>
      </c>
      <c r="K167" s="80" t="s">
        <v>1820</v>
      </c>
      <c r="L167" s="80" t="s">
        <v>1115</v>
      </c>
      <c r="M167" s="80" t="s">
        <v>2289</v>
      </c>
      <c r="N167" s="80" t="s">
        <v>3364</v>
      </c>
      <c r="O167" s="80" t="s">
        <v>3546</v>
      </c>
      <c r="P167" s="80" t="s">
        <v>4226</v>
      </c>
      <c r="Q167" s="80" t="s">
        <v>5375</v>
      </c>
      <c r="R167" s="80" t="s">
        <v>5854</v>
      </c>
      <c r="S167" s="80" t="s">
        <v>1766</v>
      </c>
      <c r="T167" s="80" t="s">
        <v>1757</v>
      </c>
      <c r="U167" s="110">
        <v>5.8</v>
      </c>
      <c r="V167" s="110">
        <v>34.799999999999997</v>
      </c>
      <c r="W167" s="91">
        <v>1.47</v>
      </c>
      <c r="X167" s="91">
        <v>17.64</v>
      </c>
      <c r="Y167" s="110" t="s">
        <v>7087</v>
      </c>
      <c r="Z167" s="110" t="s">
        <v>1</v>
      </c>
      <c r="AB167" s="133" t="s">
        <v>7563</v>
      </c>
      <c r="AC167" s="133" t="s">
        <v>7563</v>
      </c>
      <c r="AD167" s="133" t="s">
        <v>1759</v>
      </c>
      <c r="AE167" s="79">
        <v>12</v>
      </c>
      <c r="AF167" s="79" t="s">
        <v>11111</v>
      </c>
      <c r="AG167" s="134">
        <v>1.5</v>
      </c>
      <c r="AH167" s="134">
        <v>6.5</v>
      </c>
      <c r="AI167" s="134">
        <v>6.5</v>
      </c>
      <c r="AJ167" s="134">
        <v>0.43099999999999999</v>
      </c>
      <c r="AK167" s="134">
        <v>13.688000000000001</v>
      </c>
      <c r="AL167" s="134">
        <v>13.063000000000001</v>
      </c>
      <c r="AM167" s="134">
        <v>7</v>
      </c>
      <c r="AN167" s="134">
        <v>5.8920000000000003</v>
      </c>
      <c r="AO167" s="134">
        <v>0.72399999999999998</v>
      </c>
      <c r="AP167" s="134">
        <v>5.5E-2</v>
      </c>
      <c r="AQ167" s="134">
        <v>12.875</v>
      </c>
      <c r="AR167" s="134">
        <v>12.875</v>
      </c>
      <c r="AS167" s="134">
        <v>6.0000000000000001E-3</v>
      </c>
      <c r="AT167" s="133" t="s">
        <v>7075</v>
      </c>
      <c r="AU167" s="133" t="s">
        <v>1758</v>
      </c>
      <c r="AV167" s="133" t="s">
        <v>9601</v>
      </c>
      <c r="AW167" s="133" t="s">
        <v>9630</v>
      </c>
    </row>
    <row r="168" spans="1:49" x14ac:dyDescent="0.25">
      <c r="A168" s="80" t="s">
        <v>1779</v>
      </c>
      <c r="B168" s="80" t="s">
        <v>1786</v>
      </c>
      <c r="C168" s="80" t="s">
        <v>9692</v>
      </c>
      <c r="D168" s="80" t="s">
        <v>9693</v>
      </c>
      <c r="E168" s="80" t="s">
        <v>1788</v>
      </c>
      <c r="F168" s="80" t="s">
        <v>9694</v>
      </c>
      <c r="G168" s="80" t="s">
        <v>9695</v>
      </c>
      <c r="H168" s="80" t="s">
        <v>9696</v>
      </c>
      <c r="I168" s="80" t="s">
        <v>5377</v>
      </c>
      <c r="K168" s="80" t="s">
        <v>1820</v>
      </c>
      <c r="L168" s="80" t="s">
        <v>175</v>
      </c>
      <c r="M168" s="80" t="s">
        <v>1844</v>
      </c>
      <c r="N168" s="80" t="s">
        <v>3380</v>
      </c>
      <c r="O168" s="80" t="s">
        <v>3527</v>
      </c>
      <c r="P168" s="80" t="s">
        <v>4035</v>
      </c>
      <c r="Q168" s="80" t="s">
        <v>5374</v>
      </c>
      <c r="R168" s="80" t="s">
        <v>5406</v>
      </c>
      <c r="S168" s="80" t="s">
        <v>1760</v>
      </c>
      <c r="T168" s="80" t="s">
        <v>1757</v>
      </c>
      <c r="U168" s="110">
        <v>5</v>
      </c>
      <c r="V168" s="110">
        <v>30</v>
      </c>
      <c r="W168" s="91">
        <v>1.25</v>
      </c>
      <c r="X168" s="91">
        <v>15</v>
      </c>
      <c r="Y168" s="110" t="s">
        <v>7087</v>
      </c>
      <c r="Z168" s="110" t="s">
        <v>14529</v>
      </c>
      <c r="AB168" s="133" t="s">
        <v>7118</v>
      </c>
      <c r="AC168" s="133" t="s">
        <v>7118</v>
      </c>
      <c r="AD168" s="133" t="s">
        <v>1759</v>
      </c>
      <c r="AE168" s="79">
        <v>12</v>
      </c>
      <c r="AF168" s="79" t="s">
        <v>11091</v>
      </c>
      <c r="AG168" s="134">
        <v>0.625</v>
      </c>
      <c r="AH168" s="134">
        <v>6.875</v>
      </c>
      <c r="AI168" s="134">
        <v>6.875</v>
      </c>
      <c r="AJ168" s="134">
        <v>0.13100000000000001</v>
      </c>
      <c r="AK168" s="134">
        <v>8.4499999999999993</v>
      </c>
      <c r="AL168" s="134">
        <v>7.3250000000000002</v>
      </c>
      <c r="AM168" s="134">
        <v>7.5250000000000004</v>
      </c>
      <c r="AN168" s="134">
        <v>1.8919999999999999</v>
      </c>
      <c r="AO168" s="134">
        <v>0.27</v>
      </c>
      <c r="AP168" s="134">
        <v>0.5</v>
      </c>
      <c r="AQ168" s="134">
        <v>6.875</v>
      </c>
      <c r="AR168" s="134">
        <v>6.875</v>
      </c>
      <c r="AS168" s="134">
        <v>1.6E-2</v>
      </c>
      <c r="AT168" s="133" t="s">
        <v>9568</v>
      </c>
      <c r="AU168" s="133" t="s">
        <v>1758</v>
      </c>
      <c r="AV168" s="133" t="s">
        <v>9603</v>
      </c>
      <c r="AW168" s="133" t="s">
        <v>9630</v>
      </c>
    </row>
    <row r="169" spans="1:49" x14ac:dyDescent="0.25">
      <c r="A169" s="80" t="s">
        <v>1779</v>
      </c>
      <c r="B169" s="80" t="s">
        <v>1780</v>
      </c>
      <c r="C169" s="80" t="s">
        <v>9937</v>
      </c>
      <c r="D169" s="80" t="s">
        <v>9938</v>
      </c>
      <c r="E169" s="80" t="s">
        <v>7086</v>
      </c>
      <c r="F169" s="80" t="s">
        <v>9939</v>
      </c>
      <c r="G169" s="80" t="s">
        <v>9644</v>
      </c>
      <c r="H169" s="80" t="s">
        <v>9940</v>
      </c>
      <c r="I169" s="80" t="s">
        <v>9728</v>
      </c>
      <c r="K169" s="80" t="s">
        <v>12332</v>
      </c>
      <c r="L169" s="80" t="s">
        <v>740</v>
      </c>
      <c r="M169" s="80" t="s">
        <v>2079</v>
      </c>
      <c r="N169" s="80" t="s">
        <v>3372</v>
      </c>
      <c r="O169" s="80" t="s">
        <v>3588</v>
      </c>
      <c r="P169" s="80" t="s">
        <v>4258</v>
      </c>
      <c r="Q169" s="80" t="s">
        <v>5379</v>
      </c>
      <c r="R169" s="80" t="s">
        <v>5642</v>
      </c>
      <c r="S169" s="80" t="s">
        <v>1773</v>
      </c>
      <c r="T169" s="80" t="s">
        <v>1757</v>
      </c>
      <c r="U169" s="110">
        <v>1.9</v>
      </c>
      <c r="V169" s="110">
        <v>11.4</v>
      </c>
      <c r="W169" s="91">
        <v>1.1020000000000001</v>
      </c>
      <c r="X169" s="91">
        <v>13.224</v>
      </c>
      <c r="Y169" s="110" t="s">
        <v>14932</v>
      </c>
      <c r="Z169" s="110" t="s">
        <v>1</v>
      </c>
      <c r="AB169" s="133" t="s">
        <v>7351</v>
      </c>
      <c r="AC169" s="133" t="s">
        <v>8919</v>
      </c>
      <c r="AD169" s="133" t="s">
        <v>1760</v>
      </c>
      <c r="AE169" s="79">
        <v>96</v>
      </c>
      <c r="AF169" s="79" t="s">
        <v>11151</v>
      </c>
      <c r="AG169" s="134">
        <v>0.25</v>
      </c>
      <c r="AH169" s="134">
        <v>4.5</v>
      </c>
      <c r="AI169" s="134">
        <v>9</v>
      </c>
      <c r="AJ169" s="134">
        <v>0.13800000000000001</v>
      </c>
      <c r="AK169" s="134">
        <v>7.375</v>
      </c>
      <c r="AL169" s="134">
        <v>7.25</v>
      </c>
      <c r="AM169" s="134">
        <v>4.25</v>
      </c>
      <c r="AN169" s="134">
        <v>1.73</v>
      </c>
      <c r="AO169" s="134">
        <v>0.13200000000000001</v>
      </c>
      <c r="AP169" s="134"/>
      <c r="AQ169" s="134"/>
      <c r="AR169" s="134"/>
      <c r="AS169" s="134"/>
      <c r="AT169" s="133" t="s">
        <v>9573</v>
      </c>
      <c r="AU169" s="133" t="s">
        <v>1783</v>
      </c>
      <c r="AV169" s="133" t="s">
        <v>9598</v>
      </c>
      <c r="AW169" s="133" t="s">
        <v>9629</v>
      </c>
    </row>
    <row r="170" spans="1:49" x14ac:dyDescent="0.25">
      <c r="A170" s="80" t="s">
        <v>1779</v>
      </c>
      <c r="B170" s="80" t="s">
        <v>1780</v>
      </c>
      <c r="C170" s="80" t="s">
        <v>10398</v>
      </c>
      <c r="D170" s="80" t="s">
        <v>10399</v>
      </c>
      <c r="E170" s="80" t="s">
        <v>1781</v>
      </c>
      <c r="F170" s="80" t="s">
        <v>10400</v>
      </c>
      <c r="G170" s="80" t="s">
        <v>9700</v>
      </c>
      <c r="H170" s="80" t="s">
        <v>10401</v>
      </c>
      <c r="I170" s="80" t="s">
        <v>5375</v>
      </c>
      <c r="K170" s="80" t="s">
        <v>1820</v>
      </c>
      <c r="L170" s="80" t="s">
        <v>900</v>
      </c>
      <c r="M170" s="80" t="s">
        <v>2692</v>
      </c>
      <c r="N170" s="80" t="s">
        <v>3381</v>
      </c>
      <c r="O170" s="80" t="s">
        <v>3759</v>
      </c>
      <c r="P170" s="80" t="s">
        <v>4799</v>
      </c>
      <c r="Q170" s="80" t="s">
        <v>5375</v>
      </c>
      <c r="R170" s="80" t="s">
        <v>6261</v>
      </c>
      <c r="S170" s="80" t="s">
        <v>1759</v>
      </c>
      <c r="T170" s="80" t="s">
        <v>1757</v>
      </c>
      <c r="U170" s="110">
        <v>8</v>
      </c>
      <c r="V170" s="110">
        <v>48</v>
      </c>
      <c r="W170" s="91">
        <v>1.89</v>
      </c>
      <c r="X170" s="91">
        <v>22.68</v>
      </c>
      <c r="Y170" s="110" t="s">
        <v>7087</v>
      </c>
      <c r="Z170" s="110" t="s">
        <v>1</v>
      </c>
      <c r="AB170" s="133" t="s">
        <v>7971</v>
      </c>
      <c r="AC170" s="133" t="s">
        <v>9239</v>
      </c>
      <c r="AD170" s="133" t="s">
        <v>1759</v>
      </c>
      <c r="AE170" s="79">
        <v>12</v>
      </c>
      <c r="AF170" s="79" t="s">
        <v>11265</v>
      </c>
      <c r="AG170" s="134">
        <v>1.125</v>
      </c>
      <c r="AH170" s="134">
        <v>11</v>
      </c>
      <c r="AI170" s="134">
        <v>11</v>
      </c>
      <c r="AJ170" s="134">
        <v>0.38800000000000001</v>
      </c>
      <c r="AK170" s="134">
        <v>11.574999999999999</v>
      </c>
      <c r="AL170" s="134">
        <v>11.574999999999999</v>
      </c>
      <c r="AM170" s="134">
        <v>11.9</v>
      </c>
      <c r="AN170" s="134">
        <v>5.3659999999999997</v>
      </c>
      <c r="AO170" s="134">
        <v>0.92300000000000004</v>
      </c>
      <c r="AP170" s="134">
        <v>0</v>
      </c>
      <c r="AQ170" s="134">
        <v>82</v>
      </c>
      <c r="AR170" s="134">
        <v>82</v>
      </c>
      <c r="AS170" s="134"/>
      <c r="AT170" s="133" t="s">
        <v>1757</v>
      </c>
      <c r="AU170" s="133" t="s">
        <v>1764</v>
      </c>
      <c r="AV170" s="133" t="s">
        <v>9601</v>
      </c>
      <c r="AW170" s="133" t="s">
        <v>9630</v>
      </c>
    </row>
    <row r="171" spans="1:49" x14ac:dyDescent="0.25">
      <c r="A171" s="80" t="s">
        <v>1779</v>
      </c>
      <c r="B171" s="80" t="s">
        <v>1780</v>
      </c>
      <c r="C171" s="80" t="s">
        <v>9814</v>
      </c>
      <c r="D171" s="80" t="s">
        <v>9815</v>
      </c>
      <c r="E171" s="80" t="s">
        <v>1781</v>
      </c>
      <c r="F171" s="80" t="s">
        <v>9816</v>
      </c>
      <c r="G171" s="80" t="s">
        <v>9744</v>
      </c>
      <c r="H171" s="80" t="s">
        <v>9779</v>
      </c>
      <c r="I171" s="80" t="s">
        <v>5375</v>
      </c>
      <c r="K171" s="80" t="s">
        <v>1820</v>
      </c>
      <c r="L171" s="80" t="s">
        <v>1116</v>
      </c>
      <c r="M171" s="80" t="s">
        <v>2292</v>
      </c>
      <c r="N171" s="80" t="s">
        <v>3364</v>
      </c>
      <c r="O171" s="80" t="s">
        <v>3553</v>
      </c>
      <c r="P171" s="80" t="s">
        <v>4096</v>
      </c>
      <c r="Q171" s="80" t="s">
        <v>5375</v>
      </c>
      <c r="R171" s="80" t="s">
        <v>5857</v>
      </c>
      <c r="S171" s="80" t="s">
        <v>1766</v>
      </c>
      <c r="T171" s="80" t="s">
        <v>1757</v>
      </c>
      <c r="U171" s="110">
        <v>4.75</v>
      </c>
      <c r="V171" s="110">
        <v>28.5</v>
      </c>
      <c r="W171" s="91">
        <v>1.06</v>
      </c>
      <c r="X171" s="91">
        <v>12.72</v>
      </c>
      <c r="Y171" s="110" t="s">
        <v>7087</v>
      </c>
      <c r="Z171" s="110" t="s">
        <v>1</v>
      </c>
      <c r="AB171" s="133" t="s">
        <v>7566</v>
      </c>
      <c r="AC171" s="133" t="s">
        <v>7566</v>
      </c>
      <c r="AD171" s="133" t="s">
        <v>1759</v>
      </c>
      <c r="AE171" s="79">
        <v>12</v>
      </c>
      <c r="AF171" s="79" t="s">
        <v>11121</v>
      </c>
      <c r="AG171" s="134">
        <v>1.625</v>
      </c>
      <c r="AH171" s="134">
        <v>5</v>
      </c>
      <c r="AI171" s="134">
        <v>5</v>
      </c>
      <c r="AJ171" s="134">
        <v>0.24399999999999999</v>
      </c>
      <c r="AK171" s="134">
        <v>12.7</v>
      </c>
      <c r="AL171" s="134">
        <v>11.2</v>
      </c>
      <c r="AM171" s="134">
        <v>5.65</v>
      </c>
      <c r="AN171" s="134">
        <v>3.4780000000000002</v>
      </c>
      <c r="AO171" s="134">
        <v>0.46500000000000002</v>
      </c>
      <c r="AP171" s="134">
        <v>5.5E-2</v>
      </c>
      <c r="AQ171" s="134">
        <v>10</v>
      </c>
      <c r="AR171" s="134">
        <v>10</v>
      </c>
      <c r="AS171" s="134">
        <v>6.0000000000000001E-3</v>
      </c>
      <c r="AT171" s="133" t="s">
        <v>1757</v>
      </c>
      <c r="AU171" s="133" t="s">
        <v>1760</v>
      </c>
      <c r="AV171" s="133" t="s">
        <v>9601</v>
      </c>
      <c r="AW171" s="133" t="s">
        <v>9630</v>
      </c>
    </row>
    <row r="172" spans="1:49" x14ac:dyDescent="0.25">
      <c r="A172" s="80" t="s">
        <v>1779</v>
      </c>
      <c r="B172" s="80" t="s">
        <v>1780</v>
      </c>
      <c r="C172" s="80" t="s">
        <v>9650</v>
      </c>
      <c r="D172" s="80" t="s">
        <v>9651</v>
      </c>
      <c r="E172" s="80" t="s">
        <v>1772</v>
      </c>
      <c r="F172" s="80" t="s">
        <v>9652</v>
      </c>
      <c r="G172" s="80" t="s">
        <v>9644</v>
      </c>
      <c r="H172" s="80" t="s">
        <v>9653</v>
      </c>
      <c r="I172" s="80" t="s">
        <v>5375</v>
      </c>
      <c r="K172" s="80" t="s">
        <v>1820</v>
      </c>
      <c r="L172" s="80" t="s">
        <v>293</v>
      </c>
      <c r="M172" s="80" t="s">
        <v>2086</v>
      </c>
      <c r="N172" s="80" t="s">
        <v>3367</v>
      </c>
      <c r="O172" s="80" t="s">
        <v>3519</v>
      </c>
      <c r="P172" s="80" t="s">
        <v>4265</v>
      </c>
      <c r="Q172" s="80" t="s">
        <v>5375</v>
      </c>
      <c r="R172" s="80" t="s">
        <v>5649</v>
      </c>
      <c r="S172" s="80" t="s">
        <v>1762</v>
      </c>
      <c r="T172" s="80" t="s">
        <v>1757</v>
      </c>
      <c r="U172" s="110">
        <v>6.4</v>
      </c>
      <c r="V172" s="110">
        <v>38.4</v>
      </c>
      <c r="W172" s="91">
        <v>1.6588000000000001</v>
      </c>
      <c r="X172" s="91">
        <v>19.9056</v>
      </c>
      <c r="Y172" s="110" t="s">
        <v>14932</v>
      </c>
      <c r="Z172" s="110" t="s">
        <v>1</v>
      </c>
      <c r="AB172" s="133" t="s">
        <v>7358</v>
      </c>
      <c r="AC172" s="133" t="s">
        <v>8925</v>
      </c>
      <c r="AD172" s="133" t="s">
        <v>1760</v>
      </c>
      <c r="AE172" s="79">
        <v>96</v>
      </c>
      <c r="AF172" s="79" t="s">
        <v>11083</v>
      </c>
      <c r="AG172" s="134">
        <v>1</v>
      </c>
      <c r="AH172" s="134">
        <v>4.875</v>
      </c>
      <c r="AI172" s="134">
        <v>10</v>
      </c>
      <c r="AJ172" s="134">
        <v>0.33200000000000002</v>
      </c>
      <c r="AK172" s="134">
        <v>8.25</v>
      </c>
      <c r="AL172" s="134">
        <v>8</v>
      </c>
      <c r="AM172" s="134">
        <v>4.5</v>
      </c>
      <c r="AN172" s="134">
        <v>4.1500000000000004</v>
      </c>
      <c r="AO172" s="134">
        <v>0.17199999999999999</v>
      </c>
      <c r="AP172" s="134">
        <v>0.125</v>
      </c>
      <c r="AQ172" s="134">
        <v>0.75</v>
      </c>
      <c r="AR172" s="134">
        <v>7.5</v>
      </c>
      <c r="AS172" s="134">
        <v>1.2E-2</v>
      </c>
      <c r="AT172" s="133" t="s">
        <v>9568</v>
      </c>
      <c r="AU172" s="133" t="s">
        <v>1767</v>
      </c>
      <c r="AV172" s="133" t="s">
        <v>9598</v>
      </c>
      <c r="AW172" s="133" t="s">
        <v>9629</v>
      </c>
    </row>
    <row r="173" spans="1:49" x14ac:dyDescent="0.25">
      <c r="A173" s="80" t="s">
        <v>1779</v>
      </c>
      <c r="B173" s="80" t="s">
        <v>1780</v>
      </c>
      <c r="C173" s="80" t="s">
        <v>9584</v>
      </c>
      <c r="D173" s="80" t="s">
        <v>9675</v>
      </c>
      <c r="E173" s="80" t="s">
        <v>1781</v>
      </c>
      <c r="F173" s="80" t="s">
        <v>9676</v>
      </c>
      <c r="G173" s="80" t="s">
        <v>9677</v>
      </c>
      <c r="H173" s="80" t="s">
        <v>9678</v>
      </c>
      <c r="I173" s="80" t="s">
        <v>5375</v>
      </c>
      <c r="K173" s="80" t="s">
        <v>1820</v>
      </c>
      <c r="L173" s="80" t="s">
        <v>311</v>
      </c>
      <c r="M173" s="80" t="s">
        <v>1845</v>
      </c>
      <c r="N173" s="80" t="s">
        <v>3379</v>
      </c>
      <c r="O173" s="80" t="s">
        <v>3523</v>
      </c>
      <c r="P173" s="80" t="s">
        <v>4036</v>
      </c>
      <c r="Q173" s="80" t="s">
        <v>5375</v>
      </c>
      <c r="R173" s="80" t="s">
        <v>5407</v>
      </c>
      <c r="S173" s="80" t="s">
        <v>1762</v>
      </c>
      <c r="T173" s="80" t="s">
        <v>1767</v>
      </c>
      <c r="U173" s="110">
        <v>8.65</v>
      </c>
      <c r="V173" s="110">
        <v>43.25</v>
      </c>
      <c r="W173" s="91">
        <v>2.0099999999999998</v>
      </c>
      <c r="X173" s="91">
        <v>20.100000000000001</v>
      </c>
      <c r="Y173" s="110" t="s">
        <v>7087</v>
      </c>
      <c r="Z173" s="110" t="s">
        <v>1</v>
      </c>
      <c r="AB173" s="133" t="s">
        <v>7119</v>
      </c>
      <c r="AC173" s="133" t="s">
        <v>7119</v>
      </c>
      <c r="AD173" s="133" t="s">
        <v>1759</v>
      </c>
      <c r="AE173" s="79">
        <v>10</v>
      </c>
      <c r="AF173" s="79" t="s">
        <v>11087</v>
      </c>
      <c r="AG173" s="134">
        <v>1.125</v>
      </c>
      <c r="AH173" s="134">
        <v>8.875</v>
      </c>
      <c r="AI173" s="134">
        <v>8.875</v>
      </c>
      <c r="AJ173" s="134">
        <v>0.61299999999999999</v>
      </c>
      <c r="AK173" s="134">
        <v>12.813000000000001</v>
      </c>
      <c r="AL173" s="134">
        <v>9.3130000000000006</v>
      </c>
      <c r="AM173" s="134">
        <v>9.5</v>
      </c>
      <c r="AN173" s="134">
        <v>6.79</v>
      </c>
      <c r="AO173" s="134">
        <v>0.65600000000000003</v>
      </c>
      <c r="AP173" s="134">
        <v>0.5</v>
      </c>
      <c r="AQ173" s="134">
        <v>8.75</v>
      </c>
      <c r="AR173" s="134">
        <v>8.75</v>
      </c>
      <c r="AS173" s="134">
        <v>0.03</v>
      </c>
      <c r="AT173" s="133" t="s">
        <v>1765</v>
      </c>
      <c r="AU173" s="133" t="s">
        <v>7065</v>
      </c>
      <c r="AV173" s="133" t="s">
        <v>9603</v>
      </c>
      <c r="AW173" s="133" t="s">
        <v>9630</v>
      </c>
    </row>
    <row r="174" spans="1:49" x14ac:dyDescent="0.25">
      <c r="A174" s="80" t="s">
        <v>1779</v>
      </c>
      <c r="B174" s="80" t="s">
        <v>1780</v>
      </c>
      <c r="C174" s="80" t="s">
        <v>9937</v>
      </c>
      <c r="D174" s="80" t="s">
        <v>9938</v>
      </c>
      <c r="E174" s="80" t="s">
        <v>7086</v>
      </c>
      <c r="F174" s="80" t="s">
        <v>9939</v>
      </c>
      <c r="G174" s="80" t="s">
        <v>9644</v>
      </c>
      <c r="H174" s="80" t="s">
        <v>9940</v>
      </c>
      <c r="I174" s="80" t="s">
        <v>9728</v>
      </c>
      <c r="K174" s="80" t="s">
        <v>1820</v>
      </c>
      <c r="L174" s="80" t="s">
        <v>799</v>
      </c>
      <c r="M174" s="80" t="s">
        <v>2081</v>
      </c>
      <c r="N174" s="80" t="s">
        <v>3376</v>
      </c>
      <c r="O174" s="80" t="s">
        <v>3589</v>
      </c>
      <c r="P174" s="80" t="s">
        <v>4260</v>
      </c>
      <c r="Q174" s="80" t="s">
        <v>5379</v>
      </c>
      <c r="R174" s="80" t="s">
        <v>5644</v>
      </c>
      <c r="S174" s="80" t="s">
        <v>1773</v>
      </c>
      <c r="T174" s="80" t="s">
        <v>1757</v>
      </c>
      <c r="U174" s="110">
        <v>1.9</v>
      </c>
      <c r="V174" s="110">
        <v>11.4</v>
      </c>
      <c r="W174" s="91">
        <v>1.1020000000000001</v>
      </c>
      <c r="X174" s="91">
        <v>13.224</v>
      </c>
      <c r="Y174" s="110" t="s">
        <v>14932</v>
      </c>
      <c r="Z174" s="110" t="s">
        <v>1</v>
      </c>
      <c r="AB174" s="133" t="s">
        <v>7353</v>
      </c>
      <c r="AC174" s="133" t="s">
        <v>8921</v>
      </c>
      <c r="AD174" s="133" t="s">
        <v>1760</v>
      </c>
      <c r="AE174" s="79">
        <v>96</v>
      </c>
      <c r="AF174" s="79" t="s">
        <v>11151</v>
      </c>
      <c r="AG174" s="134">
        <v>0.25</v>
      </c>
      <c r="AH174" s="134">
        <v>4.5</v>
      </c>
      <c r="AI174" s="134">
        <v>9</v>
      </c>
      <c r="AJ174" s="134">
        <v>0.13800000000000001</v>
      </c>
      <c r="AK174" s="134">
        <v>7.375</v>
      </c>
      <c r="AL174" s="134">
        <v>7.25</v>
      </c>
      <c r="AM174" s="134">
        <v>4.25</v>
      </c>
      <c r="AN174" s="134">
        <v>1.73</v>
      </c>
      <c r="AO174" s="134">
        <v>0.13200000000000001</v>
      </c>
      <c r="AP174" s="134"/>
      <c r="AQ174" s="134"/>
      <c r="AR174" s="134"/>
      <c r="AS174" s="134"/>
      <c r="AT174" s="133" t="s">
        <v>9573</v>
      </c>
      <c r="AU174" s="133" t="s">
        <v>1783</v>
      </c>
      <c r="AV174" s="133" t="s">
        <v>9598</v>
      </c>
      <c r="AW174" s="133" t="s">
        <v>9629</v>
      </c>
    </row>
    <row r="175" spans="1:49" x14ac:dyDescent="0.25">
      <c r="A175" s="80" t="s">
        <v>1779</v>
      </c>
      <c r="B175" s="80" t="s">
        <v>1804</v>
      </c>
      <c r="C175" s="80" t="s">
        <v>10241</v>
      </c>
      <c r="D175" s="80" t="s">
        <v>10242</v>
      </c>
      <c r="E175" s="80" t="s">
        <v>1766</v>
      </c>
      <c r="F175" s="80" t="s">
        <v>10243</v>
      </c>
      <c r="G175" s="80" t="s">
        <v>9700</v>
      </c>
      <c r="H175" s="80" t="s">
        <v>10244</v>
      </c>
      <c r="I175" s="80" t="s">
        <v>1804</v>
      </c>
      <c r="K175" s="80" t="s">
        <v>13934</v>
      </c>
      <c r="L175" s="80" t="s">
        <v>881</v>
      </c>
      <c r="M175" s="80" t="s">
        <v>2699</v>
      </c>
      <c r="N175" s="80" t="s">
        <v>13937</v>
      </c>
      <c r="O175" s="80" t="s">
        <v>3696</v>
      </c>
      <c r="P175" s="80" t="s">
        <v>4805</v>
      </c>
      <c r="Q175" s="80" t="s">
        <v>1804</v>
      </c>
      <c r="R175" s="80" t="s">
        <v>6268</v>
      </c>
      <c r="S175" s="80" t="s">
        <v>1759</v>
      </c>
      <c r="T175" s="80" t="s">
        <v>1757</v>
      </c>
      <c r="U175" s="110">
        <v>10.3</v>
      </c>
      <c r="V175" s="110">
        <v>61.8</v>
      </c>
      <c r="W175" s="91">
        <v>2.83</v>
      </c>
      <c r="X175" s="91">
        <v>33.96</v>
      </c>
      <c r="Y175" s="110" t="s">
        <v>7087</v>
      </c>
      <c r="Z175" s="110" t="s">
        <v>7088</v>
      </c>
      <c r="AB175" s="133" t="s">
        <v>7978</v>
      </c>
      <c r="AC175" s="133" t="s">
        <v>7978</v>
      </c>
      <c r="AD175" s="133" t="s">
        <v>1759</v>
      </c>
      <c r="AE175" s="79">
        <v>12</v>
      </c>
      <c r="AF175" s="79" t="s">
        <v>11227</v>
      </c>
      <c r="AG175" s="134">
        <v>0.375</v>
      </c>
      <c r="AH175" s="134">
        <v>7.5</v>
      </c>
      <c r="AI175" s="134">
        <v>14.5</v>
      </c>
      <c r="AJ175" s="134">
        <v>0.23799999999999999</v>
      </c>
      <c r="AK175" s="134">
        <v>14.824999999999999</v>
      </c>
      <c r="AL175" s="134">
        <v>8.4499999999999993</v>
      </c>
      <c r="AM175" s="134">
        <v>5.125</v>
      </c>
      <c r="AN175" s="134">
        <v>3.2959999999999998</v>
      </c>
      <c r="AO175" s="134">
        <v>0.372</v>
      </c>
      <c r="AP175" s="134">
        <v>0.1</v>
      </c>
      <c r="AQ175" s="134">
        <v>108</v>
      </c>
      <c r="AR175" s="134">
        <v>54</v>
      </c>
      <c r="AS175" s="134">
        <v>0.3</v>
      </c>
      <c r="AT175" s="133" t="s">
        <v>7066</v>
      </c>
      <c r="AU175" s="133" t="s">
        <v>7075</v>
      </c>
      <c r="AV175" s="133" t="s">
        <v>9602</v>
      </c>
      <c r="AW175" s="133" t="s">
        <v>9630</v>
      </c>
    </row>
    <row r="176" spans="1:49" x14ac:dyDescent="0.25">
      <c r="A176" s="80" t="s">
        <v>1779</v>
      </c>
      <c r="B176" s="80" t="s">
        <v>1780</v>
      </c>
      <c r="C176" s="80" t="s">
        <v>9776</v>
      </c>
      <c r="D176" s="80" t="s">
        <v>9777</v>
      </c>
      <c r="E176" s="80" t="s">
        <v>1781</v>
      </c>
      <c r="F176" s="80" t="s">
        <v>9778</v>
      </c>
      <c r="G176" s="80" t="s">
        <v>9668</v>
      </c>
      <c r="H176" s="80" t="s">
        <v>9779</v>
      </c>
      <c r="I176" s="80" t="s">
        <v>5375</v>
      </c>
      <c r="K176" s="80" t="s">
        <v>1820</v>
      </c>
      <c r="L176" s="80" t="s">
        <v>1118</v>
      </c>
      <c r="M176" s="80" t="s">
        <v>2295</v>
      </c>
      <c r="N176" s="80" t="s">
        <v>3381</v>
      </c>
      <c r="O176" s="80" t="s">
        <v>3546</v>
      </c>
      <c r="P176" s="80" t="s">
        <v>4458</v>
      </c>
      <c r="Q176" s="80" t="s">
        <v>5375</v>
      </c>
      <c r="R176" s="80" t="s">
        <v>5860</v>
      </c>
      <c r="S176" s="80" t="s">
        <v>1766</v>
      </c>
      <c r="T176" s="80" t="s">
        <v>1757</v>
      </c>
      <c r="U176" s="110">
        <v>5.8</v>
      </c>
      <c r="V176" s="110">
        <v>34.799999999999997</v>
      </c>
      <c r="W176" s="91">
        <v>1.47</v>
      </c>
      <c r="X176" s="91">
        <v>17.64</v>
      </c>
      <c r="Y176" s="110" t="s">
        <v>7087</v>
      </c>
      <c r="Z176" s="110" t="s">
        <v>1</v>
      </c>
      <c r="AB176" s="133" t="s">
        <v>7569</v>
      </c>
      <c r="AC176" s="133" t="s">
        <v>9053</v>
      </c>
      <c r="AD176" s="133" t="s">
        <v>1759</v>
      </c>
      <c r="AE176" s="79">
        <v>12</v>
      </c>
      <c r="AF176" s="79" t="s">
        <v>11111</v>
      </c>
      <c r="AG176" s="134">
        <v>1.5</v>
      </c>
      <c r="AH176" s="134">
        <v>6.5</v>
      </c>
      <c r="AI176" s="134">
        <v>6.5</v>
      </c>
      <c r="AJ176" s="134">
        <v>0.43099999999999999</v>
      </c>
      <c r="AK176" s="134">
        <v>13.688000000000001</v>
      </c>
      <c r="AL176" s="134">
        <v>13.063000000000001</v>
      </c>
      <c r="AM176" s="134">
        <v>7</v>
      </c>
      <c r="AN176" s="134">
        <v>5.8920000000000003</v>
      </c>
      <c r="AO176" s="134">
        <v>0.72399999999999998</v>
      </c>
      <c r="AP176" s="134">
        <v>5.5E-2</v>
      </c>
      <c r="AQ176" s="134">
        <v>12.875</v>
      </c>
      <c r="AR176" s="134">
        <v>12.875</v>
      </c>
      <c r="AS176" s="134">
        <v>6.0000000000000001E-3</v>
      </c>
      <c r="AT176" s="133" t="s">
        <v>7075</v>
      </c>
      <c r="AU176" s="133" t="s">
        <v>1758</v>
      </c>
      <c r="AV176" s="133" t="s">
        <v>9601</v>
      </c>
      <c r="AW176" s="133" t="s">
        <v>9630</v>
      </c>
    </row>
    <row r="177" spans="1:49" x14ac:dyDescent="0.25">
      <c r="A177" s="80" t="s">
        <v>1779</v>
      </c>
      <c r="B177" s="80" t="s">
        <v>1780</v>
      </c>
      <c r="C177" s="80" t="s">
        <v>9584</v>
      </c>
      <c r="D177" s="80" t="s">
        <v>9675</v>
      </c>
      <c r="E177" s="80" t="s">
        <v>1781</v>
      </c>
      <c r="F177" s="80" t="s">
        <v>9676</v>
      </c>
      <c r="G177" s="80" t="s">
        <v>9677</v>
      </c>
      <c r="H177" s="80" t="s">
        <v>9678</v>
      </c>
      <c r="I177" s="80" t="s">
        <v>5375</v>
      </c>
      <c r="K177" s="80" t="s">
        <v>1820</v>
      </c>
      <c r="L177" s="80" t="s">
        <v>447</v>
      </c>
      <c r="M177" s="80" t="s">
        <v>1853</v>
      </c>
      <c r="N177" s="80" t="s">
        <v>3384</v>
      </c>
      <c r="O177" s="80" t="s">
        <v>3523</v>
      </c>
      <c r="P177" s="80" t="s">
        <v>4043</v>
      </c>
      <c r="Q177" s="80" t="s">
        <v>5375</v>
      </c>
      <c r="R177" s="80" t="s">
        <v>5415</v>
      </c>
      <c r="S177" s="80" t="s">
        <v>1762</v>
      </c>
      <c r="T177" s="80" t="s">
        <v>1767</v>
      </c>
      <c r="U177" s="110">
        <v>8.65</v>
      </c>
      <c r="V177" s="110">
        <v>43.25</v>
      </c>
      <c r="W177" s="91">
        <v>2.0099999999999998</v>
      </c>
      <c r="X177" s="91">
        <v>20.100000000000001</v>
      </c>
      <c r="Y177" s="110" t="s">
        <v>7087</v>
      </c>
      <c r="Z177" s="110" t="s">
        <v>1</v>
      </c>
      <c r="AB177" s="133" t="s">
        <v>7127</v>
      </c>
      <c r="AC177" s="133" t="s">
        <v>7127</v>
      </c>
      <c r="AD177" s="133" t="s">
        <v>1759</v>
      </c>
      <c r="AE177" s="79">
        <v>10</v>
      </c>
      <c r="AF177" s="79" t="s">
        <v>11087</v>
      </c>
      <c r="AG177" s="134">
        <v>1.125</v>
      </c>
      <c r="AH177" s="134">
        <v>8.875</v>
      </c>
      <c r="AI177" s="134">
        <v>8.875</v>
      </c>
      <c r="AJ177" s="134">
        <v>0.61299999999999999</v>
      </c>
      <c r="AK177" s="134">
        <v>12.813000000000001</v>
      </c>
      <c r="AL177" s="134">
        <v>9.3130000000000006</v>
      </c>
      <c r="AM177" s="134">
        <v>9.5</v>
      </c>
      <c r="AN177" s="134">
        <v>6.79</v>
      </c>
      <c r="AO177" s="134">
        <v>0.65600000000000003</v>
      </c>
      <c r="AP177" s="134">
        <v>0.5</v>
      </c>
      <c r="AQ177" s="134">
        <v>8.75</v>
      </c>
      <c r="AR177" s="134">
        <v>8.75</v>
      </c>
      <c r="AS177" s="134">
        <v>0.03</v>
      </c>
      <c r="AT177" s="133" t="s">
        <v>1765</v>
      </c>
      <c r="AU177" s="133" t="s">
        <v>7065</v>
      </c>
      <c r="AV177" s="133" t="s">
        <v>9603</v>
      </c>
      <c r="AW177" s="133" t="s">
        <v>9630</v>
      </c>
    </row>
    <row r="178" spans="1:49" x14ac:dyDescent="0.25">
      <c r="A178" s="80" t="s">
        <v>1779</v>
      </c>
      <c r="B178" s="80" t="s">
        <v>1780</v>
      </c>
      <c r="C178" s="80" t="s">
        <v>9755</v>
      </c>
      <c r="D178" s="80" t="s">
        <v>9756</v>
      </c>
      <c r="E178" s="80" t="s">
        <v>1772</v>
      </c>
      <c r="F178" s="80" t="s">
        <v>9757</v>
      </c>
      <c r="G178" s="80" t="s">
        <v>9695</v>
      </c>
      <c r="H178" s="80" t="s">
        <v>9758</v>
      </c>
      <c r="I178" s="80" t="s">
        <v>5375</v>
      </c>
      <c r="K178" s="80" t="s">
        <v>1820</v>
      </c>
      <c r="L178" s="80" t="s">
        <v>800</v>
      </c>
      <c r="M178" s="80" t="s">
        <v>2083</v>
      </c>
      <c r="N178" s="80" t="s">
        <v>3372</v>
      </c>
      <c r="O178" s="80" t="s">
        <v>3540</v>
      </c>
      <c r="P178" s="80" t="s">
        <v>4262</v>
      </c>
      <c r="Q178" s="80" t="s">
        <v>5375</v>
      </c>
      <c r="R178" s="80" t="s">
        <v>5646</v>
      </c>
      <c r="S178" s="80" t="s">
        <v>1763</v>
      </c>
      <c r="T178" s="80" t="s">
        <v>1757</v>
      </c>
      <c r="U178" s="110">
        <v>8.9</v>
      </c>
      <c r="V178" s="110">
        <v>53.4</v>
      </c>
      <c r="W178" s="91">
        <v>2.8071999999999999</v>
      </c>
      <c r="X178" s="91">
        <v>33.686399999999999</v>
      </c>
      <c r="Y178" s="110" t="s">
        <v>14932</v>
      </c>
      <c r="Z178" s="110" t="s">
        <v>1</v>
      </c>
      <c r="AB178" s="133" t="s">
        <v>7355</v>
      </c>
      <c r="AC178" s="133" t="s">
        <v>8923</v>
      </c>
      <c r="AD178" s="133" t="s">
        <v>1759</v>
      </c>
      <c r="AE178" s="79">
        <v>12</v>
      </c>
      <c r="AF178" s="79" t="s">
        <v>11107</v>
      </c>
      <c r="AG178" s="134">
        <v>1.625</v>
      </c>
      <c r="AH178" s="134">
        <v>7</v>
      </c>
      <c r="AI178" s="134">
        <v>7</v>
      </c>
      <c r="AJ178" s="134">
        <v>0.50800000000000001</v>
      </c>
      <c r="AK178" s="134">
        <v>11.25</v>
      </c>
      <c r="AL178" s="134">
        <v>7.5</v>
      </c>
      <c r="AM178" s="134">
        <v>7.25</v>
      </c>
      <c r="AN178" s="134">
        <v>6.35</v>
      </c>
      <c r="AO178" s="134">
        <v>0.35399999999999998</v>
      </c>
      <c r="AP178" s="134">
        <v>0.5</v>
      </c>
      <c r="AQ178" s="134">
        <v>7</v>
      </c>
      <c r="AR178" s="134">
        <v>7</v>
      </c>
      <c r="AS178" s="134">
        <v>2.5000000000000001E-2</v>
      </c>
      <c r="AT178" s="133" t="s">
        <v>9556</v>
      </c>
      <c r="AU178" s="133" t="s">
        <v>1758</v>
      </c>
      <c r="AV178" s="133" t="s">
        <v>9605</v>
      </c>
      <c r="AW178" s="133" t="s">
        <v>9629</v>
      </c>
    </row>
    <row r="179" spans="1:49" x14ac:dyDescent="0.25">
      <c r="A179" s="80" t="s">
        <v>1779</v>
      </c>
      <c r="B179" s="80" t="s">
        <v>1780</v>
      </c>
      <c r="C179" s="80" t="s">
        <v>10398</v>
      </c>
      <c r="D179" s="80" t="s">
        <v>10399</v>
      </c>
      <c r="E179" s="80" t="s">
        <v>1781</v>
      </c>
      <c r="F179" s="80" t="s">
        <v>10400</v>
      </c>
      <c r="G179" s="80" t="s">
        <v>9700</v>
      </c>
      <c r="H179" s="80" t="s">
        <v>10401</v>
      </c>
      <c r="I179" s="80" t="s">
        <v>5375</v>
      </c>
      <c r="K179" s="80" t="s">
        <v>1820</v>
      </c>
      <c r="L179" s="80" t="s">
        <v>882</v>
      </c>
      <c r="M179" s="80" t="s">
        <v>2701</v>
      </c>
      <c r="N179" s="80" t="s">
        <v>3378</v>
      </c>
      <c r="O179" s="80" t="s">
        <v>3759</v>
      </c>
      <c r="P179" s="80" t="s">
        <v>4806</v>
      </c>
      <c r="Q179" s="80" t="s">
        <v>5375</v>
      </c>
      <c r="R179" s="80" t="s">
        <v>6270</v>
      </c>
      <c r="S179" s="80" t="s">
        <v>1759</v>
      </c>
      <c r="T179" s="80" t="s">
        <v>1757</v>
      </c>
      <c r="U179" s="110">
        <v>8</v>
      </c>
      <c r="V179" s="110">
        <v>48</v>
      </c>
      <c r="W179" s="91">
        <v>1.89</v>
      </c>
      <c r="X179" s="91">
        <v>22.68</v>
      </c>
      <c r="Y179" s="110" t="s">
        <v>7087</v>
      </c>
      <c r="Z179" s="110" t="s">
        <v>1</v>
      </c>
      <c r="AB179" s="133" t="s">
        <v>7980</v>
      </c>
      <c r="AC179" s="133" t="s">
        <v>9242</v>
      </c>
      <c r="AD179" s="133" t="s">
        <v>1759</v>
      </c>
      <c r="AE179" s="79">
        <v>12</v>
      </c>
      <c r="AF179" s="79" t="s">
        <v>11265</v>
      </c>
      <c r="AG179" s="134">
        <v>1.125</v>
      </c>
      <c r="AH179" s="134">
        <v>11</v>
      </c>
      <c r="AI179" s="134">
        <v>11</v>
      </c>
      <c r="AJ179" s="134">
        <v>0.38800000000000001</v>
      </c>
      <c r="AK179" s="134">
        <v>11.574999999999999</v>
      </c>
      <c r="AL179" s="134">
        <v>11.574999999999999</v>
      </c>
      <c r="AM179" s="134">
        <v>11.9</v>
      </c>
      <c r="AN179" s="134">
        <v>5.3659999999999997</v>
      </c>
      <c r="AO179" s="134">
        <v>0.92300000000000004</v>
      </c>
      <c r="AP179" s="134">
        <v>0</v>
      </c>
      <c r="AQ179" s="134">
        <v>82</v>
      </c>
      <c r="AR179" s="134">
        <v>82</v>
      </c>
      <c r="AS179" s="134"/>
      <c r="AT179" s="133" t="s">
        <v>1757</v>
      </c>
      <c r="AU179" s="133" t="s">
        <v>1764</v>
      </c>
      <c r="AV179" s="133" t="s">
        <v>9601</v>
      </c>
      <c r="AW179" s="133" t="s">
        <v>9630</v>
      </c>
    </row>
    <row r="180" spans="1:49" x14ac:dyDescent="0.25">
      <c r="A180" s="80" t="s">
        <v>1779</v>
      </c>
      <c r="B180" s="80" t="s">
        <v>1780</v>
      </c>
      <c r="C180" s="80" t="s">
        <v>9814</v>
      </c>
      <c r="D180" s="80" t="s">
        <v>9815</v>
      </c>
      <c r="E180" s="80" t="s">
        <v>1781</v>
      </c>
      <c r="F180" s="80" t="s">
        <v>9816</v>
      </c>
      <c r="G180" s="80" t="s">
        <v>9744</v>
      </c>
      <c r="H180" s="80" t="s">
        <v>9779</v>
      </c>
      <c r="I180" s="80" t="s">
        <v>5375</v>
      </c>
      <c r="K180" s="80" t="s">
        <v>1820</v>
      </c>
      <c r="L180" s="80" t="s">
        <v>1123</v>
      </c>
      <c r="M180" s="80" t="s">
        <v>2299</v>
      </c>
      <c r="N180" s="80" t="s">
        <v>3381</v>
      </c>
      <c r="O180" s="80" t="s">
        <v>3553</v>
      </c>
      <c r="P180" s="80" t="s">
        <v>4462</v>
      </c>
      <c r="Q180" s="80" t="s">
        <v>5375</v>
      </c>
      <c r="R180" s="80" t="s">
        <v>5864</v>
      </c>
      <c r="S180" s="80" t="s">
        <v>1766</v>
      </c>
      <c r="T180" s="80" t="s">
        <v>1757</v>
      </c>
      <c r="U180" s="110">
        <v>4.75</v>
      </c>
      <c r="V180" s="110">
        <v>28.5</v>
      </c>
      <c r="W180" s="91">
        <v>1.06</v>
      </c>
      <c r="X180" s="91">
        <v>12.72</v>
      </c>
      <c r="Y180" s="110" t="s">
        <v>7087</v>
      </c>
      <c r="Z180" s="110" t="s">
        <v>1</v>
      </c>
      <c r="AB180" s="133" t="s">
        <v>7573</v>
      </c>
      <c r="AC180" s="133" t="s">
        <v>9054</v>
      </c>
      <c r="AD180" s="133" t="s">
        <v>1759</v>
      </c>
      <c r="AE180" s="79">
        <v>12</v>
      </c>
      <c r="AF180" s="79" t="s">
        <v>11121</v>
      </c>
      <c r="AG180" s="134">
        <v>1.625</v>
      </c>
      <c r="AH180" s="134">
        <v>5</v>
      </c>
      <c r="AI180" s="134">
        <v>5</v>
      </c>
      <c r="AJ180" s="134">
        <v>0.24399999999999999</v>
      </c>
      <c r="AK180" s="134">
        <v>12.7</v>
      </c>
      <c r="AL180" s="134">
        <v>11.2</v>
      </c>
      <c r="AM180" s="134">
        <v>5.65</v>
      </c>
      <c r="AN180" s="134">
        <v>3.4780000000000002</v>
      </c>
      <c r="AO180" s="134">
        <v>0.46500000000000002</v>
      </c>
      <c r="AP180" s="134">
        <v>5.5E-2</v>
      </c>
      <c r="AQ180" s="134">
        <v>10</v>
      </c>
      <c r="AR180" s="134">
        <v>10</v>
      </c>
      <c r="AS180" s="134">
        <v>6.0000000000000001E-3</v>
      </c>
      <c r="AT180" s="133" t="s">
        <v>1757</v>
      </c>
      <c r="AU180" s="133" t="s">
        <v>1760</v>
      </c>
      <c r="AV180" s="133" t="s">
        <v>9601</v>
      </c>
      <c r="AW180" s="133" t="s">
        <v>9630</v>
      </c>
    </row>
    <row r="181" spans="1:49" x14ac:dyDescent="0.25">
      <c r="A181" s="80" t="s">
        <v>1779</v>
      </c>
      <c r="B181" s="80" t="s">
        <v>1780</v>
      </c>
      <c r="C181" s="80" t="s">
        <v>9650</v>
      </c>
      <c r="D181" s="80" t="s">
        <v>9651</v>
      </c>
      <c r="E181" s="80" t="s">
        <v>1772</v>
      </c>
      <c r="F181" s="80" t="s">
        <v>9652</v>
      </c>
      <c r="G181" s="80" t="s">
        <v>9644</v>
      </c>
      <c r="H181" s="80" t="s">
        <v>9653</v>
      </c>
      <c r="I181" s="80" t="s">
        <v>5375</v>
      </c>
      <c r="K181" s="80" t="s">
        <v>1820</v>
      </c>
      <c r="L181" s="80" t="s">
        <v>589</v>
      </c>
      <c r="M181" s="80" t="s">
        <v>2093</v>
      </c>
      <c r="N181" s="80" t="s">
        <v>3367</v>
      </c>
      <c r="O181" s="80" t="s">
        <v>3521</v>
      </c>
      <c r="P181" s="80" t="s">
        <v>4272</v>
      </c>
      <c r="Q181" s="80" t="s">
        <v>5375</v>
      </c>
      <c r="R181" s="80" t="s">
        <v>5656</v>
      </c>
      <c r="S181" s="80" t="s">
        <v>1762</v>
      </c>
      <c r="T181" s="80" t="s">
        <v>1757</v>
      </c>
      <c r="U181" s="110">
        <v>6.4</v>
      </c>
      <c r="V181" s="110">
        <v>38.4</v>
      </c>
      <c r="W181" s="91">
        <v>1.6588000000000001</v>
      </c>
      <c r="X181" s="91">
        <v>19.9056</v>
      </c>
      <c r="Y181" s="110" t="s">
        <v>14932</v>
      </c>
      <c r="Z181" s="110" t="s">
        <v>1</v>
      </c>
      <c r="AB181" s="133" t="s">
        <v>7365</v>
      </c>
      <c r="AC181" s="133" t="s">
        <v>8930</v>
      </c>
      <c r="AD181" s="133" t="s">
        <v>1760</v>
      </c>
      <c r="AE181" s="79">
        <v>96</v>
      </c>
      <c r="AF181" s="79" t="s">
        <v>11095</v>
      </c>
      <c r="AG181" s="134">
        <v>1</v>
      </c>
      <c r="AH181" s="134">
        <v>4.9370000000000003</v>
      </c>
      <c r="AI181" s="134">
        <v>9</v>
      </c>
      <c r="AJ181" s="134">
        <v>0.23599999999999999</v>
      </c>
      <c r="AK181" s="134">
        <v>7.5</v>
      </c>
      <c r="AL181" s="134">
        <v>6.75</v>
      </c>
      <c r="AM181" s="134">
        <v>5.75</v>
      </c>
      <c r="AN181" s="134">
        <v>2.95</v>
      </c>
      <c r="AO181" s="134">
        <v>0.16800000000000001</v>
      </c>
      <c r="AP181" s="134">
        <v>1.25</v>
      </c>
      <c r="AQ181" s="134">
        <v>1.25</v>
      </c>
      <c r="AR181" s="134">
        <v>6</v>
      </c>
      <c r="AS181" s="134">
        <v>6.0000000000000001E-3</v>
      </c>
      <c r="AT181" s="133" t="s">
        <v>9572</v>
      </c>
      <c r="AU181" s="133" t="s">
        <v>1760</v>
      </c>
      <c r="AV181" s="133" t="s">
        <v>9598</v>
      </c>
      <c r="AW181" s="133" t="s">
        <v>9629</v>
      </c>
    </row>
    <row r="182" spans="1:49" x14ac:dyDescent="0.25">
      <c r="A182" s="80" t="s">
        <v>1779</v>
      </c>
      <c r="B182" s="80" t="s">
        <v>1780</v>
      </c>
      <c r="C182" s="80" t="s">
        <v>9584</v>
      </c>
      <c r="D182" s="80" t="s">
        <v>9675</v>
      </c>
      <c r="E182" s="80" t="s">
        <v>1781</v>
      </c>
      <c r="F182" s="80" t="s">
        <v>9676</v>
      </c>
      <c r="G182" s="80" t="s">
        <v>9677</v>
      </c>
      <c r="H182" s="80" t="s">
        <v>9678</v>
      </c>
      <c r="I182" s="80" t="s">
        <v>5375</v>
      </c>
      <c r="K182" s="80" t="s">
        <v>1820</v>
      </c>
      <c r="L182" s="80" t="s">
        <v>449</v>
      </c>
      <c r="M182" s="80" t="s">
        <v>1860</v>
      </c>
      <c r="N182" s="80" t="s">
        <v>3369</v>
      </c>
      <c r="O182" s="80" t="s">
        <v>3523</v>
      </c>
      <c r="P182" s="80" t="s">
        <v>4050</v>
      </c>
      <c r="Q182" s="80" t="s">
        <v>5375</v>
      </c>
      <c r="R182" s="80" t="s">
        <v>5422</v>
      </c>
      <c r="S182" s="80" t="s">
        <v>1762</v>
      </c>
      <c r="T182" s="80" t="s">
        <v>1767</v>
      </c>
      <c r="U182" s="110">
        <v>8.65</v>
      </c>
      <c r="V182" s="110">
        <v>43.25</v>
      </c>
      <c r="W182" s="91">
        <v>2.0099999999999998</v>
      </c>
      <c r="X182" s="91">
        <v>20.100000000000001</v>
      </c>
      <c r="Y182" s="110" t="s">
        <v>7087</v>
      </c>
      <c r="Z182" s="110" t="s">
        <v>1</v>
      </c>
      <c r="AB182" s="133" t="s">
        <v>7134</v>
      </c>
      <c r="AC182" s="133" t="s">
        <v>7134</v>
      </c>
      <c r="AD182" s="133" t="s">
        <v>1759</v>
      </c>
      <c r="AE182" s="79">
        <v>10</v>
      </c>
      <c r="AF182" s="79" t="s">
        <v>11087</v>
      </c>
      <c r="AG182" s="134">
        <v>1.125</v>
      </c>
      <c r="AH182" s="134">
        <v>8.875</v>
      </c>
      <c r="AI182" s="134">
        <v>8.875</v>
      </c>
      <c r="AJ182" s="134">
        <v>0.61299999999999999</v>
      </c>
      <c r="AK182" s="134">
        <v>12.813000000000001</v>
      </c>
      <c r="AL182" s="134">
        <v>9.3130000000000006</v>
      </c>
      <c r="AM182" s="134">
        <v>9.5</v>
      </c>
      <c r="AN182" s="134">
        <v>6.79</v>
      </c>
      <c r="AO182" s="134">
        <v>0.65600000000000003</v>
      </c>
      <c r="AP182" s="134">
        <v>0.5</v>
      </c>
      <c r="AQ182" s="134">
        <v>8.75</v>
      </c>
      <c r="AR182" s="134">
        <v>8.75</v>
      </c>
      <c r="AS182" s="134">
        <v>0.03</v>
      </c>
      <c r="AT182" s="133" t="s">
        <v>1765</v>
      </c>
      <c r="AU182" s="133" t="s">
        <v>7065</v>
      </c>
      <c r="AV182" s="133" t="s">
        <v>9603</v>
      </c>
      <c r="AW182" s="133" t="s">
        <v>9630</v>
      </c>
    </row>
    <row r="183" spans="1:49" x14ac:dyDescent="0.25">
      <c r="A183" s="80" t="s">
        <v>1779</v>
      </c>
      <c r="B183" s="80" t="s">
        <v>1780</v>
      </c>
      <c r="C183" s="80" t="s">
        <v>10398</v>
      </c>
      <c r="D183" s="80" t="s">
        <v>10399</v>
      </c>
      <c r="E183" s="80" t="s">
        <v>1781</v>
      </c>
      <c r="F183" s="80" t="s">
        <v>10400</v>
      </c>
      <c r="G183" s="80" t="s">
        <v>9700</v>
      </c>
      <c r="H183" s="80" t="s">
        <v>10401</v>
      </c>
      <c r="I183" s="80" t="s">
        <v>5375</v>
      </c>
      <c r="K183" s="80" t="s">
        <v>1820</v>
      </c>
      <c r="L183" s="80" t="s">
        <v>902</v>
      </c>
      <c r="M183" s="80" t="s">
        <v>2705</v>
      </c>
      <c r="N183" s="80" t="s">
        <v>3385</v>
      </c>
      <c r="O183" s="80" t="s">
        <v>3759</v>
      </c>
      <c r="P183" s="80" t="s">
        <v>4810</v>
      </c>
      <c r="Q183" s="80" t="s">
        <v>5375</v>
      </c>
      <c r="R183" s="80" t="s">
        <v>6274</v>
      </c>
      <c r="S183" s="80" t="s">
        <v>1759</v>
      </c>
      <c r="T183" s="80" t="s">
        <v>1757</v>
      </c>
      <c r="U183" s="110">
        <v>8</v>
      </c>
      <c r="V183" s="110">
        <v>48</v>
      </c>
      <c r="W183" s="91">
        <v>1.89</v>
      </c>
      <c r="X183" s="91">
        <v>22.68</v>
      </c>
      <c r="Y183" s="110" t="s">
        <v>7087</v>
      </c>
      <c r="Z183" s="110" t="s">
        <v>1</v>
      </c>
      <c r="AB183" s="133" t="s">
        <v>7984</v>
      </c>
      <c r="AC183" s="133" t="s">
        <v>9244</v>
      </c>
      <c r="AD183" s="133" t="s">
        <v>1759</v>
      </c>
      <c r="AE183" s="79">
        <v>12</v>
      </c>
      <c r="AF183" s="79" t="s">
        <v>11265</v>
      </c>
      <c r="AG183" s="134">
        <v>1.125</v>
      </c>
      <c r="AH183" s="134">
        <v>11</v>
      </c>
      <c r="AI183" s="134">
        <v>11</v>
      </c>
      <c r="AJ183" s="134">
        <v>0.38800000000000001</v>
      </c>
      <c r="AK183" s="134">
        <v>11.574999999999999</v>
      </c>
      <c r="AL183" s="134">
        <v>11.574999999999999</v>
      </c>
      <c r="AM183" s="134">
        <v>11.9</v>
      </c>
      <c r="AN183" s="134">
        <v>5.3659999999999997</v>
      </c>
      <c r="AO183" s="134">
        <v>0.92300000000000004</v>
      </c>
      <c r="AP183" s="134">
        <v>0</v>
      </c>
      <c r="AQ183" s="134">
        <v>82</v>
      </c>
      <c r="AR183" s="134">
        <v>82</v>
      </c>
      <c r="AS183" s="134"/>
      <c r="AT183" s="133" t="s">
        <v>1757</v>
      </c>
      <c r="AU183" s="133" t="s">
        <v>1764</v>
      </c>
      <c r="AV183" s="133" t="s">
        <v>9601</v>
      </c>
      <c r="AW183" s="133" t="s">
        <v>9630</v>
      </c>
    </row>
    <row r="184" spans="1:49" x14ac:dyDescent="0.25">
      <c r="A184" s="80" t="s">
        <v>1779</v>
      </c>
      <c r="B184" s="80" t="s">
        <v>1780</v>
      </c>
      <c r="C184" s="80" t="s">
        <v>9941</v>
      </c>
      <c r="D184" s="80" t="s">
        <v>9942</v>
      </c>
      <c r="E184" s="80" t="s">
        <v>1772</v>
      </c>
      <c r="F184" s="80" t="s">
        <v>9943</v>
      </c>
      <c r="G184" s="80" t="s">
        <v>9700</v>
      </c>
      <c r="H184" s="80" t="s">
        <v>9944</v>
      </c>
      <c r="I184" s="80" t="s">
        <v>5375</v>
      </c>
      <c r="K184" s="80" t="s">
        <v>1820</v>
      </c>
      <c r="L184" s="80" t="s">
        <v>116</v>
      </c>
      <c r="M184" s="80" t="s">
        <v>2090</v>
      </c>
      <c r="N184" s="80" t="s">
        <v>3376</v>
      </c>
      <c r="O184" s="80" t="s">
        <v>3590</v>
      </c>
      <c r="P184" s="80" t="s">
        <v>4269</v>
      </c>
      <c r="Q184" s="80" t="s">
        <v>5375</v>
      </c>
      <c r="R184" s="80" t="s">
        <v>5653</v>
      </c>
      <c r="S184" s="80" t="s">
        <v>1759</v>
      </c>
      <c r="T184" s="80" t="s">
        <v>1757</v>
      </c>
      <c r="U184" s="110">
        <v>9.9</v>
      </c>
      <c r="V184" s="110">
        <v>59.4</v>
      </c>
      <c r="W184" s="91">
        <v>2.5055999999999998</v>
      </c>
      <c r="X184" s="91">
        <v>30.0672</v>
      </c>
      <c r="Y184" s="110" t="s">
        <v>14932</v>
      </c>
      <c r="Z184" s="110" t="s">
        <v>1</v>
      </c>
      <c r="AB184" s="133" t="s">
        <v>7362</v>
      </c>
      <c r="AC184" s="133" t="s">
        <v>7362</v>
      </c>
      <c r="AD184" s="133" t="s">
        <v>1759</v>
      </c>
      <c r="AE184" s="79">
        <v>12</v>
      </c>
      <c r="AF184" s="79" t="s">
        <v>11153</v>
      </c>
      <c r="AG184" s="134">
        <v>0.25</v>
      </c>
      <c r="AH184" s="134">
        <v>11</v>
      </c>
      <c r="AI184" s="134">
        <v>13.5</v>
      </c>
      <c r="AJ184" s="134">
        <v>0.34699999999999998</v>
      </c>
      <c r="AK184" s="134">
        <v>11.5</v>
      </c>
      <c r="AL184" s="134">
        <v>11.25</v>
      </c>
      <c r="AM184" s="134">
        <v>4.125</v>
      </c>
      <c r="AN184" s="134">
        <v>4.34</v>
      </c>
      <c r="AO184" s="134">
        <v>0.309</v>
      </c>
      <c r="AP184" s="134">
        <v>0</v>
      </c>
      <c r="AQ184" s="134">
        <v>82</v>
      </c>
      <c r="AR184" s="134">
        <v>82</v>
      </c>
      <c r="AS184" s="134"/>
      <c r="AT184" s="133" t="s">
        <v>7066</v>
      </c>
      <c r="AU184" s="133" t="s">
        <v>1783</v>
      </c>
      <c r="AV184" s="133" t="s">
        <v>9602</v>
      </c>
      <c r="AW184" s="133" t="s">
        <v>9629</v>
      </c>
    </row>
    <row r="185" spans="1:49" x14ac:dyDescent="0.25">
      <c r="A185" s="80" t="s">
        <v>1779</v>
      </c>
      <c r="B185" s="80" t="s">
        <v>1780</v>
      </c>
      <c r="C185" s="80" t="s">
        <v>10398</v>
      </c>
      <c r="D185" s="80" t="s">
        <v>10399</v>
      </c>
      <c r="E185" s="80" t="s">
        <v>1781</v>
      </c>
      <c r="F185" s="80" t="s">
        <v>10400</v>
      </c>
      <c r="G185" s="80" t="s">
        <v>9700</v>
      </c>
      <c r="H185" s="80" t="s">
        <v>10401</v>
      </c>
      <c r="I185" s="80" t="s">
        <v>5375</v>
      </c>
      <c r="K185" s="80" t="s">
        <v>1820</v>
      </c>
      <c r="L185" s="80" t="s">
        <v>903</v>
      </c>
      <c r="M185" s="80" t="s">
        <v>2709</v>
      </c>
      <c r="N185" s="80" t="s">
        <v>3379</v>
      </c>
      <c r="O185" s="80" t="s">
        <v>3759</v>
      </c>
      <c r="P185" s="80" t="s">
        <v>4814</v>
      </c>
      <c r="Q185" s="80" t="s">
        <v>5375</v>
      </c>
      <c r="R185" s="80" t="s">
        <v>6278</v>
      </c>
      <c r="S185" s="80" t="s">
        <v>1759</v>
      </c>
      <c r="T185" s="80" t="s">
        <v>1757</v>
      </c>
      <c r="U185" s="110">
        <v>8</v>
      </c>
      <c r="V185" s="110">
        <v>48</v>
      </c>
      <c r="W185" s="91">
        <v>1.89</v>
      </c>
      <c r="X185" s="91">
        <v>22.68</v>
      </c>
      <c r="Y185" s="110" t="s">
        <v>7087</v>
      </c>
      <c r="Z185" s="110" t="s">
        <v>1</v>
      </c>
      <c r="AB185" s="133" t="s">
        <v>7988</v>
      </c>
      <c r="AC185" s="133" t="s">
        <v>9245</v>
      </c>
      <c r="AD185" s="133" t="s">
        <v>1759</v>
      </c>
      <c r="AE185" s="79">
        <v>12</v>
      </c>
      <c r="AF185" s="79" t="s">
        <v>11265</v>
      </c>
      <c r="AG185" s="134">
        <v>1.125</v>
      </c>
      <c r="AH185" s="134">
        <v>11</v>
      </c>
      <c r="AI185" s="134">
        <v>11</v>
      </c>
      <c r="AJ185" s="134">
        <v>0.38800000000000001</v>
      </c>
      <c r="AK185" s="134">
        <v>11.574999999999999</v>
      </c>
      <c r="AL185" s="134">
        <v>11.574999999999999</v>
      </c>
      <c r="AM185" s="134">
        <v>11.9</v>
      </c>
      <c r="AN185" s="134">
        <v>5.3659999999999997</v>
      </c>
      <c r="AO185" s="134">
        <v>0.92300000000000004</v>
      </c>
      <c r="AP185" s="134">
        <v>0</v>
      </c>
      <c r="AQ185" s="134">
        <v>82</v>
      </c>
      <c r="AR185" s="134">
        <v>82</v>
      </c>
      <c r="AS185" s="134"/>
      <c r="AT185" s="133" t="s">
        <v>1757</v>
      </c>
      <c r="AU185" s="133" t="s">
        <v>1764</v>
      </c>
      <c r="AV185" s="133" t="s">
        <v>9601</v>
      </c>
      <c r="AW185" s="133" t="s">
        <v>9630</v>
      </c>
    </row>
    <row r="186" spans="1:49" x14ac:dyDescent="0.25">
      <c r="A186" s="80" t="s">
        <v>1779</v>
      </c>
      <c r="B186" s="80" t="s">
        <v>1780</v>
      </c>
      <c r="C186" s="80" t="s">
        <v>9759</v>
      </c>
      <c r="D186" s="80" t="s">
        <v>9760</v>
      </c>
      <c r="E186" s="80" t="s">
        <v>1772</v>
      </c>
      <c r="F186" s="80" t="s">
        <v>9761</v>
      </c>
      <c r="G186" s="80" t="s">
        <v>9729</v>
      </c>
      <c r="H186" s="80" t="s">
        <v>9762</v>
      </c>
      <c r="I186" s="80" t="s">
        <v>5375</v>
      </c>
      <c r="K186" s="80" t="s">
        <v>1820</v>
      </c>
      <c r="L186" s="80" t="s">
        <v>318</v>
      </c>
      <c r="M186" s="80" t="s">
        <v>1864</v>
      </c>
      <c r="N186" s="80" t="s">
        <v>3364</v>
      </c>
      <c r="O186" s="80" t="s">
        <v>3541</v>
      </c>
      <c r="P186" s="80" t="s">
        <v>4054</v>
      </c>
      <c r="Q186" s="80" t="s">
        <v>5375</v>
      </c>
      <c r="R186" s="80" t="s">
        <v>5426</v>
      </c>
      <c r="S186" s="80" t="s">
        <v>1763</v>
      </c>
      <c r="T186" s="80" t="s">
        <v>1757</v>
      </c>
      <c r="U186" s="110">
        <v>8.9</v>
      </c>
      <c r="V186" s="110">
        <v>53.4</v>
      </c>
      <c r="W186" s="91">
        <v>3.2827999999999999</v>
      </c>
      <c r="X186" s="91">
        <v>39.393599999999999</v>
      </c>
      <c r="Y186" s="110" t="s">
        <v>14932</v>
      </c>
      <c r="Z186" s="110" t="s">
        <v>1</v>
      </c>
      <c r="AB186" s="133" t="s">
        <v>7138</v>
      </c>
      <c r="AC186" s="133" t="s">
        <v>8797</v>
      </c>
      <c r="AD186" s="133" t="s">
        <v>1759</v>
      </c>
      <c r="AE186" s="79">
        <v>12</v>
      </c>
      <c r="AF186" s="79" t="s">
        <v>11108</v>
      </c>
      <c r="AG186" s="134">
        <v>3.9</v>
      </c>
      <c r="AH186" s="134">
        <v>3.9</v>
      </c>
      <c r="AI186" s="134">
        <v>10.9</v>
      </c>
      <c r="AJ186" s="134">
        <v>0.496</v>
      </c>
      <c r="AK186" s="134">
        <v>23.5</v>
      </c>
      <c r="AL186" s="134">
        <v>8</v>
      </c>
      <c r="AM186" s="134">
        <v>11</v>
      </c>
      <c r="AN186" s="134">
        <v>6.2</v>
      </c>
      <c r="AO186" s="134">
        <v>1.1970000000000001</v>
      </c>
      <c r="AP186" s="134">
        <v>3.75</v>
      </c>
      <c r="AQ186" s="134">
        <v>3.75</v>
      </c>
      <c r="AR186" s="134">
        <v>4.5</v>
      </c>
      <c r="AS186" s="134">
        <v>2.5000000000000001E-2</v>
      </c>
      <c r="AT186" s="133" t="s">
        <v>1767</v>
      </c>
      <c r="AU186" s="133" t="s">
        <v>1764</v>
      </c>
      <c r="AV186" s="133" t="s">
        <v>9598</v>
      </c>
      <c r="AW186" s="133" t="s">
        <v>9629</v>
      </c>
    </row>
    <row r="187" spans="1:49" x14ac:dyDescent="0.25">
      <c r="A187" s="80" t="s">
        <v>1779</v>
      </c>
      <c r="B187" s="80" t="s">
        <v>1780</v>
      </c>
      <c r="C187" s="80" t="s">
        <v>9776</v>
      </c>
      <c r="D187" s="80" t="s">
        <v>9777</v>
      </c>
      <c r="E187" s="80" t="s">
        <v>1781</v>
      </c>
      <c r="F187" s="80" t="s">
        <v>9778</v>
      </c>
      <c r="G187" s="80" t="s">
        <v>9668</v>
      </c>
      <c r="H187" s="80" t="s">
        <v>9779</v>
      </c>
      <c r="I187" s="80" t="s">
        <v>5375</v>
      </c>
      <c r="K187" s="80" t="s">
        <v>1820</v>
      </c>
      <c r="L187" s="80" t="s">
        <v>314</v>
      </c>
      <c r="M187" s="80" t="s">
        <v>2303</v>
      </c>
      <c r="N187" s="80" t="s">
        <v>3393</v>
      </c>
      <c r="O187" s="80" t="s">
        <v>3546</v>
      </c>
      <c r="P187" s="80" t="s">
        <v>4466</v>
      </c>
      <c r="Q187" s="80" t="s">
        <v>5375</v>
      </c>
      <c r="R187" s="80" t="s">
        <v>5868</v>
      </c>
      <c r="S187" s="80" t="s">
        <v>1766</v>
      </c>
      <c r="T187" s="80" t="s">
        <v>1757</v>
      </c>
      <c r="U187" s="110">
        <v>5.8</v>
      </c>
      <c r="V187" s="110">
        <v>34.799999999999997</v>
      </c>
      <c r="W187" s="91">
        <v>1.47</v>
      </c>
      <c r="X187" s="91">
        <v>17.64</v>
      </c>
      <c r="Y187" s="110" t="s">
        <v>7087</v>
      </c>
      <c r="Z187" s="110" t="s">
        <v>1</v>
      </c>
      <c r="AB187" s="133" t="s">
        <v>7577</v>
      </c>
      <c r="AC187" s="133" t="s">
        <v>7577</v>
      </c>
      <c r="AD187" s="133" t="s">
        <v>1759</v>
      </c>
      <c r="AE187" s="79">
        <v>12</v>
      </c>
      <c r="AF187" s="79" t="s">
        <v>11111</v>
      </c>
      <c r="AG187" s="134">
        <v>1.5</v>
      </c>
      <c r="AH187" s="134">
        <v>6.5</v>
      </c>
      <c r="AI187" s="134">
        <v>6.5</v>
      </c>
      <c r="AJ187" s="134">
        <v>0.43099999999999999</v>
      </c>
      <c r="AK187" s="134">
        <v>13.688000000000001</v>
      </c>
      <c r="AL187" s="134">
        <v>13.063000000000001</v>
      </c>
      <c r="AM187" s="134">
        <v>7</v>
      </c>
      <c r="AN187" s="134">
        <v>5.8920000000000003</v>
      </c>
      <c r="AO187" s="134">
        <v>0.72399999999999998</v>
      </c>
      <c r="AP187" s="134">
        <v>5.5E-2</v>
      </c>
      <c r="AQ187" s="134">
        <v>12.875</v>
      </c>
      <c r="AR187" s="134">
        <v>12.875</v>
      </c>
      <c r="AS187" s="134">
        <v>6.0000000000000001E-3</v>
      </c>
      <c r="AT187" s="133" t="s">
        <v>7075</v>
      </c>
      <c r="AU187" s="133" t="s">
        <v>1758</v>
      </c>
      <c r="AV187" s="133" t="s">
        <v>9601</v>
      </c>
      <c r="AW187" s="133" t="s">
        <v>9630</v>
      </c>
    </row>
    <row r="188" spans="1:49" x14ac:dyDescent="0.25">
      <c r="A188" s="80" t="s">
        <v>1779</v>
      </c>
      <c r="B188" s="80" t="s">
        <v>1780</v>
      </c>
      <c r="C188" s="80" t="s">
        <v>9875</v>
      </c>
      <c r="D188" s="80" t="s">
        <v>9876</v>
      </c>
      <c r="E188" s="80" t="s">
        <v>7086</v>
      </c>
      <c r="F188" s="80" t="s">
        <v>9877</v>
      </c>
      <c r="G188" s="80" t="s">
        <v>9700</v>
      </c>
      <c r="H188" s="80" t="s">
        <v>9878</v>
      </c>
      <c r="I188" s="80" t="s">
        <v>9741</v>
      </c>
      <c r="K188" s="80" t="s">
        <v>13936</v>
      </c>
      <c r="L188" s="80" t="s">
        <v>117</v>
      </c>
      <c r="M188" s="80" t="s">
        <v>2092</v>
      </c>
      <c r="N188" s="80" t="s">
        <v>3371</v>
      </c>
      <c r="O188" s="80" t="s">
        <v>3591</v>
      </c>
      <c r="P188" s="80" t="s">
        <v>4271</v>
      </c>
      <c r="Q188" s="80" t="s">
        <v>5376</v>
      </c>
      <c r="R188" s="80" t="s">
        <v>5655</v>
      </c>
      <c r="S188" s="80" t="s">
        <v>1759</v>
      </c>
      <c r="T188" s="80" t="s">
        <v>1757</v>
      </c>
      <c r="U188" s="110">
        <v>6.9</v>
      </c>
      <c r="V188" s="110">
        <v>41.4</v>
      </c>
      <c r="W188" s="91">
        <v>3.0015000000000001</v>
      </c>
      <c r="X188" s="91">
        <v>36.018000000000001</v>
      </c>
      <c r="Y188" s="110" t="s">
        <v>14932</v>
      </c>
      <c r="Z188" s="110" t="s">
        <v>1</v>
      </c>
      <c r="AB188" s="133" t="s">
        <v>7364</v>
      </c>
      <c r="AC188" s="133" t="s">
        <v>8929</v>
      </c>
      <c r="AD188" s="133" t="s">
        <v>1764</v>
      </c>
      <c r="AE188" s="79">
        <v>48</v>
      </c>
      <c r="AF188" s="79" t="s">
        <v>11154</v>
      </c>
      <c r="AG188" s="134">
        <v>0.25</v>
      </c>
      <c r="AH188" s="134">
        <v>8.5</v>
      </c>
      <c r="AI188" s="134">
        <v>13</v>
      </c>
      <c r="AJ188" s="134">
        <v>0.23599999999999999</v>
      </c>
      <c r="AK188" s="134">
        <v>12</v>
      </c>
      <c r="AL188" s="134">
        <v>8.25</v>
      </c>
      <c r="AM188" s="134">
        <v>3.25</v>
      </c>
      <c r="AN188" s="134">
        <v>2.95</v>
      </c>
      <c r="AO188" s="134">
        <v>0.186</v>
      </c>
      <c r="AP188" s="134">
        <v>0.1</v>
      </c>
      <c r="AQ188" s="134">
        <v>72</v>
      </c>
      <c r="AR188" s="134">
        <v>29</v>
      </c>
      <c r="AS188" s="134"/>
      <c r="AT188" s="133" t="s">
        <v>1791</v>
      </c>
      <c r="AU188" s="133" t="s">
        <v>7066</v>
      </c>
      <c r="AV188" s="133" t="s">
        <v>9602</v>
      </c>
      <c r="AW188" s="133" t="s">
        <v>9629</v>
      </c>
    </row>
    <row r="189" spans="1:49" x14ac:dyDescent="0.25">
      <c r="A189" s="80" t="s">
        <v>1779</v>
      </c>
      <c r="B189" s="80" t="s">
        <v>1780</v>
      </c>
      <c r="C189" s="80" t="s">
        <v>9650</v>
      </c>
      <c r="D189" s="80" t="s">
        <v>9651</v>
      </c>
      <c r="E189" s="80" t="s">
        <v>1772</v>
      </c>
      <c r="F189" s="80" t="s">
        <v>9652</v>
      </c>
      <c r="G189" s="80" t="s">
        <v>9644</v>
      </c>
      <c r="H189" s="80" t="s">
        <v>9653</v>
      </c>
      <c r="I189" s="80" t="s">
        <v>5375</v>
      </c>
      <c r="K189" s="80" t="s">
        <v>1820</v>
      </c>
      <c r="L189" s="80" t="s">
        <v>173</v>
      </c>
      <c r="M189" s="80" t="s">
        <v>2101</v>
      </c>
      <c r="N189" s="80" t="s">
        <v>3390</v>
      </c>
      <c r="O189" s="80" t="s">
        <v>3562</v>
      </c>
      <c r="P189" s="80" t="s">
        <v>4280</v>
      </c>
      <c r="Q189" s="80" t="s">
        <v>5375</v>
      </c>
      <c r="R189" s="80" t="s">
        <v>5664</v>
      </c>
      <c r="S189" s="80" t="s">
        <v>1762</v>
      </c>
      <c r="T189" s="80" t="s">
        <v>1757</v>
      </c>
      <c r="U189" s="110">
        <v>6.4</v>
      </c>
      <c r="V189" s="110">
        <v>38.4</v>
      </c>
      <c r="W189" s="91">
        <v>1.6588000000000001</v>
      </c>
      <c r="X189" s="91">
        <v>19.9056</v>
      </c>
      <c r="Y189" s="110" t="s">
        <v>14932</v>
      </c>
      <c r="Z189" s="110" t="s">
        <v>1</v>
      </c>
      <c r="AB189" s="133" t="s">
        <v>7373</v>
      </c>
      <c r="AC189" s="133" t="s">
        <v>8936</v>
      </c>
      <c r="AD189" s="133" t="s">
        <v>1760</v>
      </c>
      <c r="AE189" s="79">
        <v>96</v>
      </c>
      <c r="AF189" s="79" t="s">
        <v>11085</v>
      </c>
      <c r="AG189" s="134">
        <v>1</v>
      </c>
      <c r="AH189" s="134">
        <v>4.9370000000000003</v>
      </c>
      <c r="AI189" s="134">
        <v>10</v>
      </c>
      <c r="AJ189" s="134">
        <v>0.28799999999999998</v>
      </c>
      <c r="AK189" s="134">
        <v>9.1880000000000006</v>
      </c>
      <c r="AL189" s="134">
        <v>8.25</v>
      </c>
      <c r="AM189" s="134">
        <v>5</v>
      </c>
      <c r="AN189" s="134">
        <v>3.6</v>
      </c>
      <c r="AO189" s="134">
        <v>0.219</v>
      </c>
      <c r="AP189" s="134"/>
      <c r="AQ189" s="134"/>
      <c r="AR189" s="134"/>
      <c r="AS189" s="134"/>
      <c r="AT189" s="133" t="s">
        <v>1761</v>
      </c>
      <c r="AU189" s="133" t="s">
        <v>7075</v>
      </c>
      <c r="AV189" s="133" t="s">
        <v>9598</v>
      </c>
      <c r="AW189" s="133" t="s">
        <v>9629</v>
      </c>
    </row>
    <row r="190" spans="1:49" x14ac:dyDescent="0.25">
      <c r="A190" s="80" t="s">
        <v>1779</v>
      </c>
      <c r="B190" s="80" t="s">
        <v>1780</v>
      </c>
      <c r="C190" s="80" t="s">
        <v>10398</v>
      </c>
      <c r="D190" s="80" t="s">
        <v>10399</v>
      </c>
      <c r="E190" s="80" t="s">
        <v>1781</v>
      </c>
      <c r="F190" s="80" t="s">
        <v>10400</v>
      </c>
      <c r="G190" s="80" t="s">
        <v>9700</v>
      </c>
      <c r="H190" s="80" t="s">
        <v>10401</v>
      </c>
      <c r="I190" s="80" t="s">
        <v>5375</v>
      </c>
      <c r="K190" s="80" t="s">
        <v>1820</v>
      </c>
      <c r="L190" s="80" t="s">
        <v>1190</v>
      </c>
      <c r="M190" s="80" t="s">
        <v>2713</v>
      </c>
      <c r="N190" s="80" t="s">
        <v>3372</v>
      </c>
      <c r="O190" s="80" t="s">
        <v>3759</v>
      </c>
      <c r="P190" s="80" t="s">
        <v>4818</v>
      </c>
      <c r="Q190" s="80" t="s">
        <v>5375</v>
      </c>
      <c r="R190" s="80" t="s">
        <v>6282</v>
      </c>
      <c r="S190" s="80" t="s">
        <v>1759</v>
      </c>
      <c r="T190" s="80" t="s">
        <v>1757</v>
      </c>
      <c r="U190" s="110">
        <v>8</v>
      </c>
      <c r="V190" s="110">
        <v>48</v>
      </c>
      <c r="W190" s="91">
        <v>1.89</v>
      </c>
      <c r="X190" s="91">
        <v>22.68</v>
      </c>
      <c r="Y190" s="110" t="s">
        <v>7087</v>
      </c>
      <c r="Z190" s="110" t="s">
        <v>1</v>
      </c>
      <c r="AB190" s="133" t="s">
        <v>7992</v>
      </c>
      <c r="AC190" s="133" t="s">
        <v>7992</v>
      </c>
      <c r="AD190" s="133" t="s">
        <v>1759</v>
      </c>
      <c r="AE190" s="79">
        <v>12</v>
      </c>
      <c r="AF190" s="79" t="s">
        <v>11265</v>
      </c>
      <c r="AG190" s="134">
        <v>1.125</v>
      </c>
      <c r="AH190" s="134">
        <v>11</v>
      </c>
      <c r="AI190" s="134">
        <v>11</v>
      </c>
      <c r="AJ190" s="134">
        <v>0.38800000000000001</v>
      </c>
      <c r="AK190" s="134">
        <v>11.574999999999999</v>
      </c>
      <c r="AL190" s="134">
        <v>11.574999999999999</v>
      </c>
      <c r="AM190" s="134">
        <v>11.9</v>
      </c>
      <c r="AN190" s="134">
        <v>5.3659999999999997</v>
      </c>
      <c r="AO190" s="134">
        <v>0.92300000000000004</v>
      </c>
      <c r="AP190" s="134">
        <v>0</v>
      </c>
      <c r="AQ190" s="134">
        <v>82</v>
      </c>
      <c r="AR190" s="134">
        <v>82</v>
      </c>
      <c r="AS190" s="134"/>
      <c r="AT190" s="133" t="s">
        <v>1757</v>
      </c>
      <c r="AU190" s="133" t="s">
        <v>1764</v>
      </c>
      <c r="AV190" s="133" t="s">
        <v>9601</v>
      </c>
      <c r="AW190" s="133" t="s">
        <v>9630</v>
      </c>
    </row>
    <row r="191" spans="1:49" x14ac:dyDescent="0.25">
      <c r="A191" s="80" t="s">
        <v>1779</v>
      </c>
      <c r="B191" s="80" t="s">
        <v>1780</v>
      </c>
      <c r="C191" s="80" t="s">
        <v>9755</v>
      </c>
      <c r="D191" s="80" t="s">
        <v>9756</v>
      </c>
      <c r="E191" s="80" t="s">
        <v>1772</v>
      </c>
      <c r="F191" s="80" t="s">
        <v>9757</v>
      </c>
      <c r="G191" s="80" t="s">
        <v>9695</v>
      </c>
      <c r="H191" s="80" t="s">
        <v>9758</v>
      </c>
      <c r="I191" s="80" t="s">
        <v>5375</v>
      </c>
      <c r="K191" s="80" t="s">
        <v>1820</v>
      </c>
      <c r="L191" s="80" t="s">
        <v>801</v>
      </c>
      <c r="M191" s="80" t="s">
        <v>2095</v>
      </c>
      <c r="N191" s="80" t="s">
        <v>3377</v>
      </c>
      <c r="O191" s="80" t="s">
        <v>3540</v>
      </c>
      <c r="P191" s="80" t="s">
        <v>4274</v>
      </c>
      <c r="Q191" s="80" t="s">
        <v>5375</v>
      </c>
      <c r="R191" s="80" t="s">
        <v>5658</v>
      </c>
      <c r="S191" s="80" t="s">
        <v>1763</v>
      </c>
      <c r="T191" s="80" t="s">
        <v>1757</v>
      </c>
      <c r="U191" s="110">
        <v>8.9</v>
      </c>
      <c r="V191" s="110">
        <v>53.4</v>
      </c>
      <c r="W191" s="91">
        <v>2.8071999999999999</v>
      </c>
      <c r="X191" s="91">
        <v>33.686399999999999</v>
      </c>
      <c r="Y191" s="110" t="s">
        <v>14932</v>
      </c>
      <c r="Z191" s="110" t="s">
        <v>1</v>
      </c>
      <c r="AB191" s="133" t="s">
        <v>7367</v>
      </c>
      <c r="AC191" s="133" t="s">
        <v>8932</v>
      </c>
      <c r="AD191" s="133" t="s">
        <v>1759</v>
      </c>
      <c r="AE191" s="79">
        <v>12</v>
      </c>
      <c r="AF191" s="79" t="s">
        <v>11107</v>
      </c>
      <c r="AG191" s="134">
        <v>1.625</v>
      </c>
      <c r="AH191" s="134">
        <v>7</v>
      </c>
      <c r="AI191" s="134">
        <v>7</v>
      </c>
      <c r="AJ191" s="134">
        <v>0.50800000000000001</v>
      </c>
      <c r="AK191" s="134">
        <v>11.25</v>
      </c>
      <c r="AL191" s="134">
        <v>7.5</v>
      </c>
      <c r="AM191" s="134">
        <v>7.25</v>
      </c>
      <c r="AN191" s="134">
        <v>6.35</v>
      </c>
      <c r="AO191" s="134">
        <v>0.35399999999999998</v>
      </c>
      <c r="AP191" s="134">
        <v>0.5</v>
      </c>
      <c r="AQ191" s="134">
        <v>7</v>
      </c>
      <c r="AR191" s="134">
        <v>7</v>
      </c>
      <c r="AS191" s="134">
        <v>2.5000000000000001E-2</v>
      </c>
      <c r="AT191" s="133" t="s">
        <v>9556</v>
      </c>
      <c r="AU191" s="133" t="s">
        <v>1758</v>
      </c>
      <c r="AV191" s="133" t="s">
        <v>9605</v>
      </c>
      <c r="AW191" s="133" t="s">
        <v>9629</v>
      </c>
    </row>
    <row r="192" spans="1:49" x14ac:dyDescent="0.25">
      <c r="A192" s="80" t="s">
        <v>1779</v>
      </c>
      <c r="B192" s="80" t="s">
        <v>1780</v>
      </c>
      <c r="C192" s="80" t="s">
        <v>9814</v>
      </c>
      <c r="D192" s="80" t="s">
        <v>9815</v>
      </c>
      <c r="E192" s="80" t="s">
        <v>1781</v>
      </c>
      <c r="F192" s="80" t="s">
        <v>9816</v>
      </c>
      <c r="G192" s="80" t="s">
        <v>9744</v>
      </c>
      <c r="H192" s="80" t="s">
        <v>9779</v>
      </c>
      <c r="I192" s="80" t="s">
        <v>5375</v>
      </c>
      <c r="K192" s="80" t="s">
        <v>1820</v>
      </c>
      <c r="L192" s="80" t="s">
        <v>467</v>
      </c>
      <c r="M192" s="80" t="s">
        <v>2308</v>
      </c>
      <c r="N192" s="80" t="s">
        <v>3393</v>
      </c>
      <c r="O192" s="80" t="s">
        <v>3553</v>
      </c>
      <c r="P192" s="80" t="s">
        <v>4471</v>
      </c>
      <c r="Q192" s="80" t="s">
        <v>5375</v>
      </c>
      <c r="R192" s="80" t="s">
        <v>5873</v>
      </c>
      <c r="S192" s="80" t="s">
        <v>1766</v>
      </c>
      <c r="T192" s="80" t="s">
        <v>1757</v>
      </c>
      <c r="U192" s="110">
        <v>4.75</v>
      </c>
      <c r="V192" s="110">
        <v>28.5</v>
      </c>
      <c r="W192" s="91">
        <v>1.06</v>
      </c>
      <c r="X192" s="91">
        <v>12.72</v>
      </c>
      <c r="Y192" s="110" t="s">
        <v>7087</v>
      </c>
      <c r="Z192" s="110" t="s">
        <v>1</v>
      </c>
      <c r="AB192" s="133" t="s">
        <v>7582</v>
      </c>
      <c r="AC192" s="133" t="s">
        <v>7582</v>
      </c>
      <c r="AD192" s="133" t="s">
        <v>1759</v>
      </c>
      <c r="AE192" s="79">
        <v>12</v>
      </c>
      <c r="AF192" s="79" t="s">
        <v>11121</v>
      </c>
      <c r="AG192" s="134">
        <v>1.625</v>
      </c>
      <c r="AH192" s="134">
        <v>5</v>
      </c>
      <c r="AI192" s="134">
        <v>5</v>
      </c>
      <c r="AJ192" s="134">
        <v>0.24399999999999999</v>
      </c>
      <c r="AK192" s="134">
        <v>12.7</v>
      </c>
      <c r="AL192" s="134">
        <v>11.2</v>
      </c>
      <c r="AM192" s="134">
        <v>5.65</v>
      </c>
      <c r="AN192" s="134">
        <v>3.4780000000000002</v>
      </c>
      <c r="AO192" s="134">
        <v>0.46500000000000002</v>
      </c>
      <c r="AP192" s="134">
        <v>5.5E-2</v>
      </c>
      <c r="AQ192" s="134">
        <v>10</v>
      </c>
      <c r="AR192" s="134">
        <v>10</v>
      </c>
      <c r="AS192" s="134">
        <v>6.0000000000000001E-3</v>
      </c>
      <c r="AT192" s="133" t="s">
        <v>1757</v>
      </c>
      <c r="AU192" s="133" t="s">
        <v>1760</v>
      </c>
      <c r="AV192" s="133" t="s">
        <v>9601</v>
      </c>
      <c r="AW192" s="133" t="s">
        <v>9630</v>
      </c>
    </row>
    <row r="193" spans="1:49" x14ac:dyDescent="0.25">
      <c r="A193" s="80" t="s">
        <v>1779</v>
      </c>
      <c r="B193" s="80" t="s">
        <v>1780</v>
      </c>
      <c r="C193" s="80" t="s">
        <v>9584</v>
      </c>
      <c r="D193" s="80" t="s">
        <v>9675</v>
      </c>
      <c r="E193" s="80" t="s">
        <v>1781</v>
      </c>
      <c r="F193" s="80" t="s">
        <v>9676</v>
      </c>
      <c r="G193" s="80" t="s">
        <v>9677</v>
      </c>
      <c r="H193" s="80" t="s">
        <v>9678</v>
      </c>
      <c r="I193" s="80" t="s">
        <v>5375</v>
      </c>
      <c r="K193" s="80" t="s">
        <v>1820</v>
      </c>
      <c r="L193" s="80" t="s">
        <v>610</v>
      </c>
      <c r="M193" s="80" t="s">
        <v>1868</v>
      </c>
      <c r="N193" s="80" t="s">
        <v>3374</v>
      </c>
      <c r="O193" s="80" t="s">
        <v>3523</v>
      </c>
      <c r="P193" s="80" t="s">
        <v>4058</v>
      </c>
      <c r="Q193" s="80" t="s">
        <v>5375</v>
      </c>
      <c r="R193" s="80" t="s">
        <v>5430</v>
      </c>
      <c r="S193" s="80" t="s">
        <v>1762</v>
      </c>
      <c r="T193" s="80" t="s">
        <v>1767</v>
      </c>
      <c r="U193" s="110">
        <v>8.65</v>
      </c>
      <c r="V193" s="110">
        <v>43.25</v>
      </c>
      <c r="W193" s="91">
        <v>2.0099999999999998</v>
      </c>
      <c r="X193" s="91">
        <v>20.100000000000001</v>
      </c>
      <c r="Y193" s="110" t="s">
        <v>7087</v>
      </c>
      <c r="Z193" s="110" t="s">
        <v>1</v>
      </c>
      <c r="AB193" s="133" t="s">
        <v>7142</v>
      </c>
      <c r="AC193" s="133" t="s">
        <v>7142</v>
      </c>
      <c r="AD193" s="133" t="s">
        <v>1759</v>
      </c>
      <c r="AE193" s="79">
        <v>10</v>
      </c>
      <c r="AF193" s="79" t="s">
        <v>11087</v>
      </c>
      <c r="AG193" s="134">
        <v>1.125</v>
      </c>
      <c r="AH193" s="134">
        <v>8.875</v>
      </c>
      <c r="AI193" s="134">
        <v>8.875</v>
      </c>
      <c r="AJ193" s="134">
        <v>0.61299999999999999</v>
      </c>
      <c r="AK193" s="134">
        <v>12.813000000000001</v>
      </c>
      <c r="AL193" s="134">
        <v>9.3130000000000006</v>
      </c>
      <c r="AM193" s="134">
        <v>9.5</v>
      </c>
      <c r="AN193" s="134">
        <v>6.79</v>
      </c>
      <c r="AO193" s="134">
        <v>0.65600000000000003</v>
      </c>
      <c r="AP193" s="134">
        <v>0.5</v>
      </c>
      <c r="AQ193" s="134">
        <v>8.75</v>
      </c>
      <c r="AR193" s="134">
        <v>8.75</v>
      </c>
      <c r="AS193" s="134">
        <v>0.03</v>
      </c>
      <c r="AT193" s="133" t="s">
        <v>1765</v>
      </c>
      <c r="AU193" s="133" t="s">
        <v>7065</v>
      </c>
      <c r="AV193" s="133" t="s">
        <v>9603</v>
      </c>
      <c r="AW193" s="133" t="s">
        <v>9630</v>
      </c>
    </row>
    <row r="194" spans="1:49" x14ac:dyDescent="0.25">
      <c r="A194" s="80" t="s">
        <v>1779</v>
      </c>
      <c r="B194" s="80" t="s">
        <v>1804</v>
      </c>
      <c r="C194" s="80" t="s">
        <v>10241</v>
      </c>
      <c r="D194" s="80" t="s">
        <v>10242</v>
      </c>
      <c r="E194" s="80" t="s">
        <v>1766</v>
      </c>
      <c r="F194" s="80" t="s">
        <v>10243</v>
      </c>
      <c r="G194" s="80" t="s">
        <v>9700</v>
      </c>
      <c r="H194" s="80" t="s">
        <v>10244</v>
      </c>
      <c r="I194" s="80" t="s">
        <v>1804</v>
      </c>
      <c r="K194" s="80" t="s">
        <v>13934</v>
      </c>
      <c r="L194" s="80" t="s">
        <v>883</v>
      </c>
      <c r="M194" s="80" t="s">
        <v>2716</v>
      </c>
      <c r="N194" s="80" t="s">
        <v>13938</v>
      </c>
      <c r="O194" s="80" t="s">
        <v>3696</v>
      </c>
      <c r="P194" s="80" t="s">
        <v>4821</v>
      </c>
      <c r="Q194" s="80" t="s">
        <v>1804</v>
      </c>
      <c r="R194" s="80" t="s">
        <v>6285</v>
      </c>
      <c r="S194" s="80" t="s">
        <v>1759</v>
      </c>
      <c r="T194" s="80" t="s">
        <v>1757</v>
      </c>
      <c r="U194" s="110">
        <v>10.3</v>
      </c>
      <c r="V194" s="110">
        <v>61.8</v>
      </c>
      <c r="W194" s="91">
        <v>2.83</v>
      </c>
      <c r="X194" s="91">
        <v>33.96</v>
      </c>
      <c r="Y194" s="110" t="s">
        <v>7087</v>
      </c>
      <c r="Z194" s="110" t="s">
        <v>1</v>
      </c>
      <c r="AB194" s="133" t="s">
        <v>7995</v>
      </c>
      <c r="AC194" s="133" t="s">
        <v>7995</v>
      </c>
      <c r="AD194" s="133" t="s">
        <v>1759</v>
      </c>
      <c r="AE194" s="79">
        <v>12</v>
      </c>
      <c r="AF194" s="79" t="s">
        <v>11227</v>
      </c>
      <c r="AG194" s="134">
        <v>0.375</v>
      </c>
      <c r="AH194" s="134">
        <v>7.5</v>
      </c>
      <c r="AI194" s="134">
        <v>14.5</v>
      </c>
      <c r="AJ194" s="134">
        <v>0.23799999999999999</v>
      </c>
      <c r="AK194" s="134">
        <v>14.824999999999999</v>
      </c>
      <c r="AL194" s="134">
        <v>8.4499999999999993</v>
      </c>
      <c r="AM194" s="134">
        <v>5.125</v>
      </c>
      <c r="AN194" s="134">
        <v>3.2959999999999998</v>
      </c>
      <c r="AO194" s="134">
        <v>0.372</v>
      </c>
      <c r="AP194" s="134">
        <v>0.1</v>
      </c>
      <c r="AQ194" s="134">
        <v>108</v>
      </c>
      <c r="AR194" s="134">
        <v>54</v>
      </c>
      <c r="AS194" s="134">
        <v>0.3</v>
      </c>
      <c r="AT194" s="133" t="s">
        <v>7066</v>
      </c>
      <c r="AU194" s="133" t="s">
        <v>7075</v>
      </c>
      <c r="AV194" s="133" t="s">
        <v>9602</v>
      </c>
      <c r="AW194" s="133" t="s">
        <v>9630</v>
      </c>
    </row>
    <row r="195" spans="1:49" x14ac:dyDescent="0.25">
      <c r="A195" s="80" t="s">
        <v>1779</v>
      </c>
      <c r="B195" s="80" t="s">
        <v>1780</v>
      </c>
      <c r="C195" s="80" t="s">
        <v>9584</v>
      </c>
      <c r="D195" s="80" t="s">
        <v>9675</v>
      </c>
      <c r="E195" s="80" t="s">
        <v>1781</v>
      </c>
      <c r="F195" s="80" t="s">
        <v>9676</v>
      </c>
      <c r="G195" s="80" t="s">
        <v>9677</v>
      </c>
      <c r="H195" s="80" t="s">
        <v>9678</v>
      </c>
      <c r="I195" s="80" t="s">
        <v>5375</v>
      </c>
      <c r="K195" s="80" t="s">
        <v>1820</v>
      </c>
      <c r="L195" s="80" t="s">
        <v>320</v>
      </c>
      <c r="M195" s="80" t="s">
        <v>1871</v>
      </c>
      <c r="N195" s="80" t="s">
        <v>3391</v>
      </c>
      <c r="O195" s="80" t="s">
        <v>3523</v>
      </c>
      <c r="P195" s="80" t="s">
        <v>4061</v>
      </c>
      <c r="Q195" s="80" t="s">
        <v>5375</v>
      </c>
      <c r="R195" s="80" t="s">
        <v>5433</v>
      </c>
      <c r="S195" s="80" t="s">
        <v>1762</v>
      </c>
      <c r="T195" s="80" t="s">
        <v>1767</v>
      </c>
      <c r="U195" s="110">
        <v>8.65</v>
      </c>
      <c r="V195" s="110">
        <v>43.25</v>
      </c>
      <c r="W195" s="91">
        <v>2.0099999999999998</v>
      </c>
      <c r="X195" s="91">
        <v>20.100000000000001</v>
      </c>
      <c r="Y195" s="110" t="s">
        <v>7087</v>
      </c>
      <c r="Z195" s="110" t="s">
        <v>1</v>
      </c>
      <c r="AB195" s="133" t="s">
        <v>7145</v>
      </c>
      <c r="AC195" s="133" t="s">
        <v>7145</v>
      </c>
      <c r="AD195" s="133" t="s">
        <v>1759</v>
      </c>
      <c r="AE195" s="79">
        <v>10</v>
      </c>
      <c r="AF195" s="79" t="s">
        <v>11087</v>
      </c>
      <c r="AG195" s="134">
        <v>1.125</v>
      </c>
      <c r="AH195" s="134">
        <v>8.875</v>
      </c>
      <c r="AI195" s="134">
        <v>8.875</v>
      </c>
      <c r="AJ195" s="134">
        <v>0.61299999999999999</v>
      </c>
      <c r="AK195" s="134">
        <v>12.813000000000001</v>
      </c>
      <c r="AL195" s="134">
        <v>9.3130000000000006</v>
      </c>
      <c r="AM195" s="134">
        <v>9.5</v>
      </c>
      <c r="AN195" s="134">
        <v>6.79</v>
      </c>
      <c r="AO195" s="134">
        <v>0.65600000000000003</v>
      </c>
      <c r="AP195" s="134">
        <v>0.5</v>
      </c>
      <c r="AQ195" s="134">
        <v>8.75</v>
      </c>
      <c r="AR195" s="134">
        <v>8.75</v>
      </c>
      <c r="AS195" s="134">
        <v>0.03</v>
      </c>
      <c r="AT195" s="133" t="s">
        <v>1765</v>
      </c>
      <c r="AU195" s="133" t="s">
        <v>7065</v>
      </c>
      <c r="AV195" s="133" t="s">
        <v>9603</v>
      </c>
      <c r="AW195" s="133" t="s">
        <v>9630</v>
      </c>
    </row>
    <row r="196" spans="1:49" x14ac:dyDescent="0.25">
      <c r="A196" s="80" t="s">
        <v>1779</v>
      </c>
      <c r="B196" s="80" t="s">
        <v>1780</v>
      </c>
      <c r="C196" s="80" t="s">
        <v>9776</v>
      </c>
      <c r="D196" s="80" t="s">
        <v>9777</v>
      </c>
      <c r="E196" s="80" t="s">
        <v>1781</v>
      </c>
      <c r="F196" s="80" t="s">
        <v>9778</v>
      </c>
      <c r="G196" s="80" t="s">
        <v>9668</v>
      </c>
      <c r="H196" s="80" t="s">
        <v>9779</v>
      </c>
      <c r="I196" s="80" t="s">
        <v>5375</v>
      </c>
      <c r="K196" s="80" t="s">
        <v>1820</v>
      </c>
      <c r="L196" s="80" t="s">
        <v>1125</v>
      </c>
      <c r="M196" s="80" t="s">
        <v>2310</v>
      </c>
      <c r="N196" s="80" t="s">
        <v>3371</v>
      </c>
      <c r="O196" s="80" t="s">
        <v>3546</v>
      </c>
      <c r="P196" s="80" t="s">
        <v>4233</v>
      </c>
      <c r="Q196" s="80" t="s">
        <v>5375</v>
      </c>
      <c r="R196" s="80" t="s">
        <v>5875</v>
      </c>
      <c r="S196" s="80" t="s">
        <v>1766</v>
      </c>
      <c r="T196" s="80" t="s">
        <v>1757</v>
      </c>
      <c r="U196" s="110">
        <v>5.8</v>
      </c>
      <c r="V196" s="110">
        <v>34.799999999999997</v>
      </c>
      <c r="W196" s="91">
        <v>1.47</v>
      </c>
      <c r="X196" s="91">
        <v>17.64</v>
      </c>
      <c r="Y196" s="110" t="s">
        <v>7087</v>
      </c>
      <c r="Z196" s="110" t="s">
        <v>1</v>
      </c>
      <c r="AB196" s="133" t="s">
        <v>7584</v>
      </c>
      <c r="AC196" s="133" t="s">
        <v>7584</v>
      </c>
      <c r="AD196" s="133" t="s">
        <v>1759</v>
      </c>
      <c r="AE196" s="79">
        <v>12</v>
      </c>
      <c r="AF196" s="79" t="s">
        <v>11111</v>
      </c>
      <c r="AG196" s="134">
        <v>1.5</v>
      </c>
      <c r="AH196" s="134">
        <v>6.5</v>
      </c>
      <c r="AI196" s="134">
        <v>6.5</v>
      </c>
      <c r="AJ196" s="134">
        <v>0.43099999999999999</v>
      </c>
      <c r="AK196" s="134">
        <v>13.688000000000001</v>
      </c>
      <c r="AL196" s="134">
        <v>13.063000000000001</v>
      </c>
      <c r="AM196" s="134">
        <v>7</v>
      </c>
      <c r="AN196" s="134">
        <v>5.8920000000000003</v>
      </c>
      <c r="AO196" s="134">
        <v>0.72399999999999998</v>
      </c>
      <c r="AP196" s="134">
        <v>5.5E-2</v>
      </c>
      <c r="AQ196" s="134">
        <v>12.875</v>
      </c>
      <c r="AR196" s="134">
        <v>12.875</v>
      </c>
      <c r="AS196" s="134">
        <v>6.0000000000000001E-3</v>
      </c>
      <c r="AT196" s="133" t="s">
        <v>7075</v>
      </c>
      <c r="AU196" s="133" t="s">
        <v>1758</v>
      </c>
      <c r="AV196" s="133" t="s">
        <v>9601</v>
      </c>
      <c r="AW196" s="133" t="s">
        <v>9630</v>
      </c>
    </row>
    <row r="197" spans="1:49" x14ac:dyDescent="0.25">
      <c r="A197" s="80" t="s">
        <v>1779</v>
      </c>
      <c r="B197" s="80" t="s">
        <v>1780</v>
      </c>
      <c r="C197" s="80" t="s">
        <v>9937</v>
      </c>
      <c r="D197" s="80" t="s">
        <v>9938</v>
      </c>
      <c r="E197" s="80" t="s">
        <v>7086</v>
      </c>
      <c r="F197" s="80" t="s">
        <v>9939</v>
      </c>
      <c r="G197" s="80" t="s">
        <v>9644</v>
      </c>
      <c r="H197" s="80" t="s">
        <v>9940</v>
      </c>
      <c r="I197" s="80" t="s">
        <v>9728</v>
      </c>
      <c r="K197" s="80" t="s">
        <v>1820</v>
      </c>
      <c r="L197" s="80" t="s">
        <v>1054</v>
      </c>
      <c r="M197" s="80" t="s">
        <v>2100</v>
      </c>
      <c r="N197" s="80" t="s">
        <v>3383</v>
      </c>
      <c r="O197" s="80" t="s">
        <v>3593</v>
      </c>
      <c r="P197" s="80" t="s">
        <v>4279</v>
      </c>
      <c r="Q197" s="80" t="s">
        <v>5379</v>
      </c>
      <c r="R197" s="80" t="s">
        <v>5663</v>
      </c>
      <c r="S197" s="80" t="s">
        <v>1773</v>
      </c>
      <c r="T197" s="80" t="s">
        <v>1757</v>
      </c>
      <c r="U197" s="110">
        <v>1.9</v>
      </c>
      <c r="V197" s="110">
        <v>11.4</v>
      </c>
      <c r="W197" s="91">
        <v>1.1020000000000001</v>
      </c>
      <c r="X197" s="91">
        <v>13.224</v>
      </c>
      <c r="Y197" s="110" t="s">
        <v>14932</v>
      </c>
      <c r="Z197" s="110" t="s">
        <v>1</v>
      </c>
      <c r="AB197" s="133" t="s">
        <v>7372</v>
      </c>
      <c r="AC197" s="133" t="s">
        <v>8935</v>
      </c>
      <c r="AD197" s="133" t="s">
        <v>1760</v>
      </c>
      <c r="AE197" s="79">
        <v>96</v>
      </c>
      <c r="AF197" s="79" t="s">
        <v>11151</v>
      </c>
      <c r="AG197" s="134">
        <v>0.25</v>
      </c>
      <c r="AH197" s="134">
        <v>4.5</v>
      </c>
      <c r="AI197" s="134">
        <v>9</v>
      </c>
      <c r="AJ197" s="134">
        <v>0.13800000000000001</v>
      </c>
      <c r="AK197" s="134">
        <v>7.375</v>
      </c>
      <c r="AL197" s="134">
        <v>7.25</v>
      </c>
      <c r="AM197" s="134">
        <v>4.25</v>
      </c>
      <c r="AN197" s="134">
        <v>1.73</v>
      </c>
      <c r="AO197" s="134">
        <v>0.13200000000000001</v>
      </c>
      <c r="AP197" s="134"/>
      <c r="AQ197" s="134"/>
      <c r="AR197" s="134"/>
      <c r="AS197" s="134"/>
      <c r="AT197" s="133" t="s">
        <v>9573</v>
      </c>
      <c r="AU197" s="133" t="s">
        <v>1783</v>
      </c>
      <c r="AV197" s="133" t="s">
        <v>9598</v>
      </c>
      <c r="AW197" s="133" t="s">
        <v>9629</v>
      </c>
    </row>
    <row r="198" spans="1:49" x14ac:dyDescent="0.25">
      <c r="A198" s="80" t="s">
        <v>1779</v>
      </c>
      <c r="B198" s="80" t="s">
        <v>1780</v>
      </c>
      <c r="C198" s="80" t="s">
        <v>10398</v>
      </c>
      <c r="D198" s="80" t="s">
        <v>10399</v>
      </c>
      <c r="E198" s="80" t="s">
        <v>1781</v>
      </c>
      <c r="F198" s="80" t="s">
        <v>10400</v>
      </c>
      <c r="G198" s="80" t="s">
        <v>9700</v>
      </c>
      <c r="H198" s="80" t="s">
        <v>10401</v>
      </c>
      <c r="I198" s="80" t="s">
        <v>5375</v>
      </c>
      <c r="K198" s="80" t="s">
        <v>1820</v>
      </c>
      <c r="L198" s="80" t="s">
        <v>884</v>
      </c>
      <c r="M198" s="80" t="s">
        <v>2718</v>
      </c>
      <c r="N198" s="80" t="s">
        <v>3393</v>
      </c>
      <c r="O198" s="80" t="s">
        <v>3759</v>
      </c>
      <c r="P198" s="80" t="s">
        <v>4823</v>
      </c>
      <c r="Q198" s="80" t="s">
        <v>5375</v>
      </c>
      <c r="R198" s="80" t="s">
        <v>6287</v>
      </c>
      <c r="S198" s="80" t="s">
        <v>1759</v>
      </c>
      <c r="T198" s="80" t="s">
        <v>1757</v>
      </c>
      <c r="U198" s="110">
        <v>8</v>
      </c>
      <c r="V198" s="110">
        <v>48</v>
      </c>
      <c r="W198" s="91">
        <v>1.89</v>
      </c>
      <c r="X198" s="91">
        <v>22.68</v>
      </c>
      <c r="Y198" s="110" t="s">
        <v>7087</v>
      </c>
      <c r="Z198" s="110" t="s">
        <v>1</v>
      </c>
      <c r="AB198" s="133" t="s">
        <v>7997</v>
      </c>
      <c r="AC198" s="133" t="s">
        <v>9246</v>
      </c>
      <c r="AD198" s="133" t="s">
        <v>1759</v>
      </c>
      <c r="AE198" s="79">
        <v>12</v>
      </c>
      <c r="AF198" s="79" t="s">
        <v>11265</v>
      </c>
      <c r="AG198" s="134">
        <v>1.125</v>
      </c>
      <c r="AH198" s="134">
        <v>11</v>
      </c>
      <c r="AI198" s="134">
        <v>11</v>
      </c>
      <c r="AJ198" s="134">
        <v>0.38800000000000001</v>
      </c>
      <c r="AK198" s="134">
        <v>11.574999999999999</v>
      </c>
      <c r="AL198" s="134">
        <v>11.574999999999999</v>
      </c>
      <c r="AM198" s="134">
        <v>11.9</v>
      </c>
      <c r="AN198" s="134">
        <v>5.3659999999999997</v>
      </c>
      <c r="AO198" s="134">
        <v>0.92300000000000004</v>
      </c>
      <c r="AP198" s="134">
        <v>0</v>
      </c>
      <c r="AQ198" s="134">
        <v>82</v>
      </c>
      <c r="AR198" s="134">
        <v>82</v>
      </c>
      <c r="AS198" s="134"/>
      <c r="AT198" s="133" t="s">
        <v>1757</v>
      </c>
      <c r="AU198" s="133" t="s">
        <v>1764</v>
      </c>
      <c r="AV198" s="133" t="s">
        <v>9601</v>
      </c>
      <c r="AW198" s="133" t="s">
        <v>9630</v>
      </c>
    </row>
    <row r="199" spans="1:49" x14ac:dyDescent="0.25">
      <c r="A199" s="80" t="s">
        <v>1779</v>
      </c>
      <c r="B199" s="80" t="s">
        <v>1780</v>
      </c>
      <c r="C199" s="80" t="s">
        <v>9650</v>
      </c>
      <c r="D199" s="80" t="s">
        <v>9651</v>
      </c>
      <c r="E199" s="80" t="s">
        <v>1772</v>
      </c>
      <c r="F199" s="80" t="s">
        <v>9652</v>
      </c>
      <c r="G199" s="80" t="s">
        <v>9644</v>
      </c>
      <c r="H199" s="80" t="s">
        <v>9653</v>
      </c>
      <c r="I199" s="80" t="s">
        <v>5375</v>
      </c>
      <c r="K199" s="80" t="s">
        <v>1820</v>
      </c>
      <c r="L199" s="80" t="s">
        <v>437</v>
      </c>
      <c r="M199" s="80" t="s">
        <v>2109</v>
      </c>
      <c r="N199" s="80" t="s">
        <v>3392</v>
      </c>
      <c r="O199" s="80" t="s">
        <v>3516</v>
      </c>
      <c r="P199" s="80" t="s">
        <v>4286</v>
      </c>
      <c r="Q199" s="80" t="s">
        <v>5375</v>
      </c>
      <c r="R199" s="80" t="s">
        <v>5672</v>
      </c>
      <c r="S199" s="80" t="s">
        <v>1762</v>
      </c>
      <c r="T199" s="80" t="s">
        <v>1757</v>
      </c>
      <c r="U199" s="110">
        <v>6.4</v>
      </c>
      <c r="V199" s="110">
        <v>38.4</v>
      </c>
      <c r="W199" s="91">
        <v>1.6588000000000001</v>
      </c>
      <c r="X199" s="91">
        <v>19.9056</v>
      </c>
      <c r="Y199" s="110" t="s">
        <v>14932</v>
      </c>
      <c r="Z199" s="110" t="s">
        <v>1</v>
      </c>
      <c r="AB199" s="133" t="s">
        <v>7381</v>
      </c>
      <c r="AC199" s="133" t="s">
        <v>8940</v>
      </c>
      <c r="AD199" s="133" t="s">
        <v>1760</v>
      </c>
      <c r="AE199" s="79">
        <v>96</v>
      </c>
      <c r="AF199" s="79" t="s">
        <v>11078</v>
      </c>
      <c r="AG199" s="134">
        <v>1</v>
      </c>
      <c r="AH199" s="134">
        <v>4.9370000000000003</v>
      </c>
      <c r="AI199" s="134">
        <v>9.9369999999999994</v>
      </c>
      <c r="AJ199" s="134">
        <v>0.29599999999999999</v>
      </c>
      <c r="AK199" s="134">
        <v>8.75</v>
      </c>
      <c r="AL199" s="134">
        <v>7.75</v>
      </c>
      <c r="AM199" s="134">
        <v>5.25</v>
      </c>
      <c r="AN199" s="134">
        <v>3.7</v>
      </c>
      <c r="AO199" s="134">
        <v>0.20599999999999999</v>
      </c>
      <c r="AP199" s="134">
        <v>0.125</v>
      </c>
      <c r="AQ199" s="134">
        <v>1</v>
      </c>
      <c r="AR199" s="134">
        <v>7</v>
      </c>
      <c r="AS199" s="134">
        <v>1.2E-2</v>
      </c>
      <c r="AT199" s="133" t="s">
        <v>9567</v>
      </c>
      <c r="AU199" s="133" t="s">
        <v>7075</v>
      </c>
      <c r="AV199" s="133" t="s">
        <v>9598</v>
      </c>
      <c r="AW199" s="133" t="s">
        <v>9629</v>
      </c>
    </row>
    <row r="200" spans="1:49" x14ac:dyDescent="0.25">
      <c r="A200" s="80" t="s">
        <v>1779</v>
      </c>
      <c r="B200" s="80" t="s">
        <v>1780</v>
      </c>
      <c r="C200" s="80" t="s">
        <v>9772</v>
      </c>
      <c r="D200" s="80" t="s">
        <v>9773</v>
      </c>
      <c r="E200" s="80" t="s">
        <v>7086</v>
      </c>
      <c r="F200" s="80" t="s">
        <v>9774</v>
      </c>
      <c r="G200" s="80" t="s">
        <v>9700</v>
      </c>
      <c r="H200" s="80" t="s">
        <v>9775</v>
      </c>
      <c r="I200" s="80" t="s">
        <v>9741</v>
      </c>
      <c r="K200" s="80" t="s">
        <v>13936</v>
      </c>
      <c r="L200" s="80" t="s">
        <v>454</v>
      </c>
      <c r="M200" s="80" t="s">
        <v>1873</v>
      </c>
      <c r="N200" s="80" t="s">
        <v>3372</v>
      </c>
      <c r="O200" s="80" t="s">
        <v>3545</v>
      </c>
      <c r="P200" s="80" t="s">
        <v>4063</v>
      </c>
      <c r="Q200" s="80" t="s">
        <v>5376</v>
      </c>
      <c r="R200" s="80" t="s">
        <v>5435</v>
      </c>
      <c r="S200" s="80" t="s">
        <v>1759</v>
      </c>
      <c r="T200" s="80" t="s">
        <v>1757</v>
      </c>
      <c r="U200" s="110">
        <v>7.15</v>
      </c>
      <c r="V200" s="110">
        <v>42.9</v>
      </c>
      <c r="W200" s="91">
        <v>3.1102500000000002</v>
      </c>
      <c r="X200" s="91">
        <v>37.323</v>
      </c>
      <c r="Y200" s="110" t="s">
        <v>14932</v>
      </c>
      <c r="Z200" s="110" t="s">
        <v>1</v>
      </c>
      <c r="AB200" s="133" t="s">
        <v>7147</v>
      </c>
      <c r="AC200" s="133" t="s">
        <v>8803</v>
      </c>
      <c r="AD200" s="133" t="s">
        <v>1764</v>
      </c>
      <c r="AE200" s="79">
        <v>48</v>
      </c>
      <c r="AF200" s="79" t="s">
        <v>11110</v>
      </c>
      <c r="AG200" s="134">
        <v>0.125</v>
      </c>
      <c r="AH200" s="134">
        <v>8</v>
      </c>
      <c r="AI200" s="134">
        <v>12.5</v>
      </c>
      <c r="AJ200" s="134">
        <v>0.23599999999999999</v>
      </c>
      <c r="AK200" s="134">
        <v>12</v>
      </c>
      <c r="AL200" s="134">
        <v>8.25</v>
      </c>
      <c r="AM200" s="134">
        <v>5</v>
      </c>
      <c r="AN200" s="134">
        <v>2.95</v>
      </c>
      <c r="AO200" s="134">
        <v>0.28599999999999998</v>
      </c>
      <c r="AP200" s="134">
        <v>0.1</v>
      </c>
      <c r="AQ200" s="134">
        <v>96</v>
      </c>
      <c r="AR200" s="134">
        <v>30</v>
      </c>
      <c r="AS200" s="134"/>
      <c r="AT200" s="133" t="s">
        <v>1791</v>
      </c>
      <c r="AU200" s="133" t="s">
        <v>7075</v>
      </c>
      <c r="AV200" s="133" t="s">
        <v>9602</v>
      </c>
      <c r="AW200" s="133" t="s">
        <v>9629</v>
      </c>
    </row>
    <row r="201" spans="1:49" x14ac:dyDescent="0.25">
      <c r="A201" s="80" t="s">
        <v>1779</v>
      </c>
      <c r="B201" s="80" t="s">
        <v>1780</v>
      </c>
      <c r="C201" s="80" t="s">
        <v>9814</v>
      </c>
      <c r="D201" s="80" t="s">
        <v>9815</v>
      </c>
      <c r="E201" s="80" t="s">
        <v>1781</v>
      </c>
      <c r="F201" s="80" t="s">
        <v>9816</v>
      </c>
      <c r="G201" s="80" t="s">
        <v>9744</v>
      </c>
      <c r="H201" s="80" t="s">
        <v>9779</v>
      </c>
      <c r="I201" s="80" t="s">
        <v>5375</v>
      </c>
      <c r="K201" s="80" t="s">
        <v>1820</v>
      </c>
      <c r="L201" s="80" t="s">
        <v>240</v>
      </c>
      <c r="M201" s="80" t="s">
        <v>2315</v>
      </c>
      <c r="N201" s="80" t="s">
        <v>3371</v>
      </c>
      <c r="O201" s="80" t="s">
        <v>3553</v>
      </c>
      <c r="P201" s="80" t="s">
        <v>4103</v>
      </c>
      <c r="Q201" s="80" t="s">
        <v>5375</v>
      </c>
      <c r="R201" s="80" t="s">
        <v>5880</v>
      </c>
      <c r="S201" s="80" t="s">
        <v>1766</v>
      </c>
      <c r="T201" s="80" t="s">
        <v>1757</v>
      </c>
      <c r="U201" s="110">
        <v>4.75</v>
      </c>
      <c r="V201" s="110">
        <v>28.5</v>
      </c>
      <c r="W201" s="91">
        <v>1.06</v>
      </c>
      <c r="X201" s="91">
        <v>12.72</v>
      </c>
      <c r="Y201" s="110" t="s">
        <v>7087</v>
      </c>
      <c r="Z201" s="110" t="s">
        <v>1</v>
      </c>
      <c r="AB201" s="133" t="s">
        <v>7589</v>
      </c>
      <c r="AC201" s="133" t="s">
        <v>9061</v>
      </c>
      <c r="AD201" s="133" t="s">
        <v>1759</v>
      </c>
      <c r="AE201" s="79">
        <v>12</v>
      </c>
      <c r="AF201" s="79" t="s">
        <v>11121</v>
      </c>
      <c r="AG201" s="134">
        <v>1.625</v>
      </c>
      <c r="AH201" s="134">
        <v>5</v>
      </c>
      <c r="AI201" s="134">
        <v>5</v>
      </c>
      <c r="AJ201" s="134">
        <v>0.24399999999999999</v>
      </c>
      <c r="AK201" s="134">
        <v>12.7</v>
      </c>
      <c r="AL201" s="134">
        <v>11.2</v>
      </c>
      <c r="AM201" s="134">
        <v>5.65</v>
      </c>
      <c r="AN201" s="134">
        <v>3.4780000000000002</v>
      </c>
      <c r="AO201" s="134">
        <v>0.46500000000000002</v>
      </c>
      <c r="AP201" s="134">
        <v>5.5E-2</v>
      </c>
      <c r="AQ201" s="134">
        <v>10</v>
      </c>
      <c r="AR201" s="134">
        <v>10</v>
      </c>
      <c r="AS201" s="134">
        <v>6.0000000000000001E-3</v>
      </c>
      <c r="AT201" s="133" t="s">
        <v>1757</v>
      </c>
      <c r="AU201" s="133" t="s">
        <v>1760</v>
      </c>
      <c r="AV201" s="133" t="s">
        <v>9601</v>
      </c>
      <c r="AW201" s="133" t="s">
        <v>9630</v>
      </c>
    </row>
    <row r="202" spans="1:49" x14ac:dyDescent="0.25">
      <c r="A202" s="80" t="s">
        <v>1779</v>
      </c>
      <c r="B202" s="80" t="s">
        <v>1780</v>
      </c>
      <c r="C202" s="80" t="s">
        <v>9776</v>
      </c>
      <c r="D202" s="80" t="s">
        <v>9777</v>
      </c>
      <c r="E202" s="80" t="s">
        <v>1781</v>
      </c>
      <c r="F202" s="80" t="s">
        <v>9778</v>
      </c>
      <c r="G202" s="80" t="s">
        <v>9668</v>
      </c>
      <c r="H202" s="80" t="s">
        <v>9779</v>
      </c>
      <c r="I202" s="80" t="s">
        <v>5375</v>
      </c>
      <c r="K202" s="80" t="s">
        <v>1820</v>
      </c>
      <c r="L202" s="80" t="s">
        <v>741</v>
      </c>
      <c r="M202" s="80" t="s">
        <v>2103</v>
      </c>
      <c r="N202" s="80" t="s">
        <v>3379</v>
      </c>
      <c r="O202" s="80" t="s">
        <v>3546</v>
      </c>
      <c r="P202" s="80" t="s">
        <v>4123</v>
      </c>
      <c r="Q202" s="80" t="s">
        <v>5375</v>
      </c>
      <c r="R202" s="80" t="s">
        <v>5666</v>
      </c>
      <c r="S202" s="80" t="s">
        <v>1766</v>
      </c>
      <c r="T202" s="80" t="s">
        <v>1757</v>
      </c>
      <c r="U202" s="110">
        <v>5.8</v>
      </c>
      <c r="V202" s="110">
        <v>34.799999999999997</v>
      </c>
      <c r="W202" s="91">
        <v>1.47</v>
      </c>
      <c r="X202" s="91">
        <v>17.64</v>
      </c>
      <c r="Y202" s="110" t="s">
        <v>7087</v>
      </c>
      <c r="Z202" s="110" t="s">
        <v>1</v>
      </c>
      <c r="AB202" s="133" t="s">
        <v>7375</v>
      </c>
      <c r="AC202" s="133" t="s">
        <v>7375</v>
      </c>
      <c r="AD202" s="133" t="s">
        <v>1759</v>
      </c>
      <c r="AE202" s="79">
        <v>12</v>
      </c>
      <c r="AF202" s="79" t="s">
        <v>11111</v>
      </c>
      <c r="AG202" s="134">
        <v>1.5</v>
      </c>
      <c r="AH202" s="134">
        <v>6.5</v>
      </c>
      <c r="AI202" s="134">
        <v>6.5</v>
      </c>
      <c r="AJ202" s="134">
        <v>0.43099999999999999</v>
      </c>
      <c r="AK202" s="134">
        <v>13.688000000000001</v>
      </c>
      <c r="AL202" s="134">
        <v>13.063000000000001</v>
      </c>
      <c r="AM202" s="134">
        <v>7</v>
      </c>
      <c r="AN202" s="134">
        <v>5.8920000000000003</v>
      </c>
      <c r="AO202" s="134">
        <v>0.72399999999999998</v>
      </c>
      <c r="AP202" s="134">
        <v>5.5E-2</v>
      </c>
      <c r="AQ202" s="134">
        <v>12.875</v>
      </c>
      <c r="AR202" s="134">
        <v>12.875</v>
      </c>
      <c r="AS202" s="134">
        <v>6.0000000000000001E-3</v>
      </c>
      <c r="AT202" s="133" t="s">
        <v>7075</v>
      </c>
      <c r="AU202" s="133" t="s">
        <v>1758</v>
      </c>
      <c r="AV202" s="133" t="s">
        <v>9601</v>
      </c>
      <c r="AW202" s="133" t="s">
        <v>9630</v>
      </c>
    </row>
    <row r="203" spans="1:49" x14ac:dyDescent="0.25">
      <c r="A203" s="80" t="s">
        <v>1779</v>
      </c>
      <c r="B203" s="80" t="s">
        <v>1780</v>
      </c>
      <c r="C203" s="80" t="s">
        <v>10385</v>
      </c>
      <c r="D203" s="80" t="s">
        <v>10386</v>
      </c>
      <c r="E203" s="80" t="s">
        <v>1781</v>
      </c>
      <c r="F203" s="80" t="s">
        <v>10387</v>
      </c>
      <c r="G203" s="80" t="s">
        <v>10250</v>
      </c>
      <c r="H203" s="80" t="s">
        <v>10388</v>
      </c>
      <c r="I203" s="80" t="s">
        <v>5375</v>
      </c>
      <c r="K203" s="80" t="s">
        <v>1820</v>
      </c>
      <c r="L203" s="80" t="s">
        <v>1400</v>
      </c>
      <c r="M203" s="80" t="s">
        <v>2720</v>
      </c>
      <c r="N203" s="80" t="s">
        <v>3392</v>
      </c>
      <c r="O203" s="80" t="s">
        <v>3755</v>
      </c>
      <c r="P203" s="80" t="s">
        <v>4825</v>
      </c>
      <c r="Q203" s="80" t="s">
        <v>5375</v>
      </c>
      <c r="R203" s="80" t="s">
        <v>6289</v>
      </c>
      <c r="S203" s="80" t="s">
        <v>1765</v>
      </c>
      <c r="T203" s="80" t="s">
        <v>1757</v>
      </c>
      <c r="U203" s="110">
        <v>5.3</v>
      </c>
      <c r="V203" s="110">
        <v>31.8</v>
      </c>
      <c r="W203" s="91">
        <v>1.44</v>
      </c>
      <c r="X203" s="91">
        <v>17.28</v>
      </c>
      <c r="Y203" s="110" t="s">
        <v>7087</v>
      </c>
      <c r="Z203" s="110" t="s">
        <v>1</v>
      </c>
      <c r="AB203" s="133" t="s">
        <v>7999</v>
      </c>
      <c r="AC203" s="133" t="s">
        <v>7999</v>
      </c>
      <c r="AD203" s="133" t="s">
        <v>1759</v>
      </c>
      <c r="AE203" s="79">
        <v>12</v>
      </c>
      <c r="AF203" s="79" t="s">
        <v>11261</v>
      </c>
      <c r="AG203" s="134">
        <v>1.25</v>
      </c>
      <c r="AH203" s="134">
        <v>4.375</v>
      </c>
      <c r="AI203" s="134">
        <v>8</v>
      </c>
      <c r="AJ203" s="134">
        <v>0.23100000000000001</v>
      </c>
      <c r="AK203" s="134">
        <v>13.375</v>
      </c>
      <c r="AL203" s="134">
        <v>8.75</v>
      </c>
      <c r="AM203" s="134">
        <v>6</v>
      </c>
      <c r="AN203" s="134">
        <v>3.0720000000000001</v>
      </c>
      <c r="AO203" s="134">
        <v>0.40600000000000003</v>
      </c>
      <c r="AP203" s="134">
        <v>0.08</v>
      </c>
      <c r="AQ203" s="134">
        <v>12.75</v>
      </c>
      <c r="AR203" s="134">
        <v>16</v>
      </c>
      <c r="AS203" s="134">
        <v>1.2E-2</v>
      </c>
      <c r="AT203" s="133" t="s">
        <v>1771</v>
      </c>
      <c r="AU203" s="133" t="s">
        <v>1760</v>
      </c>
      <c r="AV203" s="133" t="s">
        <v>9601</v>
      </c>
      <c r="AW203" s="133" t="s">
        <v>9630</v>
      </c>
    </row>
    <row r="204" spans="1:49" x14ac:dyDescent="0.25">
      <c r="A204" s="80" t="s">
        <v>1779</v>
      </c>
      <c r="B204" s="80" t="s">
        <v>1780</v>
      </c>
      <c r="C204" s="80" t="s">
        <v>9650</v>
      </c>
      <c r="D204" s="80" t="s">
        <v>9651</v>
      </c>
      <c r="E204" s="80" t="s">
        <v>1772</v>
      </c>
      <c r="F204" s="80" t="s">
        <v>9652</v>
      </c>
      <c r="G204" s="80" t="s">
        <v>9644</v>
      </c>
      <c r="H204" s="80" t="s">
        <v>9653</v>
      </c>
      <c r="I204" s="80" t="s">
        <v>5375</v>
      </c>
      <c r="K204" s="80" t="s">
        <v>1820</v>
      </c>
      <c r="L204" s="80" t="s">
        <v>593</v>
      </c>
      <c r="M204" s="80" t="s">
        <v>2113</v>
      </c>
      <c r="N204" s="80" t="s">
        <v>3390</v>
      </c>
      <c r="O204" s="80" t="s">
        <v>3516</v>
      </c>
      <c r="P204" s="80" t="s">
        <v>4290</v>
      </c>
      <c r="Q204" s="80" t="s">
        <v>5375</v>
      </c>
      <c r="R204" s="80" t="s">
        <v>5676</v>
      </c>
      <c r="S204" s="80" t="s">
        <v>1762</v>
      </c>
      <c r="T204" s="80" t="s">
        <v>1757</v>
      </c>
      <c r="U204" s="110">
        <v>6.4</v>
      </c>
      <c r="V204" s="110">
        <v>38.4</v>
      </c>
      <c r="W204" s="91">
        <v>1.6588000000000001</v>
      </c>
      <c r="X204" s="91">
        <v>19.9056</v>
      </c>
      <c r="Y204" s="110" t="s">
        <v>14932</v>
      </c>
      <c r="Z204" s="110" t="s">
        <v>1</v>
      </c>
      <c r="AB204" s="133" t="s">
        <v>7385</v>
      </c>
      <c r="AC204" s="133" t="s">
        <v>8944</v>
      </c>
      <c r="AD204" s="133" t="s">
        <v>1760</v>
      </c>
      <c r="AE204" s="79">
        <v>96</v>
      </c>
      <c r="AF204" s="79" t="s">
        <v>11078</v>
      </c>
      <c r="AG204" s="134">
        <v>1</v>
      </c>
      <c r="AH204" s="134">
        <v>4.9370000000000003</v>
      </c>
      <c r="AI204" s="134">
        <v>9.9369999999999994</v>
      </c>
      <c r="AJ204" s="134">
        <v>0.29599999999999999</v>
      </c>
      <c r="AK204" s="134">
        <v>8.75</v>
      </c>
      <c r="AL204" s="134">
        <v>7.75</v>
      </c>
      <c r="AM204" s="134">
        <v>5.25</v>
      </c>
      <c r="AN204" s="134">
        <v>3.7</v>
      </c>
      <c r="AO204" s="134">
        <v>0.20599999999999999</v>
      </c>
      <c r="AP204" s="134">
        <v>0.125</v>
      </c>
      <c r="AQ204" s="134">
        <v>1</v>
      </c>
      <c r="AR204" s="134">
        <v>7</v>
      </c>
      <c r="AS204" s="134">
        <v>1.2E-2</v>
      </c>
      <c r="AT204" s="133" t="s">
        <v>9567</v>
      </c>
      <c r="AU204" s="133" t="s">
        <v>7075</v>
      </c>
      <c r="AV204" s="133" t="s">
        <v>9598</v>
      </c>
      <c r="AW204" s="133" t="s">
        <v>9629</v>
      </c>
    </row>
    <row r="205" spans="1:49" x14ac:dyDescent="0.25">
      <c r="A205" s="80" t="s">
        <v>1779</v>
      </c>
      <c r="B205" s="80" t="s">
        <v>1780</v>
      </c>
      <c r="C205" s="80" t="s">
        <v>9776</v>
      </c>
      <c r="D205" s="80" t="s">
        <v>9777</v>
      </c>
      <c r="E205" s="80" t="s">
        <v>1781</v>
      </c>
      <c r="F205" s="80" t="s">
        <v>9778</v>
      </c>
      <c r="G205" s="80" t="s">
        <v>9668</v>
      </c>
      <c r="H205" s="80" t="s">
        <v>9779</v>
      </c>
      <c r="I205" s="80" t="s">
        <v>5375</v>
      </c>
      <c r="K205" s="80" t="s">
        <v>1820</v>
      </c>
      <c r="L205" s="80" t="s">
        <v>242</v>
      </c>
      <c r="M205" s="80" t="s">
        <v>2320</v>
      </c>
      <c r="N205" s="80" t="s">
        <v>3367</v>
      </c>
      <c r="O205" s="80" t="s">
        <v>3546</v>
      </c>
      <c r="P205" s="80" t="s">
        <v>4480</v>
      </c>
      <c r="Q205" s="80" t="s">
        <v>5375</v>
      </c>
      <c r="R205" s="80" t="s">
        <v>5885</v>
      </c>
      <c r="S205" s="80" t="s">
        <v>1766</v>
      </c>
      <c r="T205" s="80" t="s">
        <v>1757</v>
      </c>
      <c r="U205" s="110">
        <v>5.8</v>
      </c>
      <c r="V205" s="110">
        <v>34.799999999999997</v>
      </c>
      <c r="W205" s="91">
        <v>1.47</v>
      </c>
      <c r="X205" s="91">
        <v>17.64</v>
      </c>
      <c r="Y205" s="110" t="s">
        <v>7087</v>
      </c>
      <c r="Z205" s="110" t="s">
        <v>1</v>
      </c>
      <c r="AB205" s="133" t="s">
        <v>7594</v>
      </c>
      <c r="AC205" s="133" t="s">
        <v>7594</v>
      </c>
      <c r="AD205" s="133" t="s">
        <v>1759</v>
      </c>
      <c r="AE205" s="79">
        <v>12</v>
      </c>
      <c r="AF205" s="79" t="s">
        <v>11111</v>
      </c>
      <c r="AG205" s="134">
        <v>1.5</v>
      </c>
      <c r="AH205" s="134">
        <v>6.5</v>
      </c>
      <c r="AI205" s="134">
        <v>6.5</v>
      </c>
      <c r="AJ205" s="134">
        <v>0.43099999999999999</v>
      </c>
      <c r="AK205" s="134">
        <v>13.688000000000001</v>
      </c>
      <c r="AL205" s="134">
        <v>13.063000000000001</v>
      </c>
      <c r="AM205" s="134">
        <v>7</v>
      </c>
      <c r="AN205" s="134">
        <v>5.8920000000000003</v>
      </c>
      <c r="AO205" s="134">
        <v>0.72399999999999998</v>
      </c>
      <c r="AP205" s="134">
        <v>5.5E-2</v>
      </c>
      <c r="AQ205" s="134">
        <v>12.875</v>
      </c>
      <c r="AR205" s="134">
        <v>12.875</v>
      </c>
      <c r="AS205" s="134">
        <v>6.0000000000000001E-3</v>
      </c>
      <c r="AT205" s="133" t="s">
        <v>7075</v>
      </c>
      <c r="AU205" s="133" t="s">
        <v>1758</v>
      </c>
      <c r="AV205" s="133" t="s">
        <v>9601</v>
      </c>
      <c r="AW205" s="133" t="s">
        <v>9630</v>
      </c>
    </row>
    <row r="206" spans="1:49" x14ac:dyDescent="0.25">
      <c r="A206" s="80" t="s">
        <v>1779</v>
      </c>
      <c r="B206" s="80" t="s">
        <v>1780</v>
      </c>
      <c r="C206" s="80" t="s">
        <v>9755</v>
      </c>
      <c r="D206" s="80" t="s">
        <v>9756</v>
      </c>
      <c r="E206" s="80" t="s">
        <v>1772</v>
      </c>
      <c r="F206" s="80" t="s">
        <v>9757</v>
      </c>
      <c r="G206" s="80" t="s">
        <v>9695</v>
      </c>
      <c r="H206" s="80" t="s">
        <v>9758</v>
      </c>
      <c r="I206" s="80" t="s">
        <v>5375</v>
      </c>
      <c r="K206" s="80" t="s">
        <v>1820</v>
      </c>
      <c r="L206" s="80" t="s">
        <v>613</v>
      </c>
      <c r="M206" s="80" t="s">
        <v>1877</v>
      </c>
      <c r="N206" s="80" t="s">
        <v>3390</v>
      </c>
      <c r="O206" s="80" t="s">
        <v>3540</v>
      </c>
      <c r="P206" s="80" t="s">
        <v>4067</v>
      </c>
      <c r="Q206" s="80" t="s">
        <v>5375</v>
      </c>
      <c r="R206" s="80" t="s">
        <v>5439</v>
      </c>
      <c r="S206" s="80" t="s">
        <v>1763</v>
      </c>
      <c r="T206" s="80" t="s">
        <v>1757</v>
      </c>
      <c r="U206" s="110">
        <v>8.9</v>
      </c>
      <c r="V206" s="110">
        <v>53.4</v>
      </c>
      <c r="W206" s="91">
        <v>2.8071999999999999</v>
      </c>
      <c r="X206" s="91">
        <v>33.686399999999999</v>
      </c>
      <c r="Y206" s="110" t="s">
        <v>14932</v>
      </c>
      <c r="Z206" s="110" t="s">
        <v>1</v>
      </c>
      <c r="AB206" s="133" t="s">
        <v>7151</v>
      </c>
      <c r="AC206" s="133" t="s">
        <v>8806</v>
      </c>
      <c r="AD206" s="133" t="s">
        <v>1759</v>
      </c>
      <c r="AE206" s="79">
        <v>12</v>
      </c>
      <c r="AF206" s="79" t="s">
        <v>11107</v>
      </c>
      <c r="AG206" s="134">
        <v>1.625</v>
      </c>
      <c r="AH206" s="134">
        <v>7</v>
      </c>
      <c r="AI206" s="134">
        <v>7</v>
      </c>
      <c r="AJ206" s="134">
        <v>0.50800000000000001</v>
      </c>
      <c r="AK206" s="134">
        <v>11.25</v>
      </c>
      <c r="AL206" s="134">
        <v>7.5</v>
      </c>
      <c r="AM206" s="134">
        <v>7.25</v>
      </c>
      <c r="AN206" s="134">
        <v>6.35</v>
      </c>
      <c r="AO206" s="134">
        <v>0.35399999999999998</v>
      </c>
      <c r="AP206" s="134">
        <v>0.5</v>
      </c>
      <c r="AQ206" s="134">
        <v>7</v>
      </c>
      <c r="AR206" s="134">
        <v>7</v>
      </c>
      <c r="AS206" s="134">
        <v>2.5000000000000001E-2</v>
      </c>
      <c r="AT206" s="133" t="s">
        <v>9556</v>
      </c>
      <c r="AU206" s="133" t="s">
        <v>1758</v>
      </c>
      <c r="AV206" s="133" t="s">
        <v>9605</v>
      </c>
      <c r="AW206" s="133" t="s">
        <v>9629</v>
      </c>
    </row>
    <row r="207" spans="1:49" x14ac:dyDescent="0.25">
      <c r="A207" s="80" t="s">
        <v>1779</v>
      </c>
      <c r="B207" s="80" t="s">
        <v>1804</v>
      </c>
      <c r="C207" s="80" t="s">
        <v>10241</v>
      </c>
      <c r="D207" s="80" t="s">
        <v>10242</v>
      </c>
      <c r="E207" s="80" t="s">
        <v>1766</v>
      </c>
      <c r="F207" s="80" t="s">
        <v>10243</v>
      </c>
      <c r="G207" s="80" t="s">
        <v>9700</v>
      </c>
      <c r="H207" s="80" t="s">
        <v>10244</v>
      </c>
      <c r="I207" s="80" t="s">
        <v>1804</v>
      </c>
      <c r="K207" s="80" t="s">
        <v>13934</v>
      </c>
      <c r="L207" s="80" t="s">
        <v>904</v>
      </c>
      <c r="M207" s="80" t="s">
        <v>2723</v>
      </c>
      <c r="N207" s="80" t="s">
        <v>13939</v>
      </c>
      <c r="O207" s="80" t="s">
        <v>3696</v>
      </c>
      <c r="P207" s="80" t="s">
        <v>4828</v>
      </c>
      <c r="Q207" s="80" t="s">
        <v>1804</v>
      </c>
      <c r="R207" s="80" t="s">
        <v>6292</v>
      </c>
      <c r="S207" s="80" t="s">
        <v>1759</v>
      </c>
      <c r="T207" s="80" t="s">
        <v>1757</v>
      </c>
      <c r="U207" s="110">
        <v>10.3</v>
      </c>
      <c r="V207" s="110">
        <v>61.8</v>
      </c>
      <c r="W207" s="91">
        <v>2.83</v>
      </c>
      <c r="X207" s="91">
        <v>33.96</v>
      </c>
      <c r="Y207" s="110" t="s">
        <v>7087</v>
      </c>
      <c r="Z207" s="110" t="s">
        <v>1</v>
      </c>
      <c r="AB207" s="133" t="s">
        <v>8002</v>
      </c>
      <c r="AC207" s="133" t="s">
        <v>8002</v>
      </c>
      <c r="AD207" s="133" t="s">
        <v>1759</v>
      </c>
      <c r="AE207" s="79">
        <v>12</v>
      </c>
      <c r="AF207" s="79" t="s">
        <v>11227</v>
      </c>
      <c r="AG207" s="134">
        <v>0.375</v>
      </c>
      <c r="AH207" s="134">
        <v>7.5</v>
      </c>
      <c r="AI207" s="134">
        <v>14.5</v>
      </c>
      <c r="AJ207" s="134">
        <v>0.23799999999999999</v>
      </c>
      <c r="AK207" s="134">
        <v>14.824999999999999</v>
      </c>
      <c r="AL207" s="134">
        <v>8.4499999999999993</v>
      </c>
      <c r="AM207" s="134">
        <v>5.125</v>
      </c>
      <c r="AN207" s="134">
        <v>3.2959999999999998</v>
      </c>
      <c r="AO207" s="134">
        <v>0.372</v>
      </c>
      <c r="AP207" s="134">
        <v>0.1</v>
      </c>
      <c r="AQ207" s="134">
        <v>108</v>
      </c>
      <c r="AR207" s="134">
        <v>54</v>
      </c>
      <c r="AS207" s="134">
        <v>0.3</v>
      </c>
      <c r="AT207" s="133" t="s">
        <v>7066</v>
      </c>
      <c r="AU207" s="133" t="s">
        <v>7075</v>
      </c>
      <c r="AV207" s="133" t="s">
        <v>9602</v>
      </c>
      <c r="AW207" s="133" t="s">
        <v>9630</v>
      </c>
    </row>
    <row r="208" spans="1:49" x14ac:dyDescent="0.25">
      <c r="A208" s="80" t="s">
        <v>1779</v>
      </c>
      <c r="B208" s="80" t="s">
        <v>1780</v>
      </c>
      <c r="C208" s="80" t="s">
        <v>9786</v>
      </c>
      <c r="D208" s="80" t="s">
        <v>9787</v>
      </c>
      <c r="E208" s="80" t="s">
        <v>1772</v>
      </c>
      <c r="F208" s="80" t="s">
        <v>9788</v>
      </c>
      <c r="G208" s="80" t="s">
        <v>9700</v>
      </c>
      <c r="H208" s="80" t="s">
        <v>9789</v>
      </c>
      <c r="I208" s="80" t="s">
        <v>5375</v>
      </c>
      <c r="K208" s="80" t="s">
        <v>1820</v>
      </c>
      <c r="L208" s="80" t="s">
        <v>174</v>
      </c>
      <c r="M208" s="80" t="s">
        <v>2117</v>
      </c>
      <c r="N208" s="80" t="s">
        <v>3376</v>
      </c>
      <c r="O208" s="80" t="s">
        <v>3551</v>
      </c>
      <c r="P208" s="80" t="s">
        <v>4294</v>
      </c>
      <c r="Q208" s="80" t="s">
        <v>5375</v>
      </c>
      <c r="R208" s="80" t="s">
        <v>5680</v>
      </c>
      <c r="S208" s="80" t="s">
        <v>1759</v>
      </c>
      <c r="T208" s="80" t="s">
        <v>1757</v>
      </c>
      <c r="U208" s="110">
        <v>6.45</v>
      </c>
      <c r="V208" s="110">
        <v>38.700000000000003</v>
      </c>
      <c r="W208" s="91">
        <v>1.5427999999999999</v>
      </c>
      <c r="X208" s="91">
        <v>18.5136</v>
      </c>
      <c r="Y208" s="110" t="s">
        <v>14932</v>
      </c>
      <c r="Z208" s="110" t="s">
        <v>1</v>
      </c>
      <c r="AB208" s="133" t="s">
        <v>7389</v>
      </c>
      <c r="AC208" s="133" t="s">
        <v>8947</v>
      </c>
      <c r="AD208" s="133" t="s">
        <v>1764</v>
      </c>
      <c r="AE208" s="79">
        <v>48</v>
      </c>
      <c r="AF208" s="79" t="s">
        <v>11116</v>
      </c>
      <c r="AG208" s="134">
        <v>0.5</v>
      </c>
      <c r="AH208" s="134">
        <v>7.25</v>
      </c>
      <c r="AI208" s="134">
        <v>17.5</v>
      </c>
      <c r="AJ208" s="134">
        <v>0.32</v>
      </c>
      <c r="AK208" s="134">
        <v>14.938000000000001</v>
      </c>
      <c r="AL208" s="134">
        <v>8.5630000000000006</v>
      </c>
      <c r="AM208" s="134">
        <v>5.375</v>
      </c>
      <c r="AN208" s="134">
        <v>4</v>
      </c>
      <c r="AO208" s="134">
        <v>0.39800000000000002</v>
      </c>
      <c r="AP208" s="134">
        <v>0</v>
      </c>
      <c r="AQ208" s="134">
        <v>108</v>
      </c>
      <c r="AR208" s="134">
        <v>54</v>
      </c>
      <c r="AS208" s="134"/>
      <c r="AT208" s="133" t="s">
        <v>1771</v>
      </c>
      <c r="AU208" s="133" t="s">
        <v>1760</v>
      </c>
      <c r="AV208" s="133" t="s">
        <v>9602</v>
      </c>
      <c r="AW208" s="133" t="s">
        <v>9629</v>
      </c>
    </row>
    <row r="209" spans="1:49" x14ac:dyDescent="0.25">
      <c r="A209" s="80" t="s">
        <v>1779</v>
      </c>
      <c r="B209" s="80" t="s">
        <v>1782</v>
      </c>
      <c r="C209" s="80" t="s">
        <v>9646</v>
      </c>
      <c r="D209" s="80" t="s">
        <v>9647</v>
      </c>
      <c r="E209" s="80" t="s">
        <v>1783</v>
      </c>
      <c r="F209" s="80" t="s">
        <v>9949</v>
      </c>
      <c r="G209" s="80" t="s">
        <v>9649</v>
      </c>
      <c r="H209" s="80" t="s">
        <v>2106</v>
      </c>
      <c r="I209" s="80" t="s">
        <v>5376</v>
      </c>
      <c r="K209" s="80" t="s">
        <v>1820</v>
      </c>
      <c r="L209" s="80" t="s">
        <v>119</v>
      </c>
      <c r="M209" s="80" t="s">
        <v>2106</v>
      </c>
      <c r="N209" s="80" t="s">
        <v>3365</v>
      </c>
      <c r="O209" s="80" t="s">
        <v>3594</v>
      </c>
      <c r="P209" s="80" t="s">
        <v>1</v>
      </c>
      <c r="Q209" s="80" t="s">
        <v>5376</v>
      </c>
      <c r="R209" s="80" t="s">
        <v>5669</v>
      </c>
      <c r="S209" s="80" t="s">
        <v>1759</v>
      </c>
      <c r="T209" s="80" t="s">
        <v>1759</v>
      </c>
      <c r="U209" s="110">
        <v>7.8</v>
      </c>
      <c r="V209" s="110">
        <v>7.8</v>
      </c>
      <c r="W209" s="91">
        <v>5.85</v>
      </c>
      <c r="X209" s="91">
        <v>5.85</v>
      </c>
      <c r="Y209" s="110" t="s">
        <v>7087</v>
      </c>
      <c r="Z209" s="110" t="s">
        <v>1</v>
      </c>
      <c r="AB209" s="133" t="s">
        <v>7378</v>
      </c>
      <c r="AC209" s="133" t="s">
        <v>7378</v>
      </c>
      <c r="AD209" s="133" t="s">
        <v>1759</v>
      </c>
      <c r="AE209" s="79">
        <v>1</v>
      </c>
      <c r="AF209" s="79" t="s">
        <v>15798</v>
      </c>
      <c r="AG209" s="134"/>
      <c r="AH209" s="134"/>
      <c r="AI209" s="134"/>
      <c r="AJ209" s="134">
        <v>0.76800000000000002</v>
      </c>
      <c r="AK209" s="134">
        <v>3.5</v>
      </c>
      <c r="AL209" s="134">
        <v>9.5</v>
      </c>
      <c r="AM209" s="134">
        <v>3.75</v>
      </c>
      <c r="AN209" s="134">
        <v>0.8</v>
      </c>
      <c r="AO209" s="134">
        <v>7.1999999999999995E-2</v>
      </c>
      <c r="AP209" s="134"/>
      <c r="AQ209" s="134"/>
      <c r="AR209" s="134"/>
      <c r="AS209" s="134"/>
      <c r="AT209" s="133" t="s">
        <v>9580</v>
      </c>
      <c r="AU209" s="133" t="s">
        <v>1757</v>
      </c>
      <c r="AV209" s="133" t="s">
        <v>9599</v>
      </c>
      <c r="AW209" s="133" t="s">
        <v>9630</v>
      </c>
    </row>
    <row r="210" spans="1:49" x14ac:dyDescent="0.25">
      <c r="A210" s="80" t="s">
        <v>1779</v>
      </c>
      <c r="B210" s="80" t="s">
        <v>1780</v>
      </c>
      <c r="C210" s="80" t="s">
        <v>9814</v>
      </c>
      <c r="D210" s="80" t="s">
        <v>9815</v>
      </c>
      <c r="E210" s="80" t="s">
        <v>1781</v>
      </c>
      <c r="F210" s="80" t="s">
        <v>9816</v>
      </c>
      <c r="G210" s="80" t="s">
        <v>9744</v>
      </c>
      <c r="H210" s="80" t="s">
        <v>9779</v>
      </c>
      <c r="I210" s="80" t="s">
        <v>5375</v>
      </c>
      <c r="K210" s="80" t="s">
        <v>1820</v>
      </c>
      <c r="L210" s="80" t="s">
        <v>1127</v>
      </c>
      <c r="M210" s="80" t="s">
        <v>2323</v>
      </c>
      <c r="N210" s="80" t="s">
        <v>3367</v>
      </c>
      <c r="O210" s="80" t="s">
        <v>3553</v>
      </c>
      <c r="P210" s="80" t="s">
        <v>4483</v>
      </c>
      <c r="Q210" s="80" t="s">
        <v>5375</v>
      </c>
      <c r="R210" s="80" t="s">
        <v>5888</v>
      </c>
      <c r="S210" s="80" t="s">
        <v>1766</v>
      </c>
      <c r="T210" s="80" t="s">
        <v>1757</v>
      </c>
      <c r="U210" s="110">
        <v>4.75</v>
      </c>
      <c r="V210" s="110">
        <v>28.5</v>
      </c>
      <c r="W210" s="91">
        <v>1.06</v>
      </c>
      <c r="X210" s="91">
        <v>12.72</v>
      </c>
      <c r="Y210" s="110" t="s">
        <v>7087</v>
      </c>
      <c r="Z210" s="110" t="s">
        <v>1</v>
      </c>
      <c r="AB210" s="133" t="s">
        <v>7597</v>
      </c>
      <c r="AC210" s="133" t="s">
        <v>7597</v>
      </c>
      <c r="AD210" s="133" t="s">
        <v>1759</v>
      </c>
      <c r="AE210" s="79">
        <v>12</v>
      </c>
      <c r="AF210" s="79" t="s">
        <v>11121</v>
      </c>
      <c r="AG210" s="134">
        <v>1.625</v>
      </c>
      <c r="AH210" s="134">
        <v>5</v>
      </c>
      <c r="AI210" s="134">
        <v>5</v>
      </c>
      <c r="AJ210" s="134">
        <v>0.24399999999999999</v>
      </c>
      <c r="AK210" s="134">
        <v>12.7</v>
      </c>
      <c r="AL210" s="134">
        <v>11.2</v>
      </c>
      <c r="AM210" s="134">
        <v>5.65</v>
      </c>
      <c r="AN210" s="134">
        <v>3.4780000000000002</v>
      </c>
      <c r="AO210" s="134">
        <v>0.46500000000000002</v>
      </c>
      <c r="AP210" s="134">
        <v>5.5E-2</v>
      </c>
      <c r="AQ210" s="134">
        <v>10</v>
      </c>
      <c r="AR210" s="134">
        <v>10</v>
      </c>
      <c r="AS210" s="134">
        <v>6.0000000000000001E-3</v>
      </c>
      <c r="AT210" s="133" t="s">
        <v>1757</v>
      </c>
      <c r="AU210" s="133" t="s">
        <v>1760</v>
      </c>
      <c r="AV210" s="133" t="s">
        <v>9601</v>
      </c>
      <c r="AW210" s="133" t="s">
        <v>9630</v>
      </c>
    </row>
    <row r="211" spans="1:49" x14ac:dyDescent="0.25">
      <c r="A211" s="80" t="s">
        <v>1779</v>
      </c>
      <c r="B211" s="80" t="s">
        <v>1780</v>
      </c>
      <c r="C211" s="80" t="s">
        <v>9665</v>
      </c>
      <c r="D211" s="80" t="s">
        <v>9666</v>
      </c>
      <c r="E211" s="80" t="s">
        <v>1781</v>
      </c>
      <c r="F211" s="80" t="s">
        <v>9667</v>
      </c>
      <c r="G211" s="80" t="s">
        <v>9668</v>
      </c>
      <c r="H211" s="80" t="s">
        <v>9669</v>
      </c>
      <c r="I211" s="80" t="s">
        <v>5375</v>
      </c>
      <c r="K211" s="80" t="s">
        <v>1820</v>
      </c>
      <c r="L211" s="80" t="s">
        <v>176</v>
      </c>
      <c r="M211" s="80" t="s">
        <v>1879</v>
      </c>
      <c r="N211" s="80" t="s">
        <v>3392</v>
      </c>
      <c r="O211" s="80" t="s">
        <v>3520</v>
      </c>
      <c r="P211" s="80" t="s">
        <v>4069</v>
      </c>
      <c r="Q211" s="80" t="s">
        <v>5375</v>
      </c>
      <c r="R211" s="80" t="s">
        <v>5441</v>
      </c>
      <c r="S211" s="80" t="s">
        <v>1766</v>
      </c>
      <c r="T211" s="80" t="s">
        <v>1767</v>
      </c>
      <c r="U211" s="110">
        <v>7.2</v>
      </c>
      <c r="V211" s="110">
        <v>36</v>
      </c>
      <c r="W211" s="91">
        <v>1.85</v>
      </c>
      <c r="X211" s="91">
        <v>18.5</v>
      </c>
      <c r="Y211" s="110" t="s">
        <v>7087</v>
      </c>
      <c r="Z211" s="110" t="s">
        <v>1</v>
      </c>
      <c r="AB211" s="133" t="s">
        <v>7153</v>
      </c>
      <c r="AC211" s="133" t="s">
        <v>7153</v>
      </c>
      <c r="AD211" s="133" t="s">
        <v>1759</v>
      </c>
      <c r="AE211" s="79">
        <v>10</v>
      </c>
      <c r="AF211" s="79" t="s">
        <v>11084</v>
      </c>
      <c r="AG211" s="134">
        <v>2.375</v>
      </c>
      <c r="AH211" s="134">
        <v>6.5</v>
      </c>
      <c r="AI211" s="134">
        <v>6.5</v>
      </c>
      <c r="AJ211" s="134">
        <v>0.60599999999999998</v>
      </c>
      <c r="AK211" s="134">
        <v>13.688000000000001</v>
      </c>
      <c r="AL211" s="134">
        <v>13.063000000000001</v>
      </c>
      <c r="AM211" s="134">
        <v>7</v>
      </c>
      <c r="AN211" s="134">
        <v>6.78</v>
      </c>
      <c r="AO211" s="134">
        <v>0.72399999999999998</v>
      </c>
      <c r="AP211" s="134">
        <v>5.2999999999999999E-2</v>
      </c>
      <c r="AQ211" s="134">
        <v>12.875</v>
      </c>
      <c r="AR211" s="134">
        <v>12.875</v>
      </c>
      <c r="AS211" s="134">
        <v>6.0000000000000001E-3</v>
      </c>
      <c r="AT211" s="133" t="s">
        <v>7075</v>
      </c>
      <c r="AU211" s="133" t="s">
        <v>1758</v>
      </c>
      <c r="AV211" s="133" t="s">
        <v>9601</v>
      </c>
      <c r="AW211" s="133" t="s">
        <v>9630</v>
      </c>
    </row>
    <row r="212" spans="1:49" x14ac:dyDescent="0.25">
      <c r="A212" s="80" t="s">
        <v>1779</v>
      </c>
      <c r="B212" s="80" t="s">
        <v>1780</v>
      </c>
      <c r="C212" s="80" t="s">
        <v>10398</v>
      </c>
      <c r="D212" s="80" t="s">
        <v>10399</v>
      </c>
      <c r="E212" s="80" t="s">
        <v>1781</v>
      </c>
      <c r="F212" s="80" t="s">
        <v>10400</v>
      </c>
      <c r="G212" s="80" t="s">
        <v>9700</v>
      </c>
      <c r="H212" s="80" t="s">
        <v>10401</v>
      </c>
      <c r="I212" s="80" t="s">
        <v>5375</v>
      </c>
      <c r="K212" s="80" t="s">
        <v>1820</v>
      </c>
      <c r="L212" s="80" t="s">
        <v>1401</v>
      </c>
      <c r="M212" s="80" t="s">
        <v>2725</v>
      </c>
      <c r="N212" s="80" t="s">
        <v>3384</v>
      </c>
      <c r="O212" s="80" t="s">
        <v>3759</v>
      </c>
      <c r="P212" s="80" t="s">
        <v>4830</v>
      </c>
      <c r="Q212" s="80" t="s">
        <v>5375</v>
      </c>
      <c r="R212" s="80" t="s">
        <v>6294</v>
      </c>
      <c r="S212" s="80" t="s">
        <v>1759</v>
      </c>
      <c r="T212" s="80" t="s">
        <v>1757</v>
      </c>
      <c r="U212" s="110">
        <v>8</v>
      </c>
      <c r="V212" s="110">
        <v>48</v>
      </c>
      <c r="W212" s="91">
        <v>1.89</v>
      </c>
      <c r="X212" s="91">
        <v>22.68</v>
      </c>
      <c r="Y212" s="110" t="s">
        <v>7087</v>
      </c>
      <c r="Z212" s="110" t="s">
        <v>1</v>
      </c>
      <c r="AB212" s="133" t="s">
        <v>8004</v>
      </c>
      <c r="AC212" s="133" t="s">
        <v>8004</v>
      </c>
      <c r="AD212" s="133" t="s">
        <v>1759</v>
      </c>
      <c r="AE212" s="79">
        <v>12</v>
      </c>
      <c r="AF212" s="79" t="s">
        <v>11265</v>
      </c>
      <c r="AG212" s="134">
        <v>1.125</v>
      </c>
      <c r="AH212" s="134">
        <v>11</v>
      </c>
      <c r="AI212" s="134">
        <v>11</v>
      </c>
      <c r="AJ212" s="134">
        <v>0.38800000000000001</v>
      </c>
      <c r="AK212" s="134">
        <v>11.574999999999999</v>
      </c>
      <c r="AL212" s="134">
        <v>11.574999999999999</v>
      </c>
      <c r="AM212" s="134">
        <v>11.9</v>
      </c>
      <c r="AN212" s="134">
        <v>5.3659999999999997</v>
      </c>
      <c r="AO212" s="134">
        <v>0.92300000000000004</v>
      </c>
      <c r="AP212" s="134">
        <v>0</v>
      </c>
      <c r="AQ212" s="134">
        <v>82</v>
      </c>
      <c r="AR212" s="134">
        <v>82</v>
      </c>
      <c r="AS212" s="134"/>
      <c r="AT212" s="133" t="s">
        <v>1757</v>
      </c>
      <c r="AU212" s="133" t="s">
        <v>1764</v>
      </c>
      <c r="AV212" s="133" t="s">
        <v>9601</v>
      </c>
      <c r="AW212" s="133" t="s">
        <v>9630</v>
      </c>
    </row>
    <row r="213" spans="1:49" x14ac:dyDescent="0.25">
      <c r="A213" s="80" t="s">
        <v>1779</v>
      </c>
      <c r="B213" s="80" t="s">
        <v>1780</v>
      </c>
      <c r="C213" s="80" t="s">
        <v>9776</v>
      </c>
      <c r="D213" s="80" t="s">
        <v>9777</v>
      </c>
      <c r="E213" s="80" t="s">
        <v>1781</v>
      </c>
      <c r="F213" s="80" t="s">
        <v>9778</v>
      </c>
      <c r="G213" s="80" t="s">
        <v>9668</v>
      </c>
      <c r="H213" s="80" t="s">
        <v>9779</v>
      </c>
      <c r="I213" s="80" t="s">
        <v>5375</v>
      </c>
      <c r="K213" s="80" t="s">
        <v>1820</v>
      </c>
      <c r="L213" s="80" t="s">
        <v>802</v>
      </c>
      <c r="M213" s="80" t="s">
        <v>2108</v>
      </c>
      <c r="N213" s="80" t="s">
        <v>3390</v>
      </c>
      <c r="O213" s="80" t="s">
        <v>3546</v>
      </c>
      <c r="P213" s="80" t="s">
        <v>4285</v>
      </c>
      <c r="Q213" s="80" t="s">
        <v>5375</v>
      </c>
      <c r="R213" s="80" t="s">
        <v>5671</v>
      </c>
      <c r="S213" s="80" t="s">
        <v>1766</v>
      </c>
      <c r="T213" s="80" t="s">
        <v>1757</v>
      </c>
      <c r="U213" s="110">
        <v>5.8</v>
      </c>
      <c r="V213" s="110">
        <v>34.799999999999997</v>
      </c>
      <c r="W213" s="91">
        <v>1.47</v>
      </c>
      <c r="X213" s="91">
        <v>17.64</v>
      </c>
      <c r="Y213" s="110" t="s">
        <v>7087</v>
      </c>
      <c r="Z213" s="110" t="s">
        <v>1</v>
      </c>
      <c r="AB213" s="133" t="s">
        <v>7380</v>
      </c>
      <c r="AC213" s="133" t="s">
        <v>7380</v>
      </c>
      <c r="AD213" s="133" t="s">
        <v>1759</v>
      </c>
      <c r="AE213" s="79">
        <v>12</v>
      </c>
      <c r="AF213" s="79" t="s">
        <v>11111</v>
      </c>
      <c r="AG213" s="134">
        <v>1.5</v>
      </c>
      <c r="AH213" s="134">
        <v>6.5</v>
      </c>
      <c r="AI213" s="134">
        <v>6.5</v>
      </c>
      <c r="AJ213" s="134">
        <v>0.43099999999999999</v>
      </c>
      <c r="AK213" s="134">
        <v>13.688000000000001</v>
      </c>
      <c r="AL213" s="134">
        <v>13.063000000000001</v>
      </c>
      <c r="AM213" s="134">
        <v>7</v>
      </c>
      <c r="AN213" s="134">
        <v>5.8920000000000003</v>
      </c>
      <c r="AO213" s="134">
        <v>0.72399999999999998</v>
      </c>
      <c r="AP213" s="134">
        <v>5.5E-2</v>
      </c>
      <c r="AQ213" s="134">
        <v>12.875</v>
      </c>
      <c r="AR213" s="134">
        <v>12.875</v>
      </c>
      <c r="AS213" s="134">
        <v>6.0000000000000001E-3</v>
      </c>
      <c r="AT213" s="133" t="s">
        <v>7075</v>
      </c>
      <c r="AU213" s="133" t="s">
        <v>1758</v>
      </c>
      <c r="AV213" s="133" t="s">
        <v>9601</v>
      </c>
      <c r="AW213" s="133" t="s">
        <v>9630</v>
      </c>
    </row>
    <row r="214" spans="1:49" x14ac:dyDescent="0.25">
      <c r="A214" s="80" t="s">
        <v>1779</v>
      </c>
      <c r="B214" s="80" t="s">
        <v>1780</v>
      </c>
      <c r="C214" s="80" t="s">
        <v>9776</v>
      </c>
      <c r="D214" s="80" t="s">
        <v>9777</v>
      </c>
      <c r="E214" s="80" t="s">
        <v>1781</v>
      </c>
      <c r="F214" s="80" t="s">
        <v>9778</v>
      </c>
      <c r="G214" s="80" t="s">
        <v>9668</v>
      </c>
      <c r="H214" s="80" t="s">
        <v>9779</v>
      </c>
      <c r="I214" s="80" t="s">
        <v>5375</v>
      </c>
      <c r="K214" s="80" t="s">
        <v>1820</v>
      </c>
      <c r="L214" s="80" t="s">
        <v>1130</v>
      </c>
      <c r="M214" s="80" t="s">
        <v>2327</v>
      </c>
      <c r="N214" s="80" t="s">
        <v>3377</v>
      </c>
      <c r="O214" s="80" t="s">
        <v>3546</v>
      </c>
      <c r="P214" s="80" t="s">
        <v>4486</v>
      </c>
      <c r="Q214" s="80" t="s">
        <v>5375</v>
      </c>
      <c r="R214" s="80" t="s">
        <v>5892</v>
      </c>
      <c r="S214" s="80" t="s">
        <v>1766</v>
      </c>
      <c r="T214" s="80" t="s">
        <v>1757</v>
      </c>
      <c r="U214" s="110">
        <v>5.8</v>
      </c>
      <c r="V214" s="110">
        <v>34.799999999999997</v>
      </c>
      <c r="W214" s="91">
        <v>1.47</v>
      </c>
      <c r="X214" s="91">
        <v>17.64</v>
      </c>
      <c r="Y214" s="110" t="s">
        <v>7087</v>
      </c>
      <c r="Z214" s="110" t="s">
        <v>1</v>
      </c>
      <c r="AB214" s="133" t="s">
        <v>7601</v>
      </c>
      <c r="AC214" s="133" t="s">
        <v>7601</v>
      </c>
      <c r="AD214" s="133" t="s">
        <v>1759</v>
      </c>
      <c r="AE214" s="79">
        <v>12</v>
      </c>
      <c r="AF214" s="79" t="s">
        <v>11111</v>
      </c>
      <c r="AG214" s="134">
        <v>1.5</v>
      </c>
      <c r="AH214" s="134">
        <v>6.5</v>
      </c>
      <c r="AI214" s="134">
        <v>6.5</v>
      </c>
      <c r="AJ214" s="134">
        <v>0.43099999999999999</v>
      </c>
      <c r="AK214" s="134">
        <v>13.688000000000001</v>
      </c>
      <c r="AL214" s="134">
        <v>13.063000000000001</v>
      </c>
      <c r="AM214" s="134">
        <v>7</v>
      </c>
      <c r="AN214" s="134">
        <v>5.8920000000000003</v>
      </c>
      <c r="AO214" s="134">
        <v>0.72399999999999998</v>
      </c>
      <c r="AP214" s="134">
        <v>5.5E-2</v>
      </c>
      <c r="AQ214" s="134">
        <v>12.875</v>
      </c>
      <c r="AR214" s="134">
        <v>12.875</v>
      </c>
      <c r="AS214" s="134">
        <v>6.0000000000000001E-3</v>
      </c>
      <c r="AT214" s="133" t="s">
        <v>7075</v>
      </c>
      <c r="AU214" s="133" t="s">
        <v>1758</v>
      </c>
      <c r="AV214" s="133" t="s">
        <v>9601</v>
      </c>
      <c r="AW214" s="133" t="s">
        <v>9630</v>
      </c>
    </row>
    <row r="215" spans="1:49" x14ac:dyDescent="0.25">
      <c r="A215" s="80" t="s">
        <v>1779</v>
      </c>
      <c r="B215" s="80" t="s">
        <v>1780</v>
      </c>
      <c r="C215" s="80" t="s">
        <v>9584</v>
      </c>
      <c r="D215" s="80" t="s">
        <v>9675</v>
      </c>
      <c r="E215" s="80" t="s">
        <v>1781</v>
      </c>
      <c r="F215" s="80" t="s">
        <v>9676</v>
      </c>
      <c r="G215" s="80" t="s">
        <v>9677</v>
      </c>
      <c r="H215" s="80" t="s">
        <v>9678</v>
      </c>
      <c r="I215" s="80" t="s">
        <v>5375</v>
      </c>
      <c r="K215" s="80" t="s">
        <v>1820</v>
      </c>
      <c r="L215" s="80" t="s">
        <v>322</v>
      </c>
      <c r="M215" s="80" t="s">
        <v>1881</v>
      </c>
      <c r="N215" s="80" t="s">
        <v>3364</v>
      </c>
      <c r="O215" s="80" t="s">
        <v>3523</v>
      </c>
      <c r="P215" s="80" t="s">
        <v>4071</v>
      </c>
      <c r="Q215" s="80" t="s">
        <v>5375</v>
      </c>
      <c r="R215" s="80" t="s">
        <v>5443</v>
      </c>
      <c r="S215" s="80" t="s">
        <v>1762</v>
      </c>
      <c r="T215" s="80" t="s">
        <v>1767</v>
      </c>
      <c r="U215" s="110">
        <v>8.65</v>
      </c>
      <c r="V215" s="110">
        <v>43.25</v>
      </c>
      <c r="W215" s="91">
        <v>2.0099999999999998</v>
      </c>
      <c r="X215" s="91">
        <v>20.100000000000001</v>
      </c>
      <c r="Y215" s="110" t="s">
        <v>7087</v>
      </c>
      <c r="Z215" s="110" t="s">
        <v>1</v>
      </c>
      <c r="AB215" s="133" t="s">
        <v>7155</v>
      </c>
      <c r="AC215" s="133" t="s">
        <v>7155</v>
      </c>
      <c r="AD215" s="133" t="s">
        <v>1759</v>
      </c>
      <c r="AE215" s="79">
        <v>10</v>
      </c>
      <c r="AF215" s="79" t="s">
        <v>11087</v>
      </c>
      <c r="AG215" s="134">
        <v>1.125</v>
      </c>
      <c r="AH215" s="134">
        <v>8.875</v>
      </c>
      <c r="AI215" s="134">
        <v>8.875</v>
      </c>
      <c r="AJ215" s="134">
        <v>0.61299999999999999</v>
      </c>
      <c r="AK215" s="134">
        <v>12.813000000000001</v>
      </c>
      <c r="AL215" s="134">
        <v>9.3130000000000006</v>
      </c>
      <c r="AM215" s="134">
        <v>9.5</v>
      </c>
      <c r="AN215" s="134">
        <v>6.79</v>
      </c>
      <c r="AO215" s="134">
        <v>0.65600000000000003</v>
      </c>
      <c r="AP215" s="134">
        <v>0.5</v>
      </c>
      <c r="AQ215" s="134">
        <v>8.75</v>
      </c>
      <c r="AR215" s="134">
        <v>8.75</v>
      </c>
      <c r="AS215" s="134">
        <v>0.03</v>
      </c>
      <c r="AT215" s="133" t="s">
        <v>1765</v>
      </c>
      <c r="AU215" s="133" t="s">
        <v>7065</v>
      </c>
      <c r="AV215" s="133" t="s">
        <v>9603</v>
      </c>
      <c r="AW215" s="133" t="s">
        <v>9630</v>
      </c>
    </row>
    <row r="216" spans="1:49" x14ac:dyDescent="0.25">
      <c r="A216" s="80" t="s">
        <v>1779</v>
      </c>
      <c r="B216" s="80" t="s">
        <v>1780</v>
      </c>
      <c r="C216" s="80" t="s">
        <v>10398</v>
      </c>
      <c r="D216" s="80" t="s">
        <v>10399</v>
      </c>
      <c r="E216" s="80" t="s">
        <v>1781</v>
      </c>
      <c r="F216" s="80" t="s">
        <v>10400</v>
      </c>
      <c r="G216" s="80" t="s">
        <v>9700</v>
      </c>
      <c r="H216" s="80" t="s">
        <v>10401</v>
      </c>
      <c r="I216" s="80" t="s">
        <v>5375</v>
      </c>
      <c r="K216" s="80" t="s">
        <v>1820</v>
      </c>
      <c r="L216" s="80" t="s">
        <v>1403</v>
      </c>
      <c r="M216" s="80" t="s">
        <v>2726</v>
      </c>
      <c r="N216" s="80" t="s">
        <v>3367</v>
      </c>
      <c r="O216" s="80" t="s">
        <v>3759</v>
      </c>
      <c r="P216" s="80" t="s">
        <v>4831</v>
      </c>
      <c r="Q216" s="80" t="s">
        <v>5375</v>
      </c>
      <c r="R216" s="80" t="s">
        <v>6295</v>
      </c>
      <c r="S216" s="80" t="s">
        <v>1759</v>
      </c>
      <c r="T216" s="80" t="s">
        <v>1757</v>
      </c>
      <c r="U216" s="110">
        <v>8</v>
      </c>
      <c r="V216" s="110">
        <v>48</v>
      </c>
      <c r="W216" s="91">
        <v>1.89</v>
      </c>
      <c r="X216" s="91">
        <v>22.68</v>
      </c>
      <c r="Y216" s="110" t="s">
        <v>7087</v>
      </c>
      <c r="Z216" s="110" t="s">
        <v>1</v>
      </c>
      <c r="AB216" s="133" t="s">
        <v>8005</v>
      </c>
      <c r="AC216" s="133" t="s">
        <v>9249</v>
      </c>
      <c r="AD216" s="133" t="s">
        <v>1759</v>
      </c>
      <c r="AE216" s="79">
        <v>12</v>
      </c>
      <c r="AF216" s="79" t="s">
        <v>11265</v>
      </c>
      <c r="AG216" s="134">
        <v>1.125</v>
      </c>
      <c r="AH216" s="134">
        <v>11</v>
      </c>
      <c r="AI216" s="134">
        <v>11</v>
      </c>
      <c r="AJ216" s="134">
        <v>0.38800000000000001</v>
      </c>
      <c r="AK216" s="134">
        <v>11.574999999999999</v>
      </c>
      <c r="AL216" s="134">
        <v>11.574999999999999</v>
      </c>
      <c r="AM216" s="134">
        <v>11.9</v>
      </c>
      <c r="AN216" s="134">
        <v>5.3659999999999997</v>
      </c>
      <c r="AO216" s="134">
        <v>0.92300000000000004</v>
      </c>
      <c r="AP216" s="134">
        <v>0</v>
      </c>
      <c r="AQ216" s="134">
        <v>82</v>
      </c>
      <c r="AR216" s="134">
        <v>82</v>
      </c>
      <c r="AS216" s="134"/>
      <c r="AT216" s="133" t="s">
        <v>1757</v>
      </c>
      <c r="AU216" s="133" t="s">
        <v>1764</v>
      </c>
      <c r="AV216" s="133" t="s">
        <v>9601</v>
      </c>
      <c r="AW216" s="133" t="s">
        <v>9630</v>
      </c>
    </row>
    <row r="217" spans="1:49" x14ac:dyDescent="0.25">
      <c r="A217" s="80" t="s">
        <v>1779</v>
      </c>
      <c r="B217" s="80" t="s">
        <v>1780</v>
      </c>
      <c r="C217" s="80" t="s">
        <v>9650</v>
      </c>
      <c r="D217" s="80" t="s">
        <v>9651</v>
      </c>
      <c r="E217" s="80" t="s">
        <v>1772</v>
      </c>
      <c r="F217" s="80" t="s">
        <v>9652</v>
      </c>
      <c r="G217" s="80" t="s">
        <v>9644</v>
      </c>
      <c r="H217" s="80" t="s">
        <v>9653</v>
      </c>
      <c r="I217" s="80" t="s">
        <v>5375</v>
      </c>
      <c r="K217" s="80" t="s">
        <v>1820</v>
      </c>
      <c r="L217" s="80" t="s">
        <v>598</v>
      </c>
      <c r="M217" s="80" t="s">
        <v>2130</v>
      </c>
      <c r="N217" s="80" t="s">
        <v>3390</v>
      </c>
      <c r="O217" s="80" t="s">
        <v>3519</v>
      </c>
      <c r="P217" s="80" t="s">
        <v>4306</v>
      </c>
      <c r="Q217" s="80" t="s">
        <v>5375</v>
      </c>
      <c r="R217" s="80" t="s">
        <v>5693</v>
      </c>
      <c r="S217" s="80" t="s">
        <v>1762</v>
      </c>
      <c r="T217" s="80" t="s">
        <v>1757</v>
      </c>
      <c r="U217" s="110">
        <v>6.4</v>
      </c>
      <c r="V217" s="110">
        <v>38.4</v>
      </c>
      <c r="W217" s="91">
        <v>1.6588000000000001</v>
      </c>
      <c r="X217" s="91">
        <v>19.9056</v>
      </c>
      <c r="Y217" s="110" t="s">
        <v>14932</v>
      </c>
      <c r="Z217" s="110" t="s">
        <v>1</v>
      </c>
      <c r="AB217" s="133" t="s">
        <v>7402</v>
      </c>
      <c r="AC217" s="133" t="s">
        <v>8957</v>
      </c>
      <c r="AD217" s="133" t="s">
        <v>1760</v>
      </c>
      <c r="AE217" s="79">
        <v>96</v>
      </c>
      <c r="AF217" s="79" t="s">
        <v>11083</v>
      </c>
      <c r="AG217" s="134">
        <v>1</v>
      </c>
      <c r="AH217" s="134">
        <v>4.875</v>
      </c>
      <c r="AI217" s="134">
        <v>10</v>
      </c>
      <c r="AJ217" s="134">
        <v>0.33200000000000002</v>
      </c>
      <c r="AK217" s="134">
        <v>8.25</v>
      </c>
      <c r="AL217" s="134">
        <v>8</v>
      </c>
      <c r="AM217" s="134">
        <v>4.5</v>
      </c>
      <c r="AN217" s="134">
        <v>4.1500000000000004</v>
      </c>
      <c r="AO217" s="134">
        <v>0.17199999999999999</v>
      </c>
      <c r="AP217" s="134">
        <v>0.125</v>
      </c>
      <c r="AQ217" s="134">
        <v>0.75</v>
      </c>
      <c r="AR217" s="134">
        <v>7.5</v>
      </c>
      <c r="AS217" s="134">
        <v>1.2E-2</v>
      </c>
      <c r="AT217" s="133" t="s">
        <v>9568</v>
      </c>
      <c r="AU217" s="133" t="s">
        <v>1767</v>
      </c>
      <c r="AV217" s="133" t="s">
        <v>9598</v>
      </c>
      <c r="AW217" s="133" t="s">
        <v>9629</v>
      </c>
    </row>
    <row r="218" spans="1:49" x14ac:dyDescent="0.25">
      <c r="A218" s="80" t="s">
        <v>1779</v>
      </c>
      <c r="B218" s="80" t="s">
        <v>1780</v>
      </c>
      <c r="C218" s="80" t="s">
        <v>9772</v>
      </c>
      <c r="D218" s="80" t="s">
        <v>9773</v>
      </c>
      <c r="E218" s="80" t="s">
        <v>7086</v>
      </c>
      <c r="F218" s="80" t="s">
        <v>9774</v>
      </c>
      <c r="G218" s="80" t="s">
        <v>9700</v>
      </c>
      <c r="H218" s="80" t="s">
        <v>9775</v>
      </c>
      <c r="I218" s="80" t="s">
        <v>9741</v>
      </c>
      <c r="K218" s="80" t="s">
        <v>13936</v>
      </c>
      <c r="L218" s="80" t="s">
        <v>742</v>
      </c>
      <c r="M218" s="80" t="s">
        <v>2112</v>
      </c>
      <c r="N218" s="80" t="s">
        <v>3371</v>
      </c>
      <c r="O218" s="80" t="s">
        <v>3596</v>
      </c>
      <c r="P218" s="80" t="s">
        <v>4289</v>
      </c>
      <c r="Q218" s="80" t="s">
        <v>5376</v>
      </c>
      <c r="R218" s="80" t="s">
        <v>5675</v>
      </c>
      <c r="S218" s="80" t="s">
        <v>1759</v>
      </c>
      <c r="T218" s="80" t="s">
        <v>1757</v>
      </c>
      <c r="U218" s="110">
        <v>7.15</v>
      </c>
      <c r="V218" s="110">
        <v>42.9</v>
      </c>
      <c r="W218" s="91">
        <v>3.1102500000000002</v>
      </c>
      <c r="X218" s="91">
        <v>37.323</v>
      </c>
      <c r="Y218" s="110" t="s">
        <v>14932</v>
      </c>
      <c r="Z218" s="110" t="s">
        <v>1</v>
      </c>
      <c r="AB218" s="133" t="s">
        <v>7384</v>
      </c>
      <c r="AC218" s="133" t="s">
        <v>8943</v>
      </c>
      <c r="AD218" s="133" t="s">
        <v>1764</v>
      </c>
      <c r="AE218" s="79">
        <v>48</v>
      </c>
      <c r="AF218" s="79" t="s">
        <v>11156</v>
      </c>
      <c r="AG218" s="134">
        <v>0.4</v>
      </c>
      <c r="AH218" s="134">
        <v>8.5</v>
      </c>
      <c r="AI218" s="134">
        <v>13</v>
      </c>
      <c r="AJ218" s="134">
        <v>0.23599999999999999</v>
      </c>
      <c r="AK218" s="134">
        <v>12</v>
      </c>
      <c r="AL218" s="134">
        <v>8.25</v>
      </c>
      <c r="AM218" s="134">
        <v>5</v>
      </c>
      <c r="AN218" s="134">
        <v>2.95</v>
      </c>
      <c r="AO218" s="134">
        <v>0.28599999999999998</v>
      </c>
      <c r="AP218" s="134">
        <v>0.1</v>
      </c>
      <c r="AQ218" s="134">
        <v>96</v>
      </c>
      <c r="AR218" s="134">
        <v>30</v>
      </c>
      <c r="AS218" s="134"/>
      <c r="AT218" s="133" t="s">
        <v>1791</v>
      </c>
      <c r="AU218" s="133" t="s">
        <v>7075</v>
      </c>
      <c r="AV218" s="133" t="s">
        <v>9602</v>
      </c>
      <c r="AW218" s="133" t="s">
        <v>9629</v>
      </c>
    </row>
    <row r="219" spans="1:49" x14ac:dyDescent="0.25">
      <c r="A219" s="80" t="s">
        <v>1779</v>
      </c>
      <c r="B219" s="80" t="s">
        <v>1780</v>
      </c>
      <c r="C219" s="80" t="s">
        <v>9814</v>
      </c>
      <c r="D219" s="80" t="s">
        <v>9815</v>
      </c>
      <c r="E219" s="80" t="s">
        <v>1781</v>
      </c>
      <c r="F219" s="80" t="s">
        <v>9816</v>
      </c>
      <c r="G219" s="80" t="s">
        <v>9744</v>
      </c>
      <c r="H219" s="80" t="s">
        <v>9779</v>
      </c>
      <c r="I219" s="80" t="s">
        <v>5375</v>
      </c>
      <c r="K219" s="80" t="s">
        <v>1820</v>
      </c>
      <c r="L219" s="80" t="s">
        <v>317</v>
      </c>
      <c r="M219" s="80" t="s">
        <v>2332</v>
      </c>
      <c r="N219" s="80" t="s">
        <v>3377</v>
      </c>
      <c r="O219" s="80" t="s">
        <v>3553</v>
      </c>
      <c r="P219" s="80" t="s">
        <v>4490</v>
      </c>
      <c r="Q219" s="80" t="s">
        <v>5375</v>
      </c>
      <c r="R219" s="80" t="s">
        <v>5897</v>
      </c>
      <c r="S219" s="80" t="s">
        <v>1766</v>
      </c>
      <c r="T219" s="80" t="s">
        <v>1757</v>
      </c>
      <c r="U219" s="110">
        <v>4.75</v>
      </c>
      <c r="V219" s="110">
        <v>28.5</v>
      </c>
      <c r="W219" s="91">
        <v>1.06</v>
      </c>
      <c r="X219" s="91">
        <v>12.72</v>
      </c>
      <c r="Y219" s="110" t="s">
        <v>7087</v>
      </c>
      <c r="Z219" s="110" t="s">
        <v>1</v>
      </c>
      <c r="AB219" s="133" t="s">
        <v>7606</v>
      </c>
      <c r="AC219" s="133" t="s">
        <v>7606</v>
      </c>
      <c r="AD219" s="133" t="s">
        <v>1759</v>
      </c>
      <c r="AE219" s="79">
        <v>12</v>
      </c>
      <c r="AF219" s="79" t="s">
        <v>11121</v>
      </c>
      <c r="AG219" s="134">
        <v>1.625</v>
      </c>
      <c r="AH219" s="134">
        <v>5</v>
      </c>
      <c r="AI219" s="134">
        <v>5</v>
      </c>
      <c r="AJ219" s="134">
        <v>0.24399999999999999</v>
      </c>
      <c r="AK219" s="134">
        <v>12.7</v>
      </c>
      <c r="AL219" s="134">
        <v>11.2</v>
      </c>
      <c r="AM219" s="134">
        <v>5.65</v>
      </c>
      <c r="AN219" s="134">
        <v>3.4780000000000002</v>
      </c>
      <c r="AO219" s="134">
        <v>0.46500000000000002</v>
      </c>
      <c r="AP219" s="134">
        <v>5.5E-2</v>
      </c>
      <c r="AQ219" s="134">
        <v>10</v>
      </c>
      <c r="AR219" s="134">
        <v>10</v>
      </c>
      <c r="AS219" s="134">
        <v>6.0000000000000001E-3</v>
      </c>
      <c r="AT219" s="133" t="s">
        <v>1757</v>
      </c>
      <c r="AU219" s="133" t="s">
        <v>1760</v>
      </c>
      <c r="AV219" s="133" t="s">
        <v>9601</v>
      </c>
      <c r="AW219" s="133" t="s">
        <v>9630</v>
      </c>
    </row>
    <row r="220" spans="1:49" x14ac:dyDescent="0.25">
      <c r="A220" s="80" t="s">
        <v>1779</v>
      </c>
      <c r="B220" s="80" t="s">
        <v>1780</v>
      </c>
      <c r="C220" s="80" t="s">
        <v>9772</v>
      </c>
      <c r="D220" s="80" t="s">
        <v>9773</v>
      </c>
      <c r="E220" s="80" t="s">
        <v>7086</v>
      </c>
      <c r="F220" s="80" t="s">
        <v>9774</v>
      </c>
      <c r="G220" s="80" t="s">
        <v>9700</v>
      </c>
      <c r="H220" s="80" t="s">
        <v>9775</v>
      </c>
      <c r="I220" s="80" t="s">
        <v>9741</v>
      </c>
      <c r="K220" s="80" t="s">
        <v>13936</v>
      </c>
      <c r="L220" s="80" t="s">
        <v>325</v>
      </c>
      <c r="M220" s="80" t="s">
        <v>1886</v>
      </c>
      <c r="N220" s="80" t="s">
        <v>3394</v>
      </c>
      <c r="O220" s="80" t="s">
        <v>3548</v>
      </c>
      <c r="P220" s="80" t="s">
        <v>4076</v>
      </c>
      <c r="Q220" s="80" t="s">
        <v>5376</v>
      </c>
      <c r="R220" s="80" t="s">
        <v>5448</v>
      </c>
      <c r="S220" s="80" t="s">
        <v>1759</v>
      </c>
      <c r="T220" s="80" t="s">
        <v>1757</v>
      </c>
      <c r="U220" s="110">
        <v>7.15</v>
      </c>
      <c r="V220" s="110">
        <v>42.9</v>
      </c>
      <c r="W220" s="91">
        <v>3.1102500000000002</v>
      </c>
      <c r="X220" s="91">
        <v>37.323</v>
      </c>
      <c r="Y220" s="110" t="s">
        <v>14932</v>
      </c>
      <c r="Z220" s="110" t="s">
        <v>1</v>
      </c>
      <c r="AB220" s="133" t="s">
        <v>7160</v>
      </c>
      <c r="AC220" s="133" t="s">
        <v>8812</v>
      </c>
      <c r="AD220" s="133" t="s">
        <v>1764</v>
      </c>
      <c r="AE220" s="79">
        <v>48</v>
      </c>
      <c r="AF220" s="79" t="s">
        <v>11110</v>
      </c>
      <c r="AG220" s="134">
        <v>0.125</v>
      </c>
      <c r="AH220" s="134">
        <v>8</v>
      </c>
      <c r="AI220" s="134">
        <v>12.5</v>
      </c>
      <c r="AJ220" s="134">
        <v>0.23599999999999999</v>
      </c>
      <c r="AK220" s="134">
        <v>12</v>
      </c>
      <c r="AL220" s="134">
        <v>8.25</v>
      </c>
      <c r="AM220" s="134">
        <v>5</v>
      </c>
      <c r="AN220" s="134">
        <v>2.95</v>
      </c>
      <c r="AO220" s="134">
        <v>0.28599999999999998</v>
      </c>
      <c r="AP220" s="134">
        <v>0.1</v>
      </c>
      <c r="AQ220" s="134">
        <v>96</v>
      </c>
      <c r="AR220" s="134">
        <v>30</v>
      </c>
      <c r="AS220" s="134"/>
      <c r="AT220" s="133" t="s">
        <v>1791</v>
      </c>
      <c r="AU220" s="133" t="s">
        <v>7075</v>
      </c>
      <c r="AV220" s="133" t="s">
        <v>9602</v>
      </c>
      <c r="AW220" s="133" t="s">
        <v>9629</v>
      </c>
    </row>
    <row r="221" spans="1:49" x14ac:dyDescent="0.25">
      <c r="A221" s="80" t="s">
        <v>1779</v>
      </c>
      <c r="B221" s="80" t="s">
        <v>1780</v>
      </c>
      <c r="C221" s="80" t="s">
        <v>10398</v>
      </c>
      <c r="D221" s="80" t="s">
        <v>10399</v>
      </c>
      <c r="E221" s="80" t="s">
        <v>1781</v>
      </c>
      <c r="F221" s="80" t="s">
        <v>10400</v>
      </c>
      <c r="G221" s="80" t="s">
        <v>9700</v>
      </c>
      <c r="H221" s="80" t="s">
        <v>10401</v>
      </c>
      <c r="I221" s="80" t="s">
        <v>5375</v>
      </c>
      <c r="K221" s="80" t="s">
        <v>1820</v>
      </c>
      <c r="L221" s="80" t="s">
        <v>1192</v>
      </c>
      <c r="M221" s="80" t="s">
        <v>2729</v>
      </c>
      <c r="N221" s="80" t="s">
        <v>3390</v>
      </c>
      <c r="O221" s="80" t="s">
        <v>3759</v>
      </c>
      <c r="P221" s="80" t="s">
        <v>4834</v>
      </c>
      <c r="Q221" s="80" t="s">
        <v>5375</v>
      </c>
      <c r="R221" s="80" t="s">
        <v>6298</v>
      </c>
      <c r="S221" s="80" t="s">
        <v>1759</v>
      </c>
      <c r="T221" s="80" t="s">
        <v>1757</v>
      </c>
      <c r="U221" s="110">
        <v>8</v>
      </c>
      <c r="V221" s="110">
        <v>48</v>
      </c>
      <c r="W221" s="91">
        <v>1.89</v>
      </c>
      <c r="X221" s="91">
        <v>22.68</v>
      </c>
      <c r="Y221" s="110" t="s">
        <v>7087</v>
      </c>
      <c r="Z221" s="110" t="s">
        <v>1</v>
      </c>
      <c r="AB221" s="133" t="s">
        <v>8008</v>
      </c>
      <c r="AC221" s="133" t="s">
        <v>8008</v>
      </c>
      <c r="AD221" s="133" t="s">
        <v>1759</v>
      </c>
      <c r="AE221" s="79">
        <v>12</v>
      </c>
      <c r="AF221" s="79" t="s">
        <v>11265</v>
      </c>
      <c r="AG221" s="134">
        <v>1.125</v>
      </c>
      <c r="AH221" s="134">
        <v>11</v>
      </c>
      <c r="AI221" s="134">
        <v>11</v>
      </c>
      <c r="AJ221" s="134">
        <v>0.38800000000000001</v>
      </c>
      <c r="AK221" s="134">
        <v>11.574999999999999</v>
      </c>
      <c r="AL221" s="134">
        <v>11.574999999999999</v>
      </c>
      <c r="AM221" s="134">
        <v>11.9</v>
      </c>
      <c r="AN221" s="134">
        <v>5.3659999999999997</v>
      </c>
      <c r="AO221" s="134">
        <v>0.92300000000000004</v>
      </c>
      <c r="AP221" s="134">
        <v>0</v>
      </c>
      <c r="AQ221" s="134">
        <v>82</v>
      </c>
      <c r="AR221" s="134">
        <v>82</v>
      </c>
      <c r="AS221" s="134"/>
      <c r="AT221" s="133" t="s">
        <v>1757</v>
      </c>
      <c r="AU221" s="133" t="s">
        <v>1764</v>
      </c>
      <c r="AV221" s="133" t="s">
        <v>9601</v>
      </c>
      <c r="AW221" s="133" t="s">
        <v>9630</v>
      </c>
    </row>
    <row r="222" spans="1:49" x14ac:dyDescent="0.25">
      <c r="A222" s="80" t="s">
        <v>1779</v>
      </c>
      <c r="B222" s="80" t="s">
        <v>1797</v>
      </c>
      <c r="C222" s="80" t="s">
        <v>9965</v>
      </c>
      <c r="D222" s="80" t="s">
        <v>9966</v>
      </c>
      <c r="E222" s="80" t="s">
        <v>1787</v>
      </c>
      <c r="F222" s="80" t="s">
        <v>9967</v>
      </c>
      <c r="G222" s="80" t="s">
        <v>9705</v>
      </c>
      <c r="H222" s="80" t="s">
        <v>9968</v>
      </c>
      <c r="I222" s="80" t="s">
        <v>9635</v>
      </c>
      <c r="K222" s="80" t="s">
        <v>1820</v>
      </c>
      <c r="L222" s="80" t="s">
        <v>439</v>
      </c>
      <c r="M222" s="80" t="s">
        <v>2134</v>
      </c>
      <c r="N222" s="80" t="s">
        <v>3387</v>
      </c>
      <c r="O222" s="80" t="s">
        <v>3600</v>
      </c>
      <c r="P222" s="80" t="s">
        <v>4310</v>
      </c>
      <c r="Q222" s="80" t="s">
        <v>5374</v>
      </c>
      <c r="R222" s="80" t="s">
        <v>5697</v>
      </c>
      <c r="S222" s="80" t="s">
        <v>1759</v>
      </c>
      <c r="T222" s="80" t="s">
        <v>1757</v>
      </c>
      <c r="U222" s="110">
        <v>3.5</v>
      </c>
      <c r="V222" s="110">
        <v>21</v>
      </c>
      <c r="W222" s="91">
        <v>1.3125</v>
      </c>
      <c r="X222" s="91">
        <v>15.75</v>
      </c>
      <c r="Y222" s="110" t="s">
        <v>7087</v>
      </c>
      <c r="Z222" s="110" t="s">
        <v>1</v>
      </c>
      <c r="AB222" s="133" t="s">
        <v>7406</v>
      </c>
      <c r="AC222" s="133" t="s">
        <v>8961</v>
      </c>
      <c r="AD222" s="133" t="s">
        <v>1757</v>
      </c>
      <c r="AE222" s="79">
        <v>144</v>
      </c>
      <c r="AF222" s="79" t="s">
        <v>11160</v>
      </c>
      <c r="AG222" s="134">
        <v>0.85</v>
      </c>
      <c r="AH222" s="134">
        <v>6.625</v>
      </c>
      <c r="AI222" s="134">
        <v>9</v>
      </c>
      <c r="AJ222" s="134">
        <v>8.7999999999999995E-2</v>
      </c>
      <c r="AK222" s="134">
        <v>6.75</v>
      </c>
      <c r="AL222" s="134">
        <v>6.75</v>
      </c>
      <c r="AM222" s="134">
        <v>3.25</v>
      </c>
      <c r="AN222" s="134">
        <v>1.1000000000000001</v>
      </c>
      <c r="AO222" s="134">
        <v>8.5999999999999993E-2</v>
      </c>
      <c r="AP222" s="134">
        <v>0</v>
      </c>
      <c r="AQ222" s="134">
        <v>60</v>
      </c>
      <c r="AR222" s="134">
        <v>4.25</v>
      </c>
      <c r="AS222" s="134">
        <v>7.4999999999999997E-2</v>
      </c>
      <c r="AT222" s="133" t="s">
        <v>7071</v>
      </c>
      <c r="AU222" s="133" t="s">
        <v>7066</v>
      </c>
      <c r="AV222" s="133" t="s">
        <v>9597</v>
      </c>
      <c r="AW222" s="133" t="s">
        <v>9628</v>
      </c>
    </row>
    <row r="223" spans="1:49" x14ac:dyDescent="0.25">
      <c r="A223" s="80" t="s">
        <v>1779</v>
      </c>
      <c r="B223" s="80" t="s">
        <v>1780</v>
      </c>
      <c r="C223" s="80" t="s">
        <v>9776</v>
      </c>
      <c r="D223" s="80" t="s">
        <v>9777</v>
      </c>
      <c r="E223" s="80" t="s">
        <v>1781</v>
      </c>
      <c r="F223" s="80" t="s">
        <v>9778</v>
      </c>
      <c r="G223" s="80" t="s">
        <v>9668</v>
      </c>
      <c r="H223" s="80" t="s">
        <v>9779</v>
      </c>
      <c r="I223" s="80" t="s">
        <v>5375</v>
      </c>
      <c r="K223" s="80" t="s">
        <v>1820</v>
      </c>
      <c r="L223" s="80" t="s">
        <v>244</v>
      </c>
      <c r="M223" s="80" t="s">
        <v>2337</v>
      </c>
      <c r="N223" s="80" t="s">
        <v>3385</v>
      </c>
      <c r="O223" s="80" t="s">
        <v>3546</v>
      </c>
      <c r="P223" s="80" t="s">
        <v>4231</v>
      </c>
      <c r="Q223" s="80" t="s">
        <v>5375</v>
      </c>
      <c r="R223" s="80" t="s">
        <v>5902</v>
      </c>
      <c r="S223" s="80" t="s">
        <v>1766</v>
      </c>
      <c r="T223" s="80" t="s">
        <v>1757</v>
      </c>
      <c r="U223" s="110">
        <v>5.8</v>
      </c>
      <c r="V223" s="110">
        <v>34.799999999999997</v>
      </c>
      <c r="W223" s="91">
        <v>1.47</v>
      </c>
      <c r="X223" s="91">
        <v>17.64</v>
      </c>
      <c r="Y223" s="110" t="s">
        <v>7087</v>
      </c>
      <c r="Z223" s="110" t="s">
        <v>1</v>
      </c>
      <c r="AB223" s="133" t="s">
        <v>7611</v>
      </c>
      <c r="AC223" s="133" t="s">
        <v>9068</v>
      </c>
      <c r="AD223" s="133" t="s">
        <v>1759</v>
      </c>
      <c r="AE223" s="79">
        <v>12</v>
      </c>
      <c r="AF223" s="79" t="s">
        <v>11111</v>
      </c>
      <c r="AG223" s="134">
        <v>1.5</v>
      </c>
      <c r="AH223" s="134">
        <v>6.5</v>
      </c>
      <c r="AI223" s="134">
        <v>6.5</v>
      </c>
      <c r="AJ223" s="134">
        <v>0.43099999999999999</v>
      </c>
      <c r="AK223" s="134">
        <v>13.688000000000001</v>
      </c>
      <c r="AL223" s="134">
        <v>13.063000000000001</v>
      </c>
      <c r="AM223" s="134">
        <v>7</v>
      </c>
      <c r="AN223" s="134">
        <v>5.8920000000000003</v>
      </c>
      <c r="AO223" s="134">
        <v>0.72399999999999998</v>
      </c>
      <c r="AP223" s="134">
        <v>5.5E-2</v>
      </c>
      <c r="AQ223" s="134">
        <v>12.875</v>
      </c>
      <c r="AR223" s="134">
        <v>12.875</v>
      </c>
      <c r="AS223" s="134">
        <v>6.0000000000000001E-3</v>
      </c>
      <c r="AT223" s="133" t="s">
        <v>7075</v>
      </c>
      <c r="AU223" s="133" t="s">
        <v>1758</v>
      </c>
      <c r="AV223" s="133" t="s">
        <v>9601</v>
      </c>
      <c r="AW223" s="133" t="s">
        <v>9630</v>
      </c>
    </row>
    <row r="224" spans="1:49" x14ac:dyDescent="0.25">
      <c r="A224" s="80" t="s">
        <v>1779</v>
      </c>
      <c r="B224" s="80" t="s">
        <v>1780</v>
      </c>
      <c r="C224" s="80" t="s">
        <v>9953</v>
      </c>
      <c r="D224" s="80" t="s">
        <v>9954</v>
      </c>
      <c r="E224" s="80" t="s">
        <v>1781</v>
      </c>
      <c r="F224" s="80" t="s">
        <v>9955</v>
      </c>
      <c r="G224" s="80" t="s">
        <v>9695</v>
      </c>
      <c r="H224" s="80" t="s">
        <v>9956</v>
      </c>
      <c r="I224" s="80" t="s">
        <v>5375</v>
      </c>
      <c r="K224" s="80" t="s">
        <v>1820</v>
      </c>
      <c r="L224" s="80" t="s">
        <v>743</v>
      </c>
      <c r="M224" s="80" t="s">
        <v>2116</v>
      </c>
      <c r="N224" s="80" t="s">
        <v>3372</v>
      </c>
      <c r="O224" s="80" t="s">
        <v>3527</v>
      </c>
      <c r="P224" s="80" t="s">
        <v>4293</v>
      </c>
      <c r="Q224" s="80" t="s">
        <v>5375</v>
      </c>
      <c r="R224" s="80" t="s">
        <v>5679</v>
      </c>
      <c r="S224" s="80" t="s">
        <v>1762</v>
      </c>
      <c r="T224" s="80" t="s">
        <v>1767</v>
      </c>
      <c r="U224" s="110">
        <v>5.5</v>
      </c>
      <c r="V224" s="110">
        <v>27.5</v>
      </c>
      <c r="W224" s="91">
        <v>1.48</v>
      </c>
      <c r="X224" s="91">
        <v>14.8</v>
      </c>
      <c r="Y224" s="110" t="s">
        <v>7087</v>
      </c>
      <c r="Z224" s="110" t="s">
        <v>1</v>
      </c>
      <c r="AB224" s="133" t="s">
        <v>7388</v>
      </c>
      <c r="AC224" s="133" t="s">
        <v>7388</v>
      </c>
      <c r="AD224" s="133" t="s">
        <v>1759</v>
      </c>
      <c r="AE224" s="79">
        <v>10</v>
      </c>
      <c r="AF224" s="79" t="s">
        <v>11157</v>
      </c>
      <c r="AG224" s="134">
        <v>1</v>
      </c>
      <c r="AH224" s="134">
        <v>6.875</v>
      </c>
      <c r="AI224" s="134">
        <v>6.875</v>
      </c>
      <c r="AJ224" s="134">
        <v>0.4</v>
      </c>
      <c r="AK224" s="134">
        <v>11.824999999999999</v>
      </c>
      <c r="AL224" s="134">
        <v>7.3250000000000002</v>
      </c>
      <c r="AM224" s="134">
        <v>7.2750000000000004</v>
      </c>
      <c r="AN224" s="134">
        <v>4.41</v>
      </c>
      <c r="AO224" s="134">
        <v>0.36499999999999999</v>
      </c>
      <c r="AP224" s="134">
        <v>0.5</v>
      </c>
      <c r="AQ224" s="134">
        <v>7</v>
      </c>
      <c r="AR224" s="134">
        <v>7</v>
      </c>
      <c r="AS224" s="134">
        <v>1.9E-2</v>
      </c>
      <c r="AT224" s="133" t="s">
        <v>1763</v>
      </c>
      <c r="AU224" s="133" t="s">
        <v>1758</v>
      </c>
      <c r="AV224" s="133" t="s">
        <v>9603</v>
      </c>
      <c r="AW224" s="133" t="s">
        <v>9630</v>
      </c>
    </row>
    <row r="225" spans="1:49" x14ac:dyDescent="0.25">
      <c r="A225" s="80" t="s">
        <v>1779</v>
      </c>
      <c r="B225" s="80" t="s">
        <v>1780</v>
      </c>
      <c r="C225" s="80" t="s">
        <v>9665</v>
      </c>
      <c r="D225" s="80" t="s">
        <v>9666</v>
      </c>
      <c r="E225" s="80" t="s">
        <v>1781</v>
      </c>
      <c r="F225" s="80" t="s">
        <v>9667</v>
      </c>
      <c r="G225" s="80" t="s">
        <v>9668</v>
      </c>
      <c r="H225" s="80" t="s">
        <v>9669</v>
      </c>
      <c r="I225" s="80" t="s">
        <v>5375</v>
      </c>
      <c r="K225" s="80" t="s">
        <v>1820</v>
      </c>
      <c r="L225" s="80" t="s">
        <v>618</v>
      </c>
      <c r="M225" s="80" t="s">
        <v>1889</v>
      </c>
      <c r="N225" s="80" t="s">
        <v>3395</v>
      </c>
      <c r="O225" s="80" t="s">
        <v>3520</v>
      </c>
      <c r="P225" s="80" t="s">
        <v>4078</v>
      </c>
      <c r="Q225" s="80" t="s">
        <v>5375</v>
      </c>
      <c r="R225" s="80" t="s">
        <v>5451</v>
      </c>
      <c r="S225" s="80" t="s">
        <v>1766</v>
      </c>
      <c r="T225" s="80" t="s">
        <v>1767</v>
      </c>
      <c r="U225" s="110">
        <v>7.2</v>
      </c>
      <c r="V225" s="110">
        <v>36</v>
      </c>
      <c r="W225" s="91">
        <v>1.85</v>
      </c>
      <c r="X225" s="91">
        <v>18.5</v>
      </c>
      <c r="Y225" s="110" t="s">
        <v>7087</v>
      </c>
      <c r="Z225" s="110" t="s">
        <v>1</v>
      </c>
      <c r="AB225" s="133" t="s">
        <v>7162</v>
      </c>
      <c r="AC225" s="133" t="s">
        <v>7162</v>
      </c>
      <c r="AD225" s="133" t="s">
        <v>1759</v>
      </c>
      <c r="AE225" s="79">
        <v>10</v>
      </c>
      <c r="AF225" s="79" t="s">
        <v>11084</v>
      </c>
      <c r="AG225" s="134">
        <v>2.375</v>
      </c>
      <c r="AH225" s="134">
        <v>6.5</v>
      </c>
      <c r="AI225" s="134">
        <v>6.5</v>
      </c>
      <c r="AJ225" s="134">
        <v>0.60599999999999998</v>
      </c>
      <c r="AK225" s="134">
        <v>13.688000000000001</v>
      </c>
      <c r="AL225" s="134">
        <v>13.063000000000001</v>
      </c>
      <c r="AM225" s="134">
        <v>7</v>
      </c>
      <c r="AN225" s="134">
        <v>6.78</v>
      </c>
      <c r="AO225" s="134">
        <v>0.72399999999999998</v>
      </c>
      <c r="AP225" s="134">
        <v>5.2999999999999999E-2</v>
      </c>
      <c r="AQ225" s="134">
        <v>12.875</v>
      </c>
      <c r="AR225" s="134">
        <v>12.875</v>
      </c>
      <c r="AS225" s="134">
        <v>6.0000000000000001E-3</v>
      </c>
      <c r="AT225" s="133" t="s">
        <v>7075</v>
      </c>
      <c r="AU225" s="133" t="s">
        <v>1758</v>
      </c>
      <c r="AV225" s="133" t="s">
        <v>9601</v>
      </c>
      <c r="AW225" s="133" t="s">
        <v>9630</v>
      </c>
    </row>
    <row r="226" spans="1:49" x14ac:dyDescent="0.25">
      <c r="A226" s="80" t="s">
        <v>1779</v>
      </c>
      <c r="B226" s="80" t="s">
        <v>1780</v>
      </c>
      <c r="C226" s="80" t="s">
        <v>10385</v>
      </c>
      <c r="D226" s="80" t="s">
        <v>10386</v>
      </c>
      <c r="E226" s="80" t="s">
        <v>1781</v>
      </c>
      <c r="F226" s="80" t="s">
        <v>10387</v>
      </c>
      <c r="G226" s="80" t="s">
        <v>10250</v>
      </c>
      <c r="H226" s="80" t="s">
        <v>10388</v>
      </c>
      <c r="I226" s="80" t="s">
        <v>5375</v>
      </c>
      <c r="K226" s="80" t="s">
        <v>1820</v>
      </c>
      <c r="L226" s="80" t="s">
        <v>1194</v>
      </c>
      <c r="M226" s="80" t="s">
        <v>2731</v>
      </c>
      <c r="N226" s="80" t="s">
        <v>3395</v>
      </c>
      <c r="O226" s="80" t="s">
        <v>3755</v>
      </c>
      <c r="P226" s="80" t="s">
        <v>4836</v>
      </c>
      <c r="Q226" s="80" t="s">
        <v>5375</v>
      </c>
      <c r="R226" s="80" t="s">
        <v>6300</v>
      </c>
      <c r="S226" s="80" t="s">
        <v>1765</v>
      </c>
      <c r="T226" s="80" t="s">
        <v>1757</v>
      </c>
      <c r="U226" s="110">
        <v>5.3</v>
      </c>
      <c r="V226" s="110">
        <v>31.8</v>
      </c>
      <c r="W226" s="91">
        <v>1.44</v>
      </c>
      <c r="X226" s="91">
        <v>17.28</v>
      </c>
      <c r="Y226" s="110" t="s">
        <v>7087</v>
      </c>
      <c r="Z226" s="110" t="s">
        <v>1</v>
      </c>
      <c r="AB226" s="133" t="s">
        <v>8010</v>
      </c>
      <c r="AC226" s="133" t="s">
        <v>8010</v>
      </c>
      <c r="AD226" s="133" t="s">
        <v>1759</v>
      </c>
      <c r="AE226" s="79">
        <v>12</v>
      </c>
      <c r="AF226" s="79" t="s">
        <v>11261</v>
      </c>
      <c r="AG226" s="134">
        <v>1.25</v>
      </c>
      <c r="AH226" s="134">
        <v>4.375</v>
      </c>
      <c r="AI226" s="134">
        <v>8</v>
      </c>
      <c r="AJ226" s="134">
        <v>0.23100000000000001</v>
      </c>
      <c r="AK226" s="134">
        <v>13.375</v>
      </c>
      <c r="AL226" s="134">
        <v>8.75</v>
      </c>
      <c r="AM226" s="134">
        <v>6</v>
      </c>
      <c r="AN226" s="134">
        <v>3.0720000000000001</v>
      </c>
      <c r="AO226" s="134">
        <v>0.40600000000000003</v>
      </c>
      <c r="AP226" s="134">
        <v>0.08</v>
      </c>
      <c r="AQ226" s="134">
        <v>12.75</v>
      </c>
      <c r="AR226" s="134">
        <v>16</v>
      </c>
      <c r="AS226" s="134">
        <v>1.2E-2</v>
      </c>
      <c r="AT226" s="133" t="s">
        <v>1771</v>
      </c>
      <c r="AU226" s="133" t="s">
        <v>1760</v>
      </c>
      <c r="AV226" s="133" t="s">
        <v>9601</v>
      </c>
      <c r="AW226" s="133" t="s">
        <v>9630</v>
      </c>
    </row>
    <row r="227" spans="1:49" x14ac:dyDescent="0.25">
      <c r="A227" s="80" t="s">
        <v>1779</v>
      </c>
      <c r="B227" s="80" t="s">
        <v>1780</v>
      </c>
      <c r="C227" s="80" t="s">
        <v>9814</v>
      </c>
      <c r="D227" s="80" t="s">
        <v>9815</v>
      </c>
      <c r="E227" s="80" t="s">
        <v>1781</v>
      </c>
      <c r="F227" s="80" t="s">
        <v>9816</v>
      </c>
      <c r="G227" s="80" t="s">
        <v>9744</v>
      </c>
      <c r="H227" s="80" t="s">
        <v>9779</v>
      </c>
      <c r="I227" s="80" t="s">
        <v>5375</v>
      </c>
      <c r="K227" s="80" t="s">
        <v>1820</v>
      </c>
      <c r="L227" s="80" t="s">
        <v>277</v>
      </c>
      <c r="M227" s="80" t="s">
        <v>2340</v>
      </c>
      <c r="N227" s="80" t="s">
        <v>3385</v>
      </c>
      <c r="O227" s="80" t="s">
        <v>3553</v>
      </c>
      <c r="P227" s="80" t="s">
        <v>4495</v>
      </c>
      <c r="Q227" s="80" t="s">
        <v>5375</v>
      </c>
      <c r="R227" s="80" t="s">
        <v>5905</v>
      </c>
      <c r="S227" s="80" t="s">
        <v>1766</v>
      </c>
      <c r="T227" s="80" t="s">
        <v>1757</v>
      </c>
      <c r="U227" s="110">
        <v>4.75</v>
      </c>
      <c r="V227" s="110">
        <v>28.5</v>
      </c>
      <c r="W227" s="91">
        <v>1.06</v>
      </c>
      <c r="X227" s="91">
        <v>12.72</v>
      </c>
      <c r="Y227" s="110" t="s">
        <v>7087</v>
      </c>
      <c r="Z227" s="110" t="s">
        <v>1</v>
      </c>
      <c r="AB227" s="133" t="s">
        <v>7614</v>
      </c>
      <c r="AC227" s="133" t="s">
        <v>7614</v>
      </c>
      <c r="AD227" s="133" t="s">
        <v>1759</v>
      </c>
      <c r="AE227" s="79">
        <v>12</v>
      </c>
      <c r="AF227" s="79" t="s">
        <v>11121</v>
      </c>
      <c r="AG227" s="134">
        <v>1.625</v>
      </c>
      <c r="AH227" s="134">
        <v>5</v>
      </c>
      <c r="AI227" s="134">
        <v>5</v>
      </c>
      <c r="AJ227" s="134">
        <v>0.24399999999999999</v>
      </c>
      <c r="AK227" s="134">
        <v>12.7</v>
      </c>
      <c r="AL227" s="134">
        <v>11.2</v>
      </c>
      <c r="AM227" s="134">
        <v>5.65</v>
      </c>
      <c r="AN227" s="134">
        <v>3.4780000000000002</v>
      </c>
      <c r="AO227" s="134">
        <v>0.46500000000000002</v>
      </c>
      <c r="AP227" s="134">
        <v>5.5E-2</v>
      </c>
      <c r="AQ227" s="134">
        <v>10</v>
      </c>
      <c r="AR227" s="134">
        <v>10</v>
      </c>
      <c r="AS227" s="134">
        <v>6.0000000000000001E-3</v>
      </c>
      <c r="AT227" s="133" t="s">
        <v>1757</v>
      </c>
      <c r="AU227" s="133" t="s">
        <v>1760</v>
      </c>
      <c r="AV227" s="133" t="s">
        <v>9601</v>
      </c>
      <c r="AW227" s="133" t="s">
        <v>9630</v>
      </c>
    </row>
    <row r="228" spans="1:49" x14ac:dyDescent="0.25">
      <c r="A228" s="80" t="s">
        <v>1779</v>
      </c>
      <c r="B228" s="80" t="s">
        <v>1780</v>
      </c>
      <c r="C228" s="80" t="s">
        <v>9584</v>
      </c>
      <c r="D228" s="80" t="s">
        <v>9675</v>
      </c>
      <c r="E228" s="80" t="s">
        <v>1781</v>
      </c>
      <c r="F228" s="80" t="s">
        <v>9676</v>
      </c>
      <c r="G228" s="80" t="s">
        <v>9677</v>
      </c>
      <c r="H228" s="80" t="s">
        <v>9678</v>
      </c>
      <c r="I228" s="80" t="s">
        <v>5375</v>
      </c>
      <c r="K228" s="80" t="s">
        <v>1820</v>
      </c>
      <c r="L228" s="80" t="s">
        <v>1325</v>
      </c>
      <c r="M228" s="80" t="s">
        <v>1892</v>
      </c>
      <c r="N228" s="80" t="s">
        <v>3390</v>
      </c>
      <c r="O228" s="80" t="s">
        <v>3523</v>
      </c>
      <c r="P228" s="80" t="s">
        <v>4080</v>
      </c>
      <c r="Q228" s="80" t="s">
        <v>5375</v>
      </c>
      <c r="R228" s="80" t="s">
        <v>5454</v>
      </c>
      <c r="S228" s="80" t="s">
        <v>1762</v>
      </c>
      <c r="T228" s="80" t="s">
        <v>1767</v>
      </c>
      <c r="U228" s="110">
        <v>8.65</v>
      </c>
      <c r="V228" s="110">
        <v>43.25</v>
      </c>
      <c r="W228" s="91">
        <v>2.0099999999999998</v>
      </c>
      <c r="X228" s="91">
        <v>20.100000000000001</v>
      </c>
      <c r="Y228" s="110" t="s">
        <v>7087</v>
      </c>
      <c r="Z228" s="110" t="s">
        <v>1</v>
      </c>
      <c r="AB228" s="133" t="s">
        <v>7164</v>
      </c>
      <c r="AC228" s="133" t="s">
        <v>7164</v>
      </c>
      <c r="AD228" s="133" t="s">
        <v>1759</v>
      </c>
      <c r="AE228" s="79">
        <v>10</v>
      </c>
      <c r="AF228" s="79" t="s">
        <v>11087</v>
      </c>
      <c r="AG228" s="134">
        <v>1.125</v>
      </c>
      <c r="AH228" s="134">
        <v>8.875</v>
      </c>
      <c r="AI228" s="134">
        <v>8.875</v>
      </c>
      <c r="AJ228" s="134">
        <v>0.61299999999999999</v>
      </c>
      <c r="AK228" s="134">
        <v>12.813000000000001</v>
      </c>
      <c r="AL228" s="134">
        <v>9.3130000000000006</v>
      </c>
      <c r="AM228" s="134">
        <v>9.5</v>
      </c>
      <c r="AN228" s="134">
        <v>6.79</v>
      </c>
      <c r="AO228" s="134">
        <v>0.65600000000000003</v>
      </c>
      <c r="AP228" s="134">
        <v>0.5</v>
      </c>
      <c r="AQ228" s="134">
        <v>8.75</v>
      </c>
      <c r="AR228" s="134">
        <v>8.75</v>
      </c>
      <c r="AS228" s="134">
        <v>0.03</v>
      </c>
      <c r="AT228" s="133" t="s">
        <v>1765</v>
      </c>
      <c r="AU228" s="133" t="s">
        <v>7065</v>
      </c>
      <c r="AV228" s="133" t="s">
        <v>9603</v>
      </c>
      <c r="AW228" s="133" t="s">
        <v>9630</v>
      </c>
    </row>
    <row r="229" spans="1:49" x14ac:dyDescent="0.25">
      <c r="A229" s="80" t="s">
        <v>1779</v>
      </c>
      <c r="B229" s="80" t="s">
        <v>1780</v>
      </c>
      <c r="C229" s="80" t="s">
        <v>10398</v>
      </c>
      <c r="D229" s="80" t="s">
        <v>10399</v>
      </c>
      <c r="E229" s="80" t="s">
        <v>1781</v>
      </c>
      <c r="F229" s="80" t="s">
        <v>10400</v>
      </c>
      <c r="G229" s="80" t="s">
        <v>9700</v>
      </c>
      <c r="H229" s="80" t="s">
        <v>10401</v>
      </c>
      <c r="I229" s="80" t="s">
        <v>5375</v>
      </c>
      <c r="K229" s="80" t="s">
        <v>1820</v>
      </c>
      <c r="L229" s="80" t="s">
        <v>1406</v>
      </c>
      <c r="M229" s="80" t="s">
        <v>2732</v>
      </c>
      <c r="N229" s="80" t="s">
        <v>3391</v>
      </c>
      <c r="O229" s="80" t="s">
        <v>3759</v>
      </c>
      <c r="P229" s="80" t="s">
        <v>4837</v>
      </c>
      <c r="Q229" s="80" t="s">
        <v>5375</v>
      </c>
      <c r="R229" s="80" t="s">
        <v>6301</v>
      </c>
      <c r="S229" s="80" t="s">
        <v>1759</v>
      </c>
      <c r="T229" s="80" t="s">
        <v>1757</v>
      </c>
      <c r="U229" s="110">
        <v>8</v>
      </c>
      <c r="V229" s="110">
        <v>48</v>
      </c>
      <c r="W229" s="91">
        <v>1.89</v>
      </c>
      <c r="X229" s="91">
        <v>22.68</v>
      </c>
      <c r="Y229" s="110" t="s">
        <v>7087</v>
      </c>
      <c r="Z229" s="110" t="s">
        <v>1</v>
      </c>
      <c r="AB229" s="133" t="s">
        <v>8011</v>
      </c>
      <c r="AC229" s="133" t="s">
        <v>8011</v>
      </c>
      <c r="AD229" s="133" t="s">
        <v>1759</v>
      </c>
      <c r="AE229" s="79">
        <v>12</v>
      </c>
      <c r="AF229" s="79" t="s">
        <v>11265</v>
      </c>
      <c r="AG229" s="134">
        <v>1.125</v>
      </c>
      <c r="AH229" s="134">
        <v>11</v>
      </c>
      <c r="AI229" s="134">
        <v>11</v>
      </c>
      <c r="AJ229" s="134">
        <v>0.38800000000000001</v>
      </c>
      <c r="AK229" s="134">
        <v>11.574999999999999</v>
      </c>
      <c r="AL229" s="134">
        <v>11.574999999999999</v>
      </c>
      <c r="AM229" s="134">
        <v>11.9</v>
      </c>
      <c r="AN229" s="134">
        <v>5.3659999999999997</v>
      </c>
      <c r="AO229" s="134">
        <v>0.92300000000000004</v>
      </c>
      <c r="AP229" s="134">
        <v>0</v>
      </c>
      <c r="AQ229" s="134">
        <v>82</v>
      </c>
      <c r="AR229" s="134">
        <v>82</v>
      </c>
      <c r="AS229" s="134"/>
      <c r="AT229" s="133" t="s">
        <v>1757</v>
      </c>
      <c r="AU229" s="133" t="s">
        <v>1764</v>
      </c>
      <c r="AV229" s="133" t="s">
        <v>9601</v>
      </c>
      <c r="AW229" s="133" t="s">
        <v>9630</v>
      </c>
    </row>
    <row r="230" spans="1:49" x14ac:dyDescent="0.25">
      <c r="A230" s="80" t="s">
        <v>1779</v>
      </c>
      <c r="B230" s="80" t="s">
        <v>1780</v>
      </c>
      <c r="C230" s="80" t="s">
        <v>9776</v>
      </c>
      <c r="D230" s="80" t="s">
        <v>9777</v>
      </c>
      <c r="E230" s="80" t="s">
        <v>1781</v>
      </c>
      <c r="F230" s="80" t="s">
        <v>9778</v>
      </c>
      <c r="G230" s="80" t="s">
        <v>9668</v>
      </c>
      <c r="H230" s="80" t="s">
        <v>9779</v>
      </c>
      <c r="I230" s="80" t="s">
        <v>5375</v>
      </c>
      <c r="K230" s="80" t="s">
        <v>1820</v>
      </c>
      <c r="L230" s="80" t="s">
        <v>744</v>
      </c>
      <c r="M230" s="80" t="s">
        <v>2118</v>
      </c>
      <c r="N230" s="80" t="s">
        <v>3366</v>
      </c>
      <c r="O230" s="80" t="s">
        <v>3546</v>
      </c>
      <c r="P230" s="80" t="s">
        <v>4239</v>
      </c>
      <c r="Q230" s="80" t="s">
        <v>5375</v>
      </c>
      <c r="R230" s="80" t="s">
        <v>5681</v>
      </c>
      <c r="S230" s="80" t="s">
        <v>1766</v>
      </c>
      <c r="T230" s="80" t="s">
        <v>1757</v>
      </c>
      <c r="U230" s="110">
        <v>5.8</v>
      </c>
      <c r="V230" s="110">
        <v>34.799999999999997</v>
      </c>
      <c r="W230" s="91">
        <v>1.47</v>
      </c>
      <c r="X230" s="91">
        <v>17.64</v>
      </c>
      <c r="Y230" s="110" t="s">
        <v>7087</v>
      </c>
      <c r="Z230" s="110" t="s">
        <v>1</v>
      </c>
      <c r="AB230" s="133" t="s">
        <v>7390</v>
      </c>
      <c r="AC230" s="133" t="s">
        <v>8948</v>
      </c>
      <c r="AD230" s="133" t="s">
        <v>1759</v>
      </c>
      <c r="AE230" s="79">
        <v>12</v>
      </c>
      <c r="AF230" s="79" t="s">
        <v>11111</v>
      </c>
      <c r="AG230" s="134">
        <v>1.5</v>
      </c>
      <c r="AH230" s="134">
        <v>6.5</v>
      </c>
      <c r="AI230" s="134">
        <v>6.5</v>
      </c>
      <c r="AJ230" s="134">
        <v>0.43099999999999999</v>
      </c>
      <c r="AK230" s="134">
        <v>13.688000000000001</v>
      </c>
      <c r="AL230" s="134">
        <v>13.063000000000001</v>
      </c>
      <c r="AM230" s="134">
        <v>7</v>
      </c>
      <c r="AN230" s="134">
        <v>5.8920000000000003</v>
      </c>
      <c r="AO230" s="134">
        <v>0.72399999999999998</v>
      </c>
      <c r="AP230" s="134">
        <v>5.5E-2</v>
      </c>
      <c r="AQ230" s="134">
        <v>12.875</v>
      </c>
      <c r="AR230" s="134">
        <v>12.875</v>
      </c>
      <c r="AS230" s="134">
        <v>6.0000000000000001E-3</v>
      </c>
      <c r="AT230" s="133" t="s">
        <v>7075</v>
      </c>
      <c r="AU230" s="133" t="s">
        <v>1758</v>
      </c>
      <c r="AV230" s="133" t="s">
        <v>9601</v>
      </c>
      <c r="AW230" s="133" t="s">
        <v>9630</v>
      </c>
    </row>
    <row r="231" spans="1:49" x14ac:dyDescent="0.25">
      <c r="A231" s="80" t="s">
        <v>1779</v>
      </c>
      <c r="B231" s="80" t="s">
        <v>1797</v>
      </c>
      <c r="C231" s="80" t="s">
        <v>10093</v>
      </c>
      <c r="D231" s="80" t="s">
        <v>10094</v>
      </c>
      <c r="E231" s="80" t="s">
        <v>1787</v>
      </c>
      <c r="F231" s="80" t="s">
        <v>10095</v>
      </c>
      <c r="G231" s="80" t="s">
        <v>9753</v>
      </c>
      <c r="H231" s="80" t="s">
        <v>10096</v>
      </c>
      <c r="I231" s="80" t="s">
        <v>9635</v>
      </c>
      <c r="K231" s="80" t="s">
        <v>1820</v>
      </c>
      <c r="L231" s="80" t="s">
        <v>933</v>
      </c>
      <c r="M231" s="80" t="s">
        <v>2351</v>
      </c>
      <c r="N231" s="80" t="s">
        <v>3387</v>
      </c>
      <c r="O231" s="80" t="s">
        <v>3636</v>
      </c>
      <c r="P231" s="80" t="s">
        <v>4503</v>
      </c>
      <c r="Q231" s="80" t="s">
        <v>5374</v>
      </c>
      <c r="R231" s="80" t="s">
        <v>5916</v>
      </c>
      <c r="S231" s="80" t="s">
        <v>1759</v>
      </c>
      <c r="T231" s="80" t="s">
        <v>1758</v>
      </c>
      <c r="U231" s="110">
        <v>1.2</v>
      </c>
      <c r="V231" s="110">
        <v>3.6</v>
      </c>
      <c r="W231" s="91">
        <v>0.45</v>
      </c>
      <c r="X231" s="91">
        <v>2.7</v>
      </c>
      <c r="Y231" s="110" t="s">
        <v>7087</v>
      </c>
      <c r="Z231" s="110" t="s">
        <v>1</v>
      </c>
      <c r="AB231" s="133" t="s">
        <v>7625</v>
      </c>
      <c r="AC231" s="133" t="s">
        <v>9075</v>
      </c>
      <c r="AD231" s="133" t="s">
        <v>1762</v>
      </c>
      <c r="AE231" s="79">
        <v>144</v>
      </c>
      <c r="AF231" s="79" t="s">
        <v>11165</v>
      </c>
      <c r="AG231" s="134">
        <v>0.5</v>
      </c>
      <c r="AH231" s="134">
        <v>2</v>
      </c>
      <c r="AI231" s="134">
        <v>4.5</v>
      </c>
      <c r="AJ231" s="134">
        <v>0.112</v>
      </c>
      <c r="AK231" s="134">
        <v>6.5</v>
      </c>
      <c r="AL231" s="134">
        <v>2</v>
      </c>
      <c r="AM231" s="134">
        <v>2.2000000000000002</v>
      </c>
      <c r="AN231" s="134">
        <v>0.7</v>
      </c>
      <c r="AO231" s="134">
        <v>1.7000000000000001E-2</v>
      </c>
      <c r="AP231" s="134">
        <v>0.5</v>
      </c>
      <c r="AQ231" s="134">
        <v>1.25</v>
      </c>
      <c r="AR231" s="134">
        <v>2.875</v>
      </c>
      <c r="AS231" s="134">
        <v>1.9E-2</v>
      </c>
      <c r="AT231" s="133" t="s">
        <v>9583</v>
      </c>
      <c r="AU231" s="133" t="s">
        <v>7076</v>
      </c>
      <c r="AV231" s="133" t="s">
        <v>9609</v>
      </c>
      <c r="AW231" s="133" t="s">
        <v>9632</v>
      </c>
    </row>
    <row r="232" spans="1:49" x14ac:dyDescent="0.25">
      <c r="A232" s="80" t="s">
        <v>1779</v>
      </c>
      <c r="B232" s="80" t="s">
        <v>1780</v>
      </c>
      <c r="C232" s="80" t="s">
        <v>9682</v>
      </c>
      <c r="D232" s="80" t="s">
        <v>9683</v>
      </c>
      <c r="E232" s="80" t="s">
        <v>1772</v>
      </c>
      <c r="F232" s="80" t="s">
        <v>9684</v>
      </c>
      <c r="G232" s="80" t="s">
        <v>9685</v>
      </c>
      <c r="H232" s="80" t="s">
        <v>9686</v>
      </c>
      <c r="I232" s="80" t="s">
        <v>5375</v>
      </c>
      <c r="K232" s="80" t="s">
        <v>1820</v>
      </c>
      <c r="L232" s="80" t="s">
        <v>619</v>
      </c>
      <c r="M232" s="80" t="s">
        <v>1893</v>
      </c>
      <c r="N232" s="80" t="s">
        <v>3390</v>
      </c>
      <c r="O232" s="80" t="s">
        <v>3525</v>
      </c>
      <c r="P232" s="80" t="s">
        <v>4081</v>
      </c>
      <c r="Q232" s="80" t="s">
        <v>5375</v>
      </c>
      <c r="R232" s="80" t="s">
        <v>5456</v>
      </c>
      <c r="S232" s="80" t="s">
        <v>1763</v>
      </c>
      <c r="T232" s="80" t="s">
        <v>1757</v>
      </c>
      <c r="U232" s="110">
        <v>19</v>
      </c>
      <c r="V232" s="110">
        <v>114</v>
      </c>
      <c r="W232" s="91">
        <v>6.0435999999999996</v>
      </c>
      <c r="X232" s="91">
        <v>72.523200000000003</v>
      </c>
      <c r="Y232" s="110" t="s">
        <v>14932</v>
      </c>
      <c r="Z232" s="110" t="s">
        <v>1</v>
      </c>
      <c r="AB232" s="133" t="s">
        <v>7165</v>
      </c>
      <c r="AC232" s="133" t="s">
        <v>8815</v>
      </c>
      <c r="AD232" s="133" t="s">
        <v>1759</v>
      </c>
      <c r="AE232" s="79">
        <v>12</v>
      </c>
      <c r="AF232" s="79" t="s">
        <v>11089</v>
      </c>
      <c r="AG232" s="134">
        <v>2.25</v>
      </c>
      <c r="AH232" s="134">
        <v>10.25</v>
      </c>
      <c r="AI232" s="134">
        <v>10.25</v>
      </c>
      <c r="AJ232" s="134">
        <v>1.079</v>
      </c>
      <c r="AK232" s="134">
        <v>15.5</v>
      </c>
      <c r="AL232" s="134">
        <v>10.5</v>
      </c>
      <c r="AM232" s="134">
        <v>10.75</v>
      </c>
      <c r="AN232" s="134">
        <v>13.49</v>
      </c>
      <c r="AO232" s="134">
        <v>1.012</v>
      </c>
      <c r="AP232" s="134">
        <v>1</v>
      </c>
      <c r="AQ232" s="134">
        <v>10.25</v>
      </c>
      <c r="AR232" s="134">
        <v>10.25</v>
      </c>
      <c r="AS232" s="134">
        <v>5.6000000000000001E-2</v>
      </c>
      <c r="AT232" s="133" t="s">
        <v>1783</v>
      </c>
      <c r="AU232" s="133" t="s">
        <v>1764</v>
      </c>
      <c r="AV232" s="133" t="s">
        <v>9605</v>
      </c>
      <c r="AW232" s="133" t="s">
        <v>9629</v>
      </c>
    </row>
    <row r="233" spans="1:49" x14ac:dyDescent="0.25">
      <c r="A233" s="80" t="s">
        <v>1779</v>
      </c>
      <c r="B233" s="80" t="s">
        <v>1780</v>
      </c>
      <c r="C233" s="80" t="s">
        <v>10398</v>
      </c>
      <c r="D233" s="80" t="s">
        <v>10399</v>
      </c>
      <c r="E233" s="80" t="s">
        <v>1781</v>
      </c>
      <c r="F233" s="80" t="s">
        <v>10400</v>
      </c>
      <c r="G233" s="80" t="s">
        <v>9700</v>
      </c>
      <c r="H233" s="80" t="s">
        <v>10401</v>
      </c>
      <c r="I233" s="80" t="s">
        <v>5375</v>
      </c>
      <c r="K233" s="80" t="s">
        <v>1820</v>
      </c>
      <c r="L233" s="80" t="s">
        <v>907</v>
      </c>
      <c r="M233" s="80" t="s">
        <v>2733</v>
      </c>
      <c r="N233" s="80" t="s">
        <v>3377</v>
      </c>
      <c r="O233" s="80" t="s">
        <v>3759</v>
      </c>
      <c r="P233" s="80" t="s">
        <v>4838</v>
      </c>
      <c r="Q233" s="80" t="s">
        <v>5375</v>
      </c>
      <c r="R233" s="80" t="s">
        <v>6302</v>
      </c>
      <c r="S233" s="80" t="s">
        <v>1759</v>
      </c>
      <c r="T233" s="80" t="s">
        <v>1757</v>
      </c>
      <c r="U233" s="110">
        <v>8</v>
      </c>
      <c r="V233" s="110">
        <v>48</v>
      </c>
      <c r="W233" s="91">
        <v>1.89</v>
      </c>
      <c r="X233" s="91">
        <v>22.68</v>
      </c>
      <c r="Y233" s="110" t="s">
        <v>7087</v>
      </c>
      <c r="Z233" s="110" t="s">
        <v>1</v>
      </c>
      <c r="AB233" s="133" t="s">
        <v>8012</v>
      </c>
      <c r="AC233" s="133" t="s">
        <v>9250</v>
      </c>
      <c r="AD233" s="133" t="s">
        <v>1759</v>
      </c>
      <c r="AE233" s="79">
        <v>12</v>
      </c>
      <c r="AF233" s="79" t="s">
        <v>11265</v>
      </c>
      <c r="AG233" s="134">
        <v>1.125</v>
      </c>
      <c r="AH233" s="134">
        <v>11</v>
      </c>
      <c r="AI233" s="134">
        <v>11</v>
      </c>
      <c r="AJ233" s="134">
        <v>0.38800000000000001</v>
      </c>
      <c r="AK233" s="134">
        <v>11.574999999999999</v>
      </c>
      <c r="AL233" s="134">
        <v>11.574999999999999</v>
      </c>
      <c r="AM233" s="134">
        <v>11.9</v>
      </c>
      <c r="AN233" s="134">
        <v>5.3659999999999997</v>
      </c>
      <c r="AO233" s="134">
        <v>0.92300000000000004</v>
      </c>
      <c r="AP233" s="134">
        <v>0</v>
      </c>
      <c r="AQ233" s="134">
        <v>82</v>
      </c>
      <c r="AR233" s="134">
        <v>82</v>
      </c>
      <c r="AS233" s="134"/>
      <c r="AT233" s="133" t="s">
        <v>1757</v>
      </c>
      <c r="AU233" s="133" t="s">
        <v>1764</v>
      </c>
      <c r="AV233" s="133" t="s">
        <v>9601</v>
      </c>
      <c r="AW233" s="133" t="s">
        <v>9630</v>
      </c>
    </row>
    <row r="234" spans="1:49" x14ac:dyDescent="0.25">
      <c r="A234" s="80" t="s">
        <v>1779</v>
      </c>
      <c r="B234" s="80" t="s">
        <v>1780</v>
      </c>
      <c r="C234" s="80" t="s">
        <v>9937</v>
      </c>
      <c r="D234" s="80" t="s">
        <v>9938</v>
      </c>
      <c r="E234" s="80" t="s">
        <v>7086</v>
      </c>
      <c r="F234" s="80" t="s">
        <v>9939</v>
      </c>
      <c r="G234" s="80" t="s">
        <v>9644</v>
      </c>
      <c r="H234" s="80" t="s">
        <v>9940</v>
      </c>
      <c r="I234" s="80" t="s">
        <v>9728</v>
      </c>
      <c r="K234" s="80" t="s">
        <v>1820</v>
      </c>
      <c r="L234" s="80" t="s">
        <v>120</v>
      </c>
      <c r="M234" s="80" t="s">
        <v>2121</v>
      </c>
      <c r="N234" s="80" t="s">
        <v>3379</v>
      </c>
      <c r="O234" s="80" t="s">
        <v>3597</v>
      </c>
      <c r="P234" s="80" t="s">
        <v>4297</v>
      </c>
      <c r="Q234" s="80" t="s">
        <v>5379</v>
      </c>
      <c r="R234" s="80" t="s">
        <v>5684</v>
      </c>
      <c r="S234" s="80" t="s">
        <v>1773</v>
      </c>
      <c r="T234" s="80" t="s">
        <v>1757</v>
      </c>
      <c r="U234" s="110">
        <v>1.9</v>
      </c>
      <c r="V234" s="110">
        <v>11.4</v>
      </c>
      <c r="W234" s="91">
        <v>1.1020000000000001</v>
      </c>
      <c r="X234" s="91">
        <v>13.224</v>
      </c>
      <c r="Y234" s="110" t="s">
        <v>14932</v>
      </c>
      <c r="Z234" s="110" t="s">
        <v>1</v>
      </c>
      <c r="AB234" s="133" t="s">
        <v>7393</v>
      </c>
      <c r="AC234" s="133" t="s">
        <v>8951</v>
      </c>
      <c r="AD234" s="133" t="s">
        <v>1760</v>
      </c>
      <c r="AE234" s="79">
        <v>96</v>
      </c>
      <c r="AF234" s="79" t="s">
        <v>11151</v>
      </c>
      <c r="AG234" s="134">
        <v>0.25</v>
      </c>
      <c r="AH234" s="134">
        <v>4.5</v>
      </c>
      <c r="AI234" s="134">
        <v>9</v>
      </c>
      <c r="AJ234" s="134">
        <v>0.13800000000000001</v>
      </c>
      <c r="AK234" s="134">
        <v>7.375</v>
      </c>
      <c r="AL234" s="134">
        <v>7.25</v>
      </c>
      <c r="AM234" s="134">
        <v>4.25</v>
      </c>
      <c r="AN234" s="134">
        <v>1.73</v>
      </c>
      <c r="AO234" s="134">
        <v>0.13200000000000001</v>
      </c>
      <c r="AP234" s="134"/>
      <c r="AQ234" s="134"/>
      <c r="AR234" s="134"/>
      <c r="AS234" s="134"/>
      <c r="AT234" s="133" t="s">
        <v>9573</v>
      </c>
      <c r="AU234" s="133" t="s">
        <v>1783</v>
      </c>
      <c r="AV234" s="133" t="s">
        <v>9598</v>
      </c>
      <c r="AW234" s="133" t="s">
        <v>9629</v>
      </c>
    </row>
    <row r="235" spans="1:49" x14ac:dyDescent="0.25">
      <c r="A235" s="80" t="s">
        <v>1779</v>
      </c>
      <c r="B235" s="80" t="s">
        <v>1780</v>
      </c>
      <c r="C235" s="80" t="s">
        <v>9650</v>
      </c>
      <c r="D235" s="80" t="s">
        <v>9651</v>
      </c>
      <c r="E235" s="80" t="s">
        <v>1772</v>
      </c>
      <c r="F235" s="80" t="s">
        <v>9652</v>
      </c>
      <c r="G235" s="80" t="s">
        <v>9644</v>
      </c>
      <c r="H235" s="80" t="s">
        <v>9653</v>
      </c>
      <c r="I235" s="80" t="s">
        <v>5375</v>
      </c>
      <c r="K235" s="80" t="s">
        <v>1820</v>
      </c>
      <c r="L235" s="80" t="s">
        <v>441</v>
      </c>
      <c r="M235" s="80" t="s">
        <v>2151</v>
      </c>
      <c r="N235" s="80" t="s">
        <v>3390</v>
      </c>
      <c r="O235" s="80" t="s">
        <v>3521</v>
      </c>
      <c r="P235" s="80" t="s">
        <v>4327</v>
      </c>
      <c r="Q235" s="80" t="s">
        <v>5375</v>
      </c>
      <c r="R235" s="80" t="s">
        <v>5714</v>
      </c>
      <c r="S235" s="80" t="s">
        <v>1762</v>
      </c>
      <c r="T235" s="80" t="s">
        <v>1757</v>
      </c>
      <c r="U235" s="110">
        <v>6.4</v>
      </c>
      <c r="V235" s="110">
        <v>38.4</v>
      </c>
      <c r="W235" s="91">
        <v>1.6588000000000001</v>
      </c>
      <c r="X235" s="91">
        <v>19.9056</v>
      </c>
      <c r="Y235" s="110" t="s">
        <v>14932</v>
      </c>
      <c r="Z235" s="110" t="s">
        <v>1</v>
      </c>
      <c r="AB235" s="133" t="s">
        <v>7423</v>
      </c>
      <c r="AC235" s="133" t="s">
        <v>8971</v>
      </c>
      <c r="AD235" s="133" t="s">
        <v>1760</v>
      </c>
      <c r="AE235" s="79">
        <v>96</v>
      </c>
      <c r="AF235" s="79" t="s">
        <v>11095</v>
      </c>
      <c r="AG235" s="134">
        <v>1</v>
      </c>
      <c r="AH235" s="134">
        <v>4.9370000000000003</v>
      </c>
      <c r="AI235" s="134">
        <v>9</v>
      </c>
      <c r="AJ235" s="134">
        <v>0.23599999999999999</v>
      </c>
      <c r="AK235" s="134">
        <v>7.5</v>
      </c>
      <c r="AL235" s="134">
        <v>6.75</v>
      </c>
      <c r="AM235" s="134">
        <v>5.75</v>
      </c>
      <c r="AN235" s="134">
        <v>2.95</v>
      </c>
      <c r="AO235" s="134">
        <v>0.16800000000000001</v>
      </c>
      <c r="AP235" s="134">
        <v>1.25</v>
      </c>
      <c r="AQ235" s="134">
        <v>1.25</v>
      </c>
      <c r="AR235" s="134">
        <v>6</v>
      </c>
      <c r="AS235" s="134">
        <v>6.0000000000000001E-3</v>
      </c>
      <c r="AT235" s="133" t="s">
        <v>9572</v>
      </c>
      <c r="AU235" s="133" t="s">
        <v>1760</v>
      </c>
      <c r="AV235" s="133" t="s">
        <v>9598</v>
      </c>
      <c r="AW235" s="133" t="s">
        <v>9629</v>
      </c>
    </row>
    <row r="236" spans="1:49" x14ac:dyDescent="0.25">
      <c r="A236" s="80" t="s">
        <v>1779</v>
      </c>
      <c r="B236" s="80" t="s">
        <v>1797</v>
      </c>
      <c r="C236" s="80" t="s">
        <v>10093</v>
      </c>
      <c r="D236" s="80" t="s">
        <v>10094</v>
      </c>
      <c r="E236" s="80" t="s">
        <v>1787</v>
      </c>
      <c r="F236" s="80" t="s">
        <v>10095</v>
      </c>
      <c r="G236" s="80" t="s">
        <v>9753</v>
      </c>
      <c r="H236" s="80" t="s">
        <v>10096</v>
      </c>
      <c r="I236" s="80" t="s">
        <v>9635</v>
      </c>
      <c r="K236" s="80" t="s">
        <v>1820</v>
      </c>
      <c r="L236" s="80" t="s">
        <v>386</v>
      </c>
      <c r="M236" s="80" t="s">
        <v>2355</v>
      </c>
      <c r="N236" s="80" t="s">
        <v>3387</v>
      </c>
      <c r="O236" s="80" t="s">
        <v>3637</v>
      </c>
      <c r="P236" s="80" t="s">
        <v>4506</v>
      </c>
      <c r="Q236" s="80" t="s">
        <v>5374</v>
      </c>
      <c r="R236" s="80" t="s">
        <v>5920</v>
      </c>
      <c r="S236" s="80" t="s">
        <v>1759</v>
      </c>
      <c r="T236" s="80" t="s">
        <v>1758</v>
      </c>
      <c r="U236" s="110">
        <v>1.2</v>
      </c>
      <c r="V236" s="110">
        <v>3.6</v>
      </c>
      <c r="W236" s="91">
        <v>0.45</v>
      </c>
      <c r="X236" s="91">
        <v>2.7</v>
      </c>
      <c r="Y236" s="110" t="s">
        <v>7087</v>
      </c>
      <c r="Z236" s="110" t="s">
        <v>1</v>
      </c>
      <c r="AB236" s="133" t="s">
        <v>7629</v>
      </c>
      <c r="AC236" s="133" t="s">
        <v>9077</v>
      </c>
      <c r="AD236" s="133" t="s">
        <v>1762</v>
      </c>
      <c r="AE236" s="79">
        <v>144</v>
      </c>
      <c r="AF236" s="79" t="s">
        <v>11165</v>
      </c>
      <c r="AG236" s="134">
        <v>0.5</v>
      </c>
      <c r="AH236" s="134">
        <v>2</v>
      </c>
      <c r="AI236" s="134">
        <v>4.5</v>
      </c>
      <c r="AJ236" s="134">
        <v>0.112</v>
      </c>
      <c r="AK236" s="134">
        <v>6.5</v>
      </c>
      <c r="AL236" s="134">
        <v>2</v>
      </c>
      <c r="AM236" s="134">
        <v>2.2000000000000002</v>
      </c>
      <c r="AN236" s="134">
        <v>0.7</v>
      </c>
      <c r="AO236" s="134">
        <v>1.7000000000000001E-2</v>
      </c>
      <c r="AP236" s="134">
        <v>0.5</v>
      </c>
      <c r="AQ236" s="134">
        <v>1.5</v>
      </c>
      <c r="AR236" s="134">
        <v>2.875</v>
      </c>
      <c r="AS236" s="134">
        <v>3.7999999999999999E-2</v>
      </c>
      <c r="AT236" s="133" t="s">
        <v>9583</v>
      </c>
      <c r="AU236" s="133" t="s">
        <v>7076</v>
      </c>
      <c r="AV236" s="133" t="s">
        <v>9609</v>
      </c>
      <c r="AW236" s="133" t="s">
        <v>9632</v>
      </c>
    </row>
    <row r="237" spans="1:49" x14ac:dyDescent="0.25">
      <c r="A237" s="80" t="s">
        <v>1779</v>
      </c>
      <c r="B237" s="80" t="s">
        <v>1786</v>
      </c>
      <c r="C237" s="80" t="s">
        <v>9790</v>
      </c>
      <c r="D237" s="80" t="s">
        <v>9791</v>
      </c>
      <c r="E237" s="80" t="s">
        <v>1785</v>
      </c>
      <c r="F237" s="80" t="s">
        <v>9792</v>
      </c>
      <c r="G237" s="80" t="s">
        <v>9726</v>
      </c>
      <c r="H237" s="80" t="s">
        <v>9793</v>
      </c>
      <c r="I237" s="80" t="s">
        <v>5377</v>
      </c>
      <c r="K237" s="80" t="s">
        <v>12328</v>
      </c>
      <c r="L237" s="80" t="s">
        <v>457</v>
      </c>
      <c r="M237" s="80" t="s">
        <v>1896</v>
      </c>
      <c r="N237" s="80" t="s">
        <v>3375</v>
      </c>
      <c r="O237" s="80" t="s">
        <v>3535</v>
      </c>
      <c r="P237" s="80" t="s">
        <v>4084</v>
      </c>
      <c r="Q237" s="80" t="s">
        <v>5374</v>
      </c>
      <c r="R237" s="80" t="s">
        <v>5459</v>
      </c>
      <c r="S237" s="80" t="s">
        <v>1760</v>
      </c>
      <c r="T237" s="80" t="s">
        <v>1757</v>
      </c>
      <c r="U237" s="110">
        <v>5.7</v>
      </c>
      <c r="V237" s="110">
        <v>34.200000000000003</v>
      </c>
      <c r="W237" s="91">
        <v>1.8952500000000001</v>
      </c>
      <c r="X237" s="91">
        <v>22.742999999999999</v>
      </c>
      <c r="Y237" s="110" t="s">
        <v>14933</v>
      </c>
      <c r="Z237" s="110" t="s">
        <v>1</v>
      </c>
      <c r="AB237" s="133" t="s">
        <v>7168</v>
      </c>
      <c r="AC237" s="133" t="s">
        <v>7168</v>
      </c>
      <c r="AD237" s="133" t="s">
        <v>1759</v>
      </c>
      <c r="AE237" s="79">
        <v>12</v>
      </c>
      <c r="AF237" s="79" t="s">
        <v>11098</v>
      </c>
      <c r="AG237" s="134">
        <v>3.15</v>
      </c>
      <c r="AH237" s="134">
        <v>3.15</v>
      </c>
      <c r="AI237" s="134">
        <v>5.51</v>
      </c>
      <c r="AJ237" s="134">
        <v>0.16800000000000001</v>
      </c>
      <c r="AK237" s="134">
        <v>9.9700000000000006</v>
      </c>
      <c r="AL237" s="134">
        <v>6.72</v>
      </c>
      <c r="AM237" s="134">
        <v>8.69</v>
      </c>
      <c r="AN237" s="134">
        <v>2.1</v>
      </c>
      <c r="AO237" s="134">
        <v>0.33700000000000002</v>
      </c>
      <c r="AP237" s="134">
        <v>3.125</v>
      </c>
      <c r="AQ237" s="134">
        <v>3.125</v>
      </c>
      <c r="AR237" s="134">
        <v>3.75</v>
      </c>
      <c r="AS237" s="134">
        <v>2.5000000000000001E-2</v>
      </c>
      <c r="AT237" s="133" t="s">
        <v>9567</v>
      </c>
      <c r="AU237" s="133" t="s">
        <v>7065</v>
      </c>
      <c r="AV237" s="133" t="s">
        <v>9608</v>
      </c>
      <c r="AW237" s="133" t="s">
        <v>9629</v>
      </c>
    </row>
    <row r="238" spans="1:49" x14ac:dyDescent="0.25">
      <c r="A238" s="80" t="s">
        <v>1779</v>
      </c>
      <c r="B238" s="80" t="s">
        <v>1804</v>
      </c>
      <c r="C238" s="80" t="s">
        <v>10241</v>
      </c>
      <c r="D238" s="80" t="s">
        <v>10242</v>
      </c>
      <c r="E238" s="80" t="s">
        <v>1766</v>
      </c>
      <c r="F238" s="80" t="s">
        <v>10243</v>
      </c>
      <c r="G238" s="80" t="s">
        <v>9700</v>
      </c>
      <c r="H238" s="80" t="s">
        <v>10244</v>
      </c>
      <c r="I238" s="80" t="s">
        <v>1804</v>
      </c>
      <c r="K238" s="80" t="s">
        <v>13934</v>
      </c>
      <c r="L238" s="80" t="s">
        <v>1407</v>
      </c>
      <c r="M238" s="80" t="s">
        <v>2735</v>
      </c>
      <c r="N238" s="80" t="s">
        <v>13940</v>
      </c>
      <c r="O238" s="80" t="s">
        <v>3696</v>
      </c>
      <c r="P238" s="80" t="s">
        <v>4840</v>
      </c>
      <c r="Q238" s="80" t="s">
        <v>1804</v>
      </c>
      <c r="R238" s="80" t="s">
        <v>6304</v>
      </c>
      <c r="S238" s="80" t="s">
        <v>1759</v>
      </c>
      <c r="T238" s="80" t="s">
        <v>1757</v>
      </c>
      <c r="U238" s="110">
        <v>10.3</v>
      </c>
      <c r="V238" s="110">
        <v>61.8</v>
      </c>
      <c r="W238" s="91">
        <v>2.83</v>
      </c>
      <c r="X238" s="91">
        <v>33.96</v>
      </c>
      <c r="Y238" s="110" t="s">
        <v>7087</v>
      </c>
      <c r="Z238" s="110" t="s">
        <v>7088</v>
      </c>
      <c r="AB238" s="133" t="s">
        <v>8014</v>
      </c>
      <c r="AC238" s="133" t="s">
        <v>8014</v>
      </c>
      <c r="AD238" s="133" t="s">
        <v>1759</v>
      </c>
      <c r="AE238" s="79">
        <v>12</v>
      </c>
      <c r="AF238" s="79" t="s">
        <v>11227</v>
      </c>
      <c r="AG238" s="134">
        <v>0.375</v>
      </c>
      <c r="AH238" s="134">
        <v>7.5</v>
      </c>
      <c r="AI238" s="134">
        <v>14.5</v>
      </c>
      <c r="AJ238" s="134">
        <v>0.23799999999999999</v>
      </c>
      <c r="AK238" s="134">
        <v>14.824999999999999</v>
      </c>
      <c r="AL238" s="134">
        <v>8.4499999999999993</v>
      </c>
      <c r="AM238" s="134">
        <v>5.125</v>
      </c>
      <c r="AN238" s="134">
        <v>3.2959999999999998</v>
      </c>
      <c r="AO238" s="134">
        <v>0.372</v>
      </c>
      <c r="AP238" s="134">
        <v>0.1</v>
      </c>
      <c r="AQ238" s="134">
        <v>108</v>
      </c>
      <c r="AR238" s="134">
        <v>54</v>
      </c>
      <c r="AS238" s="134">
        <v>0.3</v>
      </c>
      <c r="AT238" s="133" t="s">
        <v>7066</v>
      </c>
      <c r="AU238" s="133" t="s">
        <v>7075</v>
      </c>
      <c r="AV238" s="133" t="s">
        <v>9602</v>
      </c>
      <c r="AW238" s="133" t="s">
        <v>9630</v>
      </c>
    </row>
    <row r="239" spans="1:49" x14ac:dyDescent="0.25">
      <c r="A239" s="80" t="s">
        <v>1779</v>
      </c>
      <c r="B239" s="80" t="s">
        <v>1780</v>
      </c>
      <c r="C239" s="80" t="s">
        <v>9953</v>
      </c>
      <c r="D239" s="80" t="s">
        <v>9954</v>
      </c>
      <c r="E239" s="80" t="s">
        <v>1781</v>
      </c>
      <c r="F239" s="80" t="s">
        <v>9955</v>
      </c>
      <c r="G239" s="80" t="s">
        <v>9695</v>
      </c>
      <c r="H239" s="80" t="s">
        <v>9956</v>
      </c>
      <c r="I239" s="80" t="s">
        <v>5375</v>
      </c>
      <c r="K239" s="80" t="s">
        <v>1820</v>
      </c>
      <c r="L239" s="80" t="s">
        <v>1055</v>
      </c>
      <c r="M239" s="80" t="s">
        <v>2125</v>
      </c>
      <c r="N239" s="80" t="s">
        <v>3378</v>
      </c>
      <c r="O239" s="80" t="s">
        <v>3527</v>
      </c>
      <c r="P239" s="80" t="s">
        <v>4301</v>
      </c>
      <c r="Q239" s="80" t="s">
        <v>5375</v>
      </c>
      <c r="R239" s="80" t="s">
        <v>5688</v>
      </c>
      <c r="S239" s="80" t="s">
        <v>1762</v>
      </c>
      <c r="T239" s="80" t="s">
        <v>1767</v>
      </c>
      <c r="U239" s="110">
        <v>5.5</v>
      </c>
      <c r="V239" s="110">
        <v>27.5</v>
      </c>
      <c r="W239" s="91">
        <v>1.48</v>
      </c>
      <c r="X239" s="91">
        <v>14.8</v>
      </c>
      <c r="Y239" s="110" t="s">
        <v>7087</v>
      </c>
      <c r="Z239" s="110" t="s">
        <v>1</v>
      </c>
      <c r="AB239" s="133" t="s">
        <v>7397</v>
      </c>
      <c r="AC239" s="133" t="s">
        <v>7397</v>
      </c>
      <c r="AD239" s="133" t="s">
        <v>1759</v>
      </c>
      <c r="AE239" s="79">
        <v>10</v>
      </c>
      <c r="AF239" s="79" t="s">
        <v>11157</v>
      </c>
      <c r="AG239" s="134">
        <v>1</v>
      </c>
      <c r="AH239" s="134">
        <v>6.875</v>
      </c>
      <c r="AI239" s="134">
        <v>6.875</v>
      </c>
      <c r="AJ239" s="134">
        <v>0.4</v>
      </c>
      <c r="AK239" s="134">
        <v>11.824999999999999</v>
      </c>
      <c r="AL239" s="134">
        <v>7.3250000000000002</v>
      </c>
      <c r="AM239" s="134">
        <v>7.2750000000000004</v>
      </c>
      <c r="AN239" s="134">
        <v>4.41</v>
      </c>
      <c r="AO239" s="134">
        <v>0.36499999999999999</v>
      </c>
      <c r="AP239" s="134">
        <v>0.5</v>
      </c>
      <c r="AQ239" s="134">
        <v>7</v>
      </c>
      <c r="AR239" s="134">
        <v>7</v>
      </c>
      <c r="AS239" s="134">
        <v>1.9E-2</v>
      </c>
      <c r="AT239" s="133" t="s">
        <v>1763</v>
      </c>
      <c r="AU239" s="133" t="s">
        <v>1758</v>
      </c>
      <c r="AV239" s="133" t="s">
        <v>9603</v>
      </c>
      <c r="AW239" s="133" t="s">
        <v>9630</v>
      </c>
    </row>
    <row r="240" spans="1:49" x14ac:dyDescent="0.25">
      <c r="A240" s="80" t="s">
        <v>1779</v>
      </c>
      <c r="B240" s="80" t="s">
        <v>1797</v>
      </c>
      <c r="C240" s="80" t="s">
        <v>10093</v>
      </c>
      <c r="D240" s="80" t="s">
        <v>10094</v>
      </c>
      <c r="E240" s="80" t="s">
        <v>1787</v>
      </c>
      <c r="F240" s="80" t="s">
        <v>10095</v>
      </c>
      <c r="G240" s="80" t="s">
        <v>9753</v>
      </c>
      <c r="H240" s="80" t="s">
        <v>10096</v>
      </c>
      <c r="I240" s="80" t="s">
        <v>9635</v>
      </c>
      <c r="K240" s="80" t="s">
        <v>1820</v>
      </c>
      <c r="L240" s="80" t="s">
        <v>396</v>
      </c>
      <c r="M240" s="80" t="s">
        <v>2359</v>
      </c>
      <c r="N240" s="80" t="s">
        <v>3387</v>
      </c>
      <c r="O240" s="80" t="s">
        <v>3639</v>
      </c>
      <c r="P240" s="80" t="s">
        <v>4509</v>
      </c>
      <c r="Q240" s="80" t="s">
        <v>5374</v>
      </c>
      <c r="R240" s="80" t="s">
        <v>5924</v>
      </c>
      <c r="S240" s="80" t="s">
        <v>1759</v>
      </c>
      <c r="T240" s="80" t="s">
        <v>1758</v>
      </c>
      <c r="U240" s="110">
        <v>1.2</v>
      </c>
      <c r="V240" s="110">
        <v>3.6</v>
      </c>
      <c r="W240" s="91">
        <v>0.45</v>
      </c>
      <c r="X240" s="91">
        <v>2.7</v>
      </c>
      <c r="Y240" s="110" t="s">
        <v>7087</v>
      </c>
      <c r="Z240" s="110" t="s">
        <v>1</v>
      </c>
      <c r="AB240" s="133" t="s">
        <v>7633</v>
      </c>
      <c r="AC240" s="133" t="s">
        <v>9079</v>
      </c>
      <c r="AD240" s="133" t="s">
        <v>1762</v>
      </c>
      <c r="AE240" s="79">
        <v>144</v>
      </c>
      <c r="AF240" s="79" t="s">
        <v>11165</v>
      </c>
      <c r="AG240" s="134">
        <v>0.5</v>
      </c>
      <c r="AH240" s="134">
        <v>2</v>
      </c>
      <c r="AI240" s="134">
        <v>4.5</v>
      </c>
      <c r="AJ240" s="134">
        <v>0.112</v>
      </c>
      <c r="AK240" s="134">
        <v>6.5</v>
      </c>
      <c r="AL240" s="134">
        <v>2</v>
      </c>
      <c r="AM240" s="134">
        <v>2.2000000000000002</v>
      </c>
      <c r="AN240" s="134">
        <v>0.7</v>
      </c>
      <c r="AO240" s="134">
        <v>1.7000000000000001E-2</v>
      </c>
      <c r="AP240" s="134">
        <v>0.5</v>
      </c>
      <c r="AQ240" s="134">
        <v>1.5</v>
      </c>
      <c r="AR240" s="134">
        <v>2.875</v>
      </c>
      <c r="AS240" s="134">
        <v>4.3999999999999997E-2</v>
      </c>
      <c r="AT240" s="133" t="s">
        <v>9583</v>
      </c>
      <c r="AU240" s="133" t="s">
        <v>7076</v>
      </c>
      <c r="AV240" s="133" t="s">
        <v>9609</v>
      </c>
      <c r="AW240" s="133" t="s">
        <v>9632</v>
      </c>
    </row>
    <row r="241" spans="1:49" x14ac:dyDescent="0.25">
      <c r="A241" s="80" t="s">
        <v>1779</v>
      </c>
      <c r="B241" s="80" t="s">
        <v>1780</v>
      </c>
      <c r="C241" s="80" t="s">
        <v>9584</v>
      </c>
      <c r="D241" s="80" t="s">
        <v>9675</v>
      </c>
      <c r="E241" s="80" t="s">
        <v>1781</v>
      </c>
      <c r="F241" s="80" t="s">
        <v>9676</v>
      </c>
      <c r="G241" s="80" t="s">
        <v>9677</v>
      </c>
      <c r="H241" s="80" t="s">
        <v>9678</v>
      </c>
      <c r="I241" s="80" t="s">
        <v>5375</v>
      </c>
      <c r="K241" s="80" t="s">
        <v>1820</v>
      </c>
      <c r="L241" s="80" t="s">
        <v>461</v>
      </c>
      <c r="M241" s="80" t="s">
        <v>1901</v>
      </c>
      <c r="N241" s="80" t="s">
        <v>3385</v>
      </c>
      <c r="O241" s="80" t="s">
        <v>3523</v>
      </c>
      <c r="P241" s="80" t="s">
        <v>4089</v>
      </c>
      <c r="Q241" s="80" t="s">
        <v>5375</v>
      </c>
      <c r="R241" s="80" t="s">
        <v>5464</v>
      </c>
      <c r="S241" s="80" t="s">
        <v>1762</v>
      </c>
      <c r="T241" s="80" t="s">
        <v>1767</v>
      </c>
      <c r="U241" s="110">
        <v>8.65</v>
      </c>
      <c r="V241" s="110">
        <v>43.25</v>
      </c>
      <c r="W241" s="91">
        <v>2.0099999999999998</v>
      </c>
      <c r="X241" s="91">
        <v>20.100000000000001</v>
      </c>
      <c r="Y241" s="110" t="s">
        <v>7087</v>
      </c>
      <c r="Z241" s="110" t="s">
        <v>1</v>
      </c>
      <c r="AB241" s="133" t="s">
        <v>7173</v>
      </c>
      <c r="AC241" s="133" t="s">
        <v>7173</v>
      </c>
      <c r="AD241" s="133" t="s">
        <v>1759</v>
      </c>
      <c r="AE241" s="79">
        <v>10</v>
      </c>
      <c r="AF241" s="79" t="s">
        <v>11087</v>
      </c>
      <c r="AG241" s="134">
        <v>1.125</v>
      </c>
      <c r="AH241" s="134">
        <v>8.875</v>
      </c>
      <c r="AI241" s="134">
        <v>8.875</v>
      </c>
      <c r="AJ241" s="134">
        <v>0.61299999999999999</v>
      </c>
      <c r="AK241" s="134">
        <v>12.813000000000001</v>
      </c>
      <c r="AL241" s="134">
        <v>9.3130000000000006</v>
      </c>
      <c r="AM241" s="134">
        <v>9.5</v>
      </c>
      <c r="AN241" s="134">
        <v>6.79</v>
      </c>
      <c r="AO241" s="134">
        <v>0.65600000000000003</v>
      </c>
      <c r="AP241" s="134">
        <v>0.5</v>
      </c>
      <c r="AQ241" s="134">
        <v>8.75</v>
      </c>
      <c r="AR241" s="134">
        <v>8.75</v>
      </c>
      <c r="AS241" s="134">
        <v>0.03</v>
      </c>
      <c r="AT241" s="133" t="s">
        <v>1765</v>
      </c>
      <c r="AU241" s="133" t="s">
        <v>7065</v>
      </c>
      <c r="AV241" s="133" t="s">
        <v>9603</v>
      </c>
      <c r="AW241" s="133" t="s">
        <v>9630</v>
      </c>
    </row>
    <row r="242" spans="1:49" x14ac:dyDescent="0.25">
      <c r="A242" s="80" t="s">
        <v>1779</v>
      </c>
      <c r="B242" s="80" t="s">
        <v>1780</v>
      </c>
      <c r="C242" s="80" t="s">
        <v>10385</v>
      </c>
      <c r="D242" s="80" t="s">
        <v>10386</v>
      </c>
      <c r="E242" s="80" t="s">
        <v>1781</v>
      </c>
      <c r="F242" s="80" t="s">
        <v>10387</v>
      </c>
      <c r="G242" s="80" t="s">
        <v>10250</v>
      </c>
      <c r="H242" s="80" t="s">
        <v>10388</v>
      </c>
      <c r="I242" s="80" t="s">
        <v>5375</v>
      </c>
      <c r="K242" s="80" t="s">
        <v>1820</v>
      </c>
      <c r="L242" s="80" t="s">
        <v>888</v>
      </c>
      <c r="M242" s="80" t="s">
        <v>2736</v>
      </c>
      <c r="N242" s="80" t="s">
        <v>3370</v>
      </c>
      <c r="O242" s="80" t="s">
        <v>3755</v>
      </c>
      <c r="P242" s="80" t="s">
        <v>4841</v>
      </c>
      <c r="Q242" s="80" t="s">
        <v>5375</v>
      </c>
      <c r="R242" s="80" t="s">
        <v>6305</v>
      </c>
      <c r="S242" s="80" t="s">
        <v>1765</v>
      </c>
      <c r="T242" s="80" t="s">
        <v>1757</v>
      </c>
      <c r="U242" s="110">
        <v>5.3</v>
      </c>
      <c r="V242" s="110">
        <v>31.8</v>
      </c>
      <c r="W242" s="91">
        <v>1.44</v>
      </c>
      <c r="X242" s="91">
        <v>17.28</v>
      </c>
      <c r="Y242" s="110" t="s">
        <v>7087</v>
      </c>
      <c r="Z242" s="110" t="s">
        <v>1</v>
      </c>
      <c r="AB242" s="133" t="s">
        <v>8015</v>
      </c>
      <c r="AC242" s="133" t="s">
        <v>8015</v>
      </c>
      <c r="AD242" s="133" t="s">
        <v>1759</v>
      </c>
      <c r="AE242" s="79">
        <v>12</v>
      </c>
      <c r="AF242" s="79" t="s">
        <v>11261</v>
      </c>
      <c r="AG242" s="134">
        <v>1.25</v>
      </c>
      <c r="AH242" s="134">
        <v>4.375</v>
      </c>
      <c r="AI242" s="134">
        <v>8</v>
      </c>
      <c r="AJ242" s="134">
        <v>0.23100000000000001</v>
      </c>
      <c r="AK242" s="134">
        <v>13.375</v>
      </c>
      <c r="AL242" s="134">
        <v>8.75</v>
      </c>
      <c r="AM242" s="134">
        <v>6</v>
      </c>
      <c r="AN242" s="134">
        <v>3.0720000000000001</v>
      </c>
      <c r="AO242" s="134">
        <v>0.40600000000000003</v>
      </c>
      <c r="AP242" s="134">
        <v>0.08</v>
      </c>
      <c r="AQ242" s="134">
        <v>12.75</v>
      </c>
      <c r="AR242" s="134">
        <v>16</v>
      </c>
      <c r="AS242" s="134">
        <v>1.2E-2</v>
      </c>
      <c r="AT242" s="133" t="s">
        <v>1771</v>
      </c>
      <c r="AU242" s="133" t="s">
        <v>1760</v>
      </c>
      <c r="AV242" s="133" t="s">
        <v>9601</v>
      </c>
      <c r="AW242" s="133" t="s">
        <v>9630</v>
      </c>
    </row>
    <row r="243" spans="1:49" x14ac:dyDescent="0.25">
      <c r="A243" s="80" t="s">
        <v>1779</v>
      </c>
      <c r="B243" s="80" t="s">
        <v>1780</v>
      </c>
      <c r="C243" s="80" t="s">
        <v>9957</v>
      </c>
      <c r="D243" s="80" t="s">
        <v>9958</v>
      </c>
      <c r="E243" s="80" t="s">
        <v>7086</v>
      </c>
      <c r="F243" s="80" t="s">
        <v>9959</v>
      </c>
      <c r="G243" s="80" t="s">
        <v>9700</v>
      </c>
      <c r="H243" s="80" t="s">
        <v>9960</v>
      </c>
      <c r="I243" s="80" t="s">
        <v>9741</v>
      </c>
      <c r="K243" s="80" t="s">
        <v>13936</v>
      </c>
      <c r="L243" s="80" t="s">
        <v>121</v>
      </c>
      <c r="M243" s="80" t="s">
        <v>2128</v>
      </c>
      <c r="N243" s="80" t="s">
        <v>3371</v>
      </c>
      <c r="O243" s="80" t="s">
        <v>3598</v>
      </c>
      <c r="P243" s="80" t="s">
        <v>4304</v>
      </c>
      <c r="Q243" s="80" t="s">
        <v>5376</v>
      </c>
      <c r="R243" s="80" t="s">
        <v>5691</v>
      </c>
      <c r="S243" s="80" t="s">
        <v>1759</v>
      </c>
      <c r="T243" s="80" t="s">
        <v>1757</v>
      </c>
      <c r="U243" s="110">
        <v>8.6</v>
      </c>
      <c r="V243" s="110">
        <v>51.6</v>
      </c>
      <c r="W243" s="91">
        <v>3.7410000000000001</v>
      </c>
      <c r="X243" s="91">
        <v>44.892000000000003</v>
      </c>
      <c r="Y243" s="110" t="s">
        <v>14932</v>
      </c>
      <c r="Z243" s="110" t="s">
        <v>1</v>
      </c>
      <c r="AB243" s="133" t="s">
        <v>7400</v>
      </c>
      <c r="AC243" s="133" t="s">
        <v>8955</v>
      </c>
      <c r="AD243" s="133" t="s">
        <v>1764</v>
      </c>
      <c r="AE243" s="79">
        <v>48</v>
      </c>
      <c r="AF243" s="79" t="s">
        <v>11158</v>
      </c>
      <c r="AG243" s="134">
        <v>0.5</v>
      </c>
      <c r="AH243" s="134">
        <v>8.5</v>
      </c>
      <c r="AI243" s="134">
        <v>13</v>
      </c>
      <c r="AJ243" s="134">
        <v>0.23200000000000001</v>
      </c>
      <c r="AK243" s="134">
        <v>11</v>
      </c>
      <c r="AL243" s="134">
        <v>8</v>
      </c>
      <c r="AM243" s="134">
        <v>7.5</v>
      </c>
      <c r="AN243" s="134">
        <v>2.9</v>
      </c>
      <c r="AO243" s="134">
        <v>0.38200000000000001</v>
      </c>
      <c r="AP243" s="134">
        <v>0.1</v>
      </c>
      <c r="AQ243" s="134">
        <v>60</v>
      </c>
      <c r="AR243" s="134">
        <v>60</v>
      </c>
      <c r="AS243" s="134"/>
      <c r="AT243" s="133" t="s">
        <v>7076</v>
      </c>
      <c r="AU243" s="133" t="s">
        <v>1758</v>
      </c>
      <c r="AV243" s="133" t="s">
        <v>9602</v>
      </c>
      <c r="AW243" s="133" t="s">
        <v>9629</v>
      </c>
    </row>
    <row r="244" spans="1:49" x14ac:dyDescent="0.25">
      <c r="A244" s="80" t="s">
        <v>1779</v>
      </c>
      <c r="B244" s="80" t="s">
        <v>1797</v>
      </c>
      <c r="C244" s="80" t="s">
        <v>10093</v>
      </c>
      <c r="D244" s="80" t="s">
        <v>10094</v>
      </c>
      <c r="E244" s="80" t="s">
        <v>1787</v>
      </c>
      <c r="F244" s="80" t="s">
        <v>10095</v>
      </c>
      <c r="G244" s="80" t="s">
        <v>9753</v>
      </c>
      <c r="H244" s="80" t="s">
        <v>10096</v>
      </c>
      <c r="I244" s="80" t="s">
        <v>9635</v>
      </c>
      <c r="K244" s="80" t="s">
        <v>1820</v>
      </c>
      <c r="L244" s="80" t="s">
        <v>133</v>
      </c>
      <c r="M244" s="80" t="s">
        <v>2363</v>
      </c>
      <c r="N244" s="80" t="s">
        <v>3387</v>
      </c>
      <c r="O244" s="80" t="s">
        <v>3641</v>
      </c>
      <c r="P244" s="80" t="s">
        <v>4513</v>
      </c>
      <c r="Q244" s="80" t="s">
        <v>5374</v>
      </c>
      <c r="R244" s="80" t="s">
        <v>5928</v>
      </c>
      <c r="S244" s="80" t="s">
        <v>1759</v>
      </c>
      <c r="T244" s="80" t="s">
        <v>1758</v>
      </c>
      <c r="U244" s="110">
        <v>1.2</v>
      </c>
      <c r="V244" s="110">
        <v>3.6</v>
      </c>
      <c r="W244" s="91">
        <v>0.45</v>
      </c>
      <c r="X244" s="91">
        <v>2.7</v>
      </c>
      <c r="Y244" s="110" t="s">
        <v>7087</v>
      </c>
      <c r="Z244" s="110" t="s">
        <v>1</v>
      </c>
      <c r="AB244" s="133" t="s">
        <v>7637</v>
      </c>
      <c r="AC244" s="133" t="s">
        <v>9082</v>
      </c>
      <c r="AD244" s="133" t="s">
        <v>1762</v>
      </c>
      <c r="AE244" s="79">
        <v>144</v>
      </c>
      <c r="AF244" s="79" t="s">
        <v>11165</v>
      </c>
      <c r="AG244" s="134">
        <v>0.5</v>
      </c>
      <c r="AH244" s="134">
        <v>2</v>
      </c>
      <c r="AI244" s="134">
        <v>4.5</v>
      </c>
      <c r="AJ244" s="134">
        <v>0.112</v>
      </c>
      <c r="AK244" s="134">
        <v>6.5</v>
      </c>
      <c r="AL244" s="134">
        <v>2</v>
      </c>
      <c r="AM244" s="134">
        <v>2.2000000000000002</v>
      </c>
      <c r="AN244" s="134">
        <v>0.7</v>
      </c>
      <c r="AO244" s="134">
        <v>1.7000000000000001E-2</v>
      </c>
      <c r="AP244" s="134">
        <v>0.5</v>
      </c>
      <c r="AQ244" s="134">
        <v>1.5</v>
      </c>
      <c r="AR244" s="134">
        <v>2.875</v>
      </c>
      <c r="AS244" s="134">
        <v>3.1E-2</v>
      </c>
      <c r="AT244" s="133" t="s">
        <v>9583</v>
      </c>
      <c r="AU244" s="133" t="s">
        <v>7076</v>
      </c>
      <c r="AV244" s="133" t="s">
        <v>9609</v>
      </c>
      <c r="AW244" s="133" t="s">
        <v>9632</v>
      </c>
    </row>
    <row r="245" spans="1:49" x14ac:dyDescent="0.25">
      <c r="A245" s="80" t="s">
        <v>1779</v>
      </c>
      <c r="B245" s="80" t="s">
        <v>1780</v>
      </c>
      <c r="C245" s="80" t="s">
        <v>9772</v>
      </c>
      <c r="D245" s="80" t="s">
        <v>9773</v>
      </c>
      <c r="E245" s="80" t="s">
        <v>7086</v>
      </c>
      <c r="F245" s="80" t="s">
        <v>9774</v>
      </c>
      <c r="G245" s="80" t="s">
        <v>9700</v>
      </c>
      <c r="H245" s="80" t="s">
        <v>9775</v>
      </c>
      <c r="I245" s="80" t="s">
        <v>9741</v>
      </c>
      <c r="K245" s="80" t="s">
        <v>12328</v>
      </c>
      <c r="L245" s="80" t="s">
        <v>1327</v>
      </c>
      <c r="M245" s="80" t="s">
        <v>1907</v>
      </c>
      <c r="N245" s="80" t="s">
        <v>3397</v>
      </c>
      <c r="O245" s="80" t="s">
        <v>3554</v>
      </c>
      <c r="P245" s="80" t="s">
        <v>4095</v>
      </c>
      <c r="Q245" s="80" t="s">
        <v>5376</v>
      </c>
      <c r="R245" s="80" t="s">
        <v>5470</v>
      </c>
      <c r="S245" s="80" t="s">
        <v>1759</v>
      </c>
      <c r="T245" s="80" t="s">
        <v>1757</v>
      </c>
      <c r="U245" s="110">
        <v>7.15</v>
      </c>
      <c r="V245" s="110">
        <v>42.9</v>
      </c>
      <c r="W245" s="91">
        <v>3.1102500000000002</v>
      </c>
      <c r="X245" s="91">
        <v>37.323</v>
      </c>
      <c r="Y245" s="110" t="s">
        <v>14932</v>
      </c>
      <c r="Z245" s="110" t="s">
        <v>1</v>
      </c>
      <c r="AB245" s="133" t="s">
        <v>7179</v>
      </c>
      <c r="AC245" s="133" t="s">
        <v>8823</v>
      </c>
      <c r="AD245" s="133" t="s">
        <v>1764</v>
      </c>
      <c r="AE245" s="79">
        <v>48</v>
      </c>
      <c r="AF245" s="79" t="s">
        <v>11110</v>
      </c>
      <c r="AG245" s="134">
        <v>0.125</v>
      </c>
      <c r="AH245" s="134">
        <v>8</v>
      </c>
      <c r="AI245" s="134">
        <v>12.5</v>
      </c>
      <c r="AJ245" s="134">
        <v>0.23599999999999999</v>
      </c>
      <c r="AK245" s="134">
        <v>12</v>
      </c>
      <c r="AL245" s="134">
        <v>8.375</v>
      </c>
      <c r="AM245" s="134">
        <v>5</v>
      </c>
      <c r="AN245" s="134">
        <v>2.95</v>
      </c>
      <c r="AO245" s="134">
        <v>0.29099999999999998</v>
      </c>
      <c r="AP245" s="134">
        <v>0</v>
      </c>
      <c r="AQ245" s="134">
        <v>96</v>
      </c>
      <c r="AR245" s="134">
        <v>30</v>
      </c>
      <c r="AS245" s="134"/>
      <c r="AT245" s="133" t="s">
        <v>1791</v>
      </c>
      <c r="AU245" s="133" t="s">
        <v>7075</v>
      </c>
      <c r="AV245" s="133" t="s">
        <v>9602</v>
      </c>
      <c r="AW245" s="133" t="s">
        <v>9629</v>
      </c>
    </row>
    <row r="246" spans="1:49" x14ac:dyDescent="0.25">
      <c r="A246" s="80" t="s">
        <v>1779</v>
      </c>
      <c r="B246" s="80" t="s">
        <v>1780</v>
      </c>
      <c r="C246" s="80" t="s">
        <v>10398</v>
      </c>
      <c r="D246" s="80" t="s">
        <v>10399</v>
      </c>
      <c r="E246" s="80" t="s">
        <v>1781</v>
      </c>
      <c r="F246" s="80" t="s">
        <v>10400</v>
      </c>
      <c r="G246" s="80" t="s">
        <v>9700</v>
      </c>
      <c r="H246" s="80" t="s">
        <v>10401</v>
      </c>
      <c r="I246" s="80" t="s">
        <v>5375</v>
      </c>
      <c r="K246" s="80" t="s">
        <v>1820</v>
      </c>
      <c r="L246" s="80" t="s">
        <v>1196</v>
      </c>
      <c r="M246" s="80" t="s">
        <v>2739</v>
      </c>
      <c r="N246" s="80" t="s">
        <v>3374</v>
      </c>
      <c r="O246" s="80" t="s">
        <v>3759</v>
      </c>
      <c r="P246" s="80" t="s">
        <v>4844</v>
      </c>
      <c r="Q246" s="80" t="s">
        <v>5375</v>
      </c>
      <c r="R246" s="80" t="s">
        <v>6308</v>
      </c>
      <c r="S246" s="80" t="s">
        <v>1759</v>
      </c>
      <c r="T246" s="80" t="s">
        <v>1757</v>
      </c>
      <c r="U246" s="110">
        <v>8</v>
      </c>
      <c r="V246" s="110">
        <v>48</v>
      </c>
      <c r="W246" s="91">
        <v>1.89</v>
      </c>
      <c r="X246" s="91">
        <v>22.68</v>
      </c>
      <c r="Y246" s="110" t="s">
        <v>7087</v>
      </c>
      <c r="Z246" s="110" t="s">
        <v>1</v>
      </c>
      <c r="AB246" s="133" t="s">
        <v>8018</v>
      </c>
      <c r="AC246" s="133" t="s">
        <v>9252</v>
      </c>
      <c r="AD246" s="133" t="s">
        <v>1759</v>
      </c>
      <c r="AE246" s="79">
        <v>12</v>
      </c>
      <c r="AF246" s="79" t="s">
        <v>11265</v>
      </c>
      <c r="AG246" s="134">
        <v>1.125</v>
      </c>
      <c r="AH246" s="134">
        <v>11</v>
      </c>
      <c r="AI246" s="134">
        <v>11</v>
      </c>
      <c r="AJ246" s="134">
        <v>0.38800000000000001</v>
      </c>
      <c r="AK246" s="134">
        <v>11.574999999999999</v>
      </c>
      <c r="AL246" s="134">
        <v>11.574999999999999</v>
      </c>
      <c r="AM246" s="134">
        <v>11.9</v>
      </c>
      <c r="AN246" s="134">
        <v>5.3659999999999997</v>
      </c>
      <c r="AO246" s="134">
        <v>0.92300000000000004</v>
      </c>
      <c r="AP246" s="134">
        <v>0</v>
      </c>
      <c r="AQ246" s="134">
        <v>82</v>
      </c>
      <c r="AR246" s="134">
        <v>82</v>
      </c>
      <c r="AS246" s="134"/>
      <c r="AT246" s="133" t="s">
        <v>1757</v>
      </c>
      <c r="AU246" s="133" t="s">
        <v>1764</v>
      </c>
      <c r="AV246" s="133" t="s">
        <v>9601</v>
      </c>
      <c r="AW246" s="133" t="s">
        <v>9630</v>
      </c>
    </row>
    <row r="247" spans="1:49" x14ac:dyDescent="0.25">
      <c r="A247" s="80" t="s">
        <v>1779</v>
      </c>
      <c r="B247" s="80" t="s">
        <v>1780</v>
      </c>
      <c r="C247" s="80" t="s">
        <v>9650</v>
      </c>
      <c r="D247" s="80" t="s">
        <v>9651</v>
      </c>
      <c r="E247" s="80" t="s">
        <v>1772</v>
      </c>
      <c r="F247" s="80" t="s">
        <v>9652</v>
      </c>
      <c r="G247" s="80" t="s">
        <v>9644</v>
      </c>
      <c r="H247" s="80" t="s">
        <v>9653</v>
      </c>
      <c r="I247" s="80" t="s">
        <v>5375</v>
      </c>
      <c r="K247" s="80" t="s">
        <v>1820</v>
      </c>
      <c r="L247" s="80" t="s">
        <v>405</v>
      </c>
      <c r="M247" s="80" t="s">
        <v>2164</v>
      </c>
      <c r="N247" s="80" t="s">
        <v>3388</v>
      </c>
      <c r="O247" s="80" t="s">
        <v>3562</v>
      </c>
      <c r="P247" s="80" t="s">
        <v>4339</v>
      </c>
      <c r="Q247" s="80" t="s">
        <v>5375</v>
      </c>
      <c r="R247" s="80" t="s">
        <v>5727</v>
      </c>
      <c r="S247" s="80" t="s">
        <v>1762</v>
      </c>
      <c r="T247" s="80" t="s">
        <v>1757</v>
      </c>
      <c r="U247" s="110">
        <v>6.4</v>
      </c>
      <c r="V247" s="110">
        <v>38.4</v>
      </c>
      <c r="W247" s="91">
        <v>1.6588000000000001</v>
      </c>
      <c r="X247" s="91">
        <v>19.9056</v>
      </c>
      <c r="Y247" s="110" t="s">
        <v>14932</v>
      </c>
      <c r="Z247" s="110" t="s">
        <v>1</v>
      </c>
      <c r="AB247" s="133" t="s">
        <v>7436</v>
      </c>
      <c r="AC247" s="133" t="s">
        <v>8979</v>
      </c>
      <c r="AD247" s="133" t="s">
        <v>1760</v>
      </c>
      <c r="AE247" s="79">
        <v>96</v>
      </c>
      <c r="AF247" s="79" t="s">
        <v>11085</v>
      </c>
      <c r="AG247" s="134">
        <v>1</v>
      </c>
      <c r="AH247" s="134">
        <v>4.9370000000000003</v>
      </c>
      <c r="AI247" s="134">
        <v>10</v>
      </c>
      <c r="AJ247" s="134">
        <v>0.28799999999999998</v>
      </c>
      <c r="AK247" s="134">
        <v>9.1880000000000006</v>
      </c>
      <c r="AL247" s="134">
        <v>8.25</v>
      </c>
      <c r="AM247" s="134">
        <v>5</v>
      </c>
      <c r="AN247" s="134">
        <v>3.6</v>
      </c>
      <c r="AO247" s="134">
        <v>0.219</v>
      </c>
      <c r="AP247" s="134"/>
      <c r="AQ247" s="134"/>
      <c r="AR247" s="134"/>
      <c r="AS247" s="134"/>
      <c r="AT247" s="133" t="s">
        <v>1761</v>
      </c>
      <c r="AU247" s="133" t="s">
        <v>7075</v>
      </c>
      <c r="AV247" s="133" t="s">
        <v>9598</v>
      </c>
      <c r="AW247" s="133" t="s">
        <v>9629</v>
      </c>
    </row>
    <row r="248" spans="1:49" x14ac:dyDescent="0.25">
      <c r="A248" s="80" t="s">
        <v>1779</v>
      </c>
      <c r="B248" s="80" t="s">
        <v>1780</v>
      </c>
      <c r="C248" s="80" t="s">
        <v>9953</v>
      </c>
      <c r="D248" s="80" t="s">
        <v>9954</v>
      </c>
      <c r="E248" s="80" t="s">
        <v>1781</v>
      </c>
      <c r="F248" s="80" t="s">
        <v>9955</v>
      </c>
      <c r="G248" s="80" t="s">
        <v>9695</v>
      </c>
      <c r="H248" s="80" t="s">
        <v>9956</v>
      </c>
      <c r="I248" s="80" t="s">
        <v>5375</v>
      </c>
      <c r="K248" s="80" t="s">
        <v>1820</v>
      </c>
      <c r="L248" s="80" t="s">
        <v>123</v>
      </c>
      <c r="M248" s="80" t="s">
        <v>2132</v>
      </c>
      <c r="N248" s="80" t="s">
        <v>3379</v>
      </c>
      <c r="O248" s="80" t="s">
        <v>3527</v>
      </c>
      <c r="P248" s="80" t="s">
        <v>4308</v>
      </c>
      <c r="Q248" s="80" t="s">
        <v>5375</v>
      </c>
      <c r="R248" s="80" t="s">
        <v>5695</v>
      </c>
      <c r="S248" s="80" t="s">
        <v>1762</v>
      </c>
      <c r="T248" s="80" t="s">
        <v>1767</v>
      </c>
      <c r="U248" s="110">
        <v>5.5</v>
      </c>
      <c r="V248" s="110">
        <v>27.5</v>
      </c>
      <c r="W248" s="91">
        <v>1.48</v>
      </c>
      <c r="X248" s="91">
        <v>14.8</v>
      </c>
      <c r="Y248" s="110" t="s">
        <v>7087</v>
      </c>
      <c r="Z248" s="110" t="s">
        <v>1</v>
      </c>
      <c r="AB248" s="133" t="s">
        <v>7404</v>
      </c>
      <c r="AC248" s="133" t="s">
        <v>8959</v>
      </c>
      <c r="AD248" s="133" t="s">
        <v>1759</v>
      </c>
      <c r="AE248" s="79">
        <v>10</v>
      </c>
      <c r="AF248" s="79" t="s">
        <v>11157</v>
      </c>
      <c r="AG248" s="134">
        <v>1</v>
      </c>
      <c r="AH248" s="134">
        <v>6.875</v>
      </c>
      <c r="AI248" s="134">
        <v>6.875</v>
      </c>
      <c r="AJ248" s="134">
        <v>0.4</v>
      </c>
      <c r="AK248" s="134">
        <v>11.824999999999999</v>
      </c>
      <c r="AL248" s="134">
        <v>7.3250000000000002</v>
      </c>
      <c r="AM248" s="134">
        <v>7.2750000000000004</v>
      </c>
      <c r="AN248" s="134">
        <v>4.41</v>
      </c>
      <c r="AO248" s="134">
        <v>0.36499999999999999</v>
      </c>
      <c r="AP248" s="134">
        <v>0.5</v>
      </c>
      <c r="AQ248" s="134">
        <v>7</v>
      </c>
      <c r="AR248" s="134">
        <v>7</v>
      </c>
      <c r="AS248" s="134">
        <v>1.9E-2</v>
      </c>
      <c r="AT248" s="133" t="s">
        <v>1763</v>
      </c>
      <c r="AU248" s="133" t="s">
        <v>1758</v>
      </c>
      <c r="AV248" s="133" t="s">
        <v>9603</v>
      </c>
      <c r="AW248" s="133" t="s">
        <v>9630</v>
      </c>
    </row>
    <row r="249" spans="1:49" x14ac:dyDescent="0.25">
      <c r="A249" s="80" t="s">
        <v>1800</v>
      </c>
      <c r="B249" s="80" t="s">
        <v>11623</v>
      </c>
      <c r="C249" s="80" t="s">
        <v>9636</v>
      </c>
      <c r="D249" s="80" t="s">
        <v>9637</v>
      </c>
      <c r="E249" s="80" t="s">
        <v>7086</v>
      </c>
      <c r="F249" s="80" t="s">
        <v>10869</v>
      </c>
      <c r="G249" s="80" t="s">
        <v>9734</v>
      </c>
      <c r="H249" s="80" t="s">
        <v>11597</v>
      </c>
      <c r="I249" s="80" t="s">
        <v>9635</v>
      </c>
      <c r="K249" s="80" t="s">
        <v>12337</v>
      </c>
      <c r="L249" s="80" t="s">
        <v>10870</v>
      </c>
      <c r="M249" s="80" t="s">
        <v>10871</v>
      </c>
      <c r="N249" s="80" t="s">
        <v>10856</v>
      </c>
      <c r="O249" s="80" t="s">
        <v>11648</v>
      </c>
      <c r="P249" s="80" t="s">
        <v>11649</v>
      </c>
      <c r="Q249" s="80" t="s">
        <v>5374</v>
      </c>
      <c r="R249" s="80" t="s">
        <v>10872</v>
      </c>
      <c r="S249" s="80" t="s">
        <v>1759</v>
      </c>
      <c r="T249" s="80" t="s">
        <v>1757</v>
      </c>
      <c r="U249" s="110">
        <v>4.3</v>
      </c>
      <c r="V249" s="110">
        <v>25.8</v>
      </c>
      <c r="W249" s="91">
        <v>1.8705000000000001</v>
      </c>
      <c r="X249" s="91">
        <v>22.446000000000002</v>
      </c>
      <c r="Y249" s="110" t="s">
        <v>14932</v>
      </c>
      <c r="Z249" s="110" t="s">
        <v>1</v>
      </c>
      <c r="AB249" s="133" t="s">
        <v>11931</v>
      </c>
      <c r="AC249" s="133" t="s">
        <v>11932</v>
      </c>
      <c r="AD249" s="133" t="s">
        <v>1762</v>
      </c>
      <c r="AE249" s="79">
        <v>288</v>
      </c>
      <c r="AF249" s="79" t="s">
        <v>12095</v>
      </c>
      <c r="AG249" s="134">
        <v>3.5</v>
      </c>
      <c r="AH249" s="134">
        <v>8.75</v>
      </c>
      <c r="AI249" s="134">
        <v>10.75</v>
      </c>
      <c r="AJ249" s="134">
        <v>9.5000000000000001E-2</v>
      </c>
      <c r="AK249" s="134">
        <v>11.22</v>
      </c>
      <c r="AL249" s="134">
        <v>9.0549999999999997</v>
      </c>
      <c r="AM249" s="134">
        <v>8.2680000000000007</v>
      </c>
      <c r="AN249" s="134">
        <v>1.1819999999999999</v>
      </c>
      <c r="AO249" s="134">
        <v>0.48599999999999999</v>
      </c>
      <c r="AP249" s="134">
        <v>10.75</v>
      </c>
      <c r="AQ249" s="134">
        <v>8.75</v>
      </c>
      <c r="AR249" s="134">
        <v>3</v>
      </c>
      <c r="AS249" s="134">
        <v>6.0000000000000001E-3</v>
      </c>
      <c r="AT249" s="133" t="s">
        <v>1773</v>
      </c>
      <c r="AU249" s="133" t="s">
        <v>7065</v>
      </c>
      <c r="AV249" s="133" t="s">
        <v>9597</v>
      </c>
      <c r="AW249" s="133" t="s">
        <v>9629</v>
      </c>
    </row>
    <row r="250" spans="1:49" x14ac:dyDescent="0.25">
      <c r="A250" s="80" t="s">
        <v>1779</v>
      </c>
      <c r="B250" s="80" t="s">
        <v>1780</v>
      </c>
      <c r="C250" s="80" t="s">
        <v>9584</v>
      </c>
      <c r="D250" s="80" t="s">
        <v>9675</v>
      </c>
      <c r="E250" s="80" t="s">
        <v>1781</v>
      </c>
      <c r="F250" s="80" t="s">
        <v>9676</v>
      </c>
      <c r="G250" s="80" t="s">
        <v>9677</v>
      </c>
      <c r="H250" s="80" t="s">
        <v>9678</v>
      </c>
      <c r="I250" s="80" t="s">
        <v>5375</v>
      </c>
      <c r="K250" s="80" t="s">
        <v>1820</v>
      </c>
      <c r="L250" s="80" t="s">
        <v>621</v>
      </c>
      <c r="M250" s="80" t="s">
        <v>1912</v>
      </c>
      <c r="N250" s="80" t="s">
        <v>3371</v>
      </c>
      <c r="O250" s="80" t="s">
        <v>3523</v>
      </c>
      <c r="P250" s="80" t="s">
        <v>4100</v>
      </c>
      <c r="Q250" s="80" t="s">
        <v>5375</v>
      </c>
      <c r="R250" s="80" t="s">
        <v>5475</v>
      </c>
      <c r="S250" s="80" t="s">
        <v>1762</v>
      </c>
      <c r="T250" s="80" t="s">
        <v>1767</v>
      </c>
      <c r="U250" s="110">
        <v>8.65</v>
      </c>
      <c r="V250" s="110">
        <v>43.25</v>
      </c>
      <c r="W250" s="91">
        <v>2.0099999999999998</v>
      </c>
      <c r="X250" s="91">
        <v>20.100000000000001</v>
      </c>
      <c r="Y250" s="110" t="s">
        <v>7087</v>
      </c>
      <c r="Z250" s="110" t="s">
        <v>1</v>
      </c>
      <c r="AB250" s="133" t="s">
        <v>7184</v>
      </c>
      <c r="AC250" s="133" t="s">
        <v>7184</v>
      </c>
      <c r="AD250" s="133" t="s">
        <v>1759</v>
      </c>
      <c r="AE250" s="79">
        <v>10</v>
      </c>
      <c r="AF250" s="79" t="s">
        <v>11087</v>
      </c>
      <c r="AG250" s="134">
        <v>1.125</v>
      </c>
      <c r="AH250" s="134">
        <v>8.875</v>
      </c>
      <c r="AI250" s="134">
        <v>8.875</v>
      </c>
      <c r="AJ250" s="134">
        <v>0.61299999999999999</v>
      </c>
      <c r="AK250" s="134">
        <v>12.813000000000001</v>
      </c>
      <c r="AL250" s="134">
        <v>9.3130000000000006</v>
      </c>
      <c r="AM250" s="134">
        <v>9.5</v>
      </c>
      <c r="AN250" s="134">
        <v>6.79</v>
      </c>
      <c r="AO250" s="134">
        <v>0.65600000000000003</v>
      </c>
      <c r="AP250" s="134">
        <v>0.5</v>
      </c>
      <c r="AQ250" s="134">
        <v>8.75</v>
      </c>
      <c r="AR250" s="134">
        <v>8.75</v>
      </c>
      <c r="AS250" s="134">
        <v>0.03</v>
      </c>
      <c r="AT250" s="133" t="s">
        <v>1765</v>
      </c>
      <c r="AU250" s="133" t="s">
        <v>7065</v>
      </c>
      <c r="AV250" s="133" t="s">
        <v>9603</v>
      </c>
      <c r="AW250" s="133" t="s">
        <v>9630</v>
      </c>
    </row>
    <row r="251" spans="1:49" x14ac:dyDescent="0.25">
      <c r="A251" s="80" t="s">
        <v>1779</v>
      </c>
      <c r="B251" s="80" t="s">
        <v>1780</v>
      </c>
      <c r="C251" s="80" t="s">
        <v>10398</v>
      </c>
      <c r="D251" s="80" t="s">
        <v>10399</v>
      </c>
      <c r="E251" s="80" t="s">
        <v>1781</v>
      </c>
      <c r="F251" s="80" t="s">
        <v>10400</v>
      </c>
      <c r="G251" s="80" t="s">
        <v>9700</v>
      </c>
      <c r="H251" s="80" t="s">
        <v>10401</v>
      </c>
      <c r="I251" s="80" t="s">
        <v>5375</v>
      </c>
      <c r="K251" s="80" t="s">
        <v>1820</v>
      </c>
      <c r="L251" s="80" t="s">
        <v>891</v>
      </c>
      <c r="M251" s="80" t="s">
        <v>2740</v>
      </c>
      <c r="N251" s="80" t="s">
        <v>3369</v>
      </c>
      <c r="O251" s="80" t="s">
        <v>3759</v>
      </c>
      <c r="P251" s="80" t="s">
        <v>4845</v>
      </c>
      <c r="Q251" s="80" t="s">
        <v>5375</v>
      </c>
      <c r="R251" s="80" t="s">
        <v>6309</v>
      </c>
      <c r="S251" s="80" t="s">
        <v>1759</v>
      </c>
      <c r="T251" s="80" t="s">
        <v>1757</v>
      </c>
      <c r="U251" s="110">
        <v>8</v>
      </c>
      <c r="V251" s="110">
        <v>48</v>
      </c>
      <c r="W251" s="91">
        <v>1.89</v>
      </c>
      <c r="X251" s="91">
        <v>22.68</v>
      </c>
      <c r="Y251" s="110" t="s">
        <v>7087</v>
      </c>
      <c r="Z251" s="110" t="s">
        <v>1</v>
      </c>
      <c r="AB251" s="133" t="s">
        <v>8019</v>
      </c>
      <c r="AC251" s="133" t="s">
        <v>8019</v>
      </c>
      <c r="AD251" s="133" t="s">
        <v>1759</v>
      </c>
      <c r="AE251" s="79">
        <v>12</v>
      </c>
      <c r="AF251" s="79" t="s">
        <v>11265</v>
      </c>
      <c r="AG251" s="134">
        <v>1.125</v>
      </c>
      <c r="AH251" s="134">
        <v>11</v>
      </c>
      <c r="AI251" s="134">
        <v>11</v>
      </c>
      <c r="AJ251" s="134">
        <v>0.38800000000000001</v>
      </c>
      <c r="AK251" s="134">
        <v>11.574999999999999</v>
      </c>
      <c r="AL251" s="134">
        <v>11.574999999999999</v>
      </c>
      <c r="AM251" s="134">
        <v>11.9</v>
      </c>
      <c r="AN251" s="134">
        <v>5.3659999999999997</v>
      </c>
      <c r="AO251" s="134">
        <v>0.92300000000000004</v>
      </c>
      <c r="AP251" s="134">
        <v>0</v>
      </c>
      <c r="AQ251" s="134">
        <v>82</v>
      </c>
      <c r="AR251" s="134">
        <v>82</v>
      </c>
      <c r="AS251" s="134"/>
      <c r="AT251" s="133" t="s">
        <v>1757</v>
      </c>
      <c r="AU251" s="133" t="s">
        <v>1764</v>
      </c>
      <c r="AV251" s="133" t="s">
        <v>9601</v>
      </c>
      <c r="AW251" s="133" t="s">
        <v>9630</v>
      </c>
    </row>
    <row r="252" spans="1:49" x14ac:dyDescent="0.25">
      <c r="A252" s="80" t="s">
        <v>1779</v>
      </c>
      <c r="B252" s="80" t="s">
        <v>1797</v>
      </c>
      <c r="C252" s="80" t="s">
        <v>10093</v>
      </c>
      <c r="D252" s="80" t="s">
        <v>10094</v>
      </c>
      <c r="E252" s="80" t="s">
        <v>1787</v>
      </c>
      <c r="F252" s="80" t="s">
        <v>10095</v>
      </c>
      <c r="G252" s="80" t="s">
        <v>9753</v>
      </c>
      <c r="H252" s="80" t="s">
        <v>10096</v>
      </c>
      <c r="I252" s="80" t="s">
        <v>9635</v>
      </c>
      <c r="K252" s="80" t="s">
        <v>1820</v>
      </c>
      <c r="L252" s="80" t="s">
        <v>135</v>
      </c>
      <c r="M252" s="80" t="s">
        <v>2369</v>
      </c>
      <c r="N252" s="80" t="s">
        <v>3387</v>
      </c>
      <c r="O252" s="80" t="s">
        <v>3642</v>
      </c>
      <c r="P252" s="80" t="s">
        <v>4518</v>
      </c>
      <c r="Q252" s="80" t="s">
        <v>5374</v>
      </c>
      <c r="R252" s="80" t="s">
        <v>5934</v>
      </c>
      <c r="S252" s="80" t="s">
        <v>1759</v>
      </c>
      <c r="T252" s="80" t="s">
        <v>1758</v>
      </c>
      <c r="U252" s="110">
        <v>1.2</v>
      </c>
      <c r="V252" s="110">
        <v>3.6</v>
      </c>
      <c r="W252" s="91">
        <v>0.45</v>
      </c>
      <c r="X252" s="91">
        <v>2.7</v>
      </c>
      <c r="Y252" s="110" t="s">
        <v>7087</v>
      </c>
      <c r="Z252" s="110" t="s">
        <v>1</v>
      </c>
      <c r="AB252" s="133" t="s">
        <v>7643</v>
      </c>
      <c r="AC252" s="133" t="s">
        <v>9085</v>
      </c>
      <c r="AD252" s="133" t="s">
        <v>1762</v>
      </c>
      <c r="AE252" s="79">
        <v>144</v>
      </c>
      <c r="AF252" s="79" t="s">
        <v>11165</v>
      </c>
      <c r="AG252" s="134">
        <v>0.5</v>
      </c>
      <c r="AH252" s="134">
        <v>2</v>
      </c>
      <c r="AI252" s="134">
        <v>4.5</v>
      </c>
      <c r="AJ252" s="134">
        <v>0.112</v>
      </c>
      <c r="AK252" s="134">
        <v>6.5</v>
      </c>
      <c r="AL252" s="134">
        <v>2</v>
      </c>
      <c r="AM252" s="134">
        <v>2.2000000000000002</v>
      </c>
      <c r="AN252" s="134">
        <v>0.7</v>
      </c>
      <c r="AO252" s="134">
        <v>1.7000000000000001E-2</v>
      </c>
      <c r="AP252" s="134">
        <v>0.5</v>
      </c>
      <c r="AQ252" s="134">
        <v>1.25</v>
      </c>
      <c r="AR252" s="134">
        <v>2.875</v>
      </c>
      <c r="AS252" s="134">
        <v>3.1E-2</v>
      </c>
      <c r="AT252" s="133" t="s">
        <v>9583</v>
      </c>
      <c r="AU252" s="133" t="s">
        <v>7076</v>
      </c>
      <c r="AV252" s="133" t="s">
        <v>9609</v>
      </c>
      <c r="AW252" s="133" t="s">
        <v>9632</v>
      </c>
    </row>
    <row r="253" spans="1:49" x14ac:dyDescent="0.25">
      <c r="A253" s="80" t="s">
        <v>1779</v>
      </c>
      <c r="B253" s="80" t="s">
        <v>1780</v>
      </c>
      <c r="C253" s="80" t="s">
        <v>9682</v>
      </c>
      <c r="D253" s="80" t="s">
        <v>9683</v>
      </c>
      <c r="E253" s="80" t="s">
        <v>1772</v>
      </c>
      <c r="F253" s="80" t="s">
        <v>9684</v>
      </c>
      <c r="G253" s="80" t="s">
        <v>9685</v>
      </c>
      <c r="H253" s="80" t="s">
        <v>9686</v>
      </c>
      <c r="I253" s="80" t="s">
        <v>5375</v>
      </c>
      <c r="K253" s="80" t="s">
        <v>1820</v>
      </c>
      <c r="L253" s="80" t="s">
        <v>1056</v>
      </c>
      <c r="M253" s="80" t="s">
        <v>2138</v>
      </c>
      <c r="N253" s="80" t="s">
        <v>3372</v>
      </c>
      <c r="O253" s="80" t="s">
        <v>3525</v>
      </c>
      <c r="P253" s="80" t="s">
        <v>4314</v>
      </c>
      <c r="Q253" s="80" t="s">
        <v>5375</v>
      </c>
      <c r="R253" s="80" t="s">
        <v>5701</v>
      </c>
      <c r="S253" s="80" t="s">
        <v>1763</v>
      </c>
      <c r="T253" s="80" t="s">
        <v>1757</v>
      </c>
      <c r="U253" s="110">
        <v>19</v>
      </c>
      <c r="V253" s="110">
        <v>114</v>
      </c>
      <c r="W253" s="91">
        <v>6.0435999999999996</v>
      </c>
      <c r="X253" s="91">
        <v>72.523200000000003</v>
      </c>
      <c r="Y253" s="110" t="s">
        <v>14932</v>
      </c>
      <c r="Z253" s="110" t="s">
        <v>1</v>
      </c>
      <c r="AB253" s="133" t="s">
        <v>7410</v>
      </c>
      <c r="AC253" s="133" t="s">
        <v>8963</v>
      </c>
      <c r="AD253" s="133" t="s">
        <v>1759</v>
      </c>
      <c r="AE253" s="79">
        <v>12</v>
      </c>
      <c r="AF253" s="79" t="s">
        <v>11089</v>
      </c>
      <c r="AG253" s="134">
        <v>2.25</v>
      </c>
      <c r="AH253" s="134">
        <v>10.25</v>
      </c>
      <c r="AI253" s="134">
        <v>10.25</v>
      </c>
      <c r="AJ253" s="134">
        <v>1.079</v>
      </c>
      <c r="AK253" s="134">
        <v>15.5</v>
      </c>
      <c r="AL253" s="134">
        <v>10.5</v>
      </c>
      <c r="AM253" s="134">
        <v>10.75</v>
      </c>
      <c r="AN253" s="134">
        <v>13.49</v>
      </c>
      <c r="AO253" s="134">
        <v>1.012</v>
      </c>
      <c r="AP253" s="134">
        <v>1</v>
      </c>
      <c r="AQ253" s="134">
        <v>10.25</v>
      </c>
      <c r="AR253" s="134">
        <v>10.25</v>
      </c>
      <c r="AS253" s="134">
        <v>5.6000000000000001E-2</v>
      </c>
      <c r="AT253" s="133" t="s">
        <v>1783</v>
      </c>
      <c r="AU253" s="133" t="s">
        <v>1764</v>
      </c>
      <c r="AV253" s="133" t="s">
        <v>9605</v>
      </c>
      <c r="AW253" s="133" t="s">
        <v>9629</v>
      </c>
    </row>
    <row r="254" spans="1:49" x14ac:dyDescent="0.25">
      <c r="A254" s="80" t="s">
        <v>1779</v>
      </c>
      <c r="B254" s="80" t="s">
        <v>1804</v>
      </c>
      <c r="C254" s="80" t="s">
        <v>10241</v>
      </c>
      <c r="D254" s="80" t="s">
        <v>10242</v>
      </c>
      <c r="E254" s="80" t="s">
        <v>1766</v>
      </c>
      <c r="F254" s="80" t="s">
        <v>10243</v>
      </c>
      <c r="G254" s="80" t="s">
        <v>9700</v>
      </c>
      <c r="H254" s="80" t="s">
        <v>10244</v>
      </c>
      <c r="I254" s="80" t="s">
        <v>1804</v>
      </c>
      <c r="K254" s="80" t="s">
        <v>13934</v>
      </c>
      <c r="L254" s="80" t="s">
        <v>1197</v>
      </c>
      <c r="M254" s="80" t="s">
        <v>2741</v>
      </c>
      <c r="N254" s="80" t="s">
        <v>13935</v>
      </c>
      <c r="O254" s="80" t="s">
        <v>3696</v>
      </c>
      <c r="P254" s="80" t="s">
        <v>4846</v>
      </c>
      <c r="Q254" s="80" t="s">
        <v>1804</v>
      </c>
      <c r="R254" s="80" t="s">
        <v>6310</v>
      </c>
      <c r="S254" s="80" t="s">
        <v>1759</v>
      </c>
      <c r="T254" s="80" t="s">
        <v>1757</v>
      </c>
      <c r="U254" s="110">
        <v>10.3</v>
      </c>
      <c r="V254" s="110">
        <v>61.8</v>
      </c>
      <c r="W254" s="91">
        <v>2.83</v>
      </c>
      <c r="X254" s="91">
        <v>33.96</v>
      </c>
      <c r="Y254" s="110" t="s">
        <v>7087</v>
      </c>
      <c r="Z254" s="110" t="s">
        <v>1</v>
      </c>
      <c r="AB254" s="133" t="s">
        <v>8020</v>
      </c>
      <c r="AC254" s="133" t="s">
        <v>8020</v>
      </c>
      <c r="AD254" s="133" t="s">
        <v>1759</v>
      </c>
      <c r="AE254" s="79">
        <v>12</v>
      </c>
      <c r="AF254" s="79" t="s">
        <v>11227</v>
      </c>
      <c r="AG254" s="134">
        <v>0.375</v>
      </c>
      <c r="AH254" s="134">
        <v>7.5</v>
      </c>
      <c r="AI254" s="134">
        <v>14.5</v>
      </c>
      <c r="AJ254" s="134">
        <v>0.23799999999999999</v>
      </c>
      <c r="AK254" s="134">
        <v>14.824999999999999</v>
      </c>
      <c r="AL254" s="134">
        <v>8.4499999999999993</v>
      </c>
      <c r="AM254" s="134">
        <v>5.125</v>
      </c>
      <c r="AN254" s="134">
        <v>3.2959999999999998</v>
      </c>
      <c r="AO254" s="134">
        <v>0.372</v>
      </c>
      <c r="AP254" s="134">
        <v>0.1</v>
      </c>
      <c r="AQ254" s="134">
        <v>108</v>
      </c>
      <c r="AR254" s="134">
        <v>54</v>
      </c>
      <c r="AS254" s="134">
        <v>0.3</v>
      </c>
      <c r="AT254" s="133" t="s">
        <v>7066</v>
      </c>
      <c r="AU254" s="133" t="s">
        <v>7075</v>
      </c>
      <c r="AV254" s="133" t="s">
        <v>9602</v>
      </c>
      <c r="AW254" s="133" t="s">
        <v>9630</v>
      </c>
    </row>
    <row r="255" spans="1:49" x14ac:dyDescent="0.25">
      <c r="A255" s="80" t="s">
        <v>1779</v>
      </c>
      <c r="B255" s="80" t="s">
        <v>1780</v>
      </c>
      <c r="C255" s="80" t="s">
        <v>9665</v>
      </c>
      <c r="D255" s="80" t="s">
        <v>9666</v>
      </c>
      <c r="E255" s="80" t="s">
        <v>1781</v>
      </c>
      <c r="F255" s="80" t="s">
        <v>9667</v>
      </c>
      <c r="G255" s="80" t="s">
        <v>9668</v>
      </c>
      <c r="H255" s="80" t="s">
        <v>9669</v>
      </c>
      <c r="I255" s="80" t="s">
        <v>5375</v>
      </c>
      <c r="K255" s="80" t="s">
        <v>1820</v>
      </c>
      <c r="L255" s="80" t="s">
        <v>623</v>
      </c>
      <c r="M255" s="80" t="s">
        <v>1916</v>
      </c>
      <c r="N255" s="80" t="s">
        <v>3370</v>
      </c>
      <c r="O255" s="80" t="s">
        <v>3520</v>
      </c>
      <c r="P255" s="80" t="s">
        <v>4104</v>
      </c>
      <c r="Q255" s="80" t="s">
        <v>5375</v>
      </c>
      <c r="R255" s="80" t="s">
        <v>5479</v>
      </c>
      <c r="S255" s="80" t="s">
        <v>1766</v>
      </c>
      <c r="T255" s="80" t="s">
        <v>1767</v>
      </c>
      <c r="U255" s="110">
        <v>7.2</v>
      </c>
      <c r="V255" s="110">
        <v>36</v>
      </c>
      <c r="W255" s="91">
        <v>1.85</v>
      </c>
      <c r="X255" s="91">
        <v>18.5</v>
      </c>
      <c r="Y255" s="110" t="s">
        <v>7087</v>
      </c>
      <c r="Z255" s="110" t="s">
        <v>1</v>
      </c>
      <c r="AB255" s="133" t="s">
        <v>7188</v>
      </c>
      <c r="AC255" s="133" t="s">
        <v>7188</v>
      </c>
      <c r="AD255" s="133" t="s">
        <v>1759</v>
      </c>
      <c r="AE255" s="79">
        <v>10</v>
      </c>
      <c r="AF255" s="79" t="s">
        <v>11084</v>
      </c>
      <c r="AG255" s="134">
        <v>2.375</v>
      </c>
      <c r="AH255" s="134">
        <v>6.5</v>
      </c>
      <c r="AI255" s="134">
        <v>6.5</v>
      </c>
      <c r="AJ255" s="134">
        <v>0.60599999999999998</v>
      </c>
      <c r="AK255" s="134">
        <v>13.688000000000001</v>
      </c>
      <c r="AL255" s="134">
        <v>13.063000000000001</v>
      </c>
      <c r="AM255" s="134">
        <v>7</v>
      </c>
      <c r="AN255" s="134">
        <v>6.78</v>
      </c>
      <c r="AO255" s="134">
        <v>0.72399999999999998</v>
      </c>
      <c r="AP255" s="134">
        <v>5.2999999999999999E-2</v>
      </c>
      <c r="AQ255" s="134">
        <v>12.875</v>
      </c>
      <c r="AR255" s="134">
        <v>12.875</v>
      </c>
      <c r="AS255" s="134"/>
      <c r="AT255" s="133" t="s">
        <v>7075</v>
      </c>
      <c r="AU255" s="133" t="s">
        <v>1758</v>
      </c>
      <c r="AV255" s="133" t="s">
        <v>9601</v>
      </c>
      <c r="AW255" s="133" t="s">
        <v>9630</v>
      </c>
    </row>
    <row r="256" spans="1:49" x14ac:dyDescent="0.25">
      <c r="A256" s="80" t="s">
        <v>1779</v>
      </c>
      <c r="B256" s="80" t="s">
        <v>1780</v>
      </c>
      <c r="C256" s="80" t="s">
        <v>9650</v>
      </c>
      <c r="D256" s="80" t="s">
        <v>9651</v>
      </c>
      <c r="E256" s="80" t="s">
        <v>1772</v>
      </c>
      <c r="F256" s="80" t="s">
        <v>9652</v>
      </c>
      <c r="G256" s="80" t="s">
        <v>9644</v>
      </c>
      <c r="H256" s="80" t="s">
        <v>9653</v>
      </c>
      <c r="I256" s="80" t="s">
        <v>5375</v>
      </c>
      <c r="K256" s="80" t="s">
        <v>1820</v>
      </c>
      <c r="L256" s="80" t="s">
        <v>1088</v>
      </c>
      <c r="M256" s="80" t="s">
        <v>2174</v>
      </c>
      <c r="N256" s="80" t="s">
        <v>3370</v>
      </c>
      <c r="O256" s="80" t="s">
        <v>3519</v>
      </c>
      <c r="P256" s="80" t="s">
        <v>4347</v>
      </c>
      <c r="Q256" s="80" t="s">
        <v>5375</v>
      </c>
      <c r="R256" s="80" t="s">
        <v>5737</v>
      </c>
      <c r="S256" s="80" t="s">
        <v>1762</v>
      </c>
      <c r="T256" s="80" t="s">
        <v>1757</v>
      </c>
      <c r="U256" s="110">
        <v>6.4</v>
      </c>
      <c r="V256" s="110">
        <v>38.4</v>
      </c>
      <c r="W256" s="91">
        <v>1.6588000000000001</v>
      </c>
      <c r="X256" s="91">
        <v>19.9056</v>
      </c>
      <c r="Y256" s="110" t="s">
        <v>14932</v>
      </c>
      <c r="Z256" s="110" t="s">
        <v>1</v>
      </c>
      <c r="AB256" s="133" t="s">
        <v>7446</v>
      </c>
      <c r="AC256" s="133" t="s">
        <v>8986</v>
      </c>
      <c r="AD256" s="133" t="s">
        <v>1760</v>
      </c>
      <c r="AE256" s="79">
        <v>96</v>
      </c>
      <c r="AF256" s="79" t="s">
        <v>11085</v>
      </c>
      <c r="AG256" s="134">
        <v>1</v>
      </c>
      <c r="AH256" s="134">
        <v>4.9370000000000003</v>
      </c>
      <c r="AI256" s="134">
        <v>10</v>
      </c>
      <c r="AJ256" s="134">
        <v>0.34499999999999997</v>
      </c>
      <c r="AK256" s="134">
        <v>8.25</v>
      </c>
      <c r="AL256" s="134">
        <v>8</v>
      </c>
      <c r="AM256" s="134">
        <v>4.25</v>
      </c>
      <c r="AN256" s="134">
        <v>4.3099999999999996</v>
      </c>
      <c r="AO256" s="134">
        <v>0.16200000000000001</v>
      </c>
      <c r="AP256" s="134">
        <v>0.125</v>
      </c>
      <c r="AQ256" s="134">
        <v>0.75</v>
      </c>
      <c r="AR256" s="134">
        <v>7.5</v>
      </c>
      <c r="AS256" s="134">
        <v>1.2E-2</v>
      </c>
      <c r="AT256" s="133" t="s">
        <v>9568</v>
      </c>
      <c r="AU256" s="133" t="s">
        <v>1783</v>
      </c>
      <c r="AV256" s="133" t="s">
        <v>9598</v>
      </c>
      <c r="AW256" s="133" t="s">
        <v>9629</v>
      </c>
    </row>
    <row r="257" spans="1:49" x14ac:dyDescent="0.25">
      <c r="A257" s="80" t="s">
        <v>1779</v>
      </c>
      <c r="B257" s="80" t="s">
        <v>1780</v>
      </c>
      <c r="C257" s="80" t="s">
        <v>9584</v>
      </c>
      <c r="D257" s="80" t="s">
        <v>9675</v>
      </c>
      <c r="E257" s="80" t="s">
        <v>1781</v>
      </c>
      <c r="F257" s="80" t="s">
        <v>9676</v>
      </c>
      <c r="G257" s="80" t="s">
        <v>9677</v>
      </c>
      <c r="H257" s="80" t="s">
        <v>9678</v>
      </c>
      <c r="I257" s="80" t="s">
        <v>5375</v>
      </c>
      <c r="K257" s="80" t="s">
        <v>1820</v>
      </c>
      <c r="L257" s="80" t="s">
        <v>1329</v>
      </c>
      <c r="M257" s="80" t="s">
        <v>1923</v>
      </c>
      <c r="N257" s="80" t="s">
        <v>3388</v>
      </c>
      <c r="O257" s="80" t="s">
        <v>3523</v>
      </c>
      <c r="P257" s="80" t="s">
        <v>4111</v>
      </c>
      <c r="Q257" s="80" t="s">
        <v>5375</v>
      </c>
      <c r="R257" s="80" t="s">
        <v>5486</v>
      </c>
      <c r="S257" s="80" t="s">
        <v>1762</v>
      </c>
      <c r="T257" s="80" t="s">
        <v>1767</v>
      </c>
      <c r="U257" s="110">
        <v>8.65</v>
      </c>
      <c r="V257" s="110">
        <v>43.25</v>
      </c>
      <c r="W257" s="91">
        <v>2.0099999999999998</v>
      </c>
      <c r="X257" s="91">
        <v>20.100000000000001</v>
      </c>
      <c r="Y257" s="110" t="s">
        <v>7087</v>
      </c>
      <c r="Z257" s="110" t="s">
        <v>1</v>
      </c>
      <c r="AB257" s="133" t="s">
        <v>7195</v>
      </c>
      <c r="AC257" s="133" t="s">
        <v>7195</v>
      </c>
      <c r="AD257" s="133" t="s">
        <v>1759</v>
      </c>
      <c r="AE257" s="79">
        <v>10</v>
      </c>
      <c r="AF257" s="79" t="s">
        <v>11087</v>
      </c>
      <c r="AG257" s="134">
        <v>1.125</v>
      </c>
      <c r="AH257" s="134">
        <v>8.875</v>
      </c>
      <c r="AI257" s="134">
        <v>8.875</v>
      </c>
      <c r="AJ257" s="134">
        <v>0.61299999999999999</v>
      </c>
      <c r="AK257" s="134">
        <v>12.813000000000001</v>
      </c>
      <c r="AL257" s="134">
        <v>9.3130000000000006</v>
      </c>
      <c r="AM257" s="134">
        <v>9.5</v>
      </c>
      <c r="AN257" s="134">
        <v>6.79</v>
      </c>
      <c r="AO257" s="134">
        <v>0.65600000000000003</v>
      </c>
      <c r="AP257" s="134">
        <v>0.5</v>
      </c>
      <c r="AQ257" s="134">
        <v>8.75</v>
      </c>
      <c r="AR257" s="134">
        <v>8.75</v>
      </c>
      <c r="AS257" s="134">
        <v>0.03</v>
      </c>
      <c r="AT257" s="133" t="s">
        <v>1765</v>
      </c>
      <c r="AU257" s="133" t="s">
        <v>7065</v>
      </c>
      <c r="AV257" s="133" t="s">
        <v>9603</v>
      </c>
      <c r="AW257" s="133" t="s">
        <v>9630</v>
      </c>
    </row>
    <row r="258" spans="1:49" x14ac:dyDescent="0.25">
      <c r="A258" s="80" t="s">
        <v>1776</v>
      </c>
      <c r="B258" s="80" t="s">
        <v>1777</v>
      </c>
      <c r="C258" s="80" t="s">
        <v>9636</v>
      </c>
      <c r="D258" s="80" t="s">
        <v>9637</v>
      </c>
      <c r="E258" s="80" t="s">
        <v>1778</v>
      </c>
      <c r="F258" s="80" t="s">
        <v>10108</v>
      </c>
      <c r="G258" s="80" t="s">
        <v>9734</v>
      </c>
      <c r="H258" s="80" t="s">
        <v>9764</v>
      </c>
      <c r="I258" s="80" t="s">
        <v>9635</v>
      </c>
      <c r="K258" s="80" t="s">
        <v>13933</v>
      </c>
      <c r="L258" s="80" t="s">
        <v>939</v>
      </c>
      <c r="M258" s="80" t="s">
        <v>2377</v>
      </c>
      <c r="N258" s="80" t="s">
        <v>3363</v>
      </c>
      <c r="O258" s="80" t="s">
        <v>3644</v>
      </c>
      <c r="P258" s="80" t="s">
        <v>4523</v>
      </c>
      <c r="Q258" s="80" t="s">
        <v>5374</v>
      </c>
      <c r="R258" s="80" t="s">
        <v>5942</v>
      </c>
      <c r="S258" s="80" t="s">
        <v>1759</v>
      </c>
      <c r="T258" s="80" t="s">
        <v>1766</v>
      </c>
      <c r="U258" s="110">
        <v>1.35</v>
      </c>
      <c r="V258" s="110">
        <v>33.75</v>
      </c>
      <c r="W258" s="91">
        <v>0.50624999999999998</v>
      </c>
      <c r="X258" s="91">
        <v>25.3125</v>
      </c>
      <c r="Y258" s="110" t="s">
        <v>7087</v>
      </c>
      <c r="Z258" s="110" t="s">
        <v>1</v>
      </c>
      <c r="AB258" s="133" t="s">
        <v>7651</v>
      </c>
      <c r="AC258" s="133" t="s">
        <v>9087</v>
      </c>
      <c r="AD258" s="133" t="s">
        <v>1757</v>
      </c>
      <c r="AE258" s="79">
        <v>600</v>
      </c>
      <c r="AF258" s="79" t="s">
        <v>11194</v>
      </c>
      <c r="AG258" s="134">
        <v>3.25</v>
      </c>
      <c r="AH258" s="134">
        <v>6.75</v>
      </c>
      <c r="AI258" s="134">
        <v>14</v>
      </c>
      <c r="AJ258" s="134">
        <v>1.7999999999999999E-2</v>
      </c>
      <c r="AK258" s="134">
        <v>13.75</v>
      </c>
      <c r="AL258" s="134">
        <v>7</v>
      </c>
      <c r="AM258" s="134">
        <v>3.25</v>
      </c>
      <c r="AN258" s="134">
        <v>0.95</v>
      </c>
      <c r="AO258" s="134">
        <v>0.18099999999999999</v>
      </c>
      <c r="AP258" s="134">
        <v>0.68799999999999994</v>
      </c>
      <c r="AQ258" s="134">
        <v>5.875</v>
      </c>
      <c r="AR258" s="134">
        <v>7.25</v>
      </c>
      <c r="AS258" s="134"/>
      <c r="AT258" s="133" t="s">
        <v>1791</v>
      </c>
      <c r="AU258" s="133" t="s">
        <v>7066</v>
      </c>
      <c r="AV258" s="133" t="s">
        <v>9597</v>
      </c>
      <c r="AW258" s="133" t="s">
        <v>9628</v>
      </c>
    </row>
    <row r="259" spans="1:49" x14ac:dyDescent="0.25">
      <c r="A259" s="80" t="s">
        <v>1779</v>
      </c>
      <c r="B259" s="80" t="s">
        <v>1780</v>
      </c>
      <c r="C259" s="80" t="s">
        <v>10398</v>
      </c>
      <c r="D259" s="80" t="s">
        <v>10399</v>
      </c>
      <c r="E259" s="80" t="s">
        <v>1781</v>
      </c>
      <c r="F259" s="80" t="s">
        <v>10400</v>
      </c>
      <c r="G259" s="80" t="s">
        <v>9700</v>
      </c>
      <c r="H259" s="80" t="s">
        <v>10401</v>
      </c>
      <c r="I259" s="80" t="s">
        <v>5375</v>
      </c>
      <c r="K259" s="80" t="s">
        <v>1820</v>
      </c>
      <c r="L259" s="80" t="s">
        <v>894</v>
      </c>
      <c r="M259" s="80" t="s">
        <v>2743</v>
      </c>
      <c r="N259" s="80" t="s">
        <v>3388</v>
      </c>
      <c r="O259" s="80" t="s">
        <v>3759</v>
      </c>
      <c r="P259" s="80" t="s">
        <v>4848</v>
      </c>
      <c r="Q259" s="80" t="s">
        <v>5375</v>
      </c>
      <c r="R259" s="80" t="s">
        <v>6312</v>
      </c>
      <c r="S259" s="80" t="s">
        <v>1759</v>
      </c>
      <c r="T259" s="80" t="s">
        <v>1757</v>
      </c>
      <c r="U259" s="110">
        <v>8</v>
      </c>
      <c r="V259" s="110">
        <v>48</v>
      </c>
      <c r="W259" s="91">
        <v>1.89</v>
      </c>
      <c r="X259" s="91">
        <v>22.68</v>
      </c>
      <c r="Y259" s="110" t="s">
        <v>7087</v>
      </c>
      <c r="Z259" s="110" t="s">
        <v>1</v>
      </c>
      <c r="AB259" s="133" t="s">
        <v>8022</v>
      </c>
      <c r="AC259" s="133" t="s">
        <v>9254</v>
      </c>
      <c r="AD259" s="133" t="s">
        <v>1759</v>
      </c>
      <c r="AE259" s="79">
        <v>12</v>
      </c>
      <c r="AF259" s="79" t="s">
        <v>11265</v>
      </c>
      <c r="AG259" s="134">
        <v>1.125</v>
      </c>
      <c r="AH259" s="134">
        <v>11</v>
      </c>
      <c r="AI259" s="134">
        <v>11</v>
      </c>
      <c r="AJ259" s="134">
        <v>0.38800000000000001</v>
      </c>
      <c r="AK259" s="134">
        <v>11.574999999999999</v>
      </c>
      <c r="AL259" s="134">
        <v>11.574999999999999</v>
      </c>
      <c r="AM259" s="134">
        <v>11.9</v>
      </c>
      <c r="AN259" s="134">
        <v>5.3659999999999997</v>
      </c>
      <c r="AO259" s="134">
        <v>0.92300000000000004</v>
      </c>
      <c r="AP259" s="134">
        <v>0</v>
      </c>
      <c r="AQ259" s="134">
        <v>82</v>
      </c>
      <c r="AR259" s="134">
        <v>82</v>
      </c>
      <c r="AS259" s="134"/>
      <c r="AT259" s="133" t="s">
        <v>1757</v>
      </c>
      <c r="AU259" s="133" t="s">
        <v>1764</v>
      </c>
      <c r="AV259" s="133" t="s">
        <v>9601</v>
      </c>
      <c r="AW259" s="133" t="s">
        <v>9630</v>
      </c>
    </row>
    <row r="260" spans="1:49" x14ac:dyDescent="0.25">
      <c r="A260" s="80" t="s">
        <v>1779</v>
      </c>
      <c r="B260" s="80" t="s">
        <v>1780</v>
      </c>
      <c r="C260" s="80" t="s">
        <v>9650</v>
      </c>
      <c r="D260" s="80" t="s">
        <v>9651</v>
      </c>
      <c r="E260" s="80" t="s">
        <v>1772</v>
      </c>
      <c r="F260" s="80" t="s">
        <v>9652</v>
      </c>
      <c r="G260" s="80" t="s">
        <v>9644</v>
      </c>
      <c r="H260" s="80" t="s">
        <v>9653</v>
      </c>
      <c r="I260" s="80" t="s">
        <v>5375</v>
      </c>
      <c r="K260" s="80" t="s">
        <v>1820</v>
      </c>
      <c r="L260" s="80" t="s">
        <v>410</v>
      </c>
      <c r="M260" s="80" t="s">
        <v>2177</v>
      </c>
      <c r="N260" s="80" t="s">
        <v>3388</v>
      </c>
      <c r="O260" s="80" t="s">
        <v>3516</v>
      </c>
      <c r="P260" s="80" t="s">
        <v>4350</v>
      </c>
      <c r="Q260" s="80" t="s">
        <v>5375</v>
      </c>
      <c r="R260" s="80" t="s">
        <v>5740</v>
      </c>
      <c r="S260" s="80" t="s">
        <v>1762</v>
      </c>
      <c r="T260" s="80" t="s">
        <v>1757</v>
      </c>
      <c r="U260" s="110">
        <v>6.4</v>
      </c>
      <c r="V260" s="110">
        <v>38.4</v>
      </c>
      <c r="W260" s="91">
        <v>1.6588000000000001</v>
      </c>
      <c r="X260" s="91">
        <v>19.9056</v>
      </c>
      <c r="Y260" s="110" t="s">
        <v>14932</v>
      </c>
      <c r="Z260" s="110" t="s">
        <v>1</v>
      </c>
      <c r="AB260" s="133" t="s">
        <v>7449</v>
      </c>
      <c r="AC260" s="133" t="s">
        <v>8987</v>
      </c>
      <c r="AD260" s="133" t="s">
        <v>1760</v>
      </c>
      <c r="AE260" s="79">
        <v>96</v>
      </c>
      <c r="AF260" s="79" t="s">
        <v>11078</v>
      </c>
      <c r="AG260" s="134">
        <v>1</v>
      </c>
      <c r="AH260" s="134">
        <v>4.9370000000000003</v>
      </c>
      <c r="AI260" s="134">
        <v>9.9369999999999994</v>
      </c>
      <c r="AJ260" s="134">
        <v>0.29599999999999999</v>
      </c>
      <c r="AK260" s="134">
        <v>8.75</v>
      </c>
      <c r="AL260" s="134">
        <v>7.75</v>
      </c>
      <c r="AM260" s="134">
        <v>5.25</v>
      </c>
      <c r="AN260" s="134">
        <v>3.7</v>
      </c>
      <c r="AO260" s="134">
        <v>0.20599999999999999</v>
      </c>
      <c r="AP260" s="134">
        <v>0.125</v>
      </c>
      <c r="AQ260" s="134">
        <v>1</v>
      </c>
      <c r="AR260" s="134">
        <v>7</v>
      </c>
      <c r="AS260" s="134">
        <v>1.2E-2</v>
      </c>
      <c r="AT260" s="133" t="s">
        <v>9567</v>
      </c>
      <c r="AU260" s="133" t="s">
        <v>7075</v>
      </c>
      <c r="AV260" s="133" t="s">
        <v>9598</v>
      </c>
      <c r="AW260" s="133" t="s">
        <v>9629</v>
      </c>
    </row>
    <row r="261" spans="1:49" x14ac:dyDescent="0.25">
      <c r="A261" s="80" t="s">
        <v>1779</v>
      </c>
      <c r="B261" s="80" t="s">
        <v>1784</v>
      </c>
      <c r="C261" s="80" t="s">
        <v>9973</v>
      </c>
      <c r="D261" s="80" t="s">
        <v>9974</v>
      </c>
      <c r="E261" s="80" t="s">
        <v>1791</v>
      </c>
      <c r="F261" s="80" t="s">
        <v>9975</v>
      </c>
      <c r="G261" s="80" t="s">
        <v>9700</v>
      </c>
      <c r="H261" s="80" t="s">
        <v>9976</v>
      </c>
      <c r="I261" s="80" t="s">
        <v>5382</v>
      </c>
      <c r="K261" s="80" t="s">
        <v>13936</v>
      </c>
      <c r="L261" s="80" t="s">
        <v>745</v>
      </c>
      <c r="M261" s="80" t="s">
        <v>2141</v>
      </c>
      <c r="N261" s="80" t="s">
        <v>3372</v>
      </c>
      <c r="O261" s="80" t="s">
        <v>3602</v>
      </c>
      <c r="P261" s="80" t="s">
        <v>4317</v>
      </c>
      <c r="Q261" s="80" t="s">
        <v>5382</v>
      </c>
      <c r="R261" s="80" t="s">
        <v>5704</v>
      </c>
      <c r="S261" s="80" t="s">
        <v>1759</v>
      </c>
      <c r="T261" s="80" t="s">
        <v>1757</v>
      </c>
      <c r="U261" s="110">
        <v>9.4499999999999993</v>
      </c>
      <c r="V261" s="110">
        <v>56.7</v>
      </c>
      <c r="W261" s="91">
        <v>3.5437500000000002</v>
      </c>
      <c r="X261" s="91">
        <v>42.524999999999999</v>
      </c>
      <c r="Y261" s="110" t="s">
        <v>7087</v>
      </c>
      <c r="Z261" s="110" t="s">
        <v>1</v>
      </c>
      <c r="AB261" s="133" t="s">
        <v>7413</v>
      </c>
      <c r="AC261" s="133" t="s">
        <v>7413</v>
      </c>
      <c r="AD261" s="133" t="s">
        <v>1759</v>
      </c>
      <c r="AE261" s="79">
        <v>12</v>
      </c>
      <c r="AF261" s="79" t="s">
        <v>11162</v>
      </c>
      <c r="AG261" s="134">
        <v>1.5</v>
      </c>
      <c r="AH261" s="134">
        <v>7.5</v>
      </c>
      <c r="AI261" s="134">
        <v>14.5</v>
      </c>
      <c r="AJ261" s="134">
        <v>0.46300000000000002</v>
      </c>
      <c r="AK261" s="134">
        <v>16.7</v>
      </c>
      <c r="AL261" s="134">
        <v>14.574999999999999</v>
      </c>
      <c r="AM261" s="134">
        <v>7.65</v>
      </c>
      <c r="AN261" s="134">
        <v>6.556</v>
      </c>
      <c r="AO261" s="134">
        <v>1.0780000000000001</v>
      </c>
      <c r="AP261" s="134">
        <v>0.05</v>
      </c>
      <c r="AQ261" s="134">
        <v>50</v>
      </c>
      <c r="AR261" s="134">
        <v>108</v>
      </c>
      <c r="AS261" s="134"/>
      <c r="AT261" s="133" t="s">
        <v>1758</v>
      </c>
      <c r="AU261" s="133" t="s">
        <v>1758</v>
      </c>
      <c r="AV261" s="133" t="s">
        <v>9601</v>
      </c>
      <c r="AW261" s="133" t="s">
        <v>9630</v>
      </c>
    </row>
    <row r="262" spans="1:49" x14ac:dyDescent="0.25">
      <c r="A262" s="80" t="s">
        <v>1779</v>
      </c>
      <c r="B262" s="80" t="s">
        <v>1797</v>
      </c>
      <c r="C262" s="80" t="s">
        <v>10093</v>
      </c>
      <c r="D262" s="80" t="s">
        <v>10094</v>
      </c>
      <c r="E262" s="80" t="s">
        <v>1787</v>
      </c>
      <c r="F262" s="80" t="s">
        <v>10095</v>
      </c>
      <c r="G262" s="80" t="s">
        <v>9753</v>
      </c>
      <c r="H262" s="80" t="s">
        <v>10096</v>
      </c>
      <c r="I262" s="80" t="s">
        <v>9635</v>
      </c>
      <c r="K262" s="80" t="s">
        <v>1820</v>
      </c>
      <c r="L262" s="80" t="s">
        <v>397</v>
      </c>
      <c r="M262" s="80" t="s">
        <v>2381</v>
      </c>
      <c r="N262" s="80" t="s">
        <v>3387</v>
      </c>
      <c r="O262" s="80" t="s">
        <v>3647</v>
      </c>
      <c r="P262" s="80" t="s">
        <v>4527</v>
      </c>
      <c r="Q262" s="80" t="s">
        <v>5374</v>
      </c>
      <c r="R262" s="80" t="s">
        <v>5946</v>
      </c>
      <c r="S262" s="80" t="s">
        <v>1759</v>
      </c>
      <c r="T262" s="80" t="s">
        <v>1758</v>
      </c>
      <c r="U262" s="110">
        <v>1.2</v>
      </c>
      <c r="V262" s="110">
        <v>3.6</v>
      </c>
      <c r="W262" s="91">
        <v>0.45</v>
      </c>
      <c r="X262" s="91">
        <v>2.7</v>
      </c>
      <c r="Y262" s="110" t="s">
        <v>7087</v>
      </c>
      <c r="Z262" s="110" t="s">
        <v>1</v>
      </c>
      <c r="AB262" s="133" t="s">
        <v>7655</v>
      </c>
      <c r="AC262" s="133" t="s">
        <v>9090</v>
      </c>
      <c r="AD262" s="133" t="s">
        <v>1762</v>
      </c>
      <c r="AE262" s="79">
        <v>144</v>
      </c>
      <c r="AF262" s="79" t="s">
        <v>11165</v>
      </c>
      <c r="AG262" s="134">
        <v>0.5</v>
      </c>
      <c r="AH262" s="134">
        <v>2</v>
      </c>
      <c r="AI262" s="134">
        <v>4.5</v>
      </c>
      <c r="AJ262" s="134">
        <v>0.112</v>
      </c>
      <c r="AK262" s="134">
        <v>6.5</v>
      </c>
      <c r="AL262" s="134">
        <v>2</v>
      </c>
      <c r="AM262" s="134">
        <v>2.2000000000000002</v>
      </c>
      <c r="AN262" s="134">
        <v>0.7</v>
      </c>
      <c r="AO262" s="134">
        <v>1.7000000000000001E-2</v>
      </c>
      <c r="AP262" s="134">
        <v>0.5</v>
      </c>
      <c r="AQ262" s="134">
        <v>1.5</v>
      </c>
      <c r="AR262" s="134">
        <v>2.875</v>
      </c>
      <c r="AS262" s="134">
        <v>3.7999999999999999E-2</v>
      </c>
      <c r="AT262" s="133" t="s">
        <v>9583</v>
      </c>
      <c r="AU262" s="133" t="s">
        <v>7076</v>
      </c>
      <c r="AV262" s="133" t="s">
        <v>9609</v>
      </c>
      <c r="AW262" s="133" t="s">
        <v>9632</v>
      </c>
    </row>
    <row r="263" spans="1:49" x14ac:dyDescent="0.25">
      <c r="A263" s="80" t="s">
        <v>1779</v>
      </c>
      <c r="B263" s="80" t="s">
        <v>1780</v>
      </c>
      <c r="C263" s="80" t="s">
        <v>9759</v>
      </c>
      <c r="D263" s="80" t="s">
        <v>9760</v>
      </c>
      <c r="E263" s="80" t="s">
        <v>1772</v>
      </c>
      <c r="F263" s="80" t="s">
        <v>9761</v>
      </c>
      <c r="G263" s="80" t="s">
        <v>9729</v>
      </c>
      <c r="H263" s="80" t="s">
        <v>9762</v>
      </c>
      <c r="I263" s="80" t="s">
        <v>5375</v>
      </c>
      <c r="K263" s="80" t="s">
        <v>1820</v>
      </c>
      <c r="L263" s="80" t="s">
        <v>464</v>
      </c>
      <c r="M263" s="80" t="s">
        <v>1927</v>
      </c>
      <c r="N263" s="80" t="s">
        <v>3390</v>
      </c>
      <c r="O263" s="80" t="s">
        <v>3541</v>
      </c>
      <c r="P263" s="80" t="s">
        <v>4115</v>
      </c>
      <c r="Q263" s="80" t="s">
        <v>5375</v>
      </c>
      <c r="R263" s="80" t="s">
        <v>5490</v>
      </c>
      <c r="S263" s="80" t="s">
        <v>1763</v>
      </c>
      <c r="T263" s="80" t="s">
        <v>1757</v>
      </c>
      <c r="U263" s="110">
        <v>8.9</v>
      </c>
      <c r="V263" s="110">
        <v>53.4</v>
      </c>
      <c r="W263" s="91">
        <v>3.2827999999999999</v>
      </c>
      <c r="X263" s="91">
        <v>39.393599999999999</v>
      </c>
      <c r="Y263" s="110" t="s">
        <v>14932</v>
      </c>
      <c r="Z263" s="110" t="s">
        <v>1</v>
      </c>
      <c r="AB263" s="133" t="s">
        <v>7199</v>
      </c>
      <c r="AC263" s="133" t="s">
        <v>8832</v>
      </c>
      <c r="AD263" s="133" t="s">
        <v>1759</v>
      </c>
      <c r="AE263" s="79">
        <v>12</v>
      </c>
      <c r="AF263" s="79" t="s">
        <v>11108</v>
      </c>
      <c r="AG263" s="134">
        <v>3.9</v>
      </c>
      <c r="AH263" s="134">
        <v>3.9</v>
      </c>
      <c r="AI263" s="134">
        <v>10.9</v>
      </c>
      <c r="AJ263" s="134">
        <v>0.496</v>
      </c>
      <c r="AK263" s="134">
        <v>23.5</v>
      </c>
      <c r="AL263" s="134">
        <v>8</v>
      </c>
      <c r="AM263" s="134">
        <v>11</v>
      </c>
      <c r="AN263" s="134">
        <v>6.2</v>
      </c>
      <c r="AO263" s="134">
        <v>1.1970000000000001</v>
      </c>
      <c r="AP263" s="134">
        <v>3.75</v>
      </c>
      <c r="AQ263" s="134">
        <v>3.75</v>
      </c>
      <c r="AR263" s="134">
        <v>4.5</v>
      </c>
      <c r="AS263" s="134">
        <v>2.5000000000000001E-2</v>
      </c>
      <c r="AT263" s="133" t="s">
        <v>1767</v>
      </c>
      <c r="AU263" s="133" t="s">
        <v>1764</v>
      </c>
      <c r="AV263" s="133" t="s">
        <v>9598</v>
      </c>
      <c r="AW263" s="133" t="s">
        <v>9629</v>
      </c>
    </row>
    <row r="264" spans="1:49" x14ac:dyDescent="0.25">
      <c r="A264" s="80" t="s">
        <v>1779</v>
      </c>
      <c r="B264" s="80" t="s">
        <v>1786</v>
      </c>
      <c r="C264" s="80" t="s">
        <v>10378</v>
      </c>
      <c r="D264" s="80" t="s">
        <v>10379</v>
      </c>
      <c r="E264" s="80" t="s">
        <v>7086</v>
      </c>
      <c r="F264" s="80" t="s">
        <v>10380</v>
      </c>
      <c r="G264" s="80" t="s">
        <v>9700</v>
      </c>
      <c r="H264" s="80" t="s">
        <v>9901</v>
      </c>
      <c r="I264" s="80" t="s">
        <v>5377</v>
      </c>
      <c r="K264" s="80" t="s">
        <v>12328</v>
      </c>
      <c r="L264" s="80" t="s">
        <v>156</v>
      </c>
      <c r="M264" s="80" t="s">
        <v>2747</v>
      </c>
      <c r="N264" s="80" t="s">
        <v>3434</v>
      </c>
      <c r="O264" s="80" t="s">
        <v>3579</v>
      </c>
      <c r="P264" s="80" t="s">
        <v>4852</v>
      </c>
      <c r="Q264" s="80" t="s">
        <v>5374</v>
      </c>
      <c r="R264" s="80" t="s">
        <v>6316</v>
      </c>
      <c r="S264" s="80" t="s">
        <v>1759</v>
      </c>
      <c r="T264" s="80" t="s">
        <v>1758</v>
      </c>
      <c r="U264" s="110">
        <v>10.15</v>
      </c>
      <c r="V264" s="110">
        <v>30.45</v>
      </c>
      <c r="W264" s="91">
        <v>2.9434999999999998</v>
      </c>
      <c r="X264" s="91">
        <v>17.661000000000001</v>
      </c>
      <c r="Y264" s="110" t="s">
        <v>14932</v>
      </c>
      <c r="Z264" s="110" t="s">
        <v>1</v>
      </c>
      <c r="AB264" s="133" t="s">
        <v>8026</v>
      </c>
      <c r="AC264" s="133" t="s">
        <v>9258</v>
      </c>
      <c r="AD264" s="133" t="s">
        <v>1760</v>
      </c>
      <c r="AE264" s="79">
        <v>48</v>
      </c>
      <c r="AF264" s="79" t="s">
        <v>11141</v>
      </c>
      <c r="AG264" s="134">
        <v>0.25</v>
      </c>
      <c r="AH264" s="134">
        <v>7.5</v>
      </c>
      <c r="AI264" s="134">
        <v>16.25</v>
      </c>
      <c r="AJ264" s="134">
        <v>0.27500000000000002</v>
      </c>
      <c r="AK264" s="134">
        <v>14.125</v>
      </c>
      <c r="AL264" s="134">
        <v>7.5</v>
      </c>
      <c r="AM264" s="134">
        <v>1</v>
      </c>
      <c r="AN264" s="134">
        <v>1.7</v>
      </c>
      <c r="AO264" s="134">
        <v>6.0999999999999999E-2</v>
      </c>
      <c r="AP264" s="134">
        <v>0.1</v>
      </c>
      <c r="AQ264" s="134">
        <v>108</v>
      </c>
      <c r="AR264" s="134">
        <v>54</v>
      </c>
      <c r="AS264" s="134"/>
      <c r="AT264" s="133" t="s">
        <v>1773</v>
      </c>
      <c r="AU264" s="133" t="s">
        <v>7074</v>
      </c>
      <c r="AV264" s="133" t="s">
        <v>9602</v>
      </c>
      <c r="AW264" s="133" t="s">
        <v>9629</v>
      </c>
    </row>
    <row r="265" spans="1:49" x14ac:dyDescent="0.25">
      <c r="A265" s="80" t="s">
        <v>1779</v>
      </c>
      <c r="B265" s="80" t="s">
        <v>1780</v>
      </c>
      <c r="C265" s="80" t="s">
        <v>9953</v>
      </c>
      <c r="D265" s="80" t="s">
        <v>9954</v>
      </c>
      <c r="E265" s="80" t="s">
        <v>1781</v>
      </c>
      <c r="F265" s="80" t="s">
        <v>9955</v>
      </c>
      <c r="G265" s="80" t="s">
        <v>9695</v>
      </c>
      <c r="H265" s="80" t="s">
        <v>9956</v>
      </c>
      <c r="I265" s="80" t="s">
        <v>5375</v>
      </c>
      <c r="K265" s="80" t="s">
        <v>1820</v>
      </c>
      <c r="L265" s="80" t="s">
        <v>125</v>
      </c>
      <c r="M265" s="80" t="s">
        <v>2144</v>
      </c>
      <c r="N265" s="80" t="s">
        <v>3384</v>
      </c>
      <c r="O265" s="80" t="s">
        <v>3527</v>
      </c>
      <c r="P265" s="80" t="s">
        <v>4320</v>
      </c>
      <c r="Q265" s="80" t="s">
        <v>5375</v>
      </c>
      <c r="R265" s="80" t="s">
        <v>5707</v>
      </c>
      <c r="S265" s="80" t="s">
        <v>1762</v>
      </c>
      <c r="T265" s="80" t="s">
        <v>1767</v>
      </c>
      <c r="U265" s="110">
        <v>5.5</v>
      </c>
      <c r="V265" s="110">
        <v>27.5</v>
      </c>
      <c r="W265" s="91">
        <v>1.48</v>
      </c>
      <c r="X265" s="91">
        <v>14.8</v>
      </c>
      <c r="Y265" s="110" t="s">
        <v>7087</v>
      </c>
      <c r="Z265" s="110" t="s">
        <v>1</v>
      </c>
      <c r="AB265" s="133" t="s">
        <v>7416</v>
      </c>
      <c r="AC265" s="133" t="s">
        <v>7416</v>
      </c>
      <c r="AD265" s="133" t="s">
        <v>1759</v>
      </c>
      <c r="AE265" s="79">
        <v>10</v>
      </c>
      <c r="AF265" s="79" t="s">
        <v>11157</v>
      </c>
      <c r="AG265" s="134">
        <v>1</v>
      </c>
      <c r="AH265" s="134">
        <v>6.875</v>
      </c>
      <c r="AI265" s="134">
        <v>6.875</v>
      </c>
      <c r="AJ265" s="134">
        <v>0.4</v>
      </c>
      <c r="AK265" s="134">
        <v>11.824999999999999</v>
      </c>
      <c r="AL265" s="134">
        <v>7.3250000000000002</v>
      </c>
      <c r="AM265" s="134">
        <v>7.2750000000000004</v>
      </c>
      <c r="AN265" s="134">
        <v>4.41</v>
      </c>
      <c r="AO265" s="134">
        <v>0.36499999999999999</v>
      </c>
      <c r="AP265" s="134">
        <v>0.5</v>
      </c>
      <c r="AQ265" s="134">
        <v>7</v>
      </c>
      <c r="AR265" s="134">
        <v>7</v>
      </c>
      <c r="AS265" s="134">
        <v>1.9E-2</v>
      </c>
      <c r="AT265" s="133" t="s">
        <v>1763</v>
      </c>
      <c r="AU265" s="133" t="s">
        <v>1758</v>
      </c>
      <c r="AV265" s="133" t="s">
        <v>9603</v>
      </c>
      <c r="AW265" s="133" t="s">
        <v>9630</v>
      </c>
    </row>
    <row r="266" spans="1:49" x14ac:dyDescent="0.25">
      <c r="A266" s="80" t="s">
        <v>1779</v>
      </c>
      <c r="B266" s="80" t="s">
        <v>1780</v>
      </c>
      <c r="C266" s="80" t="s">
        <v>9584</v>
      </c>
      <c r="D266" s="80" t="s">
        <v>9675</v>
      </c>
      <c r="E266" s="80" t="s">
        <v>1781</v>
      </c>
      <c r="F266" s="80" t="s">
        <v>9676</v>
      </c>
      <c r="G266" s="80" t="s">
        <v>9677</v>
      </c>
      <c r="H266" s="80" t="s">
        <v>9678</v>
      </c>
      <c r="I266" s="80" t="s">
        <v>5375</v>
      </c>
      <c r="K266" s="80" t="s">
        <v>1820</v>
      </c>
      <c r="L266" s="80" t="s">
        <v>177</v>
      </c>
      <c r="M266" s="80" t="s">
        <v>1936</v>
      </c>
      <c r="N266" s="80" t="s">
        <v>3393</v>
      </c>
      <c r="O266" s="80" t="s">
        <v>3523</v>
      </c>
      <c r="P266" s="80" t="s">
        <v>4125</v>
      </c>
      <c r="Q266" s="80" t="s">
        <v>5375</v>
      </c>
      <c r="R266" s="80" t="s">
        <v>5499</v>
      </c>
      <c r="S266" s="80" t="s">
        <v>1762</v>
      </c>
      <c r="T266" s="80" t="s">
        <v>1767</v>
      </c>
      <c r="U266" s="110">
        <v>8.65</v>
      </c>
      <c r="V266" s="110">
        <v>43.25</v>
      </c>
      <c r="W266" s="91">
        <v>2.0099999999999998</v>
      </c>
      <c r="X266" s="91">
        <v>20.100000000000001</v>
      </c>
      <c r="Y266" s="110" t="s">
        <v>7087</v>
      </c>
      <c r="Z266" s="110" t="s">
        <v>1</v>
      </c>
      <c r="AB266" s="133" t="s">
        <v>7208</v>
      </c>
      <c r="AC266" s="133" t="s">
        <v>7208</v>
      </c>
      <c r="AD266" s="133" t="s">
        <v>1759</v>
      </c>
      <c r="AE266" s="79">
        <v>10</v>
      </c>
      <c r="AF266" s="79" t="s">
        <v>11087</v>
      </c>
      <c r="AG266" s="134">
        <v>1.125</v>
      </c>
      <c r="AH266" s="134">
        <v>8.875</v>
      </c>
      <c r="AI266" s="134">
        <v>8.875</v>
      </c>
      <c r="AJ266" s="134">
        <v>0.61299999999999999</v>
      </c>
      <c r="AK266" s="134">
        <v>12.813000000000001</v>
      </c>
      <c r="AL266" s="134">
        <v>9.3130000000000006</v>
      </c>
      <c r="AM266" s="134">
        <v>9.5</v>
      </c>
      <c r="AN266" s="134">
        <v>6.79</v>
      </c>
      <c r="AO266" s="134">
        <v>0.65600000000000003</v>
      </c>
      <c r="AP266" s="134">
        <v>0.5</v>
      </c>
      <c r="AQ266" s="134">
        <v>8.75</v>
      </c>
      <c r="AR266" s="134">
        <v>8.75</v>
      </c>
      <c r="AS266" s="134">
        <v>0.03</v>
      </c>
      <c r="AT266" s="133" t="s">
        <v>1765</v>
      </c>
      <c r="AU266" s="133" t="s">
        <v>7065</v>
      </c>
      <c r="AV266" s="133" t="s">
        <v>9603</v>
      </c>
      <c r="AW266" s="133" t="s">
        <v>9630</v>
      </c>
    </row>
    <row r="267" spans="1:49" x14ac:dyDescent="0.25">
      <c r="A267" s="80" t="s">
        <v>1779</v>
      </c>
      <c r="B267" s="80" t="s">
        <v>1780</v>
      </c>
      <c r="C267" s="80" t="s">
        <v>9650</v>
      </c>
      <c r="D267" s="80" t="s">
        <v>9651</v>
      </c>
      <c r="E267" s="80" t="s">
        <v>1772</v>
      </c>
      <c r="F267" s="80" t="s">
        <v>9652</v>
      </c>
      <c r="G267" s="80" t="s">
        <v>9644</v>
      </c>
      <c r="H267" s="80" t="s">
        <v>9653</v>
      </c>
      <c r="I267" s="80" t="s">
        <v>5375</v>
      </c>
      <c r="K267" s="80" t="s">
        <v>1820</v>
      </c>
      <c r="L267" s="80" t="s">
        <v>213</v>
      </c>
      <c r="M267" s="80" t="s">
        <v>2186</v>
      </c>
      <c r="N267" s="80" t="s">
        <v>3388</v>
      </c>
      <c r="O267" s="80" t="s">
        <v>3519</v>
      </c>
      <c r="P267" s="80" t="s">
        <v>4359</v>
      </c>
      <c r="Q267" s="80" t="s">
        <v>5375</v>
      </c>
      <c r="R267" s="80" t="s">
        <v>5749</v>
      </c>
      <c r="S267" s="80" t="s">
        <v>1762</v>
      </c>
      <c r="T267" s="80" t="s">
        <v>1757</v>
      </c>
      <c r="U267" s="110">
        <v>6.4</v>
      </c>
      <c r="V267" s="110">
        <v>38.4</v>
      </c>
      <c r="W267" s="91">
        <v>1.6588000000000001</v>
      </c>
      <c r="X267" s="91">
        <v>19.9056</v>
      </c>
      <c r="Y267" s="110" t="s">
        <v>14932</v>
      </c>
      <c r="Z267" s="110" t="s">
        <v>1</v>
      </c>
      <c r="AB267" s="133" t="s">
        <v>7458</v>
      </c>
      <c r="AC267" s="133" t="s">
        <v>8990</v>
      </c>
      <c r="AD267" s="133" t="s">
        <v>1760</v>
      </c>
      <c r="AE267" s="79">
        <v>96</v>
      </c>
      <c r="AF267" s="79" t="s">
        <v>11083</v>
      </c>
      <c r="AG267" s="134">
        <v>1</v>
      </c>
      <c r="AH267" s="134">
        <v>4.875</v>
      </c>
      <c r="AI267" s="134">
        <v>10</v>
      </c>
      <c r="AJ267" s="134">
        <v>0.33200000000000002</v>
      </c>
      <c r="AK267" s="134">
        <v>8.25</v>
      </c>
      <c r="AL267" s="134">
        <v>8</v>
      </c>
      <c r="AM267" s="134">
        <v>4.5</v>
      </c>
      <c r="AN267" s="134">
        <v>4.1500000000000004</v>
      </c>
      <c r="AO267" s="134">
        <v>0.17199999999999999</v>
      </c>
      <c r="AP267" s="134">
        <v>0.125</v>
      </c>
      <c r="AQ267" s="134">
        <v>0.75</v>
      </c>
      <c r="AR267" s="134">
        <v>7.5</v>
      </c>
      <c r="AS267" s="134">
        <v>1.2E-2</v>
      </c>
      <c r="AT267" s="133" t="s">
        <v>9568</v>
      </c>
      <c r="AU267" s="133" t="s">
        <v>1767</v>
      </c>
      <c r="AV267" s="133" t="s">
        <v>9598</v>
      </c>
      <c r="AW267" s="133" t="s">
        <v>9629</v>
      </c>
    </row>
    <row r="268" spans="1:49" x14ac:dyDescent="0.25">
      <c r="A268" s="80" t="s">
        <v>1779</v>
      </c>
      <c r="B268" s="80" t="s">
        <v>1784</v>
      </c>
      <c r="C268" s="80" t="s">
        <v>10101</v>
      </c>
      <c r="D268" s="80" t="s">
        <v>10102</v>
      </c>
      <c r="E268" s="80" t="s">
        <v>1787</v>
      </c>
      <c r="F268" s="80" t="s">
        <v>10103</v>
      </c>
      <c r="G268" s="80" t="s">
        <v>10104</v>
      </c>
      <c r="H268" s="80" t="s">
        <v>10105</v>
      </c>
      <c r="I268" s="80" t="s">
        <v>9635</v>
      </c>
      <c r="K268" s="80" t="s">
        <v>1820</v>
      </c>
      <c r="L268" s="80" t="s">
        <v>421</v>
      </c>
      <c r="M268" s="80" t="s">
        <v>2385</v>
      </c>
      <c r="N268" s="80" t="s">
        <v>3368</v>
      </c>
      <c r="O268" s="80" t="s">
        <v>3648</v>
      </c>
      <c r="P268" s="80" t="s">
        <v>4530</v>
      </c>
      <c r="Q268" s="80" t="s">
        <v>5374</v>
      </c>
      <c r="R268" s="80" t="s">
        <v>5950</v>
      </c>
      <c r="S268" s="80" t="s">
        <v>1759</v>
      </c>
      <c r="T268" s="80" t="s">
        <v>1758</v>
      </c>
      <c r="U268" s="110">
        <v>11.3</v>
      </c>
      <c r="V268" s="110">
        <v>33.9</v>
      </c>
      <c r="W268" s="91">
        <v>4.2374999999999998</v>
      </c>
      <c r="X268" s="91">
        <v>25.425000000000001</v>
      </c>
      <c r="Y268" s="110" t="s">
        <v>7087</v>
      </c>
      <c r="Z268" s="110" t="s">
        <v>1</v>
      </c>
      <c r="AB268" s="133" t="s">
        <v>7659</v>
      </c>
      <c r="AC268" s="133" t="s">
        <v>9091</v>
      </c>
      <c r="AD268" s="133" t="s">
        <v>1758</v>
      </c>
      <c r="AE268" s="79">
        <v>36</v>
      </c>
      <c r="AF268" s="79" t="s">
        <v>11166</v>
      </c>
      <c r="AG268" s="134">
        <v>1</v>
      </c>
      <c r="AH268" s="134">
        <v>6</v>
      </c>
      <c r="AI268" s="134">
        <v>13</v>
      </c>
      <c r="AJ268" s="134">
        <v>0.314</v>
      </c>
      <c r="AK268" s="134">
        <v>13</v>
      </c>
      <c r="AL268" s="134">
        <v>11.75</v>
      </c>
      <c r="AM268" s="134">
        <v>3.125</v>
      </c>
      <c r="AN268" s="134">
        <v>1.96</v>
      </c>
      <c r="AO268" s="134">
        <v>0.27600000000000002</v>
      </c>
      <c r="AP268" s="134">
        <v>0</v>
      </c>
      <c r="AQ268" s="134">
        <v>36</v>
      </c>
      <c r="AR268" s="134">
        <v>96</v>
      </c>
      <c r="AS268" s="134">
        <v>0.46899999999999997</v>
      </c>
      <c r="AT268" s="133" t="s">
        <v>1757</v>
      </c>
      <c r="AU268" s="133" t="s">
        <v>1771</v>
      </c>
      <c r="AV268" s="133" t="s">
        <v>9597</v>
      </c>
      <c r="AW268" s="133" t="s">
        <v>9632</v>
      </c>
    </row>
    <row r="269" spans="1:49" x14ac:dyDescent="0.25">
      <c r="A269" s="80" t="s">
        <v>1776</v>
      </c>
      <c r="B269" s="80" t="s">
        <v>1802</v>
      </c>
      <c r="C269" s="80" t="s">
        <v>10484</v>
      </c>
      <c r="D269" s="80" t="s">
        <v>10485</v>
      </c>
      <c r="E269" s="80" t="s">
        <v>7086</v>
      </c>
      <c r="F269" s="80" t="s">
        <v>10486</v>
      </c>
      <c r="G269" s="80" t="s">
        <v>9700</v>
      </c>
      <c r="H269" s="80" t="s">
        <v>10487</v>
      </c>
      <c r="I269" s="80" t="s">
        <v>5377</v>
      </c>
      <c r="K269" s="80" t="s">
        <v>13933</v>
      </c>
      <c r="L269" s="80" t="s">
        <v>315</v>
      </c>
      <c r="M269" s="80" t="s">
        <v>15489</v>
      </c>
      <c r="N269" s="80" t="s">
        <v>3434</v>
      </c>
      <c r="O269" s="80" t="s">
        <v>3793</v>
      </c>
      <c r="P269" s="80" t="s">
        <v>4852</v>
      </c>
      <c r="Q269" s="80" t="s">
        <v>5374</v>
      </c>
      <c r="R269" s="80" t="s">
        <v>6317</v>
      </c>
      <c r="S269" s="80" t="s">
        <v>1759</v>
      </c>
      <c r="T269" s="80" t="s">
        <v>1759</v>
      </c>
      <c r="U269" s="110">
        <v>121.8</v>
      </c>
      <c r="V269" s="110">
        <v>60.9</v>
      </c>
      <c r="W269" s="91">
        <v>35.322000000000003</v>
      </c>
      <c r="X269" s="91">
        <v>35.322000000000003</v>
      </c>
      <c r="Y269" s="110" t="s">
        <v>14932</v>
      </c>
      <c r="Z269" s="110" t="s">
        <v>1</v>
      </c>
      <c r="AB269" s="133" t="s">
        <v>8027</v>
      </c>
      <c r="AC269" s="133" t="s">
        <v>8027</v>
      </c>
      <c r="AD269" s="133" t="s">
        <v>1759</v>
      </c>
      <c r="AE269" s="79">
        <v>1</v>
      </c>
      <c r="AF269" s="79" t="s">
        <v>15798</v>
      </c>
      <c r="AG269" s="134"/>
      <c r="AH269" s="134"/>
      <c r="AI269" s="134"/>
      <c r="AJ269" s="134"/>
      <c r="AK269" s="134">
        <v>14.941000000000001</v>
      </c>
      <c r="AL269" s="134">
        <v>8.3160000000000007</v>
      </c>
      <c r="AM269" s="134">
        <v>5.3819999999999997</v>
      </c>
      <c r="AN269" s="134">
        <v>4.9400000000000004</v>
      </c>
      <c r="AO269" s="134">
        <v>0.38700000000000001</v>
      </c>
      <c r="AP269" s="134">
        <v>108</v>
      </c>
      <c r="AQ269" s="134">
        <v>54</v>
      </c>
      <c r="AR269" s="134">
        <v>0.1</v>
      </c>
      <c r="AS269" s="134"/>
      <c r="AT269" s="133" t="s">
        <v>7066</v>
      </c>
      <c r="AU269" s="133" t="s">
        <v>7075</v>
      </c>
      <c r="AV269" s="133" t="s">
        <v>9602</v>
      </c>
      <c r="AW269" s="133" t="s">
        <v>9629</v>
      </c>
    </row>
    <row r="270" spans="1:49" x14ac:dyDescent="0.25">
      <c r="A270" s="80" t="s">
        <v>1779</v>
      </c>
      <c r="B270" s="80" t="s">
        <v>1780</v>
      </c>
      <c r="C270" s="80" t="s">
        <v>9817</v>
      </c>
      <c r="D270" s="80" t="s">
        <v>9818</v>
      </c>
      <c r="E270" s="80" t="s">
        <v>1772</v>
      </c>
      <c r="F270" s="80" t="s">
        <v>9819</v>
      </c>
      <c r="G270" s="80" t="s">
        <v>9695</v>
      </c>
      <c r="H270" s="80" t="s">
        <v>9820</v>
      </c>
      <c r="I270" s="80" t="s">
        <v>5375</v>
      </c>
      <c r="K270" s="80" t="s">
        <v>1820</v>
      </c>
      <c r="L270" s="80" t="s">
        <v>626</v>
      </c>
      <c r="M270" s="80" t="s">
        <v>1940</v>
      </c>
      <c r="N270" s="80" t="s">
        <v>3376</v>
      </c>
      <c r="O270" s="80" t="s">
        <v>3540</v>
      </c>
      <c r="P270" s="80" t="s">
        <v>4128</v>
      </c>
      <c r="Q270" s="80" t="s">
        <v>5375</v>
      </c>
      <c r="R270" s="80" t="s">
        <v>5503</v>
      </c>
      <c r="S270" s="80" t="s">
        <v>1763</v>
      </c>
      <c r="T270" s="80" t="s">
        <v>1757</v>
      </c>
      <c r="U270" s="110">
        <v>8.9</v>
      </c>
      <c r="V270" s="110">
        <v>53.4</v>
      </c>
      <c r="W270" s="91">
        <v>3.1783999999999999</v>
      </c>
      <c r="X270" s="91">
        <v>38.140799999999999</v>
      </c>
      <c r="Y270" s="110" t="s">
        <v>14932</v>
      </c>
      <c r="Z270" s="110" t="s">
        <v>1</v>
      </c>
      <c r="AB270" s="133" t="s">
        <v>7212</v>
      </c>
      <c r="AC270" s="133" t="s">
        <v>7212</v>
      </c>
      <c r="AD270" s="133" t="s">
        <v>1759</v>
      </c>
      <c r="AE270" s="79">
        <v>12</v>
      </c>
      <c r="AF270" s="79" t="s">
        <v>11107</v>
      </c>
      <c r="AG270" s="134">
        <v>1.625</v>
      </c>
      <c r="AH270" s="134">
        <v>7</v>
      </c>
      <c r="AI270" s="134">
        <v>7</v>
      </c>
      <c r="AJ270" s="134">
        <v>0.50800000000000001</v>
      </c>
      <c r="AK270" s="134">
        <v>11.25</v>
      </c>
      <c r="AL270" s="134">
        <v>7.5</v>
      </c>
      <c r="AM270" s="134">
        <v>7.25</v>
      </c>
      <c r="AN270" s="134">
        <v>6.35</v>
      </c>
      <c r="AO270" s="134">
        <v>0.35399999999999998</v>
      </c>
      <c r="AP270" s="134">
        <v>0.5</v>
      </c>
      <c r="AQ270" s="134">
        <v>7</v>
      </c>
      <c r="AR270" s="134">
        <v>7</v>
      </c>
      <c r="AS270" s="134">
        <v>2.5000000000000001E-2</v>
      </c>
      <c r="AT270" s="133" t="s">
        <v>9556</v>
      </c>
      <c r="AU270" s="133" t="s">
        <v>1758</v>
      </c>
      <c r="AV270" s="133" t="s">
        <v>9605</v>
      </c>
      <c r="AW270" s="133" t="s">
        <v>9629</v>
      </c>
    </row>
    <row r="271" spans="1:49" x14ac:dyDescent="0.25">
      <c r="A271" s="80" t="s">
        <v>1779</v>
      </c>
      <c r="B271" s="80" t="s">
        <v>1780</v>
      </c>
      <c r="C271" s="80" t="s">
        <v>9670</v>
      </c>
      <c r="D271" s="80" t="s">
        <v>9671</v>
      </c>
      <c r="E271" s="80" t="s">
        <v>1772</v>
      </c>
      <c r="F271" s="80" t="s">
        <v>9672</v>
      </c>
      <c r="G271" s="80" t="s">
        <v>9673</v>
      </c>
      <c r="H271" s="80" t="s">
        <v>9674</v>
      </c>
      <c r="I271" s="80" t="s">
        <v>5375</v>
      </c>
      <c r="K271" s="80" t="s">
        <v>1820</v>
      </c>
      <c r="L271" s="80" t="s">
        <v>214</v>
      </c>
      <c r="M271" s="80" t="s">
        <v>2190</v>
      </c>
      <c r="N271" s="80" t="s">
        <v>3379</v>
      </c>
      <c r="O271" s="80" t="s">
        <v>3522</v>
      </c>
      <c r="P271" s="80" t="s">
        <v>4363</v>
      </c>
      <c r="Q271" s="80" t="s">
        <v>5375</v>
      </c>
      <c r="R271" s="80" t="s">
        <v>5753</v>
      </c>
      <c r="S271" s="80" t="s">
        <v>1759</v>
      </c>
      <c r="T271" s="80" t="s">
        <v>1759</v>
      </c>
      <c r="U271" s="110">
        <v>43.2</v>
      </c>
      <c r="V271" s="110">
        <v>21.6</v>
      </c>
      <c r="W271" s="91">
        <v>13.05</v>
      </c>
      <c r="X271" s="91">
        <v>13.05</v>
      </c>
      <c r="Y271" s="110" t="s">
        <v>14932</v>
      </c>
      <c r="Z271" s="110" t="s">
        <v>1</v>
      </c>
      <c r="AB271" s="133" t="s">
        <v>7462</v>
      </c>
      <c r="AC271" s="133" t="s">
        <v>7462</v>
      </c>
      <c r="AD271" s="133" t="s">
        <v>1759</v>
      </c>
      <c r="AE271" s="79">
        <v>1</v>
      </c>
      <c r="AF271" s="79" t="s">
        <v>11086</v>
      </c>
      <c r="AG271" s="134">
        <v>2.75</v>
      </c>
      <c r="AH271" s="134">
        <v>2.75</v>
      </c>
      <c r="AI271" s="134">
        <v>40.25</v>
      </c>
      <c r="AJ271" s="134">
        <v>3.1320000000000001</v>
      </c>
      <c r="AK271" s="134">
        <v>2.75</v>
      </c>
      <c r="AL271" s="134">
        <v>2.75</v>
      </c>
      <c r="AM271" s="134">
        <v>40.625</v>
      </c>
      <c r="AN271" s="134">
        <v>3.2629999999999999</v>
      </c>
      <c r="AO271" s="134">
        <v>0.17799999999999999</v>
      </c>
      <c r="AP271" s="134">
        <v>0.01</v>
      </c>
      <c r="AQ271" s="134">
        <v>1200</v>
      </c>
      <c r="AR271" s="134">
        <v>40</v>
      </c>
      <c r="AS271" s="134"/>
      <c r="AT271" s="133" t="s">
        <v>9571</v>
      </c>
      <c r="AU271" s="133" t="s">
        <v>1759</v>
      </c>
      <c r="AV271" s="133" t="s">
        <v>9602</v>
      </c>
      <c r="AW271" s="133" t="s">
        <v>9629</v>
      </c>
    </row>
    <row r="272" spans="1:49" x14ac:dyDescent="0.25">
      <c r="A272" s="80" t="s">
        <v>1779</v>
      </c>
      <c r="B272" s="80" t="s">
        <v>1797</v>
      </c>
      <c r="C272" s="80" t="s">
        <v>10093</v>
      </c>
      <c r="D272" s="80" t="s">
        <v>10094</v>
      </c>
      <c r="E272" s="80" t="s">
        <v>1787</v>
      </c>
      <c r="F272" s="80" t="s">
        <v>10095</v>
      </c>
      <c r="G272" s="80" t="s">
        <v>9753</v>
      </c>
      <c r="H272" s="80" t="s">
        <v>10096</v>
      </c>
      <c r="I272" s="80" t="s">
        <v>9635</v>
      </c>
      <c r="K272" s="80" t="s">
        <v>1820</v>
      </c>
      <c r="L272" s="80" t="s">
        <v>399</v>
      </c>
      <c r="M272" s="80" t="s">
        <v>2386</v>
      </c>
      <c r="N272" s="80" t="s">
        <v>3387</v>
      </c>
      <c r="O272" s="80" t="s">
        <v>3649</v>
      </c>
      <c r="P272" s="80" t="s">
        <v>4531</v>
      </c>
      <c r="Q272" s="80" t="s">
        <v>5374</v>
      </c>
      <c r="R272" s="80" t="s">
        <v>5951</v>
      </c>
      <c r="S272" s="80" t="s">
        <v>1759</v>
      </c>
      <c r="T272" s="80" t="s">
        <v>1758</v>
      </c>
      <c r="U272" s="110">
        <v>1.2</v>
      </c>
      <c r="V272" s="110">
        <v>3.6</v>
      </c>
      <c r="W272" s="91">
        <v>0.45</v>
      </c>
      <c r="X272" s="91">
        <v>2.7</v>
      </c>
      <c r="Y272" s="110" t="s">
        <v>7087</v>
      </c>
      <c r="Z272" s="110" t="s">
        <v>1</v>
      </c>
      <c r="AB272" s="133" t="s">
        <v>7660</v>
      </c>
      <c r="AC272" s="133" t="s">
        <v>9092</v>
      </c>
      <c r="AD272" s="133" t="s">
        <v>1762</v>
      </c>
      <c r="AE272" s="79">
        <v>144</v>
      </c>
      <c r="AF272" s="79" t="s">
        <v>11165</v>
      </c>
      <c r="AG272" s="134">
        <v>0.5</v>
      </c>
      <c r="AH272" s="134">
        <v>2</v>
      </c>
      <c r="AI272" s="134">
        <v>4.5</v>
      </c>
      <c r="AJ272" s="134">
        <v>0.112</v>
      </c>
      <c r="AK272" s="134">
        <v>6.5</v>
      </c>
      <c r="AL272" s="134">
        <v>2</v>
      </c>
      <c r="AM272" s="134">
        <v>2.2000000000000002</v>
      </c>
      <c r="AN272" s="134">
        <v>0.7</v>
      </c>
      <c r="AO272" s="134">
        <v>1.7000000000000001E-2</v>
      </c>
      <c r="AP272" s="134">
        <v>0.5</v>
      </c>
      <c r="AQ272" s="134">
        <v>1.5</v>
      </c>
      <c r="AR272" s="134">
        <v>2.875</v>
      </c>
      <c r="AS272" s="134">
        <v>3.1E-2</v>
      </c>
      <c r="AT272" s="133" t="s">
        <v>9583</v>
      </c>
      <c r="AU272" s="133" t="s">
        <v>7076</v>
      </c>
      <c r="AV272" s="133" t="s">
        <v>9609</v>
      </c>
      <c r="AW272" s="133" t="s">
        <v>9632</v>
      </c>
    </row>
    <row r="273" spans="1:49" x14ac:dyDescent="0.25">
      <c r="A273" s="80" t="s">
        <v>1779</v>
      </c>
      <c r="B273" s="80" t="s">
        <v>1780</v>
      </c>
      <c r="C273" s="80" t="s">
        <v>9584</v>
      </c>
      <c r="D273" s="80" t="s">
        <v>9675</v>
      </c>
      <c r="E273" s="80" t="s">
        <v>1781</v>
      </c>
      <c r="F273" s="80" t="s">
        <v>9676</v>
      </c>
      <c r="G273" s="80" t="s">
        <v>9677</v>
      </c>
      <c r="H273" s="80" t="s">
        <v>9678</v>
      </c>
      <c r="I273" s="80" t="s">
        <v>5375</v>
      </c>
      <c r="K273" s="80" t="s">
        <v>1820</v>
      </c>
      <c r="L273" s="80" t="s">
        <v>466</v>
      </c>
      <c r="M273" s="80" t="s">
        <v>1943</v>
      </c>
      <c r="N273" s="80" t="s">
        <v>3366</v>
      </c>
      <c r="O273" s="80" t="s">
        <v>3523</v>
      </c>
      <c r="P273" s="80" t="s">
        <v>4131</v>
      </c>
      <c r="Q273" s="80" t="s">
        <v>5375</v>
      </c>
      <c r="R273" s="80" t="s">
        <v>5506</v>
      </c>
      <c r="S273" s="80" t="s">
        <v>1762</v>
      </c>
      <c r="T273" s="80" t="s">
        <v>1767</v>
      </c>
      <c r="U273" s="110">
        <v>8.65</v>
      </c>
      <c r="V273" s="110">
        <v>43.25</v>
      </c>
      <c r="W273" s="91">
        <v>2.0099999999999998</v>
      </c>
      <c r="X273" s="91">
        <v>20.100000000000001</v>
      </c>
      <c r="Y273" s="110" t="s">
        <v>7087</v>
      </c>
      <c r="Z273" s="110" t="s">
        <v>1</v>
      </c>
      <c r="AB273" s="133" t="s">
        <v>7215</v>
      </c>
      <c r="AC273" s="133" t="s">
        <v>8841</v>
      </c>
      <c r="AD273" s="133" t="s">
        <v>1759</v>
      </c>
      <c r="AE273" s="79">
        <v>10</v>
      </c>
      <c r="AF273" s="79" t="s">
        <v>11087</v>
      </c>
      <c r="AG273" s="134">
        <v>1.125</v>
      </c>
      <c r="AH273" s="134">
        <v>8.875</v>
      </c>
      <c r="AI273" s="134">
        <v>8.875</v>
      </c>
      <c r="AJ273" s="134">
        <v>0.61299999999999999</v>
      </c>
      <c r="AK273" s="134">
        <v>12.813000000000001</v>
      </c>
      <c r="AL273" s="134">
        <v>9.3130000000000006</v>
      </c>
      <c r="AM273" s="134">
        <v>9.5</v>
      </c>
      <c r="AN273" s="134">
        <v>6.79</v>
      </c>
      <c r="AO273" s="134">
        <v>0.65600000000000003</v>
      </c>
      <c r="AP273" s="134">
        <v>0.5</v>
      </c>
      <c r="AQ273" s="134">
        <v>8.75</v>
      </c>
      <c r="AR273" s="134">
        <v>8.75</v>
      </c>
      <c r="AS273" s="134">
        <v>0.03</v>
      </c>
      <c r="AT273" s="133" t="s">
        <v>1765</v>
      </c>
      <c r="AU273" s="133" t="s">
        <v>7065</v>
      </c>
      <c r="AV273" s="133" t="s">
        <v>9603</v>
      </c>
      <c r="AW273" s="133" t="s">
        <v>9630</v>
      </c>
    </row>
    <row r="274" spans="1:49" x14ac:dyDescent="0.25">
      <c r="A274" s="80" t="s">
        <v>1779</v>
      </c>
      <c r="B274" s="80" t="s">
        <v>1780</v>
      </c>
      <c r="C274" s="80" t="s">
        <v>9953</v>
      </c>
      <c r="D274" s="80" t="s">
        <v>9954</v>
      </c>
      <c r="E274" s="80" t="s">
        <v>1781</v>
      </c>
      <c r="F274" s="80" t="s">
        <v>9955</v>
      </c>
      <c r="G274" s="80" t="s">
        <v>9695</v>
      </c>
      <c r="H274" s="80" t="s">
        <v>9956</v>
      </c>
      <c r="I274" s="80" t="s">
        <v>5375</v>
      </c>
      <c r="K274" s="80" t="s">
        <v>1820</v>
      </c>
      <c r="L274" s="80" t="s">
        <v>746</v>
      </c>
      <c r="M274" s="80" t="s">
        <v>2150</v>
      </c>
      <c r="N274" s="80" t="s">
        <v>3369</v>
      </c>
      <c r="O274" s="80" t="s">
        <v>3527</v>
      </c>
      <c r="P274" s="80" t="s">
        <v>4326</v>
      </c>
      <c r="Q274" s="80" t="s">
        <v>5375</v>
      </c>
      <c r="R274" s="80" t="s">
        <v>5713</v>
      </c>
      <c r="S274" s="80" t="s">
        <v>1762</v>
      </c>
      <c r="T274" s="80" t="s">
        <v>1767</v>
      </c>
      <c r="U274" s="110">
        <v>5.5</v>
      </c>
      <c r="V274" s="110">
        <v>27.5</v>
      </c>
      <c r="W274" s="91">
        <v>1.48</v>
      </c>
      <c r="X274" s="91">
        <v>14.8</v>
      </c>
      <c r="Y274" s="110" t="s">
        <v>7087</v>
      </c>
      <c r="Z274" s="110" t="s">
        <v>1</v>
      </c>
      <c r="AB274" s="133" t="s">
        <v>7422</v>
      </c>
      <c r="AC274" s="133" t="s">
        <v>7422</v>
      </c>
      <c r="AD274" s="133" t="s">
        <v>1759</v>
      </c>
      <c r="AE274" s="79">
        <v>10</v>
      </c>
      <c r="AF274" s="79" t="s">
        <v>11157</v>
      </c>
      <c r="AG274" s="134">
        <v>1</v>
      </c>
      <c r="AH274" s="134">
        <v>6.875</v>
      </c>
      <c r="AI274" s="134">
        <v>6.875</v>
      </c>
      <c r="AJ274" s="134">
        <v>0.4</v>
      </c>
      <c r="AK274" s="134">
        <v>11.824999999999999</v>
      </c>
      <c r="AL274" s="134">
        <v>7.3250000000000002</v>
      </c>
      <c r="AM274" s="134">
        <v>7.2750000000000004</v>
      </c>
      <c r="AN274" s="134">
        <v>4.41</v>
      </c>
      <c r="AO274" s="134">
        <v>0.36499999999999999</v>
      </c>
      <c r="AP274" s="134">
        <v>0.5</v>
      </c>
      <c r="AQ274" s="134">
        <v>7</v>
      </c>
      <c r="AR274" s="134">
        <v>7</v>
      </c>
      <c r="AS274" s="134">
        <v>1.9E-2</v>
      </c>
      <c r="AT274" s="133" t="s">
        <v>1763</v>
      </c>
      <c r="AU274" s="133" t="s">
        <v>1758</v>
      </c>
      <c r="AV274" s="133" t="s">
        <v>9603</v>
      </c>
      <c r="AW274" s="133" t="s">
        <v>9630</v>
      </c>
    </row>
    <row r="275" spans="1:49" x14ac:dyDescent="0.25">
      <c r="A275" s="80" t="s">
        <v>1779</v>
      </c>
      <c r="B275" s="80" t="s">
        <v>1786</v>
      </c>
      <c r="C275" s="80" t="s">
        <v>9850</v>
      </c>
      <c r="D275" s="80" t="s">
        <v>9851</v>
      </c>
      <c r="E275" s="80" t="s">
        <v>7086</v>
      </c>
      <c r="F275" s="80" t="s">
        <v>9852</v>
      </c>
      <c r="G275" s="80" t="s">
        <v>9853</v>
      </c>
      <c r="H275" s="80" t="s">
        <v>9854</v>
      </c>
      <c r="I275" s="80" t="s">
        <v>9635</v>
      </c>
      <c r="K275" s="80" t="s">
        <v>12328</v>
      </c>
      <c r="L275" s="80" t="s">
        <v>758</v>
      </c>
      <c r="M275" s="80" t="s">
        <v>2195</v>
      </c>
      <c r="N275" s="80" t="s">
        <v>3373</v>
      </c>
      <c r="O275" s="80" t="s">
        <v>3614</v>
      </c>
      <c r="P275" s="80" t="s">
        <v>4367</v>
      </c>
      <c r="Q275" s="80" t="s">
        <v>5374</v>
      </c>
      <c r="R275" s="80" t="s">
        <v>5758</v>
      </c>
      <c r="S275" s="80" t="s">
        <v>1766</v>
      </c>
      <c r="T275" s="80" t="s">
        <v>1757</v>
      </c>
      <c r="U275" s="110">
        <v>3.15</v>
      </c>
      <c r="V275" s="110">
        <v>18.899999999999999</v>
      </c>
      <c r="W275" s="91">
        <v>1.37025</v>
      </c>
      <c r="X275" s="91">
        <v>16.443000000000001</v>
      </c>
      <c r="Y275" s="110" t="s">
        <v>14932</v>
      </c>
      <c r="Z275" s="110" t="s">
        <v>1</v>
      </c>
      <c r="AB275" s="133" t="s">
        <v>7467</v>
      </c>
      <c r="AC275" s="133" t="s">
        <v>8995</v>
      </c>
      <c r="AD275" s="133" t="s">
        <v>1766</v>
      </c>
      <c r="AE275" s="79">
        <v>600</v>
      </c>
      <c r="AF275" s="79" t="s">
        <v>11137</v>
      </c>
      <c r="AG275" s="134">
        <v>0.25</v>
      </c>
      <c r="AH275" s="134">
        <v>4</v>
      </c>
      <c r="AI275" s="134">
        <v>4.875</v>
      </c>
      <c r="AJ275" s="134">
        <v>6.0999999999999999E-2</v>
      </c>
      <c r="AK275" s="134">
        <v>5.71</v>
      </c>
      <c r="AL275" s="134">
        <v>4.13</v>
      </c>
      <c r="AM275" s="134">
        <v>4.72</v>
      </c>
      <c r="AN275" s="134">
        <v>0.76</v>
      </c>
      <c r="AO275" s="134">
        <v>6.4000000000000001E-2</v>
      </c>
      <c r="AP275" s="134">
        <v>4.7E-2</v>
      </c>
      <c r="AQ275" s="134">
        <v>1.25</v>
      </c>
      <c r="AR275" s="134">
        <v>2.5</v>
      </c>
      <c r="AS275" s="134"/>
      <c r="AT275" s="133" t="s">
        <v>9562</v>
      </c>
      <c r="AU275" s="133" t="s">
        <v>1767</v>
      </c>
      <c r="AV275" s="133" t="s">
        <v>9611</v>
      </c>
      <c r="AW275" s="133" t="s">
        <v>9629</v>
      </c>
    </row>
    <row r="276" spans="1:49" x14ac:dyDescent="0.25">
      <c r="A276" s="80" t="s">
        <v>1779</v>
      </c>
      <c r="B276" s="80" t="s">
        <v>1797</v>
      </c>
      <c r="C276" s="80" t="s">
        <v>10093</v>
      </c>
      <c r="D276" s="80" t="s">
        <v>10094</v>
      </c>
      <c r="E276" s="80" t="s">
        <v>1787</v>
      </c>
      <c r="F276" s="80" t="s">
        <v>10095</v>
      </c>
      <c r="G276" s="80" t="s">
        <v>9753</v>
      </c>
      <c r="H276" s="80" t="s">
        <v>10096</v>
      </c>
      <c r="I276" s="80" t="s">
        <v>9635</v>
      </c>
      <c r="K276" s="80" t="s">
        <v>1820</v>
      </c>
      <c r="L276" s="80" t="s">
        <v>137</v>
      </c>
      <c r="M276" s="80" t="s">
        <v>2390</v>
      </c>
      <c r="N276" s="80" t="s">
        <v>3387</v>
      </c>
      <c r="O276" s="80" t="s">
        <v>3651</v>
      </c>
      <c r="P276" s="80" t="s">
        <v>4534</v>
      </c>
      <c r="Q276" s="80" t="s">
        <v>5374</v>
      </c>
      <c r="R276" s="80" t="s">
        <v>5955</v>
      </c>
      <c r="S276" s="80" t="s">
        <v>1759</v>
      </c>
      <c r="T276" s="80" t="s">
        <v>1758</v>
      </c>
      <c r="U276" s="110">
        <v>1.2</v>
      </c>
      <c r="V276" s="110">
        <v>3.6</v>
      </c>
      <c r="W276" s="91">
        <v>0.45</v>
      </c>
      <c r="X276" s="91">
        <v>2.7</v>
      </c>
      <c r="Y276" s="110" t="s">
        <v>7087</v>
      </c>
      <c r="Z276" s="110" t="s">
        <v>1</v>
      </c>
      <c r="AB276" s="133" t="s">
        <v>7664</v>
      </c>
      <c r="AC276" s="133" t="s">
        <v>9095</v>
      </c>
      <c r="AD276" s="133" t="s">
        <v>1762</v>
      </c>
      <c r="AE276" s="79">
        <v>144</v>
      </c>
      <c r="AF276" s="79" t="s">
        <v>11165</v>
      </c>
      <c r="AG276" s="134">
        <v>0.5</v>
      </c>
      <c r="AH276" s="134">
        <v>2</v>
      </c>
      <c r="AI276" s="134">
        <v>4.5</v>
      </c>
      <c r="AJ276" s="134">
        <v>0.112</v>
      </c>
      <c r="AK276" s="134">
        <v>6.5</v>
      </c>
      <c r="AL276" s="134">
        <v>2</v>
      </c>
      <c r="AM276" s="134">
        <v>2.2000000000000002</v>
      </c>
      <c r="AN276" s="134">
        <v>0.7</v>
      </c>
      <c r="AO276" s="134">
        <v>1.7000000000000001E-2</v>
      </c>
      <c r="AP276" s="134">
        <v>0.5</v>
      </c>
      <c r="AQ276" s="134">
        <v>1.625</v>
      </c>
      <c r="AR276" s="134">
        <v>2.75</v>
      </c>
      <c r="AS276" s="134">
        <v>3.7999999999999999E-2</v>
      </c>
      <c r="AT276" s="133" t="s">
        <v>9583</v>
      </c>
      <c r="AU276" s="133" t="s">
        <v>7076</v>
      </c>
      <c r="AV276" s="133" t="s">
        <v>9609</v>
      </c>
      <c r="AW276" s="133" t="s">
        <v>9632</v>
      </c>
    </row>
    <row r="277" spans="1:49" x14ac:dyDescent="0.25">
      <c r="A277" s="80" t="s">
        <v>1779</v>
      </c>
      <c r="B277" s="80" t="s">
        <v>1780</v>
      </c>
      <c r="C277" s="80" t="s">
        <v>9584</v>
      </c>
      <c r="D277" s="80" t="s">
        <v>9675</v>
      </c>
      <c r="E277" s="80" t="s">
        <v>1781</v>
      </c>
      <c r="F277" s="80" t="s">
        <v>9676</v>
      </c>
      <c r="G277" s="80" t="s">
        <v>9677</v>
      </c>
      <c r="H277" s="80" t="s">
        <v>9678</v>
      </c>
      <c r="I277" s="80" t="s">
        <v>5375</v>
      </c>
      <c r="K277" s="80" t="s">
        <v>1820</v>
      </c>
      <c r="L277" s="80" t="s">
        <v>468</v>
      </c>
      <c r="M277" s="80" t="s">
        <v>1945</v>
      </c>
      <c r="N277" s="80" t="s">
        <v>3367</v>
      </c>
      <c r="O277" s="80" t="s">
        <v>3523</v>
      </c>
      <c r="P277" s="80" t="s">
        <v>4132</v>
      </c>
      <c r="Q277" s="80" t="s">
        <v>5375</v>
      </c>
      <c r="R277" s="80" t="s">
        <v>5508</v>
      </c>
      <c r="S277" s="80" t="s">
        <v>1762</v>
      </c>
      <c r="T277" s="80" t="s">
        <v>1767</v>
      </c>
      <c r="U277" s="110">
        <v>8.65</v>
      </c>
      <c r="V277" s="110">
        <v>43.25</v>
      </c>
      <c r="W277" s="91">
        <v>2.0099999999999998</v>
      </c>
      <c r="X277" s="91">
        <v>20.100000000000001</v>
      </c>
      <c r="Y277" s="110" t="s">
        <v>7087</v>
      </c>
      <c r="Z277" s="110" t="s">
        <v>1</v>
      </c>
      <c r="AB277" s="133" t="s">
        <v>7217</v>
      </c>
      <c r="AC277" s="133" t="s">
        <v>7217</v>
      </c>
      <c r="AD277" s="133" t="s">
        <v>1759</v>
      </c>
      <c r="AE277" s="79">
        <v>10</v>
      </c>
      <c r="AF277" s="79" t="s">
        <v>11087</v>
      </c>
      <c r="AG277" s="134">
        <v>1.125</v>
      </c>
      <c r="AH277" s="134">
        <v>8.875</v>
      </c>
      <c r="AI277" s="134">
        <v>8.875</v>
      </c>
      <c r="AJ277" s="134">
        <v>0.61299999999999999</v>
      </c>
      <c r="AK277" s="134">
        <v>12.813000000000001</v>
      </c>
      <c r="AL277" s="134">
        <v>9.3130000000000006</v>
      </c>
      <c r="AM277" s="134">
        <v>9.5</v>
      </c>
      <c r="AN277" s="134">
        <v>6.79</v>
      </c>
      <c r="AO277" s="134">
        <v>0.65600000000000003</v>
      </c>
      <c r="AP277" s="134">
        <v>0.5</v>
      </c>
      <c r="AQ277" s="134">
        <v>8.75</v>
      </c>
      <c r="AR277" s="134">
        <v>8.75</v>
      </c>
      <c r="AS277" s="134">
        <v>0.03</v>
      </c>
      <c r="AT277" s="133" t="s">
        <v>1765</v>
      </c>
      <c r="AU277" s="133" t="s">
        <v>7065</v>
      </c>
      <c r="AV277" s="133" t="s">
        <v>9603</v>
      </c>
      <c r="AW277" s="133" t="s">
        <v>9630</v>
      </c>
    </row>
    <row r="278" spans="1:49" x14ac:dyDescent="0.25">
      <c r="A278" s="80" t="s">
        <v>1779</v>
      </c>
      <c r="B278" s="80" t="s">
        <v>1780</v>
      </c>
      <c r="C278" s="80" t="s">
        <v>9682</v>
      </c>
      <c r="D278" s="80" t="s">
        <v>9683</v>
      </c>
      <c r="E278" s="80" t="s">
        <v>1772</v>
      </c>
      <c r="F278" s="80" t="s">
        <v>9684</v>
      </c>
      <c r="G278" s="80" t="s">
        <v>9685</v>
      </c>
      <c r="H278" s="80" t="s">
        <v>9686</v>
      </c>
      <c r="I278" s="80" t="s">
        <v>5375</v>
      </c>
      <c r="K278" s="80" t="s">
        <v>1820</v>
      </c>
      <c r="L278" s="80" t="s">
        <v>805</v>
      </c>
      <c r="M278" s="80" t="s">
        <v>2153</v>
      </c>
      <c r="N278" s="80" t="s">
        <v>3377</v>
      </c>
      <c r="O278" s="80" t="s">
        <v>3525</v>
      </c>
      <c r="P278" s="80" t="s">
        <v>4329</v>
      </c>
      <c r="Q278" s="80" t="s">
        <v>5375</v>
      </c>
      <c r="R278" s="80" t="s">
        <v>5716</v>
      </c>
      <c r="S278" s="80" t="s">
        <v>1763</v>
      </c>
      <c r="T278" s="80" t="s">
        <v>1757</v>
      </c>
      <c r="U278" s="110">
        <v>19</v>
      </c>
      <c r="V278" s="110">
        <v>114</v>
      </c>
      <c r="W278" s="91">
        <v>6.0435999999999996</v>
      </c>
      <c r="X278" s="91">
        <v>72.523200000000003</v>
      </c>
      <c r="Y278" s="110" t="s">
        <v>14932</v>
      </c>
      <c r="Z278" s="110" t="s">
        <v>1</v>
      </c>
      <c r="AB278" s="133" t="s">
        <v>7425</v>
      </c>
      <c r="AC278" s="133" t="s">
        <v>8972</v>
      </c>
      <c r="AD278" s="133" t="s">
        <v>1759</v>
      </c>
      <c r="AE278" s="79">
        <v>12</v>
      </c>
      <c r="AF278" s="79" t="s">
        <v>11089</v>
      </c>
      <c r="AG278" s="134">
        <v>2.25</v>
      </c>
      <c r="AH278" s="134">
        <v>10.25</v>
      </c>
      <c r="AI278" s="134">
        <v>10.25</v>
      </c>
      <c r="AJ278" s="134">
        <v>1.079</v>
      </c>
      <c r="AK278" s="134">
        <v>15.5</v>
      </c>
      <c r="AL278" s="134">
        <v>10.5</v>
      </c>
      <c r="AM278" s="134">
        <v>10.75</v>
      </c>
      <c r="AN278" s="134">
        <v>13.49</v>
      </c>
      <c r="AO278" s="134">
        <v>1.012</v>
      </c>
      <c r="AP278" s="134">
        <v>1</v>
      </c>
      <c r="AQ278" s="134">
        <v>10.25</v>
      </c>
      <c r="AR278" s="134">
        <v>10.25</v>
      </c>
      <c r="AS278" s="134">
        <v>5.6000000000000001E-2</v>
      </c>
      <c r="AT278" s="133" t="s">
        <v>1783</v>
      </c>
      <c r="AU278" s="133" t="s">
        <v>1764</v>
      </c>
      <c r="AV278" s="133" t="s">
        <v>9605</v>
      </c>
      <c r="AW278" s="133" t="s">
        <v>9629</v>
      </c>
    </row>
    <row r="279" spans="1:49" x14ac:dyDescent="0.25">
      <c r="A279" s="80" t="s">
        <v>1779</v>
      </c>
      <c r="B279" s="80" t="s">
        <v>1797</v>
      </c>
      <c r="C279" s="80" t="s">
        <v>10093</v>
      </c>
      <c r="D279" s="80" t="s">
        <v>10094</v>
      </c>
      <c r="E279" s="80" t="s">
        <v>1787</v>
      </c>
      <c r="F279" s="80" t="s">
        <v>10095</v>
      </c>
      <c r="G279" s="80" t="s">
        <v>9753</v>
      </c>
      <c r="H279" s="80" t="s">
        <v>10096</v>
      </c>
      <c r="I279" s="80" t="s">
        <v>9635</v>
      </c>
      <c r="K279" s="80" t="s">
        <v>1820</v>
      </c>
      <c r="L279" s="80" t="s">
        <v>942</v>
      </c>
      <c r="M279" s="80" t="s">
        <v>2392</v>
      </c>
      <c r="N279" s="80" t="s">
        <v>3387</v>
      </c>
      <c r="O279" s="80" t="s">
        <v>3652</v>
      </c>
      <c r="P279" s="80" t="s">
        <v>4535</v>
      </c>
      <c r="Q279" s="80" t="s">
        <v>5374</v>
      </c>
      <c r="R279" s="80" t="s">
        <v>5957</v>
      </c>
      <c r="S279" s="80" t="s">
        <v>1759</v>
      </c>
      <c r="T279" s="80" t="s">
        <v>1758</v>
      </c>
      <c r="U279" s="110">
        <v>1.2</v>
      </c>
      <c r="V279" s="110">
        <v>3.6</v>
      </c>
      <c r="W279" s="91">
        <v>0.45</v>
      </c>
      <c r="X279" s="91">
        <v>2.7</v>
      </c>
      <c r="Y279" s="110" t="s">
        <v>7087</v>
      </c>
      <c r="Z279" s="110" t="s">
        <v>1</v>
      </c>
      <c r="AB279" s="133" t="s">
        <v>7666</v>
      </c>
      <c r="AC279" s="133" t="s">
        <v>9096</v>
      </c>
      <c r="AD279" s="133" t="s">
        <v>1762</v>
      </c>
      <c r="AE279" s="79">
        <v>144</v>
      </c>
      <c r="AF279" s="79" t="s">
        <v>11165</v>
      </c>
      <c r="AG279" s="134">
        <v>0.5</v>
      </c>
      <c r="AH279" s="134">
        <v>2</v>
      </c>
      <c r="AI279" s="134">
        <v>4.5</v>
      </c>
      <c r="AJ279" s="134">
        <v>0.112</v>
      </c>
      <c r="AK279" s="134">
        <v>6.5</v>
      </c>
      <c r="AL279" s="134">
        <v>2</v>
      </c>
      <c r="AM279" s="134">
        <v>2.2000000000000002</v>
      </c>
      <c r="AN279" s="134">
        <v>0.7</v>
      </c>
      <c r="AO279" s="134">
        <v>1.7000000000000001E-2</v>
      </c>
      <c r="AP279" s="134">
        <v>0.5</v>
      </c>
      <c r="AQ279" s="134">
        <v>1.5</v>
      </c>
      <c r="AR279" s="134">
        <v>2.875</v>
      </c>
      <c r="AS279" s="134">
        <v>3.7999999999999999E-2</v>
      </c>
      <c r="AT279" s="133" t="s">
        <v>9583</v>
      </c>
      <c r="AU279" s="133" t="s">
        <v>7076</v>
      </c>
      <c r="AV279" s="133" t="s">
        <v>9609</v>
      </c>
      <c r="AW279" s="133" t="s">
        <v>9632</v>
      </c>
    </row>
    <row r="280" spans="1:49" x14ac:dyDescent="0.25">
      <c r="A280" s="80" t="s">
        <v>1779</v>
      </c>
      <c r="B280" s="80" t="s">
        <v>1786</v>
      </c>
      <c r="C280" s="80" t="s">
        <v>9830</v>
      </c>
      <c r="D280" s="80" t="s">
        <v>9831</v>
      </c>
      <c r="E280" s="80" t="s">
        <v>1787</v>
      </c>
      <c r="F280" s="80" t="s">
        <v>9832</v>
      </c>
      <c r="G280" s="80" t="s">
        <v>9797</v>
      </c>
      <c r="H280" s="80" t="s">
        <v>9833</v>
      </c>
      <c r="I280" s="80" t="s">
        <v>9635</v>
      </c>
      <c r="K280" s="80" t="s">
        <v>12332</v>
      </c>
      <c r="L280" s="80" t="s">
        <v>469</v>
      </c>
      <c r="M280" s="80" t="s">
        <v>1949</v>
      </c>
      <c r="N280" s="80" t="s">
        <v>3400</v>
      </c>
      <c r="O280" s="80" t="s">
        <v>3558</v>
      </c>
      <c r="P280" s="80" t="s">
        <v>4136</v>
      </c>
      <c r="Q280" s="80" t="s">
        <v>5374</v>
      </c>
      <c r="R280" s="80" t="s">
        <v>5512</v>
      </c>
      <c r="S280" s="80" t="s">
        <v>1759</v>
      </c>
      <c r="T280" s="80" t="s">
        <v>1758</v>
      </c>
      <c r="U280" s="110">
        <v>5.55</v>
      </c>
      <c r="V280" s="110">
        <v>16.649999999999999</v>
      </c>
      <c r="W280" s="91">
        <v>2.0812499999999998</v>
      </c>
      <c r="X280" s="91">
        <v>12.487500000000001</v>
      </c>
      <c r="Y280" s="110" t="s">
        <v>7087</v>
      </c>
      <c r="Z280" s="110" t="s">
        <v>1</v>
      </c>
      <c r="AB280" s="133" t="s">
        <v>7221</v>
      </c>
      <c r="AC280" s="133" t="s">
        <v>8844</v>
      </c>
      <c r="AD280" s="133" t="s">
        <v>1762</v>
      </c>
      <c r="AE280" s="79">
        <v>144</v>
      </c>
      <c r="AF280" s="79" t="s">
        <v>11124</v>
      </c>
      <c r="AG280" s="134">
        <v>0.2</v>
      </c>
      <c r="AH280" s="134">
        <v>5.5</v>
      </c>
      <c r="AI280" s="134">
        <v>19.25</v>
      </c>
      <c r="AJ280" s="134">
        <v>0.17</v>
      </c>
      <c r="AK280" s="134">
        <v>20.25</v>
      </c>
      <c r="AL280" s="134">
        <v>7.5</v>
      </c>
      <c r="AM280" s="134">
        <v>2.625</v>
      </c>
      <c r="AN280" s="134">
        <v>1.06</v>
      </c>
      <c r="AO280" s="134">
        <v>0.23100000000000001</v>
      </c>
      <c r="AP280" s="134">
        <v>4</v>
      </c>
      <c r="AQ280" s="134">
        <v>4</v>
      </c>
      <c r="AR280" s="134">
        <v>10.5</v>
      </c>
      <c r="AS280" s="134"/>
      <c r="AT280" s="133" t="s">
        <v>1757</v>
      </c>
      <c r="AU280" s="133" t="s">
        <v>1773</v>
      </c>
      <c r="AV280" s="133" t="s">
        <v>9597</v>
      </c>
      <c r="AW280" s="133" t="s">
        <v>9632</v>
      </c>
    </row>
    <row r="281" spans="1:49" x14ac:dyDescent="0.25">
      <c r="A281" s="80" t="s">
        <v>1779</v>
      </c>
      <c r="B281" s="80" t="s">
        <v>1780</v>
      </c>
      <c r="C281" s="80" t="s">
        <v>9650</v>
      </c>
      <c r="D281" s="80" t="s">
        <v>9651</v>
      </c>
      <c r="E281" s="80" t="s">
        <v>1772</v>
      </c>
      <c r="F281" s="80" t="s">
        <v>9652</v>
      </c>
      <c r="G281" s="80" t="s">
        <v>9644</v>
      </c>
      <c r="H281" s="80" t="s">
        <v>9653</v>
      </c>
      <c r="I281" s="80" t="s">
        <v>5375</v>
      </c>
      <c r="K281" s="80" t="s">
        <v>1820</v>
      </c>
      <c r="L281" s="80" t="s">
        <v>1089</v>
      </c>
      <c r="M281" s="80" t="s">
        <v>2200</v>
      </c>
      <c r="N281" s="80" t="s">
        <v>3388</v>
      </c>
      <c r="O281" s="80" t="s">
        <v>3521</v>
      </c>
      <c r="P281" s="80" t="s">
        <v>4372</v>
      </c>
      <c r="Q281" s="80" t="s">
        <v>5375</v>
      </c>
      <c r="R281" s="80" t="s">
        <v>5763</v>
      </c>
      <c r="S281" s="80" t="s">
        <v>1762</v>
      </c>
      <c r="T281" s="80" t="s">
        <v>1757</v>
      </c>
      <c r="U281" s="110">
        <v>6.4</v>
      </c>
      <c r="V281" s="110">
        <v>38.4</v>
      </c>
      <c r="W281" s="91">
        <v>1.6588000000000001</v>
      </c>
      <c r="X281" s="91">
        <v>19.9056</v>
      </c>
      <c r="Y281" s="110" t="s">
        <v>14932</v>
      </c>
      <c r="Z281" s="110" t="s">
        <v>1</v>
      </c>
      <c r="AB281" s="133" t="s">
        <v>7472</v>
      </c>
      <c r="AC281" s="133" t="s">
        <v>8997</v>
      </c>
      <c r="AD281" s="133" t="s">
        <v>1760</v>
      </c>
      <c r="AE281" s="79">
        <v>96</v>
      </c>
      <c r="AF281" s="79" t="s">
        <v>11095</v>
      </c>
      <c r="AG281" s="134">
        <v>1</v>
      </c>
      <c r="AH281" s="134">
        <v>4.9370000000000003</v>
      </c>
      <c r="AI281" s="134">
        <v>9</v>
      </c>
      <c r="AJ281" s="134">
        <v>0.23599999999999999</v>
      </c>
      <c r="AK281" s="134">
        <v>7.5</v>
      </c>
      <c r="AL281" s="134">
        <v>6.75</v>
      </c>
      <c r="AM281" s="134">
        <v>5.75</v>
      </c>
      <c r="AN281" s="134">
        <v>2.95</v>
      </c>
      <c r="AO281" s="134">
        <v>0.16800000000000001</v>
      </c>
      <c r="AP281" s="134">
        <v>1.25</v>
      </c>
      <c r="AQ281" s="134">
        <v>1.25</v>
      </c>
      <c r="AR281" s="134">
        <v>6</v>
      </c>
      <c r="AS281" s="134">
        <v>6.0000000000000001E-3</v>
      </c>
      <c r="AT281" s="133" t="s">
        <v>9572</v>
      </c>
      <c r="AU281" s="133" t="s">
        <v>1760</v>
      </c>
      <c r="AV281" s="133" t="s">
        <v>9598</v>
      </c>
      <c r="AW281" s="133" t="s">
        <v>9629</v>
      </c>
    </row>
    <row r="282" spans="1:49" x14ac:dyDescent="0.25">
      <c r="A282" s="80" t="s">
        <v>1779</v>
      </c>
      <c r="B282" s="80" t="s">
        <v>1780</v>
      </c>
      <c r="C282" s="80" t="s">
        <v>9953</v>
      </c>
      <c r="D282" s="80" t="s">
        <v>9954</v>
      </c>
      <c r="E282" s="80" t="s">
        <v>1781</v>
      </c>
      <c r="F282" s="80" t="s">
        <v>9955</v>
      </c>
      <c r="G282" s="80" t="s">
        <v>9695</v>
      </c>
      <c r="H282" s="80" t="s">
        <v>9956</v>
      </c>
      <c r="I282" s="80" t="s">
        <v>5375</v>
      </c>
      <c r="K282" s="80" t="s">
        <v>1820</v>
      </c>
      <c r="L282" s="80" t="s">
        <v>806</v>
      </c>
      <c r="M282" s="80" t="s">
        <v>2156</v>
      </c>
      <c r="N282" s="80" t="s">
        <v>3374</v>
      </c>
      <c r="O282" s="80" t="s">
        <v>3527</v>
      </c>
      <c r="P282" s="80" t="s">
        <v>4332</v>
      </c>
      <c r="Q282" s="80" t="s">
        <v>5375</v>
      </c>
      <c r="R282" s="80" t="s">
        <v>5719</v>
      </c>
      <c r="S282" s="80" t="s">
        <v>1762</v>
      </c>
      <c r="T282" s="80" t="s">
        <v>1767</v>
      </c>
      <c r="U282" s="110">
        <v>5.5</v>
      </c>
      <c r="V282" s="110">
        <v>27.5</v>
      </c>
      <c r="W282" s="91">
        <v>1.48</v>
      </c>
      <c r="X282" s="91">
        <v>14.8</v>
      </c>
      <c r="Y282" s="110" t="s">
        <v>7087</v>
      </c>
      <c r="Z282" s="110" t="s">
        <v>1</v>
      </c>
      <c r="AB282" s="133" t="s">
        <v>7428</v>
      </c>
      <c r="AC282" s="133" t="s">
        <v>8974</v>
      </c>
      <c r="AD282" s="133" t="s">
        <v>1759</v>
      </c>
      <c r="AE282" s="79">
        <v>10</v>
      </c>
      <c r="AF282" s="79" t="s">
        <v>11157</v>
      </c>
      <c r="AG282" s="134">
        <v>1</v>
      </c>
      <c r="AH282" s="134">
        <v>6.875</v>
      </c>
      <c r="AI282" s="134">
        <v>6.875</v>
      </c>
      <c r="AJ282" s="134">
        <v>0.4</v>
      </c>
      <c r="AK282" s="134">
        <v>11.824999999999999</v>
      </c>
      <c r="AL282" s="134">
        <v>7.3250000000000002</v>
      </c>
      <c r="AM282" s="134">
        <v>7.2750000000000004</v>
      </c>
      <c r="AN282" s="134">
        <v>4.41</v>
      </c>
      <c r="AO282" s="134">
        <v>0.36499999999999999</v>
      </c>
      <c r="AP282" s="134">
        <v>0.5</v>
      </c>
      <c r="AQ282" s="134">
        <v>7</v>
      </c>
      <c r="AR282" s="134">
        <v>7</v>
      </c>
      <c r="AS282" s="134">
        <v>1.9E-2</v>
      </c>
      <c r="AT282" s="133" t="s">
        <v>1763</v>
      </c>
      <c r="AU282" s="133" t="s">
        <v>1758</v>
      </c>
      <c r="AV282" s="133" t="s">
        <v>9603</v>
      </c>
      <c r="AW282" s="133" t="s">
        <v>9630</v>
      </c>
    </row>
    <row r="283" spans="1:49" x14ac:dyDescent="0.25">
      <c r="A283" s="80" t="s">
        <v>1779</v>
      </c>
      <c r="B283" s="80" t="s">
        <v>1797</v>
      </c>
      <c r="C283" s="80" t="s">
        <v>10093</v>
      </c>
      <c r="D283" s="80" t="s">
        <v>10094</v>
      </c>
      <c r="E283" s="80" t="s">
        <v>1787</v>
      </c>
      <c r="F283" s="80" t="s">
        <v>10095</v>
      </c>
      <c r="G283" s="80" t="s">
        <v>9753</v>
      </c>
      <c r="H283" s="80" t="s">
        <v>10096</v>
      </c>
      <c r="I283" s="80" t="s">
        <v>9635</v>
      </c>
      <c r="K283" s="80" t="s">
        <v>1820</v>
      </c>
      <c r="L283" s="80" t="s">
        <v>944</v>
      </c>
      <c r="M283" s="80" t="s">
        <v>2396</v>
      </c>
      <c r="N283" s="80" t="s">
        <v>3387</v>
      </c>
      <c r="O283" s="80" t="s">
        <v>3654</v>
      </c>
      <c r="P283" s="80" t="s">
        <v>4538</v>
      </c>
      <c r="Q283" s="80" t="s">
        <v>5374</v>
      </c>
      <c r="R283" s="80" t="s">
        <v>5961</v>
      </c>
      <c r="S283" s="80" t="s">
        <v>1759</v>
      </c>
      <c r="T283" s="80" t="s">
        <v>1758</v>
      </c>
      <c r="U283" s="110">
        <v>1.2</v>
      </c>
      <c r="V283" s="110">
        <v>3.6</v>
      </c>
      <c r="W283" s="91">
        <v>0.45</v>
      </c>
      <c r="X283" s="91">
        <v>2.7</v>
      </c>
      <c r="Y283" s="110" t="s">
        <v>7087</v>
      </c>
      <c r="Z283" s="110" t="s">
        <v>1</v>
      </c>
      <c r="AB283" s="133" t="s">
        <v>7670</v>
      </c>
      <c r="AC283" s="133" t="s">
        <v>9099</v>
      </c>
      <c r="AD283" s="133" t="s">
        <v>1762</v>
      </c>
      <c r="AE283" s="79">
        <v>144</v>
      </c>
      <c r="AF283" s="79" t="s">
        <v>11165</v>
      </c>
      <c r="AG283" s="134">
        <v>0.5</v>
      </c>
      <c r="AH283" s="134">
        <v>2</v>
      </c>
      <c r="AI283" s="134">
        <v>4.5</v>
      </c>
      <c r="AJ283" s="134">
        <v>0.112</v>
      </c>
      <c r="AK283" s="134">
        <v>6.5</v>
      </c>
      <c r="AL283" s="134">
        <v>2</v>
      </c>
      <c r="AM283" s="134">
        <v>2.2000000000000002</v>
      </c>
      <c r="AN283" s="134">
        <v>0.7</v>
      </c>
      <c r="AO283" s="134">
        <v>1.7000000000000001E-2</v>
      </c>
      <c r="AP283" s="134">
        <v>0.5</v>
      </c>
      <c r="AQ283" s="134">
        <v>1.5</v>
      </c>
      <c r="AR283" s="134">
        <v>2.875</v>
      </c>
      <c r="AS283" s="134">
        <v>0.05</v>
      </c>
      <c r="AT283" s="133" t="s">
        <v>9583</v>
      </c>
      <c r="AU283" s="133" t="s">
        <v>7076</v>
      </c>
      <c r="AV283" s="133" t="s">
        <v>9609</v>
      </c>
      <c r="AW283" s="133" t="s">
        <v>9632</v>
      </c>
    </row>
    <row r="284" spans="1:49" x14ac:dyDescent="0.25">
      <c r="A284" s="80" t="s">
        <v>1779</v>
      </c>
      <c r="B284" s="80" t="s">
        <v>1780</v>
      </c>
      <c r="C284" s="80" t="s">
        <v>9584</v>
      </c>
      <c r="D284" s="80" t="s">
        <v>9675</v>
      </c>
      <c r="E284" s="80" t="s">
        <v>1781</v>
      </c>
      <c r="F284" s="80" t="s">
        <v>9676</v>
      </c>
      <c r="G284" s="80" t="s">
        <v>9677</v>
      </c>
      <c r="H284" s="80" t="s">
        <v>9678</v>
      </c>
      <c r="I284" s="80" t="s">
        <v>5375</v>
      </c>
      <c r="K284" s="80" t="s">
        <v>1820</v>
      </c>
      <c r="L284" s="80" t="s">
        <v>470</v>
      </c>
      <c r="M284" s="80" t="s">
        <v>1952</v>
      </c>
      <c r="N284" s="80" t="s">
        <v>3377</v>
      </c>
      <c r="O284" s="80" t="s">
        <v>3523</v>
      </c>
      <c r="P284" s="80" t="s">
        <v>4138</v>
      </c>
      <c r="Q284" s="80" t="s">
        <v>5375</v>
      </c>
      <c r="R284" s="80" t="s">
        <v>5515</v>
      </c>
      <c r="S284" s="80" t="s">
        <v>1762</v>
      </c>
      <c r="T284" s="80" t="s">
        <v>1767</v>
      </c>
      <c r="U284" s="110">
        <v>8.65</v>
      </c>
      <c r="V284" s="110">
        <v>43.25</v>
      </c>
      <c r="W284" s="91">
        <v>2.0099999999999998</v>
      </c>
      <c r="X284" s="91">
        <v>20.100000000000001</v>
      </c>
      <c r="Y284" s="110" t="s">
        <v>7087</v>
      </c>
      <c r="Z284" s="110" t="s">
        <v>1</v>
      </c>
      <c r="AB284" s="133" t="s">
        <v>7224</v>
      </c>
      <c r="AC284" s="133" t="s">
        <v>7224</v>
      </c>
      <c r="AD284" s="133" t="s">
        <v>1759</v>
      </c>
      <c r="AE284" s="79">
        <v>10</v>
      </c>
      <c r="AF284" s="79" t="s">
        <v>11087</v>
      </c>
      <c r="AG284" s="134">
        <v>1.125</v>
      </c>
      <c r="AH284" s="134">
        <v>8.875</v>
      </c>
      <c r="AI284" s="134">
        <v>8.875</v>
      </c>
      <c r="AJ284" s="134">
        <v>0.61299999999999999</v>
      </c>
      <c r="AK284" s="134">
        <v>12.813000000000001</v>
      </c>
      <c r="AL284" s="134">
        <v>9.3130000000000006</v>
      </c>
      <c r="AM284" s="134">
        <v>9.5</v>
      </c>
      <c r="AN284" s="134">
        <v>6.79</v>
      </c>
      <c r="AO284" s="134">
        <v>0.65600000000000003</v>
      </c>
      <c r="AP284" s="134">
        <v>0.5</v>
      </c>
      <c r="AQ284" s="134">
        <v>8.75</v>
      </c>
      <c r="AR284" s="134">
        <v>8.75</v>
      </c>
      <c r="AS284" s="134">
        <v>0.03</v>
      </c>
      <c r="AT284" s="133" t="s">
        <v>1765</v>
      </c>
      <c r="AU284" s="133" t="s">
        <v>7065</v>
      </c>
      <c r="AV284" s="133" t="s">
        <v>9603</v>
      </c>
      <c r="AW284" s="133" t="s">
        <v>9630</v>
      </c>
    </row>
    <row r="285" spans="1:49" x14ac:dyDescent="0.25">
      <c r="A285" s="80" t="s">
        <v>1779</v>
      </c>
      <c r="B285" s="80" t="s">
        <v>1780</v>
      </c>
      <c r="C285" s="80" t="s">
        <v>9650</v>
      </c>
      <c r="D285" s="80" t="s">
        <v>9651</v>
      </c>
      <c r="E285" s="80" t="s">
        <v>1772</v>
      </c>
      <c r="F285" s="80" t="s">
        <v>9652</v>
      </c>
      <c r="G285" s="80" t="s">
        <v>9644</v>
      </c>
      <c r="H285" s="80" t="s">
        <v>9653</v>
      </c>
      <c r="I285" s="80" t="s">
        <v>5375</v>
      </c>
      <c r="K285" s="80" t="s">
        <v>1820</v>
      </c>
      <c r="L285" s="80" t="s">
        <v>759</v>
      </c>
      <c r="M285" s="80" t="s">
        <v>2208</v>
      </c>
      <c r="N285" s="80" t="s">
        <v>3377</v>
      </c>
      <c r="O285" s="80" t="s">
        <v>3562</v>
      </c>
      <c r="P285" s="80" t="s">
        <v>4380</v>
      </c>
      <c r="Q285" s="80" t="s">
        <v>5375</v>
      </c>
      <c r="R285" s="80" t="s">
        <v>5771</v>
      </c>
      <c r="S285" s="80" t="s">
        <v>1762</v>
      </c>
      <c r="T285" s="80" t="s">
        <v>1757</v>
      </c>
      <c r="U285" s="110">
        <v>6.4</v>
      </c>
      <c r="V285" s="110">
        <v>38.4</v>
      </c>
      <c r="W285" s="91">
        <v>1.6588000000000001</v>
      </c>
      <c r="X285" s="91">
        <v>19.9056</v>
      </c>
      <c r="Y285" s="110" t="s">
        <v>14932</v>
      </c>
      <c r="Z285" s="110" t="s">
        <v>1</v>
      </c>
      <c r="AB285" s="133" t="s">
        <v>7480</v>
      </c>
      <c r="AC285" s="133" t="s">
        <v>9002</v>
      </c>
      <c r="AD285" s="133" t="s">
        <v>1760</v>
      </c>
      <c r="AE285" s="79">
        <v>96</v>
      </c>
      <c r="AF285" s="79" t="s">
        <v>11085</v>
      </c>
      <c r="AG285" s="134">
        <v>1</v>
      </c>
      <c r="AH285" s="134">
        <v>4.9370000000000003</v>
      </c>
      <c r="AI285" s="134">
        <v>10</v>
      </c>
      <c r="AJ285" s="134">
        <v>0.28799999999999998</v>
      </c>
      <c r="AK285" s="134">
        <v>9.1880000000000006</v>
      </c>
      <c r="AL285" s="134">
        <v>8.25</v>
      </c>
      <c r="AM285" s="134">
        <v>5</v>
      </c>
      <c r="AN285" s="134">
        <v>3.6</v>
      </c>
      <c r="AO285" s="134">
        <v>0.219</v>
      </c>
      <c r="AP285" s="134"/>
      <c r="AQ285" s="134"/>
      <c r="AR285" s="134"/>
      <c r="AS285" s="134"/>
      <c r="AT285" s="133" t="s">
        <v>1761</v>
      </c>
      <c r="AU285" s="133" t="s">
        <v>7075</v>
      </c>
      <c r="AV285" s="133" t="s">
        <v>9598</v>
      </c>
      <c r="AW285" s="133" t="s">
        <v>9629</v>
      </c>
    </row>
    <row r="286" spans="1:49" x14ac:dyDescent="0.25">
      <c r="A286" s="80" t="s">
        <v>1779</v>
      </c>
      <c r="B286" s="80" t="s">
        <v>1780</v>
      </c>
      <c r="C286" s="80" t="s">
        <v>9953</v>
      </c>
      <c r="D286" s="80" t="s">
        <v>9954</v>
      </c>
      <c r="E286" s="80" t="s">
        <v>1781</v>
      </c>
      <c r="F286" s="80" t="s">
        <v>9955</v>
      </c>
      <c r="G286" s="80" t="s">
        <v>9695</v>
      </c>
      <c r="H286" s="80" t="s">
        <v>9956</v>
      </c>
      <c r="I286" s="80" t="s">
        <v>5375</v>
      </c>
      <c r="K286" s="80" t="s">
        <v>1820</v>
      </c>
      <c r="L286" s="80" t="s">
        <v>747</v>
      </c>
      <c r="M286" s="80" t="s">
        <v>2158</v>
      </c>
      <c r="N286" s="80" t="s">
        <v>3391</v>
      </c>
      <c r="O286" s="80" t="s">
        <v>3527</v>
      </c>
      <c r="P286" s="80" t="s">
        <v>4334</v>
      </c>
      <c r="Q286" s="80" t="s">
        <v>5375</v>
      </c>
      <c r="R286" s="80" t="s">
        <v>5721</v>
      </c>
      <c r="S286" s="80" t="s">
        <v>1762</v>
      </c>
      <c r="T286" s="80" t="s">
        <v>1767</v>
      </c>
      <c r="U286" s="110">
        <v>5.5</v>
      </c>
      <c r="V286" s="110">
        <v>27.5</v>
      </c>
      <c r="W286" s="91">
        <v>1.48</v>
      </c>
      <c r="X286" s="91">
        <v>14.8</v>
      </c>
      <c r="Y286" s="110" t="s">
        <v>7087</v>
      </c>
      <c r="Z286" s="110" t="s">
        <v>1</v>
      </c>
      <c r="AB286" s="133" t="s">
        <v>7430</v>
      </c>
      <c r="AC286" s="133" t="s">
        <v>8976</v>
      </c>
      <c r="AD286" s="133" t="s">
        <v>1759</v>
      </c>
      <c r="AE286" s="79">
        <v>10</v>
      </c>
      <c r="AF286" s="79" t="s">
        <v>11157</v>
      </c>
      <c r="AG286" s="134">
        <v>1</v>
      </c>
      <c r="AH286" s="134">
        <v>6.875</v>
      </c>
      <c r="AI286" s="134">
        <v>6.875</v>
      </c>
      <c r="AJ286" s="134">
        <v>0.4</v>
      </c>
      <c r="AK286" s="134">
        <v>11.824999999999999</v>
      </c>
      <c r="AL286" s="134">
        <v>7.3250000000000002</v>
      </c>
      <c r="AM286" s="134">
        <v>7.2750000000000004</v>
      </c>
      <c r="AN286" s="134">
        <v>4.41</v>
      </c>
      <c r="AO286" s="134">
        <v>0.36499999999999999</v>
      </c>
      <c r="AP286" s="134">
        <v>0.5</v>
      </c>
      <c r="AQ286" s="134">
        <v>7</v>
      </c>
      <c r="AR286" s="134">
        <v>7</v>
      </c>
      <c r="AS286" s="134">
        <v>1.9E-2</v>
      </c>
      <c r="AT286" s="133" t="s">
        <v>1763</v>
      </c>
      <c r="AU286" s="133" t="s">
        <v>1758</v>
      </c>
      <c r="AV286" s="133" t="s">
        <v>9603</v>
      </c>
      <c r="AW286" s="133" t="s">
        <v>9630</v>
      </c>
    </row>
    <row r="287" spans="1:49" x14ac:dyDescent="0.25">
      <c r="A287" s="80" t="s">
        <v>1779</v>
      </c>
      <c r="B287" s="80" t="s">
        <v>1782</v>
      </c>
      <c r="C287" s="80" t="s">
        <v>9646</v>
      </c>
      <c r="D287" s="80" t="s">
        <v>9647</v>
      </c>
      <c r="E287" s="80" t="s">
        <v>1783</v>
      </c>
      <c r="F287" s="80" t="s">
        <v>10116</v>
      </c>
      <c r="G287" s="80" t="s">
        <v>9649</v>
      </c>
      <c r="H287" s="80" t="s">
        <v>2398</v>
      </c>
      <c r="I287" s="80" t="s">
        <v>5376</v>
      </c>
      <c r="K287" s="80" t="s">
        <v>1820</v>
      </c>
      <c r="L287" s="80" t="s">
        <v>424</v>
      </c>
      <c r="M287" s="80" t="s">
        <v>2398</v>
      </c>
      <c r="N287" s="80" t="s">
        <v>3365</v>
      </c>
      <c r="O287" s="80" t="s">
        <v>3655</v>
      </c>
      <c r="P287" s="80" t="s">
        <v>1</v>
      </c>
      <c r="Q287" s="80" t="s">
        <v>5376</v>
      </c>
      <c r="R287" s="80" t="s">
        <v>5963</v>
      </c>
      <c r="S287" s="80" t="s">
        <v>1759</v>
      </c>
      <c r="T287" s="80" t="s">
        <v>1758</v>
      </c>
      <c r="U287" s="110">
        <v>59.3</v>
      </c>
      <c r="V287" s="110">
        <v>59.3</v>
      </c>
      <c r="W287" s="91">
        <v>44.475000000000001</v>
      </c>
      <c r="X287" s="91">
        <v>44.475000000000001</v>
      </c>
      <c r="Y287" s="110" t="s">
        <v>7087</v>
      </c>
      <c r="Z287" s="110" t="s">
        <v>1</v>
      </c>
      <c r="AB287" s="133" t="s">
        <v>7672</v>
      </c>
      <c r="AC287" s="133" t="s">
        <v>7672</v>
      </c>
      <c r="AD287" s="133" t="s">
        <v>1759</v>
      </c>
      <c r="AE287" s="79">
        <v>6</v>
      </c>
      <c r="AF287" s="79" t="s">
        <v>11198</v>
      </c>
      <c r="AG287" s="134">
        <v>3</v>
      </c>
      <c r="AH287" s="134">
        <v>12.5</v>
      </c>
      <c r="AI287" s="134">
        <v>7</v>
      </c>
      <c r="AJ287" s="134">
        <v>1.048</v>
      </c>
      <c r="AK287" s="134">
        <v>16</v>
      </c>
      <c r="AL287" s="134">
        <v>15.5</v>
      </c>
      <c r="AM287" s="134">
        <v>10.25</v>
      </c>
      <c r="AN287" s="134">
        <v>6.55</v>
      </c>
      <c r="AO287" s="134">
        <v>1.4710000000000001</v>
      </c>
      <c r="AP287" s="134"/>
      <c r="AQ287" s="134"/>
      <c r="AR287" s="134"/>
      <c r="AS287" s="134"/>
      <c r="AT287" s="133" t="s">
        <v>7077</v>
      </c>
      <c r="AU287" s="133" t="s">
        <v>1764</v>
      </c>
      <c r="AV287" s="133" t="s">
        <v>9599</v>
      </c>
      <c r="AW287" s="133" t="s">
        <v>9630</v>
      </c>
    </row>
    <row r="288" spans="1:49" x14ac:dyDescent="0.25">
      <c r="A288" s="80" t="s">
        <v>1779</v>
      </c>
      <c r="B288" s="80" t="s">
        <v>1780</v>
      </c>
      <c r="C288" s="80" t="s">
        <v>9838</v>
      </c>
      <c r="D288" s="80" t="s">
        <v>9839</v>
      </c>
      <c r="E288" s="80" t="s">
        <v>1781</v>
      </c>
      <c r="F288" s="80" t="s">
        <v>9840</v>
      </c>
      <c r="G288" s="80" t="s">
        <v>9812</v>
      </c>
      <c r="H288" s="80" t="s">
        <v>9841</v>
      </c>
      <c r="I288" s="80" t="s">
        <v>5375</v>
      </c>
      <c r="K288" s="80" t="s">
        <v>1820</v>
      </c>
      <c r="L288" s="80" t="s">
        <v>178</v>
      </c>
      <c r="M288" s="80" t="s">
        <v>1957</v>
      </c>
      <c r="N288" s="80" t="s">
        <v>3372</v>
      </c>
      <c r="O288" s="80" t="s">
        <v>3561</v>
      </c>
      <c r="P288" s="80" t="s">
        <v>15590</v>
      </c>
      <c r="Q288" s="80" t="s">
        <v>5375</v>
      </c>
      <c r="R288" s="80" t="s">
        <v>5520</v>
      </c>
      <c r="S288" s="80" t="s">
        <v>1761</v>
      </c>
      <c r="T288" s="80" t="s">
        <v>1767</v>
      </c>
      <c r="U288" s="110">
        <v>6</v>
      </c>
      <c r="V288" s="110">
        <v>30</v>
      </c>
      <c r="W288" s="91">
        <v>1.79</v>
      </c>
      <c r="X288" s="91">
        <v>17.899999999999999</v>
      </c>
      <c r="Y288" s="110" t="s">
        <v>7087</v>
      </c>
      <c r="Z288" s="110" t="s">
        <v>1</v>
      </c>
      <c r="AB288" s="133" t="s">
        <v>7229</v>
      </c>
      <c r="AC288" s="133" t="s">
        <v>8848</v>
      </c>
      <c r="AD288" s="133" t="s">
        <v>1759</v>
      </c>
      <c r="AE288" s="79">
        <v>10</v>
      </c>
      <c r="AF288" s="79" t="s">
        <v>11126</v>
      </c>
      <c r="AG288" s="134">
        <v>1.25</v>
      </c>
      <c r="AH288" s="134">
        <v>7.875</v>
      </c>
      <c r="AI288" s="134">
        <v>7.875</v>
      </c>
      <c r="AJ288" s="134">
        <v>0.47499999999999998</v>
      </c>
      <c r="AK288" s="134">
        <v>14.063000000000001</v>
      </c>
      <c r="AL288" s="134">
        <v>9.1880000000000006</v>
      </c>
      <c r="AM288" s="134">
        <v>9.5</v>
      </c>
      <c r="AN288" s="134">
        <v>5.46</v>
      </c>
      <c r="AO288" s="134">
        <v>0.71</v>
      </c>
      <c r="AP288" s="134">
        <v>0</v>
      </c>
      <c r="AQ288" s="134">
        <v>16</v>
      </c>
      <c r="AR288" s="134">
        <v>16</v>
      </c>
      <c r="AS288" s="134">
        <v>2.5000000000000001E-2</v>
      </c>
      <c r="AT288" s="133" t="s">
        <v>7070</v>
      </c>
      <c r="AU288" s="133" t="s">
        <v>7065</v>
      </c>
      <c r="AV288" s="133" t="s">
        <v>9601</v>
      </c>
      <c r="AW288" s="133" t="s">
        <v>9630</v>
      </c>
    </row>
    <row r="289" spans="1:49" x14ac:dyDescent="0.25">
      <c r="A289" s="80" t="s">
        <v>1779</v>
      </c>
      <c r="B289" s="80" t="s">
        <v>1780</v>
      </c>
      <c r="C289" s="80" t="s">
        <v>9650</v>
      </c>
      <c r="D289" s="80" t="s">
        <v>9651</v>
      </c>
      <c r="E289" s="80" t="s">
        <v>1772</v>
      </c>
      <c r="F289" s="80" t="s">
        <v>9652</v>
      </c>
      <c r="G289" s="80" t="s">
        <v>9644</v>
      </c>
      <c r="H289" s="80" t="s">
        <v>9653</v>
      </c>
      <c r="I289" s="80" t="s">
        <v>5375</v>
      </c>
      <c r="K289" s="80" t="s">
        <v>1820</v>
      </c>
      <c r="L289" s="80" t="s">
        <v>760</v>
      </c>
      <c r="M289" s="80" t="s">
        <v>2210</v>
      </c>
      <c r="N289" s="80" t="s">
        <v>3377</v>
      </c>
      <c r="O289" s="80" t="s">
        <v>3516</v>
      </c>
      <c r="P289" s="80" t="s">
        <v>4383</v>
      </c>
      <c r="Q289" s="80" t="s">
        <v>5375</v>
      </c>
      <c r="R289" s="80" t="s">
        <v>5773</v>
      </c>
      <c r="S289" s="80" t="s">
        <v>1762</v>
      </c>
      <c r="T289" s="80" t="s">
        <v>1757</v>
      </c>
      <c r="U289" s="110">
        <v>6.4</v>
      </c>
      <c r="V289" s="110">
        <v>38.4</v>
      </c>
      <c r="W289" s="91">
        <v>1.6588000000000001</v>
      </c>
      <c r="X289" s="91">
        <v>19.9056</v>
      </c>
      <c r="Y289" s="110" t="s">
        <v>14932</v>
      </c>
      <c r="Z289" s="110" t="s">
        <v>1</v>
      </c>
      <c r="AB289" s="133" t="s">
        <v>7482</v>
      </c>
      <c r="AC289" s="133" t="s">
        <v>9004</v>
      </c>
      <c r="AD289" s="133" t="s">
        <v>1760</v>
      </c>
      <c r="AE289" s="79">
        <v>96</v>
      </c>
      <c r="AF289" s="79" t="s">
        <v>11078</v>
      </c>
      <c r="AG289" s="134">
        <v>1</v>
      </c>
      <c r="AH289" s="134">
        <v>4.9370000000000003</v>
      </c>
      <c r="AI289" s="134">
        <v>9.9369999999999994</v>
      </c>
      <c r="AJ289" s="134">
        <v>0.29599999999999999</v>
      </c>
      <c r="AK289" s="134">
        <v>8.75</v>
      </c>
      <c r="AL289" s="134">
        <v>7.75</v>
      </c>
      <c r="AM289" s="134">
        <v>5.25</v>
      </c>
      <c r="AN289" s="134">
        <v>3.7</v>
      </c>
      <c r="AO289" s="134">
        <v>0.20599999999999999</v>
      </c>
      <c r="AP289" s="134">
        <v>0.125</v>
      </c>
      <c r="AQ289" s="134">
        <v>1</v>
      </c>
      <c r="AR289" s="134">
        <v>7</v>
      </c>
      <c r="AS289" s="134">
        <v>1.2E-2</v>
      </c>
      <c r="AT289" s="133" t="s">
        <v>9567</v>
      </c>
      <c r="AU289" s="133" t="s">
        <v>7075</v>
      </c>
      <c r="AV289" s="133" t="s">
        <v>9598</v>
      </c>
      <c r="AW289" s="133" t="s">
        <v>9629</v>
      </c>
    </row>
    <row r="290" spans="1:49" x14ac:dyDescent="0.25">
      <c r="A290" s="80" t="s">
        <v>1779</v>
      </c>
      <c r="B290" s="80" t="s">
        <v>1784</v>
      </c>
      <c r="C290" s="80" t="s">
        <v>10117</v>
      </c>
      <c r="D290" s="80" t="s">
        <v>10118</v>
      </c>
      <c r="E290" s="80" t="s">
        <v>7086</v>
      </c>
      <c r="F290" s="80" t="s">
        <v>10119</v>
      </c>
      <c r="G290" s="80" t="s">
        <v>9853</v>
      </c>
      <c r="H290" s="80" t="s">
        <v>10120</v>
      </c>
      <c r="I290" s="80" t="s">
        <v>5378</v>
      </c>
      <c r="K290" s="80" t="s">
        <v>13936</v>
      </c>
      <c r="L290" s="80" t="s">
        <v>139</v>
      </c>
      <c r="M290" s="80" t="s">
        <v>2403</v>
      </c>
      <c r="N290" s="80" t="s">
        <v>3376</v>
      </c>
      <c r="O290" s="80" t="s">
        <v>3656</v>
      </c>
      <c r="P290" s="80" t="s">
        <v>4543</v>
      </c>
      <c r="Q290" s="80" t="s">
        <v>5378</v>
      </c>
      <c r="R290" s="80" t="s">
        <v>5968</v>
      </c>
      <c r="S290" s="80" t="s">
        <v>1765</v>
      </c>
      <c r="T290" s="80" t="s">
        <v>1758</v>
      </c>
      <c r="U290" s="110">
        <v>5.45</v>
      </c>
      <c r="V290" s="110">
        <v>16.350000000000001</v>
      </c>
      <c r="W290" s="91">
        <v>2.3707500000000001</v>
      </c>
      <c r="X290" s="91">
        <v>14.224500000000001</v>
      </c>
      <c r="Y290" s="110" t="s">
        <v>14932</v>
      </c>
      <c r="Z290" s="110" t="s">
        <v>1</v>
      </c>
      <c r="AB290" s="133" t="s">
        <v>7677</v>
      </c>
      <c r="AC290" s="133" t="s">
        <v>9101</v>
      </c>
      <c r="AD290" s="133" t="s">
        <v>1760</v>
      </c>
      <c r="AE290" s="79">
        <v>48</v>
      </c>
      <c r="AF290" s="79" t="s">
        <v>11199</v>
      </c>
      <c r="AG290" s="134">
        <v>1</v>
      </c>
      <c r="AH290" s="134">
        <v>4.5</v>
      </c>
      <c r="AI290" s="134">
        <v>4.125</v>
      </c>
      <c r="AJ290" s="134">
        <v>0.16800000000000001</v>
      </c>
      <c r="AK290" s="134">
        <v>6.625</v>
      </c>
      <c r="AL290" s="134">
        <v>4.875</v>
      </c>
      <c r="AM290" s="134">
        <v>3.5</v>
      </c>
      <c r="AN290" s="134">
        <v>1.0469999999999999</v>
      </c>
      <c r="AO290" s="134">
        <v>6.5000000000000002E-2</v>
      </c>
      <c r="AP290" s="134">
        <v>0</v>
      </c>
      <c r="AQ290" s="134">
        <v>0</v>
      </c>
      <c r="AR290" s="134">
        <v>2.75</v>
      </c>
      <c r="AS290" s="134"/>
      <c r="AT290" s="133" t="s">
        <v>9584</v>
      </c>
      <c r="AU290" s="133" t="s">
        <v>7070</v>
      </c>
      <c r="AV290" s="133" t="s">
        <v>9598</v>
      </c>
      <c r="AW290" s="133" t="s">
        <v>9629</v>
      </c>
    </row>
    <row r="291" spans="1:49" x14ac:dyDescent="0.25">
      <c r="A291" s="80" t="s">
        <v>1779</v>
      </c>
      <c r="B291" s="80" t="s">
        <v>1780</v>
      </c>
      <c r="C291" s="80" t="s">
        <v>9941</v>
      </c>
      <c r="D291" s="80" t="s">
        <v>9942</v>
      </c>
      <c r="E291" s="80" t="s">
        <v>1772</v>
      </c>
      <c r="F291" s="80" t="s">
        <v>9943</v>
      </c>
      <c r="G291" s="80" t="s">
        <v>9700</v>
      </c>
      <c r="H291" s="80" t="s">
        <v>9944</v>
      </c>
      <c r="I291" s="80" t="s">
        <v>5375</v>
      </c>
      <c r="K291" s="80" t="s">
        <v>1820</v>
      </c>
      <c r="L291" s="80" t="s">
        <v>748</v>
      </c>
      <c r="M291" s="80" t="s">
        <v>2162</v>
      </c>
      <c r="N291" s="80" t="s">
        <v>3382</v>
      </c>
      <c r="O291" s="80" t="s">
        <v>3590</v>
      </c>
      <c r="P291" s="80" t="s">
        <v>4337</v>
      </c>
      <c r="Q291" s="80" t="s">
        <v>5375</v>
      </c>
      <c r="R291" s="80" t="s">
        <v>5725</v>
      </c>
      <c r="S291" s="80" t="s">
        <v>1759</v>
      </c>
      <c r="T291" s="80" t="s">
        <v>1757</v>
      </c>
      <c r="U291" s="110">
        <v>9.9</v>
      </c>
      <c r="V291" s="110">
        <v>59.4</v>
      </c>
      <c r="W291" s="91">
        <v>2.5055999999999998</v>
      </c>
      <c r="X291" s="91">
        <v>30.0672</v>
      </c>
      <c r="Y291" s="110" t="s">
        <v>14932</v>
      </c>
      <c r="Z291" s="110" t="s">
        <v>1</v>
      </c>
      <c r="AB291" s="133" t="s">
        <v>7434</v>
      </c>
      <c r="AC291" s="133" t="s">
        <v>7434</v>
      </c>
      <c r="AD291" s="133" t="s">
        <v>1759</v>
      </c>
      <c r="AE291" s="79">
        <v>12</v>
      </c>
      <c r="AF291" s="79" t="s">
        <v>11153</v>
      </c>
      <c r="AG291" s="134">
        <v>0.25</v>
      </c>
      <c r="AH291" s="134">
        <v>11</v>
      </c>
      <c r="AI291" s="134">
        <v>13.5</v>
      </c>
      <c r="AJ291" s="134">
        <v>0.34699999999999998</v>
      </c>
      <c r="AK291" s="134">
        <v>11.5</v>
      </c>
      <c r="AL291" s="134">
        <v>11.25</v>
      </c>
      <c r="AM291" s="134">
        <v>4.125</v>
      </c>
      <c r="AN291" s="134">
        <v>4.34</v>
      </c>
      <c r="AO291" s="134">
        <v>0.309</v>
      </c>
      <c r="AP291" s="134">
        <v>0</v>
      </c>
      <c r="AQ291" s="134">
        <v>82</v>
      </c>
      <c r="AR291" s="134">
        <v>82</v>
      </c>
      <c r="AS291" s="134"/>
      <c r="AT291" s="133" t="s">
        <v>7066</v>
      </c>
      <c r="AU291" s="133" t="s">
        <v>1783</v>
      </c>
      <c r="AV291" s="133" t="s">
        <v>9602</v>
      </c>
      <c r="AW291" s="133" t="s">
        <v>9629</v>
      </c>
    </row>
    <row r="292" spans="1:49" x14ac:dyDescent="0.25">
      <c r="A292" s="80" t="s">
        <v>1779</v>
      </c>
      <c r="B292" s="80" t="s">
        <v>1780</v>
      </c>
      <c r="C292" s="80" t="s">
        <v>9584</v>
      </c>
      <c r="D292" s="80" t="s">
        <v>9675</v>
      </c>
      <c r="E292" s="80" t="s">
        <v>1781</v>
      </c>
      <c r="F292" s="80" t="s">
        <v>9676</v>
      </c>
      <c r="G292" s="80" t="s">
        <v>9677</v>
      </c>
      <c r="H292" s="80" t="s">
        <v>9678</v>
      </c>
      <c r="I292" s="80" t="s">
        <v>5375</v>
      </c>
      <c r="K292" s="80" t="s">
        <v>1820</v>
      </c>
      <c r="L292" s="80" t="s">
        <v>180</v>
      </c>
      <c r="M292" s="80" t="s">
        <v>1961</v>
      </c>
      <c r="N292" s="80" t="s">
        <v>3381</v>
      </c>
      <c r="O292" s="80" t="s">
        <v>3523</v>
      </c>
      <c r="P292" s="80" t="s">
        <v>4146</v>
      </c>
      <c r="Q292" s="80" t="s">
        <v>5375</v>
      </c>
      <c r="R292" s="80" t="s">
        <v>5524</v>
      </c>
      <c r="S292" s="80" t="s">
        <v>1762</v>
      </c>
      <c r="T292" s="80" t="s">
        <v>1767</v>
      </c>
      <c r="U292" s="110">
        <v>8.65</v>
      </c>
      <c r="V292" s="110">
        <v>43.25</v>
      </c>
      <c r="W292" s="91">
        <v>2.0099999999999998</v>
      </c>
      <c r="X292" s="91">
        <v>20.100000000000001</v>
      </c>
      <c r="Y292" s="110" t="s">
        <v>7087</v>
      </c>
      <c r="Z292" s="110" t="s">
        <v>1</v>
      </c>
      <c r="AB292" s="133" t="s">
        <v>7233</v>
      </c>
      <c r="AC292" s="133" t="s">
        <v>7233</v>
      </c>
      <c r="AD292" s="133" t="s">
        <v>1759</v>
      </c>
      <c r="AE292" s="79">
        <v>10</v>
      </c>
      <c r="AF292" s="79" t="s">
        <v>11087</v>
      </c>
      <c r="AG292" s="134">
        <v>1.125</v>
      </c>
      <c r="AH292" s="134">
        <v>8.875</v>
      </c>
      <c r="AI292" s="134">
        <v>8.875</v>
      </c>
      <c r="AJ292" s="134">
        <v>0.61299999999999999</v>
      </c>
      <c r="AK292" s="134">
        <v>12.813000000000001</v>
      </c>
      <c r="AL292" s="134">
        <v>9.3130000000000006</v>
      </c>
      <c r="AM292" s="134">
        <v>9.5</v>
      </c>
      <c r="AN292" s="134">
        <v>6.79</v>
      </c>
      <c r="AO292" s="134">
        <v>0.65600000000000003</v>
      </c>
      <c r="AP292" s="134">
        <v>0.5</v>
      </c>
      <c r="AQ292" s="134">
        <v>8.75</v>
      </c>
      <c r="AR292" s="134">
        <v>8.75</v>
      </c>
      <c r="AS292" s="134">
        <v>0.03</v>
      </c>
      <c r="AT292" s="133" t="s">
        <v>1765</v>
      </c>
      <c r="AU292" s="133" t="s">
        <v>7065</v>
      </c>
      <c r="AV292" s="133" t="s">
        <v>9603</v>
      </c>
      <c r="AW292" s="133" t="s">
        <v>9630</v>
      </c>
    </row>
    <row r="293" spans="1:49" x14ac:dyDescent="0.25">
      <c r="A293" s="80" t="s">
        <v>1779</v>
      </c>
      <c r="B293" s="80" t="s">
        <v>1780</v>
      </c>
      <c r="C293" s="80" t="s">
        <v>9650</v>
      </c>
      <c r="D293" s="80" t="s">
        <v>9651</v>
      </c>
      <c r="E293" s="80" t="s">
        <v>1772</v>
      </c>
      <c r="F293" s="80" t="s">
        <v>9652</v>
      </c>
      <c r="G293" s="80" t="s">
        <v>9644</v>
      </c>
      <c r="H293" s="80" t="s">
        <v>9653</v>
      </c>
      <c r="I293" s="80" t="s">
        <v>5375</v>
      </c>
      <c r="K293" s="80" t="s">
        <v>1820</v>
      </c>
      <c r="L293" s="80" t="s">
        <v>215</v>
      </c>
      <c r="M293" s="80" t="s">
        <v>2213</v>
      </c>
      <c r="N293" s="80" t="s">
        <v>3377</v>
      </c>
      <c r="O293" s="80" t="s">
        <v>3519</v>
      </c>
      <c r="P293" s="80" t="s">
        <v>4386</v>
      </c>
      <c r="Q293" s="80" t="s">
        <v>5375</v>
      </c>
      <c r="R293" s="80" t="s">
        <v>5776</v>
      </c>
      <c r="S293" s="80" t="s">
        <v>1762</v>
      </c>
      <c r="T293" s="80" t="s">
        <v>1757</v>
      </c>
      <c r="U293" s="110">
        <v>6.4</v>
      </c>
      <c r="V293" s="110">
        <v>38.4</v>
      </c>
      <c r="W293" s="91">
        <v>1.6588000000000001</v>
      </c>
      <c r="X293" s="91">
        <v>19.9056</v>
      </c>
      <c r="Y293" s="110" t="s">
        <v>14932</v>
      </c>
      <c r="Z293" s="110" t="s">
        <v>1</v>
      </c>
      <c r="AB293" s="133" t="s">
        <v>7485</v>
      </c>
      <c r="AC293" s="133" t="s">
        <v>9006</v>
      </c>
      <c r="AD293" s="133" t="s">
        <v>1760</v>
      </c>
      <c r="AE293" s="79">
        <v>96</v>
      </c>
      <c r="AF293" s="79" t="s">
        <v>11083</v>
      </c>
      <c r="AG293" s="134">
        <v>1</v>
      </c>
      <c r="AH293" s="134">
        <v>4.875</v>
      </c>
      <c r="AI293" s="134">
        <v>10</v>
      </c>
      <c r="AJ293" s="134">
        <v>0.33200000000000002</v>
      </c>
      <c r="AK293" s="134">
        <v>8.25</v>
      </c>
      <c r="AL293" s="134">
        <v>8</v>
      </c>
      <c r="AM293" s="134">
        <v>4.5</v>
      </c>
      <c r="AN293" s="134">
        <v>4.1500000000000004</v>
      </c>
      <c r="AO293" s="134">
        <v>0.17199999999999999</v>
      </c>
      <c r="AP293" s="134">
        <v>0.125</v>
      </c>
      <c r="AQ293" s="134">
        <v>0.75</v>
      </c>
      <c r="AR293" s="134">
        <v>7.5</v>
      </c>
      <c r="AS293" s="134">
        <v>1.2E-2</v>
      </c>
      <c r="AT293" s="133" t="s">
        <v>9568</v>
      </c>
      <c r="AU293" s="133" t="s">
        <v>1767</v>
      </c>
      <c r="AV293" s="133" t="s">
        <v>9598</v>
      </c>
      <c r="AW293" s="133" t="s">
        <v>9629</v>
      </c>
    </row>
    <row r="294" spans="1:49" x14ac:dyDescent="0.25">
      <c r="A294" s="80" t="s">
        <v>1779</v>
      </c>
      <c r="B294" s="80" t="s">
        <v>1780</v>
      </c>
      <c r="C294" s="80" t="s">
        <v>9718</v>
      </c>
      <c r="D294" s="80" t="s">
        <v>9719</v>
      </c>
      <c r="E294" s="80" t="s">
        <v>1781</v>
      </c>
      <c r="F294" s="80" t="s">
        <v>9720</v>
      </c>
      <c r="G294" s="80" t="s">
        <v>9721</v>
      </c>
      <c r="H294" s="80" t="s">
        <v>9722</v>
      </c>
      <c r="I294" s="80" t="s">
        <v>5375</v>
      </c>
      <c r="K294" s="80" t="s">
        <v>12328</v>
      </c>
      <c r="L294" s="80" t="s">
        <v>428</v>
      </c>
      <c r="M294" s="80" t="s">
        <v>2411</v>
      </c>
      <c r="N294" s="80" t="s">
        <v>3370</v>
      </c>
      <c r="O294" s="80" t="s">
        <v>3532</v>
      </c>
      <c r="P294" s="80" t="s">
        <v>4551</v>
      </c>
      <c r="Q294" s="80" t="s">
        <v>5375</v>
      </c>
      <c r="R294" s="80" t="s">
        <v>5976</v>
      </c>
      <c r="S294" s="80" t="s">
        <v>1763</v>
      </c>
      <c r="T294" s="80" t="s">
        <v>1767</v>
      </c>
      <c r="U294" s="110">
        <v>8.9</v>
      </c>
      <c r="V294" s="110">
        <v>44.5</v>
      </c>
      <c r="W294" s="91">
        <v>3.03</v>
      </c>
      <c r="X294" s="91">
        <v>30.3</v>
      </c>
      <c r="Y294" s="110" t="s">
        <v>7087</v>
      </c>
      <c r="Z294" s="110" t="s">
        <v>1</v>
      </c>
      <c r="AB294" s="133" t="s">
        <v>7685</v>
      </c>
      <c r="AC294" s="133" t="s">
        <v>7685</v>
      </c>
      <c r="AD294" s="133" t="s">
        <v>1759</v>
      </c>
      <c r="AE294" s="79">
        <v>10</v>
      </c>
      <c r="AF294" s="79" t="s">
        <v>11097</v>
      </c>
      <c r="AG294" s="134">
        <v>2.875</v>
      </c>
      <c r="AH294" s="134">
        <v>7.25</v>
      </c>
      <c r="AI294" s="134">
        <v>7.25</v>
      </c>
      <c r="AJ294" s="134">
        <v>0.66300000000000003</v>
      </c>
      <c r="AK294" s="134">
        <v>15.45</v>
      </c>
      <c r="AL294" s="134">
        <v>15.074999999999999</v>
      </c>
      <c r="AM294" s="134">
        <v>7.9</v>
      </c>
      <c r="AN294" s="134">
        <v>7.6950000000000003</v>
      </c>
      <c r="AO294" s="134">
        <v>1.0649999999999999</v>
      </c>
      <c r="AP294" s="134">
        <v>7.25</v>
      </c>
      <c r="AQ294" s="134">
        <v>7.25</v>
      </c>
      <c r="AR294" s="134">
        <v>1.5</v>
      </c>
      <c r="AS294" s="134">
        <v>3.3000000000000002E-2</v>
      </c>
      <c r="AT294" s="133" t="s">
        <v>1758</v>
      </c>
      <c r="AU294" s="133" t="s">
        <v>7065</v>
      </c>
      <c r="AV294" s="133" t="s">
        <v>9608</v>
      </c>
      <c r="AW294" s="133" t="s">
        <v>9630</v>
      </c>
    </row>
    <row r="295" spans="1:49" x14ac:dyDescent="0.25">
      <c r="A295" s="80" t="s">
        <v>1779</v>
      </c>
      <c r="B295" s="80" t="s">
        <v>1780</v>
      </c>
      <c r="C295" s="80" t="s">
        <v>9842</v>
      </c>
      <c r="D295" s="80" t="s">
        <v>9843</v>
      </c>
      <c r="E295" s="80" t="s">
        <v>1771</v>
      </c>
      <c r="F295" s="80" t="s">
        <v>9844</v>
      </c>
      <c r="G295" s="80" t="s">
        <v>9695</v>
      </c>
      <c r="H295" s="80" t="s">
        <v>9845</v>
      </c>
      <c r="I295" s="80" t="s">
        <v>9728</v>
      </c>
      <c r="K295" s="80" t="s">
        <v>1820</v>
      </c>
      <c r="L295" s="80" t="s">
        <v>474</v>
      </c>
      <c r="M295" s="80" t="s">
        <v>1965</v>
      </c>
      <c r="N295" s="80" t="s">
        <v>3382</v>
      </c>
      <c r="O295" s="80" t="s">
        <v>3527</v>
      </c>
      <c r="P295" s="80" t="s">
        <v>4150</v>
      </c>
      <c r="Q295" s="80" t="s">
        <v>5379</v>
      </c>
      <c r="R295" s="80" t="s">
        <v>5528</v>
      </c>
      <c r="S295" s="80" t="s">
        <v>1760</v>
      </c>
      <c r="T295" s="80" t="s">
        <v>1757</v>
      </c>
      <c r="U295" s="110">
        <v>1.75</v>
      </c>
      <c r="V295" s="110">
        <v>10.5</v>
      </c>
      <c r="W295" s="91">
        <v>0.875</v>
      </c>
      <c r="X295" s="91">
        <v>10.5</v>
      </c>
      <c r="Y295" s="110" t="s">
        <v>7087</v>
      </c>
      <c r="Z295" s="110" t="s">
        <v>1</v>
      </c>
      <c r="AB295" s="133" t="s">
        <v>7237</v>
      </c>
      <c r="AC295" s="133" t="s">
        <v>7237</v>
      </c>
      <c r="AD295" s="133" t="s">
        <v>1759</v>
      </c>
      <c r="AE295" s="79">
        <v>12</v>
      </c>
      <c r="AF295" s="79" t="s">
        <v>11091</v>
      </c>
      <c r="AG295" s="134">
        <v>0.625</v>
      </c>
      <c r="AH295" s="134">
        <v>6.875</v>
      </c>
      <c r="AI295" s="134">
        <v>6.875</v>
      </c>
      <c r="AJ295" s="134">
        <v>0.13100000000000001</v>
      </c>
      <c r="AK295" s="134">
        <v>8.4499999999999993</v>
      </c>
      <c r="AL295" s="134">
        <v>7.3250000000000002</v>
      </c>
      <c r="AM295" s="134">
        <v>7.5250000000000004</v>
      </c>
      <c r="AN295" s="134">
        <v>1.8919999999999999</v>
      </c>
      <c r="AO295" s="134">
        <v>0.27</v>
      </c>
      <c r="AP295" s="134">
        <v>0.5</v>
      </c>
      <c r="AQ295" s="134">
        <v>7</v>
      </c>
      <c r="AR295" s="134">
        <v>7</v>
      </c>
      <c r="AS295" s="134">
        <v>1.9E-2</v>
      </c>
      <c r="AT295" s="133" t="s">
        <v>9568</v>
      </c>
      <c r="AU295" s="133" t="s">
        <v>1758</v>
      </c>
      <c r="AV295" s="133" t="s">
        <v>9603</v>
      </c>
      <c r="AW295" s="133" t="s">
        <v>9630</v>
      </c>
    </row>
    <row r="296" spans="1:49" x14ac:dyDescent="0.25">
      <c r="A296" s="80" t="s">
        <v>1779</v>
      </c>
      <c r="B296" s="80" t="s">
        <v>1780</v>
      </c>
      <c r="C296" s="80" t="s">
        <v>9687</v>
      </c>
      <c r="D296" s="80" t="s">
        <v>9688</v>
      </c>
      <c r="E296" s="80" t="s">
        <v>1772</v>
      </c>
      <c r="F296" s="80" t="s">
        <v>9689</v>
      </c>
      <c r="G296" s="80" t="s">
        <v>9690</v>
      </c>
      <c r="H296" s="80" t="s">
        <v>9691</v>
      </c>
      <c r="I296" s="80" t="s">
        <v>5375</v>
      </c>
      <c r="K296" s="80" t="s">
        <v>1820</v>
      </c>
      <c r="L296" s="80" t="s">
        <v>194</v>
      </c>
      <c r="M296" s="80" t="s">
        <v>2168</v>
      </c>
      <c r="N296" s="80" t="s">
        <v>3392</v>
      </c>
      <c r="O296" s="80" t="s">
        <v>3526</v>
      </c>
      <c r="P296" s="80" t="s">
        <v>4343</v>
      </c>
      <c r="Q296" s="80" t="s">
        <v>5375</v>
      </c>
      <c r="R296" s="80" t="s">
        <v>5731</v>
      </c>
      <c r="S296" s="80" t="s">
        <v>1759</v>
      </c>
      <c r="T296" s="80" t="s">
        <v>1758</v>
      </c>
      <c r="U296" s="110">
        <v>17.5</v>
      </c>
      <c r="V296" s="110">
        <v>52.5</v>
      </c>
      <c r="W296" s="91">
        <v>5.0111999999999997</v>
      </c>
      <c r="X296" s="91">
        <v>30.0672</v>
      </c>
      <c r="Y296" s="110" t="s">
        <v>14932</v>
      </c>
      <c r="Z296" s="110" t="s">
        <v>1</v>
      </c>
      <c r="AB296" s="133" t="s">
        <v>7440</v>
      </c>
      <c r="AC296" s="133" t="s">
        <v>7440</v>
      </c>
      <c r="AD296" s="133" t="s">
        <v>1759</v>
      </c>
      <c r="AE296" s="79">
        <v>6</v>
      </c>
      <c r="AF296" s="79" t="s">
        <v>11090</v>
      </c>
      <c r="AG296" s="134">
        <v>0.5</v>
      </c>
      <c r="AH296" s="134">
        <v>10</v>
      </c>
      <c r="AI296" s="134">
        <v>18.25</v>
      </c>
      <c r="AJ296" s="134">
        <v>0.42399999999999999</v>
      </c>
      <c r="AK296" s="134">
        <v>15.5</v>
      </c>
      <c r="AL296" s="134">
        <v>9.5</v>
      </c>
      <c r="AM296" s="134">
        <v>4.75</v>
      </c>
      <c r="AN296" s="134">
        <v>2.65</v>
      </c>
      <c r="AO296" s="134">
        <v>0.40500000000000003</v>
      </c>
      <c r="AP296" s="134">
        <v>0</v>
      </c>
      <c r="AQ296" s="134">
        <v>168</v>
      </c>
      <c r="AR296" s="134">
        <v>29</v>
      </c>
      <c r="AS296" s="134">
        <v>0.26900000000000002</v>
      </c>
      <c r="AT296" s="133" t="s">
        <v>7070</v>
      </c>
      <c r="AU296" s="133" t="s">
        <v>1767</v>
      </c>
      <c r="AV296" s="133" t="s">
        <v>9602</v>
      </c>
      <c r="AW296" s="133" t="s">
        <v>9629</v>
      </c>
    </row>
    <row r="297" spans="1:49" x14ac:dyDescent="0.25">
      <c r="A297" s="80" t="s">
        <v>1779</v>
      </c>
      <c r="B297" s="80" t="s">
        <v>1780</v>
      </c>
      <c r="C297" s="80" t="s">
        <v>9650</v>
      </c>
      <c r="D297" s="80" t="s">
        <v>9651</v>
      </c>
      <c r="E297" s="80" t="s">
        <v>1772</v>
      </c>
      <c r="F297" s="80" t="s">
        <v>9652</v>
      </c>
      <c r="G297" s="80" t="s">
        <v>9644</v>
      </c>
      <c r="H297" s="80" t="s">
        <v>9653</v>
      </c>
      <c r="I297" s="80" t="s">
        <v>5375</v>
      </c>
      <c r="K297" s="80" t="s">
        <v>1820</v>
      </c>
      <c r="L297" s="80" t="s">
        <v>415</v>
      </c>
      <c r="M297" s="80" t="s">
        <v>2223</v>
      </c>
      <c r="N297" s="80" t="s">
        <v>3377</v>
      </c>
      <c r="O297" s="80" t="s">
        <v>3521</v>
      </c>
      <c r="P297" s="80" t="s">
        <v>4395</v>
      </c>
      <c r="Q297" s="80" t="s">
        <v>5375</v>
      </c>
      <c r="R297" s="80" t="s">
        <v>5786</v>
      </c>
      <c r="S297" s="80" t="s">
        <v>1762</v>
      </c>
      <c r="T297" s="80" t="s">
        <v>1757</v>
      </c>
      <c r="U297" s="110">
        <v>6.4</v>
      </c>
      <c r="V297" s="110">
        <v>38.4</v>
      </c>
      <c r="W297" s="91">
        <v>1.6588000000000001</v>
      </c>
      <c r="X297" s="91">
        <v>19.9056</v>
      </c>
      <c r="Y297" s="110" t="s">
        <v>14932</v>
      </c>
      <c r="Z297" s="110" t="s">
        <v>1</v>
      </c>
      <c r="AB297" s="133" t="s">
        <v>7495</v>
      </c>
      <c r="AC297" s="133" t="s">
        <v>9011</v>
      </c>
      <c r="AD297" s="133" t="s">
        <v>1760</v>
      </c>
      <c r="AE297" s="79">
        <v>96</v>
      </c>
      <c r="AF297" s="79" t="s">
        <v>11095</v>
      </c>
      <c r="AG297" s="134">
        <v>1</v>
      </c>
      <c r="AH297" s="134">
        <v>4.9370000000000003</v>
      </c>
      <c r="AI297" s="134">
        <v>9</v>
      </c>
      <c r="AJ297" s="134">
        <v>0.23599999999999999</v>
      </c>
      <c r="AK297" s="134">
        <v>7.5</v>
      </c>
      <c r="AL297" s="134">
        <v>6.75</v>
      </c>
      <c r="AM297" s="134">
        <v>5.75</v>
      </c>
      <c r="AN297" s="134">
        <v>2.95</v>
      </c>
      <c r="AO297" s="134">
        <v>0.16800000000000001</v>
      </c>
      <c r="AP297" s="134">
        <v>1.25</v>
      </c>
      <c r="AQ297" s="134">
        <v>1.25</v>
      </c>
      <c r="AR297" s="134">
        <v>6</v>
      </c>
      <c r="AS297" s="134">
        <v>6.0000000000000001E-3</v>
      </c>
      <c r="AT297" s="133" t="s">
        <v>9572</v>
      </c>
      <c r="AU297" s="133" t="s">
        <v>1760</v>
      </c>
      <c r="AV297" s="133" t="s">
        <v>9598</v>
      </c>
      <c r="AW297" s="133" t="s">
        <v>9629</v>
      </c>
    </row>
    <row r="298" spans="1:49" x14ac:dyDescent="0.25">
      <c r="A298" s="80" t="s">
        <v>1779</v>
      </c>
      <c r="B298" s="80" t="s">
        <v>1780</v>
      </c>
      <c r="C298" s="80" t="s">
        <v>9718</v>
      </c>
      <c r="D298" s="80" t="s">
        <v>9719</v>
      </c>
      <c r="E298" s="80" t="s">
        <v>1781</v>
      </c>
      <c r="F298" s="80" t="s">
        <v>9720</v>
      </c>
      <c r="G298" s="80" t="s">
        <v>9721</v>
      </c>
      <c r="H298" s="80" t="s">
        <v>9722</v>
      </c>
      <c r="I298" s="80" t="s">
        <v>5375</v>
      </c>
      <c r="K298" s="80" t="s">
        <v>12331</v>
      </c>
      <c r="L298" s="80" t="s">
        <v>430</v>
      </c>
      <c r="M298" s="80" t="s">
        <v>2419</v>
      </c>
      <c r="N298" s="80" t="s">
        <v>3371</v>
      </c>
      <c r="O298" s="80" t="s">
        <v>3532</v>
      </c>
      <c r="P298" s="80" t="s">
        <v>4559</v>
      </c>
      <c r="Q298" s="80" t="s">
        <v>5375</v>
      </c>
      <c r="R298" s="80" t="s">
        <v>5984</v>
      </c>
      <c r="S298" s="80" t="s">
        <v>1763</v>
      </c>
      <c r="T298" s="80" t="s">
        <v>1767</v>
      </c>
      <c r="U298" s="110">
        <v>8.9</v>
      </c>
      <c r="V298" s="110">
        <v>44.5</v>
      </c>
      <c r="W298" s="91">
        <v>3.03</v>
      </c>
      <c r="X298" s="91">
        <v>30.3</v>
      </c>
      <c r="Y298" s="110" t="s">
        <v>7087</v>
      </c>
      <c r="Z298" s="110" t="s">
        <v>1</v>
      </c>
      <c r="AB298" s="133" t="s">
        <v>7693</v>
      </c>
      <c r="AC298" s="133" t="s">
        <v>7693</v>
      </c>
      <c r="AD298" s="133" t="s">
        <v>1759</v>
      </c>
      <c r="AE298" s="79">
        <v>10</v>
      </c>
      <c r="AF298" s="79" t="s">
        <v>11097</v>
      </c>
      <c r="AG298" s="134">
        <v>2.875</v>
      </c>
      <c r="AH298" s="134">
        <v>7.25</v>
      </c>
      <c r="AI298" s="134">
        <v>7.25</v>
      </c>
      <c r="AJ298" s="134">
        <v>0.66300000000000003</v>
      </c>
      <c r="AK298" s="134">
        <v>15.45</v>
      </c>
      <c r="AL298" s="134">
        <v>15.074999999999999</v>
      </c>
      <c r="AM298" s="134">
        <v>7.9</v>
      </c>
      <c r="AN298" s="134">
        <v>7.6950000000000003</v>
      </c>
      <c r="AO298" s="134">
        <v>1.0649999999999999</v>
      </c>
      <c r="AP298" s="134">
        <v>7.25</v>
      </c>
      <c r="AQ298" s="134">
        <v>7.25</v>
      </c>
      <c r="AR298" s="134">
        <v>1.5</v>
      </c>
      <c r="AS298" s="134">
        <v>3.3000000000000002E-2</v>
      </c>
      <c r="AT298" s="133" t="s">
        <v>1758</v>
      </c>
      <c r="AU298" s="133" t="s">
        <v>7065</v>
      </c>
      <c r="AV298" s="133" t="s">
        <v>9608</v>
      </c>
      <c r="AW298" s="133" t="s">
        <v>9630</v>
      </c>
    </row>
    <row r="299" spans="1:49" x14ac:dyDescent="0.25">
      <c r="A299" s="80" t="s">
        <v>1779</v>
      </c>
      <c r="B299" s="80" t="s">
        <v>1786</v>
      </c>
      <c r="C299" s="80" t="s">
        <v>9564</v>
      </c>
      <c r="D299" s="80" t="s">
        <v>9742</v>
      </c>
      <c r="E299" s="80" t="s">
        <v>1788</v>
      </c>
      <c r="F299" s="80" t="s">
        <v>9743</v>
      </c>
      <c r="G299" s="80" t="s">
        <v>9744</v>
      </c>
      <c r="H299" s="80" t="s">
        <v>9732</v>
      </c>
      <c r="I299" s="80" t="s">
        <v>5377</v>
      </c>
      <c r="K299" s="80" t="s">
        <v>12328</v>
      </c>
      <c r="L299" s="80" t="s">
        <v>1330</v>
      </c>
      <c r="M299" s="80" t="s">
        <v>1968</v>
      </c>
      <c r="N299" s="80" t="s">
        <v>3375</v>
      </c>
      <c r="O299" s="80" t="s">
        <v>3537</v>
      </c>
      <c r="P299" s="80" t="s">
        <v>4152</v>
      </c>
      <c r="Q299" s="80" t="s">
        <v>5374</v>
      </c>
      <c r="R299" s="80" t="s">
        <v>5531</v>
      </c>
      <c r="S299" s="80" t="s">
        <v>1765</v>
      </c>
      <c r="T299" s="80" t="s">
        <v>1757</v>
      </c>
      <c r="U299" s="110">
        <v>5.05</v>
      </c>
      <c r="V299" s="110">
        <v>30.3</v>
      </c>
      <c r="W299" s="91">
        <v>1.2625</v>
      </c>
      <c r="X299" s="91">
        <v>15.15</v>
      </c>
      <c r="Y299" s="110" t="s">
        <v>7087</v>
      </c>
      <c r="Z299" s="110" t="s">
        <v>1</v>
      </c>
      <c r="AB299" s="133" t="s">
        <v>7240</v>
      </c>
      <c r="AC299" s="133" t="s">
        <v>7240</v>
      </c>
      <c r="AD299" s="133" t="s">
        <v>1759</v>
      </c>
      <c r="AE299" s="79">
        <v>12</v>
      </c>
      <c r="AF299" s="79" t="s">
        <v>11127</v>
      </c>
      <c r="AG299" s="134">
        <v>0.625</v>
      </c>
      <c r="AH299" s="134">
        <v>5</v>
      </c>
      <c r="AI299" s="134">
        <v>5</v>
      </c>
      <c r="AJ299" s="134">
        <v>0.09</v>
      </c>
      <c r="AK299" s="134">
        <v>10.125</v>
      </c>
      <c r="AL299" s="134">
        <v>5.375</v>
      </c>
      <c r="AM299" s="134">
        <v>5.5</v>
      </c>
      <c r="AN299" s="134">
        <v>1.25</v>
      </c>
      <c r="AO299" s="134">
        <v>0.17299999999999999</v>
      </c>
      <c r="AP299" s="134">
        <v>5.5E-2</v>
      </c>
      <c r="AQ299" s="134">
        <v>10</v>
      </c>
      <c r="AR299" s="134">
        <v>10</v>
      </c>
      <c r="AS299" s="134">
        <v>6.0000000000000001E-3</v>
      </c>
      <c r="AT299" s="133" t="s">
        <v>1768</v>
      </c>
      <c r="AU299" s="133" t="s">
        <v>1760</v>
      </c>
      <c r="AV299" s="133" t="s">
        <v>9601</v>
      </c>
      <c r="AW299" s="133" t="s">
        <v>9630</v>
      </c>
    </row>
    <row r="300" spans="1:49" x14ac:dyDescent="0.25">
      <c r="A300" s="80" t="s">
        <v>1779</v>
      </c>
      <c r="B300" s="80" t="s">
        <v>1780</v>
      </c>
      <c r="C300" s="80" t="s">
        <v>9937</v>
      </c>
      <c r="D300" s="80" t="s">
        <v>9938</v>
      </c>
      <c r="E300" s="80" t="s">
        <v>7086</v>
      </c>
      <c r="F300" s="80" t="s">
        <v>9939</v>
      </c>
      <c r="G300" s="80" t="s">
        <v>9644</v>
      </c>
      <c r="H300" s="80" t="s">
        <v>9940</v>
      </c>
      <c r="I300" s="80" t="s">
        <v>9728</v>
      </c>
      <c r="K300" s="80" t="s">
        <v>1820</v>
      </c>
      <c r="L300" s="80" t="s">
        <v>1337</v>
      </c>
      <c r="M300" s="80" t="s">
        <v>2170</v>
      </c>
      <c r="N300" s="80" t="s">
        <v>3369</v>
      </c>
      <c r="O300" s="80" t="s">
        <v>3609</v>
      </c>
      <c r="P300" s="80" t="s">
        <v>4345</v>
      </c>
      <c r="Q300" s="80" t="s">
        <v>5379</v>
      </c>
      <c r="R300" s="80" t="s">
        <v>5733</v>
      </c>
      <c r="S300" s="80" t="s">
        <v>1773</v>
      </c>
      <c r="T300" s="80" t="s">
        <v>1757</v>
      </c>
      <c r="U300" s="110">
        <v>1.9</v>
      </c>
      <c r="V300" s="110">
        <v>11.4</v>
      </c>
      <c r="W300" s="91">
        <v>1.1020000000000001</v>
      </c>
      <c r="X300" s="91">
        <v>13.224</v>
      </c>
      <c r="Y300" s="110" t="s">
        <v>14932</v>
      </c>
      <c r="Z300" s="110" t="s">
        <v>1</v>
      </c>
      <c r="AB300" s="133" t="s">
        <v>7442</v>
      </c>
      <c r="AC300" s="133" t="s">
        <v>8983</v>
      </c>
      <c r="AD300" s="133" t="s">
        <v>1760</v>
      </c>
      <c r="AE300" s="79">
        <v>96</v>
      </c>
      <c r="AF300" s="79" t="s">
        <v>11151</v>
      </c>
      <c r="AG300" s="134">
        <v>0.25</v>
      </c>
      <c r="AH300" s="134">
        <v>4.5</v>
      </c>
      <c r="AI300" s="134">
        <v>9</v>
      </c>
      <c r="AJ300" s="134">
        <v>0.13800000000000001</v>
      </c>
      <c r="AK300" s="134">
        <v>7.375</v>
      </c>
      <c r="AL300" s="134">
        <v>7.25</v>
      </c>
      <c r="AM300" s="134">
        <v>4.25</v>
      </c>
      <c r="AN300" s="134">
        <v>1.73</v>
      </c>
      <c r="AO300" s="134">
        <v>0.13200000000000001</v>
      </c>
      <c r="AP300" s="134"/>
      <c r="AQ300" s="134"/>
      <c r="AR300" s="134"/>
      <c r="AS300" s="134"/>
      <c r="AT300" s="133" t="s">
        <v>9573</v>
      </c>
      <c r="AU300" s="133" t="s">
        <v>1783</v>
      </c>
      <c r="AV300" s="133" t="s">
        <v>9598</v>
      </c>
      <c r="AW300" s="133" t="s">
        <v>9629</v>
      </c>
    </row>
    <row r="301" spans="1:49" x14ac:dyDescent="0.25">
      <c r="A301" s="80" t="s">
        <v>1779</v>
      </c>
      <c r="B301" s="80" t="s">
        <v>1780</v>
      </c>
      <c r="C301" s="80" t="s">
        <v>9650</v>
      </c>
      <c r="D301" s="80" t="s">
        <v>9651</v>
      </c>
      <c r="E301" s="80" t="s">
        <v>1772</v>
      </c>
      <c r="F301" s="80" t="s">
        <v>9652</v>
      </c>
      <c r="G301" s="80" t="s">
        <v>9644</v>
      </c>
      <c r="H301" s="80" t="s">
        <v>9653</v>
      </c>
      <c r="I301" s="80" t="s">
        <v>5375</v>
      </c>
      <c r="K301" s="80" t="s">
        <v>1820</v>
      </c>
      <c r="L301" s="80" t="s">
        <v>418</v>
      </c>
      <c r="M301" s="80" t="s">
        <v>2232</v>
      </c>
      <c r="N301" s="80" t="s">
        <v>3374</v>
      </c>
      <c r="O301" s="80" t="s">
        <v>3562</v>
      </c>
      <c r="P301" s="80" t="s">
        <v>4404</v>
      </c>
      <c r="Q301" s="80" t="s">
        <v>5375</v>
      </c>
      <c r="R301" s="80" t="s">
        <v>5795</v>
      </c>
      <c r="S301" s="80" t="s">
        <v>1762</v>
      </c>
      <c r="T301" s="80" t="s">
        <v>1757</v>
      </c>
      <c r="U301" s="110">
        <v>6.4</v>
      </c>
      <c r="V301" s="110">
        <v>38.4</v>
      </c>
      <c r="W301" s="91">
        <v>1.6588000000000001</v>
      </c>
      <c r="X301" s="91">
        <v>19.9056</v>
      </c>
      <c r="Y301" s="110" t="s">
        <v>14932</v>
      </c>
      <c r="Z301" s="110" t="s">
        <v>1</v>
      </c>
      <c r="AB301" s="133" t="s">
        <v>7504</v>
      </c>
      <c r="AC301" s="133" t="s">
        <v>9016</v>
      </c>
      <c r="AD301" s="133" t="s">
        <v>1760</v>
      </c>
      <c r="AE301" s="79">
        <v>96</v>
      </c>
      <c r="AF301" s="79" t="s">
        <v>11085</v>
      </c>
      <c r="AG301" s="134">
        <v>1</v>
      </c>
      <c r="AH301" s="134">
        <v>4.9370000000000003</v>
      </c>
      <c r="AI301" s="134">
        <v>10</v>
      </c>
      <c r="AJ301" s="134">
        <v>0.30399999999999999</v>
      </c>
      <c r="AK301" s="134">
        <v>9.1880000000000006</v>
      </c>
      <c r="AL301" s="134">
        <v>8.25</v>
      </c>
      <c r="AM301" s="134">
        <v>5</v>
      </c>
      <c r="AN301" s="134">
        <v>3.8</v>
      </c>
      <c r="AO301" s="134">
        <v>0.219</v>
      </c>
      <c r="AP301" s="134"/>
      <c r="AQ301" s="134"/>
      <c r="AR301" s="134"/>
      <c r="AS301" s="134"/>
      <c r="AT301" s="133" t="s">
        <v>1761</v>
      </c>
      <c r="AU301" s="133" t="s">
        <v>7075</v>
      </c>
      <c r="AV301" s="133" t="s">
        <v>9598</v>
      </c>
      <c r="AW301" s="133" t="s">
        <v>9629</v>
      </c>
    </row>
    <row r="302" spans="1:49" x14ac:dyDescent="0.25">
      <c r="A302" s="80" t="s">
        <v>1779</v>
      </c>
      <c r="B302" s="80" t="s">
        <v>1780</v>
      </c>
      <c r="C302" s="80" t="s">
        <v>9842</v>
      </c>
      <c r="D302" s="80" t="s">
        <v>9843</v>
      </c>
      <c r="E302" s="80" t="s">
        <v>1771</v>
      </c>
      <c r="F302" s="80" t="s">
        <v>9844</v>
      </c>
      <c r="G302" s="80" t="s">
        <v>9695</v>
      </c>
      <c r="H302" s="80" t="s">
        <v>9845</v>
      </c>
      <c r="I302" s="80" t="s">
        <v>9728</v>
      </c>
      <c r="K302" s="80" t="s">
        <v>1820</v>
      </c>
      <c r="L302" s="80" t="s">
        <v>477</v>
      </c>
      <c r="M302" s="80" t="s">
        <v>1971</v>
      </c>
      <c r="N302" s="80" t="s">
        <v>3383</v>
      </c>
      <c r="O302" s="80" t="s">
        <v>3527</v>
      </c>
      <c r="P302" s="80" t="s">
        <v>4154</v>
      </c>
      <c r="Q302" s="80" t="s">
        <v>5379</v>
      </c>
      <c r="R302" s="80" t="s">
        <v>5534</v>
      </c>
      <c r="S302" s="80" t="s">
        <v>1760</v>
      </c>
      <c r="T302" s="80" t="s">
        <v>1757</v>
      </c>
      <c r="U302" s="110">
        <v>1.75</v>
      </c>
      <c r="V302" s="110">
        <v>10.5</v>
      </c>
      <c r="W302" s="91">
        <v>0.875</v>
      </c>
      <c r="X302" s="91">
        <v>10.5</v>
      </c>
      <c r="Y302" s="110" t="s">
        <v>7087</v>
      </c>
      <c r="Z302" s="110" t="s">
        <v>1</v>
      </c>
      <c r="AB302" s="133" t="s">
        <v>7243</v>
      </c>
      <c r="AC302" s="133" t="s">
        <v>7243</v>
      </c>
      <c r="AD302" s="133" t="s">
        <v>1759</v>
      </c>
      <c r="AE302" s="79">
        <v>12</v>
      </c>
      <c r="AF302" s="79" t="s">
        <v>11091</v>
      </c>
      <c r="AG302" s="134">
        <v>0.625</v>
      </c>
      <c r="AH302" s="134">
        <v>6.875</v>
      </c>
      <c r="AI302" s="134">
        <v>6.875</v>
      </c>
      <c r="AJ302" s="134">
        <v>0.13100000000000001</v>
      </c>
      <c r="AK302" s="134">
        <v>8.4499999999999993</v>
      </c>
      <c r="AL302" s="134">
        <v>7.3250000000000002</v>
      </c>
      <c r="AM302" s="134">
        <v>7.5250000000000004</v>
      </c>
      <c r="AN302" s="134">
        <v>1.8919999999999999</v>
      </c>
      <c r="AO302" s="134">
        <v>0.27</v>
      </c>
      <c r="AP302" s="134">
        <v>0.5</v>
      </c>
      <c r="AQ302" s="134">
        <v>7</v>
      </c>
      <c r="AR302" s="134">
        <v>7</v>
      </c>
      <c r="AS302" s="134">
        <v>1.9E-2</v>
      </c>
      <c r="AT302" s="133" t="s">
        <v>9568</v>
      </c>
      <c r="AU302" s="133" t="s">
        <v>1758</v>
      </c>
      <c r="AV302" s="133" t="s">
        <v>9603</v>
      </c>
      <c r="AW302" s="133" t="s">
        <v>9630</v>
      </c>
    </row>
    <row r="303" spans="1:49" x14ac:dyDescent="0.25">
      <c r="A303" s="80" t="s">
        <v>1779</v>
      </c>
      <c r="B303" s="80" t="s">
        <v>1780</v>
      </c>
      <c r="C303" s="80" t="s">
        <v>9718</v>
      </c>
      <c r="D303" s="80" t="s">
        <v>9719</v>
      </c>
      <c r="E303" s="80" t="s">
        <v>1781</v>
      </c>
      <c r="F303" s="80" t="s">
        <v>9720</v>
      </c>
      <c r="G303" s="80" t="s">
        <v>9721</v>
      </c>
      <c r="H303" s="80" t="s">
        <v>9722</v>
      </c>
      <c r="I303" s="80" t="s">
        <v>5375</v>
      </c>
      <c r="K303" s="80" t="s">
        <v>1820</v>
      </c>
      <c r="L303" s="80" t="s">
        <v>431</v>
      </c>
      <c r="M303" s="80" t="s">
        <v>2421</v>
      </c>
      <c r="N303" s="80" t="s">
        <v>3372</v>
      </c>
      <c r="O303" s="80" t="s">
        <v>3532</v>
      </c>
      <c r="P303" s="80" t="s">
        <v>4561</v>
      </c>
      <c r="Q303" s="80" t="s">
        <v>5375</v>
      </c>
      <c r="R303" s="80" t="s">
        <v>5986</v>
      </c>
      <c r="S303" s="80" t="s">
        <v>1763</v>
      </c>
      <c r="T303" s="80" t="s">
        <v>1767</v>
      </c>
      <c r="U303" s="110">
        <v>8.9</v>
      </c>
      <c r="V303" s="110">
        <v>44.5</v>
      </c>
      <c r="W303" s="91">
        <v>3.03</v>
      </c>
      <c r="X303" s="91">
        <v>30.3</v>
      </c>
      <c r="Y303" s="110" t="s">
        <v>7087</v>
      </c>
      <c r="Z303" s="110" t="s">
        <v>1</v>
      </c>
      <c r="AB303" s="133" t="s">
        <v>7695</v>
      </c>
      <c r="AC303" s="133" t="s">
        <v>7695</v>
      </c>
      <c r="AD303" s="133" t="s">
        <v>1759</v>
      </c>
      <c r="AE303" s="79">
        <v>10</v>
      </c>
      <c r="AF303" s="79" t="s">
        <v>11097</v>
      </c>
      <c r="AG303" s="134">
        <v>2.875</v>
      </c>
      <c r="AH303" s="134">
        <v>7.25</v>
      </c>
      <c r="AI303" s="134">
        <v>7.25</v>
      </c>
      <c r="AJ303" s="134">
        <v>0.66300000000000003</v>
      </c>
      <c r="AK303" s="134">
        <v>15.45</v>
      </c>
      <c r="AL303" s="134">
        <v>15.074999999999999</v>
      </c>
      <c r="AM303" s="134">
        <v>7.9</v>
      </c>
      <c r="AN303" s="134">
        <v>7.6950000000000003</v>
      </c>
      <c r="AO303" s="134">
        <v>1.0649999999999999</v>
      </c>
      <c r="AP303" s="134">
        <v>7.25</v>
      </c>
      <c r="AQ303" s="134">
        <v>7.25</v>
      </c>
      <c r="AR303" s="134">
        <v>1.5</v>
      </c>
      <c r="AS303" s="134">
        <v>3.3000000000000002E-2</v>
      </c>
      <c r="AT303" s="133" t="s">
        <v>1758</v>
      </c>
      <c r="AU303" s="133" t="s">
        <v>7065</v>
      </c>
      <c r="AV303" s="133" t="s">
        <v>9608</v>
      </c>
      <c r="AW303" s="133" t="s">
        <v>9630</v>
      </c>
    </row>
    <row r="304" spans="1:49" x14ac:dyDescent="0.25">
      <c r="A304" s="80" t="s">
        <v>1779</v>
      </c>
      <c r="B304" s="80" t="s">
        <v>1780</v>
      </c>
      <c r="C304" s="80" t="s">
        <v>9953</v>
      </c>
      <c r="D304" s="80" t="s">
        <v>9954</v>
      </c>
      <c r="E304" s="80" t="s">
        <v>1781</v>
      </c>
      <c r="F304" s="80" t="s">
        <v>9955</v>
      </c>
      <c r="G304" s="80" t="s">
        <v>9695</v>
      </c>
      <c r="H304" s="80" t="s">
        <v>9956</v>
      </c>
      <c r="I304" s="80" t="s">
        <v>5375</v>
      </c>
      <c r="K304" s="80" t="s">
        <v>1820</v>
      </c>
      <c r="L304" s="80" t="s">
        <v>523</v>
      </c>
      <c r="M304" s="80" t="s">
        <v>2175</v>
      </c>
      <c r="N304" s="80" t="s">
        <v>3364</v>
      </c>
      <c r="O304" s="80" t="s">
        <v>3527</v>
      </c>
      <c r="P304" s="80" t="s">
        <v>4348</v>
      </c>
      <c r="Q304" s="80" t="s">
        <v>5375</v>
      </c>
      <c r="R304" s="80" t="s">
        <v>5738</v>
      </c>
      <c r="S304" s="80" t="s">
        <v>1762</v>
      </c>
      <c r="T304" s="80" t="s">
        <v>1767</v>
      </c>
      <c r="U304" s="110">
        <v>5.5</v>
      </c>
      <c r="V304" s="110">
        <v>27.5</v>
      </c>
      <c r="W304" s="91">
        <v>1.48</v>
      </c>
      <c r="X304" s="91">
        <v>14.8</v>
      </c>
      <c r="Y304" s="110" t="s">
        <v>7087</v>
      </c>
      <c r="Z304" s="110" t="s">
        <v>1</v>
      </c>
      <c r="AB304" s="133" t="s">
        <v>7447</v>
      </c>
      <c r="AC304" s="133" t="s">
        <v>7447</v>
      </c>
      <c r="AD304" s="133" t="s">
        <v>1759</v>
      </c>
      <c r="AE304" s="79">
        <v>10</v>
      </c>
      <c r="AF304" s="79" t="s">
        <v>11157</v>
      </c>
      <c r="AG304" s="134">
        <v>1</v>
      </c>
      <c r="AH304" s="134">
        <v>6.875</v>
      </c>
      <c r="AI304" s="134">
        <v>6.875</v>
      </c>
      <c r="AJ304" s="134">
        <v>0.4</v>
      </c>
      <c r="AK304" s="134">
        <v>11.824999999999999</v>
      </c>
      <c r="AL304" s="134">
        <v>7.3250000000000002</v>
      </c>
      <c r="AM304" s="134">
        <v>7.2750000000000004</v>
      </c>
      <c r="AN304" s="134">
        <v>4.41</v>
      </c>
      <c r="AO304" s="134">
        <v>0.36499999999999999</v>
      </c>
      <c r="AP304" s="134">
        <v>0.5</v>
      </c>
      <c r="AQ304" s="134">
        <v>7</v>
      </c>
      <c r="AR304" s="134">
        <v>7</v>
      </c>
      <c r="AS304" s="134">
        <v>1.9E-2</v>
      </c>
      <c r="AT304" s="133" t="s">
        <v>1763</v>
      </c>
      <c r="AU304" s="133" t="s">
        <v>1758</v>
      </c>
      <c r="AV304" s="133" t="s">
        <v>9603</v>
      </c>
      <c r="AW304" s="133" t="s">
        <v>9630</v>
      </c>
    </row>
    <row r="305" spans="1:49" x14ac:dyDescent="0.25">
      <c r="A305" s="80" t="s">
        <v>1779</v>
      </c>
      <c r="B305" s="80" t="s">
        <v>1786</v>
      </c>
      <c r="C305" s="80" t="s">
        <v>9846</v>
      </c>
      <c r="D305" s="80" t="s">
        <v>9847</v>
      </c>
      <c r="E305" s="80" t="s">
        <v>7086</v>
      </c>
      <c r="F305" s="80" t="s">
        <v>9848</v>
      </c>
      <c r="G305" s="80" t="s">
        <v>9700</v>
      </c>
      <c r="H305" s="80" t="s">
        <v>9849</v>
      </c>
      <c r="I305" s="80" t="s">
        <v>9741</v>
      </c>
      <c r="K305" s="80" t="s">
        <v>12328</v>
      </c>
      <c r="L305" s="80" t="s">
        <v>181</v>
      </c>
      <c r="M305" s="80" t="s">
        <v>1973</v>
      </c>
      <c r="N305" s="80" t="s">
        <v>3386</v>
      </c>
      <c r="O305" s="80" t="s">
        <v>3564</v>
      </c>
      <c r="P305" s="80" t="s">
        <v>4156</v>
      </c>
      <c r="Q305" s="80" t="s">
        <v>5374</v>
      </c>
      <c r="R305" s="80" t="s">
        <v>5536</v>
      </c>
      <c r="S305" s="80" t="s">
        <v>1759</v>
      </c>
      <c r="T305" s="80" t="s">
        <v>1757</v>
      </c>
      <c r="U305" s="110">
        <v>8.0500000000000007</v>
      </c>
      <c r="V305" s="110">
        <v>48.3</v>
      </c>
      <c r="W305" s="91">
        <v>3.5017499999999999</v>
      </c>
      <c r="X305" s="91">
        <v>42.021000000000001</v>
      </c>
      <c r="Y305" s="110" t="s">
        <v>14932</v>
      </c>
      <c r="Z305" s="110" t="s">
        <v>1</v>
      </c>
      <c r="AB305" s="133" t="s">
        <v>7245</v>
      </c>
      <c r="AC305" s="133" t="s">
        <v>8857</v>
      </c>
      <c r="AD305" s="133" t="s">
        <v>1764</v>
      </c>
      <c r="AE305" s="79">
        <v>48</v>
      </c>
      <c r="AF305" s="79" t="s">
        <v>11110</v>
      </c>
      <c r="AG305" s="134">
        <v>0.125</v>
      </c>
      <c r="AH305" s="134">
        <v>8</v>
      </c>
      <c r="AI305" s="134">
        <v>12.5</v>
      </c>
      <c r="AJ305" s="134">
        <v>0.23599999999999999</v>
      </c>
      <c r="AK305" s="134">
        <v>12</v>
      </c>
      <c r="AL305" s="134">
        <v>8.25</v>
      </c>
      <c r="AM305" s="134">
        <v>5</v>
      </c>
      <c r="AN305" s="134">
        <v>2.95</v>
      </c>
      <c r="AO305" s="134">
        <v>0.28599999999999998</v>
      </c>
      <c r="AP305" s="134">
        <v>0</v>
      </c>
      <c r="AQ305" s="134">
        <v>96</v>
      </c>
      <c r="AR305" s="134">
        <v>30</v>
      </c>
      <c r="AS305" s="134"/>
      <c r="AT305" s="133" t="s">
        <v>1791</v>
      </c>
      <c r="AU305" s="133" t="s">
        <v>7075</v>
      </c>
      <c r="AV305" s="133" t="s">
        <v>9602</v>
      </c>
      <c r="AW305" s="133" t="s">
        <v>9629</v>
      </c>
    </row>
    <row r="306" spans="1:49" x14ac:dyDescent="0.25">
      <c r="A306" s="80" t="s">
        <v>1779</v>
      </c>
      <c r="B306" s="80" t="s">
        <v>1782</v>
      </c>
      <c r="C306" s="80" t="s">
        <v>9646</v>
      </c>
      <c r="D306" s="80" t="s">
        <v>9647</v>
      </c>
      <c r="E306" s="80" t="s">
        <v>1783</v>
      </c>
      <c r="F306" s="80" t="s">
        <v>9717</v>
      </c>
      <c r="G306" s="80" t="s">
        <v>9649</v>
      </c>
      <c r="H306" s="80" t="s">
        <v>1847</v>
      </c>
      <c r="I306" s="80" t="s">
        <v>5376</v>
      </c>
      <c r="K306" s="80" t="s">
        <v>1820</v>
      </c>
      <c r="L306" s="80" t="s">
        <v>434</v>
      </c>
      <c r="M306" s="80" t="s">
        <v>1847</v>
      </c>
      <c r="N306" s="80" t="s">
        <v>3365</v>
      </c>
      <c r="O306" s="80" t="s">
        <v>3531</v>
      </c>
      <c r="P306" s="80" t="s">
        <v>1</v>
      </c>
      <c r="Q306" s="80" t="s">
        <v>5376</v>
      </c>
      <c r="R306" s="80" t="s">
        <v>5409</v>
      </c>
      <c r="S306" s="80" t="s">
        <v>1759</v>
      </c>
      <c r="T306" s="80" t="s">
        <v>1759</v>
      </c>
      <c r="U306" s="110">
        <v>62.7</v>
      </c>
      <c r="V306" s="110">
        <v>62.7</v>
      </c>
      <c r="W306" s="91">
        <v>47.024999999999999</v>
      </c>
      <c r="X306" s="91">
        <v>47.024999999999999</v>
      </c>
      <c r="Y306" s="110" t="s">
        <v>7087</v>
      </c>
      <c r="Z306" s="110" t="s">
        <v>1</v>
      </c>
      <c r="AB306" s="133" t="s">
        <v>7121</v>
      </c>
      <c r="AC306" s="133" t="s">
        <v>7121</v>
      </c>
      <c r="AD306" s="133" t="s">
        <v>1759</v>
      </c>
      <c r="AE306" s="79">
        <v>1</v>
      </c>
      <c r="AF306" s="79" t="s">
        <v>11096</v>
      </c>
      <c r="AG306" s="134">
        <v>14.25</v>
      </c>
      <c r="AH306" s="134">
        <v>11.5</v>
      </c>
      <c r="AI306" s="134">
        <v>43</v>
      </c>
      <c r="AJ306" s="134">
        <v>10.56</v>
      </c>
      <c r="AK306" s="134">
        <v>44</v>
      </c>
      <c r="AL306" s="134">
        <v>14.5</v>
      </c>
      <c r="AM306" s="134">
        <v>11.75</v>
      </c>
      <c r="AN306" s="134">
        <v>11</v>
      </c>
      <c r="AO306" s="134">
        <v>4.3380000000000001</v>
      </c>
      <c r="AP306" s="134"/>
      <c r="AQ306" s="134"/>
      <c r="AR306" s="134"/>
      <c r="AS306" s="134"/>
      <c r="AT306" s="133" t="s">
        <v>1769</v>
      </c>
      <c r="AU306" s="133" t="s">
        <v>1764</v>
      </c>
      <c r="AV306" s="133" t="s">
        <v>9599</v>
      </c>
      <c r="AW306" s="133" t="s">
        <v>9630</v>
      </c>
    </row>
    <row r="307" spans="1:49" x14ac:dyDescent="0.25">
      <c r="A307" s="80" t="s">
        <v>1779</v>
      </c>
      <c r="B307" s="80" t="s">
        <v>1780</v>
      </c>
      <c r="C307" s="80" t="s">
        <v>9650</v>
      </c>
      <c r="D307" s="80" t="s">
        <v>9651</v>
      </c>
      <c r="E307" s="80" t="s">
        <v>1772</v>
      </c>
      <c r="F307" s="80" t="s">
        <v>9652</v>
      </c>
      <c r="G307" s="80" t="s">
        <v>9644</v>
      </c>
      <c r="H307" s="80" t="s">
        <v>9653</v>
      </c>
      <c r="I307" s="80" t="s">
        <v>5375</v>
      </c>
      <c r="K307" s="80" t="s">
        <v>1820</v>
      </c>
      <c r="L307" s="80" t="s">
        <v>423</v>
      </c>
      <c r="M307" s="80" t="s">
        <v>2236</v>
      </c>
      <c r="N307" s="80" t="s">
        <v>3374</v>
      </c>
      <c r="O307" s="80" t="s">
        <v>3516</v>
      </c>
      <c r="P307" s="80" t="s">
        <v>4407</v>
      </c>
      <c r="Q307" s="80" t="s">
        <v>5375</v>
      </c>
      <c r="R307" s="80" t="s">
        <v>5799</v>
      </c>
      <c r="S307" s="80" t="s">
        <v>1762</v>
      </c>
      <c r="T307" s="80" t="s">
        <v>1757</v>
      </c>
      <c r="U307" s="110">
        <v>6.4</v>
      </c>
      <c r="V307" s="110">
        <v>38.4</v>
      </c>
      <c r="W307" s="91">
        <v>1.6588000000000001</v>
      </c>
      <c r="X307" s="91">
        <v>19.9056</v>
      </c>
      <c r="Y307" s="110" t="s">
        <v>14932</v>
      </c>
      <c r="Z307" s="110" t="s">
        <v>1</v>
      </c>
      <c r="AB307" s="133" t="s">
        <v>7508</v>
      </c>
      <c r="AC307" s="133" t="s">
        <v>9019</v>
      </c>
      <c r="AD307" s="133" t="s">
        <v>1760</v>
      </c>
      <c r="AE307" s="79">
        <v>96</v>
      </c>
      <c r="AF307" s="79" t="s">
        <v>11078</v>
      </c>
      <c r="AG307" s="134">
        <v>1</v>
      </c>
      <c r="AH307" s="134">
        <v>4.9370000000000003</v>
      </c>
      <c r="AI307" s="134">
        <v>9.9369999999999994</v>
      </c>
      <c r="AJ307" s="134">
        <v>0.29599999999999999</v>
      </c>
      <c r="AK307" s="134">
        <v>8.75</v>
      </c>
      <c r="AL307" s="134">
        <v>7.75</v>
      </c>
      <c r="AM307" s="134">
        <v>5.25</v>
      </c>
      <c r="AN307" s="134">
        <v>3.7</v>
      </c>
      <c r="AO307" s="134">
        <v>0.20599999999999999</v>
      </c>
      <c r="AP307" s="134">
        <v>0.125</v>
      </c>
      <c r="AQ307" s="134">
        <v>1</v>
      </c>
      <c r="AR307" s="134">
        <v>7</v>
      </c>
      <c r="AS307" s="134">
        <v>1.2E-2</v>
      </c>
      <c r="AT307" s="133" t="s">
        <v>9567</v>
      </c>
      <c r="AU307" s="133" t="s">
        <v>7075</v>
      </c>
      <c r="AV307" s="133" t="s">
        <v>9598</v>
      </c>
      <c r="AW307" s="133" t="s">
        <v>9629</v>
      </c>
    </row>
    <row r="308" spans="1:49" x14ac:dyDescent="0.25">
      <c r="A308" s="80" t="s">
        <v>1779</v>
      </c>
      <c r="B308" s="80" t="s">
        <v>1780</v>
      </c>
      <c r="C308" s="80" t="s">
        <v>9687</v>
      </c>
      <c r="D308" s="80" t="s">
        <v>9688</v>
      </c>
      <c r="E308" s="80" t="s">
        <v>1772</v>
      </c>
      <c r="F308" s="80" t="s">
        <v>9689</v>
      </c>
      <c r="G308" s="80" t="s">
        <v>9690</v>
      </c>
      <c r="H308" s="80" t="s">
        <v>9691</v>
      </c>
      <c r="I308" s="80" t="s">
        <v>5375</v>
      </c>
      <c r="K308" s="80" t="s">
        <v>1820</v>
      </c>
      <c r="L308" s="80" t="s">
        <v>525</v>
      </c>
      <c r="M308" s="80" t="s">
        <v>2178</v>
      </c>
      <c r="N308" s="80" t="s">
        <v>3383</v>
      </c>
      <c r="O308" s="80" t="s">
        <v>3526</v>
      </c>
      <c r="P308" s="80" t="s">
        <v>4351</v>
      </c>
      <c r="Q308" s="80" t="s">
        <v>5375</v>
      </c>
      <c r="R308" s="80" t="s">
        <v>5741</v>
      </c>
      <c r="S308" s="80" t="s">
        <v>1759</v>
      </c>
      <c r="T308" s="80" t="s">
        <v>1758</v>
      </c>
      <c r="U308" s="110">
        <v>17.5</v>
      </c>
      <c r="V308" s="110">
        <v>52.5</v>
      </c>
      <c r="W308" s="91">
        <v>5.0111999999999997</v>
      </c>
      <c r="X308" s="91">
        <v>30.0672</v>
      </c>
      <c r="Y308" s="110" t="s">
        <v>14932</v>
      </c>
      <c r="Z308" s="110" t="s">
        <v>1</v>
      </c>
      <c r="AB308" s="133" t="s">
        <v>7450</v>
      </c>
      <c r="AC308" s="133" t="s">
        <v>7450</v>
      </c>
      <c r="AD308" s="133" t="s">
        <v>1759</v>
      </c>
      <c r="AE308" s="79">
        <v>6</v>
      </c>
      <c r="AF308" s="79" t="s">
        <v>11090</v>
      </c>
      <c r="AG308" s="134">
        <v>0.5</v>
      </c>
      <c r="AH308" s="134">
        <v>10</v>
      </c>
      <c r="AI308" s="134">
        <v>18.25</v>
      </c>
      <c r="AJ308" s="134">
        <v>0.42399999999999999</v>
      </c>
      <c r="AK308" s="134">
        <v>15.5</v>
      </c>
      <c r="AL308" s="134">
        <v>9.5</v>
      </c>
      <c r="AM308" s="134">
        <v>4.75</v>
      </c>
      <c r="AN308" s="134">
        <v>2.65</v>
      </c>
      <c r="AO308" s="134">
        <v>0.40500000000000003</v>
      </c>
      <c r="AP308" s="134">
        <v>0</v>
      </c>
      <c r="AQ308" s="134">
        <v>168</v>
      </c>
      <c r="AR308" s="134">
        <v>29</v>
      </c>
      <c r="AS308" s="134">
        <v>0.26900000000000002</v>
      </c>
      <c r="AT308" s="133" t="s">
        <v>7070</v>
      </c>
      <c r="AU308" s="133" t="s">
        <v>1767</v>
      </c>
      <c r="AV308" s="133" t="s">
        <v>9602</v>
      </c>
      <c r="AW308" s="133" t="s">
        <v>9629</v>
      </c>
    </row>
    <row r="309" spans="1:49" x14ac:dyDescent="0.25">
      <c r="A309" s="80" t="s">
        <v>1779</v>
      </c>
      <c r="B309" s="80" t="s">
        <v>1780</v>
      </c>
      <c r="C309" s="80" t="s">
        <v>9584</v>
      </c>
      <c r="D309" s="80" t="s">
        <v>9675</v>
      </c>
      <c r="E309" s="80" t="s">
        <v>1781</v>
      </c>
      <c r="F309" s="80" t="s">
        <v>9676</v>
      </c>
      <c r="G309" s="80" t="s">
        <v>9677</v>
      </c>
      <c r="H309" s="80" t="s">
        <v>9678</v>
      </c>
      <c r="I309" s="80" t="s">
        <v>5375</v>
      </c>
      <c r="K309" s="80" t="s">
        <v>1820</v>
      </c>
      <c r="L309" s="80" t="s">
        <v>478</v>
      </c>
      <c r="M309" s="80" t="s">
        <v>1977</v>
      </c>
      <c r="N309" s="80" t="s">
        <v>3382</v>
      </c>
      <c r="O309" s="80" t="s">
        <v>3523</v>
      </c>
      <c r="P309" s="80" t="s">
        <v>4160</v>
      </c>
      <c r="Q309" s="80" t="s">
        <v>5375</v>
      </c>
      <c r="R309" s="80" t="s">
        <v>5540</v>
      </c>
      <c r="S309" s="80" t="s">
        <v>1762</v>
      </c>
      <c r="T309" s="80" t="s">
        <v>1767</v>
      </c>
      <c r="U309" s="110">
        <v>8.65</v>
      </c>
      <c r="V309" s="110">
        <v>43.25</v>
      </c>
      <c r="W309" s="91">
        <v>2.0099999999999998</v>
      </c>
      <c r="X309" s="91">
        <v>20.100000000000001</v>
      </c>
      <c r="Y309" s="110" t="s">
        <v>7087</v>
      </c>
      <c r="Z309" s="110" t="s">
        <v>1</v>
      </c>
      <c r="AB309" s="133" t="s">
        <v>7249</v>
      </c>
      <c r="AC309" s="133" t="s">
        <v>7249</v>
      </c>
      <c r="AD309" s="133" t="s">
        <v>1759</v>
      </c>
      <c r="AE309" s="79">
        <v>10</v>
      </c>
      <c r="AF309" s="79" t="s">
        <v>11087</v>
      </c>
      <c r="AG309" s="134">
        <v>1.125</v>
      </c>
      <c r="AH309" s="134">
        <v>8.875</v>
      </c>
      <c r="AI309" s="134">
        <v>8.875</v>
      </c>
      <c r="AJ309" s="134">
        <v>0.61299999999999999</v>
      </c>
      <c r="AK309" s="134">
        <v>12.813000000000001</v>
      </c>
      <c r="AL309" s="134">
        <v>9.3130000000000006</v>
      </c>
      <c r="AM309" s="134">
        <v>9.5</v>
      </c>
      <c r="AN309" s="134">
        <v>6.79</v>
      </c>
      <c r="AO309" s="134">
        <v>0.65600000000000003</v>
      </c>
      <c r="AP309" s="134">
        <v>0.5</v>
      </c>
      <c r="AQ309" s="134">
        <v>8.75</v>
      </c>
      <c r="AR309" s="134">
        <v>8.75</v>
      </c>
      <c r="AS309" s="134">
        <v>0.03</v>
      </c>
      <c r="AT309" s="133" t="s">
        <v>1765</v>
      </c>
      <c r="AU309" s="133" t="s">
        <v>7065</v>
      </c>
      <c r="AV309" s="133" t="s">
        <v>9603</v>
      </c>
      <c r="AW309" s="133" t="s">
        <v>9630</v>
      </c>
    </row>
    <row r="310" spans="1:49" x14ac:dyDescent="0.25">
      <c r="A310" s="80" t="s">
        <v>1779</v>
      </c>
      <c r="B310" s="80" t="s">
        <v>1780</v>
      </c>
      <c r="C310" s="80" t="s">
        <v>9718</v>
      </c>
      <c r="D310" s="80" t="s">
        <v>9719</v>
      </c>
      <c r="E310" s="80" t="s">
        <v>1781</v>
      </c>
      <c r="F310" s="80" t="s">
        <v>9720</v>
      </c>
      <c r="G310" s="80" t="s">
        <v>9721</v>
      </c>
      <c r="H310" s="80" t="s">
        <v>9722</v>
      </c>
      <c r="I310" s="80" t="s">
        <v>5375</v>
      </c>
      <c r="K310" s="80" t="s">
        <v>12328</v>
      </c>
      <c r="L310" s="80" t="s">
        <v>141</v>
      </c>
      <c r="M310" s="80" t="s">
        <v>1848</v>
      </c>
      <c r="N310" s="80" t="s">
        <v>3369</v>
      </c>
      <c r="O310" s="80" t="s">
        <v>3532</v>
      </c>
      <c r="P310" s="80" t="s">
        <v>4038</v>
      </c>
      <c r="Q310" s="80" t="s">
        <v>5375</v>
      </c>
      <c r="R310" s="80" t="s">
        <v>5410</v>
      </c>
      <c r="S310" s="80" t="s">
        <v>1763</v>
      </c>
      <c r="T310" s="80" t="s">
        <v>1767</v>
      </c>
      <c r="U310" s="110">
        <v>8.9</v>
      </c>
      <c r="V310" s="110">
        <v>44.5</v>
      </c>
      <c r="W310" s="91">
        <v>3.03</v>
      </c>
      <c r="X310" s="91">
        <v>30.3</v>
      </c>
      <c r="Y310" s="110" t="s">
        <v>7087</v>
      </c>
      <c r="Z310" s="110" t="s">
        <v>1</v>
      </c>
      <c r="AB310" s="133" t="s">
        <v>7122</v>
      </c>
      <c r="AC310" s="133" t="s">
        <v>7122</v>
      </c>
      <c r="AD310" s="133" t="s">
        <v>1759</v>
      </c>
      <c r="AE310" s="79">
        <v>10</v>
      </c>
      <c r="AF310" s="79" t="s">
        <v>11097</v>
      </c>
      <c r="AG310" s="134">
        <v>2.875</v>
      </c>
      <c r="AH310" s="134">
        <v>7.25</v>
      </c>
      <c r="AI310" s="134">
        <v>7.25</v>
      </c>
      <c r="AJ310" s="134">
        <v>0.66300000000000003</v>
      </c>
      <c r="AK310" s="134">
        <v>15.45</v>
      </c>
      <c r="AL310" s="134">
        <v>15.074999999999999</v>
      </c>
      <c r="AM310" s="134">
        <v>7.9</v>
      </c>
      <c r="AN310" s="134">
        <v>7.6950000000000003</v>
      </c>
      <c r="AO310" s="134">
        <v>1.0649999999999999</v>
      </c>
      <c r="AP310" s="134">
        <v>7.25</v>
      </c>
      <c r="AQ310" s="134">
        <v>7.25</v>
      </c>
      <c r="AR310" s="134">
        <v>1.5</v>
      </c>
      <c r="AS310" s="134">
        <v>3.3000000000000002E-2</v>
      </c>
      <c r="AT310" s="133" t="s">
        <v>1758</v>
      </c>
      <c r="AU310" s="133" t="s">
        <v>7065</v>
      </c>
      <c r="AV310" s="133" t="s">
        <v>9608</v>
      </c>
      <c r="AW310" s="133" t="s">
        <v>9630</v>
      </c>
    </row>
    <row r="311" spans="1:49" x14ac:dyDescent="0.25">
      <c r="A311" s="80" t="s">
        <v>1779</v>
      </c>
      <c r="B311" s="80" t="s">
        <v>1780</v>
      </c>
      <c r="C311" s="80" t="s">
        <v>9650</v>
      </c>
      <c r="D311" s="80" t="s">
        <v>9651</v>
      </c>
      <c r="E311" s="80" t="s">
        <v>1772</v>
      </c>
      <c r="F311" s="80" t="s">
        <v>9652</v>
      </c>
      <c r="G311" s="80" t="s">
        <v>9644</v>
      </c>
      <c r="H311" s="80" t="s">
        <v>9653</v>
      </c>
      <c r="I311" s="80" t="s">
        <v>5375</v>
      </c>
      <c r="K311" s="80" t="s">
        <v>1820</v>
      </c>
      <c r="L311" s="80" t="s">
        <v>761</v>
      </c>
      <c r="M311" s="80" t="s">
        <v>2243</v>
      </c>
      <c r="N311" s="80" t="s">
        <v>3374</v>
      </c>
      <c r="O311" s="80" t="s">
        <v>3519</v>
      </c>
      <c r="P311" s="80" t="s">
        <v>4414</v>
      </c>
      <c r="Q311" s="80" t="s">
        <v>5375</v>
      </c>
      <c r="R311" s="80" t="s">
        <v>5806</v>
      </c>
      <c r="S311" s="80" t="s">
        <v>1762</v>
      </c>
      <c r="T311" s="80" t="s">
        <v>1757</v>
      </c>
      <c r="U311" s="110">
        <v>6.4</v>
      </c>
      <c r="V311" s="110">
        <v>38.4</v>
      </c>
      <c r="W311" s="91">
        <v>1.6588000000000001</v>
      </c>
      <c r="X311" s="91">
        <v>19.9056</v>
      </c>
      <c r="Y311" s="110" t="s">
        <v>14932</v>
      </c>
      <c r="Z311" s="110" t="s">
        <v>1</v>
      </c>
      <c r="AB311" s="133" t="s">
        <v>7515</v>
      </c>
      <c r="AC311" s="133" t="s">
        <v>9025</v>
      </c>
      <c r="AD311" s="133" t="s">
        <v>1760</v>
      </c>
      <c r="AE311" s="79">
        <v>96</v>
      </c>
      <c r="AF311" s="79" t="s">
        <v>11083</v>
      </c>
      <c r="AG311" s="134">
        <v>1</v>
      </c>
      <c r="AH311" s="134">
        <v>4.875</v>
      </c>
      <c r="AI311" s="134">
        <v>10</v>
      </c>
      <c r="AJ311" s="134">
        <v>0.33200000000000002</v>
      </c>
      <c r="AK311" s="134">
        <v>8.25</v>
      </c>
      <c r="AL311" s="134">
        <v>8</v>
      </c>
      <c r="AM311" s="134">
        <v>4.5</v>
      </c>
      <c r="AN311" s="134">
        <v>4.1500000000000004</v>
      </c>
      <c r="AO311" s="134">
        <v>0.17199999999999999</v>
      </c>
      <c r="AP311" s="134">
        <v>0.125</v>
      </c>
      <c r="AQ311" s="134">
        <v>0.75</v>
      </c>
      <c r="AR311" s="134">
        <v>7.5</v>
      </c>
      <c r="AS311" s="134">
        <v>1.2E-2</v>
      </c>
      <c r="AT311" s="133" t="s">
        <v>9568</v>
      </c>
      <c r="AU311" s="133" t="s">
        <v>1767</v>
      </c>
      <c r="AV311" s="133" t="s">
        <v>9598</v>
      </c>
      <c r="AW311" s="133" t="s">
        <v>9629</v>
      </c>
    </row>
    <row r="312" spans="1:49" x14ac:dyDescent="0.25">
      <c r="A312" s="80" t="s">
        <v>1779</v>
      </c>
      <c r="B312" s="80" t="s">
        <v>1780</v>
      </c>
      <c r="C312" s="80" t="s">
        <v>9941</v>
      </c>
      <c r="D312" s="80" t="s">
        <v>9942</v>
      </c>
      <c r="E312" s="80" t="s">
        <v>1772</v>
      </c>
      <c r="F312" s="80" t="s">
        <v>9943</v>
      </c>
      <c r="G312" s="80" t="s">
        <v>9700</v>
      </c>
      <c r="H312" s="80" t="s">
        <v>9944</v>
      </c>
      <c r="I312" s="80" t="s">
        <v>5375</v>
      </c>
      <c r="K312" s="80" t="s">
        <v>1820</v>
      </c>
      <c r="L312" s="80" t="s">
        <v>1338</v>
      </c>
      <c r="M312" s="80" t="s">
        <v>2180</v>
      </c>
      <c r="N312" s="80" t="s">
        <v>3392</v>
      </c>
      <c r="O312" s="80" t="s">
        <v>3590</v>
      </c>
      <c r="P312" s="80" t="s">
        <v>4353</v>
      </c>
      <c r="Q312" s="80" t="s">
        <v>5375</v>
      </c>
      <c r="R312" s="80" t="s">
        <v>5743</v>
      </c>
      <c r="S312" s="80" t="s">
        <v>1759</v>
      </c>
      <c r="T312" s="80" t="s">
        <v>1757</v>
      </c>
      <c r="U312" s="110">
        <v>9.9</v>
      </c>
      <c r="V312" s="110">
        <v>59.4</v>
      </c>
      <c r="W312" s="91">
        <v>2.5055999999999998</v>
      </c>
      <c r="X312" s="91">
        <v>30.0672</v>
      </c>
      <c r="Y312" s="110" t="s">
        <v>14932</v>
      </c>
      <c r="Z312" s="110" t="s">
        <v>1</v>
      </c>
      <c r="AB312" s="133" t="s">
        <v>7452</v>
      </c>
      <c r="AC312" s="133" t="s">
        <v>7452</v>
      </c>
      <c r="AD312" s="133" t="s">
        <v>1759</v>
      </c>
      <c r="AE312" s="79">
        <v>12</v>
      </c>
      <c r="AF312" s="79" t="s">
        <v>11153</v>
      </c>
      <c r="AG312" s="134">
        <v>0.25</v>
      </c>
      <c r="AH312" s="134">
        <v>11</v>
      </c>
      <c r="AI312" s="134">
        <v>13.5</v>
      </c>
      <c r="AJ312" s="134">
        <v>0.34699999999999998</v>
      </c>
      <c r="AK312" s="134">
        <v>11.5</v>
      </c>
      <c r="AL312" s="134">
        <v>11.25</v>
      </c>
      <c r="AM312" s="134">
        <v>4.125</v>
      </c>
      <c r="AN312" s="134">
        <v>4.34</v>
      </c>
      <c r="AO312" s="134">
        <v>0.309</v>
      </c>
      <c r="AP312" s="134">
        <v>0</v>
      </c>
      <c r="AQ312" s="134">
        <v>82</v>
      </c>
      <c r="AR312" s="134">
        <v>82</v>
      </c>
      <c r="AS312" s="134"/>
      <c r="AT312" s="133" t="s">
        <v>7066</v>
      </c>
      <c r="AU312" s="133" t="s">
        <v>1783</v>
      </c>
      <c r="AV312" s="133" t="s">
        <v>9602</v>
      </c>
      <c r="AW312" s="133" t="s">
        <v>9629</v>
      </c>
    </row>
    <row r="313" spans="1:49" x14ac:dyDescent="0.25">
      <c r="A313" s="80" t="s">
        <v>1779</v>
      </c>
      <c r="B313" s="80" t="s">
        <v>1780</v>
      </c>
      <c r="C313" s="80" t="s">
        <v>9842</v>
      </c>
      <c r="D313" s="80" t="s">
        <v>9843</v>
      </c>
      <c r="E313" s="80" t="s">
        <v>1771</v>
      </c>
      <c r="F313" s="80" t="s">
        <v>9844</v>
      </c>
      <c r="G313" s="80" t="s">
        <v>9695</v>
      </c>
      <c r="H313" s="80" t="s">
        <v>9845</v>
      </c>
      <c r="I313" s="80" t="s">
        <v>9728</v>
      </c>
      <c r="K313" s="80" t="s">
        <v>1820</v>
      </c>
      <c r="L313" s="80" t="s">
        <v>182</v>
      </c>
      <c r="M313" s="80" t="s">
        <v>1978</v>
      </c>
      <c r="N313" s="80" t="s">
        <v>3371</v>
      </c>
      <c r="O313" s="80" t="s">
        <v>3527</v>
      </c>
      <c r="P313" s="80" t="s">
        <v>4161</v>
      </c>
      <c r="Q313" s="80" t="s">
        <v>5379</v>
      </c>
      <c r="R313" s="80" t="s">
        <v>5541</v>
      </c>
      <c r="S313" s="80" t="s">
        <v>1760</v>
      </c>
      <c r="T313" s="80" t="s">
        <v>1757</v>
      </c>
      <c r="U313" s="110">
        <v>1.75</v>
      </c>
      <c r="V313" s="110">
        <v>10.5</v>
      </c>
      <c r="W313" s="91">
        <v>0.875</v>
      </c>
      <c r="X313" s="91">
        <v>10.5</v>
      </c>
      <c r="Y313" s="110" t="s">
        <v>7087</v>
      </c>
      <c r="Z313" s="110" t="s">
        <v>1</v>
      </c>
      <c r="AB313" s="133" t="s">
        <v>7250</v>
      </c>
      <c r="AC313" s="133" t="s">
        <v>7250</v>
      </c>
      <c r="AD313" s="133" t="s">
        <v>1759</v>
      </c>
      <c r="AE313" s="79">
        <v>12</v>
      </c>
      <c r="AF313" s="79" t="s">
        <v>11091</v>
      </c>
      <c r="AG313" s="134">
        <v>0.625</v>
      </c>
      <c r="AH313" s="134">
        <v>6.875</v>
      </c>
      <c r="AI313" s="134">
        <v>6.875</v>
      </c>
      <c r="AJ313" s="134">
        <v>0.13100000000000001</v>
      </c>
      <c r="AK313" s="134">
        <v>8.4499999999999993</v>
      </c>
      <c r="AL313" s="134">
        <v>7.3250000000000002</v>
      </c>
      <c r="AM313" s="134">
        <v>7.5250000000000004</v>
      </c>
      <c r="AN313" s="134">
        <v>1.8919999999999999</v>
      </c>
      <c r="AO313" s="134">
        <v>0.27</v>
      </c>
      <c r="AP313" s="134">
        <v>0.5</v>
      </c>
      <c r="AQ313" s="134">
        <v>7</v>
      </c>
      <c r="AR313" s="134">
        <v>7</v>
      </c>
      <c r="AS313" s="134">
        <v>1.9E-2</v>
      </c>
      <c r="AT313" s="133" t="s">
        <v>9568</v>
      </c>
      <c r="AU313" s="133" t="s">
        <v>1758</v>
      </c>
      <c r="AV313" s="133" t="s">
        <v>9603</v>
      </c>
      <c r="AW313" s="133" t="s">
        <v>9630</v>
      </c>
    </row>
    <row r="314" spans="1:49" x14ac:dyDescent="0.25">
      <c r="A314" s="80" t="s">
        <v>1776</v>
      </c>
      <c r="B314" s="80" t="s">
        <v>1777</v>
      </c>
      <c r="C314" s="80" t="s">
        <v>9636</v>
      </c>
      <c r="D314" s="80" t="s">
        <v>9637</v>
      </c>
      <c r="E314" s="80" t="s">
        <v>1778</v>
      </c>
      <c r="F314" s="80" t="s">
        <v>9733</v>
      </c>
      <c r="G314" s="80" t="s">
        <v>9734</v>
      </c>
      <c r="H314" s="80" t="s">
        <v>9735</v>
      </c>
      <c r="I314" s="80" t="s">
        <v>9635</v>
      </c>
      <c r="K314" s="80" t="s">
        <v>13933</v>
      </c>
      <c r="L314" s="80" t="s">
        <v>404</v>
      </c>
      <c r="M314" s="80" t="s">
        <v>1851</v>
      </c>
      <c r="N314" s="80" t="s">
        <v>3363</v>
      </c>
      <c r="O314" s="80" t="s">
        <v>3534</v>
      </c>
      <c r="P314" s="80" t="s">
        <v>4041</v>
      </c>
      <c r="Q314" s="80" t="s">
        <v>5374</v>
      </c>
      <c r="R314" s="80" t="s">
        <v>5413</v>
      </c>
      <c r="S314" s="80" t="s">
        <v>1759</v>
      </c>
      <c r="T314" s="80" t="s">
        <v>1757</v>
      </c>
      <c r="U314" s="110">
        <v>1.9</v>
      </c>
      <c r="V314" s="110">
        <v>11.4</v>
      </c>
      <c r="W314" s="91">
        <v>0.71250000000000002</v>
      </c>
      <c r="X314" s="91">
        <v>8.5500000000000007</v>
      </c>
      <c r="Y314" s="110" t="s">
        <v>7087</v>
      </c>
      <c r="Z314" s="110" t="s">
        <v>1</v>
      </c>
      <c r="AB314" s="133" t="s">
        <v>7125</v>
      </c>
      <c r="AC314" s="133" t="s">
        <v>8789</v>
      </c>
      <c r="AD314" s="133" t="s">
        <v>1765</v>
      </c>
      <c r="AE314" s="79">
        <v>192</v>
      </c>
      <c r="AF314" s="79" t="s">
        <v>11100</v>
      </c>
      <c r="AG314" s="134">
        <v>6</v>
      </c>
      <c r="AH314" s="134">
        <v>6</v>
      </c>
      <c r="AI314" s="134">
        <v>9.5</v>
      </c>
      <c r="AJ314" s="134">
        <v>0.08</v>
      </c>
      <c r="AK314" s="134">
        <v>18.5</v>
      </c>
      <c r="AL314" s="134">
        <v>6</v>
      </c>
      <c r="AM314" s="134">
        <v>5.75</v>
      </c>
      <c r="AN314" s="134">
        <v>1</v>
      </c>
      <c r="AO314" s="134">
        <v>0.36899999999999999</v>
      </c>
      <c r="AP314" s="134">
        <v>0</v>
      </c>
      <c r="AQ314" s="134">
        <v>0</v>
      </c>
      <c r="AR314" s="134">
        <v>9</v>
      </c>
      <c r="AS314" s="134"/>
      <c r="AT314" s="133" t="s">
        <v>1795</v>
      </c>
      <c r="AU314" s="133" t="s">
        <v>1760</v>
      </c>
      <c r="AV314" s="133" t="s">
        <v>9597</v>
      </c>
      <c r="AW314" s="133" t="s">
        <v>9628</v>
      </c>
    </row>
    <row r="315" spans="1:49" x14ac:dyDescent="0.25">
      <c r="A315" s="80" t="s">
        <v>1779</v>
      </c>
      <c r="B315" s="80" t="s">
        <v>1780</v>
      </c>
      <c r="C315" s="80" t="s">
        <v>9650</v>
      </c>
      <c r="D315" s="80" t="s">
        <v>9651</v>
      </c>
      <c r="E315" s="80" t="s">
        <v>1772</v>
      </c>
      <c r="F315" s="80" t="s">
        <v>9652</v>
      </c>
      <c r="G315" s="80" t="s">
        <v>9644</v>
      </c>
      <c r="H315" s="80" t="s">
        <v>9653</v>
      </c>
      <c r="I315" s="80" t="s">
        <v>5375</v>
      </c>
      <c r="K315" s="80" t="s">
        <v>1820</v>
      </c>
      <c r="L315" s="80" t="s">
        <v>1093</v>
      </c>
      <c r="M315" s="80" t="s">
        <v>2247</v>
      </c>
      <c r="N315" s="80" t="s">
        <v>3372</v>
      </c>
      <c r="O315" s="80" t="s">
        <v>3562</v>
      </c>
      <c r="P315" s="80" t="s">
        <v>4418</v>
      </c>
      <c r="Q315" s="80" t="s">
        <v>5375</v>
      </c>
      <c r="R315" s="80" t="s">
        <v>5810</v>
      </c>
      <c r="S315" s="80" t="s">
        <v>1762</v>
      </c>
      <c r="T315" s="80" t="s">
        <v>1757</v>
      </c>
      <c r="U315" s="110">
        <v>6.4</v>
      </c>
      <c r="V315" s="110">
        <v>38.4</v>
      </c>
      <c r="W315" s="91">
        <v>1.6588000000000001</v>
      </c>
      <c r="X315" s="91">
        <v>19.9056</v>
      </c>
      <c r="Y315" s="110" t="s">
        <v>14932</v>
      </c>
      <c r="Z315" s="110" t="s">
        <v>1</v>
      </c>
      <c r="AB315" s="133" t="s">
        <v>7519</v>
      </c>
      <c r="AC315" s="133" t="s">
        <v>9028</v>
      </c>
      <c r="AD315" s="133" t="s">
        <v>1760</v>
      </c>
      <c r="AE315" s="79">
        <v>96</v>
      </c>
      <c r="AF315" s="79" t="s">
        <v>11085</v>
      </c>
      <c r="AG315" s="134">
        <v>1</v>
      </c>
      <c r="AH315" s="134">
        <v>4.9370000000000003</v>
      </c>
      <c r="AI315" s="134">
        <v>10</v>
      </c>
      <c r="AJ315" s="134">
        <v>0.28799999999999998</v>
      </c>
      <c r="AK315" s="134">
        <v>9.1880000000000006</v>
      </c>
      <c r="AL315" s="134">
        <v>8.25</v>
      </c>
      <c r="AM315" s="134">
        <v>5</v>
      </c>
      <c r="AN315" s="134">
        <v>3.6</v>
      </c>
      <c r="AO315" s="134">
        <v>0.219</v>
      </c>
      <c r="AP315" s="134"/>
      <c r="AQ315" s="134"/>
      <c r="AR315" s="134"/>
      <c r="AS315" s="134"/>
      <c r="AT315" s="133" t="s">
        <v>1761</v>
      </c>
      <c r="AU315" s="133" t="s">
        <v>7075</v>
      </c>
      <c r="AV315" s="133" t="s">
        <v>9598</v>
      </c>
      <c r="AW315" s="133" t="s">
        <v>9629</v>
      </c>
    </row>
    <row r="316" spans="1:49" x14ac:dyDescent="0.25">
      <c r="A316" s="80" t="s">
        <v>1779</v>
      </c>
      <c r="B316" s="80" t="s">
        <v>1780</v>
      </c>
      <c r="C316" s="80" t="s">
        <v>9687</v>
      </c>
      <c r="D316" s="80" t="s">
        <v>9688</v>
      </c>
      <c r="E316" s="80" t="s">
        <v>1772</v>
      </c>
      <c r="F316" s="80" t="s">
        <v>9689</v>
      </c>
      <c r="G316" s="80" t="s">
        <v>9690</v>
      </c>
      <c r="H316" s="80" t="s">
        <v>9691</v>
      </c>
      <c r="I316" s="80" t="s">
        <v>5375</v>
      </c>
      <c r="K316" s="80" t="s">
        <v>1820</v>
      </c>
      <c r="L316" s="80" t="s">
        <v>642</v>
      </c>
      <c r="M316" s="80" t="s">
        <v>2182</v>
      </c>
      <c r="N316" s="80" t="s">
        <v>3395</v>
      </c>
      <c r="O316" s="80" t="s">
        <v>3526</v>
      </c>
      <c r="P316" s="80" t="s">
        <v>4355</v>
      </c>
      <c r="Q316" s="80" t="s">
        <v>5375</v>
      </c>
      <c r="R316" s="80" t="s">
        <v>5745</v>
      </c>
      <c r="S316" s="80" t="s">
        <v>1759</v>
      </c>
      <c r="T316" s="80" t="s">
        <v>1758</v>
      </c>
      <c r="U316" s="110">
        <v>17.5</v>
      </c>
      <c r="V316" s="110">
        <v>52.5</v>
      </c>
      <c r="W316" s="91">
        <v>5.0111999999999997</v>
      </c>
      <c r="X316" s="91">
        <v>30.0672</v>
      </c>
      <c r="Y316" s="110" t="s">
        <v>14932</v>
      </c>
      <c r="Z316" s="110" t="s">
        <v>1</v>
      </c>
      <c r="AB316" s="133" t="s">
        <v>7454</v>
      </c>
      <c r="AC316" s="133" t="s">
        <v>7454</v>
      </c>
      <c r="AD316" s="133" t="s">
        <v>1759</v>
      </c>
      <c r="AE316" s="79">
        <v>6</v>
      </c>
      <c r="AF316" s="79" t="s">
        <v>11090</v>
      </c>
      <c r="AG316" s="134">
        <v>0.5</v>
      </c>
      <c r="AH316" s="134">
        <v>10</v>
      </c>
      <c r="AI316" s="134">
        <v>18.25</v>
      </c>
      <c r="AJ316" s="134">
        <v>0.42399999999999999</v>
      </c>
      <c r="AK316" s="134">
        <v>15.5</v>
      </c>
      <c r="AL316" s="134">
        <v>9.5</v>
      </c>
      <c r="AM316" s="134">
        <v>4.75</v>
      </c>
      <c r="AN316" s="134">
        <v>2.65</v>
      </c>
      <c r="AO316" s="134">
        <v>0.40500000000000003</v>
      </c>
      <c r="AP316" s="134">
        <v>0</v>
      </c>
      <c r="AQ316" s="134">
        <v>168</v>
      </c>
      <c r="AR316" s="134">
        <v>29</v>
      </c>
      <c r="AS316" s="134">
        <v>0.26900000000000002</v>
      </c>
      <c r="AT316" s="133" t="s">
        <v>7070</v>
      </c>
      <c r="AU316" s="133" t="s">
        <v>1767</v>
      </c>
      <c r="AV316" s="133" t="s">
        <v>9602</v>
      </c>
      <c r="AW316" s="133" t="s">
        <v>9629</v>
      </c>
    </row>
    <row r="317" spans="1:49" x14ac:dyDescent="0.25">
      <c r="A317" s="80" t="s">
        <v>1779</v>
      </c>
      <c r="B317" s="80" t="s">
        <v>1786</v>
      </c>
      <c r="C317" s="80" t="s">
        <v>9554</v>
      </c>
      <c r="D317" s="80" t="s">
        <v>9855</v>
      </c>
      <c r="E317" s="80" t="s">
        <v>7086</v>
      </c>
      <c r="F317" s="80" t="s">
        <v>9856</v>
      </c>
      <c r="G317" s="80" t="s">
        <v>9705</v>
      </c>
      <c r="H317" s="80" t="s">
        <v>9857</v>
      </c>
      <c r="I317" s="80" t="s">
        <v>9635</v>
      </c>
      <c r="K317" s="80" t="s">
        <v>12328</v>
      </c>
      <c r="L317" s="80" t="s">
        <v>183</v>
      </c>
      <c r="M317" s="80" t="s">
        <v>1982</v>
      </c>
      <c r="N317" s="80" t="s">
        <v>3373</v>
      </c>
      <c r="O317" s="80" t="s">
        <v>3566</v>
      </c>
      <c r="P317" s="80" t="s">
        <v>4164</v>
      </c>
      <c r="Q317" s="80" t="s">
        <v>5374</v>
      </c>
      <c r="R317" s="80" t="s">
        <v>5545</v>
      </c>
      <c r="S317" s="80" t="s">
        <v>1759</v>
      </c>
      <c r="T317" s="80" t="s">
        <v>1758</v>
      </c>
      <c r="U317" s="110">
        <v>8.1999999999999993</v>
      </c>
      <c r="V317" s="110">
        <v>24.6</v>
      </c>
      <c r="W317" s="91">
        <v>3.5670000000000002</v>
      </c>
      <c r="X317" s="91">
        <v>21.402000000000001</v>
      </c>
      <c r="Y317" s="110" t="s">
        <v>14932</v>
      </c>
      <c r="Z317" s="110" t="s">
        <v>1</v>
      </c>
      <c r="AB317" s="133" t="s">
        <v>7254</v>
      </c>
      <c r="AC317" s="133" t="s">
        <v>8862</v>
      </c>
      <c r="AD317" s="133" t="s">
        <v>1757</v>
      </c>
      <c r="AE317" s="79">
        <v>72</v>
      </c>
      <c r="AF317" s="79" t="s">
        <v>11129</v>
      </c>
      <c r="AG317" s="134">
        <v>0.5</v>
      </c>
      <c r="AH317" s="134">
        <v>2.5</v>
      </c>
      <c r="AI317" s="134">
        <v>23</v>
      </c>
      <c r="AJ317" s="134">
        <v>0.14599999999999999</v>
      </c>
      <c r="AK317" s="134">
        <v>23</v>
      </c>
      <c r="AL317" s="134">
        <v>2.75</v>
      </c>
      <c r="AM317" s="134">
        <v>1.25</v>
      </c>
      <c r="AN317" s="134">
        <v>0.91</v>
      </c>
      <c r="AO317" s="134">
        <v>4.5999999999999999E-2</v>
      </c>
      <c r="AP317" s="134">
        <v>0</v>
      </c>
      <c r="AQ317" s="134">
        <v>60</v>
      </c>
      <c r="AR317" s="134">
        <v>20</v>
      </c>
      <c r="AS317" s="134"/>
      <c r="AT317" s="133" t="s">
        <v>7079</v>
      </c>
      <c r="AU317" s="133" t="s">
        <v>9574</v>
      </c>
      <c r="AV317" s="133" t="s">
        <v>9597</v>
      </c>
      <c r="AW317" s="133" t="s">
        <v>9629</v>
      </c>
    </row>
    <row r="318" spans="1:49" x14ac:dyDescent="0.25">
      <c r="A318" s="80" t="s">
        <v>1779</v>
      </c>
      <c r="B318" s="80" t="s">
        <v>1780</v>
      </c>
      <c r="C318" s="80" t="s">
        <v>9786</v>
      </c>
      <c r="D318" s="80" t="s">
        <v>9787</v>
      </c>
      <c r="E318" s="80" t="s">
        <v>1772</v>
      </c>
      <c r="F318" s="80" t="s">
        <v>9788</v>
      </c>
      <c r="G318" s="80" t="s">
        <v>9700</v>
      </c>
      <c r="H318" s="80" t="s">
        <v>9789</v>
      </c>
      <c r="I318" s="80" t="s">
        <v>5375</v>
      </c>
      <c r="K318" s="80" t="s">
        <v>1820</v>
      </c>
      <c r="L318" s="80" t="s">
        <v>1095</v>
      </c>
      <c r="M318" s="80" t="s">
        <v>2250</v>
      </c>
      <c r="N318" s="80" t="s">
        <v>3384</v>
      </c>
      <c r="O318" s="80" t="s">
        <v>3551</v>
      </c>
      <c r="P318" s="80" t="s">
        <v>4421</v>
      </c>
      <c r="Q318" s="80" t="s">
        <v>5375</v>
      </c>
      <c r="R318" s="80" t="s">
        <v>5813</v>
      </c>
      <c r="S318" s="80" t="s">
        <v>1759</v>
      </c>
      <c r="T318" s="80" t="s">
        <v>1757</v>
      </c>
      <c r="U318" s="110">
        <v>6.45</v>
      </c>
      <c r="V318" s="110">
        <v>38.700000000000003</v>
      </c>
      <c r="W318" s="91">
        <v>1.5427999999999999</v>
      </c>
      <c r="X318" s="91">
        <v>18.5136</v>
      </c>
      <c r="Y318" s="110" t="s">
        <v>14932</v>
      </c>
      <c r="Z318" s="110" t="s">
        <v>1</v>
      </c>
      <c r="AB318" s="133" t="s">
        <v>7522</v>
      </c>
      <c r="AC318" s="133" t="s">
        <v>9031</v>
      </c>
      <c r="AD318" s="133" t="s">
        <v>1764</v>
      </c>
      <c r="AE318" s="79">
        <v>48</v>
      </c>
      <c r="AF318" s="79" t="s">
        <v>11116</v>
      </c>
      <c r="AG318" s="134">
        <v>0.5</v>
      </c>
      <c r="AH318" s="134">
        <v>7.25</v>
      </c>
      <c r="AI318" s="134">
        <v>17.5</v>
      </c>
      <c r="AJ318" s="134">
        <v>0.32</v>
      </c>
      <c r="AK318" s="134">
        <v>14.938000000000001</v>
      </c>
      <c r="AL318" s="134">
        <v>8.5630000000000006</v>
      </c>
      <c r="AM318" s="134">
        <v>5.375</v>
      </c>
      <c r="AN318" s="134">
        <v>4</v>
      </c>
      <c r="AO318" s="134">
        <v>0.39800000000000002</v>
      </c>
      <c r="AP318" s="134">
        <v>0</v>
      </c>
      <c r="AQ318" s="134">
        <v>108</v>
      </c>
      <c r="AR318" s="134">
        <v>54</v>
      </c>
      <c r="AS318" s="134"/>
      <c r="AT318" s="133" t="s">
        <v>1771</v>
      </c>
      <c r="AU318" s="133" t="s">
        <v>1760</v>
      </c>
      <c r="AV318" s="133" t="s">
        <v>9602</v>
      </c>
      <c r="AW318" s="133" t="s">
        <v>9629</v>
      </c>
    </row>
    <row r="319" spans="1:49" x14ac:dyDescent="0.25">
      <c r="A319" s="80" t="s">
        <v>1776</v>
      </c>
      <c r="B319" s="80" t="s">
        <v>1777</v>
      </c>
      <c r="C319" s="80" t="s">
        <v>9636</v>
      </c>
      <c r="D319" s="80" t="s">
        <v>9637</v>
      </c>
      <c r="E319" s="80" t="s">
        <v>1778</v>
      </c>
      <c r="F319" s="80" t="s">
        <v>9740</v>
      </c>
      <c r="G319" s="80" t="s">
        <v>9734</v>
      </c>
      <c r="H319" s="80" t="s">
        <v>9735</v>
      </c>
      <c r="I319" s="80" t="s">
        <v>9635</v>
      </c>
      <c r="K319" s="80" t="s">
        <v>13933</v>
      </c>
      <c r="L319" s="80" t="s">
        <v>947</v>
      </c>
      <c r="M319" s="80" t="s">
        <v>1855</v>
      </c>
      <c r="N319" s="80" t="s">
        <v>3363</v>
      </c>
      <c r="O319" s="80" t="s">
        <v>3536</v>
      </c>
      <c r="P319" s="80" t="s">
        <v>4045</v>
      </c>
      <c r="Q319" s="80" t="s">
        <v>5374</v>
      </c>
      <c r="R319" s="80" t="s">
        <v>5417</v>
      </c>
      <c r="S319" s="80" t="s">
        <v>1759</v>
      </c>
      <c r="T319" s="80" t="s">
        <v>1766</v>
      </c>
      <c r="U319" s="110">
        <v>1.9</v>
      </c>
      <c r="V319" s="110">
        <v>47.5</v>
      </c>
      <c r="W319" s="91">
        <v>0.71250000000000002</v>
      </c>
      <c r="X319" s="91">
        <v>35.625</v>
      </c>
      <c r="Y319" s="110" t="s">
        <v>7087</v>
      </c>
      <c r="Z319" s="110" t="s">
        <v>1</v>
      </c>
      <c r="AB319" s="133" t="s">
        <v>7129</v>
      </c>
      <c r="AC319" s="133" t="s">
        <v>8791</v>
      </c>
      <c r="AD319" s="133" t="s">
        <v>1757</v>
      </c>
      <c r="AE319" s="79">
        <v>600</v>
      </c>
      <c r="AF319" s="79" t="s">
        <v>11100</v>
      </c>
      <c r="AG319" s="134">
        <v>6</v>
      </c>
      <c r="AH319" s="134">
        <v>6</v>
      </c>
      <c r="AI319" s="134">
        <v>9.5</v>
      </c>
      <c r="AJ319" s="134">
        <v>5.3999999999999999E-2</v>
      </c>
      <c r="AK319" s="134">
        <v>23.5</v>
      </c>
      <c r="AL319" s="134">
        <v>6</v>
      </c>
      <c r="AM319" s="134">
        <v>5.75</v>
      </c>
      <c r="AN319" s="134">
        <v>2.8</v>
      </c>
      <c r="AO319" s="134">
        <v>0.46899999999999997</v>
      </c>
      <c r="AP319" s="134">
        <v>9</v>
      </c>
      <c r="AQ319" s="134">
        <v>0</v>
      </c>
      <c r="AR319" s="134">
        <v>9</v>
      </c>
      <c r="AS319" s="134"/>
      <c r="AT319" s="133" t="s">
        <v>7070</v>
      </c>
      <c r="AU319" s="133" t="s">
        <v>1760</v>
      </c>
      <c r="AV319" s="133" t="s">
        <v>9597</v>
      </c>
      <c r="AW319" s="133" t="s">
        <v>9628</v>
      </c>
    </row>
    <row r="320" spans="1:49" x14ac:dyDescent="0.25">
      <c r="A320" s="80" t="s">
        <v>1779</v>
      </c>
      <c r="B320" s="80" t="s">
        <v>1780</v>
      </c>
      <c r="C320" s="80" t="s">
        <v>9941</v>
      </c>
      <c r="D320" s="80" t="s">
        <v>9942</v>
      </c>
      <c r="E320" s="80" t="s">
        <v>1772</v>
      </c>
      <c r="F320" s="80" t="s">
        <v>9943</v>
      </c>
      <c r="G320" s="80" t="s">
        <v>9700</v>
      </c>
      <c r="H320" s="80" t="s">
        <v>9944</v>
      </c>
      <c r="I320" s="80" t="s">
        <v>5375</v>
      </c>
      <c r="K320" s="80" t="s">
        <v>1820</v>
      </c>
      <c r="L320" s="80" t="s">
        <v>527</v>
      </c>
      <c r="M320" s="80" t="s">
        <v>2184</v>
      </c>
      <c r="N320" s="80" t="s">
        <v>3383</v>
      </c>
      <c r="O320" s="80" t="s">
        <v>3590</v>
      </c>
      <c r="P320" s="80" t="s">
        <v>4357</v>
      </c>
      <c r="Q320" s="80" t="s">
        <v>5375</v>
      </c>
      <c r="R320" s="80" t="s">
        <v>5747</v>
      </c>
      <c r="S320" s="80" t="s">
        <v>1759</v>
      </c>
      <c r="T320" s="80" t="s">
        <v>1757</v>
      </c>
      <c r="U320" s="110">
        <v>9.9</v>
      </c>
      <c r="V320" s="110">
        <v>59.4</v>
      </c>
      <c r="W320" s="91">
        <v>2.5055999999999998</v>
      </c>
      <c r="X320" s="91">
        <v>30.0672</v>
      </c>
      <c r="Y320" s="110" t="s">
        <v>14932</v>
      </c>
      <c r="Z320" s="110" t="s">
        <v>1</v>
      </c>
      <c r="AB320" s="133" t="s">
        <v>7456</v>
      </c>
      <c r="AC320" s="133" t="s">
        <v>7456</v>
      </c>
      <c r="AD320" s="133" t="s">
        <v>1759</v>
      </c>
      <c r="AE320" s="79">
        <v>12</v>
      </c>
      <c r="AF320" s="79" t="s">
        <v>11153</v>
      </c>
      <c r="AG320" s="134">
        <v>0.25</v>
      </c>
      <c r="AH320" s="134">
        <v>11</v>
      </c>
      <c r="AI320" s="134">
        <v>13.5</v>
      </c>
      <c r="AJ320" s="134">
        <v>0.34699999999999998</v>
      </c>
      <c r="AK320" s="134">
        <v>11.5</v>
      </c>
      <c r="AL320" s="134">
        <v>11.25</v>
      </c>
      <c r="AM320" s="134">
        <v>4.125</v>
      </c>
      <c r="AN320" s="134">
        <v>4.34</v>
      </c>
      <c r="AO320" s="134">
        <v>0.309</v>
      </c>
      <c r="AP320" s="134">
        <v>0</v>
      </c>
      <c r="AQ320" s="134">
        <v>82</v>
      </c>
      <c r="AR320" s="134">
        <v>82</v>
      </c>
      <c r="AS320" s="134"/>
      <c r="AT320" s="133" t="s">
        <v>7066</v>
      </c>
      <c r="AU320" s="133" t="s">
        <v>1783</v>
      </c>
      <c r="AV320" s="133" t="s">
        <v>9602</v>
      </c>
      <c r="AW320" s="133" t="s">
        <v>9629</v>
      </c>
    </row>
    <row r="321" spans="1:49" x14ac:dyDescent="0.25">
      <c r="A321" s="80" t="s">
        <v>1776</v>
      </c>
      <c r="B321" s="80" t="s">
        <v>1802</v>
      </c>
      <c r="C321" s="80" t="s">
        <v>9636</v>
      </c>
      <c r="D321" s="80" t="s">
        <v>9637</v>
      </c>
      <c r="E321" s="80" t="s">
        <v>7086</v>
      </c>
      <c r="F321" s="80" t="s">
        <v>10503</v>
      </c>
      <c r="G321" s="80" t="s">
        <v>9808</v>
      </c>
      <c r="H321" s="80" t="s">
        <v>10504</v>
      </c>
      <c r="I321" s="80" t="s">
        <v>9635</v>
      </c>
      <c r="K321" s="80" t="s">
        <v>13934</v>
      </c>
      <c r="L321" s="80" t="s">
        <v>159</v>
      </c>
      <c r="M321" s="80" t="s">
        <v>2764</v>
      </c>
      <c r="N321" s="80" t="s">
        <v>3368</v>
      </c>
      <c r="O321" s="80" t="s">
        <v>3799</v>
      </c>
      <c r="P321" s="80" t="s">
        <v>4868</v>
      </c>
      <c r="Q321" s="80" t="s">
        <v>5374</v>
      </c>
      <c r="R321" s="80" t="s">
        <v>6335</v>
      </c>
      <c r="S321" s="80" t="s">
        <v>1774</v>
      </c>
      <c r="T321" s="80" t="s">
        <v>1757</v>
      </c>
      <c r="U321" s="110">
        <v>5.55</v>
      </c>
      <c r="V321" s="110">
        <v>33.299999999999997</v>
      </c>
      <c r="W321" s="91">
        <v>2.41425</v>
      </c>
      <c r="X321" s="91">
        <v>28.971</v>
      </c>
      <c r="Y321" s="110" t="s">
        <v>14932</v>
      </c>
      <c r="Z321" s="110" t="s">
        <v>1</v>
      </c>
      <c r="AB321" s="133" t="s">
        <v>8045</v>
      </c>
      <c r="AC321" s="133" t="s">
        <v>9265</v>
      </c>
      <c r="AD321" s="133" t="s">
        <v>1764</v>
      </c>
      <c r="AE321" s="79">
        <v>48</v>
      </c>
      <c r="AF321" s="79" t="s">
        <v>11283</v>
      </c>
      <c r="AG321" s="134">
        <v>1.57</v>
      </c>
      <c r="AH321" s="134">
        <v>4.33</v>
      </c>
      <c r="AI321" s="134">
        <v>8.66</v>
      </c>
      <c r="AJ321" s="134">
        <v>0.123</v>
      </c>
      <c r="AK321" s="134">
        <v>8.66</v>
      </c>
      <c r="AL321" s="134">
        <v>4.92</v>
      </c>
      <c r="AM321" s="134">
        <v>4.72</v>
      </c>
      <c r="AN321" s="134">
        <v>1.54</v>
      </c>
      <c r="AO321" s="134">
        <v>0.11600000000000001</v>
      </c>
      <c r="AP321" s="134">
        <v>7</v>
      </c>
      <c r="AQ321" s="134">
        <v>2</v>
      </c>
      <c r="AR321" s="134">
        <v>2</v>
      </c>
      <c r="AS321" s="134"/>
      <c r="AT321" s="133" t="s">
        <v>1785</v>
      </c>
      <c r="AU321" s="133" t="s">
        <v>1767</v>
      </c>
      <c r="AV321" s="133" t="s">
        <v>9597</v>
      </c>
      <c r="AW321" s="133" t="s">
        <v>9629</v>
      </c>
    </row>
    <row r="322" spans="1:49" x14ac:dyDescent="0.25">
      <c r="A322" s="80" t="s">
        <v>1779</v>
      </c>
      <c r="B322" s="80" t="s">
        <v>1780</v>
      </c>
      <c r="C322" s="80" t="s">
        <v>9867</v>
      </c>
      <c r="D322" s="80" t="s">
        <v>9868</v>
      </c>
      <c r="E322" s="80" t="s">
        <v>1772</v>
      </c>
      <c r="F322" s="80" t="s">
        <v>9869</v>
      </c>
      <c r="G322" s="80" t="s">
        <v>9685</v>
      </c>
      <c r="H322" s="80" t="s">
        <v>9870</v>
      </c>
      <c r="I322" s="80" t="s">
        <v>5375</v>
      </c>
      <c r="K322" s="80" t="s">
        <v>1820</v>
      </c>
      <c r="L322" s="80" t="s">
        <v>1331</v>
      </c>
      <c r="M322" s="80" t="s">
        <v>1986</v>
      </c>
      <c r="N322" s="80" t="s">
        <v>3376</v>
      </c>
      <c r="O322" s="80" t="s">
        <v>3525</v>
      </c>
      <c r="P322" s="80" t="s">
        <v>4169</v>
      </c>
      <c r="Q322" s="80" t="s">
        <v>5375</v>
      </c>
      <c r="R322" s="80" t="s">
        <v>5549</v>
      </c>
      <c r="S322" s="80" t="s">
        <v>1763</v>
      </c>
      <c r="T322" s="80" t="s">
        <v>1757</v>
      </c>
      <c r="U322" s="110">
        <v>19</v>
      </c>
      <c r="V322" s="110">
        <v>114</v>
      </c>
      <c r="W322" s="91">
        <v>6.8208000000000002</v>
      </c>
      <c r="X322" s="91">
        <v>81.849599999999995</v>
      </c>
      <c r="Y322" s="110" t="s">
        <v>14932</v>
      </c>
      <c r="Z322" s="110" t="s">
        <v>1</v>
      </c>
      <c r="AB322" s="133" t="s">
        <v>7258</v>
      </c>
      <c r="AC322" s="133" t="s">
        <v>8864</v>
      </c>
      <c r="AD322" s="133" t="s">
        <v>1759</v>
      </c>
      <c r="AE322" s="79">
        <v>12</v>
      </c>
      <c r="AF322" s="79" t="s">
        <v>11089</v>
      </c>
      <c r="AG322" s="134">
        <v>2.25</v>
      </c>
      <c r="AH322" s="134">
        <v>10.25</v>
      </c>
      <c r="AI322" s="134">
        <v>10.25</v>
      </c>
      <c r="AJ322" s="134">
        <v>1.079</v>
      </c>
      <c r="AK322" s="134">
        <v>15.5</v>
      </c>
      <c r="AL322" s="134">
        <v>10.5</v>
      </c>
      <c r="AM322" s="134">
        <v>10.75</v>
      </c>
      <c r="AN322" s="134">
        <v>13.49</v>
      </c>
      <c r="AO322" s="134">
        <v>1.012</v>
      </c>
      <c r="AP322" s="134">
        <v>1</v>
      </c>
      <c r="AQ322" s="134">
        <v>10.25</v>
      </c>
      <c r="AR322" s="134">
        <v>10.25</v>
      </c>
      <c r="AS322" s="134">
        <v>5.6000000000000001E-2</v>
      </c>
      <c r="AT322" s="133" t="s">
        <v>1783</v>
      </c>
      <c r="AU322" s="133" t="s">
        <v>1764</v>
      </c>
      <c r="AV322" s="133" t="s">
        <v>9605</v>
      </c>
      <c r="AW322" s="133" t="s">
        <v>9629</v>
      </c>
    </row>
    <row r="323" spans="1:49" x14ac:dyDescent="0.25">
      <c r="A323" s="80" t="s">
        <v>1779</v>
      </c>
      <c r="B323" s="80" t="s">
        <v>1780</v>
      </c>
      <c r="C323" s="80" t="s">
        <v>9650</v>
      </c>
      <c r="D323" s="80" t="s">
        <v>9651</v>
      </c>
      <c r="E323" s="80" t="s">
        <v>1772</v>
      </c>
      <c r="F323" s="80" t="s">
        <v>9652</v>
      </c>
      <c r="G323" s="80" t="s">
        <v>9644</v>
      </c>
      <c r="H323" s="80" t="s">
        <v>9653</v>
      </c>
      <c r="I323" s="80" t="s">
        <v>5375</v>
      </c>
      <c r="K323" s="80" t="s">
        <v>1820</v>
      </c>
      <c r="L323" s="80" t="s">
        <v>762</v>
      </c>
      <c r="M323" s="80" t="s">
        <v>2255</v>
      </c>
      <c r="N323" s="80" t="s">
        <v>3374</v>
      </c>
      <c r="O323" s="80" t="s">
        <v>3521</v>
      </c>
      <c r="P323" s="80" t="s">
        <v>4427</v>
      </c>
      <c r="Q323" s="80" t="s">
        <v>5375</v>
      </c>
      <c r="R323" s="80" t="s">
        <v>5819</v>
      </c>
      <c r="S323" s="80" t="s">
        <v>1762</v>
      </c>
      <c r="T323" s="80" t="s">
        <v>1757</v>
      </c>
      <c r="U323" s="110">
        <v>6.4</v>
      </c>
      <c r="V323" s="110">
        <v>38.4</v>
      </c>
      <c r="W323" s="91">
        <v>1.6588000000000001</v>
      </c>
      <c r="X323" s="91">
        <v>19.9056</v>
      </c>
      <c r="Y323" s="110" t="s">
        <v>14932</v>
      </c>
      <c r="Z323" s="110" t="s">
        <v>1</v>
      </c>
      <c r="AB323" s="133" t="s">
        <v>7528</v>
      </c>
      <c r="AC323" s="133" t="s">
        <v>9036</v>
      </c>
      <c r="AD323" s="133" t="s">
        <v>1760</v>
      </c>
      <c r="AE323" s="79">
        <v>96</v>
      </c>
      <c r="AF323" s="79" t="s">
        <v>11095</v>
      </c>
      <c r="AG323" s="134">
        <v>1</v>
      </c>
      <c r="AH323" s="134">
        <v>4.9370000000000003</v>
      </c>
      <c r="AI323" s="134">
        <v>9</v>
      </c>
      <c r="AJ323" s="134">
        <v>0.23599999999999999</v>
      </c>
      <c r="AK323" s="134">
        <v>7.5</v>
      </c>
      <c r="AL323" s="134">
        <v>6.75</v>
      </c>
      <c r="AM323" s="134">
        <v>5.75</v>
      </c>
      <c r="AN323" s="134">
        <v>2.95</v>
      </c>
      <c r="AO323" s="134">
        <v>0.16800000000000001</v>
      </c>
      <c r="AP323" s="134">
        <v>1.25</v>
      </c>
      <c r="AQ323" s="134">
        <v>1.25</v>
      </c>
      <c r="AR323" s="134">
        <v>6</v>
      </c>
      <c r="AS323" s="134">
        <v>6.0000000000000001E-3</v>
      </c>
      <c r="AT323" s="133" t="s">
        <v>9572</v>
      </c>
      <c r="AU323" s="133" t="s">
        <v>1760</v>
      </c>
      <c r="AV323" s="133" t="s">
        <v>9598</v>
      </c>
      <c r="AW323" s="133" t="s">
        <v>9629</v>
      </c>
    </row>
    <row r="324" spans="1:49" x14ac:dyDescent="0.25">
      <c r="A324" s="80" t="s">
        <v>1779</v>
      </c>
      <c r="B324" s="80" t="s">
        <v>1796</v>
      </c>
      <c r="C324" s="80" t="s">
        <v>9750</v>
      </c>
      <c r="D324" s="80" t="s">
        <v>9751</v>
      </c>
      <c r="E324" s="80" t="s">
        <v>1787</v>
      </c>
      <c r="F324" s="80" t="s">
        <v>9752</v>
      </c>
      <c r="G324" s="80" t="s">
        <v>9753</v>
      </c>
      <c r="H324" s="80" t="s">
        <v>9754</v>
      </c>
      <c r="I324" s="80" t="s">
        <v>9635</v>
      </c>
      <c r="K324" s="80" t="s">
        <v>1820</v>
      </c>
      <c r="L324" s="80" t="s">
        <v>601</v>
      </c>
      <c r="M324" s="80" t="s">
        <v>1859</v>
      </c>
      <c r="N324" s="80" t="s">
        <v>3387</v>
      </c>
      <c r="O324" s="80" t="s">
        <v>3539</v>
      </c>
      <c r="P324" s="80" t="s">
        <v>4049</v>
      </c>
      <c r="Q324" s="80" t="s">
        <v>5374</v>
      </c>
      <c r="R324" s="80" t="s">
        <v>5421</v>
      </c>
      <c r="S324" s="80" t="s">
        <v>1762</v>
      </c>
      <c r="T324" s="80" t="s">
        <v>1757</v>
      </c>
      <c r="U324" s="110">
        <v>1.3</v>
      </c>
      <c r="V324" s="110">
        <v>7.8</v>
      </c>
      <c r="W324" s="91">
        <v>0.48749999999999999</v>
      </c>
      <c r="X324" s="91">
        <v>5.85</v>
      </c>
      <c r="Y324" s="110" t="s">
        <v>7087</v>
      </c>
      <c r="Z324" s="110" t="s">
        <v>1</v>
      </c>
      <c r="AB324" s="133" t="s">
        <v>7133</v>
      </c>
      <c r="AC324" s="133" t="s">
        <v>8794</v>
      </c>
      <c r="AD324" s="133" t="s">
        <v>1762</v>
      </c>
      <c r="AE324" s="79">
        <v>288</v>
      </c>
      <c r="AF324" s="79" t="s">
        <v>11106</v>
      </c>
      <c r="AG324" s="134">
        <v>0.375</v>
      </c>
      <c r="AH324" s="134">
        <v>3.5</v>
      </c>
      <c r="AI324" s="134">
        <v>5.5</v>
      </c>
      <c r="AJ324" s="134">
        <v>0.08</v>
      </c>
      <c r="AK324" s="134">
        <v>6.75</v>
      </c>
      <c r="AL324" s="134">
        <v>3.5</v>
      </c>
      <c r="AM324" s="134">
        <v>3.75</v>
      </c>
      <c r="AN324" s="134">
        <v>1</v>
      </c>
      <c r="AO324" s="134">
        <v>5.0999999999999997E-2</v>
      </c>
      <c r="AP324" s="134">
        <v>0.188</v>
      </c>
      <c r="AQ324" s="134">
        <v>0.188</v>
      </c>
      <c r="AR324" s="134">
        <v>2.125</v>
      </c>
      <c r="AS324" s="134"/>
      <c r="AT324" s="133" t="s">
        <v>9562</v>
      </c>
      <c r="AU324" s="133" t="s">
        <v>1757</v>
      </c>
      <c r="AV324" s="133" t="s">
        <v>9609</v>
      </c>
      <c r="AW324" s="133" t="s">
        <v>9632</v>
      </c>
    </row>
    <row r="325" spans="1:49" x14ac:dyDescent="0.25">
      <c r="A325" s="80" t="s">
        <v>1779</v>
      </c>
      <c r="B325" s="80" t="s">
        <v>1780</v>
      </c>
      <c r="C325" s="80" t="s">
        <v>9953</v>
      </c>
      <c r="D325" s="80" t="s">
        <v>9954</v>
      </c>
      <c r="E325" s="80" t="s">
        <v>1781</v>
      </c>
      <c r="F325" s="80" t="s">
        <v>9955</v>
      </c>
      <c r="G325" s="80" t="s">
        <v>9695</v>
      </c>
      <c r="H325" s="80" t="s">
        <v>9956</v>
      </c>
      <c r="I325" s="80" t="s">
        <v>5375</v>
      </c>
      <c r="K325" s="80" t="s">
        <v>1820</v>
      </c>
      <c r="L325" s="80" t="s">
        <v>195</v>
      </c>
      <c r="M325" s="80" t="s">
        <v>2189</v>
      </c>
      <c r="N325" s="80" t="s">
        <v>3390</v>
      </c>
      <c r="O325" s="80" t="s">
        <v>3527</v>
      </c>
      <c r="P325" s="80" t="s">
        <v>4362</v>
      </c>
      <c r="Q325" s="80" t="s">
        <v>5375</v>
      </c>
      <c r="R325" s="80" t="s">
        <v>5752</v>
      </c>
      <c r="S325" s="80" t="s">
        <v>1762</v>
      </c>
      <c r="T325" s="80" t="s">
        <v>1767</v>
      </c>
      <c r="U325" s="110">
        <v>5.5</v>
      </c>
      <c r="V325" s="110">
        <v>27.5</v>
      </c>
      <c r="W325" s="91">
        <v>1.48</v>
      </c>
      <c r="X325" s="91">
        <v>14.8</v>
      </c>
      <c r="Y325" s="110" t="s">
        <v>7087</v>
      </c>
      <c r="Z325" s="110" t="s">
        <v>1</v>
      </c>
      <c r="AB325" s="133" t="s">
        <v>7461</v>
      </c>
      <c r="AC325" s="133" t="s">
        <v>8992</v>
      </c>
      <c r="AD325" s="133" t="s">
        <v>1759</v>
      </c>
      <c r="AE325" s="79">
        <v>10</v>
      </c>
      <c r="AF325" s="79" t="s">
        <v>11157</v>
      </c>
      <c r="AG325" s="134">
        <v>1</v>
      </c>
      <c r="AH325" s="134">
        <v>6.875</v>
      </c>
      <c r="AI325" s="134">
        <v>6.875</v>
      </c>
      <c r="AJ325" s="134">
        <v>0.4</v>
      </c>
      <c r="AK325" s="134">
        <v>11.824999999999999</v>
      </c>
      <c r="AL325" s="134">
        <v>7.3250000000000002</v>
      </c>
      <c r="AM325" s="134">
        <v>7.2750000000000004</v>
      </c>
      <c r="AN325" s="134">
        <v>4.41</v>
      </c>
      <c r="AO325" s="134">
        <v>0.36499999999999999</v>
      </c>
      <c r="AP325" s="134">
        <v>0.5</v>
      </c>
      <c r="AQ325" s="134">
        <v>7</v>
      </c>
      <c r="AR325" s="134">
        <v>7</v>
      </c>
      <c r="AS325" s="134">
        <v>1.9E-2</v>
      </c>
      <c r="AT325" s="133" t="s">
        <v>1763</v>
      </c>
      <c r="AU325" s="133" t="s">
        <v>1758</v>
      </c>
      <c r="AV325" s="133" t="s">
        <v>9603</v>
      </c>
      <c r="AW325" s="133" t="s">
        <v>9630</v>
      </c>
    </row>
    <row r="326" spans="1:49" x14ac:dyDescent="0.25">
      <c r="A326" s="80" t="s">
        <v>1779</v>
      </c>
      <c r="B326" s="80" t="s">
        <v>1780</v>
      </c>
      <c r="C326" s="80" t="s">
        <v>9875</v>
      </c>
      <c r="D326" s="80" t="s">
        <v>9876</v>
      </c>
      <c r="E326" s="80" t="s">
        <v>7086</v>
      </c>
      <c r="F326" s="80" t="s">
        <v>9877</v>
      </c>
      <c r="G326" s="80" t="s">
        <v>9700</v>
      </c>
      <c r="H326" s="80" t="s">
        <v>9878</v>
      </c>
      <c r="I326" s="80" t="s">
        <v>9741</v>
      </c>
      <c r="K326" s="80" t="s">
        <v>13936</v>
      </c>
      <c r="L326" s="80" t="s">
        <v>1332</v>
      </c>
      <c r="M326" s="80" t="s">
        <v>1989</v>
      </c>
      <c r="N326" s="80" t="s">
        <v>3372</v>
      </c>
      <c r="O326" s="80" t="s">
        <v>3567</v>
      </c>
      <c r="P326" s="80" t="s">
        <v>4172</v>
      </c>
      <c r="Q326" s="80" t="s">
        <v>5376</v>
      </c>
      <c r="R326" s="80" t="s">
        <v>5552</v>
      </c>
      <c r="S326" s="80" t="s">
        <v>1759</v>
      </c>
      <c r="T326" s="80" t="s">
        <v>1757</v>
      </c>
      <c r="U326" s="110">
        <v>6.9</v>
      </c>
      <c r="V326" s="110">
        <v>41.4</v>
      </c>
      <c r="W326" s="91">
        <v>3.0015000000000001</v>
      </c>
      <c r="X326" s="91">
        <v>36.018000000000001</v>
      </c>
      <c r="Y326" s="110" t="s">
        <v>14932</v>
      </c>
      <c r="Z326" s="110" t="s">
        <v>1</v>
      </c>
      <c r="AB326" s="133" t="s">
        <v>7261</v>
      </c>
      <c r="AC326" s="133" t="s">
        <v>8867</v>
      </c>
      <c r="AD326" s="133" t="s">
        <v>1764</v>
      </c>
      <c r="AE326" s="79">
        <v>48</v>
      </c>
      <c r="AF326" s="79" t="s">
        <v>11132</v>
      </c>
      <c r="AG326" s="134">
        <v>0.25</v>
      </c>
      <c r="AH326" s="134">
        <v>8</v>
      </c>
      <c r="AI326" s="134">
        <v>13</v>
      </c>
      <c r="AJ326" s="134">
        <v>0.2</v>
      </c>
      <c r="AK326" s="134">
        <v>12</v>
      </c>
      <c r="AL326" s="134">
        <v>8.75</v>
      </c>
      <c r="AM326" s="134">
        <v>3.25</v>
      </c>
      <c r="AN326" s="134">
        <v>2.5</v>
      </c>
      <c r="AO326" s="134">
        <v>0.19700000000000001</v>
      </c>
      <c r="AP326" s="134">
        <v>0.1</v>
      </c>
      <c r="AQ326" s="134">
        <v>72</v>
      </c>
      <c r="AR326" s="134">
        <v>29</v>
      </c>
      <c r="AS326" s="134"/>
      <c r="AT326" s="133" t="s">
        <v>1773</v>
      </c>
      <c r="AU326" s="133" t="s">
        <v>7066</v>
      </c>
      <c r="AV326" s="133" t="s">
        <v>9602</v>
      </c>
      <c r="AW326" s="133" t="s">
        <v>9629</v>
      </c>
    </row>
    <row r="327" spans="1:49" x14ac:dyDescent="0.25">
      <c r="A327" s="80" t="s">
        <v>1779</v>
      </c>
      <c r="B327" s="80" t="s">
        <v>1797</v>
      </c>
      <c r="C327" s="80" t="s">
        <v>9914</v>
      </c>
      <c r="D327" s="80" t="s">
        <v>9915</v>
      </c>
      <c r="E327" s="80" t="s">
        <v>1787</v>
      </c>
      <c r="F327" s="80" t="s">
        <v>9916</v>
      </c>
      <c r="G327" s="80" t="s">
        <v>9748</v>
      </c>
      <c r="H327" s="80" t="s">
        <v>9917</v>
      </c>
      <c r="I327" s="80" t="s">
        <v>9635</v>
      </c>
      <c r="K327" s="80" t="s">
        <v>1820</v>
      </c>
      <c r="L327" s="80" t="s">
        <v>395</v>
      </c>
      <c r="M327" s="80" t="s">
        <v>2786</v>
      </c>
      <c r="N327" s="80" t="s">
        <v>3387</v>
      </c>
      <c r="O327" s="80" t="s">
        <v>3805</v>
      </c>
      <c r="P327" s="80" t="s">
        <v>4892</v>
      </c>
      <c r="Q327" s="80" t="s">
        <v>5374</v>
      </c>
      <c r="R327" s="80" t="s">
        <v>6359</v>
      </c>
      <c r="S327" s="80" t="s">
        <v>1759</v>
      </c>
      <c r="T327" s="80" t="s">
        <v>1757</v>
      </c>
      <c r="U327" s="110">
        <v>3.9</v>
      </c>
      <c r="V327" s="110">
        <v>23.4</v>
      </c>
      <c r="W327" s="91">
        <v>1.4624999999999999</v>
      </c>
      <c r="X327" s="91">
        <v>17.55</v>
      </c>
      <c r="Y327" s="110" t="s">
        <v>7087</v>
      </c>
      <c r="Z327" s="110" t="s">
        <v>1</v>
      </c>
      <c r="AB327" s="133" t="s">
        <v>8069</v>
      </c>
      <c r="AC327" s="133" t="s">
        <v>9288</v>
      </c>
      <c r="AD327" s="133" t="s">
        <v>1757</v>
      </c>
      <c r="AE327" s="79">
        <v>144</v>
      </c>
      <c r="AF327" s="79" t="s">
        <v>11112</v>
      </c>
      <c r="AG327" s="134">
        <v>2</v>
      </c>
      <c r="AH327" s="134">
        <v>6</v>
      </c>
      <c r="AI327" s="134">
        <v>6</v>
      </c>
      <c r="AJ327" s="134">
        <v>3.4000000000000002E-2</v>
      </c>
      <c r="AK327" s="134">
        <v>13</v>
      </c>
      <c r="AL327" s="134">
        <v>6</v>
      </c>
      <c r="AM327" s="134">
        <v>2.5</v>
      </c>
      <c r="AN327" s="134">
        <v>0.43</v>
      </c>
      <c r="AO327" s="134">
        <v>0.113</v>
      </c>
      <c r="AP327" s="134">
        <v>0</v>
      </c>
      <c r="AQ327" s="134">
        <v>360</v>
      </c>
      <c r="AR327" s="134">
        <v>1.875</v>
      </c>
      <c r="AS327" s="134"/>
      <c r="AT327" s="133" t="s">
        <v>7085</v>
      </c>
      <c r="AU327" s="133" t="s">
        <v>1764</v>
      </c>
      <c r="AV327" s="133" t="s">
        <v>9597</v>
      </c>
      <c r="AW327" s="133" t="s">
        <v>9630</v>
      </c>
    </row>
    <row r="328" spans="1:49" x14ac:dyDescent="0.25">
      <c r="A328" s="80" t="s">
        <v>1779</v>
      </c>
      <c r="B328" s="80" t="s">
        <v>1780</v>
      </c>
      <c r="C328" s="80" t="s">
        <v>9650</v>
      </c>
      <c r="D328" s="80" t="s">
        <v>9651</v>
      </c>
      <c r="E328" s="80" t="s">
        <v>1772</v>
      </c>
      <c r="F328" s="80" t="s">
        <v>9652</v>
      </c>
      <c r="G328" s="80" t="s">
        <v>9644</v>
      </c>
      <c r="H328" s="80" t="s">
        <v>9653</v>
      </c>
      <c r="I328" s="80" t="s">
        <v>5375</v>
      </c>
      <c r="K328" s="80" t="s">
        <v>1820</v>
      </c>
      <c r="L328" s="80" t="s">
        <v>1097</v>
      </c>
      <c r="M328" s="80" t="s">
        <v>2259</v>
      </c>
      <c r="N328" s="80" t="s">
        <v>3392</v>
      </c>
      <c r="O328" s="80" t="s">
        <v>3519</v>
      </c>
      <c r="P328" s="80" t="s">
        <v>4431</v>
      </c>
      <c r="Q328" s="80" t="s">
        <v>5375</v>
      </c>
      <c r="R328" s="80" t="s">
        <v>5823</v>
      </c>
      <c r="S328" s="80" t="s">
        <v>1762</v>
      </c>
      <c r="T328" s="80" t="s">
        <v>1757</v>
      </c>
      <c r="U328" s="110">
        <v>6.4</v>
      </c>
      <c r="V328" s="110">
        <v>38.4</v>
      </c>
      <c r="W328" s="91">
        <v>1.6588000000000001</v>
      </c>
      <c r="X328" s="91">
        <v>19.9056</v>
      </c>
      <c r="Y328" s="110" t="s">
        <v>14932</v>
      </c>
      <c r="Z328" s="110" t="s">
        <v>1</v>
      </c>
      <c r="AB328" s="133" t="s">
        <v>7532</v>
      </c>
      <c r="AC328" s="133" t="s">
        <v>9038</v>
      </c>
      <c r="AD328" s="133" t="s">
        <v>1760</v>
      </c>
      <c r="AE328" s="79">
        <v>96</v>
      </c>
      <c r="AF328" s="79" t="s">
        <v>11083</v>
      </c>
      <c r="AG328" s="134">
        <v>1</v>
      </c>
      <c r="AH328" s="134">
        <v>4.875</v>
      </c>
      <c r="AI328" s="134">
        <v>10</v>
      </c>
      <c r="AJ328" s="134">
        <v>0.33200000000000002</v>
      </c>
      <c r="AK328" s="134">
        <v>8.25</v>
      </c>
      <c r="AL328" s="134">
        <v>8</v>
      </c>
      <c r="AM328" s="134">
        <v>4.5</v>
      </c>
      <c r="AN328" s="134">
        <v>4.1500000000000004</v>
      </c>
      <c r="AO328" s="134">
        <v>0.17199999999999999</v>
      </c>
      <c r="AP328" s="134">
        <v>0.125</v>
      </c>
      <c r="AQ328" s="134">
        <v>0.75</v>
      </c>
      <c r="AR328" s="134">
        <v>7.5</v>
      </c>
      <c r="AS328" s="134">
        <v>1.2E-2</v>
      </c>
      <c r="AT328" s="133" t="s">
        <v>9568</v>
      </c>
      <c r="AU328" s="133" t="s">
        <v>1767</v>
      </c>
      <c r="AV328" s="133" t="s">
        <v>9598</v>
      </c>
      <c r="AW328" s="133" t="s">
        <v>9629</v>
      </c>
    </row>
    <row r="329" spans="1:49" x14ac:dyDescent="0.25">
      <c r="A329" s="80" t="s">
        <v>1776</v>
      </c>
      <c r="B329" s="80" t="s">
        <v>1777</v>
      </c>
      <c r="C329" s="80" t="s">
        <v>9636</v>
      </c>
      <c r="D329" s="80" t="s">
        <v>9637</v>
      </c>
      <c r="E329" s="80" t="s">
        <v>1778</v>
      </c>
      <c r="F329" s="80" t="s">
        <v>9763</v>
      </c>
      <c r="G329" s="80" t="s">
        <v>9734</v>
      </c>
      <c r="H329" s="80" t="s">
        <v>9764</v>
      </c>
      <c r="I329" s="80" t="s">
        <v>9635</v>
      </c>
      <c r="K329" s="80" t="s">
        <v>13933</v>
      </c>
      <c r="L329" s="80" t="s">
        <v>604</v>
      </c>
      <c r="M329" s="80" t="s">
        <v>1865</v>
      </c>
      <c r="N329" s="80" t="s">
        <v>3363</v>
      </c>
      <c r="O329" s="80" t="s">
        <v>3542</v>
      </c>
      <c r="P329" s="80" t="s">
        <v>4055</v>
      </c>
      <c r="Q329" s="80" t="s">
        <v>5374</v>
      </c>
      <c r="R329" s="80" t="s">
        <v>5427</v>
      </c>
      <c r="S329" s="80" t="s">
        <v>1759</v>
      </c>
      <c r="T329" s="80" t="s">
        <v>1766</v>
      </c>
      <c r="U329" s="110">
        <v>1.2</v>
      </c>
      <c r="V329" s="110">
        <v>30</v>
      </c>
      <c r="W329" s="91">
        <v>0.45</v>
      </c>
      <c r="X329" s="91">
        <v>22.5</v>
      </c>
      <c r="Y329" s="110" t="s">
        <v>7087</v>
      </c>
      <c r="Z329" s="110" t="s">
        <v>1</v>
      </c>
      <c r="AB329" s="133" t="s">
        <v>7139</v>
      </c>
      <c r="AC329" s="133" t="s">
        <v>8798</v>
      </c>
      <c r="AD329" s="133" t="s">
        <v>1757</v>
      </c>
      <c r="AE329" s="79">
        <v>600</v>
      </c>
      <c r="AF329" s="79" t="s">
        <v>11109</v>
      </c>
      <c r="AG329" s="134">
        <v>2</v>
      </c>
      <c r="AH329" s="134">
        <v>6</v>
      </c>
      <c r="AI329" s="134">
        <v>7</v>
      </c>
      <c r="AJ329" s="134">
        <v>1.6E-2</v>
      </c>
      <c r="AK329" s="134">
        <v>8</v>
      </c>
      <c r="AL329" s="134">
        <v>6.75</v>
      </c>
      <c r="AM329" s="134">
        <v>6.25</v>
      </c>
      <c r="AN329" s="134">
        <v>0.85</v>
      </c>
      <c r="AO329" s="134">
        <v>0.19500000000000001</v>
      </c>
      <c r="AP329" s="134">
        <v>0.68799999999999994</v>
      </c>
      <c r="AQ329" s="134">
        <v>5.875</v>
      </c>
      <c r="AR329" s="134">
        <v>7.25</v>
      </c>
      <c r="AS329" s="134"/>
      <c r="AT329" s="133" t="s">
        <v>9573</v>
      </c>
      <c r="AU329" s="133" t="s">
        <v>7077</v>
      </c>
      <c r="AV329" s="133" t="s">
        <v>9597</v>
      </c>
      <c r="AW329" s="133" t="s">
        <v>9628</v>
      </c>
    </row>
    <row r="330" spans="1:49" x14ac:dyDescent="0.25">
      <c r="A330" s="80" t="s">
        <v>1779</v>
      </c>
      <c r="B330" s="80" t="s">
        <v>1780</v>
      </c>
      <c r="C330" s="80" t="s">
        <v>9838</v>
      </c>
      <c r="D330" s="80" t="s">
        <v>9839</v>
      </c>
      <c r="E330" s="80" t="s">
        <v>1781</v>
      </c>
      <c r="F330" s="80" t="s">
        <v>9840</v>
      </c>
      <c r="G330" s="80" t="s">
        <v>9812</v>
      </c>
      <c r="H330" s="80" t="s">
        <v>9841</v>
      </c>
      <c r="I330" s="80" t="s">
        <v>5375</v>
      </c>
      <c r="K330" s="80" t="s">
        <v>1820</v>
      </c>
      <c r="L330" s="80" t="s">
        <v>1335</v>
      </c>
      <c r="M330" s="80" t="s">
        <v>1997</v>
      </c>
      <c r="N330" s="80" t="s">
        <v>3369</v>
      </c>
      <c r="O330" s="80" t="s">
        <v>3561</v>
      </c>
      <c r="P330" s="80" t="s">
        <v>4180</v>
      </c>
      <c r="Q330" s="80" t="s">
        <v>5375</v>
      </c>
      <c r="R330" s="80" t="s">
        <v>5560</v>
      </c>
      <c r="S330" s="80" t="s">
        <v>1761</v>
      </c>
      <c r="T330" s="80" t="s">
        <v>1767</v>
      </c>
      <c r="U330" s="110">
        <v>6</v>
      </c>
      <c r="V330" s="110">
        <v>30</v>
      </c>
      <c r="W330" s="91">
        <v>1.79</v>
      </c>
      <c r="X330" s="91">
        <v>17.899999999999999</v>
      </c>
      <c r="Y330" s="110" t="s">
        <v>7087</v>
      </c>
      <c r="Z330" s="110" t="s">
        <v>1</v>
      </c>
      <c r="AB330" s="133" t="s">
        <v>7269</v>
      </c>
      <c r="AC330" s="133" t="s">
        <v>8873</v>
      </c>
      <c r="AD330" s="133" t="s">
        <v>1759</v>
      </c>
      <c r="AE330" s="79">
        <v>10</v>
      </c>
      <c r="AF330" s="79" t="s">
        <v>11126</v>
      </c>
      <c r="AG330" s="134">
        <v>1.25</v>
      </c>
      <c r="AH330" s="134">
        <v>7.875</v>
      </c>
      <c r="AI330" s="134">
        <v>7.875</v>
      </c>
      <c r="AJ330" s="134">
        <v>0.47499999999999998</v>
      </c>
      <c r="AK330" s="134">
        <v>14.063000000000001</v>
      </c>
      <c r="AL330" s="134">
        <v>9.1880000000000006</v>
      </c>
      <c r="AM330" s="134">
        <v>9.5</v>
      </c>
      <c r="AN330" s="134">
        <v>5.46</v>
      </c>
      <c r="AO330" s="134">
        <v>0.71</v>
      </c>
      <c r="AP330" s="134">
        <v>0</v>
      </c>
      <c r="AQ330" s="134">
        <v>16</v>
      </c>
      <c r="AR330" s="134">
        <v>16</v>
      </c>
      <c r="AS330" s="134">
        <v>2.5000000000000001E-2</v>
      </c>
      <c r="AT330" s="133" t="s">
        <v>7070</v>
      </c>
      <c r="AU330" s="133" t="s">
        <v>7065</v>
      </c>
      <c r="AV330" s="133" t="s">
        <v>9601</v>
      </c>
      <c r="AW330" s="133" t="s">
        <v>9630</v>
      </c>
    </row>
    <row r="331" spans="1:49" x14ac:dyDescent="0.25">
      <c r="A331" s="80" t="s">
        <v>1779</v>
      </c>
      <c r="B331" s="80" t="s">
        <v>1797</v>
      </c>
      <c r="C331" s="80" t="s">
        <v>9765</v>
      </c>
      <c r="D331" s="80" t="s">
        <v>9766</v>
      </c>
      <c r="E331" s="80" t="s">
        <v>1787</v>
      </c>
      <c r="F331" s="80" t="s">
        <v>9767</v>
      </c>
      <c r="G331" s="80" t="s">
        <v>9753</v>
      </c>
      <c r="H331" s="80" t="s">
        <v>9768</v>
      </c>
      <c r="I331" s="80" t="s">
        <v>9635</v>
      </c>
      <c r="K331" s="80" t="s">
        <v>1820</v>
      </c>
      <c r="L331" s="80" t="s">
        <v>443</v>
      </c>
      <c r="M331" s="80" t="s">
        <v>1867</v>
      </c>
      <c r="N331" s="80" t="s">
        <v>3387</v>
      </c>
      <c r="O331" s="80" t="s">
        <v>3543</v>
      </c>
      <c r="P331" s="80" t="s">
        <v>4057</v>
      </c>
      <c r="Q331" s="80" t="s">
        <v>5374</v>
      </c>
      <c r="R331" s="80" t="s">
        <v>5429</v>
      </c>
      <c r="S331" s="80" t="s">
        <v>1762</v>
      </c>
      <c r="T331" s="80" t="s">
        <v>1757</v>
      </c>
      <c r="U331" s="110">
        <v>1.6</v>
      </c>
      <c r="V331" s="110">
        <v>9.6</v>
      </c>
      <c r="W331" s="91">
        <v>0.6</v>
      </c>
      <c r="X331" s="91">
        <v>7.2</v>
      </c>
      <c r="Y331" s="110" t="s">
        <v>7087</v>
      </c>
      <c r="Z331" s="110" t="s">
        <v>1</v>
      </c>
      <c r="AB331" s="133" t="s">
        <v>7141</v>
      </c>
      <c r="AC331" s="133" t="s">
        <v>8800</v>
      </c>
      <c r="AD331" s="133" t="s">
        <v>1762</v>
      </c>
      <c r="AE331" s="79">
        <v>288</v>
      </c>
      <c r="AF331" s="79" t="s">
        <v>11106</v>
      </c>
      <c r="AG331" s="134">
        <v>0.375</v>
      </c>
      <c r="AH331" s="134">
        <v>3.5</v>
      </c>
      <c r="AI331" s="134">
        <v>5.5</v>
      </c>
      <c r="AJ331" s="134">
        <v>0.08</v>
      </c>
      <c r="AK331" s="134">
        <v>6.75</v>
      </c>
      <c r="AL331" s="134">
        <v>3.5</v>
      </c>
      <c r="AM331" s="134">
        <v>3.75</v>
      </c>
      <c r="AN331" s="134">
        <v>1</v>
      </c>
      <c r="AO331" s="134">
        <v>5.0999999999999997E-2</v>
      </c>
      <c r="AP331" s="134">
        <v>0.125</v>
      </c>
      <c r="AQ331" s="134">
        <v>0.125</v>
      </c>
      <c r="AR331" s="134">
        <v>2.375</v>
      </c>
      <c r="AS331" s="134"/>
      <c r="AT331" s="133" t="s">
        <v>9562</v>
      </c>
      <c r="AU331" s="133" t="s">
        <v>1757</v>
      </c>
      <c r="AV331" s="133" t="s">
        <v>9609</v>
      </c>
      <c r="AW331" s="133" t="s">
        <v>9632</v>
      </c>
    </row>
    <row r="332" spans="1:49" x14ac:dyDescent="0.25">
      <c r="A332" s="80" t="s">
        <v>1779</v>
      </c>
      <c r="B332" s="80" t="s">
        <v>1780</v>
      </c>
      <c r="C332" s="80" t="s">
        <v>9650</v>
      </c>
      <c r="D332" s="80" t="s">
        <v>9651</v>
      </c>
      <c r="E332" s="80" t="s">
        <v>1772</v>
      </c>
      <c r="F332" s="80" t="s">
        <v>9652</v>
      </c>
      <c r="G332" s="80" t="s">
        <v>9644</v>
      </c>
      <c r="H332" s="80" t="s">
        <v>9653</v>
      </c>
      <c r="I332" s="80" t="s">
        <v>5375</v>
      </c>
      <c r="K332" s="80" t="s">
        <v>1820</v>
      </c>
      <c r="L332" s="80" t="s">
        <v>216</v>
      </c>
      <c r="M332" s="80" t="s">
        <v>2263</v>
      </c>
      <c r="N332" s="80" t="s">
        <v>3369</v>
      </c>
      <c r="O332" s="80" t="s">
        <v>3562</v>
      </c>
      <c r="P332" s="80" t="s">
        <v>4435</v>
      </c>
      <c r="Q332" s="80" t="s">
        <v>5375</v>
      </c>
      <c r="R332" s="80" t="s">
        <v>5827</v>
      </c>
      <c r="S332" s="80" t="s">
        <v>1762</v>
      </c>
      <c r="T332" s="80" t="s">
        <v>1757</v>
      </c>
      <c r="U332" s="110">
        <v>6.4</v>
      </c>
      <c r="V332" s="110">
        <v>38.4</v>
      </c>
      <c r="W332" s="91">
        <v>1.6588000000000001</v>
      </c>
      <c r="X332" s="91">
        <v>19.9056</v>
      </c>
      <c r="Y332" s="110" t="s">
        <v>14932</v>
      </c>
      <c r="Z332" s="110" t="s">
        <v>1</v>
      </c>
      <c r="AB332" s="133" t="s">
        <v>7536</v>
      </c>
      <c r="AC332" s="133" t="s">
        <v>9041</v>
      </c>
      <c r="AD332" s="133" t="s">
        <v>1760</v>
      </c>
      <c r="AE332" s="79">
        <v>96</v>
      </c>
      <c r="AF332" s="79" t="s">
        <v>11085</v>
      </c>
      <c r="AG332" s="134">
        <v>1</v>
      </c>
      <c r="AH332" s="134">
        <v>4.9370000000000003</v>
      </c>
      <c r="AI332" s="134">
        <v>10</v>
      </c>
      <c r="AJ332" s="134">
        <v>0.28799999999999998</v>
      </c>
      <c r="AK332" s="134">
        <v>9.1880000000000006</v>
      </c>
      <c r="AL332" s="134">
        <v>8.25</v>
      </c>
      <c r="AM332" s="134">
        <v>5</v>
      </c>
      <c r="AN332" s="134">
        <v>3.6</v>
      </c>
      <c r="AO332" s="134">
        <v>0.219</v>
      </c>
      <c r="AP332" s="134"/>
      <c r="AQ332" s="134"/>
      <c r="AR332" s="134"/>
      <c r="AS332" s="134"/>
      <c r="AT332" s="133" t="s">
        <v>1761</v>
      </c>
      <c r="AU332" s="133" t="s">
        <v>7075</v>
      </c>
      <c r="AV332" s="133" t="s">
        <v>9598</v>
      </c>
      <c r="AW332" s="133" t="s">
        <v>9629</v>
      </c>
    </row>
    <row r="333" spans="1:49" x14ac:dyDescent="0.25">
      <c r="A333" s="80" t="s">
        <v>1779</v>
      </c>
      <c r="B333" s="80" t="s">
        <v>1796</v>
      </c>
      <c r="C333" s="80" t="s">
        <v>10509</v>
      </c>
      <c r="D333" s="80" t="s">
        <v>10510</v>
      </c>
      <c r="E333" s="80" t="s">
        <v>1787</v>
      </c>
      <c r="F333" s="80" t="s">
        <v>10511</v>
      </c>
      <c r="G333" s="80" t="s">
        <v>9808</v>
      </c>
      <c r="H333" s="80" t="s">
        <v>10512</v>
      </c>
      <c r="I333" s="80" t="s">
        <v>9635</v>
      </c>
      <c r="K333" s="80" t="s">
        <v>1820</v>
      </c>
      <c r="L333" s="80" t="s">
        <v>398</v>
      </c>
      <c r="M333" s="80" t="s">
        <v>2788</v>
      </c>
      <c r="N333" s="80" t="s">
        <v>3387</v>
      </c>
      <c r="O333" s="80" t="s">
        <v>3806</v>
      </c>
      <c r="P333" s="80" t="s">
        <v>4894</v>
      </c>
      <c r="Q333" s="80" t="s">
        <v>5374</v>
      </c>
      <c r="R333" s="80" t="s">
        <v>6361</v>
      </c>
      <c r="S333" s="80" t="s">
        <v>1759</v>
      </c>
      <c r="T333" s="80" t="s">
        <v>1757</v>
      </c>
      <c r="U333" s="110">
        <v>3.8</v>
      </c>
      <c r="V333" s="110">
        <v>22.8</v>
      </c>
      <c r="W333" s="91">
        <v>1.425</v>
      </c>
      <c r="X333" s="91">
        <v>17.100000000000001</v>
      </c>
      <c r="Y333" s="110" t="s">
        <v>7087</v>
      </c>
      <c r="Z333" s="110" t="s">
        <v>1</v>
      </c>
      <c r="AB333" s="133" t="s">
        <v>8071</v>
      </c>
      <c r="AC333" s="133" t="s">
        <v>9290</v>
      </c>
      <c r="AD333" s="133" t="s">
        <v>1757</v>
      </c>
      <c r="AE333" s="79">
        <v>144</v>
      </c>
      <c r="AF333" s="79" t="s">
        <v>11287</v>
      </c>
      <c r="AG333" s="134">
        <v>0.375</v>
      </c>
      <c r="AH333" s="134">
        <v>4.5</v>
      </c>
      <c r="AI333" s="134">
        <v>7.25</v>
      </c>
      <c r="AJ333" s="134">
        <v>4.5999999999999999E-2</v>
      </c>
      <c r="AK333" s="134">
        <v>7.5</v>
      </c>
      <c r="AL333" s="134">
        <v>4.75</v>
      </c>
      <c r="AM333" s="134">
        <v>2.875</v>
      </c>
      <c r="AN333" s="134">
        <v>0.57999999999999996</v>
      </c>
      <c r="AO333" s="134">
        <v>5.8999999999999997E-2</v>
      </c>
      <c r="AP333" s="134">
        <v>0.5</v>
      </c>
      <c r="AQ333" s="134">
        <v>3</v>
      </c>
      <c r="AR333" s="134">
        <v>6.25</v>
      </c>
      <c r="AS333" s="134">
        <v>2.5000000000000001E-2</v>
      </c>
      <c r="AT333" s="133" t="s">
        <v>9585</v>
      </c>
      <c r="AU333" s="133" t="s">
        <v>1765</v>
      </c>
      <c r="AV333" s="133" t="s">
        <v>9597</v>
      </c>
      <c r="AW333" s="133" t="s">
        <v>9632</v>
      </c>
    </row>
    <row r="334" spans="1:49" x14ac:dyDescent="0.25">
      <c r="A334" s="80" t="s">
        <v>1779</v>
      </c>
      <c r="B334" s="80" t="s">
        <v>1780</v>
      </c>
      <c r="C334" s="80" t="s">
        <v>9941</v>
      </c>
      <c r="D334" s="80" t="s">
        <v>9942</v>
      </c>
      <c r="E334" s="80" t="s">
        <v>1772</v>
      </c>
      <c r="F334" s="80" t="s">
        <v>9943</v>
      </c>
      <c r="G334" s="80" t="s">
        <v>9700</v>
      </c>
      <c r="H334" s="80" t="s">
        <v>9944</v>
      </c>
      <c r="I334" s="80" t="s">
        <v>5375</v>
      </c>
      <c r="K334" s="80" t="s">
        <v>1820</v>
      </c>
      <c r="L334" s="80" t="s">
        <v>530</v>
      </c>
      <c r="M334" s="80" t="s">
        <v>2193</v>
      </c>
      <c r="N334" s="80" t="s">
        <v>3395</v>
      </c>
      <c r="O334" s="80" t="s">
        <v>3590</v>
      </c>
      <c r="P334" s="80" t="s">
        <v>4366</v>
      </c>
      <c r="Q334" s="80" t="s">
        <v>5375</v>
      </c>
      <c r="R334" s="80" t="s">
        <v>5756</v>
      </c>
      <c r="S334" s="80" t="s">
        <v>1759</v>
      </c>
      <c r="T334" s="80" t="s">
        <v>1757</v>
      </c>
      <c r="U334" s="110">
        <v>9.9</v>
      </c>
      <c r="V334" s="110">
        <v>59.4</v>
      </c>
      <c r="W334" s="91">
        <v>2.5055999999999998</v>
      </c>
      <c r="X334" s="91">
        <v>30.0672</v>
      </c>
      <c r="Y334" s="110" t="s">
        <v>14932</v>
      </c>
      <c r="Z334" s="110" t="s">
        <v>1</v>
      </c>
      <c r="AB334" s="133" t="s">
        <v>7465</v>
      </c>
      <c r="AC334" s="133" t="s">
        <v>7465</v>
      </c>
      <c r="AD334" s="133" t="s">
        <v>1759</v>
      </c>
      <c r="AE334" s="79">
        <v>12</v>
      </c>
      <c r="AF334" s="79" t="s">
        <v>11153</v>
      </c>
      <c r="AG334" s="134">
        <v>0.25</v>
      </c>
      <c r="AH334" s="134">
        <v>11</v>
      </c>
      <c r="AI334" s="134">
        <v>13.5</v>
      </c>
      <c r="AJ334" s="134">
        <v>0.34699999999999998</v>
      </c>
      <c r="AK334" s="134">
        <v>11.5</v>
      </c>
      <c r="AL334" s="134">
        <v>11.25</v>
      </c>
      <c r="AM334" s="134">
        <v>4.125</v>
      </c>
      <c r="AN334" s="134">
        <v>4.34</v>
      </c>
      <c r="AO334" s="134">
        <v>0.309</v>
      </c>
      <c r="AP334" s="134">
        <v>0</v>
      </c>
      <c r="AQ334" s="134">
        <v>82</v>
      </c>
      <c r="AR334" s="134">
        <v>82</v>
      </c>
      <c r="AS334" s="134"/>
      <c r="AT334" s="133" t="s">
        <v>7066</v>
      </c>
      <c r="AU334" s="133" t="s">
        <v>1783</v>
      </c>
      <c r="AV334" s="133" t="s">
        <v>9602</v>
      </c>
      <c r="AW334" s="133" t="s">
        <v>9629</v>
      </c>
    </row>
    <row r="335" spans="1:49" x14ac:dyDescent="0.25">
      <c r="A335" s="80" t="s">
        <v>1779</v>
      </c>
      <c r="B335" s="80" t="s">
        <v>1780</v>
      </c>
      <c r="C335" s="80" t="s">
        <v>9584</v>
      </c>
      <c r="D335" s="80" t="s">
        <v>9675</v>
      </c>
      <c r="E335" s="80" t="s">
        <v>1781</v>
      </c>
      <c r="F335" s="80" t="s">
        <v>9676</v>
      </c>
      <c r="G335" s="80" t="s">
        <v>9677</v>
      </c>
      <c r="H335" s="80" t="s">
        <v>9678</v>
      </c>
      <c r="I335" s="80" t="s">
        <v>5375</v>
      </c>
      <c r="K335" s="80" t="s">
        <v>1820</v>
      </c>
      <c r="L335" s="80" t="s">
        <v>490</v>
      </c>
      <c r="M335" s="80" t="s">
        <v>2000</v>
      </c>
      <c r="N335" s="80" t="s">
        <v>3392</v>
      </c>
      <c r="O335" s="80" t="s">
        <v>3523</v>
      </c>
      <c r="P335" s="80" t="s">
        <v>4183</v>
      </c>
      <c r="Q335" s="80" t="s">
        <v>5375</v>
      </c>
      <c r="R335" s="80" t="s">
        <v>5563</v>
      </c>
      <c r="S335" s="80" t="s">
        <v>1762</v>
      </c>
      <c r="T335" s="80" t="s">
        <v>1767</v>
      </c>
      <c r="U335" s="110">
        <v>8.65</v>
      </c>
      <c r="V335" s="110">
        <v>43.25</v>
      </c>
      <c r="W335" s="91">
        <v>2.0099999999999998</v>
      </c>
      <c r="X335" s="91">
        <v>20.100000000000001</v>
      </c>
      <c r="Y335" s="110" t="s">
        <v>7087</v>
      </c>
      <c r="Z335" s="110" t="s">
        <v>1</v>
      </c>
      <c r="AB335" s="133" t="s">
        <v>7272</v>
      </c>
      <c r="AC335" s="133" t="s">
        <v>7272</v>
      </c>
      <c r="AD335" s="133" t="s">
        <v>1759</v>
      </c>
      <c r="AE335" s="79">
        <v>10</v>
      </c>
      <c r="AF335" s="79" t="s">
        <v>11087</v>
      </c>
      <c r="AG335" s="134">
        <v>1.125</v>
      </c>
      <c r="AH335" s="134">
        <v>8.875</v>
      </c>
      <c r="AI335" s="134">
        <v>8.875</v>
      </c>
      <c r="AJ335" s="134">
        <v>0.61299999999999999</v>
      </c>
      <c r="AK335" s="134">
        <v>12.813000000000001</v>
      </c>
      <c r="AL335" s="134">
        <v>9.3130000000000006</v>
      </c>
      <c r="AM335" s="134">
        <v>9.5</v>
      </c>
      <c r="AN335" s="134">
        <v>6.79</v>
      </c>
      <c r="AO335" s="134">
        <v>0.65600000000000003</v>
      </c>
      <c r="AP335" s="134">
        <v>0.5</v>
      </c>
      <c r="AQ335" s="134">
        <v>8.75</v>
      </c>
      <c r="AR335" s="134">
        <v>8.75</v>
      </c>
      <c r="AS335" s="134">
        <v>0.03</v>
      </c>
      <c r="AT335" s="133" t="s">
        <v>1765</v>
      </c>
      <c r="AU335" s="133" t="s">
        <v>7065</v>
      </c>
      <c r="AV335" s="133" t="s">
        <v>9603</v>
      </c>
      <c r="AW335" s="133" t="s">
        <v>9630</v>
      </c>
    </row>
    <row r="336" spans="1:49" x14ac:dyDescent="0.25">
      <c r="A336" s="80" t="s">
        <v>1779</v>
      </c>
      <c r="B336" s="80" t="s">
        <v>1780</v>
      </c>
      <c r="C336" s="80" t="s">
        <v>9745</v>
      </c>
      <c r="D336" s="80" t="s">
        <v>9746</v>
      </c>
      <c r="E336" s="80" t="s">
        <v>1781</v>
      </c>
      <c r="F336" s="80" t="s">
        <v>9747</v>
      </c>
      <c r="G336" s="80" t="s">
        <v>9748</v>
      </c>
      <c r="H336" s="80" t="s">
        <v>9749</v>
      </c>
      <c r="I336" s="80" t="s">
        <v>5375</v>
      </c>
      <c r="K336" s="80" t="s">
        <v>1820</v>
      </c>
      <c r="L336" s="80" t="s">
        <v>302</v>
      </c>
      <c r="M336" s="80" t="s">
        <v>1880</v>
      </c>
      <c r="N336" s="80" t="s">
        <v>3393</v>
      </c>
      <c r="O336" s="80" t="s">
        <v>3538</v>
      </c>
      <c r="P336" s="80" t="s">
        <v>4070</v>
      </c>
      <c r="Q336" s="80" t="s">
        <v>5375</v>
      </c>
      <c r="R336" s="80" t="s">
        <v>5442</v>
      </c>
      <c r="S336" s="80" t="s">
        <v>1759</v>
      </c>
      <c r="T336" s="80" t="s">
        <v>1757</v>
      </c>
      <c r="U336" s="110">
        <v>2.4</v>
      </c>
      <c r="V336" s="110">
        <v>14.4</v>
      </c>
      <c r="W336" s="91">
        <v>0.56000000000000005</v>
      </c>
      <c r="X336" s="91">
        <v>6.72</v>
      </c>
      <c r="Y336" s="110" t="s">
        <v>7087</v>
      </c>
      <c r="Z336" s="110" t="s">
        <v>1</v>
      </c>
      <c r="AB336" s="133" t="s">
        <v>7154</v>
      </c>
      <c r="AC336" s="133" t="s">
        <v>8808</v>
      </c>
      <c r="AD336" s="133" t="s">
        <v>1757</v>
      </c>
      <c r="AE336" s="79">
        <v>144</v>
      </c>
      <c r="AF336" s="79" t="s">
        <v>11105</v>
      </c>
      <c r="AG336" s="134">
        <v>1.75</v>
      </c>
      <c r="AH336" s="134">
        <v>5.875</v>
      </c>
      <c r="AI336" s="134">
        <v>6.125</v>
      </c>
      <c r="AJ336" s="134">
        <v>3.2000000000000001E-2</v>
      </c>
      <c r="AK336" s="134">
        <v>11</v>
      </c>
      <c r="AL336" s="134">
        <v>7.75</v>
      </c>
      <c r="AM336" s="134">
        <v>4</v>
      </c>
      <c r="AN336" s="134">
        <v>0.4</v>
      </c>
      <c r="AO336" s="134">
        <v>0.19700000000000001</v>
      </c>
      <c r="AP336" s="134">
        <v>0</v>
      </c>
      <c r="AQ336" s="134">
        <v>972</v>
      </c>
      <c r="AR336" s="134">
        <v>1.75</v>
      </c>
      <c r="AS336" s="134"/>
      <c r="AT336" s="133" t="s">
        <v>1764</v>
      </c>
      <c r="AU336" s="133" t="s">
        <v>7065</v>
      </c>
      <c r="AV336" s="133" t="s">
        <v>9597</v>
      </c>
      <c r="AW336" s="133" t="s">
        <v>9630</v>
      </c>
    </row>
    <row r="337" spans="1:49" x14ac:dyDescent="0.25">
      <c r="A337" s="80" t="s">
        <v>1779</v>
      </c>
      <c r="B337" s="80" t="s">
        <v>1796</v>
      </c>
      <c r="C337" s="80" t="s">
        <v>10509</v>
      </c>
      <c r="D337" s="80" t="s">
        <v>10510</v>
      </c>
      <c r="E337" s="80" t="s">
        <v>1787</v>
      </c>
      <c r="F337" s="80" t="s">
        <v>10511</v>
      </c>
      <c r="G337" s="80" t="s">
        <v>9808</v>
      </c>
      <c r="H337" s="80" t="s">
        <v>10512</v>
      </c>
      <c r="I337" s="80" t="s">
        <v>9635</v>
      </c>
      <c r="K337" s="80" t="s">
        <v>1820</v>
      </c>
      <c r="L337" s="80" t="s">
        <v>400</v>
      </c>
      <c r="M337" s="80" t="s">
        <v>2789</v>
      </c>
      <c r="N337" s="80" t="s">
        <v>3387</v>
      </c>
      <c r="O337" s="80" t="s">
        <v>3806</v>
      </c>
      <c r="P337" s="80" t="s">
        <v>4895</v>
      </c>
      <c r="Q337" s="80" t="s">
        <v>5374</v>
      </c>
      <c r="R337" s="80" t="s">
        <v>6362</v>
      </c>
      <c r="S337" s="80" t="s">
        <v>1759</v>
      </c>
      <c r="T337" s="80" t="s">
        <v>1757</v>
      </c>
      <c r="U337" s="110">
        <v>3.8</v>
      </c>
      <c r="V337" s="110">
        <v>22.8</v>
      </c>
      <c r="W337" s="91">
        <v>1.425</v>
      </c>
      <c r="X337" s="91">
        <v>17.100000000000001</v>
      </c>
      <c r="Y337" s="110" t="s">
        <v>7087</v>
      </c>
      <c r="Z337" s="110" t="s">
        <v>1</v>
      </c>
      <c r="AB337" s="133" t="s">
        <v>8072</v>
      </c>
      <c r="AC337" s="133" t="s">
        <v>9291</v>
      </c>
      <c r="AD337" s="133" t="s">
        <v>1757</v>
      </c>
      <c r="AE337" s="79">
        <v>144</v>
      </c>
      <c r="AF337" s="79" t="s">
        <v>11287</v>
      </c>
      <c r="AG337" s="134">
        <v>0.375</v>
      </c>
      <c r="AH337" s="134">
        <v>4.5</v>
      </c>
      <c r="AI337" s="134">
        <v>7.25</v>
      </c>
      <c r="AJ337" s="134">
        <v>4.5999999999999999E-2</v>
      </c>
      <c r="AK337" s="134">
        <v>7.5</v>
      </c>
      <c r="AL337" s="134">
        <v>4.75</v>
      </c>
      <c r="AM337" s="134">
        <v>2.875</v>
      </c>
      <c r="AN337" s="134">
        <v>0.57999999999999996</v>
      </c>
      <c r="AO337" s="134">
        <v>5.8999999999999997E-2</v>
      </c>
      <c r="AP337" s="134">
        <v>0.5</v>
      </c>
      <c r="AQ337" s="134">
        <v>3</v>
      </c>
      <c r="AR337" s="134">
        <v>6.25</v>
      </c>
      <c r="AS337" s="134">
        <v>2.5000000000000001E-2</v>
      </c>
      <c r="AT337" s="133" t="s">
        <v>9585</v>
      </c>
      <c r="AU337" s="133" t="s">
        <v>1765</v>
      </c>
      <c r="AV337" s="133" t="s">
        <v>9597</v>
      </c>
      <c r="AW337" s="133" t="s">
        <v>9632</v>
      </c>
    </row>
    <row r="338" spans="1:49" x14ac:dyDescent="0.25">
      <c r="A338" s="80" t="s">
        <v>1779</v>
      </c>
      <c r="B338" s="80" t="s">
        <v>1780</v>
      </c>
      <c r="C338" s="80" t="s">
        <v>9650</v>
      </c>
      <c r="D338" s="80" t="s">
        <v>9651</v>
      </c>
      <c r="E338" s="80" t="s">
        <v>1772</v>
      </c>
      <c r="F338" s="80" t="s">
        <v>9652</v>
      </c>
      <c r="G338" s="80" t="s">
        <v>9644</v>
      </c>
      <c r="H338" s="80" t="s">
        <v>9653</v>
      </c>
      <c r="I338" s="80" t="s">
        <v>5375</v>
      </c>
      <c r="K338" s="80" t="s">
        <v>1820</v>
      </c>
      <c r="L338" s="80" t="s">
        <v>316</v>
      </c>
      <c r="M338" s="80" t="s">
        <v>2269</v>
      </c>
      <c r="N338" s="80" t="s">
        <v>3379</v>
      </c>
      <c r="O338" s="80" t="s">
        <v>3562</v>
      </c>
      <c r="P338" s="80" t="s">
        <v>4437</v>
      </c>
      <c r="Q338" s="80" t="s">
        <v>5375</v>
      </c>
      <c r="R338" s="80" t="s">
        <v>5833</v>
      </c>
      <c r="S338" s="80" t="s">
        <v>1762</v>
      </c>
      <c r="T338" s="80" t="s">
        <v>1757</v>
      </c>
      <c r="U338" s="110">
        <v>6.4</v>
      </c>
      <c r="V338" s="110">
        <v>38.4</v>
      </c>
      <c r="W338" s="91">
        <v>1.6588000000000001</v>
      </c>
      <c r="X338" s="91">
        <v>19.9056</v>
      </c>
      <c r="Y338" s="110" t="s">
        <v>14932</v>
      </c>
      <c r="Z338" s="110" t="s">
        <v>1</v>
      </c>
      <c r="AB338" s="133" t="s">
        <v>7542</v>
      </c>
      <c r="AC338" s="133" t="s">
        <v>9043</v>
      </c>
      <c r="AD338" s="133" t="s">
        <v>1760</v>
      </c>
      <c r="AE338" s="79">
        <v>96</v>
      </c>
      <c r="AF338" s="79" t="s">
        <v>11085</v>
      </c>
      <c r="AG338" s="134">
        <v>1</v>
      </c>
      <c r="AH338" s="134">
        <v>4.9370000000000003</v>
      </c>
      <c r="AI338" s="134">
        <v>10</v>
      </c>
      <c r="AJ338" s="134">
        <v>0.28799999999999998</v>
      </c>
      <c r="AK338" s="134">
        <v>9.1880000000000006</v>
      </c>
      <c r="AL338" s="134">
        <v>8.25</v>
      </c>
      <c r="AM338" s="134">
        <v>5</v>
      </c>
      <c r="AN338" s="134">
        <v>3.6</v>
      </c>
      <c r="AO338" s="134">
        <v>0.219</v>
      </c>
      <c r="AP338" s="134"/>
      <c r="AQ338" s="134"/>
      <c r="AR338" s="134"/>
      <c r="AS338" s="134"/>
      <c r="AT338" s="133" t="s">
        <v>1761</v>
      </c>
      <c r="AU338" s="133" t="s">
        <v>7075</v>
      </c>
      <c r="AV338" s="133" t="s">
        <v>9598</v>
      </c>
      <c r="AW338" s="133" t="s">
        <v>9629</v>
      </c>
    </row>
    <row r="339" spans="1:49" x14ac:dyDescent="0.25">
      <c r="A339" s="80" t="s">
        <v>1779</v>
      </c>
      <c r="B339" s="80" t="s">
        <v>1804</v>
      </c>
      <c r="C339" s="80" t="s">
        <v>10006</v>
      </c>
      <c r="D339" s="80" t="s">
        <v>10007</v>
      </c>
      <c r="E339" s="80" t="s">
        <v>1766</v>
      </c>
      <c r="F339" s="80" t="s">
        <v>10008</v>
      </c>
      <c r="G339" s="80" t="s">
        <v>9668</v>
      </c>
      <c r="H339" s="80" t="s">
        <v>10009</v>
      </c>
      <c r="I339" s="80" t="s">
        <v>1804</v>
      </c>
      <c r="K339" s="80" t="s">
        <v>13934</v>
      </c>
      <c r="L339" s="80" t="s">
        <v>1339</v>
      </c>
      <c r="M339" s="80" t="s">
        <v>2198</v>
      </c>
      <c r="N339" s="80" t="s">
        <v>13938</v>
      </c>
      <c r="O339" s="80" t="s">
        <v>3547</v>
      </c>
      <c r="P339" s="80" t="s">
        <v>4370</v>
      </c>
      <c r="Q339" s="80" t="s">
        <v>1804</v>
      </c>
      <c r="R339" s="80" t="s">
        <v>5761</v>
      </c>
      <c r="S339" s="80" t="s">
        <v>1763</v>
      </c>
      <c r="T339" s="80" t="s">
        <v>1757</v>
      </c>
      <c r="U339" s="110">
        <v>7.45</v>
      </c>
      <c r="V339" s="110">
        <v>44.7</v>
      </c>
      <c r="W339" s="91">
        <v>1.86</v>
      </c>
      <c r="X339" s="91">
        <v>22.32</v>
      </c>
      <c r="Y339" s="110" t="s">
        <v>7087</v>
      </c>
      <c r="Z339" s="110" t="s">
        <v>1</v>
      </c>
      <c r="AB339" s="133" t="s">
        <v>7470</v>
      </c>
      <c r="AC339" s="133" t="s">
        <v>7470</v>
      </c>
      <c r="AD339" s="133" t="s">
        <v>1759</v>
      </c>
      <c r="AE339" s="79">
        <v>12</v>
      </c>
      <c r="AF339" s="79" t="s">
        <v>11170</v>
      </c>
      <c r="AG339" s="134">
        <v>0.75</v>
      </c>
      <c r="AH339" s="134">
        <v>6.5</v>
      </c>
      <c r="AI339" s="134">
        <v>6.5</v>
      </c>
      <c r="AJ339" s="134">
        <v>0.17199999999999999</v>
      </c>
      <c r="AK339" s="134">
        <v>10.845000000000001</v>
      </c>
      <c r="AL339" s="134">
        <v>6.8449999999999998</v>
      </c>
      <c r="AM339" s="134">
        <v>6.8150000000000004</v>
      </c>
      <c r="AN339" s="134">
        <v>2.3570000000000002</v>
      </c>
      <c r="AO339" s="134">
        <v>0.29299999999999998</v>
      </c>
      <c r="AP339" s="134">
        <v>5.5E-2</v>
      </c>
      <c r="AQ339" s="134">
        <v>12.875</v>
      </c>
      <c r="AR339" s="134">
        <v>12.875</v>
      </c>
      <c r="AS339" s="134">
        <v>0.01</v>
      </c>
      <c r="AT339" s="133" t="s">
        <v>1761</v>
      </c>
      <c r="AU339" s="133" t="s">
        <v>7077</v>
      </c>
      <c r="AV339" s="133" t="s">
        <v>9601</v>
      </c>
      <c r="AW339" s="133" t="s">
        <v>9630</v>
      </c>
    </row>
    <row r="340" spans="1:49" x14ac:dyDescent="0.25">
      <c r="A340" s="80" t="s">
        <v>1779</v>
      </c>
      <c r="B340" s="80" t="s">
        <v>1780</v>
      </c>
      <c r="C340" s="80" t="s">
        <v>9584</v>
      </c>
      <c r="D340" s="80" t="s">
        <v>9675</v>
      </c>
      <c r="E340" s="80" t="s">
        <v>1781</v>
      </c>
      <c r="F340" s="80" t="s">
        <v>9676</v>
      </c>
      <c r="G340" s="80" t="s">
        <v>9677</v>
      </c>
      <c r="H340" s="80" t="s">
        <v>9678</v>
      </c>
      <c r="I340" s="80" t="s">
        <v>5375</v>
      </c>
      <c r="K340" s="80" t="s">
        <v>1820</v>
      </c>
      <c r="L340" s="80" t="s">
        <v>630</v>
      </c>
      <c r="M340" s="80" t="s">
        <v>2004</v>
      </c>
      <c r="N340" s="80" t="s">
        <v>3383</v>
      </c>
      <c r="O340" s="80" t="s">
        <v>3523</v>
      </c>
      <c r="P340" s="80" t="s">
        <v>4185</v>
      </c>
      <c r="Q340" s="80" t="s">
        <v>5375</v>
      </c>
      <c r="R340" s="80" t="s">
        <v>5567</v>
      </c>
      <c r="S340" s="80" t="s">
        <v>1762</v>
      </c>
      <c r="T340" s="80" t="s">
        <v>1767</v>
      </c>
      <c r="U340" s="110">
        <v>8.65</v>
      </c>
      <c r="V340" s="110">
        <v>43.25</v>
      </c>
      <c r="W340" s="91">
        <v>2.0099999999999998</v>
      </c>
      <c r="X340" s="91">
        <v>20.100000000000001</v>
      </c>
      <c r="Y340" s="110" t="s">
        <v>7087</v>
      </c>
      <c r="Z340" s="110" t="s">
        <v>1</v>
      </c>
      <c r="AB340" s="133" t="s">
        <v>7276</v>
      </c>
      <c r="AC340" s="133" t="s">
        <v>7276</v>
      </c>
      <c r="AD340" s="133" t="s">
        <v>1759</v>
      </c>
      <c r="AE340" s="79">
        <v>10</v>
      </c>
      <c r="AF340" s="79" t="s">
        <v>11087</v>
      </c>
      <c r="AG340" s="134">
        <v>1.125</v>
      </c>
      <c r="AH340" s="134">
        <v>8.875</v>
      </c>
      <c r="AI340" s="134">
        <v>8.875</v>
      </c>
      <c r="AJ340" s="134">
        <v>0.61299999999999999</v>
      </c>
      <c r="AK340" s="134">
        <v>12.813000000000001</v>
      </c>
      <c r="AL340" s="134">
        <v>9.3130000000000006</v>
      </c>
      <c r="AM340" s="134">
        <v>9.5</v>
      </c>
      <c r="AN340" s="134">
        <v>6.79</v>
      </c>
      <c r="AO340" s="134">
        <v>0.65600000000000003</v>
      </c>
      <c r="AP340" s="134">
        <v>0.5</v>
      </c>
      <c r="AQ340" s="134">
        <v>8.75</v>
      </c>
      <c r="AR340" s="134">
        <v>8.75</v>
      </c>
      <c r="AS340" s="134">
        <v>0.03</v>
      </c>
      <c r="AT340" s="133" t="s">
        <v>1765</v>
      </c>
      <c r="AU340" s="133" t="s">
        <v>7065</v>
      </c>
      <c r="AV340" s="133" t="s">
        <v>9603</v>
      </c>
      <c r="AW340" s="133" t="s">
        <v>9630</v>
      </c>
    </row>
    <row r="341" spans="1:49" x14ac:dyDescent="0.25">
      <c r="A341" s="80" t="s">
        <v>1779</v>
      </c>
      <c r="B341" s="80" t="s">
        <v>1797</v>
      </c>
      <c r="C341" s="80" t="s">
        <v>9636</v>
      </c>
      <c r="D341" s="80" t="s">
        <v>9637</v>
      </c>
      <c r="E341" s="80" t="s">
        <v>7086</v>
      </c>
      <c r="F341" s="80" t="s">
        <v>10515</v>
      </c>
      <c r="G341" s="80" t="s">
        <v>10029</v>
      </c>
      <c r="H341" s="80" t="s">
        <v>10516</v>
      </c>
      <c r="I341" s="80" t="s">
        <v>9635</v>
      </c>
      <c r="K341" s="80" t="s">
        <v>1820</v>
      </c>
      <c r="L341" s="80" t="s">
        <v>835</v>
      </c>
      <c r="M341" s="80" t="s">
        <v>2791</v>
      </c>
      <c r="N341" s="80" t="s">
        <v>3387</v>
      </c>
      <c r="O341" s="80" t="s">
        <v>3808</v>
      </c>
      <c r="P341" s="80" t="s">
        <v>4897</v>
      </c>
      <c r="Q341" s="80" t="s">
        <v>5374</v>
      </c>
      <c r="R341" s="80" t="s">
        <v>6364</v>
      </c>
      <c r="S341" s="80" t="s">
        <v>1764</v>
      </c>
      <c r="T341" s="80" t="s">
        <v>1757</v>
      </c>
      <c r="U341" s="110">
        <v>5.05</v>
      </c>
      <c r="V341" s="110">
        <v>30.3</v>
      </c>
      <c r="W341" s="91">
        <v>2.1967500000000002</v>
      </c>
      <c r="X341" s="91">
        <v>26.361000000000001</v>
      </c>
      <c r="Y341" s="110" t="s">
        <v>14932</v>
      </c>
      <c r="Z341" s="110" t="s">
        <v>1</v>
      </c>
      <c r="AB341" s="133" t="s">
        <v>8074</v>
      </c>
      <c r="AC341" s="133" t="s">
        <v>9293</v>
      </c>
      <c r="AD341" s="133" t="s">
        <v>1757</v>
      </c>
      <c r="AE341" s="79">
        <v>144</v>
      </c>
      <c r="AF341" s="79" t="s">
        <v>11289</v>
      </c>
      <c r="AG341" s="134">
        <v>0.24</v>
      </c>
      <c r="AH341" s="134">
        <v>0.78700000000000003</v>
      </c>
      <c r="AI341" s="134">
        <v>17.75</v>
      </c>
      <c r="AJ341" s="134">
        <v>0.152</v>
      </c>
      <c r="AK341" s="134">
        <v>7.25</v>
      </c>
      <c r="AL341" s="134">
        <v>7.25</v>
      </c>
      <c r="AM341" s="134">
        <v>3.75</v>
      </c>
      <c r="AN341" s="134">
        <v>1.9</v>
      </c>
      <c r="AO341" s="134">
        <v>0.114</v>
      </c>
      <c r="AP341" s="134">
        <v>0</v>
      </c>
      <c r="AQ341" s="134">
        <v>0.25</v>
      </c>
      <c r="AR341" s="134">
        <v>36</v>
      </c>
      <c r="AS341" s="134">
        <v>1.9E-2</v>
      </c>
      <c r="AT341" s="133" t="s">
        <v>1768</v>
      </c>
      <c r="AU341" s="133" t="s">
        <v>1757</v>
      </c>
      <c r="AV341" s="133" t="s">
        <v>9613</v>
      </c>
      <c r="AW341" s="133" t="s">
        <v>9629</v>
      </c>
    </row>
    <row r="342" spans="1:49" x14ac:dyDescent="0.25">
      <c r="A342" s="80" t="s">
        <v>1779</v>
      </c>
      <c r="B342" s="80" t="s">
        <v>1780</v>
      </c>
      <c r="C342" s="80" t="s">
        <v>9781</v>
      </c>
      <c r="D342" s="80" t="s">
        <v>9782</v>
      </c>
      <c r="E342" s="80" t="s">
        <v>1765</v>
      </c>
      <c r="F342" s="80" t="s">
        <v>9783</v>
      </c>
      <c r="G342" s="80" t="s">
        <v>9700</v>
      </c>
      <c r="H342" s="80" t="s">
        <v>9784</v>
      </c>
      <c r="I342" s="80" t="s">
        <v>5380</v>
      </c>
      <c r="K342" s="80" t="s">
        <v>1819</v>
      </c>
      <c r="L342" s="80" t="s">
        <v>541</v>
      </c>
      <c r="M342" s="80" t="s">
        <v>1887</v>
      </c>
      <c r="N342" s="80" t="s">
        <v>3394</v>
      </c>
      <c r="O342" s="80" t="s">
        <v>3549</v>
      </c>
      <c r="P342" s="80" t="s">
        <v>1</v>
      </c>
      <c r="Q342" s="80" t="s">
        <v>5380</v>
      </c>
      <c r="R342" s="80" t="s">
        <v>5449</v>
      </c>
      <c r="S342" s="80" t="s">
        <v>1759</v>
      </c>
      <c r="T342" s="80" t="s">
        <v>1759</v>
      </c>
      <c r="U342" s="110">
        <v>4.8499999999999996</v>
      </c>
      <c r="V342" s="110">
        <v>2.4249999999999998</v>
      </c>
      <c r="W342" s="91">
        <v>1.8</v>
      </c>
      <c r="X342" s="91">
        <v>1.8</v>
      </c>
      <c r="Y342" s="110" t="s">
        <v>7087</v>
      </c>
      <c r="Z342" s="110" t="s">
        <v>1</v>
      </c>
      <c r="AB342" s="133" t="s">
        <v>1</v>
      </c>
      <c r="AC342" s="133" t="s">
        <v>1</v>
      </c>
      <c r="AD342" s="133" t="s">
        <v>1759</v>
      </c>
      <c r="AE342" s="79">
        <v>1</v>
      </c>
      <c r="AF342" s="79" t="s">
        <v>11114</v>
      </c>
      <c r="AG342" s="134">
        <v>1</v>
      </c>
      <c r="AH342" s="134">
        <v>7.5</v>
      </c>
      <c r="AI342" s="134">
        <v>14.5</v>
      </c>
      <c r="AJ342" s="134">
        <v>0.38800000000000001</v>
      </c>
      <c r="AK342" s="134"/>
      <c r="AL342" s="134"/>
      <c r="AM342" s="134"/>
      <c r="AN342" s="134"/>
      <c r="AO342" s="134"/>
      <c r="AP342" s="134">
        <v>0.05</v>
      </c>
      <c r="AQ342" s="134">
        <v>54</v>
      </c>
      <c r="AR342" s="134">
        <v>108</v>
      </c>
      <c r="AS342" s="134"/>
      <c r="AT342" s="133" t="s">
        <v>1</v>
      </c>
      <c r="AU342" s="133" t="s">
        <v>1</v>
      </c>
      <c r="AV342" s="133" t="s">
        <v>9601</v>
      </c>
      <c r="AW342" s="133" t="s">
        <v>9630</v>
      </c>
    </row>
    <row r="343" spans="1:49" x14ac:dyDescent="0.25">
      <c r="A343" s="80" t="s">
        <v>1779</v>
      </c>
      <c r="B343" s="80" t="s">
        <v>1780</v>
      </c>
      <c r="C343" s="80" t="s">
        <v>9650</v>
      </c>
      <c r="D343" s="80" t="s">
        <v>9651</v>
      </c>
      <c r="E343" s="80" t="s">
        <v>1772</v>
      </c>
      <c r="F343" s="80" t="s">
        <v>9652</v>
      </c>
      <c r="G343" s="80" t="s">
        <v>9644</v>
      </c>
      <c r="H343" s="80" t="s">
        <v>9653</v>
      </c>
      <c r="I343" s="80" t="s">
        <v>5375</v>
      </c>
      <c r="K343" s="80" t="s">
        <v>1820</v>
      </c>
      <c r="L343" s="80" t="s">
        <v>898</v>
      </c>
      <c r="M343" s="80" t="s">
        <v>2274</v>
      </c>
      <c r="N343" s="80" t="s">
        <v>3395</v>
      </c>
      <c r="O343" s="80" t="s">
        <v>3519</v>
      </c>
      <c r="P343" s="80" t="s">
        <v>4441</v>
      </c>
      <c r="Q343" s="80" t="s">
        <v>5375</v>
      </c>
      <c r="R343" s="80" t="s">
        <v>5838</v>
      </c>
      <c r="S343" s="80" t="s">
        <v>1762</v>
      </c>
      <c r="T343" s="80" t="s">
        <v>1757</v>
      </c>
      <c r="U343" s="110">
        <v>6.4</v>
      </c>
      <c r="V343" s="110">
        <v>38.4</v>
      </c>
      <c r="W343" s="91">
        <v>1.6588000000000001</v>
      </c>
      <c r="X343" s="91">
        <v>19.9056</v>
      </c>
      <c r="Y343" s="110" t="s">
        <v>14932</v>
      </c>
      <c r="Z343" s="110" t="s">
        <v>1</v>
      </c>
      <c r="AB343" s="133" t="s">
        <v>7547</v>
      </c>
      <c r="AC343" s="133" t="s">
        <v>9045</v>
      </c>
      <c r="AD343" s="133" t="s">
        <v>1760</v>
      </c>
      <c r="AE343" s="79">
        <v>96</v>
      </c>
      <c r="AF343" s="79" t="s">
        <v>11083</v>
      </c>
      <c r="AG343" s="134">
        <v>1</v>
      </c>
      <c r="AH343" s="134">
        <v>4.875</v>
      </c>
      <c r="AI343" s="134">
        <v>10</v>
      </c>
      <c r="AJ343" s="134">
        <v>0.33200000000000002</v>
      </c>
      <c r="AK343" s="134">
        <v>8.25</v>
      </c>
      <c r="AL343" s="134">
        <v>8</v>
      </c>
      <c r="AM343" s="134">
        <v>4.5</v>
      </c>
      <c r="AN343" s="134">
        <v>4.1500000000000004</v>
      </c>
      <c r="AO343" s="134">
        <v>0.17199999999999999</v>
      </c>
      <c r="AP343" s="134">
        <v>0.125</v>
      </c>
      <c r="AQ343" s="134">
        <v>0.75</v>
      </c>
      <c r="AR343" s="134">
        <v>7.5</v>
      </c>
      <c r="AS343" s="134">
        <v>1.2E-2</v>
      </c>
      <c r="AT343" s="133" t="s">
        <v>9568</v>
      </c>
      <c r="AU343" s="133" t="s">
        <v>1767</v>
      </c>
      <c r="AV343" s="133" t="s">
        <v>9598</v>
      </c>
      <c r="AW343" s="133" t="s">
        <v>9629</v>
      </c>
    </row>
    <row r="344" spans="1:49" x14ac:dyDescent="0.25">
      <c r="A344" s="80" t="s">
        <v>1779</v>
      </c>
      <c r="B344" s="80" t="s">
        <v>1780</v>
      </c>
      <c r="C344" s="80" t="s">
        <v>9759</v>
      </c>
      <c r="D344" s="80" t="s">
        <v>9760</v>
      </c>
      <c r="E344" s="80" t="s">
        <v>1772</v>
      </c>
      <c r="F344" s="80" t="s">
        <v>9761</v>
      </c>
      <c r="G344" s="80" t="s">
        <v>9729</v>
      </c>
      <c r="H344" s="80" t="s">
        <v>9762</v>
      </c>
      <c r="I344" s="80" t="s">
        <v>5375</v>
      </c>
      <c r="K344" s="80" t="s">
        <v>1820</v>
      </c>
      <c r="L344" s="80" t="s">
        <v>196</v>
      </c>
      <c r="M344" s="80" t="s">
        <v>2203</v>
      </c>
      <c r="N344" s="80" t="s">
        <v>3377</v>
      </c>
      <c r="O344" s="80" t="s">
        <v>3541</v>
      </c>
      <c r="P344" s="80" t="s">
        <v>4375</v>
      </c>
      <c r="Q344" s="80" t="s">
        <v>5375</v>
      </c>
      <c r="R344" s="80" t="s">
        <v>5766</v>
      </c>
      <c r="S344" s="80" t="s">
        <v>1763</v>
      </c>
      <c r="T344" s="80" t="s">
        <v>1757</v>
      </c>
      <c r="U344" s="110">
        <v>8.9</v>
      </c>
      <c r="V344" s="110">
        <v>53.4</v>
      </c>
      <c r="W344" s="91">
        <v>3.2827999999999999</v>
      </c>
      <c r="X344" s="91">
        <v>39.393599999999999</v>
      </c>
      <c r="Y344" s="110" t="s">
        <v>14932</v>
      </c>
      <c r="Z344" s="110" t="s">
        <v>1</v>
      </c>
      <c r="AB344" s="133" t="s">
        <v>7475</v>
      </c>
      <c r="AC344" s="133" t="s">
        <v>9000</v>
      </c>
      <c r="AD344" s="133" t="s">
        <v>1759</v>
      </c>
      <c r="AE344" s="79">
        <v>12</v>
      </c>
      <c r="AF344" s="79" t="s">
        <v>11108</v>
      </c>
      <c r="AG344" s="134">
        <v>3.9</v>
      </c>
      <c r="AH344" s="134">
        <v>3.9</v>
      </c>
      <c r="AI344" s="134">
        <v>10.9</v>
      </c>
      <c r="AJ344" s="134">
        <v>0.496</v>
      </c>
      <c r="AK344" s="134">
        <v>23.5</v>
      </c>
      <c r="AL344" s="134">
        <v>8</v>
      </c>
      <c r="AM344" s="134">
        <v>11</v>
      </c>
      <c r="AN344" s="134">
        <v>6.2</v>
      </c>
      <c r="AO344" s="134">
        <v>1.1970000000000001</v>
      </c>
      <c r="AP344" s="134">
        <v>3.75</v>
      </c>
      <c r="AQ344" s="134">
        <v>3.75</v>
      </c>
      <c r="AR344" s="134">
        <v>4.5</v>
      </c>
      <c r="AS344" s="134">
        <v>2.5000000000000001E-2</v>
      </c>
      <c r="AT344" s="133" t="s">
        <v>1767</v>
      </c>
      <c r="AU344" s="133" t="s">
        <v>1764</v>
      </c>
      <c r="AV344" s="133" t="s">
        <v>9598</v>
      </c>
      <c r="AW344" s="133" t="s">
        <v>9629</v>
      </c>
    </row>
    <row r="345" spans="1:49" x14ac:dyDescent="0.25">
      <c r="A345" s="80" t="s">
        <v>1779</v>
      </c>
      <c r="B345" s="80" t="s">
        <v>1780</v>
      </c>
      <c r="C345" s="80" t="s">
        <v>9584</v>
      </c>
      <c r="D345" s="80" t="s">
        <v>9675</v>
      </c>
      <c r="E345" s="80" t="s">
        <v>1781</v>
      </c>
      <c r="F345" s="80" t="s">
        <v>9676</v>
      </c>
      <c r="G345" s="80" t="s">
        <v>9677</v>
      </c>
      <c r="H345" s="80" t="s">
        <v>9678</v>
      </c>
      <c r="I345" s="80" t="s">
        <v>5375</v>
      </c>
      <c r="K345" s="80" t="s">
        <v>1820</v>
      </c>
      <c r="L345" s="80" t="s">
        <v>633</v>
      </c>
      <c r="M345" s="80" t="s">
        <v>2009</v>
      </c>
      <c r="N345" s="80" t="s">
        <v>3395</v>
      </c>
      <c r="O345" s="80" t="s">
        <v>3523</v>
      </c>
      <c r="P345" s="80" t="s">
        <v>4190</v>
      </c>
      <c r="Q345" s="80" t="s">
        <v>5375</v>
      </c>
      <c r="R345" s="80" t="s">
        <v>5572</v>
      </c>
      <c r="S345" s="80" t="s">
        <v>1762</v>
      </c>
      <c r="T345" s="80" t="s">
        <v>1767</v>
      </c>
      <c r="U345" s="110">
        <v>8.65</v>
      </c>
      <c r="V345" s="110">
        <v>43.25</v>
      </c>
      <c r="W345" s="91">
        <v>2.0099999999999998</v>
      </c>
      <c r="X345" s="91">
        <v>20.100000000000001</v>
      </c>
      <c r="Y345" s="110" t="s">
        <v>7087</v>
      </c>
      <c r="Z345" s="110" t="s">
        <v>1</v>
      </c>
      <c r="AB345" s="133" t="s">
        <v>7281</v>
      </c>
      <c r="AC345" s="133" t="s">
        <v>7281</v>
      </c>
      <c r="AD345" s="133" t="s">
        <v>1759</v>
      </c>
      <c r="AE345" s="79">
        <v>10</v>
      </c>
      <c r="AF345" s="79" t="s">
        <v>11087</v>
      </c>
      <c r="AG345" s="134">
        <v>1.125</v>
      </c>
      <c r="AH345" s="134">
        <v>8.875</v>
      </c>
      <c r="AI345" s="134">
        <v>8.875</v>
      </c>
      <c r="AJ345" s="134">
        <v>0.61299999999999999</v>
      </c>
      <c r="AK345" s="134">
        <v>12.813000000000001</v>
      </c>
      <c r="AL345" s="134">
        <v>9.3130000000000006</v>
      </c>
      <c r="AM345" s="134">
        <v>9.5</v>
      </c>
      <c r="AN345" s="134">
        <v>6.79</v>
      </c>
      <c r="AO345" s="134">
        <v>0.65600000000000003</v>
      </c>
      <c r="AP345" s="134">
        <v>0.5</v>
      </c>
      <c r="AQ345" s="134">
        <v>8.75</v>
      </c>
      <c r="AR345" s="134">
        <v>8.75</v>
      </c>
      <c r="AS345" s="134">
        <v>0.03</v>
      </c>
      <c r="AT345" s="133" t="s">
        <v>1765</v>
      </c>
      <c r="AU345" s="133" t="s">
        <v>7065</v>
      </c>
      <c r="AV345" s="133" t="s">
        <v>9603</v>
      </c>
      <c r="AW345" s="133" t="s">
        <v>9630</v>
      </c>
    </row>
    <row r="346" spans="1:49" x14ac:dyDescent="0.25">
      <c r="A346" s="80" t="s">
        <v>1779</v>
      </c>
      <c r="B346" s="80" t="s">
        <v>1797</v>
      </c>
      <c r="C346" s="80" t="s">
        <v>9636</v>
      </c>
      <c r="D346" s="80" t="s">
        <v>9637</v>
      </c>
      <c r="E346" s="80" t="s">
        <v>1787</v>
      </c>
      <c r="F346" s="80" t="s">
        <v>10517</v>
      </c>
      <c r="G346" s="80" t="s">
        <v>9709</v>
      </c>
      <c r="H346" s="80" t="s">
        <v>10518</v>
      </c>
      <c r="I346" s="80" t="s">
        <v>9635</v>
      </c>
      <c r="K346" s="80" t="s">
        <v>1820</v>
      </c>
      <c r="L346" s="80" t="s">
        <v>334</v>
      </c>
      <c r="M346" s="80" t="s">
        <v>2792</v>
      </c>
      <c r="N346" s="80" t="s">
        <v>3387</v>
      </c>
      <c r="O346" s="80" t="s">
        <v>3809</v>
      </c>
      <c r="P346" s="80" t="s">
        <v>4898</v>
      </c>
      <c r="Q346" s="80" t="s">
        <v>5374</v>
      </c>
      <c r="R346" s="80" t="s">
        <v>6365</v>
      </c>
      <c r="S346" s="80" t="s">
        <v>1764</v>
      </c>
      <c r="T346" s="80" t="s">
        <v>1757</v>
      </c>
      <c r="U346" s="110">
        <v>2.1</v>
      </c>
      <c r="V346" s="110">
        <v>12.6</v>
      </c>
      <c r="W346" s="91">
        <v>0.78749999999999998</v>
      </c>
      <c r="X346" s="91">
        <v>9.4499999999999993</v>
      </c>
      <c r="Y346" s="110" t="s">
        <v>7087</v>
      </c>
      <c r="Z346" s="110" t="s">
        <v>1</v>
      </c>
      <c r="AB346" s="133" t="s">
        <v>8075</v>
      </c>
      <c r="AC346" s="133" t="s">
        <v>9294</v>
      </c>
      <c r="AD346" s="133" t="s">
        <v>1757</v>
      </c>
      <c r="AE346" s="79">
        <v>144</v>
      </c>
      <c r="AF346" s="79" t="s">
        <v>11290</v>
      </c>
      <c r="AG346" s="134">
        <v>0.625</v>
      </c>
      <c r="AH346" s="134">
        <v>4.5</v>
      </c>
      <c r="AI346" s="134">
        <v>5.5</v>
      </c>
      <c r="AJ346" s="134">
        <v>0.10199999999999999</v>
      </c>
      <c r="AK346" s="134">
        <v>9.25</v>
      </c>
      <c r="AL346" s="134">
        <v>4.75</v>
      </c>
      <c r="AM346" s="134">
        <v>4</v>
      </c>
      <c r="AN346" s="134">
        <v>1.28</v>
      </c>
      <c r="AO346" s="134">
        <v>0.10199999999999999</v>
      </c>
      <c r="AP346" s="134">
        <v>0.5</v>
      </c>
      <c r="AQ346" s="134">
        <v>1.25</v>
      </c>
      <c r="AR346" s="134">
        <v>3.25</v>
      </c>
      <c r="AS346" s="134">
        <v>6.0000000000000001E-3</v>
      </c>
      <c r="AT346" s="133" t="s">
        <v>7086</v>
      </c>
      <c r="AU346" s="133" t="s">
        <v>1757</v>
      </c>
      <c r="AV346" s="133" t="s">
        <v>9597</v>
      </c>
      <c r="AW346" s="133" t="s">
        <v>9628</v>
      </c>
    </row>
    <row r="347" spans="1:49" x14ac:dyDescent="0.25">
      <c r="A347" s="80" t="s">
        <v>1779</v>
      </c>
      <c r="B347" s="80" t="s">
        <v>1780</v>
      </c>
      <c r="C347" s="80" t="s">
        <v>9781</v>
      </c>
      <c r="D347" s="80" t="s">
        <v>9782</v>
      </c>
      <c r="E347" s="80" t="s">
        <v>1765</v>
      </c>
      <c r="F347" s="80" t="s">
        <v>9783</v>
      </c>
      <c r="G347" s="80" t="s">
        <v>9700</v>
      </c>
      <c r="H347" s="80" t="s">
        <v>9784</v>
      </c>
      <c r="I347" s="80" t="s">
        <v>5380</v>
      </c>
      <c r="K347" s="80" t="s">
        <v>1819</v>
      </c>
      <c r="L347" s="80" t="s">
        <v>551</v>
      </c>
      <c r="M347" s="80" t="s">
        <v>1890</v>
      </c>
      <c r="N347" s="80" t="s">
        <v>3396</v>
      </c>
      <c r="O347" s="80" t="s">
        <v>3550</v>
      </c>
      <c r="P347" s="80" t="s">
        <v>1</v>
      </c>
      <c r="Q347" s="80" t="s">
        <v>5380</v>
      </c>
      <c r="R347" s="80" t="s">
        <v>5452</v>
      </c>
      <c r="S347" s="80" t="s">
        <v>1759</v>
      </c>
      <c r="T347" s="80" t="s">
        <v>1759</v>
      </c>
      <c r="U347" s="110">
        <v>4.8499999999999996</v>
      </c>
      <c r="V347" s="110">
        <v>2.4249999999999998</v>
      </c>
      <c r="W347" s="91">
        <v>1.8</v>
      </c>
      <c r="X347" s="91">
        <v>1.8</v>
      </c>
      <c r="Y347" s="110" t="s">
        <v>7087</v>
      </c>
      <c r="Z347" s="110" t="s">
        <v>1</v>
      </c>
      <c r="AB347" s="133" t="s">
        <v>1</v>
      </c>
      <c r="AC347" s="133" t="s">
        <v>1</v>
      </c>
      <c r="AD347" s="133" t="s">
        <v>1759</v>
      </c>
      <c r="AE347" s="79">
        <v>1</v>
      </c>
      <c r="AF347" s="79" t="s">
        <v>11114</v>
      </c>
      <c r="AG347" s="134">
        <v>1</v>
      </c>
      <c r="AH347" s="134">
        <v>7.5</v>
      </c>
      <c r="AI347" s="134">
        <v>14.5</v>
      </c>
      <c r="AJ347" s="134">
        <v>0.38800000000000001</v>
      </c>
      <c r="AK347" s="134"/>
      <c r="AL347" s="134"/>
      <c r="AM347" s="134"/>
      <c r="AN347" s="134"/>
      <c r="AO347" s="134"/>
      <c r="AP347" s="134">
        <v>0.05</v>
      </c>
      <c r="AQ347" s="134">
        <v>54</v>
      </c>
      <c r="AR347" s="134">
        <v>108</v>
      </c>
      <c r="AS347" s="134"/>
      <c r="AT347" s="133" t="s">
        <v>1</v>
      </c>
      <c r="AU347" s="133" t="s">
        <v>1</v>
      </c>
      <c r="AV347" s="133" t="s">
        <v>9601</v>
      </c>
      <c r="AW347" s="133" t="s">
        <v>9630</v>
      </c>
    </row>
    <row r="348" spans="1:49" x14ac:dyDescent="0.25">
      <c r="A348" s="80" t="s">
        <v>1779</v>
      </c>
      <c r="B348" s="80" t="s">
        <v>1780</v>
      </c>
      <c r="C348" s="80" t="s">
        <v>9687</v>
      </c>
      <c r="D348" s="80" t="s">
        <v>9688</v>
      </c>
      <c r="E348" s="80" t="s">
        <v>1772</v>
      </c>
      <c r="F348" s="80" t="s">
        <v>9689</v>
      </c>
      <c r="G348" s="80" t="s">
        <v>9690</v>
      </c>
      <c r="H348" s="80" t="s">
        <v>9691</v>
      </c>
      <c r="I348" s="80" t="s">
        <v>5375</v>
      </c>
      <c r="K348" s="80" t="s">
        <v>1820</v>
      </c>
      <c r="L348" s="80" t="s">
        <v>534</v>
      </c>
      <c r="M348" s="80" t="s">
        <v>2207</v>
      </c>
      <c r="N348" s="80" t="s">
        <v>3370</v>
      </c>
      <c r="O348" s="80" t="s">
        <v>3526</v>
      </c>
      <c r="P348" s="80" t="s">
        <v>4379</v>
      </c>
      <c r="Q348" s="80" t="s">
        <v>5375</v>
      </c>
      <c r="R348" s="80" t="s">
        <v>5770</v>
      </c>
      <c r="S348" s="80" t="s">
        <v>1759</v>
      </c>
      <c r="T348" s="80" t="s">
        <v>1758</v>
      </c>
      <c r="U348" s="110">
        <v>17.5</v>
      </c>
      <c r="V348" s="110">
        <v>52.5</v>
      </c>
      <c r="W348" s="91">
        <v>5.0111999999999997</v>
      </c>
      <c r="X348" s="91">
        <v>30.0672</v>
      </c>
      <c r="Y348" s="110" t="s">
        <v>14932</v>
      </c>
      <c r="Z348" s="110" t="s">
        <v>1</v>
      </c>
      <c r="AB348" s="133" t="s">
        <v>7479</v>
      </c>
      <c r="AC348" s="133" t="s">
        <v>7479</v>
      </c>
      <c r="AD348" s="133" t="s">
        <v>1759</v>
      </c>
      <c r="AE348" s="79">
        <v>6</v>
      </c>
      <c r="AF348" s="79" t="s">
        <v>11090</v>
      </c>
      <c r="AG348" s="134">
        <v>0.5</v>
      </c>
      <c r="AH348" s="134">
        <v>10</v>
      </c>
      <c r="AI348" s="134">
        <v>18.25</v>
      </c>
      <c r="AJ348" s="134">
        <v>0.42399999999999999</v>
      </c>
      <c r="AK348" s="134">
        <v>15.5</v>
      </c>
      <c r="AL348" s="134">
        <v>9.5</v>
      </c>
      <c r="AM348" s="134">
        <v>4.75</v>
      </c>
      <c r="AN348" s="134">
        <v>2.65</v>
      </c>
      <c r="AO348" s="134">
        <v>0.40500000000000003</v>
      </c>
      <c r="AP348" s="134">
        <v>0</v>
      </c>
      <c r="AQ348" s="134">
        <v>168</v>
      </c>
      <c r="AR348" s="134">
        <v>29</v>
      </c>
      <c r="AS348" s="134">
        <v>0.26900000000000002</v>
      </c>
      <c r="AT348" s="133" t="s">
        <v>7070</v>
      </c>
      <c r="AU348" s="133" t="s">
        <v>1767</v>
      </c>
      <c r="AV348" s="133" t="s">
        <v>9602</v>
      </c>
      <c r="AW348" s="133" t="s">
        <v>9629</v>
      </c>
    </row>
    <row r="349" spans="1:49" x14ac:dyDescent="0.25">
      <c r="A349" s="80" t="s">
        <v>1779</v>
      </c>
      <c r="B349" s="80" t="s">
        <v>1786</v>
      </c>
      <c r="C349" s="80" t="s">
        <v>10060</v>
      </c>
      <c r="D349" s="80" t="s">
        <v>10061</v>
      </c>
      <c r="E349" s="80" t="s">
        <v>1787</v>
      </c>
      <c r="F349" s="80" t="s">
        <v>10062</v>
      </c>
      <c r="G349" s="80" t="s">
        <v>9861</v>
      </c>
      <c r="H349" s="80" t="s">
        <v>10063</v>
      </c>
      <c r="I349" s="80" t="s">
        <v>9635</v>
      </c>
      <c r="K349" s="80" t="s">
        <v>12332</v>
      </c>
      <c r="L349" s="80" t="s">
        <v>346</v>
      </c>
      <c r="M349" s="80" t="s">
        <v>15490</v>
      </c>
      <c r="N349" s="80" t="s">
        <v>3400</v>
      </c>
      <c r="O349" s="80" t="s">
        <v>3631</v>
      </c>
      <c r="P349" s="80" t="s">
        <v>4444</v>
      </c>
      <c r="Q349" s="80" t="s">
        <v>5374</v>
      </c>
      <c r="R349" s="80" t="s">
        <v>5841</v>
      </c>
      <c r="S349" s="80" t="s">
        <v>1774</v>
      </c>
      <c r="T349" s="80" t="s">
        <v>1758</v>
      </c>
      <c r="U349" s="110">
        <v>8.6</v>
      </c>
      <c r="V349" s="110">
        <v>25.8</v>
      </c>
      <c r="W349" s="91">
        <v>3.2250000000000001</v>
      </c>
      <c r="X349" s="91">
        <v>19.350000000000001</v>
      </c>
      <c r="Y349" s="110" t="s">
        <v>7087</v>
      </c>
      <c r="Z349" s="110" t="s">
        <v>1</v>
      </c>
      <c r="AB349" s="133" t="s">
        <v>7550</v>
      </c>
      <c r="AC349" s="133" t="s">
        <v>9048</v>
      </c>
      <c r="AD349" s="133" t="s">
        <v>1762</v>
      </c>
      <c r="AE349" s="79">
        <v>144</v>
      </c>
      <c r="AF349" s="79" t="s">
        <v>11186</v>
      </c>
      <c r="AG349" s="134">
        <v>0.15</v>
      </c>
      <c r="AH349" s="134">
        <v>9.5</v>
      </c>
      <c r="AI349" s="134">
        <v>10.5</v>
      </c>
      <c r="AJ349" s="134">
        <v>0.154</v>
      </c>
      <c r="AK349" s="134">
        <v>10.75</v>
      </c>
      <c r="AL349" s="134">
        <v>9.75</v>
      </c>
      <c r="AM349" s="134">
        <v>1</v>
      </c>
      <c r="AN349" s="134">
        <v>0.96</v>
      </c>
      <c r="AO349" s="134">
        <v>6.0999999999999999E-2</v>
      </c>
      <c r="AP349" s="134">
        <v>0</v>
      </c>
      <c r="AQ349" s="134">
        <v>6</v>
      </c>
      <c r="AR349" s="134">
        <v>36</v>
      </c>
      <c r="AS349" s="134">
        <v>3.1E-2</v>
      </c>
      <c r="AT349" s="133" t="s">
        <v>1773</v>
      </c>
      <c r="AU349" s="133" t="s">
        <v>7074</v>
      </c>
      <c r="AV349" s="133" t="s">
        <v>9597</v>
      </c>
      <c r="AW349" s="133" t="s">
        <v>9632</v>
      </c>
    </row>
    <row r="350" spans="1:49" x14ac:dyDescent="0.25">
      <c r="A350" s="80" t="s">
        <v>1779</v>
      </c>
      <c r="B350" s="80" t="s">
        <v>1780</v>
      </c>
      <c r="C350" s="80" t="s">
        <v>9838</v>
      </c>
      <c r="D350" s="80" t="s">
        <v>9839</v>
      </c>
      <c r="E350" s="80" t="s">
        <v>1781</v>
      </c>
      <c r="F350" s="80" t="s">
        <v>9840</v>
      </c>
      <c r="G350" s="80" t="s">
        <v>9812</v>
      </c>
      <c r="H350" s="80" t="s">
        <v>9841</v>
      </c>
      <c r="I350" s="80" t="s">
        <v>5375</v>
      </c>
      <c r="K350" s="80" t="s">
        <v>1820</v>
      </c>
      <c r="L350" s="80" t="s">
        <v>493</v>
      </c>
      <c r="M350" s="80" t="s">
        <v>2017</v>
      </c>
      <c r="N350" s="80" t="s">
        <v>3364</v>
      </c>
      <c r="O350" s="80" t="s">
        <v>3561</v>
      </c>
      <c r="P350" s="80" t="s">
        <v>4197</v>
      </c>
      <c r="Q350" s="80" t="s">
        <v>5375</v>
      </c>
      <c r="R350" s="80" t="s">
        <v>5580</v>
      </c>
      <c r="S350" s="80" t="s">
        <v>1761</v>
      </c>
      <c r="T350" s="80" t="s">
        <v>1767</v>
      </c>
      <c r="U350" s="110">
        <v>6</v>
      </c>
      <c r="V350" s="110">
        <v>30</v>
      </c>
      <c r="W350" s="91">
        <v>1.79</v>
      </c>
      <c r="X350" s="91">
        <v>17.899999999999999</v>
      </c>
      <c r="Y350" s="110" t="s">
        <v>7087</v>
      </c>
      <c r="Z350" s="110" t="s">
        <v>1</v>
      </c>
      <c r="AB350" s="133" t="s">
        <v>7289</v>
      </c>
      <c r="AC350" s="133" t="s">
        <v>8880</v>
      </c>
      <c r="AD350" s="133" t="s">
        <v>1759</v>
      </c>
      <c r="AE350" s="79">
        <v>10</v>
      </c>
      <c r="AF350" s="79" t="s">
        <v>11126</v>
      </c>
      <c r="AG350" s="134">
        <v>1.25</v>
      </c>
      <c r="AH350" s="134">
        <v>7.875</v>
      </c>
      <c r="AI350" s="134">
        <v>7.875</v>
      </c>
      <c r="AJ350" s="134">
        <v>0.47499999999999998</v>
      </c>
      <c r="AK350" s="134">
        <v>14.063000000000001</v>
      </c>
      <c r="AL350" s="134">
        <v>9.1880000000000006</v>
      </c>
      <c r="AM350" s="134">
        <v>9.5</v>
      </c>
      <c r="AN350" s="134">
        <v>5.46</v>
      </c>
      <c r="AO350" s="134">
        <v>0.71</v>
      </c>
      <c r="AP350" s="134">
        <v>0</v>
      </c>
      <c r="AQ350" s="134">
        <v>16</v>
      </c>
      <c r="AR350" s="134">
        <v>16</v>
      </c>
      <c r="AS350" s="134">
        <v>2.5000000000000001E-2</v>
      </c>
      <c r="AT350" s="133" t="s">
        <v>7070</v>
      </c>
      <c r="AU350" s="133" t="s">
        <v>7065</v>
      </c>
      <c r="AV350" s="133" t="s">
        <v>9601</v>
      </c>
      <c r="AW350" s="133" t="s">
        <v>9630</v>
      </c>
    </row>
    <row r="351" spans="1:49" x14ac:dyDescent="0.25">
      <c r="A351" s="80" t="s">
        <v>1779</v>
      </c>
      <c r="B351" s="80" t="s">
        <v>1784</v>
      </c>
      <c r="C351" s="80" t="s">
        <v>9794</v>
      </c>
      <c r="D351" s="80" t="s">
        <v>9795</v>
      </c>
      <c r="E351" s="80" t="s">
        <v>1787</v>
      </c>
      <c r="F351" s="80" t="s">
        <v>9796</v>
      </c>
      <c r="G351" s="80" t="s">
        <v>9797</v>
      </c>
      <c r="H351" s="80" t="s">
        <v>9798</v>
      </c>
      <c r="I351" s="80" t="s">
        <v>9635</v>
      </c>
      <c r="K351" s="80" t="s">
        <v>1820</v>
      </c>
      <c r="L351" s="80" t="s">
        <v>950</v>
      </c>
      <c r="M351" s="80" t="s">
        <v>1899</v>
      </c>
      <c r="N351" s="80" t="s">
        <v>3368</v>
      </c>
      <c r="O351" s="80" t="s">
        <v>3552</v>
      </c>
      <c r="P351" s="80" t="s">
        <v>4087</v>
      </c>
      <c r="Q351" s="80" t="s">
        <v>5374</v>
      </c>
      <c r="R351" s="80" t="s">
        <v>5462</v>
      </c>
      <c r="S351" s="80" t="s">
        <v>1759</v>
      </c>
      <c r="T351" s="80" t="s">
        <v>1758</v>
      </c>
      <c r="U351" s="110">
        <v>4</v>
      </c>
      <c r="V351" s="110">
        <v>12</v>
      </c>
      <c r="W351" s="91">
        <v>1.5</v>
      </c>
      <c r="X351" s="91">
        <v>9</v>
      </c>
      <c r="Y351" s="110" t="s">
        <v>7087</v>
      </c>
      <c r="Z351" s="110" t="s">
        <v>1</v>
      </c>
      <c r="AB351" s="133" t="s">
        <v>7171</v>
      </c>
      <c r="AC351" s="133" t="s">
        <v>8820</v>
      </c>
      <c r="AD351" s="133" t="s">
        <v>1762</v>
      </c>
      <c r="AE351" s="79">
        <v>144</v>
      </c>
      <c r="AF351" s="79" t="s">
        <v>11117</v>
      </c>
      <c r="AG351" s="134">
        <v>1</v>
      </c>
      <c r="AH351" s="134">
        <v>5.5</v>
      </c>
      <c r="AI351" s="134">
        <v>13.75</v>
      </c>
      <c r="AJ351" s="134">
        <v>0.112</v>
      </c>
      <c r="AK351" s="134">
        <v>16</v>
      </c>
      <c r="AL351" s="134">
        <v>10.5</v>
      </c>
      <c r="AM351" s="134">
        <v>1.75</v>
      </c>
      <c r="AN351" s="134">
        <v>0.7</v>
      </c>
      <c r="AO351" s="134">
        <v>0.17</v>
      </c>
      <c r="AP351" s="134">
        <v>8</v>
      </c>
      <c r="AQ351" s="134">
        <v>8</v>
      </c>
      <c r="AR351" s="134">
        <v>8.5</v>
      </c>
      <c r="AS351" s="134">
        <v>4.3999999999999997E-2</v>
      </c>
      <c r="AT351" s="133" t="s">
        <v>1783</v>
      </c>
      <c r="AU351" s="133" t="s">
        <v>7080</v>
      </c>
      <c r="AV351" s="133" t="s">
        <v>9597</v>
      </c>
      <c r="AW351" s="133" t="s">
        <v>9632</v>
      </c>
    </row>
    <row r="352" spans="1:49" x14ac:dyDescent="0.25">
      <c r="A352" s="80" t="s">
        <v>1779</v>
      </c>
      <c r="B352" s="80" t="s">
        <v>1797</v>
      </c>
      <c r="C352" s="80" t="s">
        <v>9636</v>
      </c>
      <c r="D352" s="80" t="s">
        <v>9637</v>
      </c>
      <c r="E352" s="80" t="s">
        <v>7086</v>
      </c>
      <c r="F352" s="80" t="s">
        <v>10519</v>
      </c>
      <c r="G352" s="80" t="s">
        <v>9808</v>
      </c>
      <c r="H352" s="80" t="s">
        <v>10520</v>
      </c>
      <c r="I352" s="80" t="s">
        <v>9635</v>
      </c>
      <c r="K352" s="80" t="s">
        <v>1820</v>
      </c>
      <c r="L352" s="80" t="s">
        <v>339</v>
      </c>
      <c r="M352" s="80" t="s">
        <v>12345</v>
      </c>
      <c r="N352" s="80" t="s">
        <v>3387</v>
      </c>
      <c r="O352" s="80" t="s">
        <v>3813</v>
      </c>
      <c r="P352" s="80" t="s">
        <v>4902</v>
      </c>
      <c r="Q352" s="80" t="s">
        <v>5374</v>
      </c>
      <c r="R352" s="80" t="s">
        <v>6369</v>
      </c>
      <c r="S352" s="80" t="s">
        <v>1759</v>
      </c>
      <c r="T352" s="80" t="s">
        <v>1757</v>
      </c>
      <c r="U352" s="110">
        <v>5.45</v>
      </c>
      <c r="V352" s="110">
        <v>32.700000000000003</v>
      </c>
      <c r="W352" s="91">
        <v>2.3707500000000001</v>
      </c>
      <c r="X352" s="91">
        <v>28.449000000000002</v>
      </c>
      <c r="Y352" s="110" t="s">
        <v>14932</v>
      </c>
      <c r="Z352" s="110" t="s">
        <v>1</v>
      </c>
      <c r="AB352" s="133" t="s">
        <v>8079</v>
      </c>
      <c r="AC352" s="133" t="s">
        <v>9297</v>
      </c>
      <c r="AD352" s="133" t="s">
        <v>1761</v>
      </c>
      <c r="AE352" s="79">
        <v>300</v>
      </c>
      <c r="AF352" s="79" t="s">
        <v>11291</v>
      </c>
      <c r="AG352" s="134">
        <v>1.38</v>
      </c>
      <c r="AH352" s="134">
        <v>6.5</v>
      </c>
      <c r="AI352" s="134">
        <v>3.7</v>
      </c>
      <c r="AJ352" s="134">
        <v>9.1999999999999998E-2</v>
      </c>
      <c r="AK352" s="134">
        <v>8.6999999999999993</v>
      </c>
      <c r="AL352" s="134">
        <v>6.7</v>
      </c>
      <c r="AM352" s="134">
        <v>4</v>
      </c>
      <c r="AN352" s="134">
        <v>1.1499999999999999</v>
      </c>
      <c r="AO352" s="134">
        <v>0.13500000000000001</v>
      </c>
      <c r="AP352" s="134">
        <v>5.25</v>
      </c>
      <c r="AQ352" s="134">
        <v>6.5</v>
      </c>
      <c r="AR352" s="134">
        <v>3.75</v>
      </c>
      <c r="AS352" s="134">
        <v>0.1</v>
      </c>
      <c r="AT352" s="133" t="s">
        <v>1775</v>
      </c>
      <c r="AU352" s="133" t="s">
        <v>1757</v>
      </c>
      <c r="AV352" s="133" t="s">
        <v>9620</v>
      </c>
      <c r="AW352" s="133" t="s">
        <v>9629</v>
      </c>
    </row>
    <row r="353" spans="1:49" x14ac:dyDescent="0.25">
      <c r="A353" s="80" t="s">
        <v>1779</v>
      </c>
      <c r="B353" s="80" t="s">
        <v>1780</v>
      </c>
      <c r="C353" s="80" t="s">
        <v>9953</v>
      </c>
      <c r="D353" s="80" t="s">
        <v>9954</v>
      </c>
      <c r="E353" s="80" t="s">
        <v>1781</v>
      </c>
      <c r="F353" s="80" t="s">
        <v>9955</v>
      </c>
      <c r="G353" s="80" t="s">
        <v>9695</v>
      </c>
      <c r="H353" s="80" t="s">
        <v>9956</v>
      </c>
      <c r="I353" s="80" t="s">
        <v>5375</v>
      </c>
      <c r="K353" s="80" t="s">
        <v>1820</v>
      </c>
      <c r="L353" s="80" t="s">
        <v>538</v>
      </c>
      <c r="M353" s="80" t="s">
        <v>2209</v>
      </c>
      <c r="N353" s="80" t="s">
        <v>3385</v>
      </c>
      <c r="O353" s="80" t="s">
        <v>3527</v>
      </c>
      <c r="P353" s="80" t="s">
        <v>4382</v>
      </c>
      <c r="Q353" s="80" t="s">
        <v>5375</v>
      </c>
      <c r="R353" s="80" t="s">
        <v>5772</v>
      </c>
      <c r="S353" s="80" t="s">
        <v>1762</v>
      </c>
      <c r="T353" s="80" t="s">
        <v>1767</v>
      </c>
      <c r="U353" s="110">
        <v>5.5</v>
      </c>
      <c r="V353" s="110">
        <v>27.5</v>
      </c>
      <c r="W353" s="91">
        <v>1.48</v>
      </c>
      <c r="X353" s="91">
        <v>14.8</v>
      </c>
      <c r="Y353" s="110" t="s">
        <v>7087</v>
      </c>
      <c r="Z353" s="110" t="s">
        <v>1</v>
      </c>
      <c r="AB353" s="133" t="s">
        <v>7481</v>
      </c>
      <c r="AC353" s="133" t="s">
        <v>9003</v>
      </c>
      <c r="AD353" s="133" t="s">
        <v>1759</v>
      </c>
      <c r="AE353" s="79">
        <v>10</v>
      </c>
      <c r="AF353" s="79" t="s">
        <v>11157</v>
      </c>
      <c r="AG353" s="134">
        <v>1</v>
      </c>
      <c r="AH353" s="134">
        <v>6.875</v>
      </c>
      <c r="AI353" s="134">
        <v>6.875</v>
      </c>
      <c r="AJ353" s="134">
        <v>0.4</v>
      </c>
      <c r="AK353" s="134">
        <v>11.824999999999999</v>
      </c>
      <c r="AL353" s="134">
        <v>7.3250000000000002</v>
      </c>
      <c r="AM353" s="134">
        <v>7.2750000000000004</v>
      </c>
      <c r="AN353" s="134">
        <v>4.41</v>
      </c>
      <c r="AO353" s="134">
        <v>0.36499999999999999</v>
      </c>
      <c r="AP353" s="134">
        <v>0.5</v>
      </c>
      <c r="AQ353" s="134">
        <v>7</v>
      </c>
      <c r="AR353" s="134">
        <v>7</v>
      </c>
      <c r="AS353" s="134">
        <v>1.9E-2</v>
      </c>
      <c r="AT353" s="133" t="s">
        <v>1763</v>
      </c>
      <c r="AU353" s="133" t="s">
        <v>1758</v>
      </c>
      <c r="AV353" s="133" t="s">
        <v>9603</v>
      </c>
      <c r="AW353" s="133" t="s">
        <v>9630</v>
      </c>
    </row>
    <row r="354" spans="1:49" x14ac:dyDescent="0.25">
      <c r="A354" s="80" t="s">
        <v>1779</v>
      </c>
      <c r="B354" s="80" t="s">
        <v>1780</v>
      </c>
      <c r="C354" s="80" t="s">
        <v>9670</v>
      </c>
      <c r="D354" s="80" t="s">
        <v>9671</v>
      </c>
      <c r="E354" s="80" t="s">
        <v>1772</v>
      </c>
      <c r="F354" s="80" t="s">
        <v>9672</v>
      </c>
      <c r="G354" s="80" t="s">
        <v>9673</v>
      </c>
      <c r="H354" s="80" t="s">
        <v>9674</v>
      </c>
      <c r="I354" s="80" t="s">
        <v>5375</v>
      </c>
      <c r="K354" s="80" t="s">
        <v>1820</v>
      </c>
      <c r="L354" s="80" t="s">
        <v>349</v>
      </c>
      <c r="M354" s="80" t="s">
        <v>2280</v>
      </c>
      <c r="N354" s="80" t="s">
        <v>3393</v>
      </c>
      <c r="O354" s="80" t="s">
        <v>3522</v>
      </c>
      <c r="P354" s="80" t="s">
        <v>4448</v>
      </c>
      <c r="Q354" s="80" t="s">
        <v>5375</v>
      </c>
      <c r="R354" s="80" t="s">
        <v>5845</v>
      </c>
      <c r="S354" s="80" t="s">
        <v>1759</v>
      </c>
      <c r="T354" s="80" t="s">
        <v>1759</v>
      </c>
      <c r="U354" s="110">
        <v>43.2</v>
      </c>
      <c r="V354" s="110">
        <v>21.6</v>
      </c>
      <c r="W354" s="91">
        <v>13.05</v>
      </c>
      <c r="X354" s="91">
        <v>13.05</v>
      </c>
      <c r="Y354" s="110" t="s">
        <v>14932</v>
      </c>
      <c r="Z354" s="110" t="s">
        <v>1</v>
      </c>
      <c r="AB354" s="133" t="s">
        <v>7554</v>
      </c>
      <c r="AC354" s="133" t="s">
        <v>9049</v>
      </c>
      <c r="AD354" s="133" t="s">
        <v>1759</v>
      </c>
      <c r="AE354" s="79">
        <v>1</v>
      </c>
      <c r="AF354" s="79" t="s">
        <v>11086</v>
      </c>
      <c r="AG354" s="134">
        <v>2.75</v>
      </c>
      <c r="AH354" s="134">
        <v>2.75</v>
      </c>
      <c r="AI354" s="134">
        <v>40.25</v>
      </c>
      <c r="AJ354" s="134">
        <v>3.1320000000000001</v>
      </c>
      <c r="AK354" s="134">
        <v>2.75</v>
      </c>
      <c r="AL354" s="134">
        <v>2.75</v>
      </c>
      <c r="AM354" s="134">
        <v>40.625</v>
      </c>
      <c r="AN354" s="134">
        <v>3.2629999999999999</v>
      </c>
      <c r="AO354" s="134">
        <v>0.17799999999999999</v>
      </c>
      <c r="AP354" s="134">
        <v>0.01</v>
      </c>
      <c r="AQ354" s="134">
        <v>1200</v>
      </c>
      <c r="AR354" s="134">
        <v>40</v>
      </c>
      <c r="AS354" s="134"/>
      <c r="AT354" s="133" t="s">
        <v>9571</v>
      </c>
      <c r="AU354" s="133" t="s">
        <v>1759</v>
      </c>
      <c r="AV354" s="133" t="s">
        <v>9602</v>
      </c>
      <c r="AW354" s="133" t="s">
        <v>9629</v>
      </c>
    </row>
    <row r="355" spans="1:49" x14ac:dyDescent="0.25">
      <c r="A355" s="80" t="s">
        <v>1779</v>
      </c>
      <c r="B355" s="80" t="s">
        <v>1780</v>
      </c>
      <c r="C355" s="80" t="s">
        <v>9842</v>
      </c>
      <c r="D355" s="80" t="s">
        <v>9843</v>
      </c>
      <c r="E355" s="80" t="s">
        <v>1771</v>
      </c>
      <c r="F355" s="80" t="s">
        <v>9844</v>
      </c>
      <c r="G355" s="80" t="s">
        <v>9695</v>
      </c>
      <c r="H355" s="80" t="s">
        <v>9845</v>
      </c>
      <c r="I355" s="80" t="s">
        <v>9728</v>
      </c>
      <c r="K355" s="80" t="s">
        <v>1820</v>
      </c>
      <c r="L355" s="80" t="s">
        <v>185</v>
      </c>
      <c r="M355" s="80" t="s">
        <v>2020</v>
      </c>
      <c r="N355" s="80" t="s">
        <v>3379</v>
      </c>
      <c r="O355" s="80" t="s">
        <v>3527</v>
      </c>
      <c r="P355" s="80" t="s">
        <v>4199</v>
      </c>
      <c r="Q355" s="80" t="s">
        <v>5379</v>
      </c>
      <c r="R355" s="80" t="s">
        <v>5583</v>
      </c>
      <c r="S355" s="80" t="s">
        <v>1760</v>
      </c>
      <c r="T355" s="80" t="s">
        <v>1757</v>
      </c>
      <c r="U355" s="110">
        <v>1.75</v>
      </c>
      <c r="V355" s="110">
        <v>10.5</v>
      </c>
      <c r="W355" s="91">
        <v>0.875</v>
      </c>
      <c r="X355" s="91">
        <v>10.5</v>
      </c>
      <c r="Y355" s="110" t="s">
        <v>7087</v>
      </c>
      <c r="Z355" s="110" t="s">
        <v>1</v>
      </c>
      <c r="AB355" s="133" t="s">
        <v>7292</v>
      </c>
      <c r="AC355" s="133" t="s">
        <v>7292</v>
      </c>
      <c r="AD355" s="133" t="s">
        <v>1759</v>
      </c>
      <c r="AE355" s="79">
        <v>12</v>
      </c>
      <c r="AF355" s="79" t="s">
        <v>11091</v>
      </c>
      <c r="AG355" s="134">
        <v>0.625</v>
      </c>
      <c r="AH355" s="134">
        <v>6.875</v>
      </c>
      <c r="AI355" s="134">
        <v>6.875</v>
      </c>
      <c r="AJ355" s="134">
        <v>0.13100000000000001</v>
      </c>
      <c r="AK355" s="134">
        <v>8.4499999999999993</v>
      </c>
      <c r="AL355" s="134">
        <v>7.3250000000000002</v>
      </c>
      <c r="AM355" s="134">
        <v>7.5250000000000004</v>
      </c>
      <c r="AN355" s="134">
        <v>1.8919999999999999</v>
      </c>
      <c r="AO355" s="134">
        <v>0.27</v>
      </c>
      <c r="AP355" s="134">
        <v>0.5</v>
      </c>
      <c r="AQ355" s="134">
        <v>7</v>
      </c>
      <c r="AR355" s="134">
        <v>7</v>
      </c>
      <c r="AS355" s="134">
        <v>1.9E-2</v>
      </c>
      <c r="AT355" s="133" t="s">
        <v>9568</v>
      </c>
      <c r="AU355" s="133" t="s">
        <v>1758</v>
      </c>
      <c r="AV355" s="133" t="s">
        <v>9603</v>
      </c>
      <c r="AW355" s="133" t="s">
        <v>9630</v>
      </c>
    </row>
    <row r="356" spans="1:49" x14ac:dyDescent="0.25">
      <c r="A356" s="80" t="s">
        <v>1779</v>
      </c>
      <c r="B356" s="80" t="s">
        <v>1780</v>
      </c>
      <c r="C356" s="80" t="s">
        <v>9804</v>
      </c>
      <c r="D356" s="80" t="s">
        <v>9805</v>
      </c>
      <c r="E356" s="80" t="s">
        <v>1781</v>
      </c>
      <c r="F356" s="80" t="s">
        <v>9806</v>
      </c>
      <c r="G356" s="80" t="s">
        <v>9744</v>
      </c>
      <c r="H356" s="80" t="s">
        <v>9807</v>
      </c>
      <c r="I356" s="80" t="s">
        <v>5375</v>
      </c>
      <c r="K356" s="80" t="s">
        <v>1820</v>
      </c>
      <c r="L356" s="80" t="s">
        <v>255</v>
      </c>
      <c r="M356" s="80" t="s">
        <v>1903</v>
      </c>
      <c r="N356" s="80" t="s">
        <v>3372</v>
      </c>
      <c r="O356" s="80" t="s">
        <v>3553</v>
      </c>
      <c r="P356" s="80" t="s">
        <v>4091</v>
      </c>
      <c r="Q356" s="80" t="s">
        <v>5375</v>
      </c>
      <c r="R356" s="80" t="s">
        <v>5466</v>
      </c>
      <c r="S356" s="80" t="s">
        <v>7063</v>
      </c>
      <c r="T356" s="80" t="s">
        <v>1758</v>
      </c>
      <c r="U356" s="110">
        <v>13.95</v>
      </c>
      <c r="V356" s="110">
        <v>41.85</v>
      </c>
      <c r="W356" s="91">
        <v>4.13</v>
      </c>
      <c r="X356" s="91">
        <v>24.78</v>
      </c>
      <c r="Y356" s="110" t="s">
        <v>7087</v>
      </c>
      <c r="Z356" s="110" t="s">
        <v>1</v>
      </c>
      <c r="AB356" s="133" t="s">
        <v>7175</v>
      </c>
      <c r="AC356" s="133" t="s">
        <v>7175</v>
      </c>
      <c r="AD356" s="133" t="s">
        <v>1759</v>
      </c>
      <c r="AE356" s="79">
        <v>6</v>
      </c>
      <c r="AF356" s="79" t="s">
        <v>11119</v>
      </c>
      <c r="AG356" s="134">
        <v>3.125</v>
      </c>
      <c r="AH356" s="134">
        <v>10</v>
      </c>
      <c r="AI356" s="134">
        <v>5</v>
      </c>
      <c r="AJ356" s="134">
        <v>0.97599999999999998</v>
      </c>
      <c r="AK356" s="134">
        <v>15.824999999999999</v>
      </c>
      <c r="AL356" s="134">
        <v>10.7</v>
      </c>
      <c r="AM356" s="134">
        <v>8.7750000000000004</v>
      </c>
      <c r="AN356" s="134">
        <v>6.5960000000000001</v>
      </c>
      <c r="AO356" s="134">
        <v>0.86</v>
      </c>
      <c r="AP356" s="134">
        <v>5.5E-2</v>
      </c>
      <c r="AQ356" s="134">
        <v>10</v>
      </c>
      <c r="AR356" s="134">
        <v>10</v>
      </c>
      <c r="AS356" s="134">
        <v>6.0000000000000001E-3</v>
      </c>
      <c r="AT356" s="133" t="s">
        <v>1767</v>
      </c>
      <c r="AU356" s="133" t="s">
        <v>7065</v>
      </c>
      <c r="AV356" s="133" t="s">
        <v>9601</v>
      </c>
      <c r="AW356" s="133" t="s">
        <v>9630</v>
      </c>
    </row>
    <row r="357" spans="1:49" x14ac:dyDescent="0.25">
      <c r="A357" s="80" t="s">
        <v>1779</v>
      </c>
      <c r="B357" s="80" t="s">
        <v>1780</v>
      </c>
      <c r="C357" s="80" t="s">
        <v>9650</v>
      </c>
      <c r="D357" s="80" t="s">
        <v>9651</v>
      </c>
      <c r="E357" s="80" t="s">
        <v>1772</v>
      </c>
      <c r="F357" s="80" t="s">
        <v>9652</v>
      </c>
      <c r="G357" s="80" t="s">
        <v>9644</v>
      </c>
      <c r="H357" s="80" t="s">
        <v>9653</v>
      </c>
      <c r="I357" s="80" t="s">
        <v>5375</v>
      </c>
      <c r="K357" s="80" t="s">
        <v>1820</v>
      </c>
      <c r="L357" s="80" t="s">
        <v>319</v>
      </c>
      <c r="M357" s="80" t="s">
        <v>2283</v>
      </c>
      <c r="N357" s="80" t="s">
        <v>3385</v>
      </c>
      <c r="O357" s="80" t="s">
        <v>3562</v>
      </c>
      <c r="P357" s="80" t="s">
        <v>4450</v>
      </c>
      <c r="Q357" s="80" t="s">
        <v>5375</v>
      </c>
      <c r="R357" s="80" t="s">
        <v>5848</v>
      </c>
      <c r="S357" s="80" t="s">
        <v>1762</v>
      </c>
      <c r="T357" s="80" t="s">
        <v>1757</v>
      </c>
      <c r="U357" s="110">
        <v>6.4</v>
      </c>
      <c r="V357" s="110">
        <v>38.4</v>
      </c>
      <c r="W357" s="91">
        <v>1.6588000000000001</v>
      </c>
      <c r="X357" s="91">
        <v>19.9056</v>
      </c>
      <c r="Y357" s="110" t="s">
        <v>14932</v>
      </c>
      <c r="Z357" s="110" t="s">
        <v>1</v>
      </c>
      <c r="AB357" s="133" t="s">
        <v>7557</v>
      </c>
      <c r="AC357" s="133" t="s">
        <v>9051</v>
      </c>
      <c r="AD357" s="133" t="s">
        <v>1760</v>
      </c>
      <c r="AE357" s="79">
        <v>96</v>
      </c>
      <c r="AF357" s="79" t="s">
        <v>11085</v>
      </c>
      <c r="AG357" s="134">
        <v>1</v>
      </c>
      <c r="AH357" s="134">
        <v>4.9370000000000003</v>
      </c>
      <c r="AI357" s="134">
        <v>10</v>
      </c>
      <c r="AJ357" s="134">
        <v>0.28799999999999998</v>
      </c>
      <c r="AK357" s="134">
        <v>9.1880000000000006</v>
      </c>
      <c r="AL357" s="134">
        <v>8.25</v>
      </c>
      <c r="AM357" s="134">
        <v>5</v>
      </c>
      <c r="AN357" s="134">
        <v>3.6</v>
      </c>
      <c r="AO357" s="134">
        <v>0.219</v>
      </c>
      <c r="AP357" s="134"/>
      <c r="AQ357" s="134"/>
      <c r="AR357" s="134"/>
      <c r="AS357" s="134"/>
      <c r="AT357" s="133" t="s">
        <v>1761</v>
      </c>
      <c r="AU357" s="133" t="s">
        <v>7075</v>
      </c>
      <c r="AV357" s="133" t="s">
        <v>9598</v>
      </c>
      <c r="AW357" s="133" t="s">
        <v>9629</v>
      </c>
    </row>
    <row r="358" spans="1:49" x14ac:dyDescent="0.25">
      <c r="A358" s="80" t="s">
        <v>1779</v>
      </c>
      <c r="B358" s="80" t="s">
        <v>1804</v>
      </c>
      <c r="C358" s="80" t="s">
        <v>10006</v>
      </c>
      <c r="D358" s="80" t="s">
        <v>10007</v>
      </c>
      <c r="E358" s="80" t="s">
        <v>1766</v>
      </c>
      <c r="F358" s="80" t="s">
        <v>10008</v>
      </c>
      <c r="G358" s="80" t="s">
        <v>9668</v>
      </c>
      <c r="H358" s="80" t="s">
        <v>10009</v>
      </c>
      <c r="I358" s="80" t="s">
        <v>1804</v>
      </c>
      <c r="K358" s="80" t="s">
        <v>13934</v>
      </c>
      <c r="L358" s="80" t="s">
        <v>1340</v>
      </c>
      <c r="M358" s="80" t="s">
        <v>2211</v>
      </c>
      <c r="N358" s="80" t="s">
        <v>13939</v>
      </c>
      <c r="O358" s="80" t="s">
        <v>3547</v>
      </c>
      <c r="P358" s="80" t="s">
        <v>4384</v>
      </c>
      <c r="Q358" s="80" t="s">
        <v>1804</v>
      </c>
      <c r="R358" s="80" t="s">
        <v>5774</v>
      </c>
      <c r="S358" s="80" t="s">
        <v>1763</v>
      </c>
      <c r="T358" s="80" t="s">
        <v>1757</v>
      </c>
      <c r="U358" s="110">
        <v>7.45</v>
      </c>
      <c r="V358" s="110">
        <v>44.7</v>
      </c>
      <c r="W358" s="91">
        <v>1.86</v>
      </c>
      <c r="X358" s="91">
        <v>22.32</v>
      </c>
      <c r="Y358" s="110" t="s">
        <v>7087</v>
      </c>
      <c r="Z358" s="110" t="s">
        <v>1</v>
      </c>
      <c r="AB358" s="133" t="s">
        <v>7483</v>
      </c>
      <c r="AC358" s="133" t="s">
        <v>7483</v>
      </c>
      <c r="AD358" s="133" t="s">
        <v>1759</v>
      </c>
      <c r="AE358" s="79">
        <v>12</v>
      </c>
      <c r="AF358" s="79" t="s">
        <v>11170</v>
      </c>
      <c r="AG358" s="134">
        <v>0.75</v>
      </c>
      <c r="AH358" s="134">
        <v>6.5</v>
      </c>
      <c r="AI358" s="134">
        <v>6.5</v>
      </c>
      <c r="AJ358" s="134">
        <v>0.17199999999999999</v>
      </c>
      <c r="AK358" s="134">
        <v>10.845000000000001</v>
      </c>
      <c r="AL358" s="134">
        <v>6.8449999999999998</v>
      </c>
      <c r="AM358" s="134">
        <v>6.8150000000000004</v>
      </c>
      <c r="AN358" s="134">
        <v>2.3570000000000002</v>
      </c>
      <c r="AO358" s="134">
        <v>0.29299999999999998</v>
      </c>
      <c r="AP358" s="134">
        <v>5.5E-2</v>
      </c>
      <c r="AQ358" s="134">
        <v>12.875</v>
      </c>
      <c r="AR358" s="134">
        <v>12.875</v>
      </c>
      <c r="AS358" s="134">
        <v>0.01</v>
      </c>
      <c r="AT358" s="133" t="s">
        <v>1761</v>
      </c>
      <c r="AU358" s="133" t="s">
        <v>7077</v>
      </c>
      <c r="AV358" s="133" t="s">
        <v>9601</v>
      </c>
      <c r="AW358" s="133" t="s">
        <v>9630</v>
      </c>
    </row>
    <row r="359" spans="1:49" x14ac:dyDescent="0.25">
      <c r="A359" s="80" t="s">
        <v>1779</v>
      </c>
      <c r="B359" s="80" t="s">
        <v>1780</v>
      </c>
      <c r="C359" s="80" t="s">
        <v>9875</v>
      </c>
      <c r="D359" s="80" t="s">
        <v>9876</v>
      </c>
      <c r="E359" s="80" t="s">
        <v>7086</v>
      </c>
      <c r="F359" s="80" t="s">
        <v>9877</v>
      </c>
      <c r="G359" s="80" t="s">
        <v>9700</v>
      </c>
      <c r="H359" s="80" t="s">
        <v>9878</v>
      </c>
      <c r="I359" s="80" t="s">
        <v>9741</v>
      </c>
      <c r="K359" s="80" t="s">
        <v>13936</v>
      </c>
      <c r="L359" s="80" t="s">
        <v>498</v>
      </c>
      <c r="M359" s="80" t="s">
        <v>2022</v>
      </c>
      <c r="N359" s="80" t="s">
        <v>3394</v>
      </c>
      <c r="O359" s="80" t="s">
        <v>3578</v>
      </c>
      <c r="P359" s="80" t="s">
        <v>4201</v>
      </c>
      <c r="Q359" s="80" t="s">
        <v>5376</v>
      </c>
      <c r="R359" s="80" t="s">
        <v>5585</v>
      </c>
      <c r="S359" s="80" t="s">
        <v>1759</v>
      </c>
      <c r="T359" s="80" t="s">
        <v>1757</v>
      </c>
      <c r="U359" s="110">
        <v>6.9</v>
      </c>
      <c r="V359" s="110">
        <v>41.4</v>
      </c>
      <c r="W359" s="91">
        <v>3.0015000000000001</v>
      </c>
      <c r="X359" s="91">
        <v>36.018000000000001</v>
      </c>
      <c r="Y359" s="110" t="s">
        <v>14932</v>
      </c>
      <c r="Z359" s="110" t="s">
        <v>1</v>
      </c>
      <c r="AB359" s="133" t="s">
        <v>7294</v>
      </c>
      <c r="AC359" s="133" t="s">
        <v>8883</v>
      </c>
      <c r="AD359" s="133" t="s">
        <v>1764</v>
      </c>
      <c r="AE359" s="79">
        <v>48</v>
      </c>
      <c r="AF359" s="79" t="s">
        <v>11132</v>
      </c>
      <c r="AG359" s="134">
        <v>0.25</v>
      </c>
      <c r="AH359" s="134">
        <v>8</v>
      </c>
      <c r="AI359" s="134">
        <v>13</v>
      </c>
      <c r="AJ359" s="134">
        <v>0.2</v>
      </c>
      <c r="AK359" s="134">
        <v>12</v>
      </c>
      <c r="AL359" s="134">
        <v>8.75</v>
      </c>
      <c r="AM359" s="134">
        <v>3.25</v>
      </c>
      <c r="AN359" s="134">
        <v>2.5</v>
      </c>
      <c r="AO359" s="134">
        <v>0.19700000000000001</v>
      </c>
      <c r="AP359" s="134">
        <v>0.1</v>
      </c>
      <c r="AQ359" s="134">
        <v>72</v>
      </c>
      <c r="AR359" s="134">
        <v>29</v>
      </c>
      <c r="AS359" s="134"/>
      <c r="AT359" s="133" t="s">
        <v>1773</v>
      </c>
      <c r="AU359" s="133" t="s">
        <v>7066</v>
      </c>
      <c r="AV359" s="133" t="s">
        <v>9602</v>
      </c>
      <c r="AW359" s="133" t="s">
        <v>9629</v>
      </c>
    </row>
    <row r="360" spans="1:49" x14ac:dyDescent="0.25">
      <c r="A360" s="80" t="s">
        <v>1779</v>
      </c>
      <c r="B360" s="80" t="s">
        <v>1780</v>
      </c>
      <c r="C360" s="80" t="s">
        <v>9804</v>
      </c>
      <c r="D360" s="80" t="s">
        <v>9805</v>
      </c>
      <c r="E360" s="80" t="s">
        <v>1781</v>
      </c>
      <c r="F360" s="80" t="s">
        <v>9806</v>
      </c>
      <c r="G360" s="80" t="s">
        <v>9744</v>
      </c>
      <c r="H360" s="80" t="s">
        <v>9807</v>
      </c>
      <c r="I360" s="80" t="s">
        <v>5375</v>
      </c>
      <c r="K360" s="80" t="s">
        <v>1820</v>
      </c>
      <c r="L360" s="80" t="s">
        <v>953</v>
      </c>
      <c r="M360" s="80" t="s">
        <v>1908</v>
      </c>
      <c r="N360" s="80" t="s">
        <v>3364</v>
      </c>
      <c r="O360" s="80" t="s">
        <v>3553</v>
      </c>
      <c r="P360" s="80" t="s">
        <v>4096</v>
      </c>
      <c r="Q360" s="80" t="s">
        <v>5375</v>
      </c>
      <c r="R360" s="80" t="s">
        <v>5471</v>
      </c>
      <c r="S360" s="80" t="s">
        <v>7063</v>
      </c>
      <c r="T360" s="80" t="s">
        <v>1758</v>
      </c>
      <c r="U360" s="110">
        <v>13.95</v>
      </c>
      <c r="V360" s="110">
        <v>41.85</v>
      </c>
      <c r="W360" s="91">
        <v>4.13</v>
      </c>
      <c r="X360" s="91">
        <v>24.78</v>
      </c>
      <c r="Y360" s="110" t="s">
        <v>7087</v>
      </c>
      <c r="Z360" s="110" t="s">
        <v>1</v>
      </c>
      <c r="AB360" s="133" t="s">
        <v>7180</v>
      </c>
      <c r="AC360" s="133" t="s">
        <v>8824</v>
      </c>
      <c r="AD360" s="133" t="s">
        <v>1759</v>
      </c>
      <c r="AE360" s="79">
        <v>6</v>
      </c>
      <c r="AF360" s="79" t="s">
        <v>11119</v>
      </c>
      <c r="AG360" s="134">
        <v>3.125</v>
      </c>
      <c r="AH360" s="134">
        <v>10</v>
      </c>
      <c r="AI360" s="134">
        <v>5</v>
      </c>
      <c r="AJ360" s="134">
        <v>0.97599999999999998</v>
      </c>
      <c r="AK360" s="134">
        <v>15.824999999999999</v>
      </c>
      <c r="AL360" s="134">
        <v>10.7</v>
      </c>
      <c r="AM360" s="134">
        <v>8.7750000000000004</v>
      </c>
      <c r="AN360" s="134">
        <v>6.5960000000000001</v>
      </c>
      <c r="AO360" s="134">
        <v>0.86</v>
      </c>
      <c r="AP360" s="134">
        <v>5.5E-2</v>
      </c>
      <c r="AQ360" s="134">
        <v>10</v>
      </c>
      <c r="AR360" s="134">
        <v>10</v>
      </c>
      <c r="AS360" s="134">
        <v>6.0000000000000001E-3</v>
      </c>
      <c r="AT360" s="133" t="s">
        <v>1767</v>
      </c>
      <c r="AU360" s="133" t="s">
        <v>7065</v>
      </c>
      <c r="AV360" s="133" t="s">
        <v>9601</v>
      </c>
      <c r="AW360" s="133" t="s">
        <v>9630</v>
      </c>
    </row>
    <row r="361" spans="1:49" x14ac:dyDescent="0.25">
      <c r="A361" s="80" t="s">
        <v>1779</v>
      </c>
      <c r="B361" s="80" t="s">
        <v>1780</v>
      </c>
      <c r="C361" s="80" t="s">
        <v>9786</v>
      </c>
      <c r="D361" s="80" t="s">
        <v>9787</v>
      </c>
      <c r="E361" s="80" t="s">
        <v>1772</v>
      </c>
      <c r="F361" s="80" t="s">
        <v>9788</v>
      </c>
      <c r="G361" s="80" t="s">
        <v>9700</v>
      </c>
      <c r="H361" s="80" t="s">
        <v>9789</v>
      </c>
      <c r="I361" s="80" t="s">
        <v>5375</v>
      </c>
      <c r="K361" s="80" t="s">
        <v>1820</v>
      </c>
      <c r="L361" s="80" t="s">
        <v>323</v>
      </c>
      <c r="M361" s="80" t="s">
        <v>2291</v>
      </c>
      <c r="N361" s="80" t="s">
        <v>3393</v>
      </c>
      <c r="O361" s="80" t="s">
        <v>3551</v>
      </c>
      <c r="P361" s="80" t="s">
        <v>4455</v>
      </c>
      <c r="Q361" s="80" t="s">
        <v>5375</v>
      </c>
      <c r="R361" s="80" t="s">
        <v>5856</v>
      </c>
      <c r="S361" s="80" t="s">
        <v>1759</v>
      </c>
      <c r="T361" s="80" t="s">
        <v>1757</v>
      </c>
      <c r="U361" s="110">
        <v>6.45</v>
      </c>
      <c r="V361" s="110">
        <v>38.700000000000003</v>
      </c>
      <c r="W361" s="91">
        <v>1.5427999999999999</v>
      </c>
      <c r="X361" s="91">
        <v>18.5136</v>
      </c>
      <c r="Y361" s="110" t="s">
        <v>14932</v>
      </c>
      <c r="Z361" s="110" t="s">
        <v>1</v>
      </c>
      <c r="AB361" s="133" t="s">
        <v>7565</v>
      </c>
      <c r="AC361" s="133" t="s">
        <v>9052</v>
      </c>
      <c r="AD361" s="133" t="s">
        <v>1764</v>
      </c>
      <c r="AE361" s="79">
        <v>48</v>
      </c>
      <c r="AF361" s="79" t="s">
        <v>11116</v>
      </c>
      <c r="AG361" s="134">
        <v>0.5</v>
      </c>
      <c r="AH361" s="134">
        <v>7.25</v>
      </c>
      <c r="AI361" s="134">
        <v>17.5</v>
      </c>
      <c r="AJ361" s="134">
        <v>0.32</v>
      </c>
      <c r="AK361" s="134">
        <v>14.938000000000001</v>
      </c>
      <c r="AL361" s="134">
        <v>8.5630000000000006</v>
      </c>
      <c r="AM361" s="134">
        <v>5.375</v>
      </c>
      <c r="AN361" s="134">
        <v>4</v>
      </c>
      <c r="AO361" s="134">
        <v>0.39800000000000002</v>
      </c>
      <c r="AP361" s="134">
        <v>0</v>
      </c>
      <c r="AQ361" s="134">
        <v>108</v>
      </c>
      <c r="AR361" s="134">
        <v>54</v>
      </c>
      <c r="AS361" s="134"/>
      <c r="AT361" s="133" t="s">
        <v>1771</v>
      </c>
      <c r="AU361" s="133" t="s">
        <v>1760</v>
      </c>
      <c r="AV361" s="133" t="s">
        <v>9602</v>
      </c>
      <c r="AW361" s="133" t="s">
        <v>9629</v>
      </c>
    </row>
    <row r="362" spans="1:49" x14ac:dyDescent="0.25">
      <c r="A362" s="80" t="s">
        <v>1779</v>
      </c>
      <c r="B362" s="80" t="s">
        <v>1780</v>
      </c>
      <c r="C362" s="80" t="s">
        <v>9759</v>
      </c>
      <c r="D362" s="80" t="s">
        <v>9760</v>
      </c>
      <c r="E362" s="80" t="s">
        <v>1772</v>
      </c>
      <c r="F362" s="80" t="s">
        <v>9761</v>
      </c>
      <c r="G362" s="80" t="s">
        <v>9729</v>
      </c>
      <c r="H362" s="80" t="s">
        <v>9762</v>
      </c>
      <c r="I362" s="80" t="s">
        <v>5375</v>
      </c>
      <c r="K362" s="80" t="s">
        <v>1820</v>
      </c>
      <c r="L362" s="80" t="s">
        <v>197</v>
      </c>
      <c r="M362" s="80" t="s">
        <v>2212</v>
      </c>
      <c r="N362" s="80" t="s">
        <v>3372</v>
      </c>
      <c r="O362" s="80" t="s">
        <v>3541</v>
      </c>
      <c r="P362" s="80" t="s">
        <v>4385</v>
      </c>
      <c r="Q362" s="80" t="s">
        <v>5375</v>
      </c>
      <c r="R362" s="80" t="s">
        <v>5775</v>
      </c>
      <c r="S362" s="80" t="s">
        <v>1763</v>
      </c>
      <c r="T362" s="80" t="s">
        <v>1757</v>
      </c>
      <c r="U362" s="110">
        <v>8.9</v>
      </c>
      <c r="V362" s="110">
        <v>53.4</v>
      </c>
      <c r="W362" s="91">
        <v>3.2827999999999999</v>
      </c>
      <c r="X362" s="91">
        <v>39.393599999999999</v>
      </c>
      <c r="Y362" s="110" t="s">
        <v>14932</v>
      </c>
      <c r="Z362" s="110" t="s">
        <v>1</v>
      </c>
      <c r="AB362" s="133" t="s">
        <v>7484</v>
      </c>
      <c r="AC362" s="133" t="s">
        <v>9005</v>
      </c>
      <c r="AD362" s="133" t="s">
        <v>1759</v>
      </c>
      <c r="AE362" s="79">
        <v>12</v>
      </c>
      <c r="AF362" s="79" t="s">
        <v>11108</v>
      </c>
      <c r="AG362" s="134">
        <v>3.9</v>
      </c>
      <c r="AH362" s="134">
        <v>3.9</v>
      </c>
      <c r="AI362" s="134">
        <v>10.9</v>
      </c>
      <c r="AJ362" s="134">
        <v>0.496</v>
      </c>
      <c r="AK362" s="134">
        <v>23.5</v>
      </c>
      <c r="AL362" s="134">
        <v>8</v>
      </c>
      <c r="AM362" s="134">
        <v>11</v>
      </c>
      <c r="AN362" s="134">
        <v>6.2</v>
      </c>
      <c r="AO362" s="134">
        <v>1.1970000000000001</v>
      </c>
      <c r="AP362" s="134">
        <v>3.75</v>
      </c>
      <c r="AQ362" s="134">
        <v>3.75</v>
      </c>
      <c r="AR362" s="134">
        <v>4.5</v>
      </c>
      <c r="AS362" s="134">
        <v>2.5000000000000001E-2</v>
      </c>
      <c r="AT362" s="133" t="s">
        <v>1767</v>
      </c>
      <c r="AU362" s="133" t="s">
        <v>1764</v>
      </c>
      <c r="AV362" s="133" t="s">
        <v>9598</v>
      </c>
      <c r="AW362" s="133" t="s">
        <v>9629</v>
      </c>
    </row>
    <row r="363" spans="1:49" x14ac:dyDescent="0.25">
      <c r="A363" s="80" t="s">
        <v>1779</v>
      </c>
      <c r="B363" s="80" t="s">
        <v>1780</v>
      </c>
      <c r="C363" s="80" t="s">
        <v>9838</v>
      </c>
      <c r="D363" s="80" t="s">
        <v>9839</v>
      </c>
      <c r="E363" s="80" t="s">
        <v>1781</v>
      </c>
      <c r="F363" s="80" t="s">
        <v>9840</v>
      </c>
      <c r="G363" s="80" t="s">
        <v>9812</v>
      </c>
      <c r="H363" s="80" t="s">
        <v>9841</v>
      </c>
      <c r="I363" s="80" t="s">
        <v>5375</v>
      </c>
      <c r="K363" s="80" t="s">
        <v>1820</v>
      </c>
      <c r="L363" s="80" t="s">
        <v>186</v>
      </c>
      <c r="M363" s="80" t="s">
        <v>2024</v>
      </c>
      <c r="N363" s="80" t="s">
        <v>3390</v>
      </c>
      <c r="O363" s="80" t="s">
        <v>3561</v>
      </c>
      <c r="P363" s="80" t="s">
        <v>4203</v>
      </c>
      <c r="Q363" s="80" t="s">
        <v>5375</v>
      </c>
      <c r="R363" s="80" t="s">
        <v>5587</v>
      </c>
      <c r="S363" s="80" t="s">
        <v>1761</v>
      </c>
      <c r="T363" s="80" t="s">
        <v>1767</v>
      </c>
      <c r="U363" s="110">
        <v>6</v>
      </c>
      <c r="V363" s="110">
        <v>30</v>
      </c>
      <c r="W363" s="91">
        <v>1.79</v>
      </c>
      <c r="X363" s="91">
        <v>17.899999999999999</v>
      </c>
      <c r="Y363" s="110" t="s">
        <v>7087</v>
      </c>
      <c r="Z363" s="110" t="s">
        <v>1</v>
      </c>
      <c r="AB363" s="133" t="s">
        <v>7296</v>
      </c>
      <c r="AC363" s="133" t="s">
        <v>8885</v>
      </c>
      <c r="AD363" s="133" t="s">
        <v>1759</v>
      </c>
      <c r="AE363" s="79">
        <v>10</v>
      </c>
      <c r="AF363" s="79" t="s">
        <v>11126</v>
      </c>
      <c r="AG363" s="134">
        <v>1.25</v>
      </c>
      <c r="AH363" s="134">
        <v>7.875</v>
      </c>
      <c r="AI363" s="134">
        <v>7.875</v>
      </c>
      <c r="AJ363" s="134">
        <v>0.47499999999999998</v>
      </c>
      <c r="AK363" s="134">
        <v>14.063000000000001</v>
      </c>
      <c r="AL363" s="134">
        <v>9.1880000000000006</v>
      </c>
      <c r="AM363" s="134">
        <v>9.5</v>
      </c>
      <c r="AN363" s="134">
        <v>5.46</v>
      </c>
      <c r="AO363" s="134">
        <v>0.71</v>
      </c>
      <c r="AP363" s="134">
        <v>0</v>
      </c>
      <c r="AQ363" s="134">
        <v>16</v>
      </c>
      <c r="AR363" s="134">
        <v>16</v>
      </c>
      <c r="AS363" s="134">
        <v>2.5000000000000001E-2</v>
      </c>
      <c r="AT363" s="133" t="s">
        <v>7070</v>
      </c>
      <c r="AU363" s="133" t="s">
        <v>7065</v>
      </c>
      <c r="AV363" s="133" t="s">
        <v>9601</v>
      </c>
      <c r="AW363" s="133" t="s">
        <v>9630</v>
      </c>
    </row>
    <row r="364" spans="1:49" x14ac:dyDescent="0.25">
      <c r="A364" s="80" t="s">
        <v>1779</v>
      </c>
      <c r="B364" s="80" t="s">
        <v>1780</v>
      </c>
      <c r="C364" s="80" t="s">
        <v>9804</v>
      </c>
      <c r="D364" s="80" t="s">
        <v>9805</v>
      </c>
      <c r="E364" s="80" t="s">
        <v>1781</v>
      </c>
      <c r="F364" s="80" t="s">
        <v>9806</v>
      </c>
      <c r="G364" s="80" t="s">
        <v>9744</v>
      </c>
      <c r="H364" s="80" t="s">
        <v>9807</v>
      </c>
      <c r="I364" s="80" t="s">
        <v>5375</v>
      </c>
      <c r="K364" s="80" t="s">
        <v>1820</v>
      </c>
      <c r="L364" s="80" t="s">
        <v>558</v>
      </c>
      <c r="M364" s="80" t="s">
        <v>1911</v>
      </c>
      <c r="N364" s="80" t="s">
        <v>3385</v>
      </c>
      <c r="O364" s="80" t="s">
        <v>3553</v>
      </c>
      <c r="P364" s="80" t="s">
        <v>4099</v>
      </c>
      <c r="Q364" s="80" t="s">
        <v>5375</v>
      </c>
      <c r="R364" s="80" t="s">
        <v>5474</v>
      </c>
      <c r="S364" s="80" t="s">
        <v>7063</v>
      </c>
      <c r="T364" s="80" t="s">
        <v>1758</v>
      </c>
      <c r="U364" s="110">
        <v>13.95</v>
      </c>
      <c r="V364" s="110">
        <v>41.85</v>
      </c>
      <c r="W364" s="91">
        <v>4.13</v>
      </c>
      <c r="X364" s="91">
        <v>24.78</v>
      </c>
      <c r="Y364" s="110" t="s">
        <v>7087</v>
      </c>
      <c r="Z364" s="110" t="s">
        <v>1</v>
      </c>
      <c r="AB364" s="133" t="s">
        <v>7183</v>
      </c>
      <c r="AC364" s="133" t="s">
        <v>8826</v>
      </c>
      <c r="AD364" s="133" t="s">
        <v>1759</v>
      </c>
      <c r="AE364" s="79">
        <v>6</v>
      </c>
      <c r="AF364" s="79" t="s">
        <v>11119</v>
      </c>
      <c r="AG364" s="134">
        <v>3.125</v>
      </c>
      <c r="AH364" s="134">
        <v>10</v>
      </c>
      <c r="AI364" s="134">
        <v>5</v>
      </c>
      <c r="AJ364" s="134">
        <v>0.97599999999999998</v>
      </c>
      <c r="AK364" s="134">
        <v>15.824999999999999</v>
      </c>
      <c r="AL364" s="134">
        <v>10.7</v>
      </c>
      <c r="AM364" s="134">
        <v>8.7750000000000004</v>
      </c>
      <c r="AN364" s="134">
        <v>6.5960000000000001</v>
      </c>
      <c r="AO364" s="134">
        <v>0.86</v>
      </c>
      <c r="AP364" s="134">
        <v>5.5E-2</v>
      </c>
      <c r="AQ364" s="134">
        <v>10</v>
      </c>
      <c r="AR364" s="134">
        <v>10</v>
      </c>
      <c r="AS364" s="134">
        <v>6.0000000000000001E-3</v>
      </c>
      <c r="AT364" s="133" t="s">
        <v>1767</v>
      </c>
      <c r="AU364" s="133" t="s">
        <v>7065</v>
      </c>
      <c r="AV364" s="133" t="s">
        <v>9601</v>
      </c>
      <c r="AW364" s="133" t="s">
        <v>9630</v>
      </c>
    </row>
    <row r="365" spans="1:49" x14ac:dyDescent="0.25">
      <c r="A365" s="80" t="s">
        <v>1779</v>
      </c>
      <c r="B365" s="80" t="s">
        <v>1780</v>
      </c>
      <c r="C365" s="80" t="s">
        <v>9650</v>
      </c>
      <c r="D365" s="80" t="s">
        <v>9651</v>
      </c>
      <c r="E365" s="80" t="s">
        <v>1772</v>
      </c>
      <c r="F365" s="80" t="s">
        <v>9652</v>
      </c>
      <c r="G365" s="80" t="s">
        <v>9644</v>
      </c>
      <c r="H365" s="80" t="s">
        <v>9653</v>
      </c>
      <c r="I365" s="80" t="s">
        <v>5375</v>
      </c>
      <c r="K365" s="80" t="s">
        <v>1820</v>
      </c>
      <c r="L365" s="80" t="s">
        <v>327</v>
      </c>
      <c r="M365" s="80" t="s">
        <v>2300</v>
      </c>
      <c r="N365" s="80" t="s">
        <v>3371</v>
      </c>
      <c r="O365" s="80" t="s">
        <v>3562</v>
      </c>
      <c r="P365" s="80" t="s">
        <v>4463</v>
      </c>
      <c r="Q365" s="80" t="s">
        <v>5375</v>
      </c>
      <c r="R365" s="80" t="s">
        <v>5865</v>
      </c>
      <c r="S365" s="80" t="s">
        <v>1762</v>
      </c>
      <c r="T365" s="80" t="s">
        <v>1757</v>
      </c>
      <c r="U365" s="110">
        <v>6.4</v>
      </c>
      <c r="V365" s="110">
        <v>38.4</v>
      </c>
      <c r="W365" s="91">
        <v>1.6588000000000001</v>
      </c>
      <c r="X365" s="91">
        <v>19.9056</v>
      </c>
      <c r="Y365" s="110" t="s">
        <v>14932</v>
      </c>
      <c r="Z365" s="110" t="s">
        <v>1</v>
      </c>
      <c r="AB365" s="133" t="s">
        <v>7574</v>
      </c>
      <c r="AC365" s="133" t="s">
        <v>9055</v>
      </c>
      <c r="AD365" s="133" t="s">
        <v>1760</v>
      </c>
      <c r="AE365" s="79">
        <v>96</v>
      </c>
      <c r="AF365" s="79" t="s">
        <v>11085</v>
      </c>
      <c r="AG365" s="134">
        <v>1</v>
      </c>
      <c r="AH365" s="134">
        <v>4.9370000000000003</v>
      </c>
      <c r="AI365" s="134">
        <v>10</v>
      </c>
      <c r="AJ365" s="134">
        <v>0.28799999999999998</v>
      </c>
      <c r="AK365" s="134">
        <v>9.1880000000000006</v>
      </c>
      <c r="AL365" s="134">
        <v>8.25</v>
      </c>
      <c r="AM365" s="134">
        <v>5</v>
      </c>
      <c r="AN365" s="134">
        <v>3.6</v>
      </c>
      <c r="AO365" s="134">
        <v>0.219</v>
      </c>
      <c r="AP365" s="134"/>
      <c r="AQ365" s="134"/>
      <c r="AR365" s="134"/>
      <c r="AS365" s="134"/>
      <c r="AT365" s="133" t="s">
        <v>1761</v>
      </c>
      <c r="AU365" s="133" t="s">
        <v>7075</v>
      </c>
      <c r="AV365" s="133" t="s">
        <v>9598</v>
      </c>
      <c r="AW365" s="133" t="s">
        <v>9629</v>
      </c>
    </row>
    <row r="366" spans="1:49" x14ac:dyDescent="0.25">
      <c r="A366" s="80" t="s">
        <v>1779</v>
      </c>
      <c r="B366" s="80" t="s">
        <v>1780</v>
      </c>
      <c r="C366" s="80" t="s">
        <v>9842</v>
      </c>
      <c r="D366" s="80" t="s">
        <v>9843</v>
      </c>
      <c r="E366" s="80" t="s">
        <v>1771</v>
      </c>
      <c r="F366" s="80" t="s">
        <v>9844</v>
      </c>
      <c r="G366" s="80" t="s">
        <v>9695</v>
      </c>
      <c r="H366" s="80" t="s">
        <v>9845</v>
      </c>
      <c r="I366" s="80" t="s">
        <v>9728</v>
      </c>
      <c r="K366" s="80" t="s">
        <v>1820</v>
      </c>
      <c r="L366" s="80" t="s">
        <v>636</v>
      </c>
      <c r="M366" s="80" t="s">
        <v>2027</v>
      </c>
      <c r="N366" s="80" t="s">
        <v>3372</v>
      </c>
      <c r="O366" s="80" t="s">
        <v>3527</v>
      </c>
      <c r="P366" s="80" t="s">
        <v>4206</v>
      </c>
      <c r="Q366" s="80" t="s">
        <v>5379</v>
      </c>
      <c r="R366" s="80" t="s">
        <v>5590</v>
      </c>
      <c r="S366" s="80" t="s">
        <v>1760</v>
      </c>
      <c r="T366" s="80" t="s">
        <v>1757</v>
      </c>
      <c r="U366" s="110">
        <v>1.75</v>
      </c>
      <c r="V366" s="110">
        <v>10.5</v>
      </c>
      <c r="W366" s="91">
        <v>0.875</v>
      </c>
      <c r="X366" s="91">
        <v>10.5</v>
      </c>
      <c r="Y366" s="110" t="s">
        <v>7087</v>
      </c>
      <c r="Z366" s="110" t="s">
        <v>1</v>
      </c>
      <c r="AB366" s="133" t="s">
        <v>7299</v>
      </c>
      <c r="AC366" s="133" t="s">
        <v>7299</v>
      </c>
      <c r="AD366" s="133" t="s">
        <v>1759</v>
      </c>
      <c r="AE366" s="79">
        <v>12</v>
      </c>
      <c r="AF366" s="79" t="s">
        <v>11091</v>
      </c>
      <c r="AG366" s="134">
        <v>0.625</v>
      </c>
      <c r="AH366" s="134">
        <v>6.875</v>
      </c>
      <c r="AI366" s="134">
        <v>6.875</v>
      </c>
      <c r="AJ366" s="134">
        <v>0.13100000000000001</v>
      </c>
      <c r="AK366" s="134">
        <v>8.4499999999999993</v>
      </c>
      <c r="AL366" s="134">
        <v>7.3250000000000002</v>
      </c>
      <c r="AM366" s="134">
        <v>7.5250000000000004</v>
      </c>
      <c r="AN366" s="134">
        <v>1.8919999999999999</v>
      </c>
      <c r="AO366" s="134">
        <v>0.27</v>
      </c>
      <c r="AP366" s="134">
        <v>0.5</v>
      </c>
      <c r="AQ366" s="134">
        <v>6.875</v>
      </c>
      <c r="AR366" s="134">
        <v>6.875</v>
      </c>
      <c r="AS366" s="134">
        <v>1.6E-2</v>
      </c>
      <c r="AT366" s="133" t="s">
        <v>9568</v>
      </c>
      <c r="AU366" s="133" t="s">
        <v>1758</v>
      </c>
      <c r="AV366" s="133" t="s">
        <v>9603</v>
      </c>
      <c r="AW366" s="133" t="s">
        <v>9630</v>
      </c>
    </row>
    <row r="367" spans="1:49" x14ac:dyDescent="0.25">
      <c r="A367" s="80" t="s">
        <v>1779</v>
      </c>
      <c r="B367" s="80" t="s">
        <v>1780</v>
      </c>
      <c r="C367" s="80" t="s">
        <v>9953</v>
      </c>
      <c r="D367" s="80" t="s">
        <v>9954</v>
      </c>
      <c r="E367" s="80" t="s">
        <v>1781</v>
      </c>
      <c r="F367" s="80" t="s">
        <v>9955</v>
      </c>
      <c r="G367" s="80" t="s">
        <v>9695</v>
      </c>
      <c r="H367" s="80" t="s">
        <v>9956</v>
      </c>
      <c r="I367" s="80" t="s">
        <v>5375</v>
      </c>
      <c r="K367" s="80" t="s">
        <v>1820</v>
      </c>
      <c r="L367" s="80" t="s">
        <v>653</v>
      </c>
      <c r="M367" s="80" t="s">
        <v>2214</v>
      </c>
      <c r="N367" s="80" t="s">
        <v>3371</v>
      </c>
      <c r="O367" s="80" t="s">
        <v>3527</v>
      </c>
      <c r="P367" s="80" t="s">
        <v>4161</v>
      </c>
      <c r="Q367" s="80" t="s">
        <v>5375</v>
      </c>
      <c r="R367" s="80" t="s">
        <v>5777</v>
      </c>
      <c r="S367" s="80" t="s">
        <v>1762</v>
      </c>
      <c r="T367" s="80" t="s">
        <v>1767</v>
      </c>
      <c r="U367" s="110">
        <v>5.5</v>
      </c>
      <c r="V367" s="110">
        <v>27.5</v>
      </c>
      <c r="W367" s="91">
        <v>1.48</v>
      </c>
      <c r="X367" s="91">
        <v>14.8</v>
      </c>
      <c r="Y367" s="110" t="s">
        <v>7087</v>
      </c>
      <c r="Z367" s="110" t="s">
        <v>1</v>
      </c>
      <c r="AB367" s="133" t="s">
        <v>7486</v>
      </c>
      <c r="AC367" s="133" t="s">
        <v>7486</v>
      </c>
      <c r="AD367" s="133" t="s">
        <v>1759</v>
      </c>
      <c r="AE367" s="79">
        <v>10</v>
      </c>
      <c r="AF367" s="79" t="s">
        <v>11157</v>
      </c>
      <c r="AG367" s="134">
        <v>1</v>
      </c>
      <c r="AH367" s="134">
        <v>6.875</v>
      </c>
      <c r="AI367" s="134">
        <v>6.875</v>
      </c>
      <c r="AJ367" s="134">
        <v>0.4</v>
      </c>
      <c r="AK367" s="134">
        <v>11.824999999999999</v>
      </c>
      <c r="AL367" s="134">
        <v>7.3250000000000002</v>
      </c>
      <c r="AM367" s="134">
        <v>7.2750000000000004</v>
      </c>
      <c r="AN367" s="134">
        <v>4.41</v>
      </c>
      <c r="AO367" s="134">
        <v>0.36499999999999999</v>
      </c>
      <c r="AP367" s="134">
        <v>0.5</v>
      </c>
      <c r="AQ367" s="134">
        <v>7</v>
      </c>
      <c r="AR367" s="134">
        <v>7</v>
      </c>
      <c r="AS367" s="134">
        <v>1.9E-2</v>
      </c>
      <c r="AT367" s="133" t="s">
        <v>1763</v>
      </c>
      <c r="AU367" s="133" t="s">
        <v>1758</v>
      </c>
      <c r="AV367" s="133" t="s">
        <v>9603</v>
      </c>
      <c r="AW367" s="133" t="s">
        <v>9630</v>
      </c>
    </row>
    <row r="368" spans="1:49" x14ac:dyDescent="0.25">
      <c r="A368" s="80" t="s">
        <v>1779</v>
      </c>
      <c r="B368" s="80" t="s">
        <v>1780</v>
      </c>
      <c r="C368" s="80" t="s">
        <v>9804</v>
      </c>
      <c r="D368" s="80" t="s">
        <v>9805</v>
      </c>
      <c r="E368" s="80" t="s">
        <v>1781</v>
      </c>
      <c r="F368" s="80" t="s">
        <v>9806</v>
      </c>
      <c r="G368" s="80" t="s">
        <v>9744</v>
      </c>
      <c r="H368" s="80" t="s">
        <v>9807</v>
      </c>
      <c r="I368" s="80" t="s">
        <v>5375</v>
      </c>
      <c r="K368" s="80" t="s">
        <v>1820</v>
      </c>
      <c r="L368" s="80" t="s">
        <v>690</v>
      </c>
      <c r="M368" s="80" t="s">
        <v>1915</v>
      </c>
      <c r="N368" s="80" t="s">
        <v>3371</v>
      </c>
      <c r="O368" s="80" t="s">
        <v>3553</v>
      </c>
      <c r="P368" s="80" t="s">
        <v>4103</v>
      </c>
      <c r="Q368" s="80" t="s">
        <v>5375</v>
      </c>
      <c r="R368" s="80" t="s">
        <v>5478</v>
      </c>
      <c r="S368" s="80" t="s">
        <v>7063</v>
      </c>
      <c r="T368" s="80" t="s">
        <v>1758</v>
      </c>
      <c r="U368" s="110">
        <v>13.95</v>
      </c>
      <c r="V368" s="110">
        <v>41.85</v>
      </c>
      <c r="W368" s="91">
        <v>4.13</v>
      </c>
      <c r="X368" s="91">
        <v>24.78</v>
      </c>
      <c r="Y368" s="110" t="s">
        <v>7087</v>
      </c>
      <c r="Z368" s="110" t="s">
        <v>1</v>
      </c>
      <c r="AB368" s="133" t="s">
        <v>7187</v>
      </c>
      <c r="AC368" s="133" t="s">
        <v>7187</v>
      </c>
      <c r="AD368" s="133" t="s">
        <v>1759</v>
      </c>
      <c r="AE368" s="79">
        <v>6</v>
      </c>
      <c r="AF368" s="79" t="s">
        <v>11119</v>
      </c>
      <c r="AG368" s="134">
        <v>3.125</v>
      </c>
      <c r="AH368" s="134">
        <v>10</v>
      </c>
      <c r="AI368" s="134">
        <v>5</v>
      </c>
      <c r="AJ368" s="134">
        <v>0.97599999999999998</v>
      </c>
      <c r="AK368" s="134">
        <v>15.824999999999999</v>
      </c>
      <c r="AL368" s="134">
        <v>10.7</v>
      </c>
      <c r="AM368" s="134">
        <v>8.7750000000000004</v>
      </c>
      <c r="AN368" s="134">
        <v>6.5960000000000001</v>
      </c>
      <c r="AO368" s="134">
        <v>0.86</v>
      </c>
      <c r="AP368" s="134">
        <v>5.5E-2</v>
      </c>
      <c r="AQ368" s="134">
        <v>10</v>
      </c>
      <c r="AR368" s="134">
        <v>10</v>
      </c>
      <c r="AS368" s="134">
        <v>6.0000000000000001E-3</v>
      </c>
      <c r="AT368" s="133" t="s">
        <v>1767</v>
      </c>
      <c r="AU368" s="133" t="s">
        <v>7065</v>
      </c>
      <c r="AV368" s="133" t="s">
        <v>9601</v>
      </c>
      <c r="AW368" s="133" t="s">
        <v>9630</v>
      </c>
    </row>
    <row r="369" spans="1:49" x14ac:dyDescent="0.25">
      <c r="A369" s="80" t="s">
        <v>1779</v>
      </c>
      <c r="B369" s="80" t="s">
        <v>1780</v>
      </c>
      <c r="C369" s="80" t="s">
        <v>9650</v>
      </c>
      <c r="D369" s="80" t="s">
        <v>9651</v>
      </c>
      <c r="E369" s="80" t="s">
        <v>1772</v>
      </c>
      <c r="F369" s="80" t="s">
        <v>9652</v>
      </c>
      <c r="G369" s="80" t="s">
        <v>9644</v>
      </c>
      <c r="H369" s="80" t="s">
        <v>9653</v>
      </c>
      <c r="I369" s="80" t="s">
        <v>5375</v>
      </c>
      <c r="K369" s="80" t="s">
        <v>1820</v>
      </c>
      <c r="L369" s="80" t="s">
        <v>351</v>
      </c>
      <c r="M369" s="80" t="s">
        <v>2305</v>
      </c>
      <c r="N369" s="80" t="s">
        <v>3393</v>
      </c>
      <c r="O369" s="80" t="s">
        <v>3562</v>
      </c>
      <c r="P369" s="80" t="s">
        <v>4468</v>
      </c>
      <c r="Q369" s="80" t="s">
        <v>5375</v>
      </c>
      <c r="R369" s="80" t="s">
        <v>5870</v>
      </c>
      <c r="S369" s="80" t="s">
        <v>1762</v>
      </c>
      <c r="T369" s="80" t="s">
        <v>1757</v>
      </c>
      <c r="U369" s="110">
        <v>6.4</v>
      </c>
      <c r="V369" s="110">
        <v>38.4</v>
      </c>
      <c r="W369" s="91">
        <v>1.6588000000000001</v>
      </c>
      <c r="X369" s="91">
        <v>19.9056</v>
      </c>
      <c r="Y369" s="110" t="s">
        <v>14932</v>
      </c>
      <c r="Z369" s="110" t="s">
        <v>1</v>
      </c>
      <c r="AB369" s="133" t="s">
        <v>7579</v>
      </c>
      <c r="AC369" s="133" t="s">
        <v>9059</v>
      </c>
      <c r="AD369" s="133" t="s">
        <v>1760</v>
      </c>
      <c r="AE369" s="79">
        <v>96</v>
      </c>
      <c r="AF369" s="79" t="s">
        <v>11085</v>
      </c>
      <c r="AG369" s="134">
        <v>1</v>
      </c>
      <c r="AH369" s="134">
        <v>4.9370000000000003</v>
      </c>
      <c r="AI369" s="134">
        <v>10</v>
      </c>
      <c r="AJ369" s="134">
        <v>0.28799999999999998</v>
      </c>
      <c r="AK369" s="134">
        <v>9.1880000000000006</v>
      </c>
      <c r="AL369" s="134">
        <v>8.25</v>
      </c>
      <c r="AM369" s="134">
        <v>5</v>
      </c>
      <c r="AN369" s="134">
        <v>3.6</v>
      </c>
      <c r="AO369" s="134">
        <v>0.219</v>
      </c>
      <c r="AP369" s="134"/>
      <c r="AQ369" s="134"/>
      <c r="AR369" s="134"/>
      <c r="AS369" s="134"/>
      <c r="AT369" s="133" t="s">
        <v>1761</v>
      </c>
      <c r="AU369" s="133" t="s">
        <v>7075</v>
      </c>
      <c r="AV369" s="133" t="s">
        <v>9598</v>
      </c>
      <c r="AW369" s="133" t="s">
        <v>9629</v>
      </c>
    </row>
    <row r="370" spans="1:49" x14ac:dyDescent="0.25">
      <c r="A370" s="80" t="s">
        <v>1779</v>
      </c>
      <c r="B370" s="80" t="s">
        <v>1780</v>
      </c>
      <c r="C370" s="80" t="s">
        <v>9875</v>
      </c>
      <c r="D370" s="80" t="s">
        <v>9876</v>
      </c>
      <c r="E370" s="80" t="s">
        <v>7086</v>
      </c>
      <c r="F370" s="80" t="s">
        <v>9877</v>
      </c>
      <c r="G370" s="80" t="s">
        <v>9700</v>
      </c>
      <c r="H370" s="80" t="s">
        <v>9878</v>
      </c>
      <c r="I370" s="80" t="s">
        <v>9741</v>
      </c>
      <c r="K370" s="80" t="s">
        <v>12328</v>
      </c>
      <c r="L370" s="80" t="s">
        <v>505</v>
      </c>
      <c r="M370" s="80" t="s">
        <v>2036</v>
      </c>
      <c r="N370" s="80" t="s">
        <v>3397</v>
      </c>
      <c r="O370" s="80" t="s">
        <v>3583</v>
      </c>
      <c r="P370" s="80" t="s">
        <v>4215</v>
      </c>
      <c r="Q370" s="80" t="s">
        <v>5376</v>
      </c>
      <c r="R370" s="80" t="s">
        <v>5599</v>
      </c>
      <c r="S370" s="80" t="s">
        <v>1759</v>
      </c>
      <c r="T370" s="80" t="s">
        <v>1757</v>
      </c>
      <c r="U370" s="110">
        <v>6.9</v>
      </c>
      <c r="V370" s="110">
        <v>41.4</v>
      </c>
      <c r="W370" s="91">
        <v>3.0015000000000001</v>
      </c>
      <c r="X370" s="91">
        <v>36.018000000000001</v>
      </c>
      <c r="Y370" s="110" t="s">
        <v>14932</v>
      </c>
      <c r="Z370" s="110" t="s">
        <v>1</v>
      </c>
      <c r="AB370" s="133" t="s">
        <v>7308</v>
      </c>
      <c r="AC370" s="133" t="s">
        <v>8891</v>
      </c>
      <c r="AD370" s="133" t="s">
        <v>1764</v>
      </c>
      <c r="AE370" s="79">
        <v>48</v>
      </c>
      <c r="AF370" s="79" t="s">
        <v>11146</v>
      </c>
      <c r="AG370" s="134">
        <v>0.75</v>
      </c>
      <c r="AH370" s="134">
        <v>8.3800000000000008</v>
      </c>
      <c r="AI370" s="134">
        <v>13</v>
      </c>
      <c r="AJ370" s="134">
        <v>0.2</v>
      </c>
      <c r="AK370" s="134">
        <v>12</v>
      </c>
      <c r="AL370" s="134">
        <v>8.75</v>
      </c>
      <c r="AM370" s="134">
        <v>3.25</v>
      </c>
      <c r="AN370" s="134">
        <v>2.5</v>
      </c>
      <c r="AO370" s="134">
        <v>0.19700000000000001</v>
      </c>
      <c r="AP370" s="134">
        <v>0</v>
      </c>
      <c r="AQ370" s="134">
        <v>72</v>
      </c>
      <c r="AR370" s="134">
        <v>29</v>
      </c>
      <c r="AS370" s="134"/>
      <c r="AT370" s="133" t="s">
        <v>1773</v>
      </c>
      <c r="AU370" s="133" t="s">
        <v>7066</v>
      </c>
      <c r="AV370" s="133" t="s">
        <v>9602</v>
      </c>
      <c r="AW370" s="133" t="s">
        <v>9629</v>
      </c>
    </row>
    <row r="371" spans="1:49" x14ac:dyDescent="0.25">
      <c r="A371" s="80" t="s">
        <v>1779</v>
      </c>
      <c r="B371" s="80" t="s">
        <v>1780</v>
      </c>
      <c r="C371" s="80" t="s">
        <v>9804</v>
      </c>
      <c r="D371" s="80" t="s">
        <v>9805</v>
      </c>
      <c r="E371" s="80" t="s">
        <v>1781</v>
      </c>
      <c r="F371" s="80" t="s">
        <v>9806</v>
      </c>
      <c r="G371" s="80" t="s">
        <v>9744</v>
      </c>
      <c r="H371" s="80" t="s">
        <v>9807</v>
      </c>
      <c r="I371" s="80" t="s">
        <v>5375</v>
      </c>
      <c r="K371" s="80" t="s">
        <v>1820</v>
      </c>
      <c r="L371" s="80" t="s">
        <v>256</v>
      </c>
      <c r="M371" s="80" t="s">
        <v>1920</v>
      </c>
      <c r="N371" s="80" t="s">
        <v>3366</v>
      </c>
      <c r="O371" s="80" t="s">
        <v>3553</v>
      </c>
      <c r="P371" s="80" t="s">
        <v>4108</v>
      </c>
      <c r="Q371" s="80" t="s">
        <v>5375</v>
      </c>
      <c r="R371" s="80" t="s">
        <v>5483</v>
      </c>
      <c r="S371" s="80" t="s">
        <v>7063</v>
      </c>
      <c r="T371" s="80" t="s">
        <v>1758</v>
      </c>
      <c r="U371" s="110">
        <v>13.95</v>
      </c>
      <c r="V371" s="110">
        <v>41.85</v>
      </c>
      <c r="W371" s="91">
        <v>4.13</v>
      </c>
      <c r="X371" s="91">
        <v>24.78</v>
      </c>
      <c r="Y371" s="110" t="s">
        <v>7087</v>
      </c>
      <c r="Z371" s="110" t="s">
        <v>1</v>
      </c>
      <c r="AB371" s="133" t="s">
        <v>7192</v>
      </c>
      <c r="AC371" s="133" t="s">
        <v>7192</v>
      </c>
      <c r="AD371" s="133" t="s">
        <v>1759</v>
      </c>
      <c r="AE371" s="79">
        <v>6</v>
      </c>
      <c r="AF371" s="79" t="s">
        <v>11119</v>
      </c>
      <c r="AG371" s="134">
        <v>3.125</v>
      </c>
      <c r="AH371" s="134">
        <v>10</v>
      </c>
      <c r="AI371" s="134">
        <v>5</v>
      </c>
      <c r="AJ371" s="134">
        <v>0.97599999999999998</v>
      </c>
      <c r="AK371" s="134">
        <v>15.824999999999999</v>
      </c>
      <c r="AL371" s="134">
        <v>10.7</v>
      </c>
      <c r="AM371" s="134">
        <v>8.7750000000000004</v>
      </c>
      <c r="AN371" s="134">
        <v>6.5960000000000001</v>
      </c>
      <c r="AO371" s="134">
        <v>0.86</v>
      </c>
      <c r="AP371" s="134">
        <v>5.5E-2</v>
      </c>
      <c r="AQ371" s="134">
        <v>10</v>
      </c>
      <c r="AR371" s="134">
        <v>10</v>
      </c>
      <c r="AS371" s="134">
        <v>6.0000000000000001E-3</v>
      </c>
      <c r="AT371" s="133" t="s">
        <v>1767</v>
      </c>
      <c r="AU371" s="133" t="s">
        <v>7065</v>
      </c>
      <c r="AV371" s="133" t="s">
        <v>9601</v>
      </c>
      <c r="AW371" s="133" t="s">
        <v>9630</v>
      </c>
    </row>
    <row r="372" spans="1:49" x14ac:dyDescent="0.25">
      <c r="A372" s="80" t="s">
        <v>1779</v>
      </c>
      <c r="B372" s="80" t="s">
        <v>1780</v>
      </c>
      <c r="C372" s="80" t="s">
        <v>9941</v>
      </c>
      <c r="D372" s="80" t="s">
        <v>9942</v>
      </c>
      <c r="E372" s="80" t="s">
        <v>1772</v>
      </c>
      <c r="F372" s="80" t="s">
        <v>9943</v>
      </c>
      <c r="G372" s="80" t="s">
        <v>9700</v>
      </c>
      <c r="H372" s="80" t="s">
        <v>9944</v>
      </c>
      <c r="I372" s="80" t="s">
        <v>5375</v>
      </c>
      <c r="K372" s="80" t="s">
        <v>1820</v>
      </c>
      <c r="L372" s="80" t="s">
        <v>198</v>
      </c>
      <c r="M372" s="80" t="s">
        <v>2216</v>
      </c>
      <c r="N372" s="80" t="s">
        <v>3370</v>
      </c>
      <c r="O372" s="80" t="s">
        <v>3590</v>
      </c>
      <c r="P372" s="80" t="s">
        <v>4388</v>
      </c>
      <c r="Q372" s="80" t="s">
        <v>5375</v>
      </c>
      <c r="R372" s="80" t="s">
        <v>5779</v>
      </c>
      <c r="S372" s="80" t="s">
        <v>1759</v>
      </c>
      <c r="T372" s="80" t="s">
        <v>1757</v>
      </c>
      <c r="U372" s="110">
        <v>9.9</v>
      </c>
      <c r="V372" s="110">
        <v>59.4</v>
      </c>
      <c r="W372" s="91">
        <v>2.5055999999999998</v>
      </c>
      <c r="X372" s="91">
        <v>30.0672</v>
      </c>
      <c r="Y372" s="110" t="s">
        <v>14932</v>
      </c>
      <c r="Z372" s="110" t="s">
        <v>1</v>
      </c>
      <c r="AB372" s="133" t="s">
        <v>7488</v>
      </c>
      <c r="AC372" s="133" t="s">
        <v>7488</v>
      </c>
      <c r="AD372" s="133" t="s">
        <v>1759</v>
      </c>
      <c r="AE372" s="79">
        <v>12</v>
      </c>
      <c r="AF372" s="79" t="s">
        <v>11153</v>
      </c>
      <c r="AG372" s="134">
        <v>0.25</v>
      </c>
      <c r="AH372" s="134">
        <v>11</v>
      </c>
      <c r="AI372" s="134">
        <v>13.5</v>
      </c>
      <c r="AJ372" s="134">
        <v>0.34699999999999998</v>
      </c>
      <c r="AK372" s="134">
        <v>11.5</v>
      </c>
      <c r="AL372" s="134">
        <v>11.25</v>
      </c>
      <c r="AM372" s="134">
        <v>4.125</v>
      </c>
      <c r="AN372" s="134">
        <v>4.34</v>
      </c>
      <c r="AO372" s="134">
        <v>0.309</v>
      </c>
      <c r="AP372" s="134">
        <v>0</v>
      </c>
      <c r="AQ372" s="134">
        <v>82</v>
      </c>
      <c r="AR372" s="134">
        <v>82</v>
      </c>
      <c r="AS372" s="134"/>
      <c r="AT372" s="133" t="s">
        <v>7066</v>
      </c>
      <c r="AU372" s="133" t="s">
        <v>1783</v>
      </c>
      <c r="AV372" s="133" t="s">
        <v>9602</v>
      </c>
      <c r="AW372" s="133" t="s">
        <v>9629</v>
      </c>
    </row>
    <row r="373" spans="1:49" x14ac:dyDescent="0.25">
      <c r="A373" s="80" t="s">
        <v>1779</v>
      </c>
      <c r="B373" s="80" t="s">
        <v>1780</v>
      </c>
      <c r="C373" s="80" t="s">
        <v>9650</v>
      </c>
      <c r="D373" s="80" t="s">
        <v>9651</v>
      </c>
      <c r="E373" s="80" t="s">
        <v>1772</v>
      </c>
      <c r="F373" s="80" t="s">
        <v>9652</v>
      </c>
      <c r="G373" s="80" t="s">
        <v>9644</v>
      </c>
      <c r="H373" s="80" t="s">
        <v>9653</v>
      </c>
      <c r="I373" s="80" t="s">
        <v>5375</v>
      </c>
      <c r="K373" s="80" t="s">
        <v>1820</v>
      </c>
      <c r="L373" s="80" t="s">
        <v>103</v>
      </c>
      <c r="M373" s="80" t="s">
        <v>2316</v>
      </c>
      <c r="N373" s="80" t="s">
        <v>3381</v>
      </c>
      <c r="O373" s="80" t="s">
        <v>3562</v>
      </c>
      <c r="P373" s="80" t="s">
        <v>4477</v>
      </c>
      <c r="Q373" s="80" t="s">
        <v>5375</v>
      </c>
      <c r="R373" s="80" t="s">
        <v>5881</v>
      </c>
      <c r="S373" s="80" t="s">
        <v>1762</v>
      </c>
      <c r="T373" s="80" t="s">
        <v>1757</v>
      </c>
      <c r="U373" s="110">
        <v>6.4</v>
      </c>
      <c r="V373" s="110">
        <v>38.4</v>
      </c>
      <c r="W373" s="91">
        <v>1.6588000000000001</v>
      </c>
      <c r="X373" s="91">
        <v>19.9056</v>
      </c>
      <c r="Y373" s="110" t="s">
        <v>14932</v>
      </c>
      <c r="Z373" s="110" t="s">
        <v>1</v>
      </c>
      <c r="AB373" s="133" t="s">
        <v>7590</v>
      </c>
      <c r="AC373" s="133" t="s">
        <v>9062</v>
      </c>
      <c r="AD373" s="133" t="s">
        <v>1760</v>
      </c>
      <c r="AE373" s="79">
        <v>96</v>
      </c>
      <c r="AF373" s="79" t="s">
        <v>11085</v>
      </c>
      <c r="AG373" s="134">
        <v>1</v>
      </c>
      <c r="AH373" s="134">
        <v>4.9370000000000003</v>
      </c>
      <c r="AI373" s="134">
        <v>10</v>
      </c>
      <c r="AJ373" s="134">
        <v>0.28799999999999998</v>
      </c>
      <c r="AK373" s="134">
        <v>9.1880000000000006</v>
      </c>
      <c r="AL373" s="134">
        <v>8.25</v>
      </c>
      <c r="AM373" s="134">
        <v>5</v>
      </c>
      <c r="AN373" s="134">
        <v>3.6</v>
      </c>
      <c r="AO373" s="134">
        <v>0.219</v>
      </c>
      <c r="AP373" s="134"/>
      <c r="AQ373" s="134"/>
      <c r="AR373" s="134"/>
      <c r="AS373" s="134"/>
      <c r="AT373" s="133" t="s">
        <v>1761</v>
      </c>
      <c r="AU373" s="133" t="s">
        <v>7075</v>
      </c>
      <c r="AV373" s="133" t="s">
        <v>9598</v>
      </c>
      <c r="AW373" s="133" t="s">
        <v>9629</v>
      </c>
    </row>
    <row r="374" spans="1:49" x14ac:dyDescent="0.25">
      <c r="A374" s="80" t="s">
        <v>1779</v>
      </c>
      <c r="B374" s="80" t="s">
        <v>1780</v>
      </c>
      <c r="C374" s="80" t="s">
        <v>9937</v>
      </c>
      <c r="D374" s="80" t="s">
        <v>9938</v>
      </c>
      <c r="E374" s="80" t="s">
        <v>7086</v>
      </c>
      <c r="F374" s="80" t="s">
        <v>9939</v>
      </c>
      <c r="G374" s="80" t="s">
        <v>9644</v>
      </c>
      <c r="H374" s="80" t="s">
        <v>9940</v>
      </c>
      <c r="I374" s="80" t="s">
        <v>9728</v>
      </c>
      <c r="K374" s="80" t="s">
        <v>12332</v>
      </c>
      <c r="L374" s="80" t="s">
        <v>840</v>
      </c>
      <c r="M374" s="80" t="s">
        <v>2797</v>
      </c>
      <c r="N374" s="80" t="s">
        <v>3377</v>
      </c>
      <c r="O374" s="80" t="s">
        <v>3817</v>
      </c>
      <c r="P374" s="80" t="s">
        <v>4909</v>
      </c>
      <c r="Q374" s="80" t="s">
        <v>5379</v>
      </c>
      <c r="R374" s="80" t="s">
        <v>6376</v>
      </c>
      <c r="S374" s="80" t="s">
        <v>1773</v>
      </c>
      <c r="T374" s="80" t="s">
        <v>1757</v>
      </c>
      <c r="U374" s="110">
        <v>1.9</v>
      </c>
      <c r="V374" s="110">
        <v>11.4</v>
      </c>
      <c r="W374" s="91">
        <v>1.1020000000000001</v>
      </c>
      <c r="X374" s="91">
        <v>13.224</v>
      </c>
      <c r="Y374" s="110" t="s">
        <v>14932</v>
      </c>
      <c r="Z374" s="110" t="s">
        <v>1</v>
      </c>
      <c r="AB374" s="133" t="s">
        <v>8086</v>
      </c>
      <c r="AC374" s="133" t="s">
        <v>9304</v>
      </c>
      <c r="AD374" s="133" t="s">
        <v>1760</v>
      </c>
      <c r="AE374" s="79">
        <v>96</v>
      </c>
      <c r="AF374" s="79" t="s">
        <v>11294</v>
      </c>
      <c r="AG374" s="134">
        <v>0.5</v>
      </c>
      <c r="AH374" s="134">
        <v>9</v>
      </c>
      <c r="AI374" s="134">
        <v>4.5</v>
      </c>
      <c r="AJ374" s="134">
        <v>0.13800000000000001</v>
      </c>
      <c r="AK374" s="134">
        <v>7.375</v>
      </c>
      <c r="AL374" s="134">
        <v>7.25</v>
      </c>
      <c r="AM374" s="134">
        <v>4.25</v>
      </c>
      <c r="AN374" s="134">
        <v>1.73</v>
      </c>
      <c r="AO374" s="134">
        <v>0.13200000000000001</v>
      </c>
      <c r="AP374" s="134"/>
      <c r="AQ374" s="134"/>
      <c r="AR374" s="134"/>
      <c r="AS374" s="134"/>
      <c r="AT374" s="133" t="s">
        <v>9573</v>
      </c>
      <c r="AU374" s="133" t="s">
        <v>1783</v>
      </c>
      <c r="AV374" s="133" t="s">
        <v>9598</v>
      </c>
      <c r="AW374" s="133" t="s">
        <v>9629</v>
      </c>
    </row>
    <row r="375" spans="1:49" x14ac:dyDescent="0.25">
      <c r="A375" s="80" t="s">
        <v>1779</v>
      </c>
      <c r="B375" s="80" t="s">
        <v>1780</v>
      </c>
      <c r="C375" s="80" t="s">
        <v>9584</v>
      </c>
      <c r="D375" s="80" t="s">
        <v>9675</v>
      </c>
      <c r="E375" s="80" t="s">
        <v>1781</v>
      </c>
      <c r="F375" s="80" t="s">
        <v>9676</v>
      </c>
      <c r="G375" s="80" t="s">
        <v>9677</v>
      </c>
      <c r="H375" s="80" t="s">
        <v>9678</v>
      </c>
      <c r="I375" s="80" t="s">
        <v>5375</v>
      </c>
      <c r="K375" s="80" t="s">
        <v>1820</v>
      </c>
      <c r="L375" s="80" t="s">
        <v>1336</v>
      </c>
      <c r="M375" s="80" t="s">
        <v>2050</v>
      </c>
      <c r="N375" s="80" t="s">
        <v>3370</v>
      </c>
      <c r="O375" s="80" t="s">
        <v>3523</v>
      </c>
      <c r="P375" s="80" t="s">
        <v>4230</v>
      </c>
      <c r="Q375" s="80" t="s">
        <v>5375</v>
      </c>
      <c r="R375" s="80" t="s">
        <v>5613</v>
      </c>
      <c r="S375" s="80" t="s">
        <v>1762</v>
      </c>
      <c r="T375" s="80" t="s">
        <v>1767</v>
      </c>
      <c r="U375" s="110">
        <v>8.65</v>
      </c>
      <c r="V375" s="110">
        <v>43.25</v>
      </c>
      <c r="W375" s="91">
        <v>2.0099999999999998</v>
      </c>
      <c r="X375" s="91">
        <v>20.100000000000001</v>
      </c>
      <c r="Y375" s="110" t="s">
        <v>7087</v>
      </c>
      <c r="Z375" s="110" t="s">
        <v>1</v>
      </c>
      <c r="AB375" s="133" t="s">
        <v>7322</v>
      </c>
      <c r="AC375" s="133" t="s">
        <v>7322</v>
      </c>
      <c r="AD375" s="133" t="s">
        <v>1759</v>
      </c>
      <c r="AE375" s="79">
        <v>10</v>
      </c>
      <c r="AF375" s="79" t="s">
        <v>11087</v>
      </c>
      <c r="AG375" s="134">
        <v>1.125</v>
      </c>
      <c r="AH375" s="134">
        <v>8.875</v>
      </c>
      <c r="AI375" s="134">
        <v>8.875</v>
      </c>
      <c r="AJ375" s="134">
        <v>0.61299999999999999</v>
      </c>
      <c r="AK375" s="134">
        <v>12.813000000000001</v>
      </c>
      <c r="AL375" s="134">
        <v>9.3130000000000006</v>
      </c>
      <c r="AM375" s="134">
        <v>9.5</v>
      </c>
      <c r="AN375" s="134">
        <v>6.79</v>
      </c>
      <c r="AO375" s="134">
        <v>0.65600000000000003</v>
      </c>
      <c r="AP375" s="134">
        <v>0.5</v>
      </c>
      <c r="AQ375" s="134">
        <v>8.75</v>
      </c>
      <c r="AR375" s="134">
        <v>8.75</v>
      </c>
      <c r="AS375" s="134">
        <v>0.03</v>
      </c>
      <c r="AT375" s="133" t="s">
        <v>1765</v>
      </c>
      <c r="AU375" s="133" t="s">
        <v>7065</v>
      </c>
      <c r="AV375" s="133" t="s">
        <v>9603</v>
      </c>
      <c r="AW375" s="133" t="s">
        <v>9630</v>
      </c>
    </row>
    <row r="376" spans="1:49" x14ac:dyDescent="0.25">
      <c r="A376" s="80" t="s">
        <v>1779</v>
      </c>
      <c r="B376" s="80" t="s">
        <v>1780</v>
      </c>
      <c r="C376" s="80" t="s">
        <v>9804</v>
      </c>
      <c r="D376" s="80" t="s">
        <v>9805</v>
      </c>
      <c r="E376" s="80" t="s">
        <v>1781</v>
      </c>
      <c r="F376" s="80" t="s">
        <v>9806</v>
      </c>
      <c r="G376" s="80" t="s">
        <v>9744</v>
      </c>
      <c r="H376" s="80" t="s">
        <v>9807</v>
      </c>
      <c r="I376" s="80" t="s">
        <v>5375</v>
      </c>
      <c r="K376" s="80" t="s">
        <v>1820</v>
      </c>
      <c r="L376" s="80" t="s">
        <v>257</v>
      </c>
      <c r="M376" s="80" t="s">
        <v>1922</v>
      </c>
      <c r="N376" s="80" t="s">
        <v>3379</v>
      </c>
      <c r="O376" s="80" t="s">
        <v>3553</v>
      </c>
      <c r="P376" s="80" t="s">
        <v>4110</v>
      </c>
      <c r="Q376" s="80" t="s">
        <v>5375</v>
      </c>
      <c r="R376" s="80" t="s">
        <v>5485</v>
      </c>
      <c r="S376" s="80" t="s">
        <v>7063</v>
      </c>
      <c r="T376" s="80" t="s">
        <v>1758</v>
      </c>
      <c r="U376" s="110">
        <v>13.95</v>
      </c>
      <c r="V376" s="110">
        <v>41.85</v>
      </c>
      <c r="W376" s="91">
        <v>4.13</v>
      </c>
      <c r="X376" s="91">
        <v>24.78</v>
      </c>
      <c r="Y376" s="110" t="s">
        <v>7087</v>
      </c>
      <c r="Z376" s="110" t="s">
        <v>1</v>
      </c>
      <c r="AB376" s="133" t="s">
        <v>7194</v>
      </c>
      <c r="AC376" s="133" t="s">
        <v>7194</v>
      </c>
      <c r="AD376" s="133" t="s">
        <v>1759</v>
      </c>
      <c r="AE376" s="79">
        <v>6</v>
      </c>
      <c r="AF376" s="79" t="s">
        <v>11119</v>
      </c>
      <c r="AG376" s="134">
        <v>3.125</v>
      </c>
      <c r="AH376" s="134">
        <v>10</v>
      </c>
      <c r="AI376" s="134">
        <v>5</v>
      </c>
      <c r="AJ376" s="134">
        <v>0.97599999999999998</v>
      </c>
      <c r="AK376" s="134">
        <v>15.824999999999999</v>
      </c>
      <c r="AL376" s="134">
        <v>10.7</v>
      </c>
      <c r="AM376" s="134">
        <v>8.7750000000000004</v>
      </c>
      <c r="AN376" s="134">
        <v>6.5960000000000001</v>
      </c>
      <c r="AO376" s="134">
        <v>0.86</v>
      </c>
      <c r="AP376" s="134">
        <v>5.5E-2</v>
      </c>
      <c r="AQ376" s="134">
        <v>10</v>
      </c>
      <c r="AR376" s="134">
        <v>10</v>
      </c>
      <c r="AS376" s="134">
        <v>6.0000000000000001E-3</v>
      </c>
      <c r="AT376" s="133" t="s">
        <v>1767</v>
      </c>
      <c r="AU376" s="133" t="s">
        <v>7065</v>
      </c>
      <c r="AV376" s="133" t="s">
        <v>9601</v>
      </c>
      <c r="AW376" s="133" t="s">
        <v>9630</v>
      </c>
    </row>
    <row r="377" spans="1:49" x14ac:dyDescent="0.25">
      <c r="A377" s="80" t="s">
        <v>1779</v>
      </c>
      <c r="B377" s="80" t="s">
        <v>1780</v>
      </c>
      <c r="C377" s="80" t="s">
        <v>9650</v>
      </c>
      <c r="D377" s="80" t="s">
        <v>9651</v>
      </c>
      <c r="E377" s="80" t="s">
        <v>1772</v>
      </c>
      <c r="F377" s="80" t="s">
        <v>9652</v>
      </c>
      <c r="G377" s="80" t="s">
        <v>9644</v>
      </c>
      <c r="H377" s="80" t="s">
        <v>9653</v>
      </c>
      <c r="I377" s="80" t="s">
        <v>5375</v>
      </c>
      <c r="K377" s="80" t="s">
        <v>1820</v>
      </c>
      <c r="L377" s="80" t="s">
        <v>356</v>
      </c>
      <c r="M377" s="80" t="s">
        <v>2319</v>
      </c>
      <c r="N377" s="80" t="s">
        <v>3378</v>
      </c>
      <c r="O377" s="80" t="s">
        <v>3562</v>
      </c>
      <c r="P377" s="80" t="s">
        <v>4479</v>
      </c>
      <c r="Q377" s="80" t="s">
        <v>5375</v>
      </c>
      <c r="R377" s="80" t="s">
        <v>5884</v>
      </c>
      <c r="S377" s="80" t="s">
        <v>1762</v>
      </c>
      <c r="T377" s="80" t="s">
        <v>1757</v>
      </c>
      <c r="U377" s="110">
        <v>6.4</v>
      </c>
      <c r="V377" s="110">
        <v>38.4</v>
      </c>
      <c r="W377" s="91">
        <v>1.6588000000000001</v>
      </c>
      <c r="X377" s="91">
        <v>19.9056</v>
      </c>
      <c r="Y377" s="110" t="s">
        <v>14932</v>
      </c>
      <c r="Z377" s="110" t="s">
        <v>1</v>
      </c>
      <c r="AB377" s="133" t="s">
        <v>7593</v>
      </c>
      <c r="AC377" s="133" t="s">
        <v>9064</v>
      </c>
      <c r="AD377" s="133" t="s">
        <v>1760</v>
      </c>
      <c r="AE377" s="79">
        <v>96</v>
      </c>
      <c r="AF377" s="79" t="s">
        <v>11085</v>
      </c>
      <c r="AG377" s="134">
        <v>1</v>
      </c>
      <c r="AH377" s="134">
        <v>4.9370000000000003</v>
      </c>
      <c r="AI377" s="134">
        <v>10</v>
      </c>
      <c r="AJ377" s="134">
        <v>0.28799999999999998</v>
      </c>
      <c r="AK377" s="134">
        <v>9.1880000000000006</v>
      </c>
      <c r="AL377" s="134">
        <v>8.25</v>
      </c>
      <c r="AM377" s="134">
        <v>5</v>
      </c>
      <c r="AN377" s="134">
        <v>3.6</v>
      </c>
      <c r="AO377" s="134">
        <v>0.219</v>
      </c>
      <c r="AP377" s="134"/>
      <c r="AQ377" s="134"/>
      <c r="AR377" s="134"/>
      <c r="AS377" s="134"/>
      <c r="AT377" s="133" t="s">
        <v>1761</v>
      </c>
      <c r="AU377" s="133" t="s">
        <v>7075</v>
      </c>
      <c r="AV377" s="133" t="s">
        <v>9598</v>
      </c>
      <c r="AW377" s="133" t="s">
        <v>9629</v>
      </c>
    </row>
    <row r="378" spans="1:49" x14ac:dyDescent="0.25">
      <c r="A378" s="80" t="s">
        <v>1779</v>
      </c>
      <c r="B378" s="80" t="s">
        <v>1784</v>
      </c>
      <c r="C378" s="80" t="s">
        <v>10024</v>
      </c>
      <c r="D378" s="80" t="s">
        <v>10025</v>
      </c>
      <c r="E378" s="80" t="s">
        <v>1791</v>
      </c>
      <c r="F378" s="80" t="s">
        <v>10026</v>
      </c>
      <c r="G378" s="80" t="s">
        <v>9700</v>
      </c>
      <c r="H378" s="80" t="s">
        <v>10027</v>
      </c>
      <c r="I378" s="80" t="s">
        <v>5382</v>
      </c>
      <c r="K378" s="80" t="s">
        <v>13936</v>
      </c>
      <c r="L378" s="80" t="s">
        <v>657</v>
      </c>
      <c r="M378" s="80" t="s">
        <v>2218</v>
      </c>
      <c r="N378" s="80" t="s">
        <v>3372</v>
      </c>
      <c r="O378" s="80" t="s">
        <v>3618</v>
      </c>
      <c r="P378" s="80" t="s">
        <v>4390</v>
      </c>
      <c r="Q378" s="80" t="s">
        <v>5382</v>
      </c>
      <c r="R378" s="80" t="s">
        <v>5781</v>
      </c>
      <c r="S378" s="80" t="s">
        <v>1759</v>
      </c>
      <c r="T378" s="80" t="s">
        <v>1757</v>
      </c>
      <c r="U378" s="110">
        <v>10.85</v>
      </c>
      <c r="V378" s="110">
        <v>65.099999999999994</v>
      </c>
      <c r="W378" s="91">
        <v>4.0687499999999996</v>
      </c>
      <c r="X378" s="91">
        <v>48.825000000000003</v>
      </c>
      <c r="Y378" s="110" t="s">
        <v>7087</v>
      </c>
      <c r="Z378" s="110" t="s">
        <v>1</v>
      </c>
      <c r="AB378" s="133" t="s">
        <v>7490</v>
      </c>
      <c r="AC378" s="133" t="s">
        <v>7490</v>
      </c>
      <c r="AD378" s="133" t="s">
        <v>1759</v>
      </c>
      <c r="AE378" s="79">
        <v>12</v>
      </c>
      <c r="AF378" s="79" t="s">
        <v>11174</v>
      </c>
      <c r="AG378" s="134">
        <v>0.375</v>
      </c>
      <c r="AH378" s="134">
        <v>10.5</v>
      </c>
      <c r="AI378" s="134">
        <v>10.5</v>
      </c>
      <c r="AJ378" s="134">
        <v>0.23799999999999999</v>
      </c>
      <c r="AK378" s="134">
        <v>11.574999999999999</v>
      </c>
      <c r="AL378" s="134">
        <v>11.574999999999999</v>
      </c>
      <c r="AM378" s="134">
        <v>11.9</v>
      </c>
      <c r="AN378" s="134">
        <v>3.5659999999999998</v>
      </c>
      <c r="AO378" s="134">
        <v>0.92300000000000004</v>
      </c>
      <c r="AP378" s="134">
        <v>0.1</v>
      </c>
      <c r="AQ378" s="134">
        <v>82</v>
      </c>
      <c r="AR378" s="134">
        <v>82</v>
      </c>
      <c r="AS378" s="134"/>
      <c r="AT378" s="133" t="s">
        <v>1757</v>
      </c>
      <c r="AU378" s="133" t="s">
        <v>1764</v>
      </c>
      <c r="AV378" s="133" t="s">
        <v>9601</v>
      </c>
      <c r="AW378" s="133" t="s">
        <v>9630</v>
      </c>
    </row>
    <row r="379" spans="1:49" x14ac:dyDescent="0.25">
      <c r="A379" s="80" t="s">
        <v>1779</v>
      </c>
      <c r="B379" s="80" t="s">
        <v>1780</v>
      </c>
      <c r="C379" s="80" t="s">
        <v>9937</v>
      </c>
      <c r="D379" s="80" t="s">
        <v>9938</v>
      </c>
      <c r="E379" s="80" t="s">
        <v>7086</v>
      </c>
      <c r="F379" s="80" t="s">
        <v>9939</v>
      </c>
      <c r="G379" s="80" t="s">
        <v>9644</v>
      </c>
      <c r="H379" s="80" t="s">
        <v>9940</v>
      </c>
      <c r="I379" s="80" t="s">
        <v>9728</v>
      </c>
      <c r="K379" s="80" t="s">
        <v>1820</v>
      </c>
      <c r="L379" s="80" t="s">
        <v>408</v>
      </c>
      <c r="M379" s="80" t="s">
        <v>2802</v>
      </c>
      <c r="N379" s="80" t="s">
        <v>3382</v>
      </c>
      <c r="O379" s="80" t="s">
        <v>3821</v>
      </c>
      <c r="P379" s="80" t="s">
        <v>4913</v>
      </c>
      <c r="Q379" s="80" t="s">
        <v>5379</v>
      </c>
      <c r="R379" s="80" t="s">
        <v>6381</v>
      </c>
      <c r="S379" s="80" t="s">
        <v>1773</v>
      </c>
      <c r="T379" s="80" t="s">
        <v>1757</v>
      </c>
      <c r="U379" s="110">
        <v>1.9</v>
      </c>
      <c r="V379" s="110">
        <v>11.4</v>
      </c>
      <c r="W379" s="91">
        <v>1.1020000000000001</v>
      </c>
      <c r="X379" s="91">
        <v>13.224</v>
      </c>
      <c r="Y379" s="110" t="s">
        <v>14932</v>
      </c>
      <c r="Z379" s="110" t="s">
        <v>1</v>
      </c>
      <c r="AB379" s="133" t="s">
        <v>8091</v>
      </c>
      <c r="AC379" s="133" t="s">
        <v>9308</v>
      </c>
      <c r="AD379" s="133" t="s">
        <v>1760</v>
      </c>
      <c r="AE379" s="79">
        <v>96</v>
      </c>
      <c r="AF379" s="79" t="s">
        <v>11294</v>
      </c>
      <c r="AG379" s="134">
        <v>0.5</v>
      </c>
      <c r="AH379" s="134">
        <v>9</v>
      </c>
      <c r="AI379" s="134">
        <v>4.5</v>
      </c>
      <c r="AJ379" s="134">
        <v>0.13800000000000001</v>
      </c>
      <c r="AK379" s="134">
        <v>7.375</v>
      </c>
      <c r="AL379" s="134">
        <v>7.25</v>
      </c>
      <c r="AM379" s="134">
        <v>4.25</v>
      </c>
      <c r="AN379" s="134">
        <v>1.73</v>
      </c>
      <c r="AO379" s="134">
        <v>0.13200000000000001</v>
      </c>
      <c r="AP379" s="134"/>
      <c r="AQ379" s="134"/>
      <c r="AR379" s="134"/>
      <c r="AS379" s="134"/>
      <c r="AT379" s="133" t="s">
        <v>9573</v>
      </c>
      <c r="AU379" s="133" t="s">
        <v>1783</v>
      </c>
      <c r="AV379" s="133" t="s">
        <v>9598</v>
      </c>
      <c r="AW379" s="133" t="s">
        <v>9629</v>
      </c>
    </row>
    <row r="380" spans="1:49" x14ac:dyDescent="0.25">
      <c r="A380" s="80" t="s">
        <v>1779</v>
      </c>
      <c r="B380" s="80" t="s">
        <v>1780</v>
      </c>
      <c r="C380" s="80" t="s">
        <v>9804</v>
      </c>
      <c r="D380" s="80" t="s">
        <v>9805</v>
      </c>
      <c r="E380" s="80" t="s">
        <v>1781</v>
      </c>
      <c r="F380" s="80" t="s">
        <v>9806</v>
      </c>
      <c r="G380" s="80" t="s">
        <v>9744</v>
      </c>
      <c r="H380" s="80" t="s">
        <v>9807</v>
      </c>
      <c r="I380" s="80" t="s">
        <v>5375</v>
      </c>
      <c r="K380" s="80" t="s">
        <v>1820</v>
      </c>
      <c r="L380" s="80" t="s">
        <v>258</v>
      </c>
      <c r="M380" s="80" t="s">
        <v>1924</v>
      </c>
      <c r="N380" s="80" t="s">
        <v>3369</v>
      </c>
      <c r="O380" s="80" t="s">
        <v>3553</v>
      </c>
      <c r="P380" s="80" t="s">
        <v>4112</v>
      </c>
      <c r="Q380" s="80" t="s">
        <v>5375</v>
      </c>
      <c r="R380" s="80" t="s">
        <v>5487</v>
      </c>
      <c r="S380" s="80" t="s">
        <v>7063</v>
      </c>
      <c r="T380" s="80" t="s">
        <v>1758</v>
      </c>
      <c r="U380" s="110">
        <v>13.95</v>
      </c>
      <c r="V380" s="110">
        <v>41.85</v>
      </c>
      <c r="W380" s="91">
        <v>4.13</v>
      </c>
      <c r="X380" s="91">
        <v>24.78</v>
      </c>
      <c r="Y380" s="110" t="s">
        <v>7087</v>
      </c>
      <c r="Z380" s="110" t="s">
        <v>1</v>
      </c>
      <c r="AB380" s="133" t="s">
        <v>7196</v>
      </c>
      <c r="AC380" s="133" t="s">
        <v>7196</v>
      </c>
      <c r="AD380" s="133" t="s">
        <v>1759</v>
      </c>
      <c r="AE380" s="79">
        <v>6</v>
      </c>
      <c r="AF380" s="79" t="s">
        <v>11119</v>
      </c>
      <c r="AG380" s="134">
        <v>3.125</v>
      </c>
      <c r="AH380" s="134">
        <v>10</v>
      </c>
      <c r="AI380" s="134">
        <v>5</v>
      </c>
      <c r="AJ380" s="134">
        <v>0.97599999999999998</v>
      </c>
      <c r="AK380" s="134">
        <v>15.824999999999999</v>
      </c>
      <c r="AL380" s="134">
        <v>10.7</v>
      </c>
      <c r="AM380" s="134">
        <v>8.7750000000000004</v>
      </c>
      <c r="AN380" s="134">
        <v>6.5960000000000001</v>
      </c>
      <c r="AO380" s="134">
        <v>0.86</v>
      </c>
      <c r="AP380" s="134">
        <v>5.5E-2</v>
      </c>
      <c r="AQ380" s="134">
        <v>10</v>
      </c>
      <c r="AR380" s="134">
        <v>10</v>
      </c>
      <c r="AS380" s="134">
        <v>6.0000000000000001E-3</v>
      </c>
      <c r="AT380" s="133" t="s">
        <v>1767</v>
      </c>
      <c r="AU380" s="133" t="s">
        <v>7065</v>
      </c>
      <c r="AV380" s="133" t="s">
        <v>9601</v>
      </c>
      <c r="AW380" s="133" t="s">
        <v>9630</v>
      </c>
    </row>
    <row r="381" spans="1:49" x14ac:dyDescent="0.25">
      <c r="A381" s="80" t="s">
        <v>1779</v>
      </c>
      <c r="B381" s="80" t="s">
        <v>1784</v>
      </c>
      <c r="C381" s="80" t="s">
        <v>10067</v>
      </c>
      <c r="D381" s="80" t="s">
        <v>10068</v>
      </c>
      <c r="E381" s="80" t="s">
        <v>7086</v>
      </c>
      <c r="F381" s="80" t="s">
        <v>10069</v>
      </c>
      <c r="G381" s="80" t="s">
        <v>9853</v>
      </c>
      <c r="H381" s="80" t="s">
        <v>10070</v>
      </c>
      <c r="I381" s="80" t="s">
        <v>9635</v>
      </c>
      <c r="K381" s="80" t="s">
        <v>1820</v>
      </c>
      <c r="L381" s="80" t="s">
        <v>330</v>
      </c>
      <c r="M381" s="80" t="s">
        <v>2325</v>
      </c>
      <c r="N381" s="80" t="s">
        <v>3368</v>
      </c>
      <c r="O381" s="80" t="s">
        <v>3632</v>
      </c>
      <c r="P381" s="80" t="s">
        <v>4485</v>
      </c>
      <c r="Q381" s="80" t="s">
        <v>5374</v>
      </c>
      <c r="R381" s="80" t="s">
        <v>5890</v>
      </c>
      <c r="S381" s="80" t="s">
        <v>1768</v>
      </c>
      <c r="T381" s="80" t="s">
        <v>1757</v>
      </c>
      <c r="U381" s="110">
        <v>2.2999999999999998</v>
      </c>
      <c r="V381" s="110">
        <v>13.8</v>
      </c>
      <c r="W381" s="91">
        <v>1.0004999999999999</v>
      </c>
      <c r="X381" s="91">
        <v>12.006</v>
      </c>
      <c r="Y381" s="110" t="s">
        <v>14932</v>
      </c>
      <c r="Z381" s="110" t="s">
        <v>1</v>
      </c>
      <c r="AB381" s="133" t="s">
        <v>7599</v>
      </c>
      <c r="AC381" s="133" t="s">
        <v>9065</v>
      </c>
      <c r="AD381" s="133" t="s">
        <v>1757</v>
      </c>
      <c r="AE381" s="79">
        <v>144</v>
      </c>
      <c r="AF381" s="79" t="s">
        <v>11187</v>
      </c>
      <c r="AG381" s="134">
        <v>0.75</v>
      </c>
      <c r="AH381" s="134">
        <v>4</v>
      </c>
      <c r="AI381" s="134">
        <v>5</v>
      </c>
      <c r="AJ381" s="134">
        <v>2.9000000000000001E-2</v>
      </c>
      <c r="AK381" s="134">
        <v>6.375</v>
      </c>
      <c r="AL381" s="134">
        <v>4.25</v>
      </c>
      <c r="AM381" s="134">
        <v>2.625</v>
      </c>
      <c r="AN381" s="134">
        <v>0.36</v>
      </c>
      <c r="AO381" s="134">
        <v>4.1000000000000002E-2</v>
      </c>
      <c r="AP381" s="134">
        <v>0</v>
      </c>
      <c r="AQ381" s="134">
        <v>0.625</v>
      </c>
      <c r="AR381" s="134">
        <v>2.75</v>
      </c>
      <c r="AS381" s="134"/>
      <c r="AT381" s="133" t="s">
        <v>9582</v>
      </c>
      <c r="AU381" s="133" t="s">
        <v>1773</v>
      </c>
      <c r="AV381" s="133" t="s">
        <v>9598</v>
      </c>
      <c r="AW381" s="133" t="s">
        <v>9629</v>
      </c>
    </row>
    <row r="382" spans="1:49" x14ac:dyDescent="0.25">
      <c r="A382" s="80" t="s">
        <v>1779</v>
      </c>
      <c r="B382" s="80" t="s">
        <v>1780</v>
      </c>
      <c r="C382" s="80" t="s">
        <v>9937</v>
      </c>
      <c r="D382" s="80" t="s">
        <v>9938</v>
      </c>
      <c r="E382" s="80" t="s">
        <v>7086</v>
      </c>
      <c r="F382" s="80" t="s">
        <v>9939</v>
      </c>
      <c r="G382" s="80" t="s">
        <v>9644</v>
      </c>
      <c r="H382" s="80" t="s">
        <v>9940</v>
      </c>
      <c r="I382" s="80" t="s">
        <v>9728</v>
      </c>
      <c r="K382" s="80" t="s">
        <v>1820</v>
      </c>
      <c r="L382" s="80" t="s">
        <v>411</v>
      </c>
      <c r="M382" s="80" t="s">
        <v>2805</v>
      </c>
      <c r="N382" s="80" t="s">
        <v>3371</v>
      </c>
      <c r="O382" s="80" t="s">
        <v>3824</v>
      </c>
      <c r="P382" s="80" t="s">
        <v>4916</v>
      </c>
      <c r="Q382" s="80" t="s">
        <v>5379</v>
      </c>
      <c r="R382" s="80" t="s">
        <v>6384</v>
      </c>
      <c r="S382" s="80" t="s">
        <v>1773</v>
      </c>
      <c r="T382" s="80" t="s">
        <v>1757</v>
      </c>
      <c r="U382" s="110">
        <v>1.9</v>
      </c>
      <c r="V382" s="110">
        <v>11.4</v>
      </c>
      <c r="W382" s="91">
        <v>1.1020000000000001</v>
      </c>
      <c r="X382" s="91">
        <v>13.224</v>
      </c>
      <c r="Y382" s="110" t="s">
        <v>14932</v>
      </c>
      <c r="Z382" s="110" t="s">
        <v>1</v>
      </c>
      <c r="AB382" s="133" t="s">
        <v>8094</v>
      </c>
      <c r="AC382" s="133" t="s">
        <v>9311</v>
      </c>
      <c r="AD382" s="133" t="s">
        <v>1760</v>
      </c>
      <c r="AE382" s="79">
        <v>96</v>
      </c>
      <c r="AF382" s="79" t="s">
        <v>11294</v>
      </c>
      <c r="AG382" s="134">
        <v>0.5</v>
      </c>
      <c r="AH382" s="134">
        <v>9</v>
      </c>
      <c r="AI382" s="134">
        <v>4.5</v>
      </c>
      <c r="AJ382" s="134">
        <v>0.13800000000000001</v>
      </c>
      <c r="AK382" s="134">
        <v>7.375</v>
      </c>
      <c r="AL382" s="134">
        <v>7.25</v>
      </c>
      <c r="AM382" s="134">
        <v>4.25</v>
      </c>
      <c r="AN382" s="134">
        <v>1.73</v>
      </c>
      <c r="AO382" s="134">
        <v>0.13200000000000001</v>
      </c>
      <c r="AP382" s="134"/>
      <c r="AQ382" s="134"/>
      <c r="AR382" s="134"/>
      <c r="AS382" s="134"/>
      <c r="AT382" s="133" t="s">
        <v>9573</v>
      </c>
      <c r="AU382" s="133" t="s">
        <v>1783</v>
      </c>
      <c r="AV382" s="133" t="s">
        <v>9598</v>
      </c>
      <c r="AW382" s="133" t="s">
        <v>9629</v>
      </c>
    </row>
    <row r="383" spans="1:49" x14ac:dyDescent="0.25">
      <c r="A383" s="80" t="s">
        <v>1779</v>
      </c>
      <c r="B383" s="80" t="s">
        <v>1780</v>
      </c>
      <c r="C383" s="80" t="s">
        <v>9941</v>
      </c>
      <c r="D383" s="80" t="s">
        <v>9942</v>
      </c>
      <c r="E383" s="80" t="s">
        <v>1772</v>
      </c>
      <c r="F383" s="80" t="s">
        <v>9943</v>
      </c>
      <c r="G383" s="80" t="s">
        <v>9700</v>
      </c>
      <c r="H383" s="80" t="s">
        <v>9944</v>
      </c>
      <c r="I383" s="80" t="s">
        <v>5375</v>
      </c>
      <c r="K383" s="80" t="s">
        <v>1820</v>
      </c>
      <c r="L383" s="80" t="s">
        <v>1341</v>
      </c>
      <c r="M383" s="80" t="s">
        <v>2220</v>
      </c>
      <c r="N383" s="80" t="s">
        <v>3371</v>
      </c>
      <c r="O383" s="80" t="s">
        <v>3590</v>
      </c>
      <c r="P383" s="80" t="s">
        <v>4392</v>
      </c>
      <c r="Q383" s="80" t="s">
        <v>5375</v>
      </c>
      <c r="R383" s="80" t="s">
        <v>5783</v>
      </c>
      <c r="S383" s="80" t="s">
        <v>1759</v>
      </c>
      <c r="T383" s="80" t="s">
        <v>1757</v>
      </c>
      <c r="U383" s="110">
        <v>9.9</v>
      </c>
      <c r="V383" s="110">
        <v>59.4</v>
      </c>
      <c r="W383" s="91">
        <v>2.5055999999999998</v>
      </c>
      <c r="X383" s="91">
        <v>30.0672</v>
      </c>
      <c r="Y383" s="110" t="s">
        <v>14932</v>
      </c>
      <c r="Z383" s="110" t="s">
        <v>1</v>
      </c>
      <c r="AB383" s="133" t="s">
        <v>7492</v>
      </c>
      <c r="AC383" s="133" t="s">
        <v>7492</v>
      </c>
      <c r="AD383" s="133" t="s">
        <v>1759</v>
      </c>
      <c r="AE383" s="79">
        <v>12</v>
      </c>
      <c r="AF383" s="79" t="s">
        <v>11153</v>
      </c>
      <c r="AG383" s="134">
        <v>0.25</v>
      </c>
      <c r="AH383" s="134">
        <v>11</v>
      </c>
      <c r="AI383" s="134">
        <v>13.5</v>
      </c>
      <c r="AJ383" s="134">
        <v>0.34699999999999998</v>
      </c>
      <c r="AK383" s="134">
        <v>11.5</v>
      </c>
      <c r="AL383" s="134">
        <v>11.25</v>
      </c>
      <c r="AM383" s="134">
        <v>4.125</v>
      </c>
      <c r="AN383" s="134">
        <v>4.34</v>
      </c>
      <c r="AO383" s="134">
        <v>0.309</v>
      </c>
      <c r="AP383" s="134">
        <v>0</v>
      </c>
      <c r="AQ383" s="134">
        <v>82</v>
      </c>
      <c r="AR383" s="134">
        <v>82</v>
      </c>
      <c r="AS383" s="134"/>
      <c r="AT383" s="133" t="s">
        <v>7066</v>
      </c>
      <c r="AU383" s="133" t="s">
        <v>1783</v>
      </c>
      <c r="AV383" s="133" t="s">
        <v>9602</v>
      </c>
      <c r="AW383" s="133" t="s">
        <v>9629</v>
      </c>
    </row>
    <row r="384" spans="1:49" x14ac:dyDescent="0.25">
      <c r="A384" s="80" t="s">
        <v>1779</v>
      </c>
      <c r="B384" s="80" t="s">
        <v>1780</v>
      </c>
      <c r="C384" s="80" t="s">
        <v>9838</v>
      </c>
      <c r="D384" s="80" t="s">
        <v>9839</v>
      </c>
      <c r="E384" s="80" t="s">
        <v>1781</v>
      </c>
      <c r="F384" s="80" t="s">
        <v>9840</v>
      </c>
      <c r="G384" s="80" t="s">
        <v>9812</v>
      </c>
      <c r="H384" s="80" t="s">
        <v>9841</v>
      </c>
      <c r="I384" s="80" t="s">
        <v>5375</v>
      </c>
      <c r="K384" s="80" t="s">
        <v>1820</v>
      </c>
      <c r="L384" s="80" t="s">
        <v>190</v>
      </c>
      <c r="M384" s="80" t="s">
        <v>2053</v>
      </c>
      <c r="N384" s="80" t="s">
        <v>3371</v>
      </c>
      <c r="O384" s="80" t="s">
        <v>3561</v>
      </c>
      <c r="P384" s="80" t="s">
        <v>4234</v>
      </c>
      <c r="Q384" s="80" t="s">
        <v>5375</v>
      </c>
      <c r="R384" s="80" t="s">
        <v>5616</v>
      </c>
      <c r="S384" s="80" t="s">
        <v>1761</v>
      </c>
      <c r="T384" s="80" t="s">
        <v>1767</v>
      </c>
      <c r="U384" s="110">
        <v>6</v>
      </c>
      <c r="V384" s="110">
        <v>30</v>
      </c>
      <c r="W384" s="91">
        <v>1.79</v>
      </c>
      <c r="X384" s="91">
        <v>17.899999999999999</v>
      </c>
      <c r="Y384" s="110" t="s">
        <v>7087</v>
      </c>
      <c r="Z384" s="110" t="s">
        <v>1</v>
      </c>
      <c r="AB384" s="133" t="s">
        <v>7325</v>
      </c>
      <c r="AC384" s="133" t="s">
        <v>8902</v>
      </c>
      <c r="AD384" s="133" t="s">
        <v>1759</v>
      </c>
      <c r="AE384" s="79">
        <v>10</v>
      </c>
      <c r="AF384" s="79" t="s">
        <v>11126</v>
      </c>
      <c r="AG384" s="134">
        <v>1.25</v>
      </c>
      <c r="AH384" s="134">
        <v>7.875</v>
      </c>
      <c r="AI384" s="134">
        <v>7.875</v>
      </c>
      <c r="AJ384" s="134">
        <v>0.47499999999999998</v>
      </c>
      <c r="AK384" s="134">
        <v>14.063000000000001</v>
      </c>
      <c r="AL384" s="134">
        <v>9.1880000000000006</v>
      </c>
      <c r="AM384" s="134">
        <v>9.5</v>
      </c>
      <c r="AN384" s="134">
        <v>5.46</v>
      </c>
      <c r="AO384" s="134">
        <v>0.71</v>
      </c>
      <c r="AP384" s="134">
        <v>0</v>
      </c>
      <c r="AQ384" s="134">
        <v>16</v>
      </c>
      <c r="AR384" s="134">
        <v>16</v>
      </c>
      <c r="AS384" s="134">
        <v>2.5000000000000001E-2</v>
      </c>
      <c r="AT384" s="133" t="s">
        <v>7070</v>
      </c>
      <c r="AU384" s="133" t="s">
        <v>7065</v>
      </c>
      <c r="AV384" s="133" t="s">
        <v>9601</v>
      </c>
      <c r="AW384" s="133" t="s">
        <v>9630</v>
      </c>
    </row>
    <row r="385" spans="1:49" x14ac:dyDescent="0.25">
      <c r="A385" s="80" t="s">
        <v>1779</v>
      </c>
      <c r="B385" s="80" t="s">
        <v>1780</v>
      </c>
      <c r="C385" s="80" t="s">
        <v>9804</v>
      </c>
      <c r="D385" s="80" t="s">
        <v>9805</v>
      </c>
      <c r="E385" s="80" t="s">
        <v>1781</v>
      </c>
      <c r="F385" s="80" t="s">
        <v>9806</v>
      </c>
      <c r="G385" s="80" t="s">
        <v>9744</v>
      </c>
      <c r="H385" s="80" t="s">
        <v>9807</v>
      </c>
      <c r="I385" s="80" t="s">
        <v>5375</v>
      </c>
      <c r="K385" s="80" t="s">
        <v>1820</v>
      </c>
      <c r="L385" s="80" t="s">
        <v>955</v>
      </c>
      <c r="M385" s="80" t="s">
        <v>1929</v>
      </c>
      <c r="N385" s="80" t="s">
        <v>3390</v>
      </c>
      <c r="O385" s="80" t="s">
        <v>3553</v>
      </c>
      <c r="P385" s="80" t="s">
        <v>4117</v>
      </c>
      <c r="Q385" s="80" t="s">
        <v>5375</v>
      </c>
      <c r="R385" s="80" t="s">
        <v>5492</v>
      </c>
      <c r="S385" s="80" t="s">
        <v>7063</v>
      </c>
      <c r="T385" s="80" t="s">
        <v>1758</v>
      </c>
      <c r="U385" s="110">
        <v>13.95</v>
      </c>
      <c r="V385" s="110">
        <v>41.85</v>
      </c>
      <c r="W385" s="91">
        <v>4.13</v>
      </c>
      <c r="X385" s="91">
        <v>24.78</v>
      </c>
      <c r="Y385" s="110" t="s">
        <v>7087</v>
      </c>
      <c r="Z385" s="110" t="s">
        <v>1</v>
      </c>
      <c r="AB385" s="133" t="s">
        <v>7201</v>
      </c>
      <c r="AC385" s="133" t="s">
        <v>7201</v>
      </c>
      <c r="AD385" s="133" t="s">
        <v>1759</v>
      </c>
      <c r="AE385" s="79">
        <v>6</v>
      </c>
      <c r="AF385" s="79" t="s">
        <v>11119</v>
      </c>
      <c r="AG385" s="134">
        <v>3.125</v>
      </c>
      <c r="AH385" s="134">
        <v>10</v>
      </c>
      <c r="AI385" s="134">
        <v>5</v>
      </c>
      <c r="AJ385" s="134">
        <v>0.97599999999999998</v>
      </c>
      <c r="AK385" s="134">
        <v>15.824999999999999</v>
      </c>
      <c r="AL385" s="134">
        <v>10.7</v>
      </c>
      <c r="AM385" s="134">
        <v>8.7750000000000004</v>
      </c>
      <c r="AN385" s="134">
        <v>6.5960000000000001</v>
      </c>
      <c r="AO385" s="134">
        <v>0.86</v>
      </c>
      <c r="AP385" s="134">
        <v>5.5E-2</v>
      </c>
      <c r="AQ385" s="134">
        <v>10</v>
      </c>
      <c r="AR385" s="134">
        <v>10</v>
      </c>
      <c r="AS385" s="134">
        <v>6.0000000000000001E-3</v>
      </c>
      <c r="AT385" s="133" t="s">
        <v>1767</v>
      </c>
      <c r="AU385" s="133" t="s">
        <v>7065</v>
      </c>
      <c r="AV385" s="133" t="s">
        <v>9601</v>
      </c>
      <c r="AW385" s="133" t="s">
        <v>9630</v>
      </c>
    </row>
    <row r="386" spans="1:49" x14ac:dyDescent="0.25">
      <c r="A386" s="80" t="s">
        <v>1779</v>
      </c>
      <c r="B386" s="80" t="s">
        <v>1780</v>
      </c>
      <c r="C386" s="80" t="s">
        <v>9650</v>
      </c>
      <c r="D386" s="80" t="s">
        <v>9651</v>
      </c>
      <c r="E386" s="80" t="s">
        <v>1772</v>
      </c>
      <c r="F386" s="80" t="s">
        <v>9652</v>
      </c>
      <c r="G386" s="80" t="s">
        <v>9644</v>
      </c>
      <c r="H386" s="80" t="s">
        <v>9653</v>
      </c>
      <c r="I386" s="80" t="s">
        <v>5375</v>
      </c>
      <c r="K386" s="80" t="s">
        <v>1820</v>
      </c>
      <c r="L386" s="80" t="s">
        <v>333</v>
      </c>
      <c r="M386" s="80" t="s">
        <v>2328</v>
      </c>
      <c r="N386" s="80" t="s">
        <v>3364</v>
      </c>
      <c r="O386" s="80" t="s">
        <v>3562</v>
      </c>
      <c r="P386" s="80" t="s">
        <v>4487</v>
      </c>
      <c r="Q386" s="80" t="s">
        <v>5375</v>
      </c>
      <c r="R386" s="80" t="s">
        <v>5893</v>
      </c>
      <c r="S386" s="80" t="s">
        <v>1762</v>
      </c>
      <c r="T386" s="80" t="s">
        <v>1757</v>
      </c>
      <c r="U386" s="110">
        <v>6.4</v>
      </c>
      <c r="V386" s="110">
        <v>38.4</v>
      </c>
      <c r="W386" s="91">
        <v>1.6588000000000001</v>
      </c>
      <c r="X386" s="91">
        <v>19.9056</v>
      </c>
      <c r="Y386" s="110" t="s">
        <v>14932</v>
      </c>
      <c r="Z386" s="110" t="s">
        <v>1</v>
      </c>
      <c r="AB386" s="133" t="s">
        <v>7602</v>
      </c>
      <c r="AC386" s="133" t="s">
        <v>9066</v>
      </c>
      <c r="AD386" s="133" t="s">
        <v>1760</v>
      </c>
      <c r="AE386" s="79">
        <v>96</v>
      </c>
      <c r="AF386" s="79" t="s">
        <v>11085</v>
      </c>
      <c r="AG386" s="134">
        <v>1</v>
      </c>
      <c r="AH386" s="134">
        <v>4.9370000000000003</v>
      </c>
      <c r="AI386" s="134">
        <v>10</v>
      </c>
      <c r="AJ386" s="134">
        <v>0.28799999999999998</v>
      </c>
      <c r="AK386" s="134">
        <v>9.1880000000000006</v>
      </c>
      <c r="AL386" s="134">
        <v>8.25</v>
      </c>
      <c r="AM386" s="134">
        <v>5</v>
      </c>
      <c r="AN386" s="134">
        <v>3.6</v>
      </c>
      <c r="AO386" s="134">
        <v>0.219</v>
      </c>
      <c r="AP386" s="134"/>
      <c r="AQ386" s="134"/>
      <c r="AR386" s="134"/>
      <c r="AS386" s="134"/>
      <c r="AT386" s="133" t="s">
        <v>1761</v>
      </c>
      <c r="AU386" s="133" t="s">
        <v>7075</v>
      </c>
      <c r="AV386" s="133" t="s">
        <v>9598</v>
      </c>
      <c r="AW386" s="133" t="s">
        <v>9629</v>
      </c>
    </row>
    <row r="387" spans="1:49" x14ac:dyDescent="0.25">
      <c r="A387" s="80" t="s">
        <v>1779</v>
      </c>
      <c r="B387" s="80" t="s">
        <v>1780</v>
      </c>
      <c r="C387" s="80" t="s">
        <v>9937</v>
      </c>
      <c r="D387" s="80" t="s">
        <v>9938</v>
      </c>
      <c r="E387" s="80" t="s">
        <v>7086</v>
      </c>
      <c r="F387" s="80" t="s">
        <v>9939</v>
      </c>
      <c r="G387" s="80" t="s">
        <v>9644</v>
      </c>
      <c r="H387" s="80" t="s">
        <v>9940</v>
      </c>
      <c r="I387" s="80" t="s">
        <v>9728</v>
      </c>
      <c r="K387" s="80" t="s">
        <v>1820</v>
      </c>
      <c r="L387" s="80" t="s">
        <v>354</v>
      </c>
      <c r="M387" s="80" t="s">
        <v>2807</v>
      </c>
      <c r="N387" s="80" t="s">
        <v>3370</v>
      </c>
      <c r="O387" s="80" t="s">
        <v>3826</v>
      </c>
      <c r="P387" s="80" t="s">
        <v>4918</v>
      </c>
      <c r="Q387" s="80" t="s">
        <v>5379</v>
      </c>
      <c r="R387" s="80" t="s">
        <v>6386</v>
      </c>
      <c r="S387" s="80" t="s">
        <v>1773</v>
      </c>
      <c r="T387" s="80" t="s">
        <v>1757</v>
      </c>
      <c r="U387" s="110">
        <v>1.9</v>
      </c>
      <c r="V387" s="110">
        <v>11.4</v>
      </c>
      <c r="W387" s="91">
        <v>1.1020000000000001</v>
      </c>
      <c r="X387" s="91">
        <v>13.224</v>
      </c>
      <c r="Y387" s="110" t="s">
        <v>14932</v>
      </c>
      <c r="Z387" s="110" t="s">
        <v>1</v>
      </c>
      <c r="AB387" s="133" t="s">
        <v>8096</v>
      </c>
      <c r="AC387" s="133" t="s">
        <v>9313</v>
      </c>
      <c r="AD387" s="133" t="s">
        <v>1760</v>
      </c>
      <c r="AE387" s="79">
        <v>96</v>
      </c>
      <c r="AF387" s="79" t="s">
        <v>11294</v>
      </c>
      <c r="AG387" s="134">
        <v>0.5</v>
      </c>
      <c r="AH387" s="134">
        <v>9</v>
      </c>
      <c r="AI387" s="134">
        <v>4.5</v>
      </c>
      <c r="AJ387" s="134">
        <v>0.13800000000000001</v>
      </c>
      <c r="AK387" s="134">
        <v>7.375</v>
      </c>
      <c r="AL387" s="134">
        <v>7.25</v>
      </c>
      <c r="AM387" s="134">
        <v>4.25</v>
      </c>
      <c r="AN387" s="134">
        <v>1.73</v>
      </c>
      <c r="AO387" s="134">
        <v>0.13200000000000001</v>
      </c>
      <c r="AP387" s="134"/>
      <c r="AQ387" s="134"/>
      <c r="AR387" s="134"/>
      <c r="AS387" s="134"/>
      <c r="AT387" s="133" t="s">
        <v>9573</v>
      </c>
      <c r="AU387" s="133" t="s">
        <v>1783</v>
      </c>
      <c r="AV387" s="133" t="s">
        <v>9598</v>
      </c>
      <c r="AW387" s="133" t="s">
        <v>9629</v>
      </c>
    </row>
    <row r="388" spans="1:49" x14ac:dyDescent="0.25">
      <c r="A388" s="80" t="s">
        <v>1779</v>
      </c>
      <c r="B388" s="80" t="s">
        <v>1780</v>
      </c>
      <c r="C388" s="80" t="s">
        <v>9929</v>
      </c>
      <c r="D388" s="80" t="s">
        <v>9930</v>
      </c>
      <c r="E388" s="80" t="s">
        <v>1772</v>
      </c>
      <c r="F388" s="80" t="s">
        <v>9931</v>
      </c>
      <c r="G388" s="80" t="s">
        <v>9729</v>
      </c>
      <c r="H388" s="80" t="s">
        <v>9932</v>
      </c>
      <c r="I388" s="80" t="s">
        <v>5375</v>
      </c>
      <c r="K388" s="80" t="s">
        <v>1820</v>
      </c>
      <c r="L388" s="80" t="s">
        <v>508</v>
      </c>
      <c r="M388" s="80" t="s">
        <v>2060</v>
      </c>
      <c r="N388" s="80" t="s">
        <v>3376</v>
      </c>
      <c r="O388" s="80" t="s">
        <v>3541</v>
      </c>
      <c r="P388" s="80" t="s">
        <v>4240</v>
      </c>
      <c r="Q388" s="80" t="s">
        <v>5375</v>
      </c>
      <c r="R388" s="80" t="s">
        <v>5623</v>
      </c>
      <c r="S388" s="80" t="s">
        <v>1763</v>
      </c>
      <c r="T388" s="80" t="s">
        <v>1757</v>
      </c>
      <c r="U388" s="110">
        <v>8.9</v>
      </c>
      <c r="V388" s="110">
        <v>53.4</v>
      </c>
      <c r="W388" s="91">
        <v>3.6192000000000002</v>
      </c>
      <c r="X388" s="91">
        <v>43.430399999999999</v>
      </c>
      <c r="Y388" s="110" t="s">
        <v>14932</v>
      </c>
      <c r="Z388" s="110" t="s">
        <v>1</v>
      </c>
      <c r="AB388" s="133" t="s">
        <v>7332</v>
      </c>
      <c r="AC388" s="133" t="s">
        <v>8907</v>
      </c>
      <c r="AD388" s="133" t="s">
        <v>1759</v>
      </c>
      <c r="AE388" s="79">
        <v>12</v>
      </c>
      <c r="AF388" s="79" t="s">
        <v>11108</v>
      </c>
      <c r="AG388" s="134">
        <v>3.9</v>
      </c>
      <c r="AH388" s="134">
        <v>3.9</v>
      </c>
      <c r="AI388" s="134">
        <v>10.9</v>
      </c>
      <c r="AJ388" s="134">
        <v>0.496</v>
      </c>
      <c r="AK388" s="134">
        <v>23.5</v>
      </c>
      <c r="AL388" s="134">
        <v>8</v>
      </c>
      <c r="AM388" s="134">
        <v>11</v>
      </c>
      <c r="AN388" s="134">
        <v>6.2</v>
      </c>
      <c r="AO388" s="134">
        <v>1.1970000000000001</v>
      </c>
      <c r="AP388" s="134">
        <v>3.75</v>
      </c>
      <c r="AQ388" s="134">
        <v>3.75</v>
      </c>
      <c r="AR388" s="134">
        <v>4.5</v>
      </c>
      <c r="AS388" s="134">
        <v>2.5000000000000001E-2</v>
      </c>
      <c r="AT388" s="133" t="s">
        <v>1767</v>
      </c>
      <c r="AU388" s="133" t="s">
        <v>1764</v>
      </c>
      <c r="AV388" s="133" t="s">
        <v>9598</v>
      </c>
      <c r="AW388" s="133" t="s">
        <v>9629</v>
      </c>
    </row>
    <row r="389" spans="1:49" x14ac:dyDescent="0.25">
      <c r="A389" s="80" t="s">
        <v>1779</v>
      </c>
      <c r="B389" s="80" t="s">
        <v>1780</v>
      </c>
      <c r="C389" s="80" t="s">
        <v>9804</v>
      </c>
      <c r="D389" s="80" t="s">
        <v>9805</v>
      </c>
      <c r="E389" s="80" t="s">
        <v>1781</v>
      </c>
      <c r="F389" s="80" t="s">
        <v>9806</v>
      </c>
      <c r="G389" s="80" t="s">
        <v>9744</v>
      </c>
      <c r="H389" s="80" t="s">
        <v>9807</v>
      </c>
      <c r="I389" s="80" t="s">
        <v>5375</v>
      </c>
      <c r="K389" s="80" t="s">
        <v>1820</v>
      </c>
      <c r="L389" s="80" t="s">
        <v>565</v>
      </c>
      <c r="M389" s="80" t="s">
        <v>1933</v>
      </c>
      <c r="N389" s="80" t="s">
        <v>3392</v>
      </c>
      <c r="O389" s="80" t="s">
        <v>3553</v>
      </c>
      <c r="P389" s="80" t="s">
        <v>4121</v>
      </c>
      <c r="Q389" s="80" t="s">
        <v>5375</v>
      </c>
      <c r="R389" s="80" t="s">
        <v>5496</v>
      </c>
      <c r="S389" s="80" t="s">
        <v>7063</v>
      </c>
      <c r="T389" s="80" t="s">
        <v>1758</v>
      </c>
      <c r="U389" s="110">
        <v>13.95</v>
      </c>
      <c r="V389" s="110">
        <v>41.85</v>
      </c>
      <c r="W389" s="91">
        <v>4.13</v>
      </c>
      <c r="X389" s="91">
        <v>24.78</v>
      </c>
      <c r="Y389" s="110" t="s">
        <v>7087</v>
      </c>
      <c r="Z389" s="110" t="s">
        <v>1</v>
      </c>
      <c r="AB389" s="133" t="s">
        <v>7205</v>
      </c>
      <c r="AC389" s="133" t="s">
        <v>7205</v>
      </c>
      <c r="AD389" s="133" t="s">
        <v>1759</v>
      </c>
      <c r="AE389" s="79">
        <v>6</v>
      </c>
      <c r="AF389" s="79" t="s">
        <v>11119</v>
      </c>
      <c r="AG389" s="134">
        <v>3.125</v>
      </c>
      <c r="AH389" s="134">
        <v>10</v>
      </c>
      <c r="AI389" s="134">
        <v>5</v>
      </c>
      <c r="AJ389" s="134">
        <v>0.97599999999999998</v>
      </c>
      <c r="AK389" s="134">
        <v>15.824999999999999</v>
      </c>
      <c r="AL389" s="134">
        <v>10.7</v>
      </c>
      <c r="AM389" s="134">
        <v>8.7750000000000004</v>
      </c>
      <c r="AN389" s="134">
        <v>6.5960000000000001</v>
      </c>
      <c r="AO389" s="134">
        <v>0.86</v>
      </c>
      <c r="AP389" s="134">
        <v>5.5E-2</v>
      </c>
      <c r="AQ389" s="134">
        <v>10</v>
      </c>
      <c r="AR389" s="134">
        <v>10</v>
      </c>
      <c r="AS389" s="134">
        <v>6.0000000000000001E-3</v>
      </c>
      <c r="AT389" s="133" t="s">
        <v>1767</v>
      </c>
      <c r="AU389" s="133" t="s">
        <v>7065</v>
      </c>
      <c r="AV389" s="133" t="s">
        <v>9601</v>
      </c>
      <c r="AW389" s="133" t="s">
        <v>9630</v>
      </c>
    </row>
    <row r="390" spans="1:49" x14ac:dyDescent="0.25">
      <c r="A390" s="80" t="s">
        <v>1776</v>
      </c>
      <c r="B390" s="80" t="s">
        <v>1802</v>
      </c>
      <c r="C390" s="80" t="s">
        <v>10073</v>
      </c>
      <c r="D390" s="80" t="s">
        <v>10074</v>
      </c>
      <c r="E390" s="80" t="s">
        <v>7086</v>
      </c>
      <c r="F390" s="80" t="s">
        <v>10075</v>
      </c>
      <c r="G390" s="80" t="s">
        <v>9716</v>
      </c>
      <c r="H390" s="80" t="s">
        <v>10076</v>
      </c>
      <c r="I390" s="80" t="s">
        <v>9635</v>
      </c>
      <c r="K390" s="80" t="s">
        <v>13934</v>
      </c>
      <c r="L390" s="80" t="s">
        <v>104</v>
      </c>
      <c r="M390" s="80" t="s">
        <v>2333</v>
      </c>
      <c r="N390" s="80" t="s">
        <v>3400</v>
      </c>
      <c r="O390" s="80" t="s">
        <v>3633</v>
      </c>
      <c r="P390" s="80" t="s">
        <v>4491</v>
      </c>
      <c r="Q390" s="80" t="s">
        <v>5374</v>
      </c>
      <c r="R390" s="80" t="s">
        <v>5898</v>
      </c>
      <c r="S390" s="80" t="s">
        <v>1759</v>
      </c>
      <c r="T390" s="80" t="s">
        <v>1757</v>
      </c>
      <c r="U390" s="110">
        <v>5.15</v>
      </c>
      <c r="V390" s="110">
        <v>30.9</v>
      </c>
      <c r="W390" s="91">
        <v>2.2402500000000001</v>
      </c>
      <c r="X390" s="91">
        <v>26.882999999999999</v>
      </c>
      <c r="Y390" s="110" t="s">
        <v>14932</v>
      </c>
      <c r="Z390" s="110" t="s">
        <v>1</v>
      </c>
      <c r="AB390" s="133" t="s">
        <v>7607</v>
      </c>
      <c r="AC390" s="133" t="s">
        <v>9067</v>
      </c>
      <c r="AD390" s="133" t="s">
        <v>1769</v>
      </c>
      <c r="AE390" s="79">
        <v>36</v>
      </c>
      <c r="AF390" s="79" t="s">
        <v>11188</v>
      </c>
      <c r="AG390" s="134">
        <v>1</v>
      </c>
      <c r="AH390" s="134">
        <v>11.5</v>
      </c>
      <c r="AI390" s="134">
        <v>17</v>
      </c>
      <c r="AJ390" s="134">
        <v>0.74399999999999999</v>
      </c>
      <c r="AK390" s="134">
        <v>14.37</v>
      </c>
      <c r="AL390" s="134">
        <v>14.37</v>
      </c>
      <c r="AM390" s="134">
        <v>2.48</v>
      </c>
      <c r="AN390" s="134">
        <v>9.3000000000000007</v>
      </c>
      <c r="AO390" s="134">
        <v>0.29599999999999999</v>
      </c>
      <c r="AP390" s="134">
        <v>17</v>
      </c>
      <c r="AQ390" s="134">
        <v>11.5</v>
      </c>
      <c r="AR390" s="134">
        <v>1</v>
      </c>
      <c r="AS390" s="134"/>
      <c r="AT390" s="133" t="s">
        <v>7075</v>
      </c>
      <c r="AU390" s="133" t="s">
        <v>1791</v>
      </c>
      <c r="AV390" s="133" t="s">
        <v>9607</v>
      </c>
      <c r="AW390" s="133" t="s">
        <v>9629</v>
      </c>
    </row>
    <row r="391" spans="1:49" x14ac:dyDescent="0.25">
      <c r="A391" s="80" t="s">
        <v>1779</v>
      </c>
      <c r="B391" s="80" t="s">
        <v>1780</v>
      </c>
      <c r="C391" s="80" t="s">
        <v>10037</v>
      </c>
      <c r="D391" s="80" t="s">
        <v>10038</v>
      </c>
      <c r="E391" s="80" t="s">
        <v>7086</v>
      </c>
      <c r="F391" s="80" t="s">
        <v>10039</v>
      </c>
      <c r="G391" s="80" t="s">
        <v>9700</v>
      </c>
      <c r="H391" s="80" t="s">
        <v>10040</v>
      </c>
      <c r="I391" s="80" t="s">
        <v>9728</v>
      </c>
      <c r="K391" s="80" t="s">
        <v>12328</v>
      </c>
      <c r="L391" s="80" t="s">
        <v>412</v>
      </c>
      <c r="M391" s="80" t="s">
        <v>2809</v>
      </c>
      <c r="N391" s="80" t="s">
        <v>3370</v>
      </c>
      <c r="O391" s="80" t="s">
        <v>3623</v>
      </c>
      <c r="P391" s="80" t="s">
        <v>4740</v>
      </c>
      <c r="Q391" s="80" t="s">
        <v>5379</v>
      </c>
      <c r="R391" s="80" t="s">
        <v>6388</v>
      </c>
      <c r="S391" s="80" t="s">
        <v>1759</v>
      </c>
      <c r="T391" s="80" t="s">
        <v>1757</v>
      </c>
      <c r="U391" s="110">
        <v>1.9</v>
      </c>
      <c r="V391" s="110">
        <v>11.4</v>
      </c>
      <c r="W391" s="91">
        <v>1.1020000000000001</v>
      </c>
      <c r="X391" s="91">
        <v>13.224</v>
      </c>
      <c r="Y391" s="110" t="s">
        <v>14932</v>
      </c>
      <c r="Z391" s="110" t="s">
        <v>1</v>
      </c>
      <c r="AB391" s="133" t="s">
        <v>8098</v>
      </c>
      <c r="AC391" s="133" t="s">
        <v>9315</v>
      </c>
      <c r="AD391" s="133" t="s">
        <v>1764</v>
      </c>
      <c r="AE391" s="79">
        <v>48</v>
      </c>
      <c r="AF391" s="79" t="s">
        <v>11178</v>
      </c>
      <c r="AG391" s="134">
        <v>0.17</v>
      </c>
      <c r="AH391" s="134">
        <v>7.5</v>
      </c>
      <c r="AI391" s="134">
        <v>14</v>
      </c>
      <c r="AJ391" s="134">
        <v>0.14399999999999999</v>
      </c>
      <c r="AK391" s="134">
        <v>15</v>
      </c>
      <c r="AL391" s="134">
        <v>8</v>
      </c>
      <c r="AM391" s="134">
        <v>1.75</v>
      </c>
      <c r="AN391" s="134">
        <v>1.8</v>
      </c>
      <c r="AO391" s="134">
        <v>0.122</v>
      </c>
      <c r="AP391" s="134">
        <v>0</v>
      </c>
      <c r="AQ391" s="134">
        <v>108</v>
      </c>
      <c r="AR391" s="134">
        <v>54</v>
      </c>
      <c r="AS391" s="134"/>
      <c r="AT391" s="133" t="s">
        <v>1765</v>
      </c>
      <c r="AU391" s="133" t="s">
        <v>7080</v>
      </c>
      <c r="AV391" s="133" t="s">
        <v>9602</v>
      </c>
      <c r="AW391" s="133" t="s">
        <v>9629</v>
      </c>
    </row>
    <row r="392" spans="1:49" x14ac:dyDescent="0.25">
      <c r="A392" s="80" t="s">
        <v>1779</v>
      </c>
      <c r="B392" s="80" t="s">
        <v>1786</v>
      </c>
      <c r="C392" s="80" t="s">
        <v>9918</v>
      </c>
      <c r="D392" s="80" t="s">
        <v>9919</v>
      </c>
      <c r="E392" s="80" t="s">
        <v>1788</v>
      </c>
      <c r="F392" s="80" t="s">
        <v>9920</v>
      </c>
      <c r="G392" s="80" t="s">
        <v>9677</v>
      </c>
      <c r="H392" s="80" t="s">
        <v>9921</v>
      </c>
      <c r="I392" s="80" t="s">
        <v>5377</v>
      </c>
      <c r="K392" s="80" t="s">
        <v>1820</v>
      </c>
      <c r="L392" s="80" t="s">
        <v>192</v>
      </c>
      <c r="M392" s="80" t="s">
        <v>2063</v>
      </c>
      <c r="N392" s="80" t="s">
        <v>3380</v>
      </c>
      <c r="O392" s="80" t="s">
        <v>3523</v>
      </c>
      <c r="P392" s="80" t="s">
        <v>4243</v>
      </c>
      <c r="Q392" s="80" t="s">
        <v>5374</v>
      </c>
      <c r="R392" s="80" t="s">
        <v>5626</v>
      </c>
      <c r="S392" s="80" t="s">
        <v>1760</v>
      </c>
      <c r="T392" s="80" t="s">
        <v>1757</v>
      </c>
      <c r="U392" s="110">
        <v>6.2</v>
      </c>
      <c r="V392" s="110">
        <v>37.200000000000003</v>
      </c>
      <c r="W392" s="91">
        <v>1.55</v>
      </c>
      <c r="X392" s="91">
        <v>18.600000000000001</v>
      </c>
      <c r="Y392" s="110" t="s">
        <v>7087</v>
      </c>
      <c r="Z392" s="110" t="s">
        <v>14529</v>
      </c>
      <c r="AB392" s="133" t="s">
        <v>7335</v>
      </c>
      <c r="AC392" s="133" t="s">
        <v>7335</v>
      </c>
      <c r="AD392" s="133" t="s">
        <v>1759</v>
      </c>
      <c r="AE392" s="79">
        <v>12</v>
      </c>
      <c r="AF392" s="79" t="s">
        <v>11145</v>
      </c>
      <c r="AG392" s="134">
        <v>0.75</v>
      </c>
      <c r="AH392" s="134">
        <v>8.875</v>
      </c>
      <c r="AI392" s="134">
        <v>8.875</v>
      </c>
      <c r="AJ392" s="134">
        <v>0.22500000000000001</v>
      </c>
      <c r="AK392" s="134">
        <v>9.6999999999999993</v>
      </c>
      <c r="AL392" s="134">
        <v>8.1999999999999993</v>
      </c>
      <c r="AM392" s="134">
        <v>9.65</v>
      </c>
      <c r="AN392" s="134">
        <v>3.14</v>
      </c>
      <c r="AO392" s="134">
        <v>0.44400000000000001</v>
      </c>
      <c r="AP392" s="134">
        <v>0.5</v>
      </c>
      <c r="AQ392" s="134">
        <v>8.75</v>
      </c>
      <c r="AR392" s="134">
        <v>8.75</v>
      </c>
      <c r="AS392" s="134">
        <v>0.03</v>
      </c>
      <c r="AT392" s="133" t="s">
        <v>1763</v>
      </c>
      <c r="AU392" s="133" t="s">
        <v>7065</v>
      </c>
      <c r="AV392" s="133" t="s">
        <v>9603</v>
      </c>
      <c r="AW392" s="133" t="s">
        <v>9630</v>
      </c>
    </row>
    <row r="393" spans="1:49" x14ac:dyDescent="0.25">
      <c r="A393" s="80" t="s">
        <v>1779</v>
      </c>
      <c r="B393" s="80" t="s">
        <v>1780</v>
      </c>
      <c r="C393" s="80" t="s">
        <v>9941</v>
      </c>
      <c r="D393" s="80" t="s">
        <v>9942</v>
      </c>
      <c r="E393" s="80" t="s">
        <v>1772</v>
      </c>
      <c r="F393" s="80" t="s">
        <v>9943</v>
      </c>
      <c r="G393" s="80" t="s">
        <v>9700</v>
      </c>
      <c r="H393" s="80" t="s">
        <v>9944</v>
      </c>
      <c r="I393" s="80" t="s">
        <v>5375</v>
      </c>
      <c r="K393" s="80" t="s">
        <v>1820</v>
      </c>
      <c r="L393" s="80" t="s">
        <v>542</v>
      </c>
      <c r="M393" s="80" t="s">
        <v>2225</v>
      </c>
      <c r="N393" s="80" t="s">
        <v>3364</v>
      </c>
      <c r="O393" s="80" t="s">
        <v>3590</v>
      </c>
      <c r="P393" s="80" t="s">
        <v>4397</v>
      </c>
      <c r="Q393" s="80" t="s">
        <v>5375</v>
      </c>
      <c r="R393" s="80" t="s">
        <v>5788</v>
      </c>
      <c r="S393" s="80" t="s">
        <v>1759</v>
      </c>
      <c r="T393" s="80" t="s">
        <v>1757</v>
      </c>
      <c r="U393" s="110">
        <v>9.9</v>
      </c>
      <c r="V393" s="110">
        <v>59.4</v>
      </c>
      <c r="W393" s="91">
        <v>2.5055999999999998</v>
      </c>
      <c r="X393" s="91">
        <v>30.0672</v>
      </c>
      <c r="Y393" s="110" t="s">
        <v>14932</v>
      </c>
      <c r="Z393" s="110" t="s">
        <v>1</v>
      </c>
      <c r="AB393" s="133" t="s">
        <v>7497</v>
      </c>
      <c r="AC393" s="133" t="s">
        <v>7497</v>
      </c>
      <c r="AD393" s="133" t="s">
        <v>1759</v>
      </c>
      <c r="AE393" s="79">
        <v>12</v>
      </c>
      <c r="AF393" s="79" t="s">
        <v>11153</v>
      </c>
      <c r="AG393" s="134">
        <v>0.25</v>
      </c>
      <c r="AH393" s="134">
        <v>11</v>
      </c>
      <c r="AI393" s="134">
        <v>13.5</v>
      </c>
      <c r="AJ393" s="134">
        <v>0.34699999999999998</v>
      </c>
      <c r="AK393" s="134">
        <v>11.5</v>
      </c>
      <c r="AL393" s="134">
        <v>11.25</v>
      </c>
      <c r="AM393" s="134">
        <v>4.125</v>
      </c>
      <c r="AN393" s="134">
        <v>4.34</v>
      </c>
      <c r="AO393" s="134">
        <v>0.309</v>
      </c>
      <c r="AP393" s="134">
        <v>0</v>
      </c>
      <c r="AQ393" s="134">
        <v>82</v>
      </c>
      <c r="AR393" s="134">
        <v>82</v>
      </c>
      <c r="AS393" s="134"/>
      <c r="AT393" s="133" t="s">
        <v>7066</v>
      </c>
      <c r="AU393" s="133" t="s">
        <v>1783</v>
      </c>
      <c r="AV393" s="133" t="s">
        <v>9602</v>
      </c>
      <c r="AW393" s="133" t="s">
        <v>9629</v>
      </c>
    </row>
    <row r="394" spans="1:49" x14ac:dyDescent="0.25">
      <c r="A394" s="80" t="s">
        <v>1779</v>
      </c>
      <c r="B394" s="80" t="s">
        <v>1780</v>
      </c>
      <c r="C394" s="80" t="s">
        <v>9804</v>
      </c>
      <c r="D394" s="80" t="s">
        <v>9805</v>
      </c>
      <c r="E394" s="80" t="s">
        <v>1781</v>
      </c>
      <c r="F394" s="80" t="s">
        <v>9806</v>
      </c>
      <c r="G394" s="80" t="s">
        <v>9744</v>
      </c>
      <c r="H394" s="80" t="s">
        <v>9807</v>
      </c>
      <c r="I394" s="80" t="s">
        <v>5375</v>
      </c>
      <c r="K394" s="80" t="s">
        <v>1820</v>
      </c>
      <c r="L394" s="80" t="s">
        <v>691</v>
      </c>
      <c r="M394" s="80" t="s">
        <v>1935</v>
      </c>
      <c r="N394" s="80" t="s">
        <v>3395</v>
      </c>
      <c r="O394" s="80" t="s">
        <v>3553</v>
      </c>
      <c r="P394" s="80" t="s">
        <v>4124</v>
      </c>
      <c r="Q394" s="80" t="s">
        <v>5375</v>
      </c>
      <c r="R394" s="80" t="s">
        <v>5498</v>
      </c>
      <c r="S394" s="80" t="s">
        <v>7063</v>
      </c>
      <c r="T394" s="80" t="s">
        <v>1758</v>
      </c>
      <c r="U394" s="110">
        <v>13.95</v>
      </c>
      <c r="V394" s="110">
        <v>41.85</v>
      </c>
      <c r="W394" s="91">
        <v>4.13</v>
      </c>
      <c r="X394" s="91">
        <v>24.78</v>
      </c>
      <c r="Y394" s="110" t="s">
        <v>7087</v>
      </c>
      <c r="Z394" s="110" t="s">
        <v>1</v>
      </c>
      <c r="AB394" s="133" t="s">
        <v>7207</v>
      </c>
      <c r="AC394" s="133" t="s">
        <v>7207</v>
      </c>
      <c r="AD394" s="133" t="s">
        <v>1759</v>
      </c>
      <c r="AE394" s="79">
        <v>6</v>
      </c>
      <c r="AF394" s="79" t="s">
        <v>11119</v>
      </c>
      <c r="AG394" s="134">
        <v>3.125</v>
      </c>
      <c r="AH394" s="134">
        <v>10</v>
      </c>
      <c r="AI394" s="134">
        <v>5</v>
      </c>
      <c r="AJ394" s="134">
        <v>0.97599999999999998</v>
      </c>
      <c r="AK394" s="134">
        <v>15.824999999999999</v>
      </c>
      <c r="AL394" s="134">
        <v>10.7</v>
      </c>
      <c r="AM394" s="134">
        <v>8.7750000000000004</v>
      </c>
      <c r="AN394" s="134">
        <v>6.5960000000000001</v>
      </c>
      <c r="AO394" s="134">
        <v>0.86</v>
      </c>
      <c r="AP394" s="134">
        <v>5.5E-2</v>
      </c>
      <c r="AQ394" s="134">
        <v>10</v>
      </c>
      <c r="AR394" s="134">
        <v>10</v>
      </c>
      <c r="AS394" s="134">
        <v>6.0000000000000001E-3</v>
      </c>
      <c r="AT394" s="133" t="s">
        <v>1767</v>
      </c>
      <c r="AU394" s="133" t="s">
        <v>7065</v>
      </c>
      <c r="AV394" s="133" t="s">
        <v>9601</v>
      </c>
      <c r="AW394" s="133" t="s">
        <v>9630</v>
      </c>
    </row>
    <row r="395" spans="1:49" x14ac:dyDescent="0.25">
      <c r="A395" s="80" t="s">
        <v>1779</v>
      </c>
      <c r="B395" s="80" t="s">
        <v>1780</v>
      </c>
      <c r="C395" s="80" t="s">
        <v>9650</v>
      </c>
      <c r="D395" s="80" t="s">
        <v>9651</v>
      </c>
      <c r="E395" s="80" t="s">
        <v>1772</v>
      </c>
      <c r="F395" s="80" t="s">
        <v>9652</v>
      </c>
      <c r="G395" s="80" t="s">
        <v>9644</v>
      </c>
      <c r="H395" s="80" t="s">
        <v>9653</v>
      </c>
      <c r="I395" s="80" t="s">
        <v>5375</v>
      </c>
      <c r="K395" s="80" t="s">
        <v>1820</v>
      </c>
      <c r="L395" s="80" t="s">
        <v>337</v>
      </c>
      <c r="M395" s="80" t="s">
        <v>2343</v>
      </c>
      <c r="N395" s="80" t="s">
        <v>3366</v>
      </c>
      <c r="O395" s="80" t="s">
        <v>3562</v>
      </c>
      <c r="P395" s="80" t="s">
        <v>4498</v>
      </c>
      <c r="Q395" s="80" t="s">
        <v>5375</v>
      </c>
      <c r="R395" s="80" t="s">
        <v>5908</v>
      </c>
      <c r="S395" s="80" t="s">
        <v>1762</v>
      </c>
      <c r="T395" s="80" t="s">
        <v>1757</v>
      </c>
      <c r="U395" s="110">
        <v>6.4</v>
      </c>
      <c r="V395" s="110">
        <v>38.4</v>
      </c>
      <c r="W395" s="91">
        <v>1.6588000000000001</v>
      </c>
      <c r="X395" s="91">
        <v>19.9056</v>
      </c>
      <c r="Y395" s="110" t="s">
        <v>14932</v>
      </c>
      <c r="Z395" s="110" t="s">
        <v>1</v>
      </c>
      <c r="AB395" s="133" t="s">
        <v>7617</v>
      </c>
      <c r="AC395" s="133" t="s">
        <v>9071</v>
      </c>
      <c r="AD395" s="133" t="s">
        <v>1760</v>
      </c>
      <c r="AE395" s="79">
        <v>96</v>
      </c>
      <c r="AF395" s="79" t="s">
        <v>11085</v>
      </c>
      <c r="AG395" s="134">
        <v>1</v>
      </c>
      <c r="AH395" s="134">
        <v>4.9370000000000003</v>
      </c>
      <c r="AI395" s="134">
        <v>10</v>
      </c>
      <c r="AJ395" s="134">
        <v>0.28799999999999998</v>
      </c>
      <c r="AK395" s="134">
        <v>9.1880000000000006</v>
      </c>
      <c r="AL395" s="134">
        <v>8.25</v>
      </c>
      <c r="AM395" s="134">
        <v>5</v>
      </c>
      <c r="AN395" s="134">
        <v>3.6</v>
      </c>
      <c r="AO395" s="134">
        <v>0.219</v>
      </c>
      <c r="AP395" s="134"/>
      <c r="AQ395" s="134"/>
      <c r="AR395" s="134"/>
      <c r="AS395" s="134"/>
      <c r="AT395" s="133" t="s">
        <v>1761</v>
      </c>
      <c r="AU395" s="133" t="s">
        <v>7075</v>
      </c>
      <c r="AV395" s="133" t="s">
        <v>9598</v>
      </c>
      <c r="AW395" s="133" t="s">
        <v>9629</v>
      </c>
    </row>
    <row r="396" spans="1:49" x14ac:dyDescent="0.25">
      <c r="A396" s="80" t="s">
        <v>1779</v>
      </c>
      <c r="B396" s="80" t="s">
        <v>1780</v>
      </c>
      <c r="C396" s="80" t="s">
        <v>9574</v>
      </c>
      <c r="D396" s="80" t="s">
        <v>10057</v>
      </c>
      <c r="E396" s="80" t="s">
        <v>1771</v>
      </c>
      <c r="F396" s="80" t="s">
        <v>10058</v>
      </c>
      <c r="G396" s="80" t="s">
        <v>9744</v>
      </c>
      <c r="H396" s="80" t="s">
        <v>10059</v>
      </c>
      <c r="I396" s="80" t="s">
        <v>9728</v>
      </c>
      <c r="K396" s="80" t="s">
        <v>1820</v>
      </c>
      <c r="L396" s="80" t="s">
        <v>414</v>
      </c>
      <c r="M396" s="80" t="s">
        <v>2811</v>
      </c>
      <c r="N396" s="80" t="s">
        <v>3370</v>
      </c>
      <c r="O396" s="80" t="s">
        <v>3537</v>
      </c>
      <c r="P396" s="80" t="s">
        <v>4214</v>
      </c>
      <c r="Q396" s="80" t="s">
        <v>5379</v>
      </c>
      <c r="R396" s="80" t="s">
        <v>6391</v>
      </c>
      <c r="S396" s="80" t="s">
        <v>1763</v>
      </c>
      <c r="T396" s="80" t="s">
        <v>1757</v>
      </c>
      <c r="U396" s="110">
        <v>1.75</v>
      </c>
      <c r="V396" s="110">
        <v>10.5</v>
      </c>
      <c r="W396" s="91">
        <v>0.875</v>
      </c>
      <c r="X396" s="91">
        <v>10.5</v>
      </c>
      <c r="Y396" s="110" t="s">
        <v>7087</v>
      </c>
      <c r="Z396" s="110" t="s">
        <v>1</v>
      </c>
      <c r="AB396" s="133" t="s">
        <v>8101</v>
      </c>
      <c r="AC396" s="133" t="s">
        <v>8101</v>
      </c>
      <c r="AD396" s="133" t="s">
        <v>1759</v>
      </c>
      <c r="AE396" s="79">
        <v>12</v>
      </c>
      <c r="AF396" s="79" t="s">
        <v>11104</v>
      </c>
      <c r="AG396" s="134">
        <v>0.75</v>
      </c>
      <c r="AH396" s="134">
        <v>5</v>
      </c>
      <c r="AI396" s="134">
        <v>5</v>
      </c>
      <c r="AJ396" s="134">
        <v>0.1</v>
      </c>
      <c r="AK396" s="134">
        <v>11.324999999999999</v>
      </c>
      <c r="AL396" s="134">
        <v>5.3879999999999999</v>
      </c>
      <c r="AM396" s="134">
        <v>5.4</v>
      </c>
      <c r="AN396" s="134">
        <v>1.45</v>
      </c>
      <c r="AO396" s="134">
        <v>0.191</v>
      </c>
      <c r="AP396" s="134">
        <v>5.5E-2</v>
      </c>
      <c r="AQ396" s="134">
        <v>10</v>
      </c>
      <c r="AR396" s="134">
        <v>10</v>
      </c>
      <c r="AS396" s="134"/>
      <c r="AT396" s="133" t="s">
        <v>9567</v>
      </c>
      <c r="AU396" s="133" t="s">
        <v>1760</v>
      </c>
      <c r="AV396" s="133" t="s">
        <v>9601</v>
      </c>
      <c r="AW396" s="133" t="s">
        <v>9630</v>
      </c>
    </row>
    <row r="397" spans="1:49" x14ac:dyDescent="0.25">
      <c r="A397" s="80" t="s">
        <v>1779</v>
      </c>
      <c r="B397" s="80" t="s">
        <v>1804</v>
      </c>
      <c r="C397" s="80" t="s">
        <v>9933</v>
      </c>
      <c r="D397" s="80" t="s">
        <v>9934</v>
      </c>
      <c r="E397" s="80" t="s">
        <v>1766</v>
      </c>
      <c r="F397" s="80" t="s">
        <v>9935</v>
      </c>
      <c r="G397" s="80" t="s">
        <v>9729</v>
      </c>
      <c r="H397" s="80" t="s">
        <v>9936</v>
      </c>
      <c r="I397" s="80" t="s">
        <v>1804</v>
      </c>
      <c r="K397" s="80" t="s">
        <v>13934</v>
      </c>
      <c r="L397" s="80" t="s">
        <v>511</v>
      </c>
      <c r="M397" s="80" t="s">
        <v>2066</v>
      </c>
      <c r="N397" s="80" t="s">
        <v>13941</v>
      </c>
      <c r="O397" s="80" t="s">
        <v>3587</v>
      </c>
      <c r="P397" s="80" t="s">
        <v>4246</v>
      </c>
      <c r="Q397" s="80" t="s">
        <v>1804</v>
      </c>
      <c r="R397" s="80" t="s">
        <v>5629</v>
      </c>
      <c r="S397" s="80" t="s">
        <v>1760</v>
      </c>
      <c r="T397" s="80" t="s">
        <v>1757</v>
      </c>
      <c r="U397" s="110">
        <v>9.3000000000000007</v>
      </c>
      <c r="V397" s="110">
        <v>55.8</v>
      </c>
      <c r="W397" s="91">
        <v>3.49</v>
      </c>
      <c r="X397" s="91">
        <v>41.88</v>
      </c>
      <c r="Y397" s="110" t="s">
        <v>7087</v>
      </c>
      <c r="Z397" s="110" t="s">
        <v>1</v>
      </c>
      <c r="AB397" s="133" t="s">
        <v>7338</v>
      </c>
      <c r="AC397" s="133" t="s">
        <v>7338</v>
      </c>
      <c r="AD397" s="133" t="s">
        <v>1759</v>
      </c>
      <c r="AE397" s="79">
        <v>12</v>
      </c>
      <c r="AF397" s="79" t="s">
        <v>11150</v>
      </c>
      <c r="AG397" s="134">
        <v>3.625</v>
      </c>
      <c r="AH397" s="134">
        <v>3.625</v>
      </c>
      <c r="AI397" s="134">
        <v>7.5</v>
      </c>
      <c r="AJ397" s="134">
        <v>0.24399999999999999</v>
      </c>
      <c r="AK397" s="134">
        <v>15.574999999999999</v>
      </c>
      <c r="AL397" s="134">
        <v>11.7</v>
      </c>
      <c r="AM397" s="134">
        <v>8.5250000000000004</v>
      </c>
      <c r="AN397" s="134">
        <v>3.8279999999999998</v>
      </c>
      <c r="AO397" s="134">
        <v>0.89900000000000002</v>
      </c>
      <c r="AP397" s="134">
        <v>3.5</v>
      </c>
      <c r="AQ397" s="134">
        <v>3.5</v>
      </c>
      <c r="AR397" s="134">
        <v>5</v>
      </c>
      <c r="AS397" s="134">
        <v>2.5000000000000001E-2</v>
      </c>
      <c r="AT397" s="133" t="s">
        <v>1767</v>
      </c>
      <c r="AU397" s="133" t="s">
        <v>7065</v>
      </c>
      <c r="AV397" s="133" t="s">
        <v>9598</v>
      </c>
      <c r="AW397" s="133" t="s">
        <v>9633</v>
      </c>
    </row>
    <row r="398" spans="1:49" x14ac:dyDescent="0.25">
      <c r="A398" s="80" t="s">
        <v>1779</v>
      </c>
      <c r="B398" s="80" t="s">
        <v>1780</v>
      </c>
      <c r="C398" s="80" t="s">
        <v>9953</v>
      </c>
      <c r="D398" s="80" t="s">
        <v>9954</v>
      </c>
      <c r="E398" s="80" t="s">
        <v>1781</v>
      </c>
      <c r="F398" s="80" t="s">
        <v>9955</v>
      </c>
      <c r="G398" s="80" t="s">
        <v>9695</v>
      </c>
      <c r="H398" s="80" t="s">
        <v>9956</v>
      </c>
      <c r="I398" s="80" t="s">
        <v>5375</v>
      </c>
      <c r="K398" s="80" t="s">
        <v>1820</v>
      </c>
      <c r="L398" s="80" t="s">
        <v>1342</v>
      </c>
      <c r="M398" s="80" t="s">
        <v>2229</v>
      </c>
      <c r="N398" s="80" t="s">
        <v>3388</v>
      </c>
      <c r="O398" s="80" t="s">
        <v>3527</v>
      </c>
      <c r="P398" s="80" t="s">
        <v>4401</v>
      </c>
      <c r="Q398" s="80" t="s">
        <v>5375</v>
      </c>
      <c r="R398" s="80" t="s">
        <v>5792</v>
      </c>
      <c r="S398" s="80" t="s">
        <v>1762</v>
      </c>
      <c r="T398" s="80" t="s">
        <v>1767</v>
      </c>
      <c r="U398" s="110">
        <v>5.5</v>
      </c>
      <c r="V398" s="110">
        <v>27.5</v>
      </c>
      <c r="W398" s="91">
        <v>1.48</v>
      </c>
      <c r="X398" s="91">
        <v>14.8</v>
      </c>
      <c r="Y398" s="110" t="s">
        <v>7087</v>
      </c>
      <c r="Z398" s="110" t="s">
        <v>1</v>
      </c>
      <c r="AB398" s="133" t="s">
        <v>7501</v>
      </c>
      <c r="AC398" s="133" t="s">
        <v>9015</v>
      </c>
      <c r="AD398" s="133" t="s">
        <v>1759</v>
      </c>
      <c r="AE398" s="79">
        <v>10</v>
      </c>
      <c r="AF398" s="79" t="s">
        <v>11157</v>
      </c>
      <c r="AG398" s="134">
        <v>1</v>
      </c>
      <c r="AH398" s="134">
        <v>6.875</v>
      </c>
      <c r="AI398" s="134">
        <v>6.875</v>
      </c>
      <c r="AJ398" s="134">
        <v>0.4</v>
      </c>
      <c r="AK398" s="134">
        <v>11.824999999999999</v>
      </c>
      <c r="AL398" s="134">
        <v>7.3250000000000002</v>
      </c>
      <c r="AM398" s="134">
        <v>7.2750000000000004</v>
      </c>
      <c r="AN398" s="134">
        <v>4.41</v>
      </c>
      <c r="AO398" s="134">
        <v>0.36499999999999999</v>
      </c>
      <c r="AP398" s="134">
        <v>0.5</v>
      </c>
      <c r="AQ398" s="134">
        <v>7</v>
      </c>
      <c r="AR398" s="134">
        <v>7</v>
      </c>
      <c r="AS398" s="134">
        <v>1.9E-2</v>
      </c>
      <c r="AT398" s="133" t="s">
        <v>1763</v>
      </c>
      <c r="AU398" s="133" t="s">
        <v>1758</v>
      </c>
      <c r="AV398" s="133" t="s">
        <v>9603</v>
      </c>
      <c r="AW398" s="133" t="s">
        <v>9630</v>
      </c>
    </row>
    <row r="399" spans="1:49" x14ac:dyDescent="0.25">
      <c r="A399" s="80" t="s">
        <v>1779</v>
      </c>
      <c r="B399" s="80" t="s">
        <v>1780</v>
      </c>
      <c r="C399" s="80" t="s">
        <v>9804</v>
      </c>
      <c r="D399" s="80" t="s">
        <v>9805</v>
      </c>
      <c r="E399" s="80" t="s">
        <v>1781</v>
      </c>
      <c r="F399" s="80" t="s">
        <v>9806</v>
      </c>
      <c r="G399" s="80" t="s">
        <v>9744</v>
      </c>
      <c r="H399" s="80" t="s">
        <v>9807</v>
      </c>
      <c r="I399" s="80" t="s">
        <v>5375</v>
      </c>
      <c r="K399" s="80" t="s">
        <v>1820</v>
      </c>
      <c r="L399" s="80" t="s">
        <v>692</v>
      </c>
      <c r="M399" s="80" t="s">
        <v>1939</v>
      </c>
      <c r="N399" s="80" t="s">
        <v>3384</v>
      </c>
      <c r="O399" s="80" t="s">
        <v>3553</v>
      </c>
      <c r="P399" s="80" t="s">
        <v>4127</v>
      </c>
      <c r="Q399" s="80" t="s">
        <v>5375</v>
      </c>
      <c r="R399" s="80" t="s">
        <v>5502</v>
      </c>
      <c r="S399" s="80" t="s">
        <v>7063</v>
      </c>
      <c r="T399" s="80" t="s">
        <v>1758</v>
      </c>
      <c r="U399" s="110">
        <v>13.95</v>
      </c>
      <c r="V399" s="110">
        <v>41.85</v>
      </c>
      <c r="W399" s="91">
        <v>4.13</v>
      </c>
      <c r="X399" s="91">
        <v>24.78</v>
      </c>
      <c r="Y399" s="110" t="s">
        <v>7087</v>
      </c>
      <c r="Z399" s="110" t="s">
        <v>1</v>
      </c>
      <c r="AB399" s="133" t="s">
        <v>7211</v>
      </c>
      <c r="AC399" s="133" t="s">
        <v>7211</v>
      </c>
      <c r="AD399" s="133" t="s">
        <v>1759</v>
      </c>
      <c r="AE399" s="79">
        <v>6</v>
      </c>
      <c r="AF399" s="79" t="s">
        <v>11119</v>
      </c>
      <c r="AG399" s="134">
        <v>3.125</v>
      </c>
      <c r="AH399" s="134">
        <v>10</v>
      </c>
      <c r="AI399" s="134">
        <v>5</v>
      </c>
      <c r="AJ399" s="134">
        <v>0.97599999999999998</v>
      </c>
      <c r="AK399" s="134">
        <v>15.824999999999999</v>
      </c>
      <c r="AL399" s="134">
        <v>10.7</v>
      </c>
      <c r="AM399" s="134">
        <v>8.7750000000000004</v>
      </c>
      <c r="AN399" s="134">
        <v>6.5960000000000001</v>
      </c>
      <c r="AO399" s="134">
        <v>0.86</v>
      </c>
      <c r="AP399" s="134">
        <v>5.5E-2</v>
      </c>
      <c r="AQ399" s="134">
        <v>10</v>
      </c>
      <c r="AR399" s="134">
        <v>10</v>
      </c>
      <c r="AS399" s="134">
        <v>6.0000000000000001E-3</v>
      </c>
      <c r="AT399" s="133" t="s">
        <v>1767</v>
      </c>
      <c r="AU399" s="133" t="s">
        <v>7065</v>
      </c>
      <c r="AV399" s="133" t="s">
        <v>9601</v>
      </c>
      <c r="AW399" s="133" t="s">
        <v>9630</v>
      </c>
    </row>
    <row r="400" spans="1:49" x14ac:dyDescent="0.25">
      <c r="A400" s="80" t="s">
        <v>1779</v>
      </c>
      <c r="B400" s="80" t="s">
        <v>1780</v>
      </c>
      <c r="C400" s="80" t="s">
        <v>9786</v>
      </c>
      <c r="D400" s="80" t="s">
        <v>9787</v>
      </c>
      <c r="E400" s="80" t="s">
        <v>1772</v>
      </c>
      <c r="F400" s="80" t="s">
        <v>9788</v>
      </c>
      <c r="G400" s="80" t="s">
        <v>9700</v>
      </c>
      <c r="H400" s="80" t="s">
        <v>9789</v>
      </c>
      <c r="I400" s="80" t="s">
        <v>5375</v>
      </c>
      <c r="K400" s="80" t="s">
        <v>1820</v>
      </c>
      <c r="L400" s="80" t="s">
        <v>359</v>
      </c>
      <c r="M400" s="80" t="s">
        <v>2347</v>
      </c>
      <c r="N400" s="80" t="s">
        <v>3367</v>
      </c>
      <c r="O400" s="80" t="s">
        <v>3551</v>
      </c>
      <c r="P400" s="80" t="s">
        <v>4501</v>
      </c>
      <c r="Q400" s="80" t="s">
        <v>5375</v>
      </c>
      <c r="R400" s="80" t="s">
        <v>5912</v>
      </c>
      <c r="S400" s="80" t="s">
        <v>1759</v>
      </c>
      <c r="T400" s="80" t="s">
        <v>1757</v>
      </c>
      <c r="U400" s="110">
        <v>6.45</v>
      </c>
      <c r="V400" s="110">
        <v>38.700000000000003</v>
      </c>
      <c r="W400" s="91">
        <v>1.5427999999999999</v>
      </c>
      <c r="X400" s="91">
        <v>18.5136</v>
      </c>
      <c r="Y400" s="110" t="s">
        <v>14932</v>
      </c>
      <c r="Z400" s="110" t="s">
        <v>1</v>
      </c>
      <c r="AB400" s="133" t="s">
        <v>7621</v>
      </c>
      <c r="AC400" s="133" t="s">
        <v>9073</v>
      </c>
      <c r="AD400" s="133" t="s">
        <v>1764</v>
      </c>
      <c r="AE400" s="79">
        <v>48</v>
      </c>
      <c r="AF400" s="79" t="s">
        <v>11116</v>
      </c>
      <c r="AG400" s="134">
        <v>0.5</v>
      </c>
      <c r="AH400" s="134">
        <v>7.25</v>
      </c>
      <c r="AI400" s="134">
        <v>17.5</v>
      </c>
      <c r="AJ400" s="134">
        <v>0.32</v>
      </c>
      <c r="AK400" s="134">
        <v>14.938000000000001</v>
      </c>
      <c r="AL400" s="134">
        <v>8.5630000000000006</v>
      </c>
      <c r="AM400" s="134">
        <v>5.375</v>
      </c>
      <c r="AN400" s="134">
        <v>4</v>
      </c>
      <c r="AO400" s="134">
        <v>0.39800000000000002</v>
      </c>
      <c r="AP400" s="134">
        <v>0</v>
      </c>
      <c r="AQ400" s="134">
        <v>108</v>
      </c>
      <c r="AR400" s="134">
        <v>54</v>
      </c>
      <c r="AS400" s="134"/>
      <c r="AT400" s="133" t="s">
        <v>1771</v>
      </c>
      <c r="AU400" s="133" t="s">
        <v>1760</v>
      </c>
      <c r="AV400" s="133" t="s">
        <v>9602</v>
      </c>
      <c r="AW400" s="133" t="s">
        <v>9629</v>
      </c>
    </row>
    <row r="401" spans="1:49" x14ac:dyDescent="0.25">
      <c r="A401" s="80" t="s">
        <v>1779</v>
      </c>
      <c r="B401" s="80" t="s">
        <v>1780</v>
      </c>
      <c r="C401" s="80" t="s">
        <v>7082</v>
      </c>
      <c r="D401" s="80" t="s">
        <v>10071</v>
      </c>
      <c r="E401" s="80" t="s">
        <v>1771</v>
      </c>
      <c r="F401" s="80" t="s">
        <v>10072</v>
      </c>
      <c r="G401" s="80" t="s">
        <v>9668</v>
      </c>
      <c r="H401" s="80" t="s">
        <v>10059</v>
      </c>
      <c r="I401" s="80" t="s">
        <v>9728</v>
      </c>
      <c r="K401" s="80" t="s">
        <v>1820</v>
      </c>
      <c r="L401" s="80" t="s">
        <v>416</v>
      </c>
      <c r="M401" s="80" t="s">
        <v>2813</v>
      </c>
      <c r="N401" s="80" t="s">
        <v>3370</v>
      </c>
      <c r="O401" s="80" t="s">
        <v>3547</v>
      </c>
      <c r="P401" s="80" t="s">
        <v>4113</v>
      </c>
      <c r="Q401" s="80" t="s">
        <v>5379</v>
      </c>
      <c r="R401" s="80" t="s">
        <v>6394</v>
      </c>
      <c r="S401" s="80" t="s">
        <v>1763</v>
      </c>
      <c r="T401" s="80" t="s">
        <v>1757</v>
      </c>
      <c r="U401" s="110">
        <v>1.75</v>
      </c>
      <c r="V401" s="110">
        <v>10.5</v>
      </c>
      <c r="W401" s="91">
        <v>0.875</v>
      </c>
      <c r="X401" s="91">
        <v>10.5</v>
      </c>
      <c r="Y401" s="110" t="s">
        <v>7087</v>
      </c>
      <c r="Z401" s="110" t="s">
        <v>1</v>
      </c>
      <c r="AB401" s="133" t="s">
        <v>8104</v>
      </c>
      <c r="AC401" s="133" t="s">
        <v>8104</v>
      </c>
      <c r="AD401" s="133" t="s">
        <v>1759</v>
      </c>
      <c r="AE401" s="79">
        <v>12</v>
      </c>
      <c r="AF401" s="79" t="s">
        <v>11170</v>
      </c>
      <c r="AG401" s="134">
        <v>0.75</v>
      </c>
      <c r="AH401" s="134">
        <v>6.5</v>
      </c>
      <c r="AI401" s="134">
        <v>6.5</v>
      </c>
      <c r="AJ401" s="134">
        <v>0.17199999999999999</v>
      </c>
      <c r="AK401" s="134">
        <v>10.845000000000001</v>
      </c>
      <c r="AL401" s="134">
        <v>6.8449999999999998</v>
      </c>
      <c r="AM401" s="134">
        <v>6.8150000000000004</v>
      </c>
      <c r="AN401" s="134">
        <v>2.3570000000000002</v>
      </c>
      <c r="AO401" s="134">
        <v>0.29299999999999998</v>
      </c>
      <c r="AP401" s="134">
        <v>5.5E-2</v>
      </c>
      <c r="AQ401" s="134">
        <v>12.75</v>
      </c>
      <c r="AR401" s="134">
        <v>12.875</v>
      </c>
      <c r="AS401" s="134"/>
      <c r="AT401" s="133" t="s">
        <v>1761</v>
      </c>
      <c r="AU401" s="133" t="s">
        <v>7077</v>
      </c>
      <c r="AV401" s="133" t="s">
        <v>9601</v>
      </c>
      <c r="AW401" s="133" t="s">
        <v>9630</v>
      </c>
    </row>
    <row r="402" spans="1:49" x14ac:dyDescent="0.25">
      <c r="A402" s="80" t="s">
        <v>1779</v>
      </c>
      <c r="B402" s="80" t="s">
        <v>1780</v>
      </c>
      <c r="C402" s="80" t="s">
        <v>9842</v>
      </c>
      <c r="D402" s="80" t="s">
        <v>9843</v>
      </c>
      <c r="E402" s="80" t="s">
        <v>1771</v>
      </c>
      <c r="F402" s="80" t="s">
        <v>9844</v>
      </c>
      <c r="G402" s="80" t="s">
        <v>9695</v>
      </c>
      <c r="H402" s="80" t="s">
        <v>9845</v>
      </c>
      <c r="I402" s="80" t="s">
        <v>9728</v>
      </c>
      <c r="K402" s="80" t="s">
        <v>1820</v>
      </c>
      <c r="L402" s="80" t="s">
        <v>515</v>
      </c>
      <c r="M402" s="80" t="s">
        <v>2077</v>
      </c>
      <c r="N402" s="80" t="s">
        <v>3377</v>
      </c>
      <c r="O402" s="80" t="s">
        <v>3527</v>
      </c>
      <c r="P402" s="80" t="s">
        <v>4256</v>
      </c>
      <c r="Q402" s="80" t="s">
        <v>5379</v>
      </c>
      <c r="R402" s="80" t="s">
        <v>5640</v>
      </c>
      <c r="S402" s="80" t="s">
        <v>1760</v>
      </c>
      <c r="T402" s="80" t="s">
        <v>1757</v>
      </c>
      <c r="U402" s="110">
        <v>1.75</v>
      </c>
      <c r="V402" s="110">
        <v>10.5</v>
      </c>
      <c r="W402" s="91">
        <v>0.875</v>
      </c>
      <c r="X402" s="91">
        <v>10.5</v>
      </c>
      <c r="Y402" s="110" t="s">
        <v>7087</v>
      </c>
      <c r="Z402" s="110" t="s">
        <v>1</v>
      </c>
      <c r="AB402" s="133" t="s">
        <v>7349</v>
      </c>
      <c r="AC402" s="133" t="s">
        <v>7349</v>
      </c>
      <c r="AD402" s="133" t="s">
        <v>1759</v>
      </c>
      <c r="AE402" s="79">
        <v>12</v>
      </c>
      <c r="AF402" s="79" t="s">
        <v>11091</v>
      </c>
      <c r="AG402" s="134">
        <v>0.625</v>
      </c>
      <c r="AH402" s="134">
        <v>6.875</v>
      </c>
      <c r="AI402" s="134">
        <v>6.875</v>
      </c>
      <c r="AJ402" s="134">
        <v>0.13100000000000001</v>
      </c>
      <c r="AK402" s="134">
        <v>8.4499999999999993</v>
      </c>
      <c r="AL402" s="134">
        <v>7.3250000000000002</v>
      </c>
      <c r="AM402" s="134">
        <v>7.5250000000000004</v>
      </c>
      <c r="AN402" s="134">
        <v>1.8919999999999999</v>
      </c>
      <c r="AO402" s="134">
        <v>0.27</v>
      </c>
      <c r="AP402" s="134">
        <v>0.5</v>
      </c>
      <c r="AQ402" s="134">
        <v>6.875</v>
      </c>
      <c r="AR402" s="134">
        <v>6.875</v>
      </c>
      <c r="AS402" s="134">
        <v>1.6E-2</v>
      </c>
      <c r="AT402" s="133" t="s">
        <v>9568</v>
      </c>
      <c r="AU402" s="133" t="s">
        <v>1758</v>
      </c>
      <c r="AV402" s="133" t="s">
        <v>9603</v>
      </c>
      <c r="AW402" s="133" t="s">
        <v>9630</v>
      </c>
    </row>
    <row r="403" spans="1:49" x14ac:dyDescent="0.25">
      <c r="A403" s="80" t="s">
        <v>1779</v>
      </c>
      <c r="B403" s="80" t="s">
        <v>1784</v>
      </c>
      <c r="C403" s="80" t="s">
        <v>10089</v>
      </c>
      <c r="D403" s="80" t="s">
        <v>10090</v>
      </c>
      <c r="E403" s="80" t="s">
        <v>1787</v>
      </c>
      <c r="F403" s="80" t="s">
        <v>10091</v>
      </c>
      <c r="G403" s="80" t="s">
        <v>9639</v>
      </c>
      <c r="H403" s="80" t="s">
        <v>10092</v>
      </c>
      <c r="I403" s="80" t="s">
        <v>9635</v>
      </c>
      <c r="K403" s="80" t="s">
        <v>13934</v>
      </c>
      <c r="L403" s="80" t="s">
        <v>106</v>
      </c>
      <c r="M403" s="80" t="s">
        <v>2350</v>
      </c>
      <c r="N403" s="80" t="s">
        <v>3363</v>
      </c>
      <c r="O403" s="80" t="s">
        <v>3635</v>
      </c>
      <c r="P403" s="80" t="s">
        <v>4502</v>
      </c>
      <c r="Q403" s="80" t="s">
        <v>5374</v>
      </c>
      <c r="R403" s="80" t="s">
        <v>5915</v>
      </c>
      <c r="S403" s="80" t="s">
        <v>1760</v>
      </c>
      <c r="T403" s="80" t="s">
        <v>1757</v>
      </c>
      <c r="U403" s="110">
        <v>5.25</v>
      </c>
      <c r="V403" s="110">
        <v>31.5</v>
      </c>
      <c r="W403" s="91">
        <v>1.96875</v>
      </c>
      <c r="X403" s="91">
        <v>23.625</v>
      </c>
      <c r="Y403" s="110" t="s">
        <v>7087</v>
      </c>
      <c r="Z403" s="110" t="s">
        <v>1</v>
      </c>
      <c r="AB403" s="133" t="s">
        <v>7624</v>
      </c>
      <c r="AC403" s="133" t="s">
        <v>9074</v>
      </c>
      <c r="AD403" s="133" t="s">
        <v>1758</v>
      </c>
      <c r="AE403" s="79">
        <v>72</v>
      </c>
      <c r="AF403" s="79" t="s">
        <v>11191</v>
      </c>
      <c r="AG403" s="134">
        <v>1</v>
      </c>
      <c r="AH403" s="134">
        <v>6</v>
      </c>
      <c r="AI403" s="134">
        <v>8.25</v>
      </c>
      <c r="AJ403" s="134">
        <v>0.18</v>
      </c>
      <c r="AK403" s="134">
        <v>11</v>
      </c>
      <c r="AL403" s="134">
        <v>10.625</v>
      </c>
      <c r="AM403" s="134">
        <v>6.375</v>
      </c>
      <c r="AN403" s="134">
        <v>2.25</v>
      </c>
      <c r="AO403" s="134">
        <v>0.43099999999999999</v>
      </c>
      <c r="AP403" s="134">
        <v>9.25</v>
      </c>
      <c r="AQ403" s="134">
        <v>0</v>
      </c>
      <c r="AR403" s="134">
        <v>0</v>
      </c>
      <c r="AS403" s="134"/>
      <c r="AT403" s="133" t="s">
        <v>1765</v>
      </c>
      <c r="AU403" s="133" t="s">
        <v>7077</v>
      </c>
      <c r="AV403" s="133" t="s">
        <v>9597</v>
      </c>
      <c r="AW403" s="133" t="s">
        <v>9628</v>
      </c>
    </row>
    <row r="404" spans="1:49" x14ac:dyDescent="0.25">
      <c r="A404" s="80" t="s">
        <v>1779</v>
      </c>
      <c r="B404" s="80" t="s">
        <v>1780</v>
      </c>
      <c r="C404" s="80" t="s">
        <v>9842</v>
      </c>
      <c r="D404" s="80" t="s">
        <v>9843</v>
      </c>
      <c r="E404" s="80" t="s">
        <v>1771</v>
      </c>
      <c r="F404" s="80" t="s">
        <v>9844</v>
      </c>
      <c r="G404" s="80" t="s">
        <v>9695</v>
      </c>
      <c r="H404" s="80" t="s">
        <v>9845</v>
      </c>
      <c r="I404" s="80" t="s">
        <v>9728</v>
      </c>
      <c r="K404" s="80" t="s">
        <v>1820</v>
      </c>
      <c r="L404" s="80" t="s">
        <v>419</v>
      </c>
      <c r="M404" s="80" t="s">
        <v>2814</v>
      </c>
      <c r="N404" s="80" t="s">
        <v>3370</v>
      </c>
      <c r="O404" s="80" t="s">
        <v>3527</v>
      </c>
      <c r="P404" s="80" t="s">
        <v>4922</v>
      </c>
      <c r="Q404" s="80" t="s">
        <v>5379</v>
      </c>
      <c r="R404" s="80" t="s">
        <v>6395</v>
      </c>
      <c r="S404" s="80" t="s">
        <v>1760</v>
      </c>
      <c r="T404" s="80" t="s">
        <v>1757</v>
      </c>
      <c r="U404" s="110">
        <v>1.75</v>
      </c>
      <c r="V404" s="110">
        <v>10.5</v>
      </c>
      <c r="W404" s="91">
        <v>0.875</v>
      </c>
      <c r="X404" s="91">
        <v>10.5</v>
      </c>
      <c r="Y404" s="110" t="s">
        <v>7087</v>
      </c>
      <c r="Z404" s="110" t="s">
        <v>1</v>
      </c>
      <c r="AB404" s="133" t="s">
        <v>8105</v>
      </c>
      <c r="AC404" s="133" t="s">
        <v>8105</v>
      </c>
      <c r="AD404" s="133" t="s">
        <v>1759</v>
      </c>
      <c r="AE404" s="79">
        <v>12</v>
      </c>
      <c r="AF404" s="79" t="s">
        <v>11091</v>
      </c>
      <c r="AG404" s="134">
        <v>0.625</v>
      </c>
      <c r="AH404" s="134">
        <v>6.875</v>
      </c>
      <c r="AI404" s="134">
        <v>6.875</v>
      </c>
      <c r="AJ404" s="134">
        <v>0.13100000000000001</v>
      </c>
      <c r="AK404" s="134">
        <v>8.4499999999999993</v>
      </c>
      <c r="AL404" s="134">
        <v>7.3250000000000002</v>
      </c>
      <c r="AM404" s="134">
        <v>7.5250000000000004</v>
      </c>
      <c r="AN404" s="134">
        <v>1.8919999999999999</v>
      </c>
      <c r="AO404" s="134">
        <v>0.27</v>
      </c>
      <c r="AP404" s="134">
        <v>0.5</v>
      </c>
      <c r="AQ404" s="134">
        <v>6.875</v>
      </c>
      <c r="AR404" s="134">
        <v>6.875</v>
      </c>
      <c r="AS404" s="134"/>
      <c r="AT404" s="133" t="s">
        <v>9568</v>
      </c>
      <c r="AU404" s="133" t="s">
        <v>1758</v>
      </c>
      <c r="AV404" s="133" t="s">
        <v>9603</v>
      </c>
      <c r="AW404" s="133" t="s">
        <v>9630</v>
      </c>
    </row>
    <row r="405" spans="1:49" x14ac:dyDescent="0.25">
      <c r="A405" s="80" t="s">
        <v>1779</v>
      </c>
      <c r="B405" s="80" t="s">
        <v>1780</v>
      </c>
      <c r="C405" s="80" t="s">
        <v>9838</v>
      </c>
      <c r="D405" s="80" t="s">
        <v>9839</v>
      </c>
      <c r="E405" s="80" t="s">
        <v>1781</v>
      </c>
      <c r="F405" s="80" t="s">
        <v>9840</v>
      </c>
      <c r="G405" s="80" t="s">
        <v>9812</v>
      </c>
      <c r="H405" s="80" t="s">
        <v>9841</v>
      </c>
      <c r="I405" s="80" t="s">
        <v>5375</v>
      </c>
      <c r="K405" s="80" t="s">
        <v>1820</v>
      </c>
      <c r="L405" s="80" t="s">
        <v>519</v>
      </c>
      <c r="M405" s="80" t="s">
        <v>2080</v>
      </c>
      <c r="N405" s="80" t="s">
        <v>3388</v>
      </c>
      <c r="O405" s="80" t="s">
        <v>3561</v>
      </c>
      <c r="P405" s="80" t="s">
        <v>4259</v>
      </c>
      <c r="Q405" s="80" t="s">
        <v>5375</v>
      </c>
      <c r="R405" s="80" t="s">
        <v>5643</v>
      </c>
      <c r="S405" s="80" t="s">
        <v>1761</v>
      </c>
      <c r="T405" s="80" t="s">
        <v>1767</v>
      </c>
      <c r="U405" s="110">
        <v>6</v>
      </c>
      <c r="V405" s="110">
        <v>30</v>
      </c>
      <c r="W405" s="91">
        <v>1.79</v>
      </c>
      <c r="X405" s="91">
        <v>17.899999999999999</v>
      </c>
      <c r="Y405" s="110" t="s">
        <v>7087</v>
      </c>
      <c r="Z405" s="110" t="s">
        <v>1</v>
      </c>
      <c r="AB405" s="133" t="s">
        <v>7352</v>
      </c>
      <c r="AC405" s="133" t="s">
        <v>8920</v>
      </c>
      <c r="AD405" s="133" t="s">
        <v>1759</v>
      </c>
      <c r="AE405" s="79">
        <v>10</v>
      </c>
      <c r="AF405" s="79" t="s">
        <v>11126</v>
      </c>
      <c r="AG405" s="134">
        <v>1.25</v>
      </c>
      <c r="AH405" s="134">
        <v>7.875</v>
      </c>
      <c r="AI405" s="134">
        <v>7.875</v>
      </c>
      <c r="AJ405" s="134">
        <v>0.47499999999999998</v>
      </c>
      <c r="AK405" s="134">
        <v>14.063000000000001</v>
      </c>
      <c r="AL405" s="134">
        <v>9.1880000000000006</v>
      </c>
      <c r="AM405" s="134">
        <v>9.5</v>
      </c>
      <c r="AN405" s="134">
        <v>5.46</v>
      </c>
      <c r="AO405" s="134">
        <v>0.71</v>
      </c>
      <c r="AP405" s="134">
        <v>0</v>
      </c>
      <c r="AQ405" s="134">
        <v>16</v>
      </c>
      <c r="AR405" s="134">
        <v>16</v>
      </c>
      <c r="AS405" s="134">
        <v>2.5000000000000001E-2</v>
      </c>
      <c r="AT405" s="133" t="s">
        <v>7070</v>
      </c>
      <c r="AU405" s="133" t="s">
        <v>7065</v>
      </c>
      <c r="AV405" s="133" t="s">
        <v>9601</v>
      </c>
      <c r="AW405" s="133" t="s">
        <v>9630</v>
      </c>
    </row>
    <row r="406" spans="1:49" x14ac:dyDescent="0.25">
      <c r="A406" s="80" t="s">
        <v>1779</v>
      </c>
      <c r="B406" s="80" t="s">
        <v>1780</v>
      </c>
      <c r="C406" s="80" t="s">
        <v>9953</v>
      </c>
      <c r="D406" s="80" t="s">
        <v>9954</v>
      </c>
      <c r="E406" s="80" t="s">
        <v>1781</v>
      </c>
      <c r="F406" s="80" t="s">
        <v>9955</v>
      </c>
      <c r="G406" s="80" t="s">
        <v>9695</v>
      </c>
      <c r="H406" s="80" t="s">
        <v>9956</v>
      </c>
      <c r="I406" s="80" t="s">
        <v>5375</v>
      </c>
      <c r="K406" s="80" t="s">
        <v>1820</v>
      </c>
      <c r="L406" s="80" t="s">
        <v>544</v>
      </c>
      <c r="M406" s="80" t="s">
        <v>2231</v>
      </c>
      <c r="N406" s="80" t="s">
        <v>3393</v>
      </c>
      <c r="O406" s="80" t="s">
        <v>3527</v>
      </c>
      <c r="P406" s="80" t="s">
        <v>4403</v>
      </c>
      <c r="Q406" s="80" t="s">
        <v>5375</v>
      </c>
      <c r="R406" s="80" t="s">
        <v>5794</v>
      </c>
      <c r="S406" s="80" t="s">
        <v>1762</v>
      </c>
      <c r="T406" s="80" t="s">
        <v>1767</v>
      </c>
      <c r="U406" s="110">
        <v>5.5</v>
      </c>
      <c r="V406" s="110">
        <v>27.5</v>
      </c>
      <c r="W406" s="91">
        <v>1.48</v>
      </c>
      <c r="X406" s="91">
        <v>14.8</v>
      </c>
      <c r="Y406" s="110" t="s">
        <v>7087</v>
      </c>
      <c r="Z406" s="110" t="s">
        <v>1</v>
      </c>
      <c r="AB406" s="133" t="s">
        <v>7503</v>
      </c>
      <c r="AC406" s="133" t="s">
        <v>7503</v>
      </c>
      <c r="AD406" s="133" t="s">
        <v>1759</v>
      </c>
      <c r="AE406" s="79">
        <v>10</v>
      </c>
      <c r="AF406" s="79" t="s">
        <v>11157</v>
      </c>
      <c r="AG406" s="134">
        <v>1</v>
      </c>
      <c r="AH406" s="134">
        <v>6.875</v>
      </c>
      <c r="AI406" s="134">
        <v>6.875</v>
      </c>
      <c r="AJ406" s="134">
        <v>0.4</v>
      </c>
      <c r="AK406" s="134">
        <v>11.824999999999999</v>
      </c>
      <c r="AL406" s="134">
        <v>7.3250000000000002</v>
      </c>
      <c r="AM406" s="134">
        <v>7.2750000000000004</v>
      </c>
      <c r="AN406" s="134">
        <v>4.41</v>
      </c>
      <c r="AO406" s="134">
        <v>0.36499999999999999</v>
      </c>
      <c r="AP406" s="134">
        <v>0.5</v>
      </c>
      <c r="AQ406" s="134">
        <v>7</v>
      </c>
      <c r="AR406" s="134">
        <v>7</v>
      </c>
      <c r="AS406" s="134">
        <v>1.9E-2</v>
      </c>
      <c r="AT406" s="133" t="s">
        <v>1763</v>
      </c>
      <c r="AU406" s="133" t="s">
        <v>1758</v>
      </c>
      <c r="AV406" s="133" t="s">
        <v>9603</v>
      </c>
      <c r="AW406" s="133" t="s">
        <v>9630</v>
      </c>
    </row>
    <row r="407" spans="1:49" x14ac:dyDescent="0.25">
      <c r="A407" s="80" t="s">
        <v>1779</v>
      </c>
      <c r="B407" s="80" t="s">
        <v>1780</v>
      </c>
      <c r="C407" s="80" t="s">
        <v>9650</v>
      </c>
      <c r="D407" s="80" t="s">
        <v>9651</v>
      </c>
      <c r="E407" s="80" t="s">
        <v>1772</v>
      </c>
      <c r="F407" s="80" t="s">
        <v>9652</v>
      </c>
      <c r="G407" s="80" t="s">
        <v>9644</v>
      </c>
      <c r="H407" s="80" t="s">
        <v>9653</v>
      </c>
      <c r="I407" s="80" t="s">
        <v>5375</v>
      </c>
      <c r="K407" s="80" t="s">
        <v>1820</v>
      </c>
      <c r="L407" s="80" t="s">
        <v>108</v>
      </c>
      <c r="M407" s="80" t="s">
        <v>2353</v>
      </c>
      <c r="N407" s="80" t="s">
        <v>3391</v>
      </c>
      <c r="O407" s="80" t="s">
        <v>3562</v>
      </c>
      <c r="P407" s="80" t="s">
        <v>4504</v>
      </c>
      <c r="Q407" s="80" t="s">
        <v>5375</v>
      </c>
      <c r="R407" s="80" t="s">
        <v>5918</v>
      </c>
      <c r="S407" s="80" t="s">
        <v>1762</v>
      </c>
      <c r="T407" s="80" t="s">
        <v>1757</v>
      </c>
      <c r="U407" s="110">
        <v>6.4</v>
      </c>
      <c r="V407" s="110">
        <v>38.4</v>
      </c>
      <c r="W407" s="91">
        <v>1.6588000000000001</v>
      </c>
      <c r="X407" s="91">
        <v>19.9056</v>
      </c>
      <c r="Y407" s="110" t="s">
        <v>14932</v>
      </c>
      <c r="Z407" s="110" t="s">
        <v>1</v>
      </c>
      <c r="AB407" s="133" t="s">
        <v>7627</v>
      </c>
      <c r="AC407" s="133" t="s">
        <v>9076</v>
      </c>
      <c r="AD407" s="133" t="s">
        <v>1760</v>
      </c>
      <c r="AE407" s="79">
        <v>96</v>
      </c>
      <c r="AF407" s="79" t="s">
        <v>11085</v>
      </c>
      <c r="AG407" s="134">
        <v>1</v>
      </c>
      <c r="AH407" s="134">
        <v>4.9370000000000003</v>
      </c>
      <c r="AI407" s="134">
        <v>10</v>
      </c>
      <c r="AJ407" s="134">
        <v>0.28799999999999998</v>
      </c>
      <c r="AK407" s="134">
        <v>9.1880000000000006</v>
      </c>
      <c r="AL407" s="134">
        <v>8.25</v>
      </c>
      <c r="AM407" s="134">
        <v>5</v>
      </c>
      <c r="AN407" s="134">
        <v>3.6</v>
      </c>
      <c r="AO407" s="134">
        <v>0.219</v>
      </c>
      <c r="AP407" s="134"/>
      <c r="AQ407" s="134"/>
      <c r="AR407" s="134"/>
      <c r="AS407" s="134"/>
      <c r="AT407" s="133" t="s">
        <v>1761</v>
      </c>
      <c r="AU407" s="133" t="s">
        <v>7075</v>
      </c>
      <c r="AV407" s="133" t="s">
        <v>9598</v>
      </c>
      <c r="AW407" s="133" t="s">
        <v>9629</v>
      </c>
    </row>
    <row r="408" spans="1:49" x14ac:dyDescent="0.25">
      <c r="A408" s="80" t="s">
        <v>1779</v>
      </c>
      <c r="B408" s="80" t="s">
        <v>1780</v>
      </c>
      <c r="C408" s="80" t="s">
        <v>9804</v>
      </c>
      <c r="D408" s="80" t="s">
        <v>9805</v>
      </c>
      <c r="E408" s="80" t="s">
        <v>1781</v>
      </c>
      <c r="F408" s="80" t="s">
        <v>9806</v>
      </c>
      <c r="G408" s="80" t="s">
        <v>9744</v>
      </c>
      <c r="H408" s="80" t="s">
        <v>9807</v>
      </c>
      <c r="I408" s="80" t="s">
        <v>5375</v>
      </c>
      <c r="K408" s="80" t="s">
        <v>1820</v>
      </c>
      <c r="L408" s="80" t="s">
        <v>259</v>
      </c>
      <c r="M408" s="80" t="s">
        <v>1946</v>
      </c>
      <c r="N408" s="80" t="s">
        <v>3391</v>
      </c>
      <c r="O408" s="80" t="s">
        <v>3553</v>
      </c>
      <c r="P408" s="80" t="s">
        <v>4133</v>
      </c>
      <c r="Q408" s="80" t="s">
        <v>5375</v>
      </c>
      <c r="R408" s="80" t="s">
        <v>5509</v>
      </c>
      <c r="S408" s="80" t="s">
        <v>7063</v>
      </c>
      <c r="T408" s="80" t="s">
        <v>1758</v>
      </c>
      <c r="U408" s="110">
        <v>13.95</v>
      </c>
      <c r="V408" s="110">
        <v>41.85</v>
      </c>
      <c r="W408" s="91">
        <v>4.13</v>
      </c>
      <c r="X408" s="91">
        <v>24.78</v>
      </c>
      <c r="Y408" s="110" t="s">
        <v>7087</v>
      </c>
      <c r="Z408" s="110" t="s">
        <v>1</v>
      </c>
      <c r="AB408" s="133" t="s">
        <v>7218</v>
      </c>
      <c r="AC408" s="133" t="s">
        <v>7218</v>
      </c>
      <c r="AD408" s="133" t="s">
        <v>1759</v>
      </c>
      <c r="AE408" s="79">
        <v>6</v>
      </c>
      <c r="AF408" s="79" t="s">
        <v>11119</v>
      </c>
      <c r="AG408" s="134">
        <v>3.125</v>
      </c>
      <c r="AH408" s="134">
        <v>10</v>
      </c>
      <c r="AI408" s="134">
        <v>5</v>
      </c>
      <c r="AJ408" s="134">
        <v>0.97599999999999998</v>
      </c>
      <c r="AK408" s="134">
        <v>15.824999999999999</v>
      </c>
      <c r="AL408" s="134">
        <v>10.7</v>
      </c>
      <c r="AM408" s="134">
        <v>8.7750000000000004</v>
      </c>
      <c r="AN408" s="134">
        <v>6.5960000000000001</v>
      </c>
      <c r="AO408" s="134">
        <v>0.86</v>
      </c>
      <c r="AP408" s="134">
        <v>5.5E-2</v>
      </c>
      <c r="AQ408" s="134">
        <v>10</v>
      </c>
      <c r="AR408" s="134">
        <v>10</v>
      </c>
      <c r="AS408" s="134">
        <v>6.0000000000000001E-3</v>
      </c>
      <c r="AT408" s="133" t="s">
        <v>1767</v>
      </c>
      <c r="AU408" s="133" t="s">
        <v>7065</v>
      </c>
      <c r="AV408" s="133" t="s">
        <v>9601</v>
      </c>
      <c r="AW408" s="133" t="s">
        <v>9630</v>
      </c>
    </row>
    <row r="409" spans="1:49" x14ac:dyDescent="0.25">
      <c r="A409" s="80" t="s">
        <v>1779</v>
      </c>
      <c r="B409" s="80" t="s">
        <v>1780</v>
      </c>
      <c r="C409" s="80" t="s">
        <v>9983</v>
      </c>
      <c r="D409" s="80" t="s">
        <v>9984</v>
      </c>
      <c r="E409" s="80" t="s">
        <v>1771</v>
      </c>
      <c r="F409" s="80" t="s">
        <v>9985</v>
      </c>
      <c r="G409" s="80" t="s">
        <v>9677</v>
      </c>
      <c r="H409" s="80" t="s">
        <v>9986</v>
      </c>
      <c r="I409" s="80" t="s">
        <v>9728</v>
      </c>
      <c r="K409" s="80" t="s">
        <v>1820</v>
      </c>
      <c r="L409" s="80" t="s">
        <v>841</v>
      </c>
      <c r="M409" s="80" t="s">
        <v>2816</v>
      </c>
      <c r="N409" s="80" t="s">
        <v>3370</v>
      </c>
      <c r="O409" s="80" t="s">
        <v>3523</v>
      </c>
      <c r="P409" s="80" t="s">
        <v>4924</v>
      </c>
      <c r="Q409" s="80" t="s">
        <v>5379</v>
      </c>
      <c r="R409" s="80" t="s">
        <v>6397</v>
      </c>
      <c r="S409" s="80" t="s">
        <v>1760</v>
      </c>
      <c r="T409" s="80" t="s">
        <v>1757</v>
      </c>
      <c r="U409" s="110">
        <v>1.75</v>
      </c>
      <c r="V409" s="110">
        <v>10.5</v>
      </c>
      <c r="W409" s="91">
        <v>0.875</v>
      </c>
      <c r="X409" s="91">
        <v>10.5</v>
      </c>
      <c r="Y409" s="110" t="s">
        <v>7087</v>
      </c>
      <c r="Z409" s="110" t="s">
        <v>1</v>
      </c>
      <c r="AB409" s="133" t="s">
        <v>8107</v>
      </c>
      <c r="AC409" s="133" t="s">
        <v>8107</v>
      </c>
      <c r="AD409" s="133" t="s">
        <v>1759</v>
      </c>
      <c r="AE409" s="79">
        <v>12</v>
      </c>
      <c r="AF409" s="79" t="s">
        <v>11145</v>
      </c>
      <c r="AG409" s="134">
        <v>0.75</v>
      </c>
      <c r="AH409" s="134">
        <v>8.875</v>
      </c>
      <c r="AI409" s="134">
        <v>8.875</v>
      </c>
      <c r="AJ409" s="134">
        <v>0.22500000000000001</v>
      </c>
      <c r="AK409" s="134">
        <v>9.6999999999999993</v>
      </c>
      <c r="AL409" s="134">
        <v>8.1999999999999993</v>
      </c>
      <c r="AM409" s="134">
        <v>9.65</v>
      </c>
      <c r="AN409" s="134">
        <v>3.14</v>
      </c>
      <c r="AO409" s="134">
        <v>0.44400000000000001</v>
      </c>
      <c r="AP409" s="134">
        <v>0.5</v>
      </c>
      <c r="AQ409" s="134">
        <v>8.875</v>
      </c>
      <c r="AR409" s="134">
        <v>8.875</v>
      </c>
      <c r="AS409" s="134"/>
      <c r="AT409" s="133" t="s">
        <v>1763</v>
      </c>
      <c r="AU409" s="133" t="s">
        <v>7065</v>
      </c>
      <c r="AV409" s="133" t="s">
        <v>9603</v>
      </c>
      <c r="AW409" s="133" t="s">
        <v>9630</v>
      </c>
    </row>
    <row r="410" spans="1:49" x14ac:dyDescent="0.25">
      <c r="A410" s="80" t="s">
        <v>1779</v>
      </c>
      <c r="B410" s="80" t="s">
        <v>1780</v>
      </c>
      <c r="C410" s="80" t="s">
        <v>9842</v>
      </c>
      <c r="D410" s="80" t="s">
        <v>9843</v>
      </c>
      <c r="E410" s="80" t="s">
        <v>1771</v>
      </c>
      <c r="F410" s="80" t="s">
        <v>9844</v>
      </c>
      <c r="G410" s="80" t="s">
        <v>9695</v>
      </c>
      <c r="H410" s="80" t="s">
        <v>9845</v>
      </c>
      <c r="I410" s="80" t="s">
        <v>9728</v>
      </c>
      <c r="K410" s="80" t="s">
        <v>1820</v>
      </c>
      <c r="L410" s="80" t="s">
        <v>638</v>
      </c>
      <c r="M410" s="80" t="s">
        <v>2084</v>
      </c>
      <c r="N410" s="80" t="s">
        <v>3369</v>
      </c>
      <c r="O410" s="80" t="s">
        <v>3527</v>
      </c>
      <c r="P410" s="80" t="s">
        <v>4263</v>
      </c>
      <c r="Q410" s="80" t="s">
        <v>5379</v>
      </c>
      <c r="R410" s="80" t="s">
        <v>5647</v>
      </c>
      <c r="S410" s="80" t="s">
        <v>1760</v>
      </c>
      <c r="T410" s="80" t="s">
        <v>1757</v>
      </c>
      <c r="U410" s="110">
        <v>1.75</v>
      </c>
      <c r="V410" s="110">
        <v>10.5</v>
      </c>
      <c r="W410" s="91">
        <v>0.875</v>
      </c>
      <c r="X410" s="91">
        <v>10.5</v>
      </c>
      <c r="Y410" s="110" t="s">
        <v>7087</v>
      </c>
      <c r="Z410" s="110" t="s">
        <v>1</v>
      </c>
      <c r="AB410" s="133" t="s">
        <v>7356</v>
      </c>
      <c r="AC410" s="133" t="s">
        <v>7356</v>
      </c>
      <c r="AD410" s="133" t="s">
        <v>1759</v>
      </c>
      <c r="AE410" s="79">
        <v>12</v>
      </c>
      <c r="AF410" s="79" t="s">
        <v>11091</v>
      </c>
      <c r="AG410" s="134">
        <v>0.625</v>
      </c>
      <c r="AH410" s="134">
        <v>6.875</v>
      </c>
      <c r="AI410" s="134">
        <v>6.875</v>
      </c>
      <c r="AJ410" s="134">
        <v>0.13100000000000001</v>
      </c>
      <c r="AK410" s="134">
        <v>8.4499999999999993</v>
      </c>
      <c r="AL410" s="134">
        <v>7.3250000000000002</v>
      </c>
      <c r="AM410" s="134">
        <v>7.5250000000000004</v>
      </c>
      <c r="AN410" s="134">
        <v>1.8919999999999999</v>
      </c>
      <c r="AO410" s="134">
        <v>0.27</v>
      </c>
      <c r="AP410" s="134">
        <v>0.5</v>
      </c>
      <c r="AQ410" s="134">
        <v>7</v>
      </c>
      <c r="AR410" s="134">
        <v>7</v>
      </c>
      <c r="AS410" s="134">
        <v>1.9E-2</v>
      </c>
      <c r="AT410" s="133" t="s">
        <v>9568</v>
      </c>
      <c r="AU410" s="133" t="s">
        <v>1758</v>
      </c>
      <c r="AV410" s="133" t="s">
        <v>9603</v>
      </c>
      <c r="AW410" s="133" t="s">
        <v>9630</v>
      </c>
    </row>
    <row r="411" spans="1:49" x14ac:dyDescent="0.25">
      <c r="A411" s="80" t="s">
        <v>1779</v>
      </c>
      <c r="B411" s="80" t="s">
        <v>1780</v>
      </c>
      <c r="C411" s="80" t="s">
        <v>9941</v>
      </c>
      <c r="D411" s="80" t="s">
        <v>9942</v>
      </c>
      <c r="E411" s="80" t="s">
        <v>1772</v>
      </c>
      <c r="F411" s="80" t="s">
        <v>9943</v>
      </c>
      <c r="G411" s="80" t="s">
        <v>9700</v>
      </c>
      <c r="H411" s="80" t="s">
        <v>9944</v>
      </c>
      <c r="I411" s="80" t="s">
        <v>5375</v>
      </c>
      <c r="K411" s="80" t="s">
        <v>1820</v>
      </c>
      <c r="L411" s="80" t="s">
        <v>546</v>
      </c>
      <c r="M411" s="80" t="s">
        <v>2234</v>
      </c>
      <c r="N411" s="80" t="s">
        <v>3366</v>
      </c>
      <c r="O411" s="80" t="s">
        <v>3590</v>
      </c>
      <c r="P411" s="80" t="s">
        <v>4405</v>
      </c>
      <c r="Q411" s="80" t="s">
        <v>5375</v>
      </c>
      <c r="R411" s="80" t="s">
        <v>5797</v>
      </c>
      <c r="S411" s="80" t="s">
        <v>1759</v>
      </c>
      <c r="T411" s="80" t="s">
        <v>1757</v>
      </c>
      <c r="U411" s="110">
        <v>9.9</v>
      </c>
      <c r="V411" s="110">
        <v>59.4</v>
      </c>
      <c r="W411" s="91">
        <v>2.5055999999999998</v>
      </c>
      <c r="X411" s="91">
        <v>30.0672</v>
      </c>
      <c r="Y411" s="110" t="s">
        <v>14932</v>
      </c>
      <c r="Z411" s="110" t="s">
        <v>1</v>
      </c>
      <c r="AB411" s="133" t="s">
        <v>7506</v>
      </c>
      <c r="AC411" s="133" t="s">
        <v>7506</v>
      </c>
      <c r="AD411" s="133" t="s">
        <v>1759</v>
      </c>
      <c r="AE411" s="79">
        <v>12</v>
      </c>
      <c r="AF411" s="79" t="s">
        <v>11153</v>
      </c>
      <c r="AG411" s="134">
        <v>0.25</v>
      </c>
      <c r="AH411" s="134">
        <v>11</v>
      </c>
      <c r="AI411" s="134">
        <v>13.5</v>
      </c>
      <c r="AJ411" s="134">
        <v>0.34699999999999998</v>
      </c>
      <c r="AK411" s="134">
        <v>11.5</v>
      </c>
      <c r="AL411" s="134">
        <v>11.25</v>
      </c>
      <c r="AM411" s="134">
        <v>4.125</v>
      </c>
      <c r="AN411" s="134">
        <v>4.34</v>
      </c>
      <c r="AO411" s="134">
        <v>0.309</v>
      </c>
      <c r="AP411" s="134">
        <v>0</v>
      </c>
      <c r="AQ411" s="134">
        <v>82</v>
      </c>
      <c r="AR411" s="134">
        <v>82</v>
      </c>
      <c r="AS411" s="134"/>
      <c r="AT411" s="133" t="s">
        <v>7066</v>
      </c>
      <c r="AU411" s="133" t="s">
        <v>1783</v>
      </c>
      <c r="AV411" s="133" t="s">
        <v>9602</v>
      </c>
      <c r="AW411" s="133" t="s">
        <v>9629</v>
      </c>
    </row>
    <row r="412" spans="1:49" x14ac:dyDescent="0.25">
      <c r="A412" s="80" t="s">
        <v>1779</v>
      </c>
      <c r="B412" s="80" t="s">
        <v>1780</v>
      </c>
      <c r="C412" s="80" t="s">
        <v>9650</v>
      </c>
      <c r="D412" s="80" t="s">
        <v>9651</v>
      </c>
      <c r="E412" s="80" t="s">
        <v>1772</v>
      </c>
      <c r="F412" s="80" t="s">
        <v>9652</v>
      </c>
      <c r="G412" s="80" t="s">
        <v>9644</v>
      </c>
      <c r="H412" s="80" t="s">
        <v>9653</v>
      </c>
      <c r="I412" s="80" t="s">
        <v>5375</v>
      </c>
      <c r="K412" s="80" t="s">
        <v>1820</v>
      </c>
      <c r="L412" s="80" t="s">
        <v>109</v>
      </c>
      <c r="M412" s="80" t="s">
        <v>2358</v>
      </c>
      <c r="N412" s="80" t="s">
        <v>3384</v>
      </c>
      <c r="O412" s="80" t="s">
        <v>3562</v>
      </c>
      <c r="P412" s="80" t="s">
        <v>4508</v>
      </c>
      <c r="Q412" s="80" t="s">
        <v>5375</v>
      </c>
      <c r="R412" s="80" t="s">
        <v>5923</v>
      </c>
      <c r="S412" s="80" t="s">
        <v>1762</v>
      </c>
      <c r="T412" s="80" t="s">
        <v>1757</v>
      </c>
      <c r="U412" s="110">
        <v>6.4</v>
      </c>
      <c r="V412" s="110">
        <v>38.4</v>
      </c>
      <c r="W412" s="91">
        <v>1.6588000000000001</v>
      </c>
      <c r="X412" s="91">
        <v>19.9056</v>
      </c>
      <c r="Y412" s="110" t="s">
        <v>14932</v>
      </c>
      <c r="Z412" s="110" t="s">
        <v>1</v>
      </c>
      <c r="AB412" s="133" t="s">
        <v>7632</v>
      </c>
      <c r="AC412" s="133" t="s">
        <v>9078</v>
      </c>
      <c r="AD412" s="133" t="s">
        <v>1760</v>
      </c>
      <c r="AE412" s="79">
        <v>96</v>
      </c>
      <c r="AF412" s="79" t="s">
        <v>11085</v>
      </c>
      <c r="AG412" s="134">
        <v>1</v>
      </c>
      <c r="AH412" s="134">
        <v>4.9370000000000003</v>
      </c>
      <c r="AI412" s="134">
        <v>10</v>
      </c>
      <c r="AJ412" s="134">
        <v>0.28799999999999998</v>
      </c>
      <c r="AK412" s="134">
        <v>9.1880000000000006</v>
      </c>
      <c r="AL412" s="134">
        <v>8.25</v>
      </c>
      <c r="AM412" s="134">
        <v>5</v>
      </c>
      <c r="AN412" s="134">
        <v>3.6</v>
      </c>
      <c r="AO412" s="134">
        <v>0.219</v>
      </c>
      <c r="AP412" s="134"/>
      <c r="AQ412" s="134"/>
      <c r="AR412" s="134"/>
      <c r="AS412" s="134"/>
      <c r="AT412" s="133" t="s">
        <v>1761</v>
      </c>
      <c r="AU412" s="133" t="s">
        <v>7075</v>
      </c>
      <c r="AV412" s="133" t="s">
        <v>9598</v>
      </c>
      <c r="AW412" s="133" t="s">
        <v>9629</v>
      </c>
    </row>
    <row r="413" spans="1:49" x14ac:dyDescent="0.25">
      <c r="A413" s="80" t="s">
        <v>1779</v>
      </c>
      <c r="B413" s="80" t="s">
        <v>1780</v>
      </c>
      <c r="C413" s="80" t="s">
        <v>9723</v>
      </c>
      <c r="D413" s="80" t="s">
        <v>9724</v>
      </c>
      <c r="E413" s="80" t="s">
        <v>1792</v>
      </c>
      <c r="F413" s="80" t="s">
        <v>9725</v>
      </c>
      <c r="G413" s="80" t="s">
        <v>9726</v>
      </c>
      <c r="H413" s="80" t="s">
        <v>9727</v>
      </c>
      <c r="I413" s="80" t="s">
        <v>9728</v>
      </c>
      <c r="K413" s="80" t="s">
        <v>1820</v>
      </c>
      <c r="L413" s="80" t="s">
        <v>357</v>
      </c>
      <c r="M413" s="80" t="s">
        <v>2820</v>
      </c>
      <c r="N413" s="80" t="s">
        <v>3370</v>
      </c>
      <c r="O413" s="80" t="s">
        <v>3830</v>
      </c>
      <c r="P413" s="80" t="s">
        <v>4926</v>
      </c>
      <c r="Q413" s="80" t="s">
        <v>5379</v>
      </c>
      <c r="R413" s="80" t="s">
        <v>6401</v>
      </c>
      <c r="S413" s="80" t="s">
        <v>1760</v>
      </c>
      <c r="T413" s="80" t="s">
        <v>1757</v>
      </c>
      <c r="U413" s="110">
        <v>1.9</v>
      </c>
      <c r="V413" s="110">
        <v>11.4</v>
      </c>
      <c r="W413" s="91">
        <v>1.2635000000000001</v>
      </c>
      <c r="X413" s="91">
        <v>15.162000000000001</v>
      </c>
      <c r="Y413" s="110" t="s">
        <v>14933</v>
      </c>
      <c r="Z413" s="110" t="s">
        <v>1</v>
      </c>
      <c r="AB413" s="133" t="s">
        <v>8111</v>
      </c>
      <c r="AC413" s="133" t="s">
        <v>8111</v>
      </c>
      <c r="AD413" s="133" t="s">
        <v>1759</v>
      </c>
      <c r="AE413" s="79">
        <v>12</v>
      </c>
      <c r="AF413" s="79" t="s">
        <v>11098</v>
      </c>
      <c r="AG413" s="134">
        <v>3.15</v>
      </c>
      <c r="AH413" s="134">
        <v>3.15</v>
      </c>
      <c r="AI413" s="134">
        <v>5.51</v>
      </c>
      <c r="AJ413" s="134">
        <v>0.16400000000000001</v>
      </c>
      <c r="AK413" s="134">
        <v>9.9700000000000006</v>
      </c>
      <c r="AL413" s="134">
        <v>6.72</v>
      </c>
      <c r="AM413" s="134">
        <v>8.69</v>
      </c>
      <c r="AN413" s="134">
        <v>2.0499999999999998</v>
      </c>
      <c r="AO413" s="134">
        <v>0.33700000000000002</v>
      </c>
      <c r="AP413" s="134">
        <v>3.125</v>
      </c>
      <c r="AQ413" s="134">
        <v>3.125</v>
      </c>
      <c r="AR413" s="134">
        <v>3.75</v>
      </c>
      <c r="AS413" s="134"/>
      <c r="AT413" s="133" t="s">
        <v>9567</v>
      </c>
      <c r="AU413" s="133" t="s">
        <v>7065</v>
      </c>
      <c r="AV413" s="133" t="s">
        <v>9608</v>
      </c>
      <c r="AW413" s="133" t="s">
        <v>9629</v>
      </c>
    </row>
    <row r="414" spans="1:49" x14ac:dyDescent="0.25">
      <c r="A414" s="80" t="s">
        <v>1779</v>
      </c>
      <c r="B414" s="80" t="s">
        <v>1780</v>
      </c>
      <c r="C414" s="80" t="s">
        <v>9838</v>
      </c>
      <c r="D414" s="80" t="s">
        <v>9839</v>
      </c>
      <c r="E414" s="80" t="s">
        <v>1781</v>
      </c>
      <c r="F414" s="80" t="s">
        <v>9840</v>
      </c>
      <c r="G414" s="80" t="s">
        <v>9812</v>
      </c>
      <c r="H414" s="80" t="s">
        <v>9841</v>
      </c>
      <c r="I414" s="80" t="s">
        <v>5375</v>
      </c>
      <c r="K414" s="80" t="s">
        <v>1820</v>
      </c>
      <c r="L414" s="80" t="s">
        <v>1013</v>
      </c>
      <c r="M414" s="80" t="s">
        <v>2087</v>
      </c>
      <c r="N414" s="80" t="s">
        <v>3393</v>
      </c>
      <c r="O414" s="80" t="s">
        <v>3561</v>
      </c>
      <c r="P414" s="80" t="s">
        <v>4266</v>
      </c>
      <c r="Q414" s="80" t="s">
        <v>5375</v>
      </c>
      <c r="R414" s="80" t="s">
        <v>5650</v>
      </c>
      <c r="S414" s="80" t="s">
        <v>1761</v>
      </c>
      <c r="T414" s="80" t="s">
        <v>1767</v>
      </c>
      <c r="U414" s="110">
        <v>6</v>
      </c>
      <c r="V414" s="110">
        <v>30</v>
      </c>
      <c r="W414" s="91">
        <v>1.79</v>
      </c>
      <c r="X414" s="91">
        <v>17.899999999999999</v>
      </c>
      <c r="Y414" s="110" t="s">
        <v>7087</v>
      </c>
      <c r="Z414" s="110" t="s">
        <v>1</v>
      </c>
      <c r="AB414" s="133" t="s">
        <v>7359</v>
      </c>
      <c r="AC414" s="133" t="s">
        <v>8926</v>
      </c>
      <c r="AD414" s="133" t="s">
        <v>1759</v>
      </c>
      <c r="AE414" s="79">
        <v>10</v>
      </c>
      <c r="AF414" s="79" t="s">
        <v>11126</v>
      </c>
      <c r="AG414" s="134">
        <v>1.25</v>
      </c>
      <c r="AH414" s="134">
        <v>7.875</v>
      </c>
      <c r="AI414" s="134">
        <v>7.875</v>
      </c>
      <c r="AJ414" s="134">
        <v>0.47499999999999998</v>
      </c>
      <c r="AK414" s="134">
        <v>14.063000000000001</v>
      </c>
      <c r="AL414" s="134">
        <v>9.1880000000000006</v>
      </c>
      <c r="AM414" s="134">
        <v>9.5</v>
      </c>
      <c r="AN414" s="134">
        <v>5.46</v>
      </c>
      <c r="AO414" s="134">
        <v>0.71</v>
      </c>
      <c r="AP414" s="134">
        <v>0</v>
      </c>
      <c r="AQ414" s="134">
        <v>16</v>
      </c>
      <c r="AR414" s="134">
        <v>16</v>
      </c>
      <c r="AS414" s="134">
        <v>2.5000000000000001E-2</v>
      </c>
      <c r="AT414" s="133" t="s">
        <v>7070</v>
      </c>
      <c r="AU414" s="133" t="s">
        <v>7065</v>
      </c>
      <c r="AV414" s="133" t="s">
        <v>9601</v>
      </c>
      <c r="AW414" s="133" t="s">
        <v>9630</v>
      </c>
    </row>
    <row r="415" spans="1:49" x14ac:dyDescent="0.25">
      <c r="A415" s="80" t="s">
        <v>1776</v>
      </c>
      <c r="B415" s="80" t="s">
        <v>1805</v>
      </c>
      <c r="C415" s="80" t="s">
        <v>10310</v>
      </c>
      <c r="D415" s="80" t="s">
        <v>10311</v>
      </c>
      <c r="E415" s="80" t="s">
        <v>1811</v>
      </c>
      <c r="F415" s="80" t="s">
        <v>10312</v>
      </c>
      <c r="G415" s="80" t="s">
        <v>9721</v>
      </c>
      <c r="H415" s="80" t="s">
        <v>10313</v>
      </c>
      <c r="I415" s="80" t="s">
        <v>5376</v>
      </c>
      <c r="K415" s="80" t="s">
        <v>13933</v>
      </c>
      <c r="L415" s="80" t="s">
        <v>360</v>
      </c>
      <c r="M415" s="80" t="s">
        <v>2822</v>
      </c>
      <c r="N415" s="80" t="s">
        <v>3422</v>
      </c>
      <c r="O415" s="80" t="s">
        <v>3831</v>
      </c>
      <c r="P415" s="80" t="s">
        <v>4927</v>
      </c>
      <c r="Q415" s="80" t="s">
        <v>5374</v>
      </c>
      <c r="R415" s="80" t="s">
        <v>6403</v>
      </c>
      <c r="S415" s="80" t="s">
        <v>1760</v>
      </c>
      <c r="T415" s="80" t="s">
        <v>1757</v>
      </c>
      <c r="U415" s="110">
        <v>5.95</v>
      </c>
      <c r="V415" s="110">
        <v>35.700000000000003</v>
      </c>
      <c r="W415" s="91">
        <v>2.0825</v>
      </c>
      <c r="X415" s="91">
        <v>24.99</v>
      </c>
      <c r="Y415" s="110" t="s">
        <v>7087</v>
      </c>
      <c r="Z415" s="110" t="s">
        <v>1</v>
      </c>
      <c r="AB415" s="133" t="s">
        <v>8113</v>
      </c>
      <c r="AC415" s="133" t="s">
        <v>8113</v>
      </c>
      <c r="AD415" s="133" t="s">
        <v>1759</v>
      </c>
      <c r="AE415" s="79">
        <v>12</v>
      </c>
      <c r="AF415" s="79" t="s">
        <v>11239</v>
      </c>
      <c r="AG415" s="134">
        <v>2</v>
      </c>
      <c r="AH415" s="134">
        <v>7.25</v>
      </c>
      <c r="AI415" s="134">
        <v>7.25</v>
      </c>
      <c r="AJ415" s="134">
        <v>0.26900000000000002</v>
      </c>
      <c r="AK415" s="134">
        <v>15.074999999999999</v>
      </c>
      <c r="AL415" s="134">
        <v>13.95</v>
      </c>
      <c r="AM415" s="134">
        <v>7.9</v>
      </c>
      <c r="AN415" s="134">
        <v>4.0979999999999999</v>
      </c>
      <c r="AO415" s="134">
        <v>0.96099999999999997</v>
      </c>
      <c r="AP415" s="134">
        <v>7.25</v>
      </c>
      <c r="AQ415" s="134">
        <v>7.25</v>
      </c>
      <c r="AR415" s="134">
        <v>1.5</v>
      </c>
      <c r="AS415" s="134">
        <v>3.3000000000000002E-2</v>
      </c>
      <c r="AT415" s="133" t="s">
        <v>1758</v>
      </c>
      <c r="AU415" s="133" t="s">
        <v>7065</v>
      </c>
      <c r="AV415" s="133" t="s">
        <v>9608</v>
      </c>
      <c r="AW415" s="133" t="s">
        <v>9630</v>
      </c>
    </row>
    <row r="416" spans="1:49" x14ac:dyDescent="0.25">
      <c r="A416" s="80" t="s">
        <v>1779</v>
      </c>
      <c r="B416" s="80" t="s">
        <v>1780</v>
      </c>
      <c r="C416" s="80" t="s">
        <v>9650</v>
      </c>
      <c r="D416" s="80" t="s">
        <v>9651</v>
      </c>
      <c r="E416" s="80" t="s">
        <v>1772</v>
      </c>
      <c r="F416" s="80" t="s">
        <v>9652</v>
      </c>
      <c r="G416" s="80" t="s">
        <v>9644</v>
      </c>
      <c r="H416" s="80" t="s">
        <v>9653</v>
      </c>
      <c r="I416" s="80" t="s">
        <v>5375</v>
      </c>
      <c r="K416" s="80" t="s">
        <v>1820</v>
      </c>
      <c r="L416" s="80" t="s">
        <v>111</v>
      </c>
      <c r="M416" s="80" t="s">
        <v>2362</v>
      </c>
      <c r="N416" s="80" t="s">
        <v>3367</v>
      </c>
      <c r="O416" s="80" t="s">
        <v>3562</v>
      </c>
      <c r="P416" s="80" t="s">
        <v>4512</v>
      </c>
      <c r="Q416" s="80" t="s">
        <v>5375</v>
      </c>
      <c r="R416" s="80" t="s">
        <v>5927</v>
      </c>
      <c r="S416" s="80" t="s">
        <v>1762</v>
      </c>
      <c r="T416" s="80" t="s">
        <v>1757</v>
      </c>
      <c r="U416" s="110">
        <v>6.4</v>
      </c>
      <c r="V416" s="110">
        <v>38.4</v>
      </c>
      <c r="W416" s="91">
        <v>1.6588000000000001</v>
      </c>
      <c r="X416" s="91">
        <v>19.9056</v>
      </c>
      <c r="Y416" s="110" t="s">
        <v>14932</v>
      </c>
      <c r="Z416" s="110" t="s">
        <v>1</v>
      </c>
      <c r="AB416" s="133" t="s">
        <v>7636</v>
      </c>
      <c r="AC416" s="133" t="s">
        <v>9081</v>
      </c>
      <c r="AD416" s="133" t="s">
        <v>1760</v>
      </c>
      <c r="AE416" s="79">
        <v>96</v>
      </c>
      <c r="AF416" s="79" t="s">
        <v>11085</v>
      </c>
      <c r="AG416" s="134">
        <v>1</v>
      </c>
      <c r="AH416" s="134">
        <v>4.9370000000000003</v>
      </c>
      <c r="AI416" s="134">
        <v>10</v>
      </c>
      <c r="AJ416" s="134">
        <v>0.28799999999999998</v>
      </c>
      <c r="AK416" s="134">
        <v>9.1880000000000006</v>
      </c>
      <c r="AL416" s="134">
        <v>8.25</v>
      </c>
      <c r="AM416" s="134">
        <v>5</v>
      </c>
      <c r="AN416" s="134">
        <v>3.6</v>
      </c>
      <c r="AO416" s="134">
        <v>0.219</v>
      </c>
      <c r="AP416" s="134"/>
      <c r="AQ416" s="134"/>
      <c r="AR416" s="134"/>
      <c r="AS416" s="134"/>
      <c r="AT416" s="133" t="s">
        <v>1761</v>
      </c>
      <c r="AU416" s="133" t="s">
        <v>7075</v>
      </c>
      <c r="AV416" s="133" t="s">
        <v>9598</v>
      </c>
      <c r="AW416" s="133" t="s">
        <v>9629</v>
      </c>
    </row>
    <row r="417" spans="1:49" x14ac:dyDescent="0.25">
      <c r="A417" s="80" t="s">
        <v>1779</v>
      </c>
      <c r="B417" s="80" t="s">
        <v>1780</v>
      </c>
      <c r="C417" s="80" t="s">
        <v>9838</v>
      </c>
      <c r="D417" s="80" t="s">
        <v>9839</v>
      </c>
      <c r="E417" s="80" t="s">
        <v>1781</v>
      </c>
      <c r="F417" s="80" t="s">
        <v>9840</v>
      </c>
      <c r="G417" s="80" t="s">
        <v>9812</v>
      </c>
      <c r="H417" s="80" t="s">
        <v>9841</v>
      </c>
      <c r="I417" s="80" t="s">
        <v>5375</v>
      </c>
      <c r="K417" s="80" t="s">
        <v>1820</v>
      </c>
      <c r="L417" s="80" t="s">
        <v>272</v>
      </c>
      <c r="M417" s="80" t="s">
        <v>2091</v>
      </c>
      <c r="N417" s="80" t="s">
        <v>3366</v>
      </c>
      <c r="O417" s="80" t="s">
        <v>3561</v>
      </c>
      <c r="P417" s="80" t="s">
        <v>4270</v>
      </c>
      <c r="Q417" s="80" t="s">
        <v>5375</v>
      </c>
      <c r="R417" s="80" t="s">
        <v>5654</v>
      </c>
      <c r="S417" s="80" t="s">
        <v>1761</v>
      </c>
      <c r="T417" s="80" t="s">
        <v>1767</v>
      </c>
      <c r="U417" s="110">
        <v>6</v>
      </c>
      <c r="V417" s="110">
        <v>30</v>
      </c>
      <c r="W417" s="91">
        <v>1.79</v>
      </c>
      <c r="X417" s="91">
        <v>17.899999999999999</v>
      </c>
      <c r="Y417" s="110" t="s">
        <v>7087</v>
      </c>
      <c r="Z417" s="110" t="s">
        <v>1</v>
      </c>
      <c r="AB417" s="133" t="s">
        <v>7363</v>
      </c>
      <c r="AC417" s="133" t="s">
        <v>8928</v>
      </c>
      <c r="AD417" s="133" t="s">
        <v>1759</v>
      </c>
      <c r="AE417" s="79">
        <v>10</v>
      </c>
      <c r="AF417" s="79" t="s">
        <v>11126</v>
      </c>
      <c r="AG417" s="134">
        <v>1.25</v>
      </c>
      <c r="AH417" s="134">
        <v>7.875</v>
      </c>
      <c r="AI417" s="134">
        <v>7.875</v>
      </c>
      <c r="AJ417" s="134">
        <v>0.47499999999999998</v>
      </c>
      <c r="AK417" s="134">
        <v>14.063000000000001</v>
      </c>
      <c r="AL417" s="134">
        <v>9.1880000000000006</v>
      </c>
      <c r="AM417" s="134">
        <v>9.5</v>
      </c>
      <c r="AN417" s="134">
        <v>5.46</v>
      </c>
      <c r="AO417" s="134">
        <v>0.71</v>
      </c>
      <c r="AP417" s="134">
        <v>0</v>
      </c>
      <c r="AQ417" s="134">
        <v>16</v>
      </c>
      <c r="AR417" s="134">
        <v>16</v>
      </c>
      <c r="AS417" s="134">
        <v>2.5000000000000001E-2</v>
      </c>
      <c r="AT417" s="133" t="s">
        <v>7070</v>
      </c>
      <c r="AU417" s="133" t="s">
        <v>7065</v>
      </c>
      <c r="AV417" s="133" t="s">
        <v>9601</v>
      </c>
      <c r="AW417" s="133" t="s">
        <v>9630</v>
      </c>
    </row>
    <row r="418" spans="1:49" x14ac:dyDescent="0.25">
      <c r="A418" s="80" t="s">
        <v>1779</v>
      </c>
      <c r="B418" s="80" t="s">
        <v>1780</v>
      </c>
      <c r="C418" s="80" t="s">
        <v>9745</v>
      </c>
      <c r="D418" s="80" t="s">
        <v>9746</v>
      </c>
      <c r="E418" s="80" t="s">
        <v>1781</v>
      </c>
      <c r="F418" s="80" t="s">
        <v>9747</v>
      </c>
      <c r="G418" s="80" t="s">
        <v>9748</v>
      </c>
      <c r="H418" s="80" t="s">
        <v>9749</v>
      </c>
      <c r="I418" s="80" t="s">
        <v>5375</v>
      </c>
      <c r="K418" s="80" t="s">
        <v>1820</v>
      </c>
      <c r="L418" s="80" t="s">
        <v>261</v>
      </c>
      <c r="M418" s="80" t="s">
        <v>1953</v>
      </c>
      <c r="N418" s="80" t="s">
        <v>3388</v>
      </c>
      <c r="O418" s="80" t="s">
        <v>3538</v>
      </c>
      <c r="P418" s="80" t="s">
        <v>4139</v>
      </c>
      <c r="Q418" s="80" t="s">
        <v>5375</v>
      </c>
      <c r="R418" s="80" t="s">
        <v>5516</v>
      </c>
      <c r="S418" s="80" t="s">
        <v>1759</v>
      </c>
      <c r="T418" s="80" t="s">
        <v>1757</v>
      </c>
      <c r="U418" s="110">
        <v>2.4</v>
      </c>
      <c r="V418" s="110">
        <v>14.4</v>
      </c>
      <c r="W418" s="91">
        <v>0.56000000000000005</v>
      </c>
      <c r="X418" s="91">
        <v>6.72</v>
      </c>
      <c r="Y418" s="110" t="s">
        <v>7087</v>
      </c>
      <c r="Z418" s="110" t="s">
        <v>1</v>
      </c>
      <c r="AB418" s="133" t="s">
        <v>7225</v>
      </c>
      <c r="AC418" s="133" t="s">
        <v>8845</v>
      </c>
      <c r="AD418" s="133" t="s">
        <v>1757</v>
      </c>
      <c r="AE418" s="79">
        <v>144</v>
      </c>
      <c r="AF418" s="79" t="s">
        <v>11105</v>
      </c>
      <c r="AG418" s="134">
        <v>1.75</v>
      </c>
      <c r="AH418" s="134">
        <v>5.875</v>
      </c>
      <c r="AI418" s="134">
        <v>6.125</v>
      </c>
      <c r="AJ418" s="134">
        <v>3.2000000000000001E-2</v>
      </c>
      <c r="AK418" s="134">
        <v>11</v>
      </c>
      <c r="AL418" s="134">
        <v>7.75</v>
      </c>
      <c r="AM418" s="134">
        <v>4</v>
      </c>
      <c r="AN418" s="134">
        <v>0.4</v>
      </c>
      <c r="AO418" s="134">
        <v>0.19700000000000001</v>
      </c>
      <c r="AP418" s="134">
        <v>0</v>
      </c>
      <c r="AQ418" s="134">
        <v>972</v>
      </c>
      <c r="AR418" s="134">
        <v>1.75</v>
      </c>
      <c r="AS418" s="134"/>
      <c r="AT418" s="133" t="s">
        <v>1764</v>
      </c>
      <c r="AU418" s="133" t="s">
        <v>7065</v>
      </c>
      <c r="AV418" s="133" t="s">
        <v>9597</v>
      </c>
      <c r="AW418" s="133" t="s">
        <v>9630</v>
      </c>
    </row>
    <row r="419" spans="1:49" x14ac:dyDescent="0.25">
      <c r="A419" s="80" t="s">
        <v>1776</v>
      </c>
      <c r="B419" s="80" t="s">
        <v>1805</v>
      </c>
      <c r="C419" s="80" t="s">
        <v>10544</v>
      </c>
      <c r="D419" s="80" t="s">
        <v>10545</v>
      </c>
      <c r="E419" s="80" t="s">
        <v>1765</v>
      </c>
      <c r="F419" s="80" t="s">
        <v>10546</v>
      </c>
      <c r="G419" s="80" t="s">
        <v>9785</v>
      </c>
      <c r="H419" s="80" t="s">
        <v>10547</v>
      </c>
      <c r="I419" s="80" t="s">
        <v>9728</v>
      </c>
      <c r="K419" s="80" t="s">
        <v>13933</v>
      </c>
      <c r="L419" s="80" t="s">
        <v>422</v>
      </c>
      <c r="M419" s="80" t="s">
        <v>2823</v>
      </c>
      <c r="N419" s="80" t="s">
        <v>3422</v>
      </c>
      <c r="O419" s="80" t="s">
        <v>3832</v>
      </c>
      <c r="P419" s="80" t="s">
        <v>1</v>
      </c>
      <c r="Q419" s="80" t="s">
        <v>5379</v>
      </c>
      <c r="R419" s="80" t="s">
        <v>6404</v>
      </c>
      <c r="S419" s="80" t="s">
        <v>1759</v>
      </c>
      <c r="T419" s="80" t="s">
        <v>1759</v>
      </c>
      <c r="U419" s="110">
        <v>22.8</v>
      </c>
      <c r="V419" s="110">
        <v>14.4</v>
      </c>
      <c r="W419" s="91">
        <v>15.84</v>
      </c>
      <c r="X419" s="91">
        <v>15.84</v>
      </c>
      <c r="Y419" s="110" t="s">
        <v>7087</v>
      </c>
      <c r="Z419" s="110" t="s">
        <v>1</v>
      </c>
      <c r="AB419" s="133" t="s">
        <v>8114</v>
      </c>
      <c r="AC419" s="133" t="s">
        <v>8114</v>
      </c>
      <c r="AD419" s="133" t="s">
        <v>1759</v>
      </c>
      <c r="AE419" s="79">
        <v>1</v>
      </c>
      <c r="AF419" s="79" t="s">
        <v>11178</v>
      </c>
      <c r="AG419" s="134">
        <v>0.17</v>
      </c>
      <c r="AH419" s="134">
        <v>7.5</v>
      </c>
      <c r="AI419" s="134">
        <v>14</v>
      </c>
      <c r="AJ419" s="134">
        <v>0.14399999999999999</v>
      </c>
      <c r="AK419" s="134">
        <v>14.941000000000001</v>
      </c>
      <c r="AL419" s="134">
        <v>8.3160000000000007</v>
      </c>
      <c r="AM419" s="134">
        <v>5.3819999999999997</v>
      </c>
      <c r="AN419" s="134">
        <v>2.42</v>
      </c>
      <c r="AO419" s="134">
        <v>0.38700000000000001</v>
      </c>
      <c r="AP419" s="134">
        <v>108</v>
      </c>
      <c r="AQ419" s="134">
        <v>54</v>
      </c>
      <c r="AR419" s="134">
        <v>0.1</v>
      </c>
      <c r="AS419" s="134">
        <v>0</v>
      </c>
      <c r="AT419" s="133" t="s">
        <v>7066</v>
      </c>
      <c r="AU419" s="133" t="s">
        <v>7075</v>
      </c>
      <c r="AV419" s="133" t="s">
        <v>9602</v>
      </c>
      <c r="AW419" s="133" t="s">
        <v>9630</v>
      </c>
    </row>
    <row r="420" spans="1:49" x14ac:dyDescent="0.25">
      <c r="A420" s="80" t="s">
        <v>1779</v>
      </c>
      <c r="B420" s="80" t="s">
        <v>1780</v>
      </c>
      <c r="C420" s="80" t="s">
        <v>9953</v>
      </c>
      <c r="D420" s="80" t="s">
        <v>9954</v>
      </c>
      <c r="E420" s="80" t="s">
        <v>1781</v>
      </c>
      <c r="F420" s="80" t="s">
        <v>9955</v>
      </c>
      <c r="G420" s="80" t="s">
        <v>9695</v>
      </c>
      <c r="H420" s="80" t="s">
        <v>9956</v>
      </c>
      <c r="I420" s="80" t="s">
        <v>5375</v>
      </c>
      <c r="K420" s="80" t="s">
        <v>1820</v>
      </c>
      <c r="L420" s="80" t="s">
        <v>1343</v>
      </c>
      <c r="M420" s="80" t="s">
        <v>2239</v>
      </c>
      <c r="N420" s="80" t="s">
        <v>3366</v>
      </c>
      <c r="O420" s="80" t="s">
        <v>3527</v>
      </c>
      <c r="P420" s="80" t="s">
        <v>4410</v>
      </c>
      <c r="Q420" s="80" t="s">
        <v>5375</v>
      </c>
      <c r="R420" s="80" t="s">
        <v>5802</v>
      </c>
      <c r="S420" s="80" t="s">
        <v>1762</v>
      </c>
      <c r="T420" s="80" t="s">
        <v>1767</v>
      </c>
      <c r="U420" s="110">
        <v>5.5</v>
      </c>
      <c r="V420" s="110">
        <v>27.5</v>
      </c>
      <c r="W420" s="91">
        <v>1.48</v>
      </c>
      <c r="X420" s="91">
        <v>14.8</v>
      </c>
      <c r="Y420" s="110" t="s">
        <v>7087</v>
      </c>
      <c r="Z420" s="110" t="s">
        <v>1</v>
      </c>
      <c r="AB420" s="133" t="s">
        <v>7511</v>
      </c>
      <c r="AC420" s="133" t="s">
        <v>9022</v>
      </c>
      <c r="AD420" s="133" t="s">
        <v>1759</v>
      </c>
      <c r="AE420" s="79">
        <v>10</v>
      </c>
      <c r="AF420" s="79" t="s">
        <v>11157</v>
      </c>
      <c r="AG420" s="134">
        <v>1</v>
      </c>
      <c r="AH420" s="134">
        <v>6.875</v>
      </c>
      <c r="AI420" s="134">
        <v>6.875</v>
      </c>
      <c r="AJ420" s="134">
        <v>0.4</v>
      </c>
      <c r="AK420" s="134">
        <v>11.824999999999999</v>
      </c>
      <c r="AL420" s="134">
        <v>7.3250000000000002</v>
      </c>
      <c r="AM420" s="134">
        <v>7.2750000000000004</v>
      </c>
      <c r="AN420" s="134">
        <v>4.41</v>
      </c>
      <c r="AO420" s="134">
        <v>0.36499999999999999</v>
      </c>
      <c r="AP420" s="134">
        <v>0.5</v>
      </c>
      <c r="AQ420" s="134">
        <v>7</v>
      </c>
      <c r="AR420" s="134">
        <v>7</v>
      </c>
      <c r="AS420" s="134">
        <v>1.9E-2</v>
      </c>
      <c r="AT420" s="133" t="s">
        <v>1763</v>
      </c>
      <c r="AU420" s="133" t="s">
        <v>1758</v>
      </c>
      <c r="AV420" s="133" t="s">
        <v>9603</v>
      </c>
      <c r="AW420" s="133" t="s">
        <v>9630</v>
      </c>
    </row>
    <row r="421" spans="1:49" x14ac:dyDescent="0.25">
      <c r="A421" s="80" t="s">
        <v>1779</v>
      </c>
      <c r="B421" s="80" t="s">
        <v>1780</v>
      </c>
      <c r="C421" s="80" t="s">
        <v>9650</v>
      </c>
      <c r="D421" s="80" t="s">
        <v>9651</v>
      </c>
      <c r="E421" s="80" t="s">
        <v>1772</v>
      </c>
      <c r="F421" s="80" t="s">
        <v>9652</v>
      </c>
      <c r="G421" s="80" t="s">
        <v>9644</v>
      </c>
      <c r="H421" s="80" t="s">
        <v>9653</v>
      </c>
      <c r="I421" s="80" t="s">
        <v>5375</v>
      </c>
      <c r="K421" s="80" t="s">
        <v>1820</v>
      </c>
      <c r="L421" s="80" t="s">
        <v>341</v>
      </c>
      <c r="M421" s="80" t="s">
        <v>2366</v>
      </c>
      <c r="N421" s="80" t="s">
        <v>3372</v>
      </c>
      <c r="O421" s="80" t="s">
        <v>3516</v>
      </c>
      <c r="P421" s="80" t="s">
        <v>4515</v>
      </c>
      <c r="Q421" s="80" t="s">
        <v>5375</v>
      </c>
      <c r="R421" s="80" t="s">
        <v>5931</v>
      </c>
      <c r="S421" s="80" t="s">
        <v>1762</v>
      </c>
      <c r="T421" s="80" t="s">
        <v>1757</v>
      </c>
      <c r="U421" s="110">
        <v>6.4</v>
      </c>
      <c r="V421" s="110">
        <v>38.4</v>
      </c>
      <c r="W421" s="91">
        <v>1.6588000000000001</v>
      </c>
      <c r="X421" s="91">
        <v>19.9056</v>
      </c>
      <c r="Y421" s="110" t="s">
        <v>14932</v>
      </c>
      <c r="Z421" s="110" t="s">
        <v>1</v>
      </c>
      <c r="AB421" s="133" t="s">
        <v>7640</v>
      </c>
      <c r="AC421" s="133" t="s">
        <v>9084</v>
      </c>
      <c r="AD421" s="133" t="s">
        <v>1760</v>
      </c>
      <c r="AE421" s="79">
        <v>96</v>
      </c>
      <c r="AF421" s="79" t="s">
        <v>11078</v>
      </c>
      <c r="AG421" s="134">
        <v>1</v>
      </c>
      <c r="AH421" s="134">
        <v>4.9370000000000003</v>
      </c>
      <c r="AI421" s="134">
        <v>9.9369999999999994</v>
      </c>
      <c r="AJ421" s="134">
        <v>0.29599999999999999</v>
      </c>
      <c r="AK421" s="134">
        <v>8.75</v>
      </c>
      <c r="AL421" s="134">
        <v>7.75</v>
      </c>
      <c r="AM421" s="134">
        <v>5.25</v>
      </c>
      <c r="AN421" s="134">
        <v>3.7</v>
      </c>
      <c r="AO421" s="134">
        <v>0.20599999999999999</v>
      </c>
      <c r="AP421" s="134">
        <v>0.125</v>
      </c>
      <c r="AQ421" s="134">
        <v>1</v>
      </c>
      <c r="AR421" s="134">
        <v>7</v>
      </c>
      <c r="AS421" s="134">
        <v>1.2E-2</v>
      </c>
      <c r="AT421" s="133" t="s">
        <v>9567</v>
      </c>
      <c r="AU421" s="133" t="s">
        <v>7075</v>
      </c>
      <c r="AV421" s="133" t="s">
        <v>9598</v>
      </c>
      <c r="AW421" s="133" t="s">
        <v>9629</v>
      </c>
    </row>
    <row r="422" spans="1:49" x14ac:dyDescent="0.25">
      <c r="A422" s="80" t="s">
        <v>1779</v>
      </c>
      <c r="B422" s="80" t="s">
        <v>1804</v>
      </c>
      <c r="C422" s="80" t="s">
        <v>9933</v>
      </c>
      <c r="D422" s="80" t="s">
        <v>9934</v>
      </c>
      <c r="E422" s="80" t="s">
        <v>1766</v>
      </c>
      <c r="F422" s="80" t="s">
        <v>9935</v>
      </c>
      <c r="G422" s="80" t="s">
        <v>9729</v>
      </c>
      <c r="H422" s="80" t="s">
        <v>9936</v>
      </c>
      <c r="I422" s="80" t="s">
        <v>1804</v>
      </c>
      <c r="K422" s="80" t="s">
        <v>13934</v>
      </c>
      <c r="L422" s="80" t="s">
        <v>735</v>
      </c>
      <c r="M422" s="80" t="s">
        <v>2098</v>
      </c>
      <c r="N422" s="80" t="s">
        <v>13938</v>
      </c>
      <c r="O422" s="80" t="s">
        <v>3587</v>
      </c>
      <c r="P422" s="80" t="s">
        <v>4277</v>
      </c>
      <c r="Q422" s="80" t="s">
        <v>1804</v>
      </c>
      <c r="R422" s="80" t="s">
        <v>5661</v>
      </c>
      <c r="S422" s="80" t="s">
        <v>1760</v>
      </c>
      <c r="T422" s="80" t="s">
        <v>1757</v>
      </c>
      <c r="U422" s="110">
        <v>9.3000000000000007</v>
      </c>
      <c r="V422" s="110">
        <v>55.8</v>
      </c>
      <c r="W422" s="91">
        <v>3.49</v>
      </c>
      <c r="X422" s="91">
        <v>41.88</v>
      </c>
      <c r="Y422" s="110" t="s">
        <v>7087</v>
      </c>
      <c r="Z422" s="110" t="s">
        <v>1</v>
      </c>
      <c r="AB422" s="133" t="s">
        <v>7370</v>
      </c>
      <c r="AC422" s="133" t="s">
        <v>7370</v>
      </c>
      <c r="AD422" s="133" t="s">
        <v>1759</v>
      </c>
      <c r="AE422" s="79">
        <v>12</v>
      </c>
      <c r="AF422" s="79" t="s">
        <v>11150</v>
      </c>
      <c r="AG422" s="134">
        <v>3.625</v>
      </c>
      <c r="AH422" s="134">
        <v>3.625</v>
      </c>
      <c r="AI422" s="134">
        <v>7.5</v>
      </c>
      <c r="AJ422" s="134">
        <v>0.24399999999999999</v>
      </c>
      <c r="AK422" s="134">
        <v>15.574999999999999</v>
      </c>
      <c r="AL422" s="134">
        <v>11.7</v>
      </c>
      <c r="AM422" s="134">
        <v>8.5250000000000004</v>
      </c>
      <c r="AN422" s="134">
        <v>3.8279999999999998</v>
      </c>
      <c r="AO422" s="134">
        <v>0.89900000000000002</v>
      </c>
      <c r="AP422" s="134">
        <v>3.5</v>
      </c>
      <c r="AQ422" s="134">
        <v>3.5</v>
      </c>
      <c r="AR422" s="134">
        <v>5</v>
      </c>
      <c r="AS422" s="134">
        <v>2.5000000000000001E-2</v>
      </c>
      <c r="AT422" s="133" t="s">
        <v>1767</v>
      </c>
      <c r="AU422" s="133" t="s">
        <v>7065</v>
      </c>
      <c r="AV422" s="133" t="s">
        <v>9598</v>
      </c>
      <c r="AW422" s="133" t="s">
        <v>9633</v>
      </c>
    </row>
    <row r="423" spans="1:49" x14ac:dyDescent="0.25">
      <c r="A423" s="80" t="s">
        <v>1779</v>
      </c>
      <c r="B423" s="80" t="s">
        <v>1804</v>
      </c>
      <c r="C423" s="80" t="s">
        <v>10064</v>
      </c>
      <c r="D423" s="80" t="s">
        <v>10065</v>
      </c>
      <c r="E423" s="80" t="s">
        <v>1766</v>
      </c>
      <c r="F423" s="80" t="s">
        <v>10066</v>
      </c>
      <c r="G423" s="80" t="s">
        <v>9677</v>
      </c>
      <c r="H423" s="80" t="s">
        <v>9921</v>
      </c>
      <c r="I423" s="80" t="s">
        <v>1804</v>
      </c>
      <c r="K423" s="80" t="s">
        <v>13934</v>
      </c>
      <c r="L423" s="80" t="s">
        <v>844</v>
      </c>
      <c r="M423" s="80" t="s">
        <v>2494</v>
      </c>
      <c r="N423" s="80" t="s">
        <v>13942</v>
      </c>
      <c r="O423" s="80" t="s">
        <v>3523</v>
      </c>
      <c r="P423" s="80" t="s">
        <v>4631</v>
      </c>
      <c r="Q423" s="80" t="s">
        <v>1804</v>
      </c>
      <c r="R423" s="80" t="s">
        <v>6061</v>
      </c>
      <c r="S423" s="80" t="s">
        <v>1760</v>
      </c>
      <c r="T423" s="80" t="s">
        <v>1757</v>
      </c>
      <c r="U423" s="110">
        <v>7.45</v>
      </c>
      <c r="V423" s="110">
        <v>44.7</v>
      </c>
      <c r="W423" s="91">
        <v>1.86</v>
      </c>
      <c r="X423" s="91">
        <v>22.32</v>
      </c>
      <c r="Y423" s="110" t="s">
        <v>7087</v>
      </c>
      <c r="Z423" s="110" t="s">
        <v>1</v>
      </c>
      <c r="AB423" s="133" t="s">
        <v>7770</v>
      </c>
      <c r="AC423" s="133" t="s">
        <v>7770</v>
      </c>
      <c r="AD423" s="133" t="s">
        <v>1759</v>
      </c>
      <c r="AE423" s="79">
        <v>12</v>
      </c>
      <c r="AF423" s="79" t="s">
        <v>11145</v>
      </c>
      <c r="AG423" s="134">
        <v>0.75</v>
      </c>
      <c r="AH423" s="134">
        <v>8.875</v>
      </c>
      <c r="AI423" s="134">
        <v>8.875</v>
      </c>
      <c r="AJ423" s="134">
        <v>0.22500000000000001</v>
      </c>
      <c r="AK423" s="134">
        <v>9.6999999999999993</v>
      </c>
      <c r="AL423" s="134">
        <v>8.1999999999999993</v>
      </c>
      <c r="AM423" s="134">
        <v>9.65</v>
      </c>
      <c r="AN423" s="134">
        <v>3.14</v>
      </c>
      <c r="AO423" s="134">
        <v>0.44400000000000001</v>
      </c>
      <c r="AP423" s="134">
        <v>0.5</v>
      </c>
      <c r="AQ423" s="134">
        <v>8.75</v>
      </c>
      <c r="AR423" s="134">
        <v>8.75</v>
      </c>
      <c r="AS423" s="134">
        <v>0.03</v>
      </c>
      <c r="AT423" s="133" t="s">
        <v>1763</v>
      </c>
      <c r="AU423" s="133" t="s">
        <v>7065</v>
      </c>
      <c r="AV423" s="133" t="s">
        <v>9603</v>
      </c>
      <c r="AW423" s="133" t="s">
        <v>9630</v>
      </c>
    </row>
    <row r="424" spans="1:49" x14ac:dyDescent="0.25">
      <c r="A424" s="80" t="s">
        <v>1779</v>
      </c>
      <c r="B424" s="80" t="s">
        <v>1804</v>
      </c>
      <c r="C424" s="80" t="s">
        <v>9933</v>
      </c>
      <c r="D424" s="80" t="s">
        <v>9934</v>
      </c>
      <c r="E424" s="80" t="s">
        <v>1766</v>
      </c>
      <c r="F424" s="80" t="s">
        <v>9935</v>
      </c>
      <c r="G424" s="80" t="s">
        <v>9729</v>
      </c>
      <c r="H424" s="80" t="s">
        <v>9936</v>
      </c>
      <c r="I424" s="80" t="s">
        <v>1804</v>
      </c>
      <c r="K424" s="80" t="s">
        <v>13934</v>
      </c>
      <c r="L424" s="80" t="s">
        <v>1014</v>
      </c>
      <c r="M424" s="80" t="s">
        <v>2105</v>
      </c>
      <c r="N424" s="80" t="s">
        <v>13939</v>
      </c>
      <c r="O424" s="80" t="s">
        <v>3587</v>
      </c>
      <c r="P424" s="80" t="s">
        <v>4283</v>
      </c>
      <c r="Q424" s="80" t="s">
        <v>1804</v>
      </c>
      <c r="R424" s="80" t="s">
        <v>5668</v>
      </c>
      <c r="S424" s="80" t="s">
        <v>1760</v>
      </c>
      <c r="T424" s="80" t="s">
        <v>1757</v>
      </c>
      <c r="U424" s="110">
        <v>9.3000000000000007</v>
      </c>
      <c r="V424" s="110">
        <v>55.8</v>
      </c>
      <c r="W424" s="91">
        <v>3.49</v>
      </c>
      <c r="X424" s="91">
        <v>41.88</v>
      </c>
      <c r="Y424" s="110" t="s">
        <v>7087</v>
      </c>
      <c r="Z424" s="110" t="s">
        <v>1</v>
      </c>
      <c r="AB424" s="133" t="s">
        <v>7377</v>
      </c>
      <c r="AC424" s="133" t="s">
        <v>7377</v>
      </c>
      <c r="AD424" s="133" t="s">
        <v>1759</v>
      </c>
      <c r="AE424" s="79">
        <v>12</v>
      </c>
      <c r="AF424" s="79" t="s">
        <v>11150</v>
      </c>
      <c r="AG424" s="134">
        <v>3.625</v>
      </c>
      <c r="AH424" s="134">
        <v>3.625</v>
      </c>
      <c r="AI424" s="134">
        <v>7.5</v>
      </c>
      <c r="AJ424" s="134">
        <v>0.24399999999999999</v>
      </c>
      <c r="AK424" s="134">
        <v>15.574999999999999</v>
      </c>
      <c r="AL424" s="134">
        <v>11.7</v>
      </c>
      <c r="AM424" s="134">
        <v>8.5250000000000004</v>
      </c>
      <c r="AN424" s="134">
        <v>3.8279999999999998</v>
      </c>
      <c r="AO424" s="134">
        <v>0.89900000000000002</v>
      </c>
      <c r="AP424" s="134">
        <v>3.5</v>
      </c>
      <c r="AQ424" s="134">
        <v>3.5</v>
      </c>
      <c r="AR424" s="134">
        <v>5</v>
      </c>
      <c r="AS424" s="134">
        <v>2.5000000000000001E-2</v>
      </c>
      <c r="AT424" s="133" t="s">
        <v>1767</v>
      </c>
      <c r="AU424" s="133" t="s">
        <v>7065</v>
      </c>
      <c r="AV424" s="133" t="s">
        <v>9598</v>
      </c>
      <c r="AW424" s="133" t="s">
        <v>9633</v>
      </c>
    </row>
    <row r="425" spans="1:49" x14ac:dyDescent="0.25">
      <c r="A425" s="80" t="s">
        <v>1779</v>
      </c>
      <c r="B425" s="80" t="s">
        <v>1780</v>
      </c>
      <c r="C425" s="80" t="s">
        <v>9941</v>
      </c>
      <c r="D425" s="80" t="s">
        <v>9942</v>
      </c>
      <c r="E425" s="80" t="s">
        <v>1772</v>
      </c>
      <c r="F425" s="80" t="s">
        <v>9943</v>
      </c>
      <c r="G425" s="80" t="s">
        <v>9700</v>
      </c>
      <c r="H425" s="80" t="s">
        <v>9944</v>
      </c>
      <c r="I425" s="80" t="s">
        <v>5375</v>
      </c>
      <c r="K425" s="80" t="s">
        <v>1820</v>
      </c>
      <c r="L425" s="80" t="s">
        <v>547</v>
      </c>
      <c r="M425" s="80" t="s">
        <v>2242</v>
      </c>
      <c r="N425" s="80" t="s">
        <v>3381</v>
      </c>
      <c r="O425" s="80" t="s">
        <v>3590</v>
      </c>
      <c r="P425" s="80" t="s">
        <v>4413</v>
      </c>
      <c r="Q425" s="80" t="s">
        <v>5375</v>
      </c>
      <c r="R425" s="80" t="s">
        <v>5805</v>
      </c>
      <c r="S425" s="80" t="s">
        <v>1759</v>
      </c>
      <c r="T425" s="80" t="s">
        <v>1757</v>
      </c>
      <c r="U425" s="110">
        <v>9.9</v>
      </c>
      <c r="V425" s="110">
        <v>59.4</v>
      </c>
      <c r="W425" s="91">
        <v>2.5055999999999998</v>
      </c>
      <c r="X425" s="91">
        <v>30.0672</v>
      </c>
      <c r="Y425" s="110" t="s">
        <v>14932</v>
      </c>
      <c r="Z425" s="110" t="s">
        <v>1</v>
      </c>
      <c r="AB425" s="133" t="s">
        <v>7514</v>
      </c>
      <c r="AC425" s="133" t="s">
        <v>7514</v>
      </c>
      <c r="AD425" s="133" t="s">
        <v>1759</v>
      </c>
      <c r="AE425" s="79">
        <v>12</v>
      </c>
      <c r="AF425" s="79" t="s">
        <v>11153</v>
      </c>
      <c r="AG425" s="134">
        <v>0.25</v>
      </c>
      <c r="AH425" s="134">
        <v>11</v>
      </c>
      <c r="AI425" s="134">
        <v>13.5</v>
      </c>
      <c r="AJ425" s="134">
        <v>0.34699999999999998</v>
      </c>
      <c r="AK425" s="134">
        <v>11.5</v>
      </c>
      <c r="AL425" s="134">
        <v>11.25</v>
      </c>
      <c r="AM425" s="134">
        <v>4.125</v>
      </c>
      <c r="AN425" s="134">
        <v>4.34</v>
      </c>
      <c r="AO425" s="134">
        <v>0.309</v>
      </c>
      <c r="AP425" s="134">
        <v>0</v>
      </c>
      <c r="AQ425" s="134">
        <v>82</v>
      </c>
      <c r="AR425" s="134">
        <v>82</v>
      </c>
      <c r="AS425" s="134"/>
      <c r="AT425" s="133" t="s">
        <v>7066</v>
      </c>
      <c r="AU425" s="133" t="s">
        <v>1783</v>
      </c>
      <c r="AV425" s="133" t="s">
        <v>9602</v>
      </c>
      <c r="AW425" s="133" t="s">
        <v>9629</v>
      </c>
    </row>
    <row r="426" spans="1:49" x14ac:dyDescent="0.25">
      <c r="A426" s="80" t="s">
        <v>1800</v>
      </c>
      <c r="B426" s="80" t="s">
        <v>1801</v>
      </c>
      <c r="C426" s="80" t="s">
        <v>9636</v>
      </c>
      <c r="D426" s="80" t="s">
        <v>9637</v>
      </c>
      <c r="E426" s="80" t="s">
        <v>1778</v>
      </c>
      <c r="F426" s="80" t="s">
        <v>10106</v>
      </c>
      <c r="G426" s="80" t="s">
        <v>9680</v>
      </c>
      <c r="H426" s="80" t="s">
        <v>10107</v>
      </c>
      <c r="I426" s="80" t="s">
        <v>9635</v>
      </c>
      <c r="K426" s="80" t="s">
        <v>12328</v>
      </c>
      <c r="L426" s="80" t="s">
        <v>901</v>
      </c>
      <c r="M426" s="80" t="s">
        <v>2373</v>
      </c>
      <c r="N426" s="80" t="s">
        <v>3401</v>
      </c>
      <c r="O426" s="80" t="s">
        <v>3643</v>
      </c>
      <c r="P426" s="80" t="s">
        <v>4520</v>
      </c>
      <c r="Q426" s="80" t="s">
        <v>5374</v>
      </c>
      <c r="R426" s="80" t="s">
        <v>5938</v>
      </c>
      <c r="S426" s="80" t="s">
        <v>1759</v>
      </c>
      <c r="T426" s="80" t="s">
        <v>1757</v>
      </c>
      <c r="U426" s="110">
        <v>6.1</v>
      </c>
      <c r="V426" s="110">
        <v>36.6</v>
      </c>
      <c r="W426" s="91">
        <v>2.2875000000000001</v>
      </c>
      <c r="X426" s="91">
        <v>27.45</v>
      </c>
      <c r="Y426" s="110" t="s">
        <v>7087</v>
      </c>
      <c r="Z426" s="110" t="s">
        <v>1</v>
      </c>
      <c r="AB426" s="133" t="s">
        <v>7647</v>
      </c>
      <c r="AC426" s="133" t="s">
        <v>9086</v>
      </c>
      <c r="AD426" s="133" t="s">
        <v>1757</v>
      </c>
      <c r="AE426" s="79">
        <v>144</v>
      </c>
      <c r="AF426" s="79" t="s">
        <v>11193</v>
      </c>
      <c r="AG426" s="134">
        <v>0.5</v>
      </c>
      <c r="AH426" s="134">
        <v>18</v>
      </c>
      <c r="AI426" s="134">
        <v>31</v>
      </c>
      <c r="AJ426" s="134">
        <v>0.04</v>
      </c>
      <c r="AK426" s="134">
        <v>31.25</v>
      </c>
      <c r="AL426" s="134">
        <v>3</v>
      </c>
      <c r="AM426" s="134">
        <v>2.5</v>
      </c>
      <c r="AN426" s="134">
        <v>0.5</v>
      </c>
      <c r="AO426" s="134">
        <v>0.13600000000000001</v>
      </c>
      <c r="AP426" s="134">
        <v>0.25</v>
      </c>
      <c r="AQ426" s="134">
        <v>17.75</v>
      </c>
      <c r="AR426" s="134">
        <v>12</v>
      </c>
      <c r="AS426" s="134">
        <v>9.4E-2</v>
      </c>
      <c r="AT426" s="133" t="s">
        <v>1763</v>
      </c>
      <c r="AU426" s="133" t="s">
        <v>1791</v>
      </c>
      <c r="AV426" s="133" t="s">
        <v>9614</v>
      </c>
      <c r="AW426" s="133" t="s">
        <v>9630</v>
      </c>
    </row>
    <row r="427" spans="1:49" x14ac:dyDescent="0.25">
      <c r="A427" s="80" t="s">
        <v>1779</v>
      </c>
      <c r="B427" s="80" t="s">
        <v>1804</v>
      </c>
      <c r="C427" s="80" t="s">
        <v>9933</v>
      </c>
      <c r="D427" s="80" t="s">
        <v>9934</v>
      </c>
      <c r="E427" s="80" t="s">
        <v>1766</v>
      </c>
      <c r="F427" s="80" t="s">
        <v>9935</v>
      </c>
      <c r="G427" s="80" t="s">
        <v>9729</v>
      </c>
      <c r="H427" s="80" t="s">
        <v>9936</v>
      </c>
      <c r="I427" s="80" t="s">
        <v>1804</v>
      </c>
      <c r="K427" s="80" t="s">
        <v>13934</v>
      </c>
      <c r="L427" s="80" t="s">
        <v>165</v>
      </c>
      <c r="M427" s="80" t="s">
        <v>2498</v>
      </c>
      <c r="N427" s="80" t="s">
        <v>13942</v>
      </c>
      <c r="O427" s="80" t="s">
        <v>3587</v>
      </c>
      <c r="P427" s="80" t="s">
        <v>4635</v>
      </c>
      <c r="Q427" s="80" t="s">
        <v>1804</v>
      </c>
      <c r="R427" s="80" t="s">
        <v>6065</v>
      </c>
      <c r="S427" s="80" t="s">
        <v>1760</v>
      </c>
      <c r="T427" s="80" t="s">
        <v>1757</v>
      </c>
      <c r="U427" s="110">
        <v>9.3000000000000007</v>
      </c>
      <c r="V427" s="110">
        <v>55.8</v>
      </c>
      <c r="W427" s="91">
        <v>3.49</v>
      </c>
      <c r="X427" s="91">
        <v>41.88</v>
      </c>
      <c r="Y427" s="110" t="s">
        <v>7087</v>
      </c>
      <c r="Z427" s="110" t="s">
        <v>1</v>
      </c>
      <c r="AB427" s="133" t="s">
        <v>7774</v>
      </c>
      <c r="AC427" s="133" t="s">
        <v>7774</v>
      </c>
      <c r="AD427" s="133" t="s">
        <v>1759</v>
      </c>
      <c r="AE427" s="79">
        <v>12</v>
      </c>
      <c r="AF427" s="79" t="s">
        <v>11150</v>
      </c>
      <c r="AG427" s="134">
        <v>3.625</v>
      </c>
      <c r="AH427" s="134">
        <v>3.625</v>
      </c>
      <c r="AI427" s="134">
        <v>7.5</v>
      </c>
      <c r="AJ427" s="134">
        <v>0.24399999999999999</v>
      </c>
      <c r="AK427" s="134">
        <v>15.574999999999999</v>
      </c>
      <c r="AL427" s="134">
        <v>11.7</v>
      </c>
      <c r="AM427" s="134">
        <v>8.5250000000000004</v>
      </c>
      <c r="AN427" s="134">
        <v>3.8279999999999998</v>
      </c>
      <c r="AO427" s="134">
        <v>0.89900000000000002</v>
      </c>
      <c r="AP427" s="134">
        <v>3.5</v>
      </c>
      <c r="AQ427" s="134">
        <v>3.5</v>
      </c>
      <c r="AR427" s="134">
        <v>5</v>
      </c>
      <c r="AS427" s="134">
        <v>2.5000000000000001E-2</v>
      </c>
      <c r="AT427" s="133" t="s">
        <v>1767</v>
      </c>
      <c r="AU427" s="133" t="s">
        <v>7065</v>
      </c>
      <c r="AV427" s="133" t="s">
        <v>9598</v>
      </c>
      <c r="AW427" s="133" t="s">
        <v>9633</v>
      </c>
    </row>
    <row r="428" spans="1:49" x14ac:dyDescent="0.25">
      <c r="A428" s="80" t="s">
        <v>1779</v>
      </c>
      <c r="B428" s="80" t="s">
        <v>1797</v>
      </c>
      <c r="C428" s="80" t="s">
        <v>1772</v>
      </c>
      <c r="D428" s="80" t="s">
        <v>9950</v>
      </c>
      <c r="E428" s="80" t="s">
        <v>7086</v>
      </c>
      <c r="F428" s="80" t="s">
        <v>9951</v>
      </c>
      <c r="G428" s="80" t="s">
        <v>9705</v>
      </c>
      <c r="H428" s="80" t="s">
        <v>9952</v>
      </c>
      <c r="I428" s="80" t="s">
        <v>9728</v>
      </c>
      <c r="K428" s="80" t="s">
        <v>1820</v>
      </c>
      <c r="L428" s="80" t="s">
        <v>782</v>
      </c>
      <c r="M428" s="80" t="s">
        <v>2110</v>
      </c>
      <c r="N428" s="80" t="s">
        <v>3387</v>
      </c>
      <c r="O428" s="80" t="s">
        <v>3595</v>
      </c>
      <c r="P428" s="80" t="s">
        <v>4287</v>
      </c>
      <c r="Q428" s="80" t="s">
        <v>5379</v>
      </c>
      <c r="R428" s="80" t="s">
        <v>5673</v>
      </c>
      <c r="S428" s="80" t="s">
        <v>1759</v>
      </c>
      <c r="T428" s="80" t="s">
        <v>1757</v>
      </c>
      <c r="U428" s="110">
        <v>1.7</v>
      </c>
      <c r="V428" s="110">
        <v>10.199999999999999</v>
      </c>
      <c r="W428" s="91">
        <v>0.98599999999999999</v>
      </c>
      <c r="X428" s="91">
        <v>11.832000000000001</v>
      </c>
      <c r="Y428" s="110" t="s">
        <v>14932</v>
      </c>
      <c r="Z428" s="110" t="s">
        <v>1</v>
      </c>
      <c r="AB428" s="133" t="s">
        <v>7382</v>
      </c>
      <c r="AC428" s="133" t="s">
        <v>8941</v>
      </c>
      <c r="AD428" s="133" t="s">
        <v>1757</v>
      </c>
      <c r="AE428" s="79">
        <v>144</v>
      </c>
      <c r="AF428" s="79" t="s">
        <v>11155</v>
      </c>
      <c r="AG428" s="134">
        <v>0.125</v>
      </c>
      <c r="AH428" s="134">
        <v>6</v>
      </c>
      <c r="AI428" s="134">
        <v>8.625</v>
      </c>
      <c r="AJ428" s="134">
        <v>6.4000000000000001E-2</v>
      </c>
      <c r="AK428" s="134">
        <v>7.25</v>
      </c>
      <c r="AL428" s="134">
        <v>6.25</v>
      </c>
      <c r="AM428" s="134">
        <v>1.25</v>
      </c>
      <c r="AN428" s="134">
        <v>0.79900000000000004</v>
      </c>
      <c r="AO428" s="134">
        <v>3.3000000000000002E-2</v>
      </c>
      <c r="AP428" s="134">
        <v>0</v>
      </c>
      <c r="AQ428" s="134">
        <v>72</v>
      </c>
      <c r="AR428" s="134">
        <v>5</v>
      </c>
      <c r="AS428" s="134"/>
      <c r="AT428" s="133" t="s">
        <v>7071</v>
      </c>
      <c r="AU428" s="133" t="s">
        <v>9574</v>
      </c>
      <c r="AV428" s="133" t="s">
        <v>9597</v>
      </c>
      <c r="AW428" s="133" t="s">
        <v>9629</v>
      </c>
    </row>
    <row r="429" spans="1:49" x14ac:dyDescent="0.25">
      <c r="A429" s="80" t="s">
        <v>1779</v>
      </c>
      <c r="B429" s="80" t="s">
        <v>1804</v>
      </c>
      <c r="C429" s="80" t="s">
        <v>10006</v>
      </c>
      <c r="D429" s="80" t="s">
        <v>10007</v>
      </c>
      <c r="E429" s="80" t="s">
        <v>1766</v>
      </c>
      <c r="F429" s="80" t="s">
        <v>10008</v>
      </c>
      <c r="G429" s="80" t="s">
        <v>9668</v>
      </c>
      <c r="H429" s="80" t="s">
        <v>10009</v>
      </c>
      <c r="I429" s="80" t="s">
        <v>1804</v>
      </c>
      <c r="K429" s="80" t="s">
        <v>13934</v>
      </c>
      <c r="L429" s="80" t="s">
        <v>167</v>
      </c>
      <c r="M429" s="80" t="s">
        <v>2501</v>
      </c>
      <c r="N429" s="80" t="s">
        <v>13942</v>
      </c>
      <c r="O429" s="80" t="s">
        <v>3547</v>
      </c>
      <c r="P429" s="80" t="s">
        <v>4638</v>
      </c>
      <c r="Q429" s="80" t="s">
        <v>1804</v>
      </c>
      <c r="R429" s="80" t="s">
        <v>6068</v>
      </c>
      <c r="S429" s="80" t="s">
        <v>1763</v>
      </c>
      <c r="T429" s="80" t="s">
        <v>1757</v>
      </c>
      <c r="U429" s="110">
        <v>7.45</v>
      </c>
      <c r="V429" s="110">
        <v>44.7</v>
      </c>
      <c r="W429" s="91">
        <v>1.86</v>
      </c>
      <c r="X429" s="91">
        <v>22.32</v>
      </c>
      <c r="Y429" s="110" t="s">
        <v>7087</v>
      </c>
      <c r="Z429" s="110" t="s">
        <v>1</v>
      </c>
      <c r="AB429" s="133" t="s">
        <v>7777</v>
      </c>
      <c r="AC429" s="133" t="s">
        <v>7777</v>
      </c>
      <c r="AD429" s="133" t="s">
        <v>1759</v>
      </c>
      <c r="AE429" s="79">
        <v>12</v>
      </c>
      <c r="AF429" s="79" t="s">
        <v>11170</v>
      </c>
      <c r="AG429" s="134">
        <v>0.75</v>
      </c>
      <c r="AH429" s="134">
        <v>6.5</v>
      </c>
      <c r="AI429" s="134">
        <v>6.5</v>
      </c>
      <c r="AJ429" s="134">
        <v>0.17199999999999999</v>
      </c>
      <c r="AK429" s="134">
        <v>10.845000000000001</v>
      </c>
      <c r="AL429" s="134">
        <v>6.8449999999999998</v>
      </c>
      <c r="AM429" s="134">
        <v>6.8150000000000004</v>
      </c>
      <c r="AN429" s="134">
        <v>2.3570000000000002</v>
      </c>
      <c r="AO429" s="134">
        <v>0.29299999999999998</v>
      </c>
      <c r="AP429" s="134">
        <v>5.5E-2</v>
      </c>
      <c r="AQ429" s="134">
        <v>12.875</v>
      </c>
      <c r="AR429" s="134">
        <v>12.875</v>
      </c>
      <c r="AS429" s="134">
        <v>0.01</v>
      </c>
      <c r="AT429" s="133" t="s">
        <v>1761</v>
      </c>
      <c r="AU429" s="133" t="s">
        <v>7077</v>
      </c>
      <c r="AV429" s="133" t="s">
        <v>9601</v>
      </c>
      <c r="AW429" s="133" t="s">
        <v>9630</v>
      </c>
    </row>
    <row r="430" spans="1:49" x14ac:dyDescent="0.25">
      <c r="A430" s="80" t="s">
        <v>1779</v>
      </c>
      <c r="B430" s="80" t="s">
        <v>1780</v>
      </c>
      <c r="C430" s="80" t="s">
        <v>9838</v>
      </c>
      <c r="D430" s="80" t="s">
        <v>9839</v>
      </c>
      <c r="E430" s="80" t="s">
        <v>1781</v>
      </c>
      <c r="F430" s="80" t="s">
        <v>9840</v>
      </c>
      <c r="G430" s="80" t="s">
        <v>9812</v>
      </c>
      <c r="H430" s="80" t="s">
        <v>9841</v>
      </c>
      <c r="I430" s="80" t="s">
        <v>5375</v>
      </c>
      <c r="K430" s="80" t="s">
        <v>1820</v>
      </c>
      <c r="L430" s="80" t="s">
        <v>783</v>
      </c>
      <c r="M430" s="80" t="s">
        <v>2114</v>
      </c>
      <c r="N430" s="80" t="s">
        <v>3377</v>
      </c>
      <c r="O430" s="80" t="s">
        <v>3561</v>
      </c>
      <c r="P430" s="80" t="s">
        <v>4291</v>
      </c>
      <c r="Q430" s="80" t="s">
        <v>5375</v>
      </c>
      <c r="R430" s="80" t="s">
        <v>5677</v>
      </c>
      <c r="S430" s="80" t="s">
        <v>1761</v>
      </c>
      <c r="T430" s="80" t="s">
        <v>1767</v>
      </c>
      <c r="U430" s="110">
        <v>6</v>
      </c>
      <c r="V430" s="110">
        <v>30</v>
      </c>
      <c r="W430" s="91">
        <v>1.79</v>
      </c>
      <c r="X430" s="91">
        <v>17.899999999999999</v>
      </c>
      <c r="Y430" s="110" t="s">
        <v>7087</v>
      </c>
      <c r="Z430" s="110" t="s">
        <v>1</v>
      </c>
      <c r="AB430" s="133" t="s">
        <v>7386</v>
      </c>
      <c r="AC430" s="133" t="s">
        <v>8945</v>
      </c>
      <c r="AD430" s="133" t="s">
        <v>1759</v>
      </c>
      <c r="AE430" s="79">
        <v>10</v>
      </c>
      <c r="AF430" s="79" t="s">
        <v>11126</v>
      </c>
      <c r="AG430" s="134">
        <v>1.25</v>
      </c>
      <c r="AH430" s="134">
        <v>7.875</v>
      </c>
      <c r="AI430" s="134">
        <v>7.875</v>
      </c>
      <c r="AJ430" s="134">
        <v>0.47499999999999998</v>
      </c>
      <c r="AK430" s="134">
        <v>14.063000000000001</v>
      </c>
      <c r="AL430" s="134">
        <v>9.1880000000000006</v>
      </c>
      <c r="AM430" s="134">
        <v>9.5</v>
      </c>
      <c r="AN430" s="134">
        <v>5.46</v>
      </c>
      <c r="AO430" s="134">
        <v>0.71</v>
      </c>
      <c r="AP430" s="134">
        <v>0</v>
      </c>
      <c r="AQ430" s="134">
        <v>16</v>
      </c>
      <c r="AR430" s="134">
        <v>16</v>
      </c>
      <c r="AS430" s="134">
        <v>2.5000000000000001E-2</v>
      </c>
      <c r="AT430" s="133" t="s">
        <v>7070</v>
      </c>
      <c r="AU430" s="133" t="s">
        <v>7065</v>
      </c>
      <c r="AV430" s="133" t="s">
        <v>9601</v>
      </c>
      <c r="AW430" s="133" t="s">
        <v>9630</v>
      </c>
    </row>
    <row r="431" spans="1:49" x14ac:dyDescent="0.25">
      <c r="A431" s="80" t="s">
        <v>1779</v>
      </c>
      <c r="B431" s="80" t="s">
        <v>1804</v>
      </c>
      <c r="C431" s="80" t="s">
        <v>10241</v>
      </c>
      <c r="D431" s="80" t="s">
        <v>10242</v>
      </c>
      <c r="E431" s="80" t="s">
        <v>1766</v>
      </c>
      <c r="F431" s="80" t="s">
        <v>10243</v>
      </c>
      <c r="G431" s="80" t="s">
        <v>9700</v>
      </c>
      <c r="H431" s="80" t="s">
        <v>10244</v>
      </c>
      <c r="I431" s="80" t="s">
        <v>1804</v>
      </c>
      <c r="K431" s="80" t="s">
        <v>13934</v>
      </c>
      <c r="L431" s="80" t="s">
        <v>168</v>
      </c>
      <c r="M431" s="80" t="s">
        <v>2503</v>
      </c>
      <c r="N431" s="80" t="s">
        <v>13942</v>
      </c>
      <c r="O431" s="80" t="s">
        <v>3696</v>
      </c>
      <c r="P431" s="80" t="s">
        <v>4640</v>
      </c>
      <c r="Q431" s="80" t="s">
        <v>1804</v>
      </c>
      <c r="R431" s="80" t="s">
        <v>6070</v>
      </c>
      <c r="S431" s="80" t="s">
        <v>1759</v>
      </c>
      <c r="T431" s="80" t="s">
        <v>1757</v>
      </c>
      <c r="U431" s="110">
        <v>10.3</v>
      </c>
      <c r="V431" s="110">
        <v>61.8</v>
      </c>
      <c r="W431" s="91">
        <v>2.83</v>
      </c>
      <c r="X431" s="91">
        <v>33.96</v>
      </c>
      <c r="Y431" s="110" t="s">
        <v>7087</v>
      </c>
      <c r="Z431" s="110" t="s">
        <v>1</v>
      </c>
      <c r="AB431" s="133" t="s">
        <v>7779</v>
      </c>
      <c r="AC431" s="133" t="s">
        <v>7779</v>
      </c>
      <c r="AD431" s="133" t="s">
        <v>1759</v>
      </c>
      <c r="AE431" s="79">
        <v>12</v>
      </c>
      <c r="AF431" s="79" t="s">
        <v>11227</v>
      </c>
      <c r="AG431" s="134">
        <v>0.375</v>
      </c>
      <c r="AH431" s="134">
        <v>7.5</v>
      </c>
      <c r="AI431" s="134">
        <v>14.5</v>
      </c>
      <c r="AJ431" s="134">
        <v>0.23799999999999999</v>
      </c>
      <c r="AK431" s="134">
        <v>14.824999999999999</v>
      </c>
      <c r="AL431" s="134">
        <v>8.4499999999999993</v>
      </c>
      <c r="AM431" s="134">
        <v>5.15</v>
      </c>
      <c r="AN431" s="134">
        <v>3.2959999999999998</v>
      </c>
      <c r="AO431" s="134">
        <v>0.373</v>
      </c>
      <c r="AP431" s="134">
        <v>0.1</v>
      </c>
      <c r="AQ431" s="134">
        <v>108</v>
      </c>
      <c r="AR431" s="134">
        <v>54</v>
      </c>
      <c r="AS431" s="134">
        <v>0.3</v>
      </c>
      <c r="AT431" s="133" t="s">
        <v>7066</v>
      </c>
      <c r="AU431" s="133" t="s">
        <v>7075</v>
      </c>
      <c r="AV431" s="133" t="s">
        <v>9602</v>
      </c>
      <c r="AW431" s="133" t="s">
        <v>9630</v>
      </c>
    </row>
    <row r="432" spans="1:49" x14ac:dyDescent="0.25">
      <c r="A432" s="80" t="s">
        <v>1779</v>
      </c>
      <c r="B432" s="80" t="s">
        <v>1780</v>
      </c>
      <c r="C432" s="80" t="s">
        <v>9838</v>
      </c>
      <c r="D432" s="80" t="s">
        <v>9839</v>
      </c>
      <c r="E432" s="80" t="s">
        <v>1781</v>
      </c>
      <c r="F432" s="80" t="s">
        <v>9840</v>
      </c>
      <c r="G432" s="80" t="s">
        <v>9812</v>
      </c>
      <c r="H432" s="80" t="s">
        <v>9841</v>
      </c>
      <c r="I432" s="80" t="s">
        <v>5375</v>
      </c>
      <c r="K432" s="80" t="s">
        <v>1820</v>
      </c>
      <c r="L432" s="80" t="s">
        <v>1015</v>
      </c>
      <c r="M432" s="80" t="s">
        <v>2124</v>
      </c>
      <c r="N432" s="80" t="s">
        <v>3392</v>
      </c>
      <c r="O432" s="80" t="s">
        <v>3561</v>
      </c>
      <c r="P432" s="80" t="s">
        <v>4300</v>
      </c>
      <c r="Q432" s="80" t="s">
        <v>5375</v>
      </c>
      <c r="R432" s="80" t="s">
        <v>5687</v>
      </c>
      <c r="S432" s="80" t="s">
        <v>1761</v>
      </c>
      <c r="T432" s="80" t="s">
        <v>1767</v>
      </c>
      <c r="U432" s="110">
        <v>6</v>
      </c>
      <c r="V432" s="110">
        <v>30</v>
      </c>
      <c r="W432" s="91">
        <v>1.79</v>
      </c>
      <c r="X432" s="91">
        <v>17.899999999999999</v>
      </c>
      <c r="Y432" s="110" t="s">
        <v>7087</v>
      </c>
      <c r="Z432" s="110" t="s">
        <v>1</v>
      </c>
      <c r="AB432" s="133" t="s">
        <v>7396</v>
      </c>
      <c r="AC432" s="133" t="s">
        <v>7396</v>
      </c>
      <c r="AD432" s="133" t="s">
        <v>1759</v>
      </c>
      <c r="AE432" s="79">
        <v>10</v>
      </c>
      <c r="AF432" s="79" t="s">
        <v>11126</v>
      </c>
      <c r="AG432" s="134">
        <v>1.25</v>
      </c>
      <c r="AH432" s="134">
        <v>7.875</v>
      </c>
      <c r="AI432" s="134">
        <v>7.875</v>
      </c>
      <c r="AJ432" s="134">
        <v>0.47499999999999998</v>
      </c>
      <c r="AK432" s="134">
        <v>14.063000000000001</v>
      </c>
      <c r="AL432" s="134">
        <v>9.1880000000000006</v>
      </c>
      <c r="AM432" s="134">
        <v>9.5</v>
      </c>
      <c r="AN432" s="134">
        <v>5.46</v>
      </c>
      <c r="AO432" s="134">
        <v>0.71</v>
      </c>
      <c r="AP432" s="134">
        <v>0</v>
      </c>
      <c r="AQ432" s="134">
        <v>16</v>
      </c>
      <c r="AR432" s="134">
        <v>16</v>
      </c>
      <c r="AS432" s="134">
        <v>2.5000000000000001E-2</v>
      </c>
      <c r="AT432" s="133" t="s">
        <v>7070</v>
      </c>
      <c r="AU432" s="133" t="s">
        <v>7065</v>
      </c>
      <c r="AV432" s="133" t="s">
        <v>9601</v>
      </c>
      <c r="AW432" s="133" t="s">
        <v>9630</v>
      </c>
    </row>
    <row r="433" spans="1:49" x14ac:dyDescent="0.25">
      <c r="A433" s="80" t="s">
        <v>1779</v>
      </c>
      <c r="B433" s="80" t="s">
        <v>1780</v>
      </c>
      <c r="C433" s="80" t="s">
        <v>9941</v>
      </c>
      <c r="D433" s="80" t="s">
        <v>9942</v>
      </c>
      <c r="E433" s="80" t="s">
        <v>1772</v>
      </c>
      <c r="F433" s="80" t="s">
        <v>9943</v>
      </c>
      <c r="G433" s="80" t="s">
        <v>9700</v>
      </c>
      <c r="H433" s="80" t="s">
        <v>9944</v>
      </c>
      <c r="I433" s="80" t="s">
        <v>5375</v>
      </c>
      <c r="K433" s="80" t="s">
        <v>1820</v>
      </c>
      <c r="L433" s="80" t="s">
        <v>199</v>
      </c>
      <c r="M433" s="80" t="s">
        <v>2244</v>
      </c>
      <c r="N433" s="80" t="s">
        <v>3378</v>
      </c>
      <c r="O433" s="80" t="s">
        <v>3590</v>
      </c>
      <c r="P433" s="80" t="s">
        <v>4415</v>
      </c>
      <c r="Q433" s="80" t="s">
        <v>5375</v>
      </c>
      <c r="R433" s="80" t="s">
        <v>5807</v>
      </c>
      <c r="S433" s="80" t="s">
        <v>1759</v>
      </c>
      <c r="T433" s="80" t="s">
        <v>1757</v>
      </c>
      <c r="U433" s="110">
        <v>9.9</v>
      </c>
      <c r="V433" s="110">
        <v>59.4</v>
      </c>
      <c r="W433" s="91">
        <v>2.5055999999999998</v>
      </c>
      <c r="X433" s="91">
        <v>30.0672</v>
      </c>
      <c r="Y433" s="110" t="s">
        <v>14932</v>
      </c>
      <c r="Z433" s="110" t="s">
        <v>1</v>
      </c>
      <c r="AB433" s="133" t="s">
        <v>7516</v>
      </c>
      <c r="AC433" s="133" t="s">
        <v>7516</v>
      </c>
      <c r="AD433" s="133" t="s">
        <v>1759</v>
      </c>
      <c r="AE433" s="79">
        <v>12</v>
      </c>
      <c r="AF433" s="79" t="s">
        <v>11153</v>
      </c>
      <c r="AG433" s="134">
        <v>0.25</v>
      </c>
      <c r="AH433" s="134">
        <v>11</v>
      </c>
      <c r="AI433" s="134">
        <v>13.5</v>
      </c>
      <c r="AJ433" s="134">
        <v>0.34699999999999998</v>
      </c>
      <c r="AK433" s="134">
        <v>11.5</v>
      </c>
      <c r="AL433" s="134">
        <v>11.25</v>
      </c>
      <c r="AM433" s="134">
        <v>4.125</v>
      </c>
      <c r="AN433" s="134">
        <v>4.34</v>
      </c>
      <c r="AO433" s="134">
        <v>0.309</v>
      </c>
      <c r="AP433" s="134">
        <v>0</v>
      </c>
      <c r="AQ433" s="134">
        <v>82</v>
      </c>
      <c r="AR433" s="134">
        <v>82</v>
      </c>
      <c r="AS433" s="134"/>
      <c r="AT433" s="133" t="s">
        <v>7066</v>
      </c>
      <c r="AU433" s="133" t="s">
        <v>1783</v>
      </c>
      <c r="AV433" s="133" t="s">
        <v>9602</v>
      </c>
      <c r="AW433" s="133" t="s">
        <v>9629</v>
      </c>
    </row>
    <row r="434" spans="1:49" x14ac:dyDescent="0.25">
      <c r="A434" s="80" t="s">
        <v>1800</v>
      </c>
      <c r="B434" s="80" t="s">
        <v>1801</v>
      </c>
      <c r="C434" s="80" t="s">
        <v>9636</v>
      </c>
      <c r="D434" s="80" t="s">
        <v>9637</v>
      </c>
      <c r="E434" s="80" t="s">
        <v>1778</v>
      </c>
      <c r="F434" s="80" t="s">
        <v>10109</v>
      </c>
      <c r="G434" s="80" t="s">
        <v>9680</v>
      </c>
      <c r="H434" s="80" t="s">
        <v>10110</v>
      </c>
      <c r="I434" s="80" t="s">
        <v>9635</v>
      </c>
      <c r="K434" s="80" t="s">
        <v>12328</v>
      </c>
      <c r="L434" s="80" t="s">
        <v>113</v>
      </c>
      <c r="M434" s="80" t="s">
        <v>2378</v>
      </c>
      <c r="N434" s="80" t="s">
        <v>3401</v>
      </c>
      <c r="O434" s="80" t="s">
        <v>3645</v>
      </c>
      <c r="P434" s="80" t="s">
        <v>4524</v>
      </c>
      <c r="Q434" s="80" t="s">
        <v>5374</v>
      </c>
      <c r="R434" s="80" t="s">
        <v>5943</v>
      </c>
      <c r="S434" s="80" t="s">
        <v>1759</v>
      </c>
      <c r="T434" s="80" t="s">
        <v>1768</v>
      </c>
      <c r="U434" s="110">
        <v>2.1</v>
      </c>
      <c r="V434" s="110">
        <v>37.799999999999997</v>
      </c>
      <c r="W434" s="91">
        <v>0.78749999999999998</v>
      </c>
      <c r="X434" s="91">
        <v>28.35</v>
      </c>
      <c r="Y434" s="110" t="s">
        <v>7087</v>
      </c>
      <c r="Z434" s="110" t="s">
        <v>1</v>
      </c>
      <c r="AB434" s="133" t="s">
        <v>7652</v>
      </c>
      <c r="AC434" s="133" t="s">
        <v>9088</v>
      </c>
      <c r="AD434" s="133" t="s">
        <v>1770</v>
      </c>
      <c r="AE434" s="79">
        <v>2160</v>
      </c>
      <c r="AF434" s="79" t="s">
        <v>11195</v>
      </c>
      <c r="AG434" s="134">
        <v>0.375</v>
      </c>
      <c r="AH434" s="134">
        <v>4</v>
      </c>
      <c r="AI434" s="134">
        <v>10.5</v>
      </c>
      <c r="AJ434" s="134">
        <v>7.0000000000000001E-3</v>
      </c>
      <c r="AK434" s="134">
        <v>9</v>
      </c>
      <c r="AL434" s="134">
        <v>12.4</v>
      </c>
      <c r="AM434" s="134">
        <v>1</v>
      </c>
      <c r="AN434" s="134">
        <v>0.25</v>
      </c>
      <c r="AO434" s="134">
        <v>6.5000000000000002E-2</v>
      </c>
      <c r="AP434" s="134">
        <v>0</v>
      </c>
      <c r="AQ434" s="134">
        <v>6</v>
      </c>
      <c r="AR434" s="134">
        <v>4</v>
      </c>
      <c r="AS434" s="134"/>
      <c r="AT434" s="133" t="s">
        <v>1795</v>
      </c>
      <c r="AU434" s="133" t="s">
        <v>7074</v>
      </c>
      <c r="AV434" s="133" t="s">
        <v>9614</v>
      </c>
      <c r="AW434" s="133" t="s">
        <v>9630</v>
      </c>
    </row>
    <row r="435" spans="1:49" x14ac:dyDescent="0.25">
      <c r="A435" s="80" t="s">
        <v>1779</v>
      </c>
      <c r="B435" s="80" t="s">
        <v>1780</v>
      </c>
      <c r="C435" s="80" t="s">
        <v>9781</v>
      </c>
      <c r="D435" s="80" t="s">
        <v>9782</v>
      </c>
      <c r="E435" s="80" t="s">
        <v>1765</v>
      </c>
      <c r="F435" s="80" t="s">
        <v>10245</v>
      </c>
      <c r="G435" s="80" t="s">
        <v>9700</v>
      </c>
      <c r="H435" s="80" t="s">
        <v>10246</v>
      </c>
      <c r="I435" s="80" t="s">
        <v>5380</v>
      </c>
      <c r="K435" s="80" t="s">
        <v>12337</v>
      </c>
      <c r="L435" s="80" t="s">
        <v>403</v>
      </c>
      <c r="M435" s="80" t="s">
        <v>2504</v>
      </c>
      <c r="N435" s="80" t="s">
        <v>3372</v>
      </c>
      <c r="O435" s="80" t="s">
        <v>3697</v>
      </c>
      <c r="P435" s="80" t="s">
        <v>4641</v>
      </c>
      <c r="Q435" s="80" t="s">
        <v>5380</v>
      </c>
      <c r="R435" s="80" t="s">
        <v>6071</v>
      </c>
      <c r="S435" s="80" t="s">
        <v>1759</v>
      </c>
      <c r="T435" s="80" t="s">
        <v>1759</v>
      </c>
      <c r="U435" s="110">
        <v>4.6500000000000004</v>
      </c>
      <c r="V435" s="110">
        <v>2.3250000000000002</v>
      </c>
      <c r="W435" s="91">
        <v>1.77</v>
      </c>
      <c r="X435" s="91">
        <v>1.77</v>
      </c>
      <c r="Y435" s="110" t="s">
        <v>7087</v>
      </c>
      <c r="Z435" s="110" t="s">
        <v>1</v>
      </c>
      <c r="AB435" s="133" t="s">
        <v>1</v>
      </c>
      <c r="AC435" s="133" t="s">
        <v>1</v>
      </c>
      <c r="AD435" s="133" t="s">
        <v>1759</v>
      </c>
      <c r="AE435" s="79">
        <v>1</v>
      </c>
      <c r="AF435" s="79" t="s">
        <v>11114</v>
      </c>
      <c r="AG435" s="134">
        <v>1</v>
      </c>
      <c r="AH435" s="134">
        <v>7.5</v>
      </c>
      <c r="AI435" s="134">
        <v>14.5</v>
      </c>
      <c r="AJ435" s="134">
        <v>0.38800000000000001</v>
      </c>
      <c r="AK435" s="134"/>
      <c r="AL435" s="134"/>
      <c r="AM435" s="134"/>
      <c r="AN435" s="134"/>
      <c r="AO435" s="134"/>
      <c r="AP435" s="134">
        <v>0.05</v>
      </c>
      <c r="AQ435" s="134">
        <v>108</v>
      </c>
      <c r="AR435" s="134">
        <v>54</v>
      </c>
      <c r="AS435" s="134"/>
      <c r="AT435" s="133" t="s">
        <v>1</v>
      </c>
      <c r="AU435" s="133" t="s">
        <v>1</v>
      </c>
      <c r="AV435" s="133" t="s">
        <v>9601</v>
      </c>
      <c r="AW435" s="133" t="s">
        <v>9630</v>
      </c>
    </row>
    <row r="436" spans="1:49" x14ac:dyDescent="0.25">
      <c r="A436" s="80" t="s">
        <v>1779</v>
      </c>
      <c r="B436" s="80" t="s">
        <v>1780</v>
      </c>
      <c r="C436" s="80" t="s">
        <v>9755</v>
      </c>
      <c r="D436" s="80" t="s">
        <v>9756</v>
      </c>
      <c r="E436" s="80" t="s">
        <v>1772</v>
      </c>
      <c r="F436" s="80" t="s">
        <v>9757</v>
      </c>
      <c r="G436" s="80" t="s">
        <v>9695</v>
      </c>
      <c r="H436" s="80" t="s">
        <v>9758</v>
      </c>
      <c r="I436" s="80" t="s">
        <v>5375</v>
      </c>
      <c r="K436" s="80" t="s">
        <v>1820</v>
      </c>
      <c r="L436" s="80" t="s">
        <v>273</v>
      </c>
      <c r="M436" s="80" t="s">
        <v>2133</v>
      </c>
      <c r="N436" s="80" t="s">
        <v>3385</v>
      </c>
      <c r="O436" s="80" t="s">
        <v>3540</v>
      </c>
      <c r="P436" s="80" t="s">
        <v>4309</v>
      </c>
      <c r="Q436" s="80" t="s">
        <v>5375</v>
      </c>
      <c r="R436" s="80" t="s">
        <v>5696</v>
      </c>
      <c r="S436" s="80" t="s">
        <v>1763</v>
      </c>
      <c r="T436" s="80" t="s">
        <v>1757</v>
      </c>
      <c r="U436" s="110">
        <v>8.9</v>
      </c>
      <c r="V436" s="110">
        <v>53.4</v>
      </c>
      <c r="W436" s="91">
        <v>2.8071999999999999</v>
      </c>
      <c r="X436" s="91">
        <v>33.686399999999999</v>
      </c>
      <c r="Y436" s="110" t="s">
        <v>14932</v>
      </c>
      <c r="Z436" s="110" t="s">
        <v>1</v>
      </c>
      <c r="AB436" s="133" t="s">
        <v>7405</v>
      </c>
      <c r="AC436" s="133" t="s">
        <v>8960</v>
      </c>
      <c r="AD436" s="133" t="s">
        <v>1759</v>
      </c>
      <c r="AE436" s="79">
        <v>12</v>
      </c>
      <c r="AF436" s="79" t="s">
        <v>11107</v>
      </c>
      <c r="AG436" s="134">
        <v>1.625</v>
      </c>
      <c r="AH436" s="134">
        <v>7</v>
      </c>
      <c r="AI436" s="134">
        <v>7</v>
      </c>
      <c r="AJ436" s="134">
        <v>0.50800000000000001</v>
      </c>
      <c r="AK436" s="134">
        <v>11.25</v>
      </c>
      <c r="AL436" s="134">
        <v>7.5</v>
      </c>
      <c r="AM436" s="134">
        <v>7.25</v>
      </c>
      <c r="AN436" s="134">
        <v>6.35</v>
      </c>
      <c r="AO436" s="134">
        <v>0.35399999999999998</v>
      </c>
      <c r="AP436" s="134">
        <v>0.5</v>
      </c>
      <c r="AQ436" s="134">
        <v>7</v>
      </c>
      <c r="AR436" s="134">
        <v>7</v>
      </c>
      <c r="AS436" s="134">
        <v>2.5000000000000001E-2</v>
      </c>
      <c r="AT436" s="133" t="s">
        <v>9556</v>
      </c>
      <c r="AU436" s="133" t="s">
        <v>1758</v>
      </c>
      <c r="AV436" s="133" t="s">
        <v>9605</v>
      </c>
      <c r="AW436" s="133" t="s">
        <v>9629</v>
      </c>
    </row>
    <row r="437" spans="1:49" x14ac:dyDescent="0.25">
      <c r="A437" s="80" t="s">
        <v>1779</v>
      </c>
      <c r="B437" s="80" t="s">
        <v>1780</v>
      </c>
      <c r="C437" s="80" t="s">
        <v>10252</v>
      </c>
      <c r="D437" s="80" t="s">
        <v>10253</v>
      </c>
      <c r="E437" s="80" t="s">
        <v>1765</v>
      </c>
      <c r="F437" s="80" t="s">
        <v>10254</v>
      </c>
      <c r="G437" s="80" t="s">
        <v>9700</v>
      </c>
      <c r="H437" s="80" t="s">
        <v>10255</v>
      </c>
      <c r="I437" s="80" t="s">
        <v>5380</v>
      </c>
      <c r="K437" s="80" t="s">
        <v>13943</v>
      </c>
      <c r="L437" s="80" t="s">
        <v>868</v>
      </c>
      <c r="M437" s="80" t="s">
        <v>2506</v>
      </c>
      <c r="N437" s="80" t="s">
        <v>3372</v>
      </c>
      <c r="O437" s="80" t="s">
        <v>3698</v>
      </c>
      <c r="P437" s="80" t="s">
        <v>4642</v>
      </c>
      <c r="Q437" s="80" t="s">
        <v>5380</v>
      </c>
      <c r="R437" s="80" t="s">
        <v>5455</v>
      </c>
      <c r="S437" s="80" t="s">
        <v>1774</v>
      </c>
      <c r="T437" s="80" t="s">
        <v>1768</v>
      </c>
      <c r="U437" s="110">
        <v>8.1</v>
      </c>
      <c r="V437" s="110">
        <v>145.80000000000001</v>
      </c>
      <c r="W437" s="91">
        <v>2.57</v>
      </c>
      <c r="X437" s="91">
        <v>92.52</v>
      </c>
      <c r="Y437" s="110" t="s">
        <v>7087</v>
      </c>
      <c r="Z437" s="110" t="s">
        <v>1</v>
      </c>
      <c r="AB437" s="133" t="s">
        <v>7781</v>
      </c>
      <c r="AC437" s="133" t="s">
        <v>7781</v>
      </c>
      <c r="AD437" s="133" t="s">
        <v>1759</v>
      </c>
      <c r="AE437" s="79">
        <v>36</v>
      </c>
      <c r="AF437" s="79" t="s">
        <v>11115</v>
      </c>
      <c r="AG437" s="134">
        <v>1.375</v>
      </c>
      <c r="AH437" s="134">
        <v>7.5</v>
      </c>
      <c r="AI437" s="134">
        <v>14.5</v>
      </c>
      <c r="AJ437" s="134">
        <v>0.73</v>
      </c>
      <c r="AK437" s="134">
        <v>19.937999999999999</v>
      </c>
      <c r="AL437" s="134">
        <v>15.938000000000001</v>
      </c>
      <c r="AM437" s="134">
        <v>15.625</v>
      </c>
      <c r="AN437" s="134">
        <v>29.08</v>
      </c>
      <c r="AO437" s="134">
        <v>2.8730000000000002</v>
      </c>
      <c r="AP437" s="134">
        <v>0</v>
      </c>
      <c r="AQ437" s="134">
        <v>108</v>
      </c>
      <c r="AR437" s="134">
        <v>54</v>
      </c>
      <c r="AS437" s="134"/>
      <c r="AT437" s="133" t="s">
        <v>1758</v>
      </c>
      <c r="AU437" s="133" t="s">
        <v>1769</v>
      </c>
      <c r="AV437" s="133" t="s">
        <v>9601</v>
      </c>
      <c r="AW437" s="133" t="s">
        <v>9630</v>
      </c>
    </row>
    <row r="438" spans="1:49" x14ac:dyDescent="0.25">
      <c r="A438" s="80" t="s">
        <v>1779</v>
      </c>
      <c r="B438" s="80" t="s">
        <v>1780</v>
      </c>
      <c r="C438" s="80" t="s">
        <v>9838</v>
      </c>
      <c r="D438" s="80" t="s">
        <v>9839</v>
      </c>
      <c r="E438" s="80" t="s">
        <v>1781</v>
      </c>
      <c r="F438" s="80" t="s">
        <v>9840</v>
      </c>
      <c r="G438" s="80" t="s">
        <v>9812</v>
      </c>
      <c r="H438" s="80" t="s">
        <v>9841</v>
      </c>
      <c r="I438" s="80" t="s">
        <v>5375</v>
      </c>
      <c r="K438" s="80" t="s">
        <v>1820</v>
      </c>
      <c r="L438" s="80" t="s">
        <v>1023</v>
      </c>
      <c r="M438" s="80" t="s">
        <v>2137</v>
      </c>
      <c r="N438" s="80" t="s">
        <v>3395</v>
      </c>
      <c r="O438" s="80" t="s">
        <v>3561</v>
      </c>
      <c r="P438" s="80" t="s">
        <v>4313</v>
      </c>
      <c r="Q438" s="80" t="s">
        <v>5375</v>
      </c>
      <c r="R438" s="80" t="s">
        <v>5700</v>
      </c>
      <c r="S438" s="80" t="s">
        <v>1761</v>
      </c>
      <c r="T438" s="80" t="s">
        <v>1767</v>
      </c>
      <c r="U438" s="110">
        <v>6</v>
      </c>
      <c r="V438" s="110">
        <v>30</v>
      </c>
      <c r="W438" s="91">
        <v>1.79</v>
      </c>
      <c r="X438" s="91">
        <v>17.899999999999999</v>
      </c>
      <c r="Y438" s="110" t="s">
        <v>7087</v>
      </c>
      <c r="Z438" s="110" t="s">
        <v>1</v>
      </c>
      <c r="AB438" s="133" t="s">
        <v>7409</v>
      </c>
      <c r="AC438" s="133" t="s">
        <v>7409</v>
      </c>
      <c r="AD438" s="133" t="s">
        <v>1759</v>
      </c>
      <c r="AE438" s="79">
        <v>10</v>
      </c>
      <c r="AF438" s="79" t="s">
        <v>11126</v>
      </c>
      <c r="AG438" s="134">
        <v>1.25</v>
      </c>
      <c r="AH438" s="134">
        <v>7.875</v>
      </c>
      <c r="AI438" s="134">
        <v>7.875</v>
      </c>
      <c r="AJ438" s="134">
        <v>0.47499999999999998</v>
      </c>
      <c r="AK438" s="134">
        <v>14.063000000000001</v>
      </c>
      <c r="AL438" s="134">
        <v>9.1880000000000006</v>
      </c>
      <c r="AM438" s="134">
        <v>9.5</v>
      </c>
      <c r="AN438" s="134">
        <v>5.46</v>
      </c>
      <c r="AO438" s="134">
        <v>0.71</v>
      </c>
      <c r="AP438" s="134">
        <v>0</v>
      </c>
      <c r="AQ438" s="134">
        <v>16</v>
      </c>
      <c r="AR438" s="134">
        <v>16</v>
      </c>
      <c r="AS438" s="134">
        <v>2.5000000000000001E-2</v>
      </c>
      <c r="AT438" s="133" t="s">
        <v>7070</v>
      </c>
      <c r="AU438" s="133" t="s">
        <v>7065</v>
      </c>
      <c r="AV438" s="133" t="s">
        <v>9601</v>
      </c>
      <c r="AW438" s="133" t="s">
        <v>9630</v>
      </c>
    </row>
    <row r="439" spans="1:49" x14ac:dyDescent="0.25">
      <c r="A439" s="80" t="s">
        <v>1779</v>
      </c>
      <c r="B439" s="80" t="s">
        <v>1780</v>
      </c>
      <c r="C439" s="80" t="s">
        <v>9641</v>
      </c>
      <c r="D439" s="80" t="s">
        <v>9642</v>
      </c>
      <c r="E439" s="80" t="s">
        <v>1772</v>
      </c>
      <c r="F439" s="80" t="s">
        <v>9643</v>
      </c>
      <c r="G439" s="80" t="s">
        <v>9644</v>
      </c>
      <c r="H439" s="80" t="s">
        <v>9645</v>
      </c>
      <c r="I439" s="80" t="s">
        <v>5375</v>
      </c>
      <c r="K439" s="80" t="s">
        <v>1820</v>
      </c>
      <c r="L439" s="80" t="s">
        <v>115</v>
      </c>
      <c r="M439" s="80" t="s">
        <v>2383</v>
      </c>
      <c r="N439" s="80" t="s">
        <v>3376</v>
      </c>
      <c r="O439" s="80" t="s">
        <v>3516</v>
      </c>
      <c r="P439" s="80" t="s">
        <v>4529</v>
      </c>
      <c r="Q439" s="80" t="s">
        <v>5375</v>
      </c>
      <c r="R439" s="80" t="s">
        <v>5948</v>
      </c>
      <c r="S439" s="80" t="s">
        <v>1766</v>
      </c>
      <c r="T439" s="80" t="s">
        <v>1757</v>
      </c>
      <c r="U439" s="110">
        <v>11.3</v>
      </c>
      <c r="V439" s="110">
        <v>67.8</v>
      </c>
      <c r="W439" s="91">
        <v>3.2944</v>
      </c>
      <c r="X439" s="91">
        <v>39.532800000000002</v>
      </c>
      <c r="Y439" s="110" t="s">
        <v>14932</v>
      </c>
      <c r="Z439" s="110" t="s">
        <v>1</v>
      </c>
      <c r="AB439" s="133" t="s">
        <v>7657</v>
      </c>
      <c r="AC439" s="133" t="s">
        <v>7657</v>
      </c>
      <c r="AD439" s="133" t="s">
        <v>1759</v>
      </c>
      <c r="AE439" s="79">
        <v>12</v>
      </c>
      <c r="AF439" s="79" t="s">
        <v>11076</v>
      </c>
      <c r="AG439" s="134">
        <v>1</v>
      </c>
      <c r="AH439" s="134">
        <v>8.5</v>
      </c>
      <c r="AI439" s="134">
        <v>10.625</v>
      </c>
      <c r="AJ439" s="134">
        <v>0.63600000000000001</v>
      </c>
      <c r="AK439" s="134">
        <v>14.25</v>
      </c>
      <c r="AL439" s="134">
        <v>8.75</v>
      </c>
      <c r="AM439" s="134">
        <v>5.75</v>
      </c>
      <c r="AN439" s="134">
        <v>7.95</v>
      </c>
      <c r="AO439" s="134">
        <v>0.41499999999999998</v>
      </c>
      <c r="AP439" s="134">
        <v>0.125</v>
      </c>
      <c r="AQ439" s="134">
        <v>1</v>
      </c>
      <c r="AR439" s="134">
        <v>7</v>
      </c>
      <c r="AS439" s="134">
        <v>1.2E-2</v>
      </c>
      <c r="AT439" s="133" t="s">
        <v>1771</v>
      </c>
      <c r="AU439" s="133" t="s">
        <v>1760</v>
      </c>
      <c r="AV439" s="133" t="s">
        <v>9598</v>
      </c>
      <c r="AW439" s="133" t="s">
        <v>9629</v>
      </c>
    </row>
    <row r="440" spans="1:49" x14ac:dyDescent="0.25">
      <c r="A440" s="80" t="s">
        <v>1779</v>
      </c>
      <c r="B440" s="80" t="s">
        <v>1780</v>
      </c>
      <c r="C440" s="80" t="s">
        <v>9838</v>
      </c>
      <c r="D440" s="80" t="s">
        <v>9839</v>
      </c>
      <c r="E440" s="80" t="s">
        <v>1781</v>
      </c>
      <c r="F440" s="80" t="s">
        <v>9840</v>
      </c>
      <c r="G440" s="80" t="s">
        <v>9812</v>
      </c>
      <c r="H440" s="80" t="s">
        <v>9841</v>
      </c>
      <c r="I440" s="80" t="s">
        <v>5375</v>
      </c>
      <c r="K440" s="80" t="s">
        <v>1820</v>
      </c>
      <c r="L440" s="80" t="s">
        <v>627</v>
      </c>
      <c r="M440" s="80" t="s">
        <v>2143</v>
      </c>
      <c r="N440" s="80" t="s">
        <v>3370</v>
      </c>
      <c r="O440" s="80" t="s">
        <v>3561</v>
      </c>
      <c r="P440" s="80" t="s">
        <v>4319</v>
      </c>
      <c r="Q440" s="80" t="s">
        <v>5375</v>
      </c>
      <c r="R440" s="80" t="s">
        <v>5706</v>
      </c>
      <c r="S440" s="80" t="s">
        <v>1761</v>
      </c>
      <c r="T440" s="80" t="s">
        <v>1767</v>
      </c>
      <c r="U440" s="110">
        <v>6</v>
      </c>
      <c r="V440" s="110">
        <v>30</v>
      </c>
      <c r="W440" s="91">
        <v>1.79</v>
      </c>
      <c r="X440" s="91">
        <v>17.899999999999999</v>
      </c>
      <c r="Y440" s="110" t="s">
        <v>7087</v>
      </c>
      <c r="Z440" s="110" t="s">
        <v>1</v>
      </c>
      <c r="AB440" s="133" t="s">
        <v>7415</v>
      </c>
      <c r="AC440" s="133" t="s">
        <v>7415</v>
      </c>
      <c r="AD440" s="133" t="s">
        <v>1759</v>
      </c>
      <c r="AE440" s="79">
        <v>10</v>
      </c>
      <c r="AF440" s="79" t="s">
        <v>11126</v>
      </c>
      <c r="AG440" s="134">
        <v>1.25</v>
      </c>
      <c r="AH440" s="134">
        <v>7.875</v>
      </c>
      <c r="AI440" s="134">
        <v>7.875</v>
      </c>
      <c r="AJ440" s="134">
        <v>0.47499999999999998</v>
      </c>
      <c r="AK440" s="134">
        <v>14.063000000000001</v>
      </c>
      <c r="AL440" s="134">
        <v>9.1880000000000006</v>
      </c>
      <c r="AM440" s="134">
        <v>9.5</v>
      </c>
      <c r="AN440" s="134">
        <v>5.46</v>
      </c>
      <c r="AO440" s="134">
        <v>0.71</v>
      </c>
      <c r="AP440" s="134">
        <v>0</v>
      </c>
      <c r="AQ440" s="134">
        <v>16</v>
      </c>
      <c r="AR440" s="134">
        <v>16</v>
      </c>
      <c r="AS440" s="134">
        <v>2.5000000000000001E-2</v>
      </c>
      <c r="AT440" s="133" t="s">
        <v>7070</v>
      </c>
      <c r="AU440" s="133" t="s">
        <v>7065</v>
      </c>
      <c r="AV440" s="133" t="s">
        <v>9601</v>
      </c>
      <c r="AW440" s="133" t="s">
        <v>9630</v>
      </c>
    </row>
    <row r="441" spans="1:49" x14ac:dyDescent="0.25">
      <c r="A441" s="80" t="s">
        <v>1779</v>
      </c>
      <c r="B441" s="80" t="s">
        <v>1780</v>
      </c>
      <c r="C441" s="80" t="s">
        <v>9804</v>
      </c>
      <c r="D441" s="80" t="s">
        <v>9805</v>
      </c>
      <c r="E441" s="80" t="s">
        <v>1781</v>
      </c>
      <c r="F441" s="80" t="s">
        <v>9806</v>
      </c>
      <c r="G441" s="80" t="s">
        <v>9744</v>
      </c>
      <c r="H441" s="80" t="s">
        <v>9807</v>
      </c>
      <c r="I441" s="80" t="s">
        <v>5375</v>
      </c>
      <c r="K441" s="80" t="s">
        <v>1820</v>
      </c>
      <c r="L441" s="80" t="s">
        <v>473</v>
      </c>
      <c r="M441" s="80" t="s">
        <v>2550</v>
      </c>
      <c r="N441" s="80" t="s">
        <v>3370</v>
      </c>
      <c r="O441" s="80" t="s">
        <v>3553</v>
      </c>
      <c r="P441" s="80" t="s">
        <v>4214</v>
      </c>
      <c r="Q441" s="80" t="s">
        <v>5375</v>
      </c>
      <c r="R441" s="80" t="s">
        <v>6116</v>
      </c>
      <c r="S441" s="80" t="s">
        <v>7063</v>
      </c>
      <c r="T441" s="80" t="s">
        <v>1758</v>
      </c>
      <c r="U441" s="110">
        <v>13.95</v>
      </c>
      <c r="V441" s="110">
        <v>41.85</v>
      </c>
      <c r="W441" s="91">
        <v>4.13</v>
      </c>
      <c r="X441" s="91">
        <v>24.78</v>
      </c>
      <c r="Y441" s="110" t="s">
        <v>7087</v>
      </c>
      <c r="Z441" s="110" t="s">
        <v>1</v>
      </c>
      <c r="AB441" s="133" t="s">
        <v>7825</v>
      </c>
      <c r="AC441" s="133" t="s">
        <v>7825</v>
      </c>
      <c r="AD441" s="133" t="s">
        <v>1759</v>
      </c>
      <c r="AE441" s="79">
        <v>6</v>
      </c>
      <c r="AF441" s="79" t="s">
        <v>11119</v>
      </c>
      <c r="AG441" s="134">
        <v>3.125</v>
      </c>
      <c r="AH441" s="134">
        <v>10</v>
      </c>
      <c r="AI441" s="134">
        <v>5</v>
      </c>
      <c r="AJ441" s="134">
        <v>0.97599999999999998</v>
      </c>
      <c r="AK441" s="134">
        <v>15.824999999999999</v>
      </c>
      <c r="AL441" s="134">
        <v>10.7</v>
      </c>
      <c r="AM441" s="134">
        <v>8.7750000000000004</v>
      </c>
      <c r="AN441" s="134">
        <v>6.5960000000000001</v>
      </c>
      <c r="AO441" s="134">
        <v>0.86</v>
      </c>
      <c r="AP441" s="134">
        <v>5.5E-2</v>
      </c>
      <c r="AQ441" s="134">
        <v>10</v>
      </c>
      <c r="AR441" s="134">
        <v>10</v>
      </c>
      <c r="AS441" s="134"/>
      <c r="AT441" s="133" t="s">
        <v>1767</v>
      </c>
      <c r="AU441" s="133" t="s">
        <v>7065</v>
      </c>
      <c r="AV441" s="133" t="s">
        <v>9601</v>
      </c>
      <c r="AW441" s="133" t="s">
        <v>9630</v>
      </c>
    </row>
    <row r="442" spans="1:49" x14ac:dyDescent="0.25">
      <c r="A442" s="80" t="s">
        <v>1779</v>
      </c>
      <c r="B442" s="80" t="s">
        <v>1780</v>
      </c>
      <c r="C442" s="80" t="s">
        <v>9953</v>
      </c>
      <c r="D442" s="80" t="s">
        <v>9954</v>
      </c>
      <c r="E442" s="80" t="s">
        <v>1781</v>
      </c>
      <c r="F442" s="80" t="s">
        <v>9955</v>
      </c>
      <c r="G442" s="80" t="s">
        <v>9695</v>
      </c>
      <c r="H442" s="80" t="s">
        <v>9956</v>
      </c>
      <c r="I442" s="80" t="s">
        <v>5375</v>
      </c>
      <c r="K442" s="80" t="s">
        <v>1820</v>
      </c>
      <c r="L442" s="80" t="s">
        <v>200</v>
      </c>
      <c r="M442" s="80" t="s">
        <v>2251</v>
      </c>
      <c r="N442" s="80" t="s">
        <v>3367</v>
      </c>
      <c r="O442" s="80" t="s">
        <v>3527</v>
      </c>
      <c r="P442" s="80" t="s">
        <v>4422</v>
      </c>
      <c r="Q442" s="80" t="s">
        <v>5375</v>
      </c>
      <c r="R442" s="80" t="s">
        <v>5814</v>
      </c>
      <c r="S442" s="80" t="s">
        <v>1762</v>
      </c>
      <c r="T442" s="80" t="s">
        <v>1767</v>
      </c>
      <c r="U442" s="110">
        <v>5.5</v>
      </c>
      <c r="V442" s="110">
        <v>27.5</v>
      </c>
      <c r="W442" s="91">
        <v>1.48</v>
      </c>
      <c r="X442" s="91">
        <v>14.8</v>
      </c>
      <c r="Y442" s="110" t="s">
        <v>7087</v>
      </c>
      <c r="Z442" s="110" t="s">
        <v>1</v>
      </c>
      <c r="AB442" s="133" t="s">
        <v>7523</v>
      </c>
      <c r="AC442" s="133" t="s">
        <v>9032</v>
      </c>
      <c r="AD442" s="133" t="s">
        <v>1759</v>
      </c>
      <c r="AE442" s="79">
        <v>10</v>
      </c>
      <c r="AF442" s="79" t="s">
        <v>11157</v>
      </c>
      <c r="AG442" s="134">
        <v>1</v>
      </c>
      <c r="AH442" s="134">
        <v>6.875</v>
      </c>
      <c r="AI442" s="134">
        <v>6.875</v>
      </c>
      <c r="AJ442" s="134">
        <v>0.4</v>
      </c>
      <c r="AK442" s="134">
        <v>11.824999999999999</v>
      </c>
      <c r="AL442" s="134">
        <v>7.3250000000000002</v>
      </c>
      <c r="AM442" s="134">
        <v>7.2750000000000004</v>
      </c>
      <c r="AN442" s="134">
        <v>4.41</v>
      </c>
      <c r="AO442" s="134">
        <v>0.36499999999999999</v>
      </c>
      <c r="AP442" s="134">
        <v>0.5</v>
      </c>
      <c r="AQ442" s="134">
        <v>7</v>
      </c>
      <c r="AR442" s="134">
        <v>7</v>
      </c>
      <c r="AS442" s="134">
        <v>1.9E-2</v>
      </c>
      <c r="AT442" s="133" t="s">
        <v>1763</v>
      </c>
      <c r="AU442" s="133" t="s">
        <v>1758</v>
      </c>
      <c r="AV442" s="133" t="s">
        <v>9603</v>
      </c>
      <c r="AW442" s="133" t="s">
        <v>9630</v>
      </c>
    </row>
    <row r="443" spans="1:49" x14ac:dyDescent="0.25">
      <c r="A443" s="80" t="s">
        <v>1800</v>
      </c>
      <c r="B443" s="80" t="s">
        <v>1801</v>
      </c>
      <c r="C443" s="80" t="s">
        <v>9636</v>
      </c>
      <c r="D443" s="80" t="s">
        <v>9637</v>
      </c>
      <c r="E443" s="80" t="s">
        <v>1778</v>
      </c>
      <c r="F443" s="80" t="s">
        <v>10111</v>
      </c>
      <c r="G443" s="80" t="s">
        <v>9680</v>
      </c>
      <c r="H443" s="80" t="s">
        <v>9681</v>
      </c>
      <c r="I443" s="80" t="s">
        <v>9635</v>
      </c>
      <c r="K443" s="80" t="s">
        <v>12328</v>
      </c>
      <c r="L443" s="80" t="s">
        <v>364</v>
      </c>
      <c r="M443" s="80" t="s">
        <v>2388</v>
      </c>
      <c r="N443" s="80" t="s">
        <v>3401</v>
      </c>
      <c r="O443" s="80" t="s">
        <v>3650</v>
      </c>
      <c r="P443" s="80" t="s">
        <v>4533</v>
      </c>
      <c r="Q443" s="80" t="s">
        <v>5374</v>
      </c>
      <c r="R443" s="80" t="s">
        <v>5953</v>
      </c>
      <c r="S443" s="80" t="s">
        <v>1759</v>
      </c>
      <c r="T443" s="80" t="s">
        <v>1768</v>
      </c>
      <c r="U443" s="110">
        <v>3.6</v>
      </c>
      <c r="V443" s="110">
        <v>64.8</v>
      </c>
      <c r="W443" s="91">
        <v>1.35</v>
      </c>
      <c r="X443" s="91">
        <v>48.6</v>
      </c>
      <c r="Y443" s="110" t="s">
        <v>7087</v>
      </c>
      <c r="Z443" s="110" t="s">
        <v>1</v>
      </c>
      <c r="AB443" s="133" t="s">
        <v>7662</v>
      </c>
      <c r="AC443" s="133" t="s">
        <v>9094</v>
      </c>
      <c r="AD443" s="133" t="s">
        <v>1771</v>
      </c>
      <c r="AE443" s="79">
        <v>540</v>
      </c>
      <c r="AF443" s="79" t="s">
        <v>11196</v>
      </c>
      <c r="AG443" s="134">
        <v>0.75</v>
      </c>
      <c r="AH443" s="134">
        <v>11.75</v>
      </c>
      <c r="AI443" s="134">
        <v>25.75</v>
      </c>
      <c r="AJ443" s="134">
        <v>6.0999999999999999E-2</v>
      </c>
      <c r="AK443" s="134">
        <v>24.75</v>
      </c>
      <c r="AL443" s="134">
        <v>3</v>
      </c>
      <c r="AM443" s="134">
        <v>4</v>
      </c>
      <c r="AN443" s="134">
        <v>2.2999999999999998</v>
      </c>
      <c r="AO443" s="134">
        <v>0.17199999999999999</v>
      </c>
      <c r="AP443" s="134">
        <v>0</v>
      </c>
      <c r="AQ443" s="134">
        <v>12</v>
      </c>
      <c r="AR443" s="134">
        <v>8</v>
      </c>
      <c r="AS443" s="134"/>
      <c r="AT443" s="133" t="s">
        <v>1761</v>
      </c>
      <c r="AU443" s="133" t="s">
        <v>1757</v>
      </c>
      <c r="AV443" s="133" t="s">
        <v>9614</v>
      </c>
      <c r="AW443" s="133" t="s">
        <v>9630</v>
      </c>
    </row>
    <row r="444" spans="1:49" x14ac:dyDescent="0.25">
      <c r="A444" s="80" t="s">
        <v>1779</v>
      </c>
      <c r="B444" s="80" t="s">
        <v>1780</v>
      </c>
      <c r="C444" s="80" t="s">
        <v>9983</v>
      </c>
      <c r="D444" s="80" t="s">
        <v>9984</v>
      </c>
      <c r="E444" s="80" t="s">
        <v>1771</v>
      </c>
      <c r="F444" s="80" t="s">
        <v>9985</v>
      </c>
      <c r="G444" s="80" t="s">
        <v>9677</v>
      </c>
      <c r="H444" s="80" t="s">
        <v>9986</v>
      </c>
      <c r="I444" s="80" t="s">
        <v>9728</v>
      </c>
      <c r="K444" s="80" t="s">
        <v>1820</v>
      </c>
      <c r="L444" s="80" t="s">
        <v>1024</v>
      </c>
      <c r="M444" s="80" t="s">
        <v>2147</v>
      </c>
      <c r="N444" s="80" t="s">
        <v>3382</v>
      </c>
      <c r="O444" s="80" t="s">
        <v>3523</v>
      </c>
      <c r="P444" s="80" t="s">
        <v>4323</v>
      </c>
      <c r="Q444" s="80" t="s">
        <v>5379</v>
      </c>
      <c r="R444" s="80" t="s">
        <v>5710</v>
      </c>
      <c r="S444" s="80" t="s">
        <v>1760</v>
      </c>
      <c r="T444" s="80" t="s">
        <v>1757</v>
      </c>
      <c r="U444" s="110">
        <v>1.75</v>
      </c>
      <c r="V444" s="110">
        <v>10.5</v>
      </c>
      <c r="W444" s="91">
        <v>0.875</v>
      </c>
      <c r="X444" s="91">
        <v>10.5</v>
      </c>
      <c r="Y444" s="110" t="s">
        <v>7087</v>
      </c>
      <c r="Z444" s="110" t="s">
        <v>1</v>
      </c>
      <c r="AB444" s="133" t="s">
        <v>7419</v>
      </c>
      <c r="AC444" s="133" t="s">
        <v>7419</v>
      </c>
      <c r="AD444" s="133" t="s">
        <v>1759</v>
      </c>
      <c r="AE444" s="79">
        <v>12</v>
      </c>
      <c r="AF444" s="79" t="s">
        <v>11145</v>
      </c>
      <c r="AG444" s="134">
        <v>0.75</v>
      </c>
      <c r="AH444" s="134">
        <v>8.875</v>
      </c>
      <c r="AI444" s="134">
        <v>8.875</v>
      </c>
      <c r="AJ444" s="134">
        <v>0.22500000000000001</v>
      </c>
      <c r="AK444" s="134">
        <v>9.6999999999999993</v>
      </c>
      <c r="AL444" s="134">
        <v>8.1999999999999993</v>
      </c>
      <c r="AM444" s="134">
        <v>9.65</v>
      </c>
      <c r="AN444" s="134">
        <v>3.14</v>
      </c>
      <c r="AO444" s="134">
        <v>0.44400000000000001</v>
      </c>
      <c r="AP444" s="134">
        <v>0.5</v>
      </c>
      <c r="AQ444" s="134">
        <v>8.75</v>
      </c>
      <c r="AR444" s="134">
        <v>8.75</v>
      </c>
      <c r="AS444" s="134">
        <v>0.03</v>
      </c>
      <c r="AT444" s="133" t="s">
        <v>1763</v>
      </c>
      <c r="AU444" s="133" t="s">
        <v>7065</v>
      </c>
      <c r="AV444" s="133" t="s">
        <v>9603</v>
      </c>
      <c r="AW444" s="133" t="s">
        <v>9630</v>
      </c>
    </row>
    <row r="445" spans="1:49" x14ac:dyDescent="0.25">
      <c r="A445" s="80" t="s">
        <v>1779</v>
      </c>
      <c r="B445" s="80" t="s">
        <v>1780</v>
      </c>
      <c r="C445" s="80" t="s">
        <v>9887</v>
      </c>
      <c r="D445" s="80" t="s">
        <v>9888</v>
      </c>
      <c r="E445" s="80" t="s">
        <v>1772</v>
      </c>
      <c r="F445" s="80" t="s">
        <v>9889</v>
      </c>
      <c r="G445" s="80" t="s">
        <v>9673</v>
      </c>
      <c r="H445" s="80" t="s">
        <v>9890</v>
      </c>
      <c r="I445" s="80" t="s">
        <v>5375</v>
      </c>
      <c r="K445" s="80" t="s">
        <v>1820</v>
      </c>
      <c r="L445" s="80" t="s">
        <v>526</v>
      </c>
      <c r="M445" s="80" t="s">
        <v>2552</v>
      </c>
      <c r="N445" s="80" t="s">
        <v>3370</v>
      </c>
      <c r="O445" s="80" t="s">
        <v>3570</v>
      </c>
      <c r="P445" s="80" t="s">
        <v>4680</v>
      </c>
      <c r="Q445" s="80" t="s">
        <v>5375</v>
      </c>
      <c r="R445" s="80" t="s">
        <v>6118</v>
      </c>
      <c r="S445" s="80" t="s">
        <v>1759</v>
      </c>
      <c r="T445" s="80" t="s">
        <v>1759</v>
      </c>
      <c r="U445" s="110">
        <v>49.1</v>
      </c>
      <c r="V445" s="110">
        <v>24.55</v>
      </c>
      <c r="W445" s="91">
        <v>19.372</v>
      </c>
      <c r="X445" s="91">
        <v>19.372</v>
      </c>
      <c r="Y445" s="110" t="s">
        <v>14932</v>
      </c>
      <c r="Z445" s="110" t="s">
        <v>1</v>
      </c>
      <c r="AB445" s="133" t="s">
        <v>7827</v>
      </c>
      <c r="AC445" s="133" t="s">
        <v>7827</v>
      </c>
      <c r="AD445" s="133" t="s">
        <v>1759</v>
      </c>
      <c r="AE445" s="79">
        <v>1</v>
      </c>
      <c r="AF445" s="79" t="s">
        <v>11135</v>
      </c>
      <c r="AG445" s="134">
        <v>2.625</v>
      </c>
      <c r="AH445" s="134">
        <v>2.625</v>
      </c>
      <c r="AI445" s="134">
        <v>40.25</v>
      </c>
      <c r="AJ445" s="134">
        <v>5.0579999999999998</v>
      </c>
      <c r="AK445" s="134">
        <v>3.25</v>
      </c>
      <c r="AL445" s="134">
        <v>3.25</v>
      </c>
      <c r="AM445" s="134">
        <v>40.375</v>
      </c>
      <c r="AN445" s="134">
        <v>5.2690000000000001</v>
      </c>
      <c r="AO445" s="134">
        <v>0.247</v>
      </c>
      <c r="AP445" s="134">
        <v>0.01</v>
      </c>
      <c r="AQ445" s="134">
        <v>3000</v>
      </c>
      <c r="AR445" s="134">
        <v>40</v>
      </c>
      <c r="AS445" s="134"/>
      <c r="AT445" s="133" t="s">
        <v>9576</v>
      </c>
      <c r="AU445" s="133" t="s">
        <v>1759</v>
      </c>
      <c r="AV445" s="133" t="s">
        <v>9602</v>
      </c>
      <c r="AW445" s="133" t="s">
        <v>9629</v>
      </c>
    </row>
    <row r="446" spans="1:49" x14ac:dyDescent="0.25">
      <c r="A446" s="80" t="s">
        <v>1779</v>
      </c>
      <c r="B446" s="80" t="s">
        <v>1780</v>
      </c>
      <c r="C446" s="80" t="s">
        <v>9941</v>
      </c>
      <c r="D446" s="80" t="s">
        <v>9942</v>
      </c>
      <c r="E446" s="80" t="s">
        <v>1772</v>
      </c>
      <c r="F446" s="80" t="s">
        <v>9943</v>
      </c>
      <c r="G446" s="80" t="s">
        <v>9700</v>
      </c>
      <c r="H446" s="80" t="s">
        <v>9944</v>
      </c>
      <c r="I446" s="80" t="s">
        <v>5375</v>
      </c>
      <c r="K446" s="80" t="s">
        <v>1820</v>
      </c>
      <c r="L446" s="80" t="s">
        <v>663</v>
      </c>
      <c r="M446" s="80" t="s">
        <v>2252</v>
      </c>
      <c r="N446" s="80" t="s">
        <v>3385</v>
      </c>
      <c r="O446" s="80" t="s">
        <v>3590</v>
      </c>
      <c r="P446" s="80" t="s">
        <v>4424</v>
      </c>
      <c r="Q446" s="80" t="s">
        <v>5375</v>
      </c>
      <c r="R446" s="80" t="s">
        <v>5816</v>
      </c>
      <c r="S446" s="80" t="s">
        <v>1759</v>
      </c>
      <c r="T446" s="80" t="s">
        <v>1757</v>
      </c>
      <c r="U446" s="110">
        <v>9.9</v>
      </c>
      <c r="V446" s="110">
        <v>59.4</v>
      </c>
      <c r="W446" s="91">
        <v>2.5055999999999998</v>
      </c>
      <c r="X446" s="91">
        <v>30.0672</v>
      </c>
      <c r="Y446" s="110" t="s">
        <v>14932</v>
      </c>
      <c r="Z446" s="110" t="s">
        <v>1</v>
      </c>
      <c r="AB446" s="133" t="s">
        <v>7525</v>
      </c>
      <c r="AC446" s="133" t="s">
        <v>7525</v>
      </c>
      <c r="AD446" s="133" t="s">
        <v>1759</v>
      </c>
      <c r="AE446" s="79">
        <v>12</v>
      </c>
      <c r="AF446" s="79" t="s">
        <v>11153</v>
      </c>
      <c r="AG446" s="134">
        <v>0.25</v>
      </c>
      <c r="AH446" s="134">
        <v>11</v>
      </c>
      <c r="AI446" s="134">
        <v>13.5</v>
      </c>
      <c r="AJ446" s="134">
        <v>0.34699999999999998</v>
      </c>
      <c r="AK446" s="134">
        <v>11.5</v>
      </c>
      <c r="AL446" s="134">
        <v>11.25</v>
      </c>
      <c r="AM446" s="134">
        <v>4.125</v>
      </c>
      <c r="AN446" s="134">
        <v>4.34</v>
      </c>
      <c r="AO446" s="134">
        <v>0.309</v>
      </c>
      <c r="AP446" s="134">
        <v>0</v>
      </c>
      <c r="AQ446" s="134">
        <v>82</v>
      </c>
      <c r="AR446" s="134">
        <v>82</v>
      </c>
      <c r="AS446" s="134"/>
      <c r="AT446" s="133" t="s">
        <v>7066</v>
      </c>
      <c r="AU446" s="133" t="s">
        <v>1783</v>
      </c>
      <c r="AV446" s="133" t="s">
        <v>9602</v>
      </c>
      <c r="AW446" s="133" t="s">
        <v>9629</v>
      </c>
    </row>
    <row r="447" spans="1:49" x14ac:dyDescent="0.25">
      <c r="A447" s="80" t="s">
        <v>1779</v>
      </c>
      <c r="B447" s="80" t="s">
        <v>1797</v>
      </c>
      <c r="C447" s="80" t="s">
        <v>10112</v>
      </c>
      <c r="D447" s="80" t="s">
        <v>10113</v>
      </c>
      <c r="E447" s="80" t="s">
        <v>1787</v>
      </c>
      <c r="F447" s="80" t="s">
        <v>10114</v>
      </c>
      <c r="G447" s="80" t="s">
        <v>9734</v>
      </c>
      <c r="H447" s="80" t="s">
        <v>10115</v>
      </c>
      <c r="I447" s="80" t="s">
        <v>9635</v>
      </c>
      <c r="K447" s="80" t="s">
        <v>1820</v>
      </c>
      <c r="L447" s="80" t="s">
        <v>345</v>
      </c>
      <c r="M447" s="80" t="s">
        <v>2394</v>
      </c>
      <c r="N447" s="80" t="s">
        <v>3387</v>
      </c>
      <c r="O447" s="80" t="s">
        <v>3653</v>
      </c>
      <c r="P447" s="80" t="s">
        <v>4536</v>
      </c>
      <c r="Q447" s="80" t="s">
        <v>5374</v>
      </c>
      <c r="R447" s="80" t="s">
        <v>5959</v>
      </c>
      <c r="S447" s="80" t="s">
        <v>1764</v>
      </c>
      <c r="T447" s="80" t="s">
        <v>1757</v>
      </c>
      <c r="U447" s="110">
        <v>4.5</v>
      </c>
      <c r="V447" s="110">
        <v>27</v>
      </c>
      <c r="W447" s="91">
        <v>1.6875</v>
      </c>
      <c r="X447" s="91">
        <v>20.25</v>
      </c>
      <c r="Y447" s="110" t="s">
        <v>7087</v>
      </c>
      <c r="Z447" s="110" t="s">
        <v>1</v>
      </c>
      <c r="AB447" s="133" t="s">
        <v>7668</v>
      </c>
      <c r="AC447" s="133" t="s">
        <v>9097</v>
      </c>
      <c r="AD447" s="133" t="s">
        <v>1757</v>
      </c>
      <c r="AE447" s="79">
        <v>144</v>
      </c>
      <c r="AF447" s="79" t="s">
        <v>11197</v>
      </c>
      <c r="AG447" s="134">
        <v>1</v>
      </c>
      <c r="AH447" s="134">
        <v>7</v>
      </c>
      <c r="AI447" s="134">
        <v>10</v>
      </c>
      <c r="AJ447" s="134">
        <v>8.7999999999999995E-2</v>
      </c>
      <c r="AK447" s="134">
        <v>13</v>
      </c>
      <c r="AL447" s="134">
        <v>7.25</v>
      </c>
      <c r="AM447" s="134">
        <v>5.25</v>
      </c>
      <c r="AN447" s="134">
        <v>1.1000000000000001</v>
      </c>
      <c r="AO447" s="134">
        <v>0.28599999999999998</v>
      </c>
      <c r="AP447" s="134">
        <v>0.75</v>
      </c>
      <c r="AQ447" s="134">
        <v>6</v>
      </c>
      <c r="AR447" s="134">
        <v>7</v>
      </c>
      <c r="AS447" s="134">
        <v>1.2E-2</v>
      </c>
      <c r="AT447" s="133" t="s">
        <v>1763</v>
      </c>
      <c r="AU447" s="133" t="s">
        <v>7075</v>
      </c>
      <c r="AV447" s="133" t="s">
        <v>9597</v>
      </c>
      <c r="AW447" s="133" t="s">
        <v>9628</v>
      </c>
    </row>
    <row r="448" spans="1:49" x14ac:dyDescent="0.25">
      <c r="A448" s="80" t="s">
        <v>1779</v>
      </c>
      <c r="B448" s="80" t="s">
        <v>1780</v>
      </c>
      <c r="C448" s="80" t="s">
        <v>9809</v>
      </c>
      <c r="D448" s="80" t="s">
        <v>9810</v>
      </c>
      <c r="E448" s="80" t="s">
        <v>1781</v>
      </c>
      <c r="F448" s="80" t="s">
        <v>9811</v>
      </c>
      <c r="G448" s="80" t="s">
        <v>9812</v>
      </c>
      <c r="H448" s="80" t="s">
        <v>9813</v>
      </c>
      <c r="I448" s="80" t="s">
        <v>5375</v>
      </c>
      <c r="K448" s="80" t="s">
        <v>1820</v>
      </c>
      <c r="L448" s="80" t="s">
        <v>528</v>
      </c>
      <c r="M448" s="80" t="s">
        <v>2554</v>
      </c>
      <c r="N448" s="80" t="s">
        <v>3370</v>
      </c>
      <c r="O448" s="80" t="s">
        <v>3555</v>
      </c>
      <c r="P448" s="80" t="s">
        <v>4113</v>
      </c>
      <c r="Q448" s="80" t="s">
        <v>5375</v>
      </c>
      <c r="R448" s="80" t="s">
        <v>6121</v>
      </c>
      <c r="S448" s="80" t="s">
        <v>7064</v>
      </c>
      <c r="T448" s="80" t="s">
        <v>1758</v>
      </c>
      <c r="U448" s="110">
        <v>14.5</v>
      </c>
      <c r="V448" s="110">
        <v>43.5</v>
      </c>
      <c r="W448" s="91">
        <v>4.58</v>
      </c>
      <c r="X448" s="91">
        <v>27.48</v>
      </c>
      <c r="Y448" s="110" t="s">
        <v>7087</v>
      </c>
      <c r="Z448" s="110" t="s">
        <v>7088</v>
      </c>
      <c r="AB448" s="133" t="s">
        <v>7830</v>
      </c>
      <c r="AC448" s="133" t="s">
        <v>7830</v>
      </c>
      <c r="AD448" s="133" t="s">
        <v>1759</v>
      </c>
      <c r="AE448" s="79">
        <v>6</v>
      </c>
      <c r="AF448" s="79" t="s">
        <v>11120</v>
      </c>
      <c r="AG448" s="134">
        <v>3.375</v>
      </c>
      <c r="AH448" s="134">
        <v>8.5</v>
      </c>
      <c r="AI448" s="134">
        <v>8</v>
      </c>
      <c r="AJ448" s="134">
        <v>1.42</v>
      </c>
      <c r="AK448" s="134">
        <v>17.2</v>
      </c>
      <c r="AL448" s="134">
        <v>8.4499999999999993</v>
      </c>
      <c r="AM448" s="134">
        <v>10.525</v>
      </c>
      <c r="AN448" s="134">
        <v>9.41</v>
      </c>
      <c r="AO448" s="134">
        <v>0.88500000000000001</v>
      </c>
      <c r="AP448" s="134">
        <v>0</v>
      </c>
      <c r="AQ448" s="134">
        <v>16</v>
      </c>
      <c r="AR448" s="134">
        <v>16</v>
      </c>
      <c r="AS448" s="134"/>
      <c r="AT448" s="133" t="s">
        <v>1767</v>
      </c>
      <c r="AU448" s="133" t="s">
        <v>1764</v>
      </c>
      <c r="AV448" s="133" t="s">
        <v>9601</v>
      </c>
      <c r="AW448" s="133" t="s">
        <v>9630</v>
      </c>
    </row>
    <row r="449" spans="1:49" x14ac:dyDescent="0.25">
      <c r="A449" s="80" t="s">
        <v>1779</v>
      </c>
      <c r="B449" s="80" t="s">
        <v>1804</v>
      </c>
      <c r="C449" s="80" t="s">
        <v>9933</v>
      </c>
      <c r="D449" s="80" t="s">
        <v>9934</v>
      </c>
      <c r="E449" s="80" t="s">
        <v>1766</v>
      </c>
      <c r="F449" s="80" t="s">
        <v>9935</v>
      </c>
      <c r="G449" s="80" t="s">
        <v>9729</v>
      </c>
      <c r="H449" s="80" t="s">
        <v>9936</v>
      </c>
      <c r="I449" s="80" t="s">
        <v>1804</v>
      </c>
      <c r="K449" s="80" t="s">
        <v>13934</v>
      </c>
      <c r="L449" s="80" t="s">
        <v>1027</v>
      </c>
      <c r="M449" s="80" t="s">
        <v>2152</v>
      </c>
      <c r="N449" s="80" t="s">
        <v>13935</v>
      </c>
      <c r="O449" s="80" t="s">
        <v>3587</v>
      </c>
      <c r="P449" s="80" t="s">
        <v>4328</v>
      </c>
      <c r="Q449" s="80" t="s">
        <v>1804</v>
      </c>
      <c r="R449" s="80" t="s">
        <v>5715</v>
      </c>
      <c r="S449" s="80" t="s">
        <v>1760</v>
      </c>
      <c r="T449" s="80" t="s">
        <v>1757</v>
      </c>
      <c r="U449" s="110">
        <v>9.3000000000000007</v>
      </c>
      <c r="V449" s="110">
        <v>55.8</v>
      </c>
      <c r="W449" s="91">
        <v>3.49</v>
      </c>
      <c r="X449" s="91">
        <v>41.88</v>
      </c>
      <c r="Y449" s="110" t="s">
        <v>7087</v>
      </c>
      <c r="Z449" s="110" t="s">
        <v>1</v>
      </c>
      <c r="AB449" s="133" t="s">
        <v>7424</v>
      </c>
      <c r="AC449" s="133" t="s">
        <v>7424</v>
      </c>
      <c r="AD449" s="133" t="s">
        <v>1759</v>
      </c>
      <c r="AE449" s="79">
        <v>12</v>
      </c>
      <c r="AF449" s="79" t="s">
        <v>11150</v>
      </c>
      <c r="AG449" s="134">
        <v>3.625</v>
      </c>
      <c r="AH449" s="134">
        <v>3.625</v>
      </c>
      <c r="AI449" s="134">
        <v>7.5</v>
      </c>
      <c r="AJ449" s="134">
        <v>0.24399999999999999</v>
      </c>
      <c r="AK449" s="134">
        <v>15.574999999999999</v>
      </c>
      <c r="AL449" s="134">
        <v>11.7</v>
      </c>
      <c r="AM449" s="134">
        <v>8.5250000000000004</v>
      </c>
      <c r="AN449" s="134">
        <v>3.8279999999999998</v>
      </c>
      <c r="AO449" s="134">
        <v>0.89900000000000002</v>
      </c>
      <c r="AP449" s="134">
        <v>3.5</v>
      </c>
      <c r="AQ449" s="134">
        <v>3.5</v>
      </c>
      <c r="AR449" s="134">
        <v>5</v>
      </c>
      <c r="AS449" s="134">
        <v>2.5000000000000001E-2</v>
      </c>
      <c r="AT449" s="133" t="s">
        <v>1767</v>
      </c>
      <c r="AU449" s="133" t="s">
        <v>7065</v>
      </c>
      <c r="AV449" s="133" t="s">
        <v>9598</v>
      </c>
      <c r="AW449" s="133" t="s">
        <v>9633</v>
      </c>
    </row>
    <row r="450" spans="1:49" x14ac:dyDescent="0.25">
      <c r="A450" s="80" t="s">
        <v>1779</v>
      </c>
      <c r="B450" s="80" t="s">
        <v>1804</v>
      </c>
      <c r="C450" s="80" t="s">
        <v>10006</v>
      </c>
      <c r="D450" s="80" t="s">
        <v>10007</v>
      </c>
      <c r="E450" s="80" t="s">
        <v>1766</v>
      </c>
      <c r="F450" s="80" t="s">
        <v>10008</v>
      </c>
      <c r="G450" s="80" t="s">
        <v>9668</v>
      </c>
      <c r="H450" s="80" t="s">
        <v>10009</v>
      </c>
      <c r="I450" s="80" t="s">
        <v>1804</v>
      </c>
      <c r="K450" s="80" t="s">
        <v>13934</v>
      </c>
      <c r="L450" s="80" t="s">
        <v>1345</v>
      </c>
      <c r="M450" s="80" t="s">
        <v>2256</v>
      </c>
      <c r="N450" s="80" t="s">
        <v>13940</v>
      </c>
      <c r="O450" s="80" t="s">
        <v>3547</v>
      </c>
      <c r="P450" s="80" t="s">
        <v>4428</v>
      </c>
      <c r="Q450" s="80" t="s">
        <v>1804</v>
      </c>
      <c r="R450" s="80" t="s">
        <v>5820</v>
      </c>
      <c r="S450" s="80" t="s">
        <v>1763</v>
      </c>
      <c r="T450" s="80" t="s">
        <v>1757</v>
      </c>
      <c r="U450" s="110">
        <v>7.45</v>
      </c>
      <c r="V450" s="110">
        <v>44.7</v>
      </c>
      <c r="W450" s="91">
        <v>1.86</v>
      </c>
      <c r="X450" s="91">
        <v>22.32</v>
      </c>
      <c r="Y450" s="110" t="s">
        <v>7087</v>
      </c>
      <c r="Z450" s="110" t="s">
        <v>7088</v>
      </c>
      <c r="AB450" s="133" t="s">
        <v>7529</v>
      </c>
      <c r="AC450" s="133" t="s">
        <v>7529</v>
      </c>
      <c r="AD450" s="133" t="s">
        <v>1759</v>
      </c>
      <c r="AE450" s="79">
        <v>12</v>
      </c>
      <c r="AF450" s="79" t="s">
        <v>11170</v>
      </c>
      <c r="AG450" s="134">
        <v>0.75</v>
      </c>
      <c r="AH450" s="134">
        <v>6.5</v>
      </c>
      <c r="AI450" s="134">
        <v>6.5</v>
      </c>
      <c r="AJ450" s="134">
        <v>0.17199999999999999</v>
      </c>
      <c r="AK450" s="134">
        <v>10.845000000000001</v>
      </c>
      <c r="AL450" s="134">
        <v>6.8449999999999998</v>
      </c>
      <c r="AM450" s="134">
        <v>6.8150000000000004</v>
      </c>
      <c r="AN450" s="134">
        <v>2.3570000000000002</v>
      </c>
      <c r="AO450" s="134">
        <v>0.29299999999999998</v>
      </c>
      <c r="AP450" s="134">
        <v>5.5E-2</v>
      </c>
      <c r="AQ450" s="134">
        <v>12.875</v>
      </c>
      <c r="AR450" s="134">
        <v>12.875</v>
      </c>
      <c r="AS450" s="134">
        <v>0.01</v>
      </c>
      <c r="AT450" s="133" t="s">
        <v>1761</v>
      </c>
      <c r="AU450" s="133" t="s">
        <v>7077</v>
      </c>
      <c r="AV450" s="133" t="s">
        <v>9601</v>
      </c>
      <c r="AW450" s="133" t="s">
        <v>9630</v>
      </c>
    </row>
    <row r="451" spans="1:49" x14ac:dyDescent="0.25">
      <c r="A451" s="80" t="s">
        <v>1779</v>
      </c>
      <c r="B451" s="80" t="s">
        <v>1780</v>
      </c>
      <c r="C451" s="80" t="s">
        <v>9650</v>
      </c>
      <c r="D451" s="80" t="s">
        <v>9651</v>
      </c>
      <c r="E451" s="80" t="s">
        <v>1772</v>
      </c>
      <c r="F451" s="80" t="s">
        <v>9652</v>
      </c>
      <c r="G451" s="80" t="s">
        <v>9644</v>
      </c>
      <c r="H451" s="80" t="s">
        <v>9653</v>
      </c>
      <c r="I451" s="80" t="s">
        <v>5375</v>
      </c>
      <c r="K451" s="80" t="s">
        <v>1820</v>
      </c>
      <c r="L451" s="80" t="s">
        <v>369</v>
      </c>
      <c r="M451" s="80" t="s">
        <v>2399</v>
      </c>
      <c r="N451" s="80" t="s">
        <v>3369</v>
      </c>
      <c r="O451" s="80" t="s">
        <v>3516</v>
      </c>
      <c r="P451" s="80" t="s">
        <v>4539</v>
      </c>
      <c r="Q451" s="80" t="s">
        <v>5375</v>
      </c>
      <c r="R451" s="80" t="s">
        <v>5964</v>
      </c>
      <c r="S451" s="80" t="s">
        <v>1762</v>
      </c>
      <c r="T451" s="80" t="s">
        <v>1757</v>
      </c>
      <c r="U451" s="110">
        <v>6.4</v>
      </c>
      <c r="V451" s="110">
        <v>38.4</v>
      </c>
      <c r="W451" s="91">
        <v>1.6588000000000001</v>
      </c>
      <c r="X451" s="91">
        <v>19.9056</v>
      </c>
      <c r="Y451" s="110" t="s">
        <v>14932</v>
      </c>
      <c r="Z451" s="110" t="s">
        <v>1</v>
      </c>
      <c r="AB451" s="133" t="s">
        <v>7673</v>
      </c>
      <c r="AC451" s="133" t="s">
        <v>9100</v>
      </c>
      <c r="AD451" s="133" t="s">
        <v>1760</v>
      </c>
      <c r="AE451" s="79">
        <v>96</v>
      </c>
      <c r="AF451" s="79" t="s">
        <v>11078</v>
      </c>
      <c r="AG451" s="134">
        <v>1</v>
      </c>
      <c r="AH451" s="134">
        <v>4.9370000000000003</v>
      </c>
      <c r="AI451" s="134">
        <v>9.9369999999999994</v>
      </c>
      <c r="AJ451" s="134">
        <v>0.29599999999999999</v>
      </c>
      <c r="AK451" s="134">
        <v>8.75</v>
      </c>
      <c r="AL451" s="134">
        <v>7.75</v>
      </c>
      <c r="AM451" s="134">
        <v>5.25</v>
      </c>
      <c r="AN451" s="134">
        <v>3.7</v>
      </c>
      <c r="AO451" s="134">
        <v>0.20599999999999999</v>
      </c>
      <c r="AP451" s="134">
        <v>0.125</v>
      </c>
      <c r="AQ451" s="134">
        <v>1</v>
      </c>
      <c r="AR451" s="134">
        <v>7</v>
      </c>
      <c r="AS451" s="134">
        <v>1.2E-2</v>
      </c>
      <c r="AT451" s="133" t="s">
        <v>9567</v>
      </c>
      <c r="AU451" s="133" t="s">
        <v>7075</v>
      </c>
      <c r="AV451" s="133" t="s">
        <v>9598</v>
      </c>
      <c r="AW451" s="133" t="s">
        <v>9629</v>
      </c>
    </row>
    <row r="452" spans="1:49" x14ac:dyDescent="0.25">
      <c r="A452" s="80" t="s">
        <v>1779</v>
      </c>
      <c r="B452" s="80" t="s">
        <v>1780</v>
      </c>
      <c r="C452" s="80" t="s">
        <v>9650</v>
      </c>
      <c r="D452" s="80" t="s">
        <v>9651</v>
      </c>
      <c r="E452" s="80" t="s">
        <v>1772</v>
      </c>
      <c r="F452" s="80" t="s">
        <v>9652</v>
      </c>
      <c r="G452" s="80" t="s">
        <v>9644</v>
      </c>
      <c r="H452" s="80" t="s">
        <v>9653</v>
      </c>
      <c r="I452" s="80" t="s">
        <v>5375</v>
      </c>
      <c r="K452" s="80" t="s">
        <v>1820</v>
      </c>
      <c r="L452" s="80" t="s">
        <v>867</v>
      </c>
      <c r="M452" s="80" t="s">
        <v>2612</v>
      </c>
      <c r="N452" s="80" t="s">
        <v>3370</v>
      </c>
      <c r="O452" s="80" t="s">
        <v>3516</v>
      </c>
      <c r="P452" s="80" t="s">
        <v>4685</v>
      </c>
      <c r="Q452" s="80" t="s">
        <v>5375</v>
      </c>
      <c r="R452" s="80" t="s">
        <v>6181</v>
      </c>
      <c r="S452" s="80" t="s">
        <v>1762</v>
      </c>
      <c r="T452" s="80" t="s">
        <v>1757</v>
      </c>
      <c r="U452" s="110">
        <v>6.4</v>
      </c>
      <c r="V452" s="110">
        <v>38.4</v>
      </c>
      <c r="W452" s="91">
        <v>1.6588000000000001</v>
      </c>
      <c r="X452" s="91">
        <v>19.9056</v>
      </c>
      <c r="Y452" s="110" t="s">
        <v>14932</v>
      </c>
      <c r="Z452" s="110" t="s">
        <v>1</v>
      </c>
      <c r="AB452" s="133" t="s">
        <v>7890</v>
      </c>
      <c r="AC452" s="133" t="s">
        <v>9203</v>
      </c>
      <c r="AD452" s="133" t="s">
        <v>1760</v>
      </c>
      <c r="AE452" s="79">
        <v>96</v>
      </c>
      <c r="AF452" s="79" t="s">
        <v>11085</v>
      </c>
      <c r="AG452" s="134">
        <v>1</v>
      </c>
      <c r="AH452" s="134">
        <v>4.9370000000000003</v>
      </c>
      <c r="AI452" s="134">
        <v>10</v>
      </c>
      <c r="AJ452" s="134">
        <v>0.32100000000000001</v>
      </c>
      <c r="AK452" s="134">
        <v>8.75</v>
      </c>
      <c r="AL452" s="134">
        <v>7.625</v>
      </c>
      <c r="AM452" s="134">
        <v>5.125</v>
      </c>
      <c r="AN452" s="134">
        <v>4.01</v>
      </c>
      <c r="AO452" s="134">
        <v>0.19800000000000001</v>
      </c>
      <c r="AP452" s="134">
        <v>0.125</v>
      </c>
      <c r="AQ452" s="134">
        <v>1</v>
      </c>
      <c r="AR452" s="134">
        <v>7</v>
      </c>
      <c r="AS452" s="134">
        <v>1.2E-2</v>
      </c>
      <c r="AT452" s="133" t="s">
        <v>9567</v>
      </c>
      <c r="AU452" s="133" t="s">
        <v>7075</v>
      </c>
      <c r="AV452" s="133" t="s">
        <v>9598</v>
      </c>
      <c r="AW452" s="133" t="s">
        <v>9629</v>
      </c>
    </row>
    <row r="453" spans="1:49" x14ac:dyDescent="0.25">
      <c r="A453" s="80" t="s">
        <v>1779</v>
      </c>
      <c r="B453" s="80" t="s">
        <v>1780</v>
      </c>
      <c r="C453" s="80" t="s">
        <v>9953</v>
      </c>
      <c r="D453" s="80" t="s">
        <v>9954</v>
      </c>
      <c r="E453" s="80" t="s">
        <v>1781</v>
      </c>
      <c r="F453" s="80" t="s">
        <v>9955</v>
      </c>
      <c r="G453" s="80" t="s">
        <v>9695</v>
      </c>
      <c r="H453" s="80" t="s">
        <v>9956</v>
      </c>
      <c r="I453" s="80" t="s">
        <v>5375</v>
      </c>
      <c r="K453" s="80" t="s">
        <v>1820</v>
      </c>
      <c r="L453" s="80" t="s">
        <v>202</v>
      </c>
      <c r="M453" s="80" t="s">
        <v>2261</v>
      </c>
      <c r="N453" s="80" t="s">
        <v>3377</v>
      </c>
      <c r="O453" s="80" t="s">
        <v>3527</v>
      </c>
      <c r="P453" s="80" t="s">
        <v>4433</v>
      </c>
      <c r="Q453" s="80" t="s">
        <v>5375</v>
      </c>
      <c r="R453" s="80" t="s">
        <v>5825</v>
      </c>
      <c r="S453" s="80" t="s">
        <v>1762</v>
      </c>
      <c r="T453" s="80" t="s">
        <v>1767</v>
      </c>
      <c r="U453" s="110">
        <v>5.5</v>
      </c>
      <c r="V453" s="110">
        <v>27.5</v>
      </c>
      <c r="W453" s="91">
        <v>1.48</v>
      </c>
      <c r="X453" s="91">
        <v>14.8</v>
      </c>
      <c r="Y453" s="110" t="s">
        <v>7087</v>
      </c>
      <c r="Z453" s="110" t="s">
        <v>1</v>
      </c>
      <c r="AB453" s="133" t="s">
        <v>7534</v>
      </c>
      <c r="AC453" s="133" t="s">
        <v>9039</v>
      </c>
      <c r="AD453" s="133" t="s">
        <v>1759</v>
      </c>
      <c r="AE453" s="79">
        <v>10</v>
      </c>
      <c r="AF453" s="79" t="s">
        <v>11157</v>
      </c>
      <c r="AG453" s="134">
        <v>1</v>
      </c>
      <c r="AH453" s="134">
        <v>6.875</v>
      </c>
      <c r="AI453" s="134">
        <v>6.875</v>
      </c>
      <c r="AJ453" s="134">
        <v>0.4</v>
      </c>
      <c r="AK453" s="134">
        <v>11.824999999999999</v>
      </c>
      <c r="AL453" s="134">
        <v>7.3250000000000002</v>
      </c>
      <c r="AM453" s="134">
        <v>7.2750000000000004</v>
      </c>
      <c r="AN453" s="134">
        <v>4.41</v>
      </c>
      <c r="AO453" s="134">
        <v>0.36499999999999999</v>
      </c>
      <c r="AP453" s="134">
        <v>0.5</v>
      </c>
      <c r="AQ453" s="134">
        <v>7</v>
      </c>
      <c r="AR453" s="134">
        <v>7</v>
      </c>
      <c r="AS453" s="134">
        <v>1.9E-2</v>
      </c>
      <c r="AT453" s="133" t="s">
        <v>1763</v>
      </c>
      <c r="AU453" s="133" t="s">
        <v>1758</v>
      </c>
      <c r="AV453" s="133" t="s">
        <v>9603</v>
      </c>
      <c r="AW453" s="133" t="s">
        <v>9630</v>
      </c>
    </row>
    <row r="454" spans="1:49" x14ac:dyDescent="0.25">
      <c r="A454" s="80" t="s">
        <v>1779</v>
      </c>
      <c r="B454" s="80" t="s">
        <v>1804</v>
      </c>
      <c r="C454" s="80" t="s">
        <v>9933</v>
      </c>
      <c r="D454" s="80" t="s">
        <v>9934</v>
      </c>
      <c r="E454" s="80" t="s">
        <v>1766</v>
      </c>
      <c r="F454" s="80" t="s">
        <v>9935</v>
      </c>
      <c r="G454" s="80" t="s">
        <v>9729</v>
      </c>
      <c r="H454" s="80" t="s">
        <v>9936</v>
      </c>
      <c r="I454" s="80" t="s">
        <v>1804</v>
      </c>
      <c r="K454" s="80" t="s">
        <v>13934</v>
      </c>
      <c r="L454" s="80" t="s">
        <v>784</v>
      </c>
      <c r="M454" s="80" t="s">
        <v>2154</v>
      </c>
      <c r="N454" s="80" t="s">
        <v>13937</v>
      </c>
      <c r="O454" s="80" t="s">
        <v>3587</v>
      </c>
      <c r="P454" s="80" t="s">
        <v>4330</v>
      </c>
      <c r="Q454" s="80" t="s">
        <v>1804</v>
      </c>
      <c r="R454" s="80" t="s">
        <v>5717</v>
      </c>
      <c r="S454" s="80" t="s">
        <v>1760</v>
      </c>
      <c r="T454" s="80" t="s">
        <v>1757</v>
      </c>
      <c r="U454" s="110">
        <v>9.3000000000000007</v>
      </c>
      <c r="V454" s="110">
        <v>55.8</v>
      </c>
      <c r="W454" s="91">
        <v>3.49</v>
      </c>
      <c r="X454" s="91">
        <v>41.88</v>
      </c>
      <c r="Y454" s="110" t="s">
        <v>7087</v>
      </c>
      <c r="Z454" s="110" t="s">
        <v>7088</v>
      </c>
      <c r="AB454" s="133" t="s">
        <v>7426</v>
      </c>
      <c r="AC454" s="133" t="s">
        <v>7426</v>
      </c>
      <c r="AD454" s="133" t="s">
        <v>1759</v>
      </c>
      <c r="AE454" s="79">
        <v>12</v>
      </c>
      <c r="AF454" s="79" t="s">
        <v>11150</v>
      </c>
      <c r="AG454" s="134">
        <v>3.625</v>
      </c>
      <c r="AH454" s="134">
        <v>3.625</v>
      </c>
      <c r="AI454" s="134">
        <v>7.5</v>
      </c>
      <c r="AJ454" s="134">
        <v>0.24399999999999999</v>
      </c>
      <c r="AK454" s="134">
        <v>15.574999999999999</v>
      </c>
      <c r="AL454" s="134">
        <v>11.7</v>
      </c>
      <c r="AM454" s="134">
        <v>8.5250000000000004</v>
      </c>
      <c r="AN454" s="134">
        <v>3.8279999999999998</v>
      </c>
      <c r="AO454" s="134">
        <v>0.89900000000000002</v>
      </c>
      <c r="AP454" s="134">
        <v>3.5</v>
      </c>
      <c r="AQ454" s="134">
        <v>3.5</v>
      </c>
      <c r="AR454" s="134">
        <v>5</v>
      </c>
      <c r="AS454" s="134">
        <v>2.5000000000000001E-2</v>
      </c>
      <c r="AT454" s="133" t="s">
        <v>1767</v>
      </c>
      <c r="AU454" s="133" t="s">
        <v>7065</v>
      </c>
      <c r="AV454" s="133" t="s">
        <v>9598</v>
      </c>
      <c r="AW454" s="133" t="s">
        <v>9633</v>
      </c>
    </row>
    <row r="455" spans="1:49" x14ac:dyDescent="0.25">
      <c r="A455" s="80" t="s">
        <v>1779</v>
      </c>
      <c r="B455" s="80" t="s">
        <v>1797</v>
      </c>
      <c r="C455" s="80" t="s">
        <v>9879</v>
      </c>
      <c r="D455" s="80" t="s">
        <v>9880</v>
      </c>
      <c r="E455" s="80" t="s">
        <v>1787</v>
      </c>
      <c r="F455" s="80" t="s">
        <v>9881</v>
      </c>
      <c r="G455" s="80" t="s">
        <v>9753</v>
      </c>
      <c r="H455" s="80" t="s">
        <v>9882</v>
      </c>
      <c r="I455" s="80" t="s">
        <v>9635</v>
      </c>
      <c r="K455" s="80" t="s">
        <v>1820</v>
      </c>
      <c r="L455" s="80" t="s">
        <v>1078</v>
      </c>
      <c r="M455" s="80" t="s">
        <v>1992</v>
      </c>
      <c r="N455" s="80" t="s">
        <v>3387</v>
      </c>
      <c r="O455" s="80" t="s">
        <v>3568</v>
      </c>
      <c r="P455" s="80" t="s">
        <v>4175</v>
      </c>
      <c r="Q455" s="80" t="s">
        <v>5374</v>
      </c>
      <c r="R455" s="80" t="s">
        <v>5555</v>
      </c>
      <c r="S455" s="80" t="s">
        <v>7066</v>
      </c>
      <c r="T455" s="80" t="s">
        <v>1757</v>
      </c>
      <c r="U455" s="110">
        <v>4.8499999999999996</v>
      </c>
      <c r="V455" s="110">
        <v>29.1</v>
      </c>
      <c r="W455" s="91">
        <v>1.8187500000000001</v>
      </c>
      <c r="X455" s="91">
        <v>21.824999999999999</v>
      </c>
      <c r="Y455" s="110" t="s">
        <v>7087</v>
      </c>
      <c r="Z455" s="110" t="s">
        <v>1</v>
      </c>
      <c r="AB455" s="133" t="s">
        <v>7264</v>
      </c>
      <c r="AC455" s="133" t="s">
        <v>8870</v>
      </c>
      <c r="AD455" s="133" t="s">
        <v>1757</v>
      </c>
      <c r="AE455" s="79">
        <v>144</v>
      </c>
      <c r="AF455" s="79" t="s">
        <v>11133</v>
      </c>
      <c r="AG455" s="134">
        <v>0.875</v>
      </c>
      <c r="AH455" s="134">
        <v>4</v>
      </c>
      <c r="AI455" s="134">
        <v>3.25</v>
      </c>
      <c r="AJ455" s="134">
        <v>7.9000000000000001E-2</v>
      </c>
      <c r="AK455" s="134">
        <v>7.09</v>
      </c>
      <c r="AL455" s="134">
        <v>5.79</v>
      </c>
      <c r="AM455" s="134">
        <v>4.0599999999999996</v>
      </c>
      <c r="AN455" s="134">
        <v>0.99</v>
      </c>
      <c r="AO455" s="134">
        <v>9.6000000000000002E-2</v>
      </c>
      <c r="AP455" s="134">
        <v>0.25</v>
      </c>
      <c r="AQ455" s="134">
        <v>0.75</v>
      </c>
      <c r="AR455" s="134">
        <v>3</v>
      </c>
      <c r="AS455" s="134"/>
      <c r="AT455" s="133" t="s">
        <v>1792</v>
      </c>
      <c r="AU455" s="133" t="s">
        <v>1783</v>
      </c>
      <c r="AV455" s="133" t="s">
        <v>9609</v>
      </c>
      <c r="AW455" s="133" t="s">
        <v>9632</v>
      </c>
    </row>
    <row r="456" spans="1:49" x14ac:dyDescent="0.25">
      <c r="A456" s="80" t="s">
        <v>1779</v>
      </c>
      <c r="B456" s="80" t="s">
        <v>1780</v>
      </c>
      <c r="C456" s="80" t="s">
        <v>9650</v>
      </c>
      <c r="D456" s="80" t="s">
        <v>9651</v>
      </c>
      <c r="E456" s="80" t="s">
        <v>1772</v>
      </c>
      <c r="F456" s="80" t="s">
        <v>9652</v>
      </c>
      <c r="G456" s="80" t="s">
        <v>9644</v>
      </c>
      <c r="H456" s="80" t="s">
        <v>9653</v>
      </c>
      <c r="I456" s="80" t="s">
        <v>5375</v>
      </c>
      <c r="K456" s="80" t="s">
        <v>1820</v>
      </c>
      <c r="L456" s="80" t="s">
        <v>118</v>
      </c>
      <c r="M456" s="80" t="s">
        <v>2405</v>
      </c>
      <c r="N456" s="80" t="s">
        <v>3379</v>
      </c>
      <c r="O456" s="80" t="s">
        <v>3516</v>
      </c>
      <c r="P456" s="80" t="s">
        <v>4545</v>
      </c>
      <c r="Q456" s="80" t="s">
        <v>5375</v>
      </c>
      <c r="R456" s="80" t="s">
        <v>5970</v>
      </c>
      <c r="S456" s="80" t="s">
        <v>1762</v>
      </c>
      <c r="T456" s="80" t="s">
        <v>1757</v>
      </c>
      <c r="U456" s="110">
        <v>6.4</v>
      </c>
      <c r="V456" s="110">
        <v>38.4</v>
      </c>
      <c r="W456" s="91">
        <v>1.6588000000000001</v>
      </c>
      <c r="X456" s="91">
        <v>19.9056</v>
      </c>
      <c r="Y456" s="110" t="s">
        <v>14932</v>
      </c>
      <c r="Z456" s="110" t="s">
        <v>1</v>
      </c>
      <c r="AB456" s="133" t="s">
        <v>7679</v>
      </c>
      <c r="AC456" s="133" t="s">
        <v>9102</v>
      </c>
      <c r="AD456" s="133" t="s">
        <v>1760</v>
      </c>
      <c r="AE456" s="79">
        <v>96</v>
      </c>
      <c r="AF456" s="79" t="s">
        <v>11078</v>
      </c>
      <c r="AG456" s="134">
        <v>1</v>
      </c>
      <c r="AH456" s="134">
        <v>4.9370000000000003</v>
      </c>
      <c r="AI456" s="134">
        <v>9.9369999999999994</v>
      </c>
      <c r="AJ456" s="134">
        <v>0.29599999999999999</v>
      </c>
      <c r="AK456" s="134">
        <v>8.75</v>
      </c>
      <c r="AL456" s="134">
        <v>7.75</v>
      </c>
      <c r="AM456" s="134">
        <v>5.25</v>
      </c>
      <c r="AN456" s="134">
        <v>3.7</v>
      </c>
      <c r="AO456" s="134">
        <v>0.20599999999999999</v>
      </c>
      <c r="AP456" s="134">
        <v>0.125</v>
      </c>
      <c r="AQ456" s="134">
        <v>1</v>
      </c>
      <c r="AR456" s="134">
        <v>7</v>
      </c>
      <c r="AS456" s="134">
        <v>1.2E-2</v>
      </c>
      <c r="AT456" s="133" t="s">
        <v>9567</v>
      </c>
      <c r="AU456" s="133" t="s">
        <v>7075</v>
      </c>
      <c r="AV456" s="133" t="s">
        <v>9598</v>
      </c>
      <c r="AW456" s="133" t="s">
        <v>9629</v>
      </c>
    </row>
    <row r="457" spans="1:49" x14ac:dyDescent="0.25">
      <c r="A457" s="80" t="s">
        <v>1779</v>
      </c>
      <c r="B457" s="80" t="s">
        <v>1780</v>
      </c>
      <c r="C457" s="80" t="s">
        <v>9786</v>
      </c>
      <c r="D457" s="80" t="s">
        <v>9787</v>
      </c>
      <c r="E457" s="80" t="s">
        <v>1772</v>
      </c>
      <c r="F457" s="80" t="s">
        <v>9788</v>
      </c>
      <c r="G457" s="80" t="s">
        <v>9700</v>
      </c>
      <c r="H457" s="80" t="s">
        <v>9789</v>
      </c>
      <c r="I457" s="80" t="s">
        <v>5375</v>
      </c>
      <c r="K457" s="80" t="s">
        <v>1820</v>
      </c>
      <c r="L457" s="80" t="s">
        <v>448</v>
      </c>
      <c r="M457" s="80" t="s">
        <v>2613</v>
      </c>
      <c r="N457" s="80" t="s">
        <v>3390</v>
      </c>
      <c r="O457" s="80" t="s">
        <v>3551</v>
      </c>
      <c r="P457" s="80" t="s">
        <v>4725</v>
      </c>
      <c r="Q457" s="80" t="s">
        <v>5375</v>
      </c>
      <c r="R457" s="80" t="s">
        <v>6182</v>
      </c>
      <c r="S457" s="80" t="s">
        <v>1759</v>
      </c>
      <c r="T457" s="80" t="s">
        <v>1757</v>
      </c>
      <c r="U457" s="110">
        <v>6.45</v>
      </c>
      <c r="V457" s="110">
        <v>38.700000000000003</v>
      </c>
      <c r="W457" s="91">
        <v>1.5427999999999999</v>
      </c>
      <c r="X457" s="91">
        <v>18.5136</v>
      </c>
      <c r="Y457" s="110" t="s">
        <v>14932</v>
      </c>
      <c r="Z457" s="110" t="s">
        <v>1</v>
      </c>
      <c r="AB457" s="133" t="s">
        <v>7891</v>
      </c>
      <c r="AC457" s="133" t="s">
        <v>9204</v>
      </c>
      <c r="AD457" s="133" t="s">
        <v>1764</v>
      </c>
      <c r="AE457" s="79">
        <v>48</v>
      </c>
      <c r="AF457" s="79" t="s">
        <v>11116</v>
      </c>
      <c r="AG457" s="134">
        <v>0.5</v>
      </c>
      <c r="AH457" s="134">
        <v>7.25</v>
      </c>
      <c r="AI457" s="134">
        <v>17.5</v>
      </c>
      <c r="AJ457" s="134">
        <v>0.32</v>
      </c>
      <c r="AK457" s="134">
        <v>14.938000000000001</v>
      </c>
      <c r="AL457" s="134">
        <v>8.5630000000000006</v>
      </c>
      <c r="AM457" s="134">
        <v>5.375</v>
      </c>
      <c r="AN457" s="134">
        <v>4</v>
      </c>
      <c r="AO457" s="134">
        <v>0.39800000000000002</v>
      </c>
      <c r="AP457" s="134">
        <v>0</v>
      </c>
      <c r="AQ457" s="134">
        <v>108</v>
      </c>
      <c r="AR457" s="134">
        <v>54</v>
      </c>
      <c r="AS457" s="134"/>
      <c r="AT457" s="133" t="s">
        <v>1771</v>
      </c>
      <c r="AU457" s="133" t="s">
        <v>1760</v>
      </c>
      <c r="AV457" s="133" t="s">
        <v>9602</v>
      </c>
      <c r="AW457" s="133" t="s">
        <v>9629</v>
      </c>
    </row>
    <row r="458" spans="1:49" x14ac:dyDescent="0.25">
      <c r="A458" s="80" t="s">
        <v>1779</v>
      </c>
      <c r="B458" s="80" t="s">
        <v>1786</v>
      </c>
      <c r="C458" s="80" t="s">
        <v>9992</v>
      </c>
      <c r="D458" s="80" t="s">
        <v>9993</v>
      </c>
      <c r="E458" s="80" t="s">
        <v>7086</v>
      </c>
      <c r="F458" s="80" t="s">
        <v>9994</v>
      </c>
      <c r="G458" s="80" t="s">
        <v>9700</v>
      </c>
      <c r="H458" s="80" t="s">
        <v>9995</v>
      </c>
      <c r="I458" s="80" t="s">
        <v>9741</v>
      </c>
      <c r="K458" s="80" t="s">
        <v>12328</v>
      </c>
      <c r="L458" s="80" t="s">
        <v>1031</v>
      </c>
      <c r="M458" s="80" t="s">
        <v>2157</v>
      </c>
      <c r="N458" s="80" t="s">
        <v>3386</v>
      </c>
      <c r="O458" s="80" t="s">
        <v>3607</v>
      </c>
      <c r="P458" s="80" t="s">
        <v>4333</v>
      </c>
      <c r="Q458" s="80" t="s">
        <v>5374</v>
      </c>
      <c r="R458" s="80" t="s">
        <v>5720</v>
      </c>
      <c r="S458" s="80" t="s">
        <v>1759</v>
      </c>
      <c r="T458" s="80" t="s">
        <v>1757</v>
      </c>
      <c r="U458" s="110">
        <v>7.7</v>
      </c>
      <c r="V458" s="110">
        <v>46.2</v>
      </c>
      <c r="W458" s="91">
        <v>3.3494999999999999</v>
      </c>
      <c r="X458" s="91">
        <v>40.194000000000003</v>
      </c>
      <c r="Y458" s="110" t="s">
        <v>14932</v>
      </c>
      <c r="Z458" s="110" t="s">
        <v>1</v>
      </c>
      <c r="AB458" s="133" t="s">
        <v>7429</v>
      </c>
      <c r="AC458" s="133" t="s">
        <v>8975</v>
      </c>
      <c r="AD458" s="133" t="s">
        <v>1764</v>
      </c>
      <c r="AE458" s="79">
        <v>48</v>
      </c>
      <c r="AF458" s="79" t="s">
        <v>11110</v>
      </c>
      <c r="AG458" s="134">
        <v>0.125</v>
      </c>
      <c r="AH458" s="134">
        <v>8</v>
      </c>
      <c r="AI458" s="134">
        <v>12.5</v>
      </c>
      <c r="AJ458" s="134">
        <v>0.2</v>
      </c>
      <c r="AK458" s="134">
        <v>12</v>
      </c>
      <c r="AL458" s="134">
        <v>8.75</v>
      </c>
      <c r="AM458" s="134">
        <v>3.25</v>
      </c>
      <c r="AN458" s="134">
        <v>2.5</v>
      </c>
      <c r="AO458" s="134">
        <v>0.19700000000000001</v>
      </c>
      <c r="AP458" s="134">
        <v>0</v>
      </c>
      <c r="AQ458" s="134">
        <v>72</v>
      </c>
      <c r="AR458" s="134">
        <v>29</v>
      </c>
      <c r="AS458" s="134"/>
      <c r="AT458" s="133" t="s">
        <v>1773</v>
      </c>
      <c r="AU458" s="133" t="s">
        <v>7066</v>
      </c>
      <c r="AV458" s="133" t="s">
        <v>9602</v>
      </c>
      <c r="AW458" s="133" t="s">
        <v>9629</v>
      </c>
    </row>
    <row r="459" spans="1:49" x14ac:dyDescent="0.25">
      <c r="A459" s="80" t="s">
        <v>1779</v>
      </c>
      <c r="B459" s="80" t="s">
        <v>1784</v>
      </c>
      <c r="C459" s="80" t="s">
        <v>10021</v>
      </c>
      <c r="D459" s="80" t="s">
        <v>10022</v>
      </c>
      <c r="E459" s="80" t="s">
        <v>7086</v>
      </c>
      <c r="F459" s="80" t="s">
        <v>10121</v>
      </c>
      <c r="G459" s="80" t="s">
        <v>9853</v>
      </c>
      <c r="H459" s="80" t="s">
        <v>10023</v>
      </c>
      <c r="I459" s="80" t="s">
        <v>9635</v>
      </c>
      <c r="K459" s="80" t="s">
        <v>13934</v>
      </c>
      <c r="L459" s="80" t="s">
        <v>352</v>
      </c>
      <c r="M459" s="80" t="s">
        <v>2407</v>
      </c>
      <c r="N459" s="80" t="s">
        <v>3368</v>
      </c>
      <c r="O459" s="80" t="s">
        <v>3657</v>
      </c>
      <c r="P459" s="80" t="s">
        <v>4547</v>
      </c>
      <c r="Q459" s="80" t="s">
        <v>5374</v>
      </c>
      <c r="R459" s="80" t="s">
        <v>5972</v>
      </c>
      <c r="S459" s="80" t="s">
        <v>7069</v>
      </c>
      <c r="T459" s="80" t="s">
        <v>1757</v>
      </c>
      <c r="U459" s="110">
        <v>7</v>
      </c>
      <c r="V459" s="110">
        <v>42</v>
      </c>
      <c r="W459" s="91">
        <v>3.0449999999999999</v>
      </c>
      <c r="X459" s="91">
        <v>36.54</v>
      </c>
      <c r="Y459" s="110" t="s">
        <v>14932</v>
      </c>
      <c r="Z459" s="110" t="s">
        <v>1</v>
      </c>
      <c r="AB459" s="133" t="s">
        <v>7681</v>
      </c>
      <c r="AC459" s="133" t="s">
        <v>9103</v>
      </c>
      <c r="AD459" s="133" t="s">
        <v>1757</v>
      </c>
      <c r="AE459" s="79">
        <v>144</v>
      </c>
      <c r="AF459" s="79" t="s">
        <v>11173</v>
      </c>
      <c r="AG459" s="134">
        <v>1.5</v>
      </c>
      <c r="AH459" s="134">
        <v>1.5</v>
      </c>
      <c r="AI459" s="134">
        <v>3.375</v>
      </c>
      <c r="AJ459" s="134">
        <v>0.14799999999999999</v>
      </c>
      <c r="AK459" s="134">
        <v>6.5</v>
      </c>
      <c r="AL459" s="134">
        <v>5.25</v>
      </c>
      <c r="AM459" s="134">
        <v>4</v>
      </c>
      <c r="AN459" s="134">
        <v>1.85</v>
      </c>
      <c r="AO459" s="134">
        <v>7.9000000000000001E-2</v>
      </c>
      <c r="AP459" s="134">
        <v>3.1E-2</v>
      </c>
      <c r="AQ459" s="134">
        <v>3.1E-2</v>
      </c>
      <c r="AR459" s="134">
        <v>2.75</v>
      </c>
      <c r="AS459" s="134"/>
      <c r="AT459" s="133" t="s">
        <v>9561</v>
      </c>
      <c r="AU459" s="133" t="s">
        <v>1757</v>
      </c>
      <c r="AV459" s="133" t="s">
        <v>9598</v>
      </c>
      <c r="AW459" s="133" t="s">
        <v>9629</v>
      </c>
    </row>
    <row r="460" spans="1:49" x14ac:dyDescent="0.25">
      <c r="A460" s="80" t="s">
        <v>1779</v>
      </c>
      <c r="B460" s="80" t="s">
        <v>1786</v>
      </c>
      <c r="C460" s="80" t="s">
        <v>9883</v>
      </c>
      <c r="D460" s="80" t="s">
        <v>9884</v>
      </c>
      <c r="E460" s="80" t="s">
        <v>1787</v>
      </c>
      <c r="F460" s="80" t="s">
        <v>9885</v>
      </c>
      <c r="G460" s="80" t="s">
        <v>9797</v>
      </c>
      <c r="H460" s="80" t="s">
        <v>9886</v>
      </c>
      <c r="I460" s="80" t="s">
        <v>9635</v>
      </c>
      <c r="K460" s="80" t="s">
        <v>12328</v>
      </c>
      <c r="L460" s="80" t="s">
        <v>552</v>
      </c>
      <c r="M460" s="80" t="s">
        <v>1995</v>
      </c>
      <c r="N460" s="80" t="s">
        <v>3373</v>
      </c>
      <c r="O460" s="80" t="s">
        <v>3569</v>
      </c>
      <c r="P460" s="80" t="s">
        <v>4178</v>
      </c>
      <c r="Q460" s="80" t="s">
        <v>5374</v>
      </c>
      <c r="R460" s="80" t="s">
        <v>5558</v>
      </c>
      <c r="S460" s="80" t="s">
        <v>1759</v>
      </c>
      <c r="T460" s="80" t="s">
        <v>1758</v>
      </c>
      <c r="U460" s="110">
        <v>4.55</v>
      </c>
      <c r="V460" s="110">
        <v>13.65</v>
      </c>
      <c r="W460" s="91">
        <v>1.70625</v>
      </c>
      <c r="X460" s="91">
        <v>10.237500000000001</v>
      </c>
      <c r="Y460" s="110" t="s">
        <v>7087</v>
      </c>
      <c r="Z460" s="110" t="s">
        <v>1</v>
      </c>
      <c r="AB460" s="133" t="s">
        <v>7267</v>
      </c>
      <c r="AC460" s="133" t="s">
        <v>8872</v>
      </c>
      <c r="AD460" s="133" t="s">
        <v>1762</v>
      </c>
      <c r="AE460" s="79">
        <v>144</v>
      </c>
      <c r="AF460" s="79" t="s">
        <v>11134</v>
      </c>
      <c r="AG460" s="134">
        <v>0.5</v>
      </c>
      <c r="AH460" s="134">
        <v>5</v>
      </c>
      <c r="AI460" s="134">
        <v>16</v>
      </c>
      <c r="AJ460" s="134">
        <v>0.184</v>
      </c>
      <c r="AK460" s="134">
        <v>20.25</v>
      </c>
      <c r="AL460" s="134">
        <v>7.5</v>
      </c>
      <c r="AM460" s="134">
        <v>2.75</v>
      </c>
      <c r="AN460" s="134">
        <v>1.1499999999999999</v>
      </c>
      <c r="AO460" s="134">
        <v>0.24199999999999999</v>
      </c>
      <c r="AP460" s="134">
        <v>11</v>
      </c>
      <c r="AQ460" s="134">
        <v>11</v>
      </c>
      <c r="AR460" s="134">
        <v>11.5</v>
      </c>
      <c r="AS460" s="134">
        <v>7.4999999999999997E-2</v>
      </c>
      <c r="AT460" s="133" t="s">
        <v>1757</v>
      </c>
      <c r="AU460" s="133" t="s">
        <v>1795</v>
      </c>
      <c r="AV460" s="133" t="s">
        <v>9597</v>
      </c>
      <c r="AW460" s="133" t="s">
        <v>9632</v>
      </c>
    </row>
    <row r="461" spans="1:49" x14ac:dyDescent="0.25">
      <c r="A461" s="80" t="s">
        <v>1779</v>
      </c>
      <c r="B461" s="80" t="s">
        <v>1780</v>
      </c>
      <c r="C461" s="80" t="s">
        <v>10359</v>
      </c>
      <c r="D461" s="80" t="s">
        <v>10360</v>
      </c>
      <c r="E461" s="80" t="s">
        <v>1765</v>
      </c>
      <c r="F461" s="80" t="s">
        <v>10361</v>
      </c>
      <c r="G461" s="80" t="s">
        <v>9785</v>
      </c>
      <c r="H461" s="80" t="s">
        <v>10362</v>
      </c>
      <c r="I461" s="80" t="s">
        <v>5380</v>
      </c>
      <c r="K461" s="80" t="s">
        <v>12335</v>
      </c>
      <c r="L461" s="80" t="s">
        <v>201</v>
      </c>
      <c r="M461" s="80" t="s">
        <v>2614</v>
      </c>
      <c r="N461" s="80" t="s">
        <v>3372</v>
      </c>
      <c r="O461" s="80" t="s">
        <v>3749</v>
      </c>
      <c r="P461" s="80" t="s">
        <v>1</v>
      </c>
      <c r="Q461" s="80" t="s">
        <v>5380</v>
      </c>
      <c r="R461" s="80" t="s">
        <v>6071</v>
      </c>
      <c r="S461" s="80" t="s">
        <v>1759</v>
      </c>
      <c r="T461" s="80" t="s">
        <v>1759</v>
      </c>
      <c r="U461" s="110">
        <v>55.8</v>
      </c>
      <c r="V461" s="110">
        <v>27.9</v>
      </c>
      <c r="W461" s="91">
        <v>21.24</v>
      </c>
      <c r="X461" s="91">
        <v>21.24</v>
      </c>
      <c r="Y461" s="110" t="s">
        <v>7087</v>
      </c>
      <c r="Z461" s="110" t="s">
        <v>1</v>
      </c>
      <c r="AB461" s="133" t="s">
        <v>7892</v>
      </c>
      <c r="AC461" s="133" t="s">
        <v>7892</v>
      </c>
      <c r="AD461" s="133" t="s">
        <v>1759</v>
      </c>
      <c r="AE461" s="79">
        <v>1</v>
      </c>
      <c r="AF461" s="79" t="s">
        <v>15798</v>
      </c>
      <c r="AG461" s="134"/>
      <c r="AH461" s="134"/>
      <c r="AI461" s="134"/>
      <c r="AJ461" s="134"/>
      <c r="AK461" s="134">
        <v>14.625</v>
      </c>
      <c r="AL461" s="134">
        <v>9.25</v>
      </c>
      <c r="AM461" s="134">
        <v>9.375</v>
      </c>
      <c r="AN461" s="134">
        <v>5.32</v>
      </c>
      <c r="AO461" s="134">
        <v>0.73399999999999999</v>
      </c>
      <c r="AP461" s="134">
        <v>108</v>
      </c>
      <c r="AQ461" s="134">
        <v>54</v>
      </c>
      <c r="AR461" s="134">
        <v>0</v>
      </c>
      <c r="AS461" s="134"/>
      <c r="AT461" s="133" t="s">
        <v>7070</v>
      </c>
      <c r="AU461" s="133" t="s">
        <v>7065</v>
      </c>
      <c r="AV461" s="133" t="s">
        <v>9601</v>
      </c>
      <c r="AW461" s="133" t="s">
        <v>9630</v>
      </c>
    </row>
    <row r="462" spans="1:49" x14ac:dyDescent="0.25">
      <c r="A462" s="80" t="s">
        <v>1779</v>
      </c>
      <c r="B462" s="80" t="s">
        <v>1780</v>
      </c>
      <c r="C462" s="80" t="s">
        <v>9941</v>
      </c>
      <c r="D462" s="80" t="s">
        <v>9942</v>
      </c>
      <c r="E462" s="80" t="s">
        <v>1772</v>
      </c>
      <c r="F462" s="80" t="s">
        <v>9943</v>
      </c>
      <c r="G462" s="80" t="s">
        <v>9700</v>
      </c>
      <c r="H462" s="80" t="s">
        <v>9944</v>
      </c>
      <c r="I462" s="80" t="s">
        <v>5375</v>
      </c>
      <c r="K462" s="80" t="s">
        <v>1820</v>
      </c>
      <c r="L462" s="80" t="s">
        <v>549</v>
      </c>
      <c r="M462" s="80" t="s">
        <v>2264</v>
      </c>
      <c r="N462" s="80" t="s">
        <v>3379</v>
      </c>
      <c r="O462" s="80" t="s">
        <v>3590</v>
      </c>
      <c r="P462" s="80" t="s">
        <v>4436</v>
      </c>
      <c r="Q462" s="80" t="s">
        <v>5375</v>
      </c>
      <c r="R462" s="80" t="s">
        <v>5828</v>
      </c>
      <c r="S462" s="80" t="s">
        <v>1759</v>
      </c>
      <c r="T462" s="80" t="s">
        <v>1757</v>
      </c>
      <c r="U462" s="110">
        <v>9.9</v>
      </c>
      <c r="V462" s="110">
        <v>59.4</v>
      </c>
      <c r="W462" s="91">
        <v>2.5055999999999998</v>
      </c>
      <c r="X462" s="91">
        <v>30.0672</v>
      </c>
      <c r="Y462" s="110" t="s">
        <v>14932</v>
      </c>
      <c r="Z462" s="110" t="s">
        <v>1</v>
      </c>
      <c r="AB462" s="133" t="s">
        <v>7537</v>
      </c>
      <c r="AC462" s="133" t="s">
        <v>7537</v>
      </c>
      <c r="AD462" s="133" t="s">
        <v>1759</v>
      </c>
      <c r="AE462" s="79">
        <v>12</v>
      </c>
      <c r="AF462" s="79" t="s">
        <v>11153</v>
      </c>
      <c r="AG462" s="134">
        <v>0.25</v>
      </c>
      <c r="AH462" s="134">
        <v>11</v>
      </c>
      <c r="AI462" s="134">
        <v>13.5</v>
      </c>
      <c r="AJ462" s="134">
        <v>0.34699999999999998</v>
      </c>
      <c r="AK462" s="134">
        <v>11.5</v>
      </c>
      <c r="AL462" s="134">
        <v>11.25</v>
      </c>
      <c r="AM462" s="134">
        <v>4.125</v>
      </c>
      <c r="AN462" s="134">
        <v>4.34</v>
      </c>
      <c r="AO462" s="134">
        <v>0.309</v>
      </c>
      <c r="AP462" s="134">
        <v>0</v>
      </c>
      <c r="AQ462" s="134">
        <v>82</v>
      </c>
      <c r="AR462" s="134">
        <v>82</v>
      </c>
      <c r="AS462" s="134"/>
      <c r="AT462" s="133" t="s">
        <v>7066</v>
      </c>
      <c r="AU462" s="133" t="s">
        <v>1783</v>
      </c>
      <c r="AV462" s="133" t="s">
        <v>9602</v>
      </c>
      <c r="AW462" s="133" t="s">
        <v>9629</v>
      </c>
    </row>
    <row r="463" spans="1:49" x14ac:dyDescent="0.25">
      <c r="A463" s="80" t="s">
        <v>1779</v>
      </c>
      <c r="B463" s="80" t="s">
        <v>1780</v>
      </c>
      <c r="C463" s="80" t="s">
        <v>9983</v>
      </c>
      <c r="D463" s="80" t="s">
        <v>9984</v>
      </c>
      <c r="E463" s="80" t="s">
        <v>1771</v>
      </c>
      <c r="F463" s="80" t="s">
        <v>9985</v>
      </c>
      <c r="G463" s="80" t="s">
        <v>9677</v>
      </c>
      <c r="H463" s="80" t="s">
        <v>9986</v>
      </c>
      <c r="I463" s="80" t="s">
        <v>9728</v>
      </c>
      <c r="K463" s="80" t="s">
        <v>1820</v>
      </c>
      <c r="L463" s="80" t="s">
        <v>631</v>
      </c>
      <c r="M463" s="80" t="s">
        <v>2161</v>
      </c>
      <c r="N463" s="80" t="s">
        <v>3383</v>
      </c>
      <c r="O463" s="80" t="s">
        <v>3523</v>
      </c>
      <c r="P463" s="80" t="s">
        <v>4336</v>
      </c>
      <c r="Q463" s="80" t="s">
        <v>5379</v>
      </c>
      <c r="R463" s="80" t="s">
        <v>5724</v>
      </c>
      <c r="S463" s="80" t="s">
        <v>1760</v>
      </c>
      <c r="T463" s="80" t="s">
        <v>1757</v>
      </c>
      <c r="U463" s="110">
        <v>1.75</v>
      </c>
      <c r="V463" s="110">
        <v>10.5</v>
      </c>
      <c r="W463" s="91">
        <v>0.875</v>
      </c>
      <c r="X463" s="91">
        <v>10.5</v>
      </c>
      <c r="Y463" s="110" t="s">
        <v>7087</v>
      </c>
      <c r="Z463" s="110" t="s">
        <v>1</v>
      </c>
      <c r="AB463" s="133" t="s">
        <v>7433</v>
      </c>
      <c r="AC463" s="133" t="s">
        <v>7433</v>
      </c>
      <c r="AD463" s="133" t="s">
        <v>1759</v>
      </c>
      <c r="AE463" s="79">
        <v>12</v>
      </c>
      <c r="AF463" s="79" t="s">
        <v>11145</v>
      </c>
      <c r="AG463" s="134">
        <v>0.75</v>
      </c>
      <c r="AH463" s="134">
        <v>8.875</v>
      </c>
      <c r="AI463" s="134">
        <v>8.875</v>
      </c>
      <c r="AJ463" s="134">
        <v>0.22500000000000001</v>
      </c>
      <c r="AK463" s="134">
        <v>9.6999999999999993</v>
      </c>
      <c r="AL463" s="134">
        <v>8.1999999999999993</v>
      </c>
      <c r="AM463" s="134">
        <v>9.65</v>
      </c>
      <c r="AN463" s="134">
        <v>3.14</v>
      </c>
      <c r="AO463" s="134">
        <v>0.44400000000000001</v>
      </c>
      <c r="AP463" s="134">
        <v>0.5</v>
      </c>
      <c r="AQ463" s="134">
        <v>8.75</v>
      </c>
      <c r="AR463" s="134">
        <v>8.75</v>
      </c>
      <c r="AS463" s="134">
        <v>0.03</v>
      </c>
      <c r="AT463" s="133" t="s">
        <v>1763</v>
      </c>
      <c r="AU463" s="133" t="s">
        <v>7065</v>
      </c>
      <c r="AV463" s="133" t="s">
        <v>9603</v>
      </c>
      <c r="AW463" s="133" t="s">
        <v>9630</v>
      </c>
    </row>
    <row r="464" spans="1:49" x14ac:dyDescent="0.25">
      <c r="A464" s="80" t="s">
        <v>1779</v>
      </c>
      <c r="B464" s="80" t="s">
        <v>1780</v>
      </c>
      <c r="C464" s="80" t="s">
        <v>9650</v>
      </c>
      <c r="D464" s="80" t="s">
        <v>9651</v>
      </c>
      <c r="E464" s="80" t="s">
        <v>1772</v>
      </c>
      <c r="F464" s="80" t="s">
        <v>9652</v>
      </c>
      <c r="G464" s="80" t="s">
        <v>9644</v>
      </c>
      <c r="H464" s="80" t="s">
        <v>9653</v>
      </c>
      <c r="I464" s="80" t="s">
        <v>5375</v>
      </c>
      <c r="K464" s="80" t="s">
        <v>1820</v>
      </c>
      <c r="L464" s="80" t="s">
        <v>905</v>
      </c>
      <c r="M464" s="80" t="s">
        <v>2409</v>
      </c>
      <c r="N464" s="80" t="s">
        <v>3383</v>
      </c>
      <c r="O464" s="80" t="s">
        <v>3519</v>
      </c>
      <c r="P464" s="80" t="s">
        <v>4549</v>
      </c>
      <c r="Q464" s="80" t="s">
        <v>5375</v>
      </c>
      <c r="R464" s="80" t="s">
        <v>5974</v>
      </c>
      <c r="S464" s="80" t="s">
        <v>1762</v>
      </c>
      <c r="T464" s="80" t="s">
        <v>1757</v>
      </c>
      <c r="U464" s="110">
        <v>6.4</v>
      </c>
      <c r="V464" s="110">
        <v>38.4</v>
      </c>
      <c r="W464" s="91">
        <v>1.6588000000000001</v>
      </c>
      <c r="X464" s="91">
        <v>19.9056</v>
      </c>
      <c r="Y464" s="110" t="s">
        <v>14932</v>
      </c>
      <c r="Z464" s="110" t="s">
        <v>1</v>
      </c>
      <c r="AB464" s="133" t="s">
        <v>7683</v>
      </c>
      <c r="AC464" s="133" t="s">
        <v>9104</v>
      </c>
      <c r="AD464" s="133" t="s">
        <v>1760</v>
      </c>
      <c r="AE464" s="79">
        <v>96</v>
      </c>
      <c r="AF464" s="79" t="s">
        <v>11083</v>
      </c>
      <c r="AG464" s="134">
        <v>1</v>
      </c>
      <c r="AH464" s="134">
        <v>4.875</v>
      </c>
      <c r="AI464" s="134">
        <v>10</v>
      </c>
      <c r="AJ464" s="134">
        <v>0.33200000000000002</v>
      </c>
      <c r="AK464" s="134">
        <v>8.25</v>
      </c>
      <c r="AL464" s="134">
        <v>8</v>
      </c>
      <c r="AM464" s="134">
        <v>4.5</v>
      </c>
      <c r="AN464" s="134">
        <v>4.1500000000000004</v>
      </c>
      <c r="AO464" s="134">
        <v>0.17199999999999999</v>
      </c>
      <c r="AP464" s="134">
        <v>0.125</v>
      </c>
      <c r="AQ464" s="134">
        <v>0.75</v>
      </c>
      <c r="AR464" s="134">
        <v>7.5</v>
      </c>
      <c r="AS464" s="134">
        <v>1.2E-2</v>
      </c>
      <c r="AT464" s="133" t="s">
        <v>9568</v>
      </c>
      <c r="AU464" s="133" t="s">
        <v>1767</v>
      </c>
      <c r="AV464" s="133" t="s">
        <v>9598</v>
      </c>
      <c r="AW464" s="133" t="s">
        <v>9629</v>
      </c>
    </row>
    <row r="465" spans="1:49" x14ac:dyDescent="0.25">
      <c r="A465" s="80" t="s">
        <v>1779</v>
      </c>
      <c r="B465" s="80" t="s">
        <v>1784</v>
      </c>
      <c r="C465" s="80" t="s">
        <v>9879</v>
      </c>
      <c r="D465" s="80" t="s">
        <v>9880</v>
      </c>
      <c r="E465" s="80" t="s">
        <v>1787</v>
      </c>
      <c r="F465" s="80" t="s">
        <v>9881</v>
      </c>
      <c r="G465" s="80" t="s">
        <v>9753</v>
      </c>
      <c r="H465" s="80" t="s">
        <v>9882</v>
      </c>
      <c r="I465" s="80" t="s">
        <v>9635</v>
      </c>
      <c r="K465" s="80" t="s">
        <v>1820</v>
      </c>
      <c r="L465" s="80" t="s">
        <v>160</v>
      </c>
      <c r="M465" s="80" t="s">
        <v>2006</v>
      </c>
      <c r="N465" s="80" t="s">
        <v>3387</v>
      </c>
      <c r="O465" s="80" t="s">
        <v>3572</v>
      </c>
      <c r="P465" s="80" t="s">
        <v>4187</v>
      </c>
      <c r="Q465" s="80" t="s">
        <v>5374</v>
      </c>
      <c r="R465" s="80" t="s">
        <v>5569</v>
      </c>
      <c r="S465" s="80" t="s">
        <v>1783</v>
      </c>
      <c r="T465" s="80" t="s">
        <v>1757</v>
      </c>
      <c r="U465" s="110">
        <v>4.8499999999999996</v>
      </c>
      <c r="V465" s="110">
        <v>29.1</v>
      </c>
      <c r="W465" s="91">
        <v>1.8187500000000001</v>
      </c>
      <c r="X465" s="91">
        <v>21.824999999999999</v>
      </c>
      <c r="Y465" s="110" t="s">
        <v>7087</v>
      </c>
      <c r="Z465" s="110" t="s">
        <v>1</v>
      </c>
      <c r="AB465" s="133" t="s">
        <v>7278</v>
      </c>
      <c r="AC465" s="133" t="s">
        <v>8875</v>
      </c>
      <c r="AD465" s="133" t="s">
        <v>1757</v>
      </c>
      <c r="AE465" s="79">
        <v>144</v>
      </c>
      <c r="AF465" s="79" t="s">
        <v>11136</v>
      </c>
      <c r="AG465" s="134">
        <v>0.875</v>
      </c>
      <c r="AH465" s="134">
        <v>4</v>
      </c>
      <c r="AI465" s="134">
        <v>4.375</v>
      </c>
      <c r="AJ465" s="134">
        <v>7.8E-2</v>
      </c>
      <c r="AK465" s="134">
        <v>7.09</v>
      </c>
      <c r="AL465" s="134">
        <v>5.79</v>
      </c>
      <c r="AM465" s="134">
        <v>4.0599999999999996</v>
      </c>
      <c r="AN465" s="134">
        <v>0.97</v>
      </c>
      <c r="AO465" s="134">
        <v>9.6000000000000002E-2</v>
      </c>
      <c r="AP465" s="134">
        <v>0.25</v>
      </c>
      <c r="AQ465" s="134">
        <v>0.75</v>
      </c>
      <c r="AR465" s="134">
        <v>3</v>
      </c>
      <c r="AS465" s="134"/>
      <c r="AT465" s="133" t="s">
        <v>1792</v>
      </c>
      <c r="AU465" s="133" t="s">
        <v>1783</v>
      </c>
      <c r="AV465" s="133" t="s">
        <v>9609</v>
      </c>
      <c r="AW465" s="133" t="s">
        <v>9632</v>
      </c>
    </row>
    <row r="466" spans="1:49" x14ac:dyDescent="0.25">
      <c r="A466" s="80" t="s">
        <v>1779</v>
      </c>
      <c r="B466" s="80" t="s">
        <v>1797</v>
      </c>
      <c r="C466" s="80" t="s">
        <v>9750</v>
      </c>
      <c r="D466" s="80" t="s">
        <v>9751</v>
      </c>
      <c r="E466" s="80" t="s">
        <v>1787</v>
      </c>
      <c r="F466" s="80" t="s">
        <v>9752</v>
      </c>
      <c r="G466" s="80" t="s">
        <v>9753</v>
      </c>
      <c r="H466" s="80" t="s">
        <v>9754</v>
      </c>
      <c r="I466" s="80" t="s">
        <v>9635</v>
      </c>
      <c r="K466" s="80" t="s">
        <v>1820</v>
      </c>
      <c r="L466" s="80" t="s">
        <v>514</v>
      </c>
      <c r="M466" s="80" t="s">
        <v>2618</v>
      </c>
      <c r="N466" s="80" t="s">
        <v>3387</v>
      </c>
      <c r="O466" s="80" t="s">
        <v>3750</v>
      </c>
      <c r="P466" s="80" t="s">
        <v>4728</v>
      </c>
      <c r="Q466" s="80" t="s">
        <v>5374</v>
      </c>
      <c r="R466" s="80" t="s">
        <v>6186</v>
      </c>
      <c r="S466" s="80" t="s">
        <v>1762</v>
      </c>
      <c r="T466" s="80" t="s">
        <v>1757</v>
      </c>
      <c r="U466" s="110">
        <v>1.3</v>
      </c>
      <c r="V466" s="110">
        <v>7.8</v>
      </c>
      <c r="W466" s="91">
        <v>0.48749999999999999</v>
      </c>
      <c r="X466" s="91">
        <v>5.85</v>
      </c>
      <c r="Y466" s="110" t="s">
        <v>7087</v>
      </c>
      <c r="Z466" s="110" t="s">
        <v>1</v>
      </c>
      <c r="AB466" s="133" t="s">
        <v>7896</v>
      </c>
      <c r="AC466" s="133" t="s">
        <v>9207</v>
      </c>
      <c r="AD466" s="133" t="s">
        <v>1762</v>
      </c>
      <c r="AE466" s="79">
        <v>288</v>
      </c>
      <c r="AF466" s="79" t="s">
        <v>11258</v>
      </c>
      <c r="AG466" s="134">
        <v>0.625</v>
      </c>
      <c r="AH466" s="134">
        <v>2.1880000000000002</v>
      </c>
      <c r="AI466" s="134">
        <v>3.75</v>
      </c>
      <c r="AJ466" s="134">
        <v>0.08</v>
      </c>
      <c r="AK466" s="134">
        <v>6.75</v>
      </c>
      <c r="AL466" s="134">
        <v>3.5</v>
      </c>
      <c r="AM466" s="134">
        <v>3.75</v>
      </c>
      <c r="AN466" s="134">
        <v>1</v>
      </c>
      <c r="AO466" s="134">
        <v>5.0999999999999997E-2</v>
      </c>
      <c r="AP466" s="134">
        <v>0.125</v>
      </c>
      <c r="AQ466" s="134">
        <v>0.125</v>
      </c>
      <c r="AR466" s="134">
        <v>2.375</v>
      </c>
      <c r="AS466" s="134"/>
      <c r="AT466" s="133" t="s">
        <v>9562</v>
      </c>
      <c r="AU466" s="133" t="s">
        <v>1757</v>
      </c>
      <c r="AV466" s="133" t="s">
        <v>9609</v>
      </c>
      <c r="AW466" s="133" t="s">
        <v>9632</v>
      </c>
    </row>
    <row r="467" spans="1:49" x14ac:dyDescent="0.25">
      <c r="A467" s="80" t="s">
        <v>1779</v>
      </c>
      <c r="B467" s="80" t="s">
        <v>1780</v>
      </c>
      <c r="C467" s="80" t="s">
        <v>9682</v>
      </c>
      <c r="D467" s="80" t="s">
        <v>9683</v>
      </c>
      <c r="E467" s="80" t="s">
        <v>1772</v>
      </c>
      <c r="F467" s="80" t="s">
        <v>9684</v>
      </c>
      <c r="G467" s="80" t="s">
        <v>9685</v>
      </c>
      <c r="H467" s="80" t="s">
        <v>9686</v>
      </c>
      <c r="I467" s="80" t="s">
        <v>5375</v>
      </c>
      <c r="K467" s="80" t="s">
        <v>1820</v>
      </c>
      <c r="L467" s="80" t="s">
        <v>274</v>
      </c>
      <c r="M467" s="80" t="s">
        <v>2167</v>
      </c>
      <c r="N467" s="80" t="s">
        <v>3385</v>
      </c>
      <c r="O467" s="80" t="s">
        <v>3525</v>
      </c>
      <c r="P467" s="80" t="s">
        <v>4342</v>
      </c>
      <c r="Q467" s="80" t="s">
        <v>5375</v>
      </c>
      <c r="R467" s="80" t="s">
        <v>5730</v>
      </c>
      <c r="S467" s="80" t="s">
        <v>1763</v>
      </c>
      <c r="T467" s="80" t="s">
        <v>1757</v>
      </c>
      <c r="U467" s="110">
        <v>19</v>
      </c>
      <c r="V467" s="110">
        <v>114</v>
      </c>
      <c r="W467" s="91">
        <v>6.0435999999999996</v>
      </c>
      <c r="X467" s="91">
        <v>72.523200000000003</v>
      </c>
      <c r="Y467" s="110" t="s">
        <v>14932</v>
      </c>
      <c r="Z467" s="110" t="s">
        <v>1</v>
      </c>
      <c r="AB467" s="133" t="s">
        <v>7439</v>
      </c>
      <c r="AC467" s="133" t="s">
        <v>8982</v>
      </c>
      <c r="AD467" s="133" t="s">
        <v>1759</v>
      </c>
      <c r="AE467" s="79">
        <v>12</v>
      </c>
      <c r="AF467" s="79" t="s">
        <v>11089</v>
      </c>
      <c r="AG467" s="134">
        <v>2.25</v>
      </c>
      <c r="AH467" s="134">
        <v>10.25</v>
      </c>
      <c r="AI467" s="134">
        <v>10.25</v>
      </c>
      <c r="AJ467" s="134">
        <v>1.079</v>
      </c>
      <c r="AK467" s="134">
        <v>15.5</v>
      </c>
      <c r="AL467" s="134">
        <v>10.5</v>
      </c>
      <c r="AM467" s="134">
        <v>10.75</v>
      </c>
      <c r="AN467" s="134">
        <v>13.49</v>
      </c>
      <c r="AO467" s="134">
        <v>1.012</v>
      </c>
      <c r="AP467" s="134">
        <v>1</v>
      </c>
      <c r="AQ467" s="134">
        <v>10.25</v>
      </c>
      <c r="AR467" s="134">
        <v>10.25</v>
      </c>
      <c r="AS467" s="134">
        <v>5.6000000000000001E-2</v>
      </c>
      <c r="AT467" s="133" t="s">
        <v>1783</v>
      </c>
      <c r="AU467" s="133" t="s">
        <v>1764</v>
      </c>
      <c r="AV467" s="133" t="s">
        <v>9605</v>
      </c>
      <c r="AW467" s="133" t="s">
        <v>9629</v>
      </c>
    </row>
    <row r="468" spans="1:49" x14ac:dyDescent="0.25">
      <c r="A468" s="80" t="s">
        <v>1779</v>
      </c>
      <c r="B468" s="80" t="s">
        <v>1780</v>
      </c>
      <c r="C468" s="80" t="s">
        <v>9650</v>
      </c>
      <c r="D468" s="80" t="s">
        <v>9651</v>
      </c>
      <c r="E468" s="80" t="s">
        <v>1772</v>
      </c>
      <c r="F468" s="80" t="s">
        <v>9652</v>
      </c>
      <c r="G468" s="80" t="s">
        <v>9644</v>
      </c>
      <c r="H468" s="80" t="s">
        <v>9653</v>
      </c>
      <c r="I468" s="80" t="s">
        <v>5375</v>
      </c>
      <c r="K468" s="80" t="s">
        <v>1820</v>
      </c>
      <c r="L468" s="80" t="s">
        <v>908</v>
      </c>
      <c r="M468" s="80" t="s">
        <v>2414</v>
      </c>
      <c r="N468" s="80" t="s">
        <v>3385</v>
      </c>
      <c r="O468" s="80" t="s">
        <v>3516</v>
      </c>
      <c r="P468" s="80" t="s">
        <v>4554</v>
      </c>
      <c r="Q468" s="80" t="s">
        <v>5375</v>
      </c>
      <c r="R468" s="80" t="s">
        <v>5979</v>
      </c>
      <c r="S468" s="80" t="s">
        <v>1762</v>
      </c>
      <c r="T468" s="80" t="s">
        <v>1757</v>
      </c>
      <c r="U468" s="110">
        <v>6.4</v>
      </c>
      <c r="V468" s="110">
        <v>38.4</v>
      </c>
      <c r="W468" s="91">
        <v>1.6588000000000001</v>
      </c>
      <c r="X468" s="91">
        <v>19.9056</v>
      </c>
      <c r="Y468" s="110" t="s">
        <v>14932</v>
      </c>
      <c r="Z468" s="110" t="s">
        <v>1</v>
      </c>
      <c r="AB468" s="133" t="s">
        <v>7688</v>
      </c>
      <c r="AC468" s="133" t="s">
        <v>9105</v>
      </c>
      <c r="AD468" s="133" t="s">
        <v>1760</v>
      </c>
      <c r="AE468" s="79">
        <v>96</v>
      </c>
      <c r="AF468" s="79" t="s">
        <v>11078</v>
      </c>
      <c r="AG468" s="134">
        <v>1</v>
      </c>
      <c r="AH468" s="134">
        <v>4.9370000000000003</v>
      </c>
      <c r="AI468" s="134">
        <v>9.9369999999999994</v>
      </c>
      <c r="AJ468" s="134">
        <v>0.29599999999999999</v>
      </c>
      <c r="AK468" s="134">
        <v>8.75</v>
      </c>
      <c r="AL468" s="134">
        <v>7.75</v>
      </c>
      <c r="AM468" s="134">
        <v>5.25</v>
      </c>
      <c r="AN468" s="134">
        <v>3.7</v>
      </c>
      <c r="AO468" s="134">
        <v>0.20599999999999999</v>
      </c>
      <c r="AP468" s="134">
        <v>0.125</v>
      </c>
      <c r="AQ468" s="134">
        <v>1</v>
      </c>
      <c r="AR468" s="134">
        <v>7</v>
      </c>
      <c r="AS468" s="134">
        <v>1.2E-2</v>
      </c>
      <c r="AT468" s="133" t="s">
        <v>9567</v>
      </c>
      <c r="AU468" s="133" t="s">
        <v>7075</v>
      </c>
      <c r="AV468" s="133" t="s">
        <v>9598</v>
      </c>
      <c r="AW468" s="133" t="s">
        <v>9629</v>
      </c>
    </row>
    <row r="469" spans="1:49" x14ac:dyDescent="0.25">
      <c r="A469" s="80" t="s">
        <v>1779</v>
      </c>
      <c r="B469" s="80" t="s">
        <v>1784</v>
      </c>
      <c r="C469" s="80" t="s">
        <v>9879</v>
      </c>
      <c r="D469" s="80" t="s">
        <v>9880</v>
      </c>
      <c r="E469" s="80" t="s">
        <v>1787</v>
      </c>
      <c r="F469" s="80" t="s">
        <v>9881</v>
      </c>
      <c r="G469" s="80" t="s">
        <v>9753</v>
      </c>
      <c r="H469" s="80" t="s">
        <v>9882</v>
      </c>
      <c r="I469" s="80" t="s">
        <v>9635</v>
      </c>
      <c r="K469" s="80" t="s">
        <v>1820</v>
      </c>
      <c r="L469" s="80" t="s">
        <v>1079</v>
      </c>
      <c r="M469" s="80" t="s">
        <v>2010</v>
      </c>
      <c r="N469" s="80" t="s">
        <v>3387</v>
      </c>
      <c r="O469" s="80" t="s">
        <v>3574</v>
      </c>
      <c r="P469" s="80" t="s">
        <v>4191</v>
      </c>
      <c r="Q469" s="80" t="s">
        <v>5374</v>
      </c>
      <c r="R469" s="80" t="s">
        <v>5573</v>
      </c>
      <c r="S469" s="80" t="s">
        <v>1757</v>
      </c>
      <c r="T469" s="80" t="s">
        <v>1757</v>
      </c>
      <c r="U469" s="110">
        <v>4.8499999999999996</v>
      </c>
      <c r="V469" s="110">
        <v>29.1</v>
      </c>
      <c r="W469" s="91">
        <v>1.8187500000000001</v>
      </c>
      <c r="X469" s="91">
        <v>21.824999999999999</v>
      </c>
      <c r="Y469" s="110" t="s">
        <v>7087</v>
      </c>
      <c r="Z469" s="110" t="s">
        <v>1</v>
      </c>
      <c r="AB469" s="133" t="s">
        <v>7282</v>
      </c>
      <c r="AC469" s="133" t="s">
        <v>8877</v>
      </c>
      <c r="AD469" s="133" t="s">
        <v>1757</v>
      </c>
      <c r="AE469" s="79">
        <v>144</v>
      </c>
      <c r="AF469" s="79" t="s">
        <v>11136</v>
      </c>
      <c r="AG469" s="134">
        <v>0.875</v>
      </c>
      <c r="AH469" s="134">
        <v>4</v>
      </c>
      <c r="AI469" s="134">
        <v>4.375</v>
      </c>
      <c r="AJ469" s="134">
        <v>7.8E-2</v>
      </c>
      <c r="AK469" s="134">
        <v>7.09</v>
      </c>
      <c r="AL469" s="134">
        <v>5.79</v>
      </c>
      <c r="AM469" s="134">
        <v>4.0599999999999996</v>
      </c>
      <c r="AN469" s="134">
        <v>0.97</v>
      </c>
      <c r="AO469" s="134">
        <v>9.6000000000000002E-2</v>
      </c>
      <c r="AP469" s="134">
        <v>0.25</v>
      </c>
      <c r="AQ469" s="134">
        <v>0.75</v>
      </c>
      <c r="AR469" s="134">
        <v>3</v>
      </c>
      <c r="AS469" s="134"/>
      <c r="AT469" s="133" t="s">
        <v>1792</v>
      </c>
      <c r="AU469" s="133" t="s">
        <v>1783</v>
      </c>
      <c r="AV469" s="133" t="s">
        <v>9609</v>
      </c>
      <c r="AW469" s="133" t="s">
        <v>9632</v>
      </c>
    </row>
    <row r="470" spans="1:49" x14ac:dyDescent="0.25">
      <c r="A470" s="80" t="s">
        <v>1779</v>
      </c>
      <c r="B470" s="80" t="s">
        <v>1780</v>
      </c>
      <c r="C470" s="80" t="s">
        <v>9670</v>
      </c>
      <c r="D470" s="80" t="s">
        <v>9671</v>
      </c>
      <c r="E470" s="80" t="s">
        <v>1772</v>
      </c>
      <c r="F470" s="80" t="s">
        <v>9672</v>
      </c>
      <c r="G470" s="80" t="s">
        <v>9673</v>
      </c>
      <c r="H470" s="80" t="s">
        <v>9674</v>
      </c>
      <c r="I470" s="80" t="s">
        <v>5375</v>
      </c>
      <c r="K470" s="80" t="s">
        <v>13934</v>
      </c>
      <c r="L470" s="80" t="s">
        <v>483</v>
      </c>
      <c r="M470" s="80" t="s">
        <v>2622</v>
      </c>
      <c r="N470" s="80" t="s">
        <v>3423</v>
      </c>
      <c r="O470" s="80" t="s">
        <v>3522</v>
      </c>
      <c r="P470" s="80" t="s">
        <v>4732</v>
      </c>
      <c r="Q470" s="80" t="s">
        <v>5375</v>
      </c>
      <c r="R470" s="80" t="s">
        <v>6190</v>
      </c>
      <c r="S470" s="80" t="s">
        <v>1759</v>
      </c>
      <c r="T470" s="80" t="s">
        <v>1759</v>
      </c>
      <c r="U470" s="110">
        <v>43.2</v>
      </c>
      <c r="V470" s="110">
        <v>21.6</v>
      </c>
      <c r="W470" s="91">
        <v>13.05</v>
      </c>
      <c r="X470" s="91">
        <v>13.05</v>
      </c>
      <c r="Y470" s="110" t="s">
        <v>14932</v>
      </c>
      <c r="Z470" s="110" t="s">
        <v>1</v>
      </c>
      <c r="AB470" s="133" t="s">
        <v>7900</v>
      </c>
      <c r="AC470" s="133" t="s">
        <v>7900</v>
      </c>
      <c r="AD470" s="133" t="s">
        <v>1759</v>
      </c>
      <c r="AE470" s="79">
        <v>1</v>
      </c>
      <c r="AF470" s="79" t="s">
        <v>11086</v>
      </c>
      <c r="AG470" s="134">
        <v>2.75</v>
      </c>
      <c r="AH470" s="134">
        <v>2.75</v>
      </c>
      <c r="AI470" s="134">
        <v>40.25</v>
      </c>
      <c r="AJ470" s="134">
        <v>3.133</v>
      </c>
      <c r="AK470" s="134">
        <v>2.75</v>
      </c>
      <c r="AL470" s="134">
        <v>2.75</v>
      </c>
      <c r="AM470" s="134">
        <v>40.625</v>
      </c>
      <c r="AN470" s="134">
        <v>3.2629999999999999</v>
      </c>
      <c r="AO470" s="134">
        <v>0.17799999999999999</v>
      </c>
      <c r="AP470" s="134">
        <v>0.01</v>
      </c>
      <c r="AQ470" s="134">
        <v>1200</v>
      </c>
      <c r="AR470" s="134">
        <v>40</v>
      </c>
      <c r="AS470" s="134"/>
      <c r="AT470" s="133" t="s">
        <v>9571</v>
      </c>
      <c r="AU470" s="133" t="s">
        <v>1759</v>
      </c>
      <c r="AV470" s="133" t="s">
        <v>9602</v>
      </c>
      <c r="AW470" s="133" t="s">
        <v>9629</v>
      </c>
    </row>
    <row r="471" spans="1:49" x14ac:dyDescent="0.25">
      <c r="A471" s="80" t="s">
        <v>1779</v>
      </c>
      <c r="B471" s="80" t="s">
        <v>1780</v>
      </c>
      <c r="C471" s="80" t="s">
        <v>9941</v>
      </c>
      <c r="D471" s="80" t="s">
        <v>9942</v>
      </c>
      <c r="E471" s="80" t="s">
        <v>1772</v>
      </c>
      <c r="F471" s="80" t="s">
        <v>9943</v>
      </c>
      <c r="G471" s="80" t="s">
        <v>9700</v>
      </c>
      <c r="H471" s="80" t="s">
        <v>9944</v>
      </c>
      <c r="I471" s="80" t="s">
        <v>5375</v>
      </c>
      <c r="K471" s="80" t="s">
        <v>1820</v>
      </c>
      <c r="L471" s="80" t="s">
        <v>1346</v>
      </c>
      <c r="M471" s="80" t="s">
        <v>2270</v>
      </c>
      <c r="N471" s="80" t="s">
        <v>3372</v>
      </c>
      <c r="O471" s="80" t="s">
        <v>3590</v>
      </c>
      <c r="P471" s="80" t="s">
        <v>4438</v>
      </c>
      <c r="Q471" s="80" t="s">
        <v>5375</v>
      </c>
      <c r="R471" s="80" t="s">
        <v>5834</v>
      </c>
      <c r="S471" s="80" t="s">
        <v>1759</v>
      </c>
      <c r="T471" s="80" t="s">
        <v>1757</v>
      </c>
      <c r="U471" s="110">
        <v>9.9</v>
      </c>
      <c r="V471" s="110">
        <v>59.4</v>
      </c>
      <c r="W471" s="91">
        <v>2.5055999999999998</v>
      </c>
      <c r="X471" s="91">
        <v>30.0672</v>
      </c>
      <c r="Y471" s="110" t="s">
        <v>14932</v>
      </c>
      <c r="Z471" s="110" t="s">
        <v>1</v>
      </c>
      <c r="AB471" s="133" t="s">
        <v>7543</v>
      </c>
      <c r="AC471" s="133" t="s">
        <v>7543</v>
      </c>
      <c r="AD471" s="133" t="s">
        <v>1759</v>
      </c>
      <c r="AE471" s="79">
        <v>12</v>
      </c>
      <c r="AF471" s="79" t="s">
        <v>11185</v>
      </c>
      <c r="AG471" s="134">
        <v>0.375</v>
      </c>
      <c r="AH471" s="134">
        <v>11</v>
      </c>
      <c r="AI471" s="134">
        <v>11</v>
      </c>
      <c r="AJ471" s="134">
        <v>0.34699999999999998</v>
      </c>
      <c r="AK471" s="134">
        <v>11.5</v>
      </c>
      <c r="AL471" s="134">
        <v>11.25</v>
      </c>
      <c r="AM471" s="134">
        <v>4.125</v>
      </c>
      <c r="AN471" s="134">
        <v>4.34</v>
      </c>
      <c r="AO471" s="134">
        <v>0.309</v>
      </c>
      <c r="AP471" s="134">
        <v>0</v>
      </c>
      <c r="AQ471" s="134">
        <v>82</v>
      </c>
      <c r="AR471" s="134">
        <v>82</v>
      </c>
      <c r="AS471" s="134"/>
      <c r="AT471" s="133" t="s">
        <v>7066</v>
      </c>
      <c r="AU471" s="133" t="s">
        <v>1783</v>
      </c>
      <c r="AV471" s="133" t="s">
        <v>9602</v>
      </c>
      <c r="AW471" s="133" t="s">
        <v>9629</v>
      </c>
    </row>
    <row r="472" spans="1:49" x14ac:dyDescent="0.25">
      <c r="A472" s="80" t="s">
        <v>1779</v>
      </c>
      <c r="B472" s="80" t="s">
        <v>1780</v>
      </c>
      <c r="C472" s="80" t="s">
        <v>9650</v>
      </c>
      <c r="D472" s="80" t="s">
        <v>9651</v>
      </c>
      <c r="E472" s="80" t="s">
        <v>1772</v>
      </c>
      <c r="F472" s="80" t="s">
        <v>9652</v>
      </c>
      <c r="G472" s="80" t="s">
        <v>9644</v>
      </c>
      <c r="H472" s="80" t="s">
        <v>9653</v>
      </c>
      <c r="I472" s="80" t="s">
        <v>5375</v>
      </c>
      <c r="K472" s="80" t="s">
        <v>1820</v>
      </c>
      <c r="L472" s="80" t="s">
        <v>910</v>
      </c>
      <c r="M472" s="80" t="s">
        <v>2416</v>
      </c>
      <c r="N472" s="80" t="s">
        <v>3371</v>
      </c>
      <c r="O472" s="80" t="s">
        <v>3516</v>
      </c>
      <c r="P472" s="80" t="s">
        <v>4556</v>
      </c>
      <c r="Q472" s="80" t="s">
        <v>5375</v>
      </c>
      <c r="R472" s="80" t="s">
        <v>5981</v>
      </c>
      <c r="S472" s="80" t="s">
        <v>1762</v>
      </c>
      <c r="T472" s="80" t="s">
        <v>1757</v>
      </c>
      <c r="U472" s="110">
        <v>6.4</v>
      </c>
      <c r="V472" s="110">
        <v>38.4</v>
      </c>
      <c r="W472" s="91">
        <v>1.6588000000000001</v>
      </c>
      <c r="X472" s="91">
        <v>19.9056</v>
      </c>
      <c r="Y472" s="110" t="s">
        <v>14932</v>
      </c>
      <c r="Z472" s="110" t="s">
        <v>1</v>
      </c>
      <c r="AB472" s="133" t="s">
        <v>7690</v>
      </c>
      <c r="AC472" s="133" t="s">
        <v>9106</v>
      </c>
      <c r="AD472" s="133" t="s">
        <v>1760</v>
      </c>
      <c r="AE472" s="79">
        <v>96</v>
      </c>
      <c r="AF472" s="79" t="s">
        <v>11078</v>
      </c>
      <c r="AG472" s="134">
        <v>1</v>
      </c>
      <c r="AH472" s="134">
        <v>4.9370000000000003</v>
      </c>
      <c r="AI472" s="134">
        <v>9.9369999999999994</v>
      </c>
      <c r="AJ472" s="134">
        <v>0.29599999999999999</v>
      </c>
      <c r="AK472" s="134">
        <v>8.75</v>
      </c>
      <c r="AL472" s="134">
        <v>7.75</v>
      </c>
      <c r="AM472" s="134">
        <v>5.25</v>
      </c>
      <c r="AN472" s="134">
        <v>3.7</v>
      </c>
      <c r="AO472" s="134">
        <v>0.20599999999999999</v>
      </c>
      <c r="AP472" s="134">
        <v>0.125</v>
      </c>
      <c r="AQ472" s="134">
        <v>1</v>
      </c>
      <c r="AR472" s="134">
        <v>7</v>
      </c>
      <c r="AS472" s="134">
        <v>1.2E-2</v>
      </c>
      <c r="AT472" s="133" t="s">
        <v>9567</v>
      </c>
      <c r="AU472" s="133" t="s">
        <v>7075</v>
      </c>
      <c r="AV472" s="133" t="s">
        <v>9598</v>
      </c>
      <c r="AW472" s="133" t="s">
        <v>9629</v>
      </c>
    </row>
    <row r="473" spans="1:49" x14ac:dyDescent="0.25">
      <c r="A473" s="80" t="s">
        <v>1779</v>
      </c>
      <c r="B473" s="80" t="s">
        <v>1797</v>
      </c>
      <c r="C473" s="80" t="s">
        <v>9895</v>
      </c>
      <c r="D473" s="80" t="s">
        <v>9896</v>
      </c>
      <c r="E473" s="80" t="s">
        <v>1787</v>
      </c>
      <c r="F473" s="80" t="s">
        <v>9897</v>
      </c>
      <c r="G473" s="80" t="s">
        <v>9753</v>
      </c>
      <c r="H473" s="80" t="s">
        <v>9898</v>
      </c>
      <c r="I473" s="80" t="s">
        <v>9635</v>
      </c>
      <c r="K473" s="80" t="s">
        <v>1820</v>
      </c>
      <c r="L473" s="80" t="s">
        <v>1081</v>
      </c>
      <c r="M473" s="80" t="s">
        <v>2014</v>
      </c>
      <c r="N473" s="80" t="s">
        <v>3387</v>
      </c>
      <c r="O473" s="80" t="s">
        <v>3575</v>
      </c>
      <c r="P473" s="80" t="s">
        <v>4194</v>
      </c>
      <c r="Q473" s="80" t="s">
        <v>5374</v>
      </c>
      <c r="R473" s="80" t="s">
        <v>5577</v>
      </c>
      <c r="S473" s="80" t="s">
        <v>1760</v>
      </c>
      <c r="T473" s="80" t="s">
        <v>1758</v>
      </c>
      <c r="U473" s="110">
        <v>2.95</v>
      </c>
      <c r="V473" s="110">
        <v>8.85</v>
      </c>
      <c r="W473" s="91">
        <v>1.10625</v>
      </c>
      <c r="X473" s="91">
        <v>6.6375000000000002</v>
      </c>
      <c r="Y473" s="110" t="s">
        <v>7087</v>
      </c>
      <c r="Z473" s="110" t="s">
        <v>1</v>
      </c>
      <c r="AB473" s="133" t="s">
        <v>7286</v>
      </c>
      <c r="AC473" s="133" t="s">
        <v>8878</v>
      </c>
      <c r="AD473" s="133" t="s">
        <v>1762</v>
      </c>
      <c r="AE473" s="79">
        <v>144</v>
      </c>
      <c r="AF473" s="79" t="s">
        <v>11139</v>
      </c>
      <c r="AG473" s="134">
        <v>0.5</v>
      </c>
      <c r="AH473" s="134">
        <v>3.625</v>
      </c>
      <c r="AI473" s="134">
        <v>5</v>
      </c>
      <c r="AJ473" s="134">
        <v>0.04</v>
      </c>
      <c r="AK473" s="134">
        <v>6</v>
      </c>
      <c r="AL473" s="134">
        <v>2.25</v>
      </c>
      <c r="AM473" s="134">
        <v>3.75</v>
      </c>
      <c r="AN473" s="134">
        <v>0.25</v>
      </c>
      <c r="AO473" s="134">
        <v>2.9000000000000001E-2</v>
      </c>
      <c r="AP473" s="134">
        <v>0.25</v>
      </c>
      <c r="AQ473" s="134">
        <v>0.25</v>
      </c>
      <c r="AR473" s="134">
        <v>3.25</v>
      </c>
      <c r="AS473" s="134">
        <v>6.0000000000000001E-3</v>
      </c>
      <c r="AT473" s="133" t="s">
        <v>9579</v>
      </c>
      <c r="AU473" s="133" t="s">
        <v>1757</v>
      </c>
      <c r="AV473" s="133" t="s">
        <v>9609</v>
      </c>
      <c r="AW473" s="133" t="s">
        <v>9632</v>
      </c>
    </row>
    <row r="474" spans="1:49" x14ac:dyDescent="0.25">
      <c r="A474" s="80" t="s">
        <v>1779</v>
      </c>
      <c r="B474" s="80" t="s">
        <v>1780</v>
      </c>
      <c r="C474" s="80" t="s">
        <v>9941</v>
      </c>
      <c r="D474" s="80" t="s">
        <v>9942</v>
      </c>
      <c r="E474" s="80" t="s">
        <v>1772</v>
      </c>
      <c r="F474" s="80" t="s">
        <v>9943</v>
      </c>
      <c r="G474" s="80" t="s">
        <v>9700</v>
      </c>
      <c r="H474" s="80" t="s">
        <v>9944</v>
      </c>
      <c r="I474" s="80" t="s">
        <v>5375</v>
      </c>
      <c r="K474" s="80" t="s">
        <v>13934</v>
      </c>
      <c r="L474" s="80" t="s">
        <v>531</v>
      </c>
      <c r="M474" s="80" t="s">
        <v>2625</v>
      </c>
      <c r="N474" s="80" t="s">
        <v>3423</v>
      </c>
      <c r="O474" s="80" t="s">
        <v>3590</v>
      </c>
      <c r="P474" s="80" t="s">
        <v>4735</v>
      </c>
      <c r="Q474" s="80" t="s">
        <v>5375</v>
      </c>
      <c r="R474" s="80" t="s">
        <v>6193</v>
      </c>
      <c r="S474" s="80" t="s">
        <v>1759</v>
      </c>
      <c r="T474" s="80" t="s">
        <v>1757</v>
      </c>
      <c r="U474" s="110">
        <v>9.9</v>
      </c>
      <c r="V474" s="110">
        <v>59.4</v>
      </c>
      <c r="W474" s="91">
        <v>2.5055999999999998</v>
      </c>
      <c r="X474" s="91">
        <v>30.0672</v>
      </c>
      <c r="Y474" s="110" t="s">
        <v>14932</v>
      </c>
      <c r="Z474" s="110" t="s">
        <v>1</v>
      </c>
      <c r="AB474" s="133" t="s">
        <v>7903</v>
      </c>
      <c r="AC474" s="133" t="s">
        <v>7903</v>
      </c>
      <c r="AD474" s="133" t="s">
        <v>1759</v>
      </c>
      <c r="AE474" s="79">
        <v>12</v>
      </c>
      <c r="AF474" s="79" t="s">
        <v>11153</v>
      </c>
      <c r="AG474" s="134">
        <v>0.25</v>
      </c>
      <c r="AH474" s="134">
        <v>11</v>
      </c>
      <c r="AI474" s="134">
        <v>13.5</v>
      </c>
      <c r="AJ474" s="134">
        <v>0.3</v>
      </c>
      <c r="AK474" s="134">
        <v>11.5</v>
      </c>
      <c r="AL474" s="134">
        <v>11.25</v>
      </c>
      <c r="AM474" s="134">
        <v>4.125</v>
      </c>
      <c r="AN474" s="134">
        <v>4.34</v>
      </c>
      <c r="AO474" s="134">
        <v>0.309</v>
      </c>
      <c r="AP474" s="134">
        <v>0</v>
      </c>
      <c r="AQ474" s="134">
        <v>82</v>
      </c>
      <c r="AR474" s="134">
        <v>82</v>
      </c>
      <c r="AS474" s="134"/>
      <c r="AT474" s="133" t="s">
        <v>7066</v>
      </c>
      <c r="AU474" s="133" t="s">
        <v>1783</v>
      </c>
      <c r="AV474" s="133" t="s">
        <v>9602</v>
      </c>
      <c r="AW474" s="133" t="s">
        <v>9629</v>
      </c>
    </row>
    <row r="475" spans="1:49" x14ac:dyDescent="0.25">
      <c r="A475" s="80" t="s">
        <v>1779</v>
      </c>
      <c r="B475" s="80" t="s">
        <v>1780</v>
      </c>
      <c r="C475" s="80" t="s">
        <v>9953</v>
      </c>
      <c r="D475" s="80" t="s">
        <v>9954</v>
      </c>
      <c r="E475" s="80" t="s">
        <v>1781</v>
      </c>
      <c r="F475" s="80" t="s">
        <v>9955</v>
      </c>
      <c r="G475" s="80" t="s">
        <v>9695</v>
      </c>
      <c r="H475" s="80" t="s">
        <v>9956</v>
      </c>
      <c r="I475" s="80" t="s">
        <v>5375</v>
      </c>
      <c r="K475" s="80" t="s">
        <v>1820</v>
      </c>
      <c r="L475" s="80" t="s">
        <v>671</v>
      </c>
      <c r="M475" s="80" t="s">
        <v>2275</v>
      </c>
      <c r="N475" s="80" t="s">
        <v>3381</v>
      </c>
      <c r="O475" s="80" t="s">
        <v>3527</v>
      </c>
      <c r="P475" s="80" t="s">
        <v>4442</v>
      </c>
      <c r="Q475" s="80" t="s">
        <v>5375</v>
      </c>
      <c r="R475" s="80" t="s">
        <v>5839</v>
      </c>
      <c r="S475" s="80" t="s">
        <v>1762</v>
      </c>
      <c r="T475" s="80" t="s">
        <v>1767</v>
      </c>
      <c r="U475" s="110">
        <v>5.5</v>
      </c>
      <c r="V475" s="110">
        <v>27.5</v>
      </c>
      <c r="W475" s="91">
        <v>1.48</v>
      </c>
      <c r="X475" s="91">
        <v>14.8</v>
      </c>
      <c r="Y475" s="110" t="s">
        <v>7087</v>
      </c>
      <c r="Z475" s="110" t="s">
        <v>1</v>
      </c>
      <c r="AB475" s="133" t="s">
        <v>7548</v>
      </c>
      <c r="AC475" s="133" t="s">
        <v>9046</v>
      </c>
      <c r="AD475" s="133" t="s">
        <v>1759</v>
      </c>
      <c r="AE475" s="79">
        <v>10</v>
      </c>
      <c r="AF475" s="79" t="s">
        <v>11157</v>
      </c>
      <c r="AG475" s="134">
        <v>1</v>
      </c>
      <c r="AH475" s="134">
        <v>6.875</v>
      </c>
      <c r="AI475" s="134">
        <v>6.875</v>
      </c>
      <c r="AJ475" s="134">
        <v>0.4</v>
      </c>
      <c r="AK475" s="134">
        <v>11.824999999999999</v>
      </c>
      <c r="AL475" s="134">
        <v>7.3250000000000002</v>
      </c>
      <c r="AM475" s="134">
        <v>7.2750000000000004</v>
      </c>
      <c r="AN475" s="134">
        <v>4.41</v>
      </c>
      <c r="AO475" s="134">
        <v>0.36499999999999999</v>
      </c>
      <c r="AP475" s="134">
        <v>0.5</v>
      </c>
      <c r="AQ475" s="134">
        <v>7</v>
      </c>
      <c r="AR475" s="134">
        <v>7</v>
      </c>
      <c r="AS475" s="134">
        <v>1.9E-2</v>
      </c>
      <c r="AT475" s="133" t="s">
        <v>1763</v>
      </c>
      <c r="AU475" s="133" t="s">
        <v>1758</v>
      </c>
      <c r="AV475" s="133" t="s">
        <v>9603</v>
      </c>
      <c r="AW475" s="133" t="s">
        <v>9630</v>
      </c>
    </row>
    <row r="476" spans="1:49" x14ac:dyDescent="0.25">
      <c r="A476" s="80" t="s">
        <v>1779</v>
      </c>
      <c r="B476" s="80" t="s">
        <v>1804</v>
      </c>
      <c r="C476" s="80" t="s">
        <v>9933</v>
      </c>
      <c r="D476" s="80" t="s">
        <v>9934</v>
      </c>
      <c r="E476" s="80" t="s">
        <v>1766</v>
      </c>
      <c r="F476" s="80" t="s">
        <v>9935</v>
      </c>
      <c r="G476" s="80" t="s">
        <v>9729</v>
      </c>
      <c r="H476" s="80" t="s">
        <v>9936</v>
      </c>
      <c r="I476" s="80" t="s">
        <v>1804</v>
      </c>
      <c r="K476" s="80" t="s">
        <v>12332</v>
      </c>
      <c r="L476" s="80" t="s">
        <v>914</v>
      </c>
      <c r="M476" s="80" t="s">
        <v>2417</v>
      </c>
      <c r="N476" s="80" t="s">
        <v>13940</v>
      </c>
      <c r="O476" s="80" t="s">
        <v>3587</v>
      </c>
      <c r="P476" s="80" t="s">
        <v>4557</v>
      </c>
      <c r="Q476" s="80" t="s">
        <v>1804</v>
      </c>
      <c r="R476" s="80" t="s">
        <v>5982</v>
      </c>
      <c r="S476" s="80" t="s">
        <v>1760</v>
      </c>
      <c r="T476" s="80" t="s">
        <v>1757</v>
      </c>
      <c r="U476" s="110">
        <v>9.3000000000000007</v>
      </c>
      <c r="V476" s="110">
        <v>55.8</v>
      </c>
      <c r="W476" s="91">
        <v>3.49</v>
      </c>
      <c r="X476" s="91">
        <v>41.88</v>
      </c>
      <c r="Y476" s="110" t="s">
        <v>7087</v>
      </c>
      <c r="Z476" s="110" t="s">
        <v>7088</v>
      </c>
      <c r="AB476" s="133" t="s">
        <v>7691</v>
      </c>
      <c r="AC476" s="133" t="s">
        <v>7691</v>
      </c>
      <c r="AD476" s="133" t="s">
        <v>1759</v>
      </c>
      <c r="AE476" s="79">
        <v>12</v>
      </c>
      <c r="AF476" s="79" t="s">
        <v>11150</v>
      </c>
      <c r="AG476" s="134">
        <v>3.625</v>
      </c>
      <c r="AH476" s="134">
        <v>3.625</v>
      </c>
      <c r="AI476" s="134">
        <v>7.5</v>
      </c>
      <c r="AJ476" s="134">
        <v>0.24399999999999999</v>
      </c>
      <c r="AK476" s="134">
        <v>15.574999999999999</v>
      </c>
      <c r="AL476" s="134">
        <v>11.7</v>
      </c>
      <c r="AM476" s="134">
        <v>8.5250000000000004</v>
      </c>
      <c r="AN476" s="134">
        <v>3.8279999999999998</v>
      </c>
      <c r="AO476" s="134">
        <v>0.89900000000000002</v>
      </c>
      <c r="AP476" s="134">
        <v>3.5</v>
      </c>
      <c r="AQ476" s="134">
        <v>3.5</v>
      </c>
      <c r="AR476" s="134">
        <v>5</v>
      </c>
      <c r="AS476" s="134">
        <v>2.5000000000000001E-2</v>
      </c>
      <c r="AT476" s="133" t="s">
        <v>1767</v>
      </c>
      <c r="AU476" s="133" t="s">
        <v>7065</v>
      </c>
      <c r="AV476" s="133" t="s">
        <v>9598</v>
      </c>
      <c r="AW476" s="133" t="s">
        <v>9633</v>
      </c>
    </row>
    <row r="477" spans="1:49" x14ac:dyDescent="0.25">
      <c r="A477" s="80" t="s">
        <v>1779</v>
      </c>
      <c r="B477" s="80" t="s">
        <v>1780</v>
      </c>
      <c r="C477" s="80" t="s">
        <v>9983</v>
      </c>
      <c r="D477" s="80" t="s">
        <v>9984</v>
      </c>
      <c r="E477" s="80" t="s">
        <v>1771</v>
      </c>
      <c r="F477" s="80" t="s">
        <v>9985</v>
      </c>
      <c r="G477" s="80" t="s">
        <v>9677</v>
      </c>
      <c r="H477" s="80" t="s">
        <v>9986</v>
      </c>
      <c r="I477" s="80" t="s">
        <v>9728</v>
      </c>
      <c r="K477" s="80" t="s">
        <v>1820</v>
      </c>
      <c r="L477" s="80" t="s">
        <v>634</v>
      </c>
      <c r="M477" s="80" t="s">
        <v>2173</v>
      </c>
      <c r="N477" s="80" t="s">
        <v>3371</v>
      </c>
      <c r="O477" s="80" t="s">
        <v>3523</v>
      </c>
      <c r="P477" s="80" t="s">
        <v>4100</v>
      </c>
      <c r="Q477" s="80" t="s">
        <v>5379</v>
      </c>
      <c r="R477" s="80" t="s">
        <v>5736</v>
      </c>
      <c r="S477" s="80" t="s">
        <v>1760</v>
      </c>
      <c r="T477" s="80" t="s">
        <v>1757</v>
      </c>
      <c r="U477" s="110">
        <v>1.75</v>
      </c>
      <c r="V477" s="110">
        <v>10.5</v>
      </c>
      <c r="W477" s="91">
        <v>0.875</v>
      </c>
      <c r="X477" s="91">
        <v>10.5</v>
      </c>
      <c r="Y477" s="110" t="s">
        <v>7087</v>
      </c>
      <c r="Z477" s="110" t="s">
        <v>1</v>
      </c>
      <c r="AB477" s="133" t="s">
        <v>7445</v>
      </c>
      <c r="AC477" s="133" t="s">
        <v>7445</v>
      </c>
      <c r="AD477" s="133" t="s">
        <v>1759</v>
      </c>
      <c r="AE477" s="79">
        <v>12</v>
      </c>
      <c r="AF477" s="79" t="s">
        <v>11145</v>
      </c>
      <c r="AG477" s="134">
        <v>0.75</v>
      </c>
      <c r="AH477" s="134">
        <v>8.875</v>
      </c>
      <c r="AI477" s="134">
        <v>8.875</v>
      </c>
      <c r="AJ477" s="134">
        <v>0.22500000000000001</v>
      </c>
      <c r="AK477" s="134">
        <v>9.6999999999999993</v>
      </c>
      <c r="AL477" s="134">
        <v>8.1999999999999993</v>
      </c>
      <c r="AM477" s="134">
        <v>9.65</v>
      </c>
      <c r="AN477" s="134">
        <v>3.14</v>
      </c>
      <c r="AO477" s="134">
        <v>0.44400000000000001</v>
      </c>
      <c r="AP477" s="134">
        <v>0.5</v>
      </c>
      <c r="AQ477" s="134">
        <v>8.75</v>
      </c>
      <c r="AR477" s="134">
        <v>8.75</v>
      </c>
      <c r="AS477" s="134">
        <v>0.03</v>
      </c>
      <c r="AT477" s="133" t="s">
        <v>1763</v>
      </c>
      <c r="AU477" s="133" t="s">
        <v>7065</v>
      </c>
      <c r="AV477" s="133" t="s">
        <v>9603</v>
      </c>
      <c r="AW477" s="133" t="s">
        <v>9630</v>
      </c>
    </row>
    <row r="478" spans="1:49" x14ac:dyDescent="0.25">
      <c r="A478" s="80" t="s">
        <v>1779</v>
      </c>
      <c r="B478" s="80" t="s">
        <v>1797</v>
      </c>
      <c r="C478" s="80" t="s">
        <v>9879</v>
      </c>
      <c r="D478" s="80" t="s">
        <v>9880</v>
      </c>
      <c r="E478" s="80" t="s">
        <v>1787</v>
      </c>
      <c r="F478" s="80" t="s">
        <v>9881</v>
      </c>
      <c r="G478" s="80" t="s">
        <v>9753</v>
      </c>
      <c r="H478" s="80" t="s">
        <v>9882</v>
      </c>
      <c r="I478" s="80" t="s">
        <v>9635</v>
      </c>
      <c r="K478" s="80" t="s">
        <v>1820</v>
      </c>
      <c r="L478" s="80" t="s">
        <v>161</v>
      </c>
      <c r="M478" s="80" t="s">
        <v>2018</v>
      </c>
      <c r="N478" s="80" t="s">
        <v>3387</v>
      </c>
      <c r="O478" s="80" t="s">
        <v>3576</v>
      </c>
      <c r="P478" s="80" t="s">
        <v>4175</v>
      </c>
      <c r="Q478" s="80" t="s">
        <v>5374</v>
      </c>
      <c r="R478" s="80" t="s">
        <v>5581</v>
      </c>
      <c r="S478" s="80" t="s">
        <v>7066</v>
      </c>
      <c r="T478" s="80" t="s">
        <v>1757</v>
      </c>
      <c r="U478" s="110">
        <v>4.8499999999999996</v>
      </c>
      <c r="V478" s="110">
        <v>29.1</v>
      </c>
      <c r="W478" s="91">
        <v>1.8187500000000001</v>
      </c>
      <c r="X478" s="91">
        <v>21.824999999999999</v>
      </c>
      <c r="Y478" s="110" t="s">
        <v>7087</v>
      </c>
      <c r="Z478" s="110" t="s">
        <v>1</v>
      </c>
      <c r="AB478" s="133" t="s">
        <v>7290</v>
      </c>
      <c r="AC478" s="133" t="s">
        <v>8881</v>
      </c>
      <c r="AD478" s="133" t="s">
        <v>1757</v>
      </c>
      <c r="AE478" s="79">
        <v>144</v>
      </c>
      <c r="AF478" s="79" t="s">
        <v>11136</v>
      </c>
      <c r="AG478" s="134">
        <v>0.875</v>
      </c>
      <c r="AH478" s="134">
        <v>4</v>
      </c>
      <c r="AI478" s="134">
        <v>4.375</v>
      </c>
      <c r="AJ478" s="134">
        <v>0.08</v>
      </c>
      <c r="AK478" s="134">
        <v>7.25</v>
      </c>
      <c r="AL478" s="134">
        <v>6</v>
      </c>
      <c r="AM478" s="134">
        <v>4.25</v>
      </c>
      <c r="AN478" s="134">
        <v>1</v>
      </c>
      <c r="AO478" s="134">
        <v>0.107</v>
      </c>
      <c r="AP478" s="134">
        <v>0.25</v>
      </c>
      <c r="AQ478" s="134">
        <v>0.625</v>
      </c>
      <c r="AR478" s="134">
        <v>3</v>
      </c>
      <c r="AS478" s="134">
        <v>6.2E-2</v>
      </c>
      <c r="AT478" s="133" t="s">
        <v>1799</v>
      </c>
      <c r="AU478" s="133" t="s">
        <v>1783</v>
      </c>
      <c r="AV478" s="133" t="s">
        <v>9609</v>
      </c>
      <c r="AW478" s="133" t="s">
        <v>9632</v>
      </c>
    </row>
    <row r="479" spans="1:49" x14ac:dyDescent="0.25">
      <c r="A479" s="80" t="s">
        <v>1779</v>
      </c>
      <c r="B479" s="80" t="s">
        <v>1780</v>
      </c>
      <c r="C479" s="80" t="s">
        <v>9953</v>
      </c>
      <c r="D479" s="80" t="s">
        <v>9954</v>
      </c>
      <c r="E479" s="80" t="s">
        <v>1781</v>
      </c>
      <c r="F479" s="80" t="s">
        <v>9955</v>
      </c>
      <c r="G479" s="80" t="s">
        <v>9695</v>
      </c>
      <c r="H479" s="80" t="s">
        <v>9956</v>
      </c>
      <c r="I479" s="80" t="s">
        <v>5375</v>
      </c>
      <c r="K479" s="80" t="s">
        <v>13934</v>
      </c>
      <c r="L479" s="80" t="s">
        <v>532</v>
      </c>
      <c r="M479" s="80" t="s">
        <v>2626</v>
      </c>
      <c r="N479" s="80" t="s">
        <v>3423</v>
      </c>
      <c r="O479" s="80" t="s">
        <v>3527</v>
      </c>
      <c r="P479" s="80" t="s">
        <v>4736</v>
      </c>
      <c r="Q479" s="80" t="s">
        <v>5375</v>
      </c>
      <c r="R479" s="80" t="s">
        <v>6194</v>
      </c>
      <c r="S479" s="80" t="s">
        <v>1762</v>
      </c>
      <c r="T479" s="80" t="s">
        <v>1767</v>
      </c>
      <c r="U479" s="110">
        <v>5.5</v>
      </c>
      <c r="V479" s="110">
        <v>27.5</v>
      </c>
      <c r="W479" s="91">
        <v>1.48</v>
      </c>
      <c r="X479" s="91">
        <v>14.8</v>
      </c>
      <c r="Y479" s="110" t="s">
        <v>7087</v>
      </c>
      <c r="Z479" s="110" t="s">
        <v>1</v>
      </c>
      <c r="AB479" s="133" t="s">
        <v>7904</v>
      </c>
      <c r="AC479" s="133" t="s">
        <v>7904</v>
      </c>
      <c r="AD479" s="133" t="s">
        <v>1759</v>
      </c>
      <c r="AE479" s="79">
        <v>10</v>
      </c>
      <c r="AF479" s="79" t="s">
        <v>11157</v>
      </c>
      <c r="AG479" s="134">
        <v>1</v>
      </c>
      <c r="AH479" s="134">
        <v>6.875</v>
      </c>
      <c r="AI479" s="134">
        <v>6.875</v>
      </c>
      <c r="AJ479" s="134">
        <v>0.4</v>
      </c>
      <c r="AK479" s="134">
        <v>11.824999999999999</v>
      </c>
      <c r="AL479" s="134">
        <v>7.3250000000000002</v>
      </c>
      <c r="AM479" s="134">
        <v>7.2750000000000004</v>
      </c>
      <c r="AN479" s="134">
        <v>4.41</v>
      </c>
      <c r="AO479" s="134">
        <v>0.36499999999999999</v>
      </c>
      <c r="AP479" s="134">
        <v>0.5</v>
      </c>
      <c r="AQ479" s="134">
        <v>7</v>
      </c>
      <c r="AR479" s="134">
        <v>7</v>
      </c>
      <c r="AS479" s="134">
        <v>1.9E-2</v>
      </c>
      <c r="AT479" s="133" t="s">
        <v>1763</v>
      </c>
      <c r="AU479" s="133" t="s">
        <v>1758</v>
      </c>
      <c r="AV479" s="133" t="s">
        <v>9603</v>
      </c>
      <c r="AW479" s="133" t="s">
        <v>9630</v>
      </c>
    </row>
    <row r="480" spans="1:49" x14ac:dyDescent="0.25">
      <c r="A480" s="80" t="s">
        <v>1779</v>
      </c>
      <c r="B480" s="80" t="s">
        <v>1780</v>
      </c>
      <c r="C480" s="80" t="s">
        <v>9786</v>
      </c>
      <c r="D480" s="80" t="s">
        <v>9787</v>
      </c>
      <c r="E480" s="80" t="s">
        <v>1772</v>
      </c>
      <c r="F480" s="80" t="s">
        <v>9788</v>
      </c>
      <c r="G480" s="80" t="s">
        <v>9700</v>
      </c>
      <c r="H480" s="80" t="s">
        <v>9789</v>
      </c>
      <c r="I480" s="80" t="s">
        <v>5375</v>
      </c>
      <c r="K480" s="80" t="s">
        <v>1820</v>
      </c>
      <c r="L480" s="80" t="s">
        <v>1070</v>
      </c>
      <c r="M480" s="80" t="s">
        <v>2418</v>
      </c>
      <c r="N480" s="80" t="s">
        <v>3379</v>
      </c>
      <c r="O480" s="80" t="s">
        <v>3551</v>
      </c>
      <c r="P480" s="80" t="s">
        <v>4558</v>
      </c>
      <c r="Q480" s="80" t="s">
        <v>5375</v>
      </c>
      <c r="R480" s="80" t="s">
        <v>5983</v>
      </c>
      <c r="S480" s="80" t="s">
        <v>1759</v>
      </c>
      <c r="T480" s="80" t="s">
        <v>1757</v>
      </c>
      <c r="U480" s="110">
        <v>6.45</v>
      </c>
      <c r="V480" s="110">
        <v>38.700000000000003</v>
      </c>
      <c r="W480" s="91">
        <v>1.5427999999999999</v>
      </c>
      <c r="X480" s="91">
        <v>18.5136</v>
      </c>
      <c r="Y480" s="110" t="s">
        <v>14932</v>
      </c>
      <c r="Z480" s="110" t="s">
        <v>1</v>
      </c>
      <c r="AB480" s="133" t="s">
        <v>7692</v>
      </c>
      <c r="AC480" s="133" t="s">
        <v>9107</v>
      </c>
      <c r="AD480" s="133" t="s">
        <v>1764</v>
      </c>
      <c r="AE480" s="79">
        <v>48</v>
      </c>
      <c r="AF480" s="79" t="s">
        <v>11116</v>
      </c>
      <c r="AG480" s="134">
        <v>0.5</v>
      </c>
      <c r="AH480" s="134">
        <v>7.25</v>
      </c>
      <c r="AI480" s="134">
        <v>17.5</v>
      </c>
      <c r="AJ480" s="134">
        <v>0.32</v>
      </c>
      <c r="AK480" s="134">
        <v>14.938000000000001</v>
      </c>
      <c r="AL480" s="134">
        <v>8.5630000000000006</v>
      </c>
      <c r="AM480" s="134">
        <v>5.375</v>
      </c>
      <c r="AN480" s="134">
        <v>4</v>
      </c>
      <c r="AO480" s="134">
        <v>0.39800000000000002</v>
      </c>
      <c r="AP480" s="134">
        <v>0</v>
      </c>
      <c r="AQ480" s="134">
        <v>108</v>
      </c>
      <c r="AR480" s="134">
        <v>54</v>
      </c>
      <c r="AS480" s="134"/>
      <c r="AT480" s="133" t="s">
        <v>1771</v>
      </c>
      <c r="AU480" s="133" t="s">
        <v>1760</v>
      </c>
      <c r="AV480" s="133" t="s">
        <v>9602</v>
      </c>
      <c r="AW480" s="133" t="s">
        <v>9629</v>
      </c>
    </row>
    <row r="481" spans="1:49" x14ac:dyDescent="0.25">
      <c r="A481" s="80" t="s">
        <v>1779</v>
      </c>
      <c r="B481" s="80" t="s">
        <v>1797</v>
      </c>
      <c r="C481" s="80" t="s">
        <v>9636</v>
      </c>
      <c r="D481" s="80" t="s">
        <v>9637</v>
      </c>
      <c r="E481" s="80" t="s">
        <v>1787</v>
      </c>
      <c r="F481" s="80" t="s">
        <v>9899</v>
      </c>
      <c r="G481" s="80" t="s">
        <v>9734</v>
      </c>
      <c r="H481" s="80" t="s">
        <v>9900</v>
      </c>
      <c r="I481" s="80" t="s">
        <v>9635</v>
      </c>
      <c r="K481" s="80" t="s">
        <v>1820</v>
      </c>
      <c r="L481" s="80" t="s">
        <v>1083</v>
      </c>
      <c r="M481" s="80" t="s">
        <v>2021</v>
      </c>
      <c r="N481" s="80" t="s">
        <v>3387</v>
      </c>
      <c r="O481" s="80" t="s">
        <v>3577</v>
      </c>
      <c r="P481" s="80" t="s">
        <v>4200</v>
      </c>
      <c r="Q481" s="80" t="s">
        <v>5374</v>
      </c>
      <c r="R481" s="80" t="s">
        <v>5584</v>
      </c>
      <c r="S481" s="80" t="s">
        <v>1760</v>
      </c>
      <c r="T481" s="80" t="s">
        <v>1757</v>
      </c>
      <c r="U481" s="110">
        <v>3.1</v>
      </c>
      <c r="V481" s="110">
        <v>18.600000000000001</v>
      </c>
      <c r="W481" s="91">
        <v>1.1625000000000001</v>
      </c>
      <c r="X481" s="91">
        <v>13.95</v>
      </c>
      <c r="Y481" s="110" t="s">
        <v>7087</v>
      </c>
      <c r="Z481" s="110" t="s">
        <v>1</v>
      </c>
      <c r="AB481" s="133" t="s">
        <v>7293</v>
      </c>
      <c r="AC481" s="133" t="s">
        <v>8882</v>
      </c>
      <c r="AD481" s="133" t="s">
        <v>1757</v>
      </c>
      <c r="AE481" s="79">
        <v>144</v>
      </c>
      <c r="AF481" s="79" t="s">
        <v>11140</v>
      </c>
      <c r="AG481" s="134">
        <v>4.5</v>
      </c>
      <c r="AH481" s="134">
        <v>4.5</v>
      </c>
      <c r="AI481" s="134">
        <v>6.625</v>
      </c>
      <c r="AJ481" s="134">
        <v>0.13900000000000001</v>
      </c>
      <c r="AK481" s="134">
        <v>14.25</v>
      </c>
      <c r="AL481" s="134">
        <v>4.5</v>
      </c>
      <c r="AM481" s="134">
        <v>4.5</v>
      </c>
      <c r="AN481" s="134">
        <v>1.74</v>
      </c>
      <c r="AO481" s="134">
        <v>0.16700000000000001</v>
      </c>
      <c r="AP481" s="134">
        <v>4</v>
      </c>
      <c r="AQ481" s="134">
        <v>4</v>
      </c>
      <c r="AR481" s="134">
        <v>6.25</v>
      </c>
      <c r="AS481" s="134">
        <v>1.9E-2</v>
      </c>
      <c r="AT481" s="133" t="s">
        <v>9568</v>
      </c>
      <c r="AU481" s="133" t="s">
        <v>1767</v>
      </c>
      <c r="AV481" s="133" t="s">
        <v>9597</v>
      </c>
      <c r="AW481" s="133" t="s">
        <v>9632</v>
      </c>
    </row>
    <row r="482" spans="1:49" x14ac:dyDescent="0.25">
      <c r="A482" s="80" t="s">
        <v>1779</v>
      </c>
      <c r="B482" s="80" t="s">
        <v>1780</v>
      </c>
      <c r="C482" s="80" t="s">
        <v>9941</v>
      </c>
      <c r="D482" s="80" t="s">
        <v>9942</v>
      </c>
      <c r="E482" s="80" t="s">
        <v>1772</v>
      </c>
      <c r="F482" s="80" t="s">
        <v>9943</v>
      </c>
      <c r="G482" s="80" t="s">
        <v>9700</v>
      </c>
      <c r="H482" s="80" t="s">
        <v>9944</v>
      </c>
      <c r="I482" s="80" t="s">
        <v>5375</v>
      </c>
      <c r="K482" s="80" t="s">
        <v>1820</v>
      </c>
      <c r="L482" s="80" t="s">
        <v>203</v>
      </c>
      <c r="M482" s="80" t="s">
        <v>2278</v>
      </c>
      <c r="N482" s="80" t="s">
        <v>3393</v>
      </c>
      <c r="O482" s="80" t="s">
        <v>3590</v>
      </c>
      <c r="P482" s="80" t="s">
        <v>4446</v>
      </c>
      <c r="Q482" s="80" t="s">
        <v>5375</v>
      </c>
      <c r="R482" s="80" t="s">
        <v>5843</v>
      </c>
      <c r="S482" s="80" t="s">
        <v>1759</v>
      </c>
      <c r="T482" s="80" t="s">
        <v>1757</v>
      </c>
      <c r="U482" s="110">
        <v>9.9</v>
      </c>
      <c r="V482" s="110">
        <v>59.4</v>
      </c>
      <c r="W482" s="91">
        <v>2.5055999999999998</v>
      </c>
      <c r="X482" s="91">
        <v>30.0672</v>
      </c>
      <c r="Y482" s="110" t="s">
        <v>14932</v>
      </c>
      <c r="Z482" s="110" t="s">
        <v>1</v>
      </c>
      <c r="AB482" s="133" t="s">
        <v>7552</v>
      </c>
      <c r="AC482" s="133" t="s">
        <v>7552</v>
      </c>
      <c r="AD482" s="133" t="s">
        <v>1759</v>
      </c>
      <c r="AE482" s="79">
        <v>12</v>
      </c>
      <c r="AF482" s="79" t="s">
        <v>11153</v>
      </c>
      <c r="AG482" s="134">
        <v>0.25</v>
      </c>
      <c r="AH482" s="134">
        <v>11</v>
      </c>
      <c r="AI482" s="134">
        <v>13.5</v>
      </c>
      <c r="AJ482" s="134">
        <v>0.34699999999999998</v>
      </c>
      <c r="AK482" s="134">
        <v>11.5</v>
      </c>
      <c r="AL482" s="134">
        <v>11.25</v>
      </c>
      <c r="AM482" s="134">
        <v>4.125</v>
      </c>
      <c r="AN482" s="134">
        <v>4.34</v>
      </c>
      <c r="AO482" s="134">
        <v>0.309</v>
      </c>
      <c r="AP482" s="134">
        <v>0</v>
      </c>
      <c r="AQ482" s="134">
        <v>82</v>
      </c>
      <c r="AR482" s="134">
        <v>82</v>
      </c>
      <c r="AS482" s="134"/>
      <c r="AT482" s="133" t="s">
        <v>7066</v>
      </c>
      <c r="AU482" s="133" t="s">
        <v>1783</v>
      </c>
      <c r="AV482" s="133" t="s">
        <v>9602</v>
      </c>
      <c r="AW482" s="133" t="s">
        <v>9629</v>
      </c>
    </row>
    <row r="483" spans="1:49" x14ac:dyDescent="0.25">
      <c r="A483" s="80" t="s">
        <v>1779</v>
      </c>
      <c r="B483" s="80" t="s">
        <v>1780</v>
      </c>
      <c r="C483" s="80" t="s">
        <v>9814</v>
      </c>
      <c r="D483" s="80" t="s">
        <v>9815</v>
      </c>
      <c r="E483" s="80" t="s">
        <v>1781</v>
      </c>
      <c r="F483" s="80" t="s">
        <v>9816</v>
      </c>
      <c r="G483" s="80" t="s">
        <v>9744</v>
      </c>
      <c r="H483" s="80" t="s">
        <v>9779</v>
      </c>
      <c r="I483" s="80" t="s">
        <v>5375</v>
      </c>
      <c r="K483" s="80" t="s">
        <v>13934</v>
      </c>
      <c r="L483" s="80" t="s">
        <v>536</v>
      </c>
      <c r="M483" s="80" t="s">
        <v>2629</v>
      </c>
      <c r="N483" s="80" t="s">
        <v>3423</v>
      </c>
      <c r="O483" s="80" t="s">
        <v>3553</v>
      </c>
      <c r="P483" s="80" t="s">
        <v>4739</v>
      </c>
      <c r="Q483" s="80" t="s">
        <v>5375</v>
      </c>
      <c r="R483" s="80" t="s">
        <v>6197</v>
      </c>
      <c r="S483" s="80" t="s">
        <v>1766</v>
      </c>
      <c r="T483" s="80" t="s">
        <v>1757</v>
      </c>
      <c r="U483" s="110">
        <v>4.75</v>
      </c>
      <c r="V483" s="110">
        <v>28.5</v>
      </c>
      <c r="W483" s="91">
        <v>1.06</v>
      </c>
      <c r="X483" s="91">
        <v>12.72</v>
      </c>
      <c r="Y483" s="110" t="s">
        <v>7087</v>
      </c>
      <c r="Z483" s="110" t="s">
        <v>1</v>
      </c>
      <c r="AB483" s="133" t="s">
        <v>7907</v>
      </c>
      <c r="AC483" s="133" t="s">
        <v>7907</v>
      </c>
      <c r="AD483" s="133" t="s">
        <v>1759</v>
      </c>
      <c r="AE483" s="79">
        <v>12</v>
      </c>
      <c r="AF483" s="79" t="s">
        <v>11121</v>
      </c>
      <c r="AG483" s="134">
        <v>1.625</v>
      </c>
      <c r="AH483" s="134">
        <v>5</v>
      </c>
      <c r="AI483" s="134">
        <v>5</v>
      </c>
      <c r="AJ483" s="134">
        <v>0.24399999999999999</v>
      </c>
      <c r="AK483" s="134">
        <v>12.7</v>
      </c>
      <c r="AL483" s="134">
        <v>11.2</v>
      </c>
      <c r="AM483" s="134">
        <v>5.65</v>
      </c>
      <c r="AN483" s="134">
        <v>3.4780000000000002</v>
      </c>
      <c r="AO483" s="134">
        <v>0.46500000000000002</v>
      </c>
      <c r="AP483" s="134">
        <v>5.5E-2</v>
      </c>
      <c r="AQ483" s="134">
        <v>10</v>
      </c>
      <c r="AR483" s="134">
        <v>10</v>
      </c>
      <c r="AS483" s="134">
        <v>6.0000000000000001E-3</v>
      </c>
      <c r="AT483" s="133" t="s">
        <v>1757</v>
      </c>
      <c r="AU483" s="133" t="s">
        <v>1760</v>
      </c>
      <c r="AV483" s="133" t="s">
        <v>9601</v>
      </c>
      <c r="AW483" s="133" t="s">
        <v>9630</v>
      </c>
    </row>
    <row r="484" spans="1:49" x14ac:dyDescent="0.25">
      <c r="A484" s="80" t="s">
        <v>1779</v>
      </c>
      <c r="B484" s="80" t="s">
        <v>1780</v>
      </c>
      <c r="C484" s="80" t="s">
        <v>9650</v>
      </c>
      <c r="D484" s="80" t="s">
        <v>9651</v>
      </c>
      <c r="E484" s="80" t="s">
        <v>1772</v>
      </c>
      <c r="F484" s="80" t="s">
        <v>9652</v>
      </c>
      <c r="G484" s="80" t="s">
        <v>9644</v>
      </c>
      <c r="H484" s="80" t="s">
        <v>9653</v>
      </c>
      <c r="I484" s="80" t="s">
        <v>5375</v>
      </c>
      <c r="K484" s="80" t="s">
        <v>1820</v>
      </c>
      <c r="L484" s="80" t="s">
        <v>509</v>
      </c>
      <c r="M484" s="80" t="s">
        <v>2420</v>
      </c>
      <c r="N484" s="80" t="s">
        <v>3393</v>
      </c>
      <c r="O484" s="80" t="s">
        <v>3516</v>
      </c>
      <c r="P484" s="80" t="s">
        <v>4560</v>
      </c>
      <c r="Q484" s="80" t="s">
        <v>5375</v>
      </c>
      <c r="R484" s="80" t="s">
        <v>5985</v>
      </c>
      <c r="S484" s="80" t="s">
        <v>1762</v>
      </c>
      <c r="T484" s="80" t="s">
        <v>1757</v>
      </c>
      <c r="U484" s="110">
        <v>6.4</v>
      </c>
      <c r="V484" s="110">
        <v>38.4</v>
      </c>
      <c r="W484" s="91">
        <v>1.6588000000000001</v>
      </c>
      <c r="X484" s="91">
        <v>19.9056</v>
      </c>
      <c r="Y484" s="110" t="s">
        <v>14932</v>
      </c>
      <c r="Z484" s="110" t="s">
        <v>1</v>
      </c>
      <c r="AB484" s="133" t="s">
        <v>7694</v>
      </c>
      <c r="AC484" s="133" t="s">
        <v>9108</v>
      </c>
      <c r="AD484" s="133" t="s">
        <v>1760</v>
      </c>
      <c r="AE484" s="79">
        <v>96</v>
      </c>
      <c r="AF484" s="79" t="s">
        <v>11078</v>
      </c>
      <c r="AG484" s="134">
        <v>1</v>
      </c>
      <c r="AH484" s="134">
        <v>4.9370000000000003</v>
      </c>
      <c r="AI484" s="134">
        <v>9.9369999999999994</v>
      </c>
      <c r="AJ484" s="134">
        <v>0.29599999999999999</v>
      </c>
      <c r="AK484" s="134">
        <v>8.75</v>
      </c>
      <c r="AL484" s="134">
        <v>7.75</v>
      </c>
      <c r="AM484" s="134">
        <v>5.25</v>
      </c>
      <c r="AN484" s="134">
        <v>3.7</v>
      </c>
      <c r="AO484" s="134">
        <v>0.20599999999999999</v>
      </c>
      <c r="AP484" s="134">
        <v>0.125</v>
      </c>
      <c r="AQ484" s="134">
        <v>1</v>
      </c>
      <c r="AR484" s="134">
        <v>7</v>
      </c>
      <c r="AS484" s="134">
        <v>1.2E-2</v>
      </c>
      <c r="AT484" s="133" t="s">
        <v>9567</v>
      </c>
      <c r="AU484" s="133" t="s">
        <v>7075</v>
      </c>
      <c r="AV484" s="133" t="s">
        <v>9598</v>
      </c>
      <c r="AW484" s="133" t="s">
        <v>9629</v>
      </c>
    </row>
    <row r="485" spans="1:49" x14ac:dyDescent="0.25">
      <c r="A485" s="80" t="s">
        <v>1779</v>
      </c>
      <c r="B485" s="80" t="s">
        <v>1797</v>
      </c>
      <c r="C485" s="80" t="s">
        <v>9906</v>
      </c>
      <c r="D485" s="80" t="s">
        <v>9907</v>
      </c>
      <c r="E485" s="80" t="s">
        <v>1787</v>
      </c>
      <c r="F485" s="80" t="s">
        <v>9908</v>
      </c>
      <c r="G485" s="80" t="s">
        <v>9734</v>
      </c>
      <c r="H485" s="80" t="s">
        <v>9909</v>
      </c>
      <c r="I485" s="80" t="s">
        <v>9635</v>
      </c>
      <c r="K485" s="80" t="s">
        <v>13934</v>
      </c>
      <c r="L485" s="80" t="s">
        <v>550</v>
      </c>
      <c r="M485" s="80" t="s">
        <v>2025</v>
      </c>
      <c r="N485" s="80" t="s">
        <v>3387</v>
      </c>
      <c r="O485" s="80" t="s">
        <v>3581</v>
      </c>
      <c r="P485" s="80" t="s">
        <v>4204</v>
      </c>
      <c r="Q485" s="80" t="s">
        <v>5374</v>
      </c>
      <c r="R485" s="80" t="s">
        <v>5588</v>
      </c>
      <c r="S485" s="80" t="s">
        <v>1760</v>
      </c>
      <c r="T485" s="80" t="s">
        <v>1758</v>
      </c>
      <c r="U485" s="110">
        <v>6.25</v>
      </c>
      <c r="V485" s="110">
        <v>18.75</v>
      </c>
      <c r="W485" s="91">
        <v>2.34375</v>
      </c>
      <c r="X485" s="91">
        <v>14.0625</v>
      </c>
      <c r="Y485" s="110" t="s">
        <v>7087</v>
      </c>
      <c r="Z485" s="110" t="s">
        <v>1</v>
      </c>
      <c r="AB485" s="133" t="s">
        <v>7297</v>
      </c>
      <c r="AC485" s="133" t="s">
        <v>8886</v>
      </c>
      <c r="AD485" s="133" t="s">
        <v>1762</v>
      </c>
      <c r="AE485" s="79">
        <v>144</v>
      </c>
      <c r="AF485" s="79" t="s">
        <v>11143</v>
      </c>
      <c r="AG485" s="134">
        <v>4</v>
      </c>
      <c r="AH485" s="134">
        <v>4</v>
      </c>
      <c r="AI485" s="134">
        <v>7</v>
      </c>
      <c r="AJ485" s="134">
        <v>0.17599999999999999</v>
      </c>
      <c r="AK485" s="134">
        <v>13</v>
      </c>
      <c r="AL485" s="134">
        <v>5</v>
      </c>
      <c r="AM485" s="134">
        <v>4.25</v>
      </c>
      <c r="AN485" s="134">
        <v>1.1000000000000001</v>
      </c>
      <c r="AO485" s="134">
        <v>0.16</v>
      </c>
      <c r="AP485" s="134">
        <v>4</v>
      </c>
      <c r="AQ485" s="134">
        <v>4</v>
      </c>
      <c r="AR485" s="134">
        <v>6.25</v>
      </c>
      <c r="AS485" s="134">
        <v>1.9E-2</v>
      </c>
      <c r="AT485" s="133" t="s">
        <v>9568</v>
      </c>
      <c r="AU485" s="133" t="s">
        <v>1783</v>
      </c>
      <c r="AV485" s="133" t="s">
        <v>9597</v>
      </c>
      <c r="AW485" s="133" t="s">
        <v>9628</v>
      </c>
    </row>
    <row r="486" spans="1:49" x14ac:dyDescent="0.25">
      <c r="A486" s="80" t="s">
        <v>1779</v>
      </c>
      <c r="B486" s="80" t="s">
        <v>1780</v>
      </c>
      <c r="C486" s="80" t="s">
        <v>9776</v>
      </c>
      <c r="D486" s="80" t="s">
        <v>9777</v>
      </c>
      <c r="E486" s="80" t="s">
        <v>1781</v>
      </c>
      <c r="F486" s="80" t="s">
        <v>9778</v>
      </c>
      <c r="G486" s="80" t="s">
        <v>9668</v>
      </c>
      <c r="H486" s="80" t="s">
        <v>9779</v>
      </c>
      <c r="I486" s="80" t="s">
        <v>5375</v>
      </c>
      <c r="K486" s="80" t="s">
        <v>13934</v>
      </c>
      <c r="L486" s="80" t="s">
        <v>488</v>
      </c>
      <c r="M486" s="80" t="s">
        <v>2631</v>
      </c>
      <c r="N486" s="80" t="s">
        <v>3423</v>
      </c>
      <c r="O486" s="80" t="s">
        <v>3546</v>
      </c>
      <c r="P486" s="80" t="s">
        <v>4741</v>
      </c>
      <c r="Q486" s="80" t="s">
        <v>5375</v>
      </c>
      <c r="R486" s="80" t="s">
        <v>6199</v>
      </c>
      <c r="S486" s="80" t="s">
        <v>1766</v>
      </c>
      <c r="T486" s="80" t="s">
        <v>1757</v>
      </c>
      <c r="U486" s="110">
        <v>5.8</v>
      </c>
      <c r="V486" s="110">
        <v>34.799999999999997</v>
      </c>
      <c r="W486" s="91">
        <v>1.47</v>
      </c>
      <c r="X486" s="91">
        <v>17.64</v>
      </c>
      <c r="Y486" s="110" t="s">
        <v>7087</v>
      </c>
      <c r="Z486" s="110" t="s">
        <v>1</v>
      </c>
      <c r="AB486" s="133" t="s">
        <v>7909</v>
      </c>
      <c r="AC486" s="133" t="s">
        <v>7909</v>
      </c>
      <c r="AD486" s="133" t="s">
        <v>1759</v>
      </c>
      <c r="AE486" s="79">
        <v>12</v>
      </c>
      <c r="AF486" s="79" t="s">
        <v>11111</v>
      </c>
      <c r="AG486" s="134">
        <v>1.5</v>
      </c>
      <c r="AH486" s="134">
        <v>6.5</v>
      </c>
      <c r="AI486" s="134">
        <v>6.5</v>
      </c>
      <c r="AJ486" s="134">
        <v>0.43099999999999999</v>
      </c>
      <c r="AK486" s="134">
        <v>13.688000000000001</v>
      </c>
      <c r="AL486" s="134">
        <v>13.063000000000001</v>
      </c>
      <c r="AM486" s="134">
        <v>7</v>
      </c>
      <c r="AN486" s="134">
        <v>5.8019999999999996</v>
      </c>
      <c r="AO486" s="134">
        <v>0.72399999999999998</v>
      </c>
      <c r="AP486" s="134">
        <v>5.5E-2</v>
      </c>
      <c r="AQ486" s="134">
        <v>12.875</v>
      </c>
      <c r="AR486" s="134">
        <v>12.875</v>
      </c>
      <c r="AS486" s="134">
        <v>6.0000000000000001E-3</v>
      </c>
      <c r="AT486" s="133" t="s">
        <v>7075</v>
      </c>
      <c r="AU486" s="133" t="s">
        <v>1758</v>
      </c>
      <c r="AV486" s="133" t="s">
        <v>9601</v>
      </c>
      <c r="AW486" s="133" t="s">
        <v>9630</v>
      </c>
    </row>
    <row r="487" spans="1:49" x14ac:dyDescent="0.25">
      <c r="A487" s="80" t="s">
        <v>1779</v>
      </c>
      <c r="B487" s="80" t="s">
        <v>1784</v>
      </c>
      <c r="C487" s="80" t="s">
        <v>9799</v>
      </c>
      <c r="D487" s="80" t="s">
        <v>9800</v>
      </c>
      <c r="E487" s="80" t="s">
        <v>1787</v>
      </c>
      <c r="F487" s="80" t="s">
        <v>9801</v>
      </c>
      <c r="G487" s="80" t="s">
        <v>9802</v>
      </c>
      <c r="H487" s="80" t="s">
        <v>9803</v>
      </c>
      <c r="I487" s="80" t="s">
        <v>9635</v>
      </c>
      <c r="K487" s="80" t="s">
        <v>12332</v>
      </c>
      <c r="L487" s="80" t="s">
        <v>453</v>
      </c>
      <c r="M487" s="80" t="s">
        <v>2423</v>
      </c>
      <c r="N487" s="80" t="s">
        <v>3368</v>
      </c>
      <c r="O487" s="80" t="s">
        <v>3658</v>
      </c>
      <c r="P487" s="80" t="s">
        <v>4563</v>
      </c>
      <c r="Q487" s="80" t="s">
        <v>5374</v>
      </c>
      <c r="R487" s="80" t="s">
        <v>5988</v>
      </c>
      <c r="S487" s="80" t="s">
        <v>1759</v>
      </c>
      <c r="T487" s="80" t="s">
        <v>1757</v>
      </c>
      <c r="U487" s="110">
        <v>2.35</v>
      </c>
      <c r="V487" s="110">
        <v>14.1</v>
      </c>
      <c r="W487" s="91">
        <v>0.88124999999999998</v>
      </c>
      <c r="X487" s="91">
        <v>10.574999999999999</v>
      </c>
      <c r="Y487" s="110" t="s">
        <v>7087</v>
      </c>
      <c r="Z487" s="110" t="s">
        <v>1</v>
      </c>
      <c r="AB487" s="133" t="s">
        <v>7697</v>
      </c>
      <c r="AC487" s="133" t="s">
        <v>9110</v>
      </c>
      <c r="AD487" s="133" t="s">
        <v>1762</v>
      </c>
      <c r="AE487" s="79">
        <v>288</v>
      </c>
      <c r="AF487" s="79" t="s">
        <v>11118</v>
      </c>
      <c r="AG487" s="134">
        <v>0.25</v>
      </c>
      <c r="AH487" s="134">
        <v>4</v>
      </c>
      <c r="AI487" s="134">
        <v>4</v>
      </c>
      <c r="AJ487" s="134">
        <v>4.8000000000000001E-2</v>
      </c>
      <c r="AK487" s="134">
        <v>4.25</v>
      </c>
      <c r="AL487" s="134">
        <v>4.25</v>
      </c>
      <c r="AM487" s="134">
        <v>4</v>
      </c>
      <c r="AN487" s="134">
        <v>0.6</v>
      </c>
      <c r="AO487" s="134">
        <v>4.2000000000000003E-2</v>
      </c>
      <c r="AP487" s="134">
        <v>0.5</v>
      </c>
      <c r="AQ487" s="134">
        <v>0.5</v>
      </c>
      <c r="AR487" s="134">
        <v>0.01</v>
      </c>
      <c r="AS487" s="134">
        <v>1E-3</v>
      </c>
      <c r="AT487" s="133" t="s">
        <v>9575</v>
      </c>
      <c r="AU487" s="133" t="s">
        <v>1757</v>
      </c>
      <c r="AV487" s="133" t="s">
        <v>9597</v>
      </c>
      <c r="AW487" s="133" t="s">
        <v>9632</v>
      </c>
    </row>
    <row r="488" spans="1:49" x14ac:dyDescent="0.25">
      <c r="A488" s="80" t="s">
        <v>1800</v>
      </c>
      <c r="B488" s="80" t="s">
        <v>1816</v>
      </c>
      <c r="C488" s="80" t="s">
        <v>11490</v>
      </c>
      <c r="D488" s="80" t="s">
        <v>11574</v>
      </c>
      <c r="E488" s="80" t="s">
        <v>1778</v>
      </c>
      <c r="F488" s="80" t="s">
        <v>11594</v>
      </c>
      <c r="G488" s="80" t="s">
        <v>9797</v>
      </c>
      <c r="H488" s="80" t="s">
        <v>9798</v>
      </c>
      <c r="I488" s="80" t="s">
        <v>9635</v>
      </c>
      <c r="K488" s="80" t="s">
        <v>12337</v>
      </c>
      <c r="L488" s="80" t="s">
        <v>11430</v>
      </c>
      <c r="M488" s="80" t="s">
        <v>11509</v>
      </c>
      <c r="N488" s="80" t="s">
        <v>11626</v>
      </c>
      <c r="O488" s="80" t="s">
        <v>11630</v>
      </c>
      <c r="P488" s="80" t="s">
        <v>11631</v>
      </c>
      <c r="Q488" s="80" t="s">
        <v>5374</v>
      </c>
      <c r="R488" s="80" t="s">
        <v>11632</v>
      </c>
      <c r="S488" s="80" t="s">
        <v>1759</v>
      </c>
      <c r="T488" s="80" t="s">
        <v>1757</v>
      </c>
      <c r="U488" s="110">
        <v>4</v>
      </c>
      <c r="V488" s="110">
        <v>24</v>
      </c>
      <c r="W488" s="91">
        <v>1.5</v>
      </c>
      <c r="X488" s="91">
        <v>18</v>
      </c>
      <c r="Y488" s="110" t="s">
        <v>7087</v>
      </c>
      <c r="Z488" s="110" t="s">
        <v>1</v>
      </c>
      <c r="AB488" s="133" t="s">
        <v>11919</v>
      </c>
      <c r="AC488" s="133" t="s">
        <v>11920</v>
      </c>
      <c r="AD488" s="133" t="s">
        <v>1757</v>
      </c>
      <c r="AE488" s="79">
        <v>144</v>
      </c>
      <c r="AF488" s="79" t="s">
        <v>12092</v>
      </c>
      <c r="AG488" s="134">
        <v>1.5</v>
      </c>
      <c r="AH488" s="134">
        <v>5.5</v>
      </c>
      <c r="AI488" s="134">
        <v>13.75</v>
      </c>
      <c r="AJ488" s="134">
        <v>0.112</v>
      </c>
      <c r="AK488" s="134">
        <v>19</v>
      </c>
      <c r="AL488" s="134">
        <v>10.25</v>
      </c>
      <c r="AM488" s="134">
        <v>2.5</v>
      </c>
      <c r="AN488" s="134">
        <v>1.4</v>
      </c>
      <c r="AO488" s="134">
        <v>0.28199999999999997</v>
      </c>
      <c r="AP488" s="134">
        <v>9</v>
      </c>
      <c r="AQ488" s="134">
        <v>9</v>
      </c>
      <c r="AR488" s="134">
        <v>9</v>
      </c>
      <c r="AS488" s="134">
        <v>0.05</v>
      </c>
      <c r="AT488" s="133" t="s">
        <v>7075</v>
      </c>
      <c r="AU488" s="133" t="s">
        <v>1791</v>
      </c>
      <c r="AV488" s="133" t="s">
        <v>9597</v>
      </c>
      <c r="AW488" s="133" t="s">
        <v>9632</v>
      </c>
    </row>
    <row r="489" spans="1:49" x14ac:dyDescent="0.25">
      <c r="A489" s="80" t="s">
        <v>1779</v>
      </c>
      <c r="B489" s="80" t="s">
        <v>1780</v>
      </c>
      <c r="C489" s="80" t="s">
        <v>9584</v>
      </c>
      <c r="D489" s="80" t="s">
        <v>9675</v>
      </c>
      <c r="E489" s="80" t="s">
        <v>1781</v>
      </c>
      <c r="F489" s="80" t="s">
        <v>9676</v>
      </c>
      <c r="G489" s="80" t="s">
        <v>9677</v>
      </c>
      <c r="H489" s="80" t="s">
        <v>9678</v>
      </c>
      <c r="I489" s="80" t="s">
        <v>5375</v>
      </c>
      <c r="K489" s="80" t="s">
        <v>13934</v>
      </c>
      <c r="L489" s="80" t="s">
        <v>496</v>
      </c>
      <c r="M489" s="80" t="s">
        <v>2635</v>
      </c>
      <c r="N489" s="80" t="s">
        <v>3423</v>
      </c>
      <c r="O489" s="80" t="s">
        <v>3523</v>
      </c>
      <c r="P489" s="80" t="s">
        <v>4745</v>
      </c>
      <c r="Q489" s="80" t="s">
        <v>5375</v>
      </c>
      <c r="R489" s="80" t="s">
        <v>6203</v>
      </c>
      <c r="S489" s="80" t="s">
        <v>1762</v>
      </c>
      <c r="T489" s="80" t="s">
        <v>1767</v>
      </c>
      <c r="U489" s="110">
        <v>8.65</v>
      </c>
      <c r="V489" s="110">
        <v>43.25</v>
      </c>
      <c r="W489" s="91">
        <v>2.0099999999999998</v>
      </c>
      <c r="X489" s="91">
        <v>20.100000000000001</v>
      </c>
      <c r="Y489" s="110" t="s">
        <v>7087</v>
      </c>
      <c r="Z489" s="110" t="s">
        <v>1</v>
      </c>
      <c r="AB489" s="133" t="s">
        <v>7913</v>
      </c>
      <c r="AC489" s="133" t="s">
        <v>7913</v>
      </c>
      <c r="AD489" s="133" t="s">
        <v>1759</v>
      </c>
      <c r="AE489" s="79">
        <v>10</v>
      </c>
      <c r="AF489" s="79" t="s">
        <v>11087</v>
      </c>
      <c r="AG489" s="134">
        <v>1.125</v>
      </c>
      <c r="AH489" s="134">
        <v>8.875</v>
      </c>
      <c r="AI489" s="134">
        <v>8.875</v>
      </c>
      <c r="AJ489" s="134">
        <v>0.61299999999999999</v>
      </c>
      <c r="AK489" s="134">
        <v>12.813000000000001</v>
      </c>
      <c r="AL489" s="134">
        <v>9.3130000000000006</v>
      </c>
      <c r="AM489" s="134">
        <v>9.5</v>
      </c>
      <c r="AN489" s="134">
        <v>6.79</v>
      </c>
      <c r="AO489" s="134">
        <v>0.65600000000000003</v>
      </c>
      <c r="AP489" s="134">
        <v>0.5</v>
      </c>
      <c r="AQ489" s="134">
        <v>8.75</v>
      </c>
      <c r="AR489" s="134">
        <v>8.75</v>
      </c>
      <c r="AS489" s="134">
        <v>0.03</v>
      </c>
      <c r="AT489" s="133" t="s">
        <v>1765</v>
      </c>
      <c r="AU489" s="133" t="s">
        <v>7065</v>
      </c>
      <c r="AV489" s="133" t="s">
        <v>9603</v>
      </c>
      <c r="AW489" s="133" t="s">
        <v>9630</v>
      </c>
    </row>
    <row r="490" spans="1:49" x14ac:dyDescent="0.25">
      <c r="A490" s="80" t="s">
        <v>1779</v>
      </c>
      <c r="B490" s="80" t="s">
        <v>1780</v>
      </c>
      <c r="C490" s="80" t="s">
        <v>9941</v>
      </c>
      <c r="D490" s="80" t="s">
        <v>9942</v>
      </c>
      <c r="E490" s="80" t="s">
        <v>1772</v>
      </c>
      <c r="F490" s="80" t="s">
        <v>9943</v>
      </c>
      <c r="G490" s="80" t="s">
        <v>9700</v>
      </c>
      <c r="H490" s="80" t="s">
        <v>9944</v>
      </c>
      <c r="I490" s="80" t="s">
        <v>5375</v>
      </c>
      <c r="K490" s="80" t="s">
        <v>1820</v>
      </c>
      <c r="L490" s="80" t="s">
        <v>1348</v>
      </c>
      <c r="M490" s="80" t="s">
        <v>2284</v>
      </c>
      <c r="N490" s="80" t="s">
        <v>3384</v>
      </c>
      <c r="O490" s="80" t="s">
        <v>3590</v>
      </c>
      <c r="P490" s="80" t="s">
        <v>4451</v>
      </c>
      <c r="Q490" s="80" t="s">
        <v>5375</v>
      </c>
      <c r="R490" s="80" t="s">
        <v>5849</v>
      </c>
      <c r="S490" s="80" t="s">
        <v>1759</v>
      </c>
      <c r="T490" s="80" t="s">
        <v>1757</v>
      </c>
      <c r="U490" s="110">
        <v>9.9</v>
      </c>
      <c r="V490" s="110">
        <v>59.4</v>
      </c>
      <c r="W490" s="91">
        <v>2.5055999999999998</v>
      </c>
      <c r="X490" s="91">
        <v>30.0672</v>
      </c>
      <c r="Y490" s="110" t="s">
        <v>14932</v>
      </c>
      <c r="Z490" s="110" t="s">
        <v>1</v>
      </c>
      <c r="AB490" s="133" t="s">
        <v>7558</v>
      </c>
      <c r="AC490" s="133" t="s">
        <v>7558</v>
      </c>
      <c r="AD490" s="133" t="s">
        <v>1759</v>
      </c>
      <c r="AE490" s="79">
        <v>12</v>
      </c>
      <c r="AF490" s="79" t="s">
        <v>11153</v>
      </c>
      <c r="AG490" s="134">
        <v>0.25</v>
      </c>
      <c r="AH490" s="134">
        <v>11</v>
      </c>
      <c r="AI490" s="134">
        <v>13.5</v>
      </c>
      <c r="AJ490" s="134">
        <v>0.34699999999999998</v>
      </c>
      <c r="AK490" s="134">
        <v>11.5</v>
      </c>
      <c r="AL490" s="134">
        <v>11.25</v>
      </c>
      <c r="AM490" s="134">
        <v>4.125</v>
      </c>
      <c r="AN490" s="134">
        <v>4.34</v>
      </c>
      <c r="AO490" s="134">
        <v>0.309</v>
      </c>
      <c r="AP490" s="134">
        <v>0</v>
      </c>
      <c r="AQ490" s="134">
        <v>82</v>
      </c>
      <c r="AR490" s="134">
        <v>82</v>
      </c>
      <c r="AS490" s="134"/>
      <c r="AT490" s="133" t="s">
        <v>7066</v>
      </c>
      <c r="AU490" s="133" t="s">
        <v>1783</v>
      </c>
      <c r="AV490" s="133" t="s">
        <v>9602</v>
      </c>
      <c r="AW490" s="133" t="s">
        <v>9629</v>
      </c>
    </row>
    <row r="491" spans="1:49" x14ac:dyDescent="0.25">
      <c r="A491" s="80" t="s">
        <v>1779</v>
      </c>
      <c r="B491" s="80" t="s">
        <v>1780</v>
      </c>
      <c r="C491" s="80" t="s">
        <v>9786</v>
      </c>
      <c r="D491" s="80" t="s">
        <v>9787</v>
      </c>
      <c r="E491" s="80" t="s">
        <v>1772</v>
      </c>
      <c r="F491" s="80" t="s">
        <v>9788</v>
      </c>
      <c r="G491" s="80" t="s">
        <v>9700</v>
      </c>
      <c r="H491" s="80" t="s">
        <v>9789</v>
      </c>
      <c r="I491" s="80" t="s">
        <v>5375</v>
      </c>
      <c r="K491" s="80" t="s">
        <v>1820</v>
      </c>
      <c r="L491" s="80" t="s">
        <v>456</v>
      </c>
      <c r="M491" s="80" t="s">
        <v>2424</v>
      </c>
      <c r="N491" s="80" t="s">
        <v>3366</v>
      </c>
      <c r="O491" s="80" t="s">
        <v>3551</v>
      </c>
      <c r="P491" s="80" t="s">
        <v>4564</v>
      </c>
      <c r="Q491" s="80" t="s">
        <v>5375</v>
      </c>
      <c r="R491" s="80" t="s">
        <v>5989</v>
      </c>
      <c r="S491" s="80" t="s">
        <v>1759</v>
      </c>
      <c r="T491" s="80" t="s">
        <v>1757</v>
      </c>
      <c r="U491" s="110">
        <v>6.45</v>
      </c>
      <c r="V491" s="110">
        <v>38.700000000000003</v>
      </c>
      <c r="W491" s="91">
        <v>1.5427999999999999</v>
      </c>
      <c r="X491" s="91">
        <v>18.5136</v>
      </c>
      <c r="Y491" s="110" t="s">
        <v>14932</v>
      </c>
      <c r="Z491" s="110" t="s">
        <v>1</v>
      </c>
      <c r="AB491" s="133" t="s">
        <v>7698</v>
      </c>
      <c r="AC491" s="133" t="s">
        <v>9111</v>
      </c>
      <c r="AD491" s="133" t="s">
        <v>1764</v>
      </c>
      <c r="AE491" s="79">
        <v>48</v>
      </c>
      <c r="AF491" s="79" t="s">
        <v>11116</v>
      </c>
      <c r="AG491" s="134">
        <v>0.5</v>
      </c>
      <c r="AH491" s="134">
        <v>7.25</v>
      </c>
      <c r="AI491" s="134">
        <v>17.5</v>
      </c>
      <c r="AJ491" s="134">
        <v>0.32</v>
      </c>
      <c r="AK491" s="134">
        <v>14.938000000000001</v>
      </c>
      <c r="AL491" s="134">
        <v>8.5630000000000006</v>
      </c>
      <c r="AM491" s="134">
        <v>5.375</v>
      </c>
      <c r="AN491" s="134">
        <v>4</v>
      </c>
      <c r="AO491" s="134">
        <v>0.39800000000000002</v>
      </c>
      <c r="AP491" s="134">
        <v>0</v>
      </c>
      <c r="AQ491" s="134">
        <v>108</v>
      </c>
      <c r="AR491" s="134">
        <v>54</v>
      </c>
      <c r="AS491" s="134"/>
      <c r="AT491" s="133" t="s">
        <v>1771</v>
      </c>
      <c r="AU491" s="133" t="s">
        <v>1760</v>
      </c>
      <c r="AV491" s="133" t="s">
        <v>9602</v>
      </c>
      <c r="AW491" s="133" t="s">
        <v>9629</v>
      </c>
    </row>
    <row r="492" spans="1:49" x14ac:dyDescent="0.25">
      <c r="A492" s="80" t="s">
        <v>1779</v>
      </c>
      <c r="B492" s="80" t="s">
        <v>1780</v>
      </c>
      <c r="C492" s="80" t="s">
        <v>9736</v>
      </c>
      <c r="D492" s="80" t="s">
        <v>9737</v>
      </c>
      <c r="E492" s="80" t="s">
        <v>1794</v>
      </c>
      <c r="F492" s="80" t="s">
        <v>9738</v>
      </c>
      <c r="G492" s="80" t="s">
        <v>9726</v>
      </c>
      <c r="H492" s="80" t="s">
        <v>9739</v>
      </c>
      <c r="I492" s="80" t="s">
        <v>5375</v>
      </c>
      <c r="K492" s="80" t="s">
        <v>13934</v>
      </c>
      <c r="L492" s="80" t="s">
        <v>870</v>
      </c>
      <c r="M492" s="80" t="s">
        <v>2638</v>
      </c>
      <c r="N492" s="80" t="s">
        <v>3423</v>
      </c>
      <c r="O492" s="80" t="s">
        <v>3535</v>
      </c>
      <c r="P492" s="80" t="s">
        <v>4748</v>
      </c>
      <c r="Q492" s="80" t="s">
        <v>5375</v>
      </c>
      <c r="R492" s="80" t="s">
        <v>6206</v>
      </c>
      <c r="S492" s="80" t="s">
        <v>1762</v>
      </c>
      <c r="T492" s="80" t="s">
        <v>1767</v>
      </c>
      <c r="U492" s="110">
        <v>8.25</v>
      </c>
      <c r="V492" s="110">
        <v>41.25</v>
      </c>
      <c r="W492" s="91">
        <v>3.1654</v>
      </c>
      <c r="X492" s="91">
        <v>31.654</v>
      </c>
      <c r="Y492" s="110" t="s">
        <v>14933</v>
      </c>
      <c r="Z492" s="110" t="s">
        <v>1</v>
      </c>
      <c r="AB492" s="133" t="s">
        <v>7916</v>
      </c>
      <c r="AC492" s="133" t="s">
        <v>7916</v>
      </c>
      <c r="AD492" s="133" t="s">
        <v>1759</v>
      </c>
      <c r="AE492" s="79">
        <v>10</v>
      </c>
      <c r="AF492" s="79" t="s">
        <v>11102</v>
      </c>
      <c r="AG492" s="134">
        <v>3.15</v>
      </c>
      <c r="AH492" s="134">
        <v>3.15</v>
      </c>
      <c r="AI492" s="134">
        <v>9.5299999999999994</v>
      </c>
      <c r="AJ492" s="134">
        <v>0.41199999999999998</v>
      </c>
      <c r="AK492" s="134">
        <v>16.2</v>
      </c>
      <c r="AL492" s="134">
        <v>6.8250000000000002</v>
      </c>
      <c r="AM492" s="134">
        <v>10.525</v>
      </c>
      <c r="AN492" s="134">
        <v>4.29</v>
      </c>
      <c r="AO492" s="134">
        <v>0.67300000000000004</v>
      </c>
      <c r="AP492" s="134">
        <v>3.125</v>
      </c>
      <c r="AQ492" s="134">
        <v>3.125</v>
      </c>
      <c r="AR492" s="134">
        <v>3.75</v>
      </c>
      <c r="AS492" s="134">
        <v>2.5000000000000001E-2</v>
      </c>
      <c r="AT492" s="133" t="s">
        <v>1765</v>
      </c>
      <c r="AU492" s="133" t="s">
        <v>1764</v>
      </c>
      <c r="AV492" s="133" t="s">
        <v>9608</v>
      </c>
      <c r="AW492" s="133" t="s">
        <v>9629</v>
      </c>
    </row>
    <row r="493" spans="1:49" x14ac:dyDescent="0.25">
      <c r="A493" s="80" t="s">
        <v>1798</v>
      </c>
      <c r="B493" s="80" t="s">
        <v>1784</v>
      </c>
      <c r="C493" s="80" t="s">
        <v>11491</v>
      </c>
      <c r="D493" s="80" t="s">
        <v>11575</v>
      </c>
      <c r="E493" s="80" t="s">
        <v>7086</v>
      </c>
      <c r="F493" s="80" t="s">
        <v>11595</v>
      </c>
      <c r="G493" s="80" t="s">
        <v>9716</v>
      </c>
      <c r="H493" s="80" t="s">
        <v>11596</v>
      </c>
      <c r="I493" s="80" t="s">
        <v>9635</v>
      </c>
      <c r="K493" s="80" t="s">
        <v>12337</v>
      </c>
      <c r="L493" s="80" t="s">
        <v>11434</v>
      </c>
      <c r="M493" s="80" t="s">
        <v>11514</v>
      </c>
      <c r="N493" s="80" t="s">
        <v>3376</v>
      </c>
      <c r="O493" s="80" t="s">
        <v>11645</v>
      </c>
      <c r="P493" s="80" t="s">
        <v>11646</v>
      </c>
      <c r="Q493" s="80" t="s">
        <v>1798</v>
      </c>
      <c r="R493" s="80" t="s">
        <v>11647</v>
      </c>
      <c r="S493" s="80" t="s">
        <v>1759</v>
      </c>
      <c r="T493" s="80" t="s">
        <v>1758</v>
      </c>
      <c r="U493" s="110">
        <v>6.4</v>
      </c>
      <c r="V493" s="110">
        <v>19.2</v>
      </c>
      <c r="W493" s="91">
        <v>2.7839999999999998</v>
      </c>
      <c r="X493" s="91">
        <v>16.704000000000001</v>
      </c>
      <c r="Y493" s="110" t="s">
        <v>14932</v>
      </c>
      <c r="Z493" s="110" t="s">
        <v>1</v>
      </c>
      <c r="AB493" s="133" t="s">
        <v>11929</v>
      </c>
      <c r="AC493" s="133" t="s">
        <v>11930</v>
      </c>
      <c r="AD493" s="133" t="s">
        <v>1764</v>
      </c>
      <c r="AE493" s="79">
        <v>24</v>
      </c>
      <c r="AF493" s="79" t="s">
        <v>12094</v>
      </c>
      <c r="AG493" s="134">
        <v>1.89</v>
      </c>
      <c r="AH493" s="134">
        <v>15.984</v>
      </c>
      <c r="AI493" s="134">
        <v>4.96</v>
      </c>
      <c r="AJ493" s="134">
        <v>0.46500000000000002</v>
      </c>
      <c r="AK493" s="134">
        <v>16.338999999999999</v>
      </c>
      <c r="AL493" s="134">
        <v>5.3150000000000004</v>
      </c>
      <c r="AM493" s="134">
        <v>3.5430000000000001</v>
      </c>
      <c r="AN493" s="134">
        <v>2.9079999999999999</v>
      </c>
      <c r="AO493" s="134">
        <v>0.17799999999999999</v>
      </c>
      <c r="AP493" s="134">
        <v>5</v>
      </c>
      <c r="AQ493" s="134">
        <v>15.75</v>
      </c>
      <c r="AR493" s="134">
        <v>1.5</v>
      </c>
      <c r="AS493" s="134">
        <v>4.5999999999999999E-2</v>
      </c>
      <c r="AT493" s="133" t="s">
        <v>9556</v>
      </c>
      <c r="AU493" s="133" t="s">
        <v>7070</v>
      </c>
      <c r="AV493" s="133" t="s">
        <v>9607</v>
      </c>
      <c r="AW493" s="133" t="s">
        <v>9629</v>
      </c>
    </row>
    <row r="494" spans="1:49" x14ac:dyDescent="0.25">
      <c r="A494" s="80" t="s">
        <v>1779</v>
      </c>
      <c r="B494" s="80" t="s">
        <v>1780</v>
      </c>
      <c r="C494" s="80" t="s">
        <v>9821</v>
      </c>
      <c r="D494" s="80" t="s">
        <v>9822</v>
      </c>
      <c r="E494" s="80" t="s">
        <v>1781</v>
      </c>
      <c r="F494" s="80" t="s">
        <v>9823</v>
      </c>
      <c r="G494" s="80" t="s">
        <v>9685</v>
      </c>
      <c r="H494" s="80" t="s">
        <v>9824</v>
      </c>
      <c r="I494" s="80" t="s">
        <v>5375</v>
      </c>
      <c r="K494" s="80" t="s">
        <v>1820</v>
      </c>
      <c r="L494" s="80" t="s">
        <v>569</v>
      </c>
      <c r="M494" s="80" t="s">
        <v>2038</v>
      </c>
      <c r="N494" s="80" t="s">
        <v>3391</v>
      </c>
      <c r="O494" s="80" t="s">
        <v>3556</v>
      </c>
      <c r="P494" s="80" t="s">
        <v>4217</v>
      </c>
      <c r="Q494" s="80" t="s">
        <v>5375</v>
      </c>
      <c r="R494" s="80" t="s">
        <v>5601</v>
      </c>
      <c r="S494" s="80" t="s">
        <v>1762</v>
      </c>
      <c r="T494" s="80" t="s">
        <v>1767</v>
      </c>
      <c r="U494" s="110">
        <v>13.5</v>
      </c>
      <c r="V494" s="110">
        <v>67.5</v>
      </c>
      <c r="W494" s="91">
        <v>4.08</v>
      </c>
      <c r="X494" s="91">
        <v>40.799999999999997</v>
      </c>
      <c r="Y494" s="110" t="s">
        <v>7087</v>
      </c>
      <c r="Z494" s="110" t="s">
        <v>1</v>
      </c>
      <c r="AB494" s="133" t="s">
        <v>7310</v>
      </c>
      <c r="AC494" s="133" t="s">
        <v>8893</v>
      </c>
      <c r="AD494" s="133" t="s">
        <v>1759</v>
      </c>
      <c r="AE494" s="79">
        <v>10</v>
      </c>
      <c r="AF494" s="79" t="s">
        <v>11122</v>
      </c>
      <c r="AG494" s="134">
        <v>1.75</v>
      </c>
      <c r="AH494" s="134">
        <v>10.125</v>
      </c>
      <c r="AI494" s="134">
        <v>10.125</v>
      </c>
      <c r="AJ494" s="134">
        <v>1.04</v>
      </c>
      <c r="AK494" s="134">
        <v>18.812999999999999</v>
      </c>
      <c r="AL494" s="134">
        <v>11.063000000000001</v>
      </c>
      <c r="AM494" s="134">
        <v>11.375</v>
      </c>
      <c r="AN494" s="134">
        <v>11.77</v>
      </c>
      <c r="AO494" s="134">
        <v>1.37</v>
      </c>
      <c r="AP494" s="134">
        <v>0.75</v>
      </c>
      <c r="AQ494" s="134">
        <v>10</v>
      </c>
      <c r="AR494" s="134">
        <v>10</v>
      </c>
      <c r="AS494" s="134">
        <v>0.05</v>
      </c>
      <c r="AT494" s="133" t="s">
        <v>1760</v>
      </c>
      <c r="AU494" s="133" t="s">
        <v>1764</v>
      </c>
      <c r="AV494" s="133" t="s">
        <v>9603</v>
      </c>
      <c r="AW494" s="133" t="s">
        <v>9630</v>
      </c>
    </row>
    <row r="495" spans="1:49" x14ac:dyDescent="0.25">
      <c r="A495" s="80" t="s">
        <v>1779</v>
      </c>
      <c r="B495" s="80" t="s">
        <v>1780</v>
      </c>
      <c r="C495" s="80" t="s">
        <v>9650</v>
      </c>
      <c r="D495" s="80" t="s">
        <v>9651</v>
      </c>
      <c r="E495" s="80" t="s">
        <v>1772</v>
      </c>
      <c r="F495" s="80" t="s">
        <v>9652</v>
      </c>
      <c r="G495" s="80" t="s">
        <v>9644</v>
      </c>
      <c r="H495" s="80" t="s">
        <v>9653</v>
      </c>
      <c r="I495" s="80" t="s">
        <v>5375</v>
      </c>
      <c r="K495" s="80" t="s">
        <v>13934</v>
      </c>
      <c r="L495" s="80" t="s">
        <v>539</v>
      </c>
      <c r="M495" s="80" t="s">
        <v>2640</v>
      </c>
      <c r="N495" s="80" t="s">
        <v>3423</v>
      </c>
      <c r="O495" s="80" t="s">
        <v>3562</v>
      </c>
      <c r="P495" s="80" t="s">
        <v>4750</v>
      </c>
      <c r="Q495" s="80" t="s">
        <v>5375</v>
      </c>
      <c r="R495" s="80" t="s">
        <v>6208</v>
      </c>
      <c r="S495" s="80" t="s">
        <v>1762</v>
      </c>
      <c r="T495" s="80" t="s">
        <v>1757</v>
      </c>
      <c r="U495" s="110">
        <v>6.4</v>
      </c>
      <c r="V495" s="110">
        <v>38.4</v>
      </c>
      <c r="W495" s="91">
        <v>1.6588000000000001</v>
      </c>
      <c r="X495" s="91">
        <v>19.9056</v>
      </c>
      <c r="Y495" s="110" t="s">
        <v>14932</v>
      </c>
      <c r="Z495" s="110" t="s">
        <v>1</v>
      </c>
      <c r="AB495" s="133" t="s">
        <v>7918</v>
      </c>
      <c r="AC495" s="133" t="s">
        <v>9216</v>
      </c>
      <c r="AD495" s="133" t="s">
        <v>1760</v>
      </c>
      <c r="AE495" s="79">
        <v>96</v>
      </c>
      <c r="AF495" s="79" t="s">
        <v>11085</v>
      </c>
      <c r="AG495" s="134">
        <v>1</v>
      </c>
      <c r="AH495" s="134">
        <v>4.9370000000000003</v>
      </c>
      <c r="AI495" s="134">
        <v>10</v>
      </c>
      <c r="AJ495" s="134">
        <v>0.28299999999999997</v>
      </c>
      <c r="AK495" s="134">
        <v>9.25</v>
      </c>
      <c r="AL495" s="134">
        <v>8.125</v>
      </c>
      <c r="AM495" s="134">
        <v>5</v>
      </c>
      <c r="AN495" s="134">
        <v>3.5379999999999998</v>
      </c>
      <c r="AO495" s="134">
        <v>0.217</v>
      </c>
      <c r="AP495" s="134"/>
      <c r="AQ495" s="134"/>
      <c r="AR495" s="134"/>
      <c r="AS495" s="134"/>
      <c r="AT495" s="133" t="s">
        <v>1761</v>
      </c>
      <c r="AU495" s="133" t="s">
        <v>7075</v>
      </c>
      <c r="AV495" s="133" t="s">
        <v>9598</v>
      </c>
      <c r="AW495" s="133" t="s">
        <v>9629</v>
      </c>
    </row>
    <row r="496" spans="1:49" x14ac:dyDescent="0.25">
      <c r="A496" s="80" t="s">
        <v>1779</v>
      </c>
      <c r="B496" s="80" t="s">
        <v>1780</v>
      </c>
      <c r="C496" s="80" t="s">
        <v>9941</v>
      </c>
      <c r="D496" s="80" t="s">
        <v>9942</v>
      </c>
      <c r="E496" s="80" t="s">
        <v>1772</v>
      </c>
      <c r="F496" s="80" t="s">
        <v>9943</v>
      </c>
      <c r="G496" s="80" t="s">
        <v>9700</v>
      </c>
      <c r="H496" s="80" t="s">
        <v>9944</v>
      </c>
      <c r="I496" s="80" t="s">
        <v>5375</v>
      </c>
      <c r="K496" s="80" t="s">
        <v>1820</v>
      </c>
      <c r="L496" s="80" t="s">
        <v>554</v>
      </c>
      <c r="M496" s="80" t="s">
        <v>2290</v>
      </c>
      <c r="N496" s="80" t="s">
        <v>3367</v>
      </c>
      <c r="O496" s="80" t="s">
        <v>3590</v>
      </c>
      <c r="P496" s="80" t="s">
        <v>4454</v>
      </c>
      <c r="Q496" s="80" t="s">
        <v>5375</v>
      </c>
      <c r="R496" s="80" t="s">
        <v>5855</v>
      </c>
      <c r="S496" s="80" t="s">
        <v>1759</v>
      </c>
      <c r="T496" s="80" t="s">
        <v>1757</v>
      </c>
      <c r="U496" s="110">
        <v>9.9</v>
      </c>
      <c r="V496" s="110">
        <v>59.4</v>
      </c>
      <c r="W496" s="91">
        <v>2.5055999999999998</v>
      </c>
      <c r="X496" s="91">
        <v>30.0672</v>
      </c>
      <c r="Y496" s="110" t="s">
        <v>14932</v>
      </c>
      <c r="Z496" s="110" t="s">
        <v>1</v>
      </c>
      <c r="AB496" s="133" t="s">
        <v>7564</v>
      </c>
      <c r="AC496" s="133" t="s">
        <v>7564</v>
      </c>
      <c r="AD496" s="133" t="s">
        <v>1759</v>
      </c>
      <c r="AE496" s="79">
        <v>12</v>
      </c>
      <c r="AF496" s="79" t="s">
        <v>11153</v>
      </c>
      <c r="AG496" s="134">
        <v>0.25</v>
      </c>
      <c r="AH496" s="134">
        <v>11</v>
      </c>
      <c r="AI496" s="134">
        <v>13.5</v>
      </c>
      <c r="AJ496" s="134">
        <v>0.34699999999999998</v>
      </c>
      <c r="AK496" s="134">
        <v>11.5</v>
      </c>
      <c r="AL496" s="134">
        <v>11.25</v>
      </c>
      <c r="AM496" s="134">
        <v>4.125</v>
      </c>
      <c r="AN496" s="134">
        <v>4.34</v>
      </c>
      <c r="AO496" s="134">
        <v>0.309</v>
      </c>
      <c r="AP496" s="134">
        <v>0</v>
      </c>
      <c r="AQ496" s="134">
        <v>82</v>
      </c>
      <c r="AR496" s="134">
        <v>82</v>
      </c>
      <c r="AS496" s="134"/>
      <c r="AT496" s="133" t="s">
        <v>7066</v>
      </c>
      <c r="AU496" s="133" t="s">
        <v>1783</v>
      </c>
      <c r="AV496" s="133" t="s">
        <v>9602</v>
      </c>
      <c r="AW496" s="133" t="s">
        <v>9629</v>
      </c>
    </row>
    <row r="497" spans="1:49" x14ac:dyDescent="0.25">
      <c r="A497" s="80" t="s">
        <v>1779</v>
      </c>
      <c r="B497" s="80" t="s">
        <v>1780</v>
      </c>
      <c r="C497" s="80" t="s">
        <v>9736</v>
      </c>
      <c r="D497" s="80" t="s">
        <v>9737</v>
      </c>
      <c r="E497" s="80" t="s">
        <v>1794</v>
      </c>
      <c r="F497" s="80" t="s">
        <v>9738</v>
      </c>
      <c r="G497" s="80" t="s">
        <v>9726</v>
      </c>
      <c r="H497" s="80" t="s">
        <v>9739</v>
      </c>
      <c r="I497" s="80" t="s">
        <v>5375</v>
      </c>
      <c r="K497" s="80" t="s">
        <v>1820</v>
      </c>
      <c r="L497" s="80" t="s">
        <v>693</v>
      </c>
      <c r="M497" s="80" t="s">
        <v>2042</v>
      </c>
      <c r="N497" s="80" t="s">
        <v>3392</v>
      </c>
      <c r="O497" s="80" t="s">
        <v>3535</v>
      </c>
      <c r="P497" s="80" t="s">
        <v>4221</v>
      </c>
      <c r="Q497" s="80" t="s">
        <v>5375</v>
      </c>
      <c r="R497" s="80" t="s">
        <v>5605</v>
      </c>
      <c r="S497" s="80" t="s">
        <v>1762</v>
      </c>
      <c r="T497" s="80" t="s">
        <v>1767</v>
      </c>
      <c r="U497" s="110">
        <v>8.25</v>
      </c>
      <c r="V497" s="110">
        <v>41.25</v>
      </c>
      <c r="W497" s="91">
        <v>3.1654</v>
      </c>
      <c r="X497" s="91">
        <v>31.654</v>
      </c>
      <c r="Y497" s="110" t="s">
        <v>14933</v>
      </c>
      <c r="Z497" s="110" t="s">
        <v>1</v>
      </c>
      <c r="AB497" s="133" t="s">
        <v>7314</v>
      </c>
      <c r="AC497" s="133" t="s">
        <v>7314</v>
      </c>
      <c r="AD497" s="133" t="s">
        <v>1759</v>
      </c>
      <c r="AE497" s="79">
        <v>10</v>
      </c>
      <c r="AF497" s="79" t="s">
        <v>11102</v>
      </c>
      <c r="AG497" s="134">
        <v>3.15</v>
      </c>
      <c r="AH497" s="134">
        <v>3.15</v>
      </c>
      <c r="AI497" s="134">
        <v>9.5299999999999994</v>
      </c>
      <c r="AJ497" s="134">
        <v>0.41199999999999998</v>
      </c>
      <c r="AK497" s="134">
        <v>16.2</v>
      </c>
      <c r="AL497" s="134">
        <v>6.8250000000000002</v>
      </c>
      <c r="AM497" s="134">
        <v>10.525</v>
      </c>
      <c r="AN497" s="134">
        <v>4.29</v>
      </c>
      <c r="AO497" s="134">
        <v>0.67300000000000004</v>
      </c>
      <c r="AP497" s="134">
        <v>3.125</v>
      </c>
      <c r="AQ497" s="134">
        <v>3.125</v>
      </c>
      <c r="AR497" s="134">
        <v>3.75</v>
      </c>
      <c r="AS497" s="134">
        <v>2.5000000000000001E-2</v>
      </c>
      <c r="AT497" s="133" t="s">
        <v>1765</v>
      </c>
      <c r="AU497" s="133" t="s">
        <v>1764</v>
      </c>
      <c r="AV497" s="133" t="s">
        <v>9608</v>
      </c>
      <c r="AW497" s="133" t="s">
        <v>9629</v>
      </c>
    </row>
    <row r="498" spans="1:49" x14ac:dyDescent="0.25">
      <c r="A498" s="80" t="s">
        <v>1779</v>
      </c>
      <c r="B498" s="80" t="s">
        <v>1780</v>
      </c>
      <c r="C498" s="80" t="s">
        <v>9650</v>
      </c>
      <c r="D498" s="80" t="s">
        <v>9651</v>
      </c>
      <c r="E498" s="80" t="s">
        <v>1772</v>
      </c>
      <c r="F498" s="80" t="s">
        <v>9652</v>
      </c>
      <c r="G498" s="80" t="s">
        <v>9644</v>
      </c>
      <c r="H498" s="80" t="s">
        <v>9653</v>
      </c>
      <c r="I498" s="80" t="s">
        <v>5375</v>
      </c>
      <c r="K498" s="80" t="s">
        <v>1820</v>
      </c>
      <c r="L498" s="80" t="s">
        <v>463</v>
      </c>
      <c r="M498" s="80" t="s">
        <v>2425</v>
      </c>
      <c r="N498" s="80" t="s">
        <v>3391</v>
      </c>
      <c r="O498" s="80" t="s">
        <v>3516</v>
      </c>
      <c r="P498" s="80" t="s">
        <v>4566</v>
      </c>
      <c r="Q498" s="80" t="s">
        <v>5375</v>
      </c>
      <c r="R498" s="80" t="s">
        <v>5990</v>
      </c>
      <c r="S498" s="80" t="s">
        <v>1762</v>
      </c>
      <c r="T498" s="80" t="s">
        <v>1757</v>
      </c>
      <c r="U498" s="110">
        <v>6.4</v>
      </c>
      <c r="V498" s="110">
        <v>38.4</v>
      </c>
      <c r="W498" s="91">
        <v>1.6588000000000001</v>
      </c>
      <c r="X498" s="91">
        <v>19.9056</v>
      </c>
      <c r="Y498" s="110" t="s">
        <v>14932</v>
      </c>
      <c r="Z498" s="110" t="s">
        <v>1</v>
      </c>
      <c r="AB498" s="133" t="s">
        <v>7699</v>
      </c>
      <c r="AC498" s="133" t="s">
        <v>9112</v>
      </c>
      <c r="AD498" s="133" t="s">
        <v>1760</v>
      </c>
      <c r="AE498" s="79">
        <v>96</v>
      </c>
      <c r="AF498" s="79" t="s">
        <v>11078</v>
      </c>
      <c r="AG498" s="134">
        <v>1</v>
      </c>
      <c r="AH498" s="134">
        <v>4.9370000000000003</v>
      </c>
      <c r="AI498" s="134">
        <v>9.9369999999999994</v>
      </c>
      <c r="AJ498" s="134">
        <v>0.29599999999999999</v>
      </c>
      <c r="AK498" s="134">
        <v>8.75</v>
      </c>
      <c r="AL498" s="134">
        <v>7.75</v>
      </c>
      <c r="AM498" s="134">
        <v>5.25</v>
      </c>
      <c r="AN498" s="134">
        <v>3.7</v>
      </c>
      <c r="AO498" s="134">
        <v>0.20599999999999999</v>
      </c>
      <c r="AP498" s="134">
        <v>0.125</v>
      </c>
      <c r="AQ498" s="134">
        <v>1</v>
      </c>
      <c r="AR498" s="134">
        <v>7</v>
      </c>
      <c r="AS498" s="134">
        <v>1.2E-2</v>
      </c>
      <c r="AT498" s="133" t="s">
        <v>9567</v>
      </c>
      <c r="AU498" s="133" t="s">
        <v>7075</v>
      </c>
      <c r="AV498" s="133" t="s">
        <v>9598</v>
      </c>
      <c r="AW498" s="133" t="s">
        <v>9629</v>
      </c>
    </row>
    <row r="499" spans="1:49" x14ac:dyDescent="0.25">
      <c r="A499" s="80" t="s">
        <v>1779</v>
      </c>
      <c r="B499" s="80" t="s">
        <v>1780</v>
      </c>
      <c r="C499" s="80" t="s">
        <v>9983</v>
      </c>
      <c r="D499" s="80" t="s">
        <v>9984</v>
      </c>
      <c r="E499" s="80" t="s">
        <v>1771</v>
      </c>
      <c r="F499" s="80" t="s">
        <v>9985</v>
      </c>
      <c r="G499" s="80" t="s">
        <v>9677</v>
      </c>
      <c r="H499" s="80" t="s">
        <v>9986</v>
      </c>
      <c r="I499" s="80" t="s">
        <v>9728</v>
      </c>
      <c r="K499" s="80" t="s">
        <v>1820</v>
      </c>
      <c r="L499" s="80" t="s">
        <v>645</v>
      </c>
      <c r="M499" s="80" t="s">
        <v>2199</v>
      </c>
      <c r="N499" s="80" t="s">
        <v>3379</v>
      </c>
      <c r="O499" s="80" t="s">
        <v>3523</v>
      </c>
      <c r="P499" s="80" t="s">
        <v>4371</v>
      </c>
      <c r="Q499" s="80" t="s">
        <v>5379</v>
      </c>
      <c r="R499" s="80" t="s">
        <v>5762</v>
      </c>
      <c r="S499" s="80" t="s">
        <v>1760</v>
      </c>
      <c r="T499" s="80" t="s">
        <v>1757</v>
      </c>
      <c r="U499" s="110">
        <v>1.75</v>
      </c>
      <c r="V499" s="110">
        <v>10.5</v>
      </c>
      <c r="W499" s="91">
        <v>0.875</v>
      </c>
      <c r="X499" s="91">
        <v>10.5</v>
      </c>
      <c r="Y499" s="110" t="s">
        <v>7087</v>
      </c>
      <c r="Z499" s="110" t="s">
        <v>1</v>
      </c>
      <c r="AB499" s="133" t="s">
        <v>7471</v>
      </c>
      <c r="AC499" s="133" t="s">
        <v>7471</v>
      </c>
      <c r="AD499" s="133" t="s">
        <v>1759</v>
      </c>
      <c r="AE499" s="79">
        <v>12</v>
      </c>
      <c r="AF499" s="79" t="s">
        <v>11145</v>
      </c>
      <c r="AG499" s="134">
        <v>0.75</v>
      </c>
      <c r="AH499" s="134">
        <v>8.875</v>
      </c>
      <c r="AI499" s="134">
        <v>8.875</v>
      </c>
      <c r="AJ499" s="134">
        <v>0.22500000000000001</v>
      </c>
      <c r="AK499" s="134">
        <v>9.6999999999999993</v>
      </c>
      <c r="AL499" s="134">
        <v>8.1999999999999993</v>
      </c>
      <c r="AM499" s="134">
        <v>9.65</v>
      </c>
      <c r="AN499" s="134">
        <v>3.14</v>
      </c>
      <c r="AO499" s="134">
        <v>0.44400000000000001</v>
      </c>
      <c r="AP499" s="134">
        <v>0.5</v>
      </c>
      <c r="AQ499" s="134">
        <v>8.75</v>
      </c>
      <c r="AR499" s="134">
        <v>8.75</v>
      </c>
      <c r="AS499" s="134">
        <v>0.03</v>
      </c>
      <c r="AT499" s="133" t="s">
        <v>1763</v>
      </c>
      <c r="AU499" s="133" t="s">
        <v>7065</v>
      </c>
      <c r="AV499" s="133" t="s">
        <v>9603</v>
      </c>
      <c r="AW499" s="133" t="s">
        <v>9630</v>
      </c>
    </row>
    <row r="500" spans="1:49" x14ac:dyDescent="0.25">
      <c r="A500" s="80" t="s">
        <v>1779</v>
      </c>
      <c r="B500" s="80" t="s">
        <v>1780</v>
      </c>
      <c r="C500" s="80" t="s">
        <v>9786</v>
      </c>
      <c r="D500" s="80" t="s">
        <v>9787</v>
      </c>
      <c r="E500" s="80" t="s">
        <v>1772</v>
      </c>
      <c r="F500" s="80" t="s">
        <v>9788</v>
      </c>
      <c r="G500" s="80" t="s">
        <v>9700</v>
      </c>
      <c r="H500" s="80" t="s">
        <v>9789</v>
      </c>
      <c r="I500" s="80" t="s">
        <v>5375</v>
      </c>
      <c r="K500" s="80" t="s">
        <v>13934</v>
      </c>
      <c r="L500" s="80" t="s">
        <v>499</v>
      </c>
      <c r="M500" s="80" t="s">
        <v>2643</v>
      </c>
      <c r="N500" s="80" t="s">
        <v>3423</v>
      </c>
      <c r="O500" s="80" t="s">
        <v>3551</v>
      </c>
      <c r="P500" s="80" t="s">
        <v>4753</v>
      </c>
      <c r="Q500" s="80" t="s">
        <v>5375</v>
      </c>
      <c r="R500" s="80" t="s">
        <v>6211</v>
      </c>
      <c r="S500" s="80" t="s">
        <v>1759</v>
      </c>
      <c r="T500" s="80" t="s">
        <v>1757</v>
      </c>
      <c r="U500" s="110">
        <v>6.45</v>
      </c>
      <c r="V500" s="110">
        <v>38.700000000000003</v>
      </c>
      <c r="W500" s="91">
        <v>1.5427999999999999</v>
      </c>
      <c r="X500" s="91">
        <v>18.5136</v>
      </c>
      <c r="Y500" s="110" t="s">
        <v>14932</v>
      </c>
      <c r="Z500" s="110" t="s">
        <v>1</v>
      </c>
      <c r="AB500" s="133" t="s">
        <v>7921</v>
      </c>
      <c r="AC500" s="133" t="s">
        <v>9218</v>
      </c>
      <c r="AD500" s="133" t="s">
        <v>1764</v>
      </c>
      <c r="AE500" s="79">
        <v>48</v>
      </c>
      <c r="AF500" s="79" t="s">
        <v>11235</v>
      </c>
      <c r="AG500" s="134">
        <v>0.25</v>
      </c>
      <c r="AH500" s="134">
        <v>7.5</v>
      </c>
      <c r="AI500" s="134">
        <v>17.25</v>
      </c>
      <c r="AJ500" s="134">
        <v>0.318</v>
      </c>
      <c r="AK500" s="134">
        <v>14.125</v>
      </c>
      <c r="AL500" s="134">
        <v>7.5</v>
      </c>
      <c r="AM500" s="134">
        <v>3.625</v>
      </c>
      <c r="AN500" s="134">
        <v>3.9790000000000001</v>
      </c>
      <c r="AO500" s="134">
        <v>0.222</v>
      </c>
      <c r="AP500" s="134">
        <v>0</v>
      </c>
      <c r="AQ500" s="134">
        <v>108</v>
      </c>
      <c r="AR500" s="134">
        <v>54</v>
      </c>
      <c r="AS500" s="134"/>
      <c r="AT500" s="133" t="s">
        <v>1773</v>
      </c>
      <c r="AU500" s="133" t="s">
        <v>7070</v>
      </c>
      <c r="AV500" s="133" t="s">
        <v>9602</v>
      </c>
      <c r="AW500" s="133" t="s">
        <v>9629</v>
      </c>
    </row>
    <row r="501" spans="1:49" x14ac:dyDescent="0.25">
      <c r="A501" s="80" t="s">
        <v>1779</v>
      </c>
      <c r="B501" s="80" t="s">
        <v>1780</v>
      </c>
      <c r="C501" s="80" t="s">
        <v>9941</v>
      </c>
      <c r="D501" s="80" t="s">
        <v>9942</v>
      </c>
      <c r="E501" s="80" t="s">
        <v>1772</v>
      </c>
      <c r="F501" s="80" t="s">
        <v>9943</v>
      </c>
      <c r="G501" s="80" t="s">
        <v>9700</v>
      </c>
      <c r="H501" s="80" t="s">
        <v>9944</v>
      </c>
      <c r="I501" s="80" t="s">
        <v>5375</v>
      </c>
      <c r="K501" s="80" t="s">
        <v>1820</v>
      </c>
      <c r="L501" s="80" t="s">
        <v>674</v>
      </c>
      <c r="M501" s="80" t="s">
        <v>2293</v>
      </c>
      <c r="N501" s="80" t="s">
        <v>3390</v>
      </c>
      <c r="O501" s="80" t="s">
        <v>3590</v>
      </c>
      <c r="P501" s="80" t="s">
        <v>4456</v>
      </c>
      <c r="Q501" s="80" t="s">
        <v>5375</v>
      </c>
      <c r="R501" s="80" t="s">
        <v>5858</v>
      </c>
      <c r="S501" s="80" t="s">
        <v>1759</v>
      </c>
      <c r="T501" s="80" t="s">
        <v>1757</v>
      </c>
      <c r="U501" s="110">
        <v>9.9</v>
      </c>
      <c r="V501" s="110">
        <v>59.4</v>
      </c>
      <c r="W501" s="91">
        <v>2.5055999999999998</v>
      </c>
      <c r="X501" s="91">
        <v>30.0672</v>
      </c>
      <c r="Y501" s="110" t="s">
        <v>14932</v>
      </c>
      <c r="Z501" s="110" t="s">
        <v>1</v>
      </c>
      <c r="AB501" s="133" t="s">
        <v>7567</v>
      </c>
      <c r="AC501" s="133" t="s">
        <v>7567</v>
      </c>
      <c r="AD501" s="133" t="s">
        <v>1759</v>
      </c>
      <c r="AE501" s="79">
        <v>12</v>
      </c>
      <c r="AF501" s="79" t="s">
        <v>11153</v>
      </c>
      <c r="AG501" s="134">
        <v>0.25</v>
      </c>
      <c r="AH501" s="134">
        <v>11</v>
      </c>
      <c r="AI501" s="134">
        <v>13.5</v>
      </c>
      <c r="AJ501" s="134">
        <v>0.34699999999999998</v>
      </c>
      <c r="AK501" s="134">
        <v>11.5</v>
      </c>
      <c r="AL501" s="134">
        <v>11.25</v>
      </c>
      <c r="AM501" s="134">
        <v>4.125</v>
      </c>
      <c r="AN501" s="134">
        <v>4.34</v>
      </c>
      <c r="AO501" s="134">
        <v>0.309</v>
      </c>
      <c r="AP501" s="134">
        <v>0</v>
      </c>
      <c r="AQ501" s="134">
        <v>82</v>
      </c>
      <c r="AR501" s="134">
        <v>82</v>
      </c>
      <c r="AS501" s="134"/>
      <c r="AT501" s="133" t="s">
        <v>7066</v>
      </c>
      <c r="AU501" s="133" t="s">
        <v>1783</v>
      </c>
      <c r="AV501" s="133" t="s">
        <v>9602</v>
      </c>
      <c r="AW501" s="133" t="s">
        <v>9629</v>
      </c>
    </row>
    <row r="502" spans="1:49" x14ac:dyDescent="0.25">
      <c r="A502" s="80" t="s">
        <v>1779</v>
      </c>
      <c r="B502" s="80" t="s">
        <v>1780</v>
      </c>
      <c r="C502" s="80" t="s">
        <v>9650</v>
      </c>
      <c r="D502" s="80" t="s">
        <v>9651</v>
      </c>
      <c r="E502" s="80" t="s">
        <v>1772</v>
      </c>
      <c r="F502" s="80" t="s">
        <v>9652</v>
      </c>
      <c r="G502" s="80" t="s">
        <v>9644</v>
      </c>
      <c r="H502" s="80" t="s">
        <v>9653</v>
      </c>
      <c r="I502" s="80" t="s">
        <v>5375</v>
      </c>
      <c r="K502" s="80" t="s">
        <v>1820</v>
      </c>
      <c r="L502" s="80" t="s">
        <v>1071</v>
      </c>
      <c r="M502" s="80" t="s">
        <v>2427</v>
      </c>
      <c r="N502" s="80" t="s">
        <v>3381</v>
      </c>
      <c r="O502" s="80" t="s">
        <v>3516</v>
      </c>
      <c r="P502" s="80" t="s">
        <v>4568</v>
      </c>
      <c r="Q502" s="80" t="s">
        <v>5375</v>
      </c>
      <c r="R502" s="80" t="s">
        <v>5992</v>
      </c>
      <c r="S502" s="80" t="s">
        <v>1762</v>
      </c>
      <c r="T502" s="80" t="s">
        <v>1757</v>
      </c>
      <c r="U502" s="110">
        <v>6.4</v>
      </c>
      <c r="V502" s="110">
        <v>38.4</v>
      </c>
      <c r="W502" s="91">
        <v>1.6588000000000001</v>
      </c>
      <c r="X502" s="91">
        <v>19.9056</v>
      </c>
      <c r="Y502" s="110" t="s">
        <v>14932</v>
      </c>
      <c r="Z502" s="110" t="s">
        <v>1</v>
      </c>
      <c r="AB502" s="133" t="s">
        <v>7701</v>
      </c>
      <c r="AC502" s="133" t="s">
        <v>9113</v>
      </c>
      <c r="AD502" s="133" t="s">
        <v>1760</v>
      </c>
      <c r="AE502" s="79">
        <v>96</v>
      </c>
      <c r="AF502" s="79" t="s">
        <v>11078</v>
      </c>
      <c r="AG502" s="134">
        <v>1</v>
      </c>
      <c r="AH502" s="134">
        <v>4.9370000000000003</v>
      </c>
      <c r="AI502" s="134">
        <v>9.9369999999999994</v>
      </c>
      <c r="AJ502" s="134">
        <v>0.29599999999999999</v>
      </c>
      <c r="AK502" s="134">
        <v>8.75</v>
      </c>
      <c r="AL502" s="134">
        <v>7.75</v>
      </c>
      <c r="AM502" s="134">
        <v>5.25</v>
      </c>
      <c r="AN502" s="134">
        <v>3.7</v>
      </c>
      <c r="AO502" s="134">
        <v>0.20599999999999999</v>
      </c>
      <c r="AP502" s="134">
        <v>0.125</v>
      </c>
      <c r="AQ502" s="134">
        <v>1</v>
      </c>
      <c r="AR502" s="134">
        <v>7</v>
      </c>
      <c r="AS502" s="134">
        <v>1.2E-2</v>
      </c>
      <c r="AT502" s="133" t="s">
        <v>9567</v>
      </c>
      <c r="AU502" s="133" t="s">
        <v>7075</v>
      </c>
      <c r="AV502" s="133" t="s">
        <v>9598</v>
      </c>
      <c r="AW502" s="133" t="s">
        <v>9629</v>
      </c>
    </row>
    <row r="503" spans="1:49" x14ac:dyDescent="0.25">
      <c r="A503" s="80" t="s">
        <v>1779</v>
      </c>
      <c r="B503" s="80" t="s">
        <v>1780</v>
      </c>
      <c r="C503" s="80" t="s">
        <v>9759</v>
      </c>
      <c r="D503" s="80" t="s">
        <v>9760</v>
      </c>
      <c r="E503" s="80" t="s">
        <v>1772</v>
      </c>
      <c r="F503" s="80" t="s">
        <v>9761</v>
      </c>
      <c r="G503" s="80" t="s">
        <v>9729</v>
      </c>
      <c r="H503" s="80" t="s">
        <v>9762</v>
      </c>
      <c r="I503" s="80" t="s">
        <v>5375</v>
      </c>
      <c r="K503" s="80" t="s">
        <v>1820</v>
      </c>
      <c r="L503" s="80" t="s">
        <v>1037</v>
      </c>
      <c r="M503" s="80" t="s">
        <v>2202</v>
      </c>
      <c r="N503" s="80" t="s">
        <v>3385</v>
      </c>
      <c r="O503" s="80" t="s">
        <v>3541</v>
      </c>
      <c r="P503" s="80" t="s">
        <v>4374</v>
      </c>
      <c r="Q503" s="80" t="s">
        <v>5375</v>
      </c>
      <c r="R503" s="80" t="s">
        <v>5765</v>
      </c>
      <c r="S503" s="80" t="s">
        <v>1763</v>
      </c>
      <c r="T503" s="80" t="s">
        <v>1757</v>
      </c>
      <c r="U503" s="110">
        <v>8.9</v>
      </c>
      <c r="V503" s="110">
        <v>53.4</v>
      </c>
      <c r="W503" s="91">
        <v>3.2827999999999999</v>
      </c>
      <c r="X503" s="91">
        <v>39.393599999999999</v>
      </c>
      <c r="Y503" s="110" t="s">
        <v>14932</v>
      </c>
      <c r="Z503" s="110" t="s">
        <v>1</v>
      </c>
      <c r="AB503" s="133" t="s">
        <v>7474</v>
      </c>
      <c r="AC503" s="133" t="s">
        <v>8999</v>
      </c>
      <c r="AD503" s="133" t="s">
        <v>1759</v>
      </c>
      <c r="AE503" s="79">
        <v>12</v>
      </c>
      <c r="AF503" s="79" t="s">
        <v>11108</v>
      </c>
      <c r="AG503" s="134">
        <v>3.9</v>
      </c>
      <c r="AH503" s="134">
        <v>3.9</v>
      </c>
      <c r="AI503" s="134">
        <v>10.9</v>
      </c>
      <c r="AJ503" s="134">
        <v>0.496</v>
      </c>
      <c r="AK503" s="134">
        <v>23.5</v>
      </c>
      <c r="AL503" s="134">
        <v>8</v>
      </c>
      <c r="AM503" s="134">
        <v>11</v>
      </c>
      <c r="AN503" s="134">
        <v>6.2</v>
      </c>
      <c r="AO503" s="134">
        <v>1.1970000000000001</v>
      </c>
      <c r="AP503" s="134">
        <v>3.75</v>
      </c>
      <c r="AQ503" s="134">
        <v>3.75</v>
      </c>
      <c r="AR503" s="134">
        <v>4.5</v>
      </c>
      <c r="AS503" s="134">
        <v>2.5000000000000001E-2</v>
      </c>
      <c r="AT503" s="133" t="s">
        <v>1767</v>
      </c>
      <c r="AU503" s="133" t="s">
        <v>1764</v>
      </c>
      <c r="AV503" s="133" t="s">
        <v>9598</v>
      </c>
      <c r="AW503" s="133" t="s">
        <v>9629</v>
      </c>
    </row>
    <row r="504" spans="1:49" x14ac:dyDescent="0.25">
      <c r="A504" s="80" t="s">
        <v>1776</v>
      </c>
      <c r="B504" s="80" t="s">
        <v>1805</v>
      </c>
      <c r="C504" s="80" t="s">
        <v>10390</v>
      </c>
      <c r="D504" s="80" t="s">
        <v>10391</v>
      </c>
      <c r="E504" s="80" t="s">
        <v>1811</v>
      </c>
      <c r="F504" s="80" t="s">
        <v>10392</v>
      </c>
      <c r="G504" s="80" t="s">
        <v>9785</v>
      </c>
      <c r="H504" s="80" t="s">
        <v>10393</v>
      </c>
      <c r="I504" s="80" t="s">
        <v>5376</v>
      </c>
      <c r="K504" s="80" t="s">
        <v>13933</v>
      </c>
      <c r="L504" s="80" t="s">
        <v>204</v>
      </c>
      <c r="M504" s="80" t="s">
        <v>2644</v>
      </c>
      <c r="N504" s="80" t="s">
        <v>3422</v>
      </c>
      <c r="O504" s="80" t="s">
        <v>3757</v>
      </c>
      <c r="P504" s="80" t="s">
        <v>1</v>
      </c>
      <c r="Q504" s="80" t="s">
        <v>5374</v>
      </c>
      <c r="R504" s="80" t="s">
        <v>6212</v>
      </c>
      <c r="S504" s="80" t="s">
        <v>1760</v>
      </c>
      <c r="T504" s="80" t="s">
        <v>1765</v>
      </c>
      <c r="U504" s="110">
        <v>95.2</v>
      </c>
      <c r="V504" s="110">
        <v>47.6</v>
      </c>
      <c r="W504" s="91">
        <v>35.700000000000003</v>
      </c>
      <c r="X504" s="91">
        <v>35.700000000000003</v>
      </c>
      <c r="Y504" s="110" t="s">
        <v>7087</v>
      </c>
      <c r="Z504" s="110" t="s">
        <v>1</v>
      </c>
      <c r="AB504" s="133" t="s">
        <v>7922</v>
      </c>
      <c r="AC504" s="133" t="s">
        <v>7922</v>
      </c>
      <c r="AD504" s="133" t="s">
        <v>1759</v>
      </c>
      <c r="AE504" s="79">
        <v>16</v>
      </c>
      <c r="AF504" s="79" t="s">
        <v>15798</v>
      </c>
      <c r="AG504" s="134"/>
      <c r="AH504" s="134"/>
      <c r="AI504" s="134"/>
      <c r="AJ504" s="134"/>
      <c r="AK504" s="134">
        <v>16.75</v>
      </c>
      <c r="AL504" s="134">
        <v>13</v>
      </c>
      <c r="AM504" s="134">
        <v>8.375</v>
      </c>
      <c r="AN504" s="134">
        <v>6.5</v>
      </c>
      <c r="AO504" s="134">
        <v>1.0549999999999999</v>
      </c>
      <c r="AP504" s="134"/>
      <c r="AQ504" s="134"/>
      <c r="AR504" s="134"/>
      <c r="AS504" s="134"/>
      <c r="AT504" s="133" t="s">
        <v>1760</v>
      </c>
      <c r="AU504" s="133" t="s">
        <v>7065</v>
      </c>
      <c r="AV504" s="133" t="s">
        <v>9608</v>
      </c>
      <c r="AW504" s="133" t="s">
        <v>9630</v>
      </c>
    </row>
    <row r="505" spans="1:49" x14ac:dyDescent="0.25">
      <c r="A505" s="80" t="s">
        <v>1779</v>
      </c>
      <c r="B505" s="80" t="s">
        <v>1780</v>
      </c>
      <c r="C505" s="80" t="s">
        <v>9941</v>
      </c>
      <c r="D505" s="80" t="s">
        <v>9942</v>
      </c>
      <c r="E505" s="80" t="s">
        <v>1772</v>
      </c>
      <c r="F505" s="80" t="s">
        <v>9943</v>
      </c>
      <c r="G505" s="80" t="s">
        <v>9700</v>
      </c>
      <c r="H505" s="80" t="s">
        <v>9944</v>
      </c>
      <c r="I505" s="80" t="s">
        <v>5375</v>
      </c>
      <c r="K505" s="80" t="s">
        <v>1820</v>
      </c>
      <c r="L505" s="80" t="s">
        <v>1350</v>
      </c>
      <c r="M505" s="80" t="s">
        <v>2297</v>
      </c>
      <c r="N505" s="80" t="s">
        <v>3391</v>
      </c>
      <c r="O505" s="80" t="s">
        <v>3590</v>
      </c>
      <c r="P505" s="80" t="s">
        <v>4460</v>
      </c>
      <c r="Q505" s="80" t="s">
        <v>5375</v>
      </c>
      <c r="R505" s="80" t="s">
        <v>5862</v>
      </c>
      <c r="S505" s="80" t="s">
        <v>1759</v>
      </c>
      <c r="T505" s="80" t="s">
        <v>1757</v>
      </c>
      <c r="U505" s="110">
        <v>9.9</v>
      </c>
      <c r="V505" s="110">
        <v>59.4</v>
      </c>
      <c r="W505" s="91">
        <v>2.5055999999999998</v>
      </c>
      <c r="X505" s="91">
        <v>30.0672</v>
      </c>
      <c r="Y505" s="110" t="s">
        <v>14932</v>
      </c>
      <c r="Z505" s="110" t="s">
        <v>1</v>
      </c>
      <c r="AB505" s="133" t="s">
        <v>7571</v>
      </c>
      <c r="AC505" s="133" t="s">
        <v>7571</v>
      </c>
      <c r="AD505" s="133" t="s">
        <v>1759</v>
      </c>
      <c r="AE505" s="79">
        <v>12</v>
      </c>
      <c r="AF505" s="79" t="s">
        <v>11153</v>
      </c>
      <c r="AG505" s="134">
        <v>0.25</v>
      </c>
      <c r="AH505" s="134">
        <v>11</v>
      </c>
      <c r="AI505" s="134">
        <v>13.5</v>
      </c>
      <c r="AJ505" s="134">
        <v>0.34699999999999998</v>
      </c>
      <c r="AK505" s="134">
        <v>11.5</v>
      </c>
      <c r="AL505" s="134">
        <v>11.25</v>
      </c>
      <c r="AM505" s="134">
        <v>4.125</v>
      </c>
      <c r="AN505" s="134">
        <v>4.34</v>
      </c>
      <c r="AO505" s="134">
        <v>0.309</v>
      </c>
      <c r="AP505" s="134">
        <v>0</v>
      </c>
      <c r="AQ505" s="134">
        <v>82</v>
      </c>
      <c r="AR505" s="134">
        <v>82</v>
      </c>
      <c r="AS505" s="134"/>
      <c r="AT505" s="133" t="s">
        <v>7066</v>
      </c>
      <c r="AU505" s="133" t="s">
        <v>1783</v>
      </c>
      <c r="AV505" s="133" t="s">
        <v>9602</v>
      </c>
      <c r="AW505" s="133" t="s">
        <v>9629</v>
      </c>
    </row>
    <row r="506" spans="1:49" x14ac:dyDescent="0.25">
      <c r="A506" s="80" t="s">
        <v>1779</v>
      </c>
      <c r="B506" s="80" t="s">
        <v>1780</v>
      </c>
      <c r="C506" s="80" t="s">
        <v>9650</v>
      </c>
      <c r="D506" s="80" t="s">
        <v>9651</v>
      </c>
      <c r="E506" s="80" t="s">
        <v>1772</v>
      </c>
      <c r="F506" s="80" t="s">
        <v>9652</v>
      </c>
      <c r="G506" s="80" t="s">
        <v>9644</v>
      </c>
      <c r="H506" s="80" t="s">
        <v>9653</v>
      </c>
      <c r="I506" s="80" t="s">
        <v>5375</v>
      </c>
      <c r="K506" s="80" t="s">
        <v>1820</v>
      </c>
      <c r="L506" s="80" t="s">
        <v>510</v>
      </c>
      <c r="M506" s="80" t="s">
        <v>2428</v>
      </c>
      <c r="N506" s="80" t="s">
        <v>3378</v>
      </c>
      <c r="O506" s="80" t="s">
        <v>3516</v>
      </c>
      <c r="P506" s="80" t="s">
        <v>4569</v>
      </c>
      <c r="Q506" s="80" t="s">
        <v>5375</v>
      </c>
      <c r="R506" s="80" t="s">
        <v>5993</v>
      </c>
      <c r="S506" s="80" t="s">
        <v>1762</v>
      </c>
      <c r="T506" s="80" t="s">
        <v>1757</v>
      </c>
      <c r="U506" s="110">
        <v>6.4</v>
      </c>
      <c r="V506" s="110">
        <v>38.4</v>
      </c>
      <c r="W506" s="91">
        <v>1.6588000000000001</v>
      </c>
      <c r="X506" s="91">
        <v>19.9056</v>
      </c>
      <c r="Y506" s="110" t="s">
        <v>14932</v>
      </c>
      <c r="Z506" s="110" t="s">
        <v>1</v>
      </c>
      <c r="AB506" s="133" t="s">
        <v>7702</v>
      </c>
      <c r="AC506" s="133" t="s">
        <v>9114</v>
      </c>
      <c r="AD506" s="133" t="s">
        <v>1760</v>
      </c>
      <c r="AE506" s="79">
        <v>96</v>
      </c>
      <c r="AF506" s="79" t="s">
        <v>11078</v>
      </c>
      <c r="AG506" s="134">
        <v>1</v>
      </c>
      <c r="AH506" s="134">
        <v>4.9370000000000003</v>
      </c>
      <c r="AI506" s="134">
        <v>9.9369999999999994</v>
      </c>
      <c r="AJ506" s="134">
        <v>0.29599999999999999</v>
      </c>
      <c r="AK506" s="134">
        <v>8.75</v>
      </c>
      <c r="AL506" s="134">
        <v>7.75</v>
      </c>
      <c r="AM506" s="134">
        <v>5.25</v>
      </c>
      <c r="AN506" s="134">
        <v>3.7</v>
      </c>
      <c r="AO506" s="134">
        <v>0.20599999999999999</v>
      </c>
      <c r="AP506" s="134">
        <v>0.125</v>
      </c>
      <c r="AQ506" s="134">
        <v>1</v>
      </c>
      <c r="AR506" s="134">
        <v>7</v>
      </c>
      <c r="AS506" s="134">
        <v>1.2E-2</v>
      </c>
      <c r="AT506" s="133" t="s">
        <v>9567</v>
      </c>
      <c r="AU506" s="133" t="s">
        <v>7075</v>
      </c>
      <c r="AV506" s="133" t="s">
        <v>9598</v>
      </c>
      <c r="AW506" s="133" t="s">
        <v>9629</v>
      </c>
    </row>
    <row r="507" spans="1:49" x14ac:dyDescent="0.25">
      <c r="A507" s="80" t="s">
        <v>1776</v>
      </c>
      <c r="B507" s="80" t="s">
        <v>1803</v>
      </c>
      <c r="C507" s="80" t="s">
        <v>9922</v>
      </c>
      <c r="D507" s="80" t="s">
        <v>9923</v>
      </c>
      <c r="E507" s="80" t="s">
        <v>1795</v>
      </c>
      <c r="F507" s="80" t="s">
        <v>9924</v>
      </c>
      <c r="G507" s="80" t="s">
        <v>9700</v>
      </c>
      <c r="H507" s="80" t="s">
        <v>9925</v>
      </c>
      <c r="I507" s="80" t="s">
        <v>9635</v>
      </c>
      <c r="K507" s="80" t="s">
        <v>13933</v>
      </c>
      <c r="L507" s="80" t="s">
        <v>574</v>
      </c>
      <c r="M507" s="80" t="s">
        <v>2051</v>
      </c>
      <c r="N507" s="80" t="s">
        <v>3402</v>
      </c>
      <c r="O507" s="80" t="s">
        <v>3586</v>
      </c>
      <c r="P507" s="80" t="s">
        <v>4232</v>
      </c>
      <c r="Q507" s="80" t="s">
        <v>5374</v>
      </c>
      <c r="R507" s="80" t="s">
        <v>5614</v>
      </c>
      <c r="S507" s="80" t="s">
        <v>1759</v>
      </c>
      <c r="T507" s="80" t="s">
        <v>1758</v>
      </c>
      <c r="U507" s="110">
        <v>10.1</v>
      </c>
      <c r="V507" s="110">
        <v>30.3</v>
      </c>
      <c r="W507" s="91">
        <v>3.7875000000000001</v>
      </c>
      <c r="X507" s="91">
        <v>22.725000000000001</v>
      </c>
      <c r="Y507" s="110" t="s">
        <v>7087</v>
      </c>
      <c r="Z507" s="110" t="s">
        <v>1</v>
      </c>
      <c r="AB507" s="133" t="s">
        <v>7323</v>
      </c>
      <c r="AC507" s="133" t="s">
        <v>7323</v>
      </c>
      <c r="AD507" s="133" t="s">
        <v>1759</v>
      </c>
      <c r="AE507" s="79">
        <v>6</v>
      </c>
      <c r="AF507" s="79" t="s">
        <v>11148</v>
      </c>
      <c r="AG507" s="134">
        <v>0.625</v>
      </c>
      <c r="AH507" s="134">
        <v>7.5</v>
      </c>
      <c r="AI507" s="134">
        <v>14.5</v>
      </c>
      <c r="AJ507" s="134">
        <v>0.24399999999999999</v>
      </c>
      <c r="AK507" s="134">
        <v>14.824999999999999</v>
      </c>
      <c r="AL507" s="134">
        <v>8.4499999999999993</v>
      </c>
      <c r="AM507" s="134">
        <v>5.125</v>
      </c>
      <c r="AN507" s="134">
        <v>1.84</v>
      </c>
      <c r="AO507" s="134">
        <v>0.372</v>
      </c>
      <c r="AP507" s="134">
        <v>0.1</v>
      </c>
      <c r="AQ507" s="134">
        <v>108</v>
      </c>
      <c r="AR507" s="134">
        <v>54</v>
      </c>
      <c r="AS507" s="134"/>
      <c r="AT507" s="133" t="s">
        <v>7066</v>
      </c>
      <c r="AU507" s="133" t="s">
        <v>7075</v>
      </c>
      <c r="AV507" s="133" t="s">
        <v>9602</v>
      </c>
      <c r="AW507" s="133" t="s">
        <v>9630</v>
      </c>
    </row>
    <row r="508" spans="1:49" x14ac:dyDescent="0.25">
      <c r="A508" s="80" t="s">
        <v>1776</v>
      </c>
      <c r="B508" s="80" t="s">
        <v>1805</v>
      </c>
      <c r="C508" s="80" t="s">
        <v>10418</v>
      </c>
      <c r="D508" s="80" t="s">
        <v>10419</v>
      </c>
      <c r="E508" s="80" t="s">
        <v>7086</v>
      </c>
      <c r="F508" s="80" t="s">
        <v>10420</v>
      </c>
      <c r="G508" s="80" t="s">
        <v>9721</v>
      </c>
      <c r="H508" s="80" t="s">
        <v>10421</v>
      </c>
      <c r="I508" s="80" t="s">
        <v>9635</v>
      </c>
      <c r="K508" s="80" t="s">
        <v>13933</v>
      </c>
      <c r="L508" s="80" t="s">
        <v>459</v>
      </c>
      <c r="M508" s="80" t="s">
        <v>12343</v>
      </c>
      <c r="N508" s="80" t="s">
        <v>3404</v>
      </c>
      <c r="O508" s="80" t="s">
        <v>3767</v>
      </c>
      <c r="P508" s="80" t="s">
        <v>4772</v>
      </c>
      <c r="Q508" s="80" t="s">
        <v>5374</v>
      </c>
      <c r="R508" s="80" t="s">
        <v>6232</v>
      </c>
      <c r="S508" s="80" t="s">
        <v>1759</v>
      </c>
      <c r="T508" s="80" t="s">
        <v>1757</v>
      </c>
      <c r="U508" s="110">
        <v>4.5</v>
      </c>
      <c r="V508" s="110">
        <v>27</v>
      </c>
      <c r="W508" s="91">
        <v>1.827</v>
      </c>
      <c r="X508" s="91">
        <v>21.923999999999999</v>
      </c>
      <c r="Y508" s="110" t="s">
        <v>14932</v>
      </c>
      <c r="Z508" s="110" t="s">
        <v>1</v>
      </c>
      <c r="AB508" s="133" t="s">
        <v>7942</v>
      </c>
      <c r="AC508" s="133" t="s">
        <v>9232</v>
      </c>
      <c r="AD508" s="133" t="s">
        <v>1773</v>
      </c>
      <c r="AE508" s="79">
        <v>216</v>
      </c>
      <c r="AF508" s="79" t="s">
        <v>11269</v>
      </c>
      <c r="AG508" s="134">
        <v>3</v>
      </c>
      <c r="AH508" s="134">
        <v>8</v>
      </c>
      <c r="AI508" s="134">
        <v>8</v>
      </c>
      <c r="AJ508" s="134">
        <v>8.7999999999999995E-2</v>
      </c>
      <c r="AK508" s="134">
        <v>8.07</v>
      </c>
      <c r="AL508" s="134">
        <v>4.33</v>
      </c>
      <c r="AM508" s="134">
        <v>8.07</v>
      </c>
      <c r="AN508" s="134">
        <v>1.1000000000000001</v>
      </c>
      <c r="AO508" s="134">
        <v>0.16300000000000001</v>
      </c>
      <c r="AP508" s="134">
        <v>8</v>
      </c>
      <c r="AQ508" s="134">
        <v>8</v>
      </c>
      <c r="AR508" s="134">
        <v>3</v>
      </c>
      <c r="AS508" s="134"/>
      <c r="AT508" s="133" t="s">
        <v>7081</v>
      </c>
      <c r="AU508" s="133" t="s">
        <v>7065</v>
      </c>
      <c r="AV508" s="133" t="s">
        <v>9605</v>
      </c>
      <c r="AW508" s="133" t="s">
        <v>9629</v>
      </c>
    </row>
    <row r="509" spans="1:49" x14ac:dyDescent="0.25">
      <c r="A509" s="80" t="s">
        <v>1779</v>
      </c>
      <c r="B509" s="80" t="s">
        <v>1780</v>
      </c>
      <c r="C509" s="80" t="s">
        <v>9953</v>
      </c>
      <c r="D509" s="80" t="s">
        <v>9954</v>
      </c>
      <c r="E509" s="80" t="s">
        <v>1781</v>
      </c>
      <c r="F509" s="80" t="s">
        <v>9955</v>
      </c>
      <c r="G509" s="80" t="s">
        <v>9695</v>
      </c>
      <c r="H509" s="80" t="s">
        <v>9956</v>
      </c>
      <c r="I509" s="80" t="s">
        <v>5375</v>
      </c>
      <c r="K509" s="80" t="s">
        <v>1820</v>
      </c>
      <c r="L509" s="80" t="s">
        <v>556</v>
      </c>
      <c r="M509" s="80" t="s">
        <v>2301</v>
      </c>
      <c r="N509" s="80" t="s">
        <v>3382</v>
      </c>
      <c r="O509" s="80" t="s">
        <v>3527</v>
      </c>
      <c r="P509" s="80" t="s">
        <v>4464</v>
      </c>
      <c r="Q509" s="80" t="s">
        <v>5375</v>
      </c>
      <c r="R509" s="80" t="s">
        <v>5866</v>
      </c>
      <c r="S509" s="80" t="s">
        <v>1762</v>
      </c>
      <c r="T509" s="80" t="s">
        <v>1767</v>
      </c>
      <c r="U509" s="110">
        <v>5.5</v>
      </c>
      <c r="V509" s="110">
        <v>27.5</v>
      </c>
      <c r="W509" s="91">
        <v>1.48</v>
      </c>
      <c r="X509" s="91">
        <v>14.8</v>
      </c>
      <c r="Y509" s="110" t="s">
        <v>7087</v>
      </c>
      <c r="Z509" s="110" t="s">
        <v>1</v>
      </c>
      <c r="AB509" s="133" t="s">
        <v>7575</v>
      </c>
      <c r="AC509" s="133" t="s">
        <v>9056</v>
      </c>
      <c r="AD509" s="133" t="s">
        <v>1759</v>
      </c>
      <c r="AE509" s="79">
        <v>10</v>
      </c>
      <c r="AF509" s="79" t="s">
        <v>11157</v>
      </c>
      <c r="AG509" s="134">
        <v>1</v>
      </c>
      <c r="AH509" s="134">
        <v>6.875</v>
      </c>
      <c r="AI509" s="134">
        <v>6.875</v>
      </c>
      <c r="AJ509" s="134">
        <v>0.4</v>
      </c>
      <c r="AK509" s="134">
        <v>11.824999999999999</v>
      </c>
      <c r="AL509" s="134">
        <v>7.3250000000000002</v>
      </c>
      <c r="AM509" s="134">
        <v>7.2750000000000004</v>
      </c>
      <c r="AN509" s="134">
        <v>4.41</v>
      </c>
      <c r="AO509" s="134">
        <v>0.36499999999999999</v>
      </c>
      <c r="AP509" s="134">
        <v>0.5</v>
      </c>
      <c r="AQ509" s="134">
        <v>7</v>
      </c>
      <c r="AR509" s="134">
        <v>7</v>
      </c>
      <c r="AS509" s="134">
        <v>1.9E-2</v>
      </c>
      <c r="AT509" s="133" t="s">
        <v>1763</v>
      </c>
      <c r="AU509" s="133" t="s">
        <v>1758</v>
      </c>
      <c r="AV509" s="133" t="s">
        <v>9603</v>
      </c>
      <c r="AW509" s="133" t="s">
        <v>9630</v>
      </c>
    </row>
    <row r="510" spans="1:49" x14ac:dyDescent="0.25">
      <c r="A510" s="80" t="s">
        <v>1779</v>
      </c>
      <c r="B510" s="80" t="s">
        <v>1780</v>
      </c>
      <c r="C510" s="80" t="s">
        <v>9983</v>
      </c>
      <c r="D510" s="80" t="s">
        <v>9984</v>
      </c>
      <c r="E510" s="80" t="s">
        <v>1771</v>
      </c>
      <c r="F510" s="80" t="s">
        <v>9985</v>
      </c>
      <c r="G510" s="80" t="s">
        <v>9677</v>
      </c>
      <c r="H510" s="80" t="s">
        <v>9986</v>
      </c>
      <c r="I510" s="80" t="s">
        <v>9728</v>
      </c>
      <c r="K510" s="80" t="s">
        <v>1820</v>
      </c>
      <c r="L510" s="80" t="s">
        <v>647</v>
      </c>
      <c r="M510" s="80" t="s">
        <v>2205</v>
      </c>
      <c r="N510" s="80" t="s">
        <v>3372</v>
      </c>
      <c r="O510" s="80" t="s">
        <v>3523</v>
      </c>
      <c r="P510" s="80" t="s">
        <v>4377</v>
      </c>
      <c r="Q510" s="80" t="s">
        <v>5379</v>
      </c>
      <c r="R510" s="80" t="s">
        <v>5768</v>
      </c>
      <c r="S510" s="80" t="s">
        <v>1760</v>
      </c>
      <c r="T510" s="80" t="s">
        <v>1757</v>
      </c>
      <c r="U510" s="110">
        <v>1.75</v>
      </c>
      <c r="V510" s="110">
        <v>10.5</v>
      </c>
      <c r="W510" s="91">
        <v>0.875</v>
      </c>
      <c r="X510" s="91">
        <v>10.5</v>
      </c>
      <c r="Y510" s="110" t="s">
        <v>7087</v>
      </c>
      <c r="Z510" s="110" t="s">
        <v>1</v>
      </c>
      <c r="AB510" s="133" t="s">
        <v>7477</v>
      </c>
      <c r="AC510" s="133" t="s">
        <v>7477</v>
      </c>
      <c r="AD510" s="133" t="s">
        <v>1759</v>
      </c>
      <c r="AE510" s="79">
        <v>12</v>
      </c>
      <c r="AF510" s="79" t="s">
        <v>11145</v>
      </c>
      <c r="AG510" s="134">
        <v>0.75</v>
      </c>
      <c r="AH510" s="134">
        <v>8.875</v>
      </c>
      <c r="AI510" s="134">
        <v>8.875</v>
      </c>
      <c r="AJ510" s="134">
        <v>0.22500000000000001</v>
      </c>
      <c r="AK510" s="134">
        <v>9.6999999999999993</v>
      </c>
      <c r="AL510" s="134">
        <v>8.1999999999999993</v>
      </c>
      <c r="AM510" s="134">
        <v>9.65</v>
      </c>
      <c r="AN510" s="134">
        <v>3.14</v>
      </c>
      <c r="AO510" s="134">
        <v>0.44400000000000001</v>
      </c>
      <c r="AP510" s="134">
        <v>0.5</v>
      </c>
      <c r="AQ510" s="134">
        <v>8.75</v>
      </c>
      <c r="AR510" s="134">
        <v>8.75</v>
      </c>
      <c r="AS510" s="134">
        <v>0.03</v>
      </c>
      <c r="AT510" s="133" t="s">
        <v>1763</v>
      </c>
      <c r="AU510" s="133" t="s">
        <v>7065</v>
      </c>
      <c r="AV510" s="133" t="s">
        <v>9603</v>
      </c>
      <c r="AW510" s="133" t="s">
        <v>9630</v>
      </c>
    </row>
    <row r="511" spans="1:49" x14ac:dyDescent="0.25">
      <c r="A511" s="80" t="s">
        <v>1779</v>
      </c>
      <c r="B511" s="80" t="s">
        <v>1780</v>
      </c>
      <c r="C511" s="80" t="s">
        <v>9670</v>
      </c>
      <c r="D511" s="80" t="s">
        <v>9671</v>
      </c>
      <c r="E511" s="80" t="s">
        <v>1772</v>
      </c>
      <c r="F511" s="80" t="s">
        <v>9672</v>
      </c>
      <c r="G511" s="80" t="s">
        <v>9673</v>
      </c>
      <c r="H511" s="80" t="s">
        <v>9674</v>
      </c>
      <c r="I511" s="80" t="s">
        <v>5375</v>
      </c>
      <c r="K511" s="80" t="s">
        <v>1820</v>
      </c>
      <c r="L511" s="80" t="s">
        <v>148</v>
      </c>
      <c r="M511" s="80" t="s">
        <v>2430</v>
      </c>
      <c r="N511" s="80" t="s">
        <v>3384</v>
      </c>
      <c r="O511" s="80" t="s">
        <v>3522</v>
      </c>
      <c r="P511" s="80" t="s">
        <v>4571</v>
      </c>
      <c r="Q511" s="80" t="s">
        <v>5375</v>
      </c>
      <c r="R511" s="80" t="s">
        <v>5995</v>
      </c>
      <c r="S511" s="80" t="s">
        <v>1759</v>
      </c>
      <c r="T511" s="80" t="s">
        <v>1759</v>
      </c>
      <c r="U511" s="110">
        <v>43.2</v>
      </c>
      <c r="V511" s="110">
        <v>21.6</v>
      </c>
      <c r="W511" s="91">
        <v>13.05</v>
      </c>
      <c r="X511" s="91">
        <v>13.05</v>
      </c>
      <c r="Y511" s="110" t="s">
        <v>14932</v>
      </c>
      <c r="Z511" s="110" t="s">
        <v>1</v>
      </c>
      <c r="AB511" s="133" t="s">
        <v>7704</v>
      </c>
      <c r="AC511" s="133" t="s">
        <v>7704</v>
      </c>
      <c r="AD511" s="133" t="s">
        <v>1759</v>
      </c>
      <c r="AE511" s="79">
        <v>1</v>
      </c>
      <c r="AF511" s="79" t="s">
        <v>11086</v>
      </c>
      <c r="AG511" s="134">
        <v>2.75</v>
      </c>
      <c r="AH511" s="134">
        <v>2.75</v>
      </c>
      <c r="AI511" s="134">
        <v>40.25</v>
      </c>
      <c r="AJ511" s="134">
        <v>3.1320000000000001</v>
      </c>
      <c r="AK511" s="134">
        <v>2.75</v>
      </c>
      <c r="AL511" s="134">
        <v>2.75</v>
      </c>
      <c r="AM511" s="134">
        <v>40.625</v>
      </c>
      <c r="AN511" s="134">
        <v>3.2629999999999999</v>
      </c>
      <c r="AO511" s="134">
        <v>0.17799999999999999</v>
      </c>
      <c r="AP511" s="134">
        <v>0.01</v>
      </c>
      <c r="AQ511" s="134">
        <v>1200</v>
      </c>
      <c r="AR511" s="134">
        <v>40</v>
      </c>
      <c r="AS511" s="134"/>
      <c r="AT511" s="133" t="s">
        <v>9571</v>
      </c>
      <c r="AU511" s="133" t="s">
        <v>1759</v>
      </c>
      <c r="AV511" s="133" t="s">
        <v>9602</v>
      </c>
      <c r="AW511" s="133" t="s">
        <v>9629</v>
      </c>
    </row>
    <row r="512" spans="1:49" x14ac:dyDescent="0.25">
      <c r="A512" s="80" t="s">
        <v>1779</v>
      </c>
      <c r="B512" s="80" t="s">
        <v>1812</v>
      </c>
      <c r="C512" s="80" t="s">
        <v>10402</v>
      </c>
      <c r="D512" s="80" t="s">
        <v>10403</v>
      </c>
      <c r="E512" s="80" t="s">
        <v>7086</v>
      </c>
      <c r="F512" s="80" t="s">
        <v>10404</v>
      </c>
      <c r="G512" s="80" t="s">
        <v>10122</v>
      </c>
      <c r="H512" s="80" t="s">
        <v>10405</v>
      </c>
      <c r="I512" s="80" t="s">
        <v>9635</v>
      </c>
      <c r="K512" s="80" t="s">
        <v>1820</v>
      </c>
      <c r="L512" s="80" t="s">
        <v>217</v>
      </c>
      <c r="M512" s="80" t="s">
        <v>2693</v>
      </c>
      <c r="N512" s="80" t="s">
        <v>3368</v>
      </c>
      <c r="O512" s="80" t="s">
        <v>3779</v>
      </c>
      <c r="P512" s="80" t="s">
        <v>4800</v>
      </c>
      <c r="Q512" s="80" t="s">
        <v>5374</v>
      </c>
      <c r="R512" s="80" t="s">
        <v>6262</v>
      </c>
      <c r="S512" s="80" t="s">
        <v>1759</v>
      </c>
      <c r="T512" s="80" t="s">
        <v>1757</v>
      </c>
      <c r="U512" s="110">
        <v>4.1500000000000004</v>
      </c>
      <c r="V512" s="110">
        <v>24.9</v>
      </c>
      <c r="W512" s="91">
        <v>1.80525</v>
      </c>
      <c r="X512" s="91">
        <v>21.663</v>
      </c>
      <c r="Y512" s="110" t="s">
        <v>14932</v>
      </c>
      <c r="Z512" s="110" t="s">
        <v>1</v>
      </c>
      <c r="AB512" s="133" t="s">
        <v>7972</v>
      </c>
      <c r="AC512" s="133" t="s">
        <v>9240</v>
      </c>
      <c r="AD512" s="133" t="s">
        <v>1757</v>
      </c>
      <c r="AE512" s="79">
        <v>144</v>
      </c>
      <c r="AF512" s="79" t="s">
        <v>11270</v>
      </c>
      <c r="AG512" s="134">
        <v>0.2</v>
      </c>
      <c r="AH512" s="134">
        <v>7.5</v>
      </c>
      <c r="AI512" s="134">
        <v>7.53</v>
      </c>
      <c r="AJ512" s="134">
        <v>7.1999999999999995E-2</v>
      </c>
      <c r="AK512" s="134">
        <v>7.83</v>
      </c>
      <c r="AL512" s="134">
        <v>7.8</v>
      </c>
      <c r="AM512" s="134">
        <v>2.75</v>
      </c>
      <c r="AN512" s="134">
        <v>0.9</v>
      </c>
      <c r="AO512" s="134">
        <v>9.7000000000000003E-2</v>
      </c>
      <c r="AP512" s="134">
        <v>0.25</v>
      </c>
      <c r="AQ512" s="134">
        <v>7</v>
      </c>
      <c r="AR512" s="134">
        <v>6</v>
      </c>
      <c r="AS512" s="134"/>
      <c r="AT512" s="133" t="s">
        <v>9555</v>
      </c>
      <c r="AU512" s="133" t="s">
        <v>1795</v>
      </c>
      <c r="AV512" s="133" t="s">
        <v>9598</v>
      </c>
      <c r="AW512" s="133" t="s">
        <v>9629</v>
      </c>
    </row>
    <row r="513" spans="1:49" x14ac:dyDescent="0.25">
      <c r="A513" s="80" t="s">
        <v>1779</v>
      </c>
      <c r="B513" s="80" t="s">
        <v>1780</v>
      </c>
      <c r="C513" s="80" t="s">
        <v>9723</v>
      </c>
      <c r="D513" s="80" t="s">
        <v>9724</v>
      </c>
      <c r="E513" s="80" t="s">
        <v>1792</v>
      </c>
      <c r="F513" s="80" t="s">
        <v>9725</v>
      </c>
      <c r="G513" s="80" t="s">
        <v>9726</v>
      </c>
      <c r="H513" s="80" t="s">
        <v>9727</v>
      </c>
      <c r="I513" s="80" t="s">
        <v>9728</v>
      </c>
      <c r="K513" s="80" t="s">
        <v>1820</v>
      </c>
      <c r="L513" s="80" t="s">
        <v>967</v>
      </c>
      <c r="M513" s="80" t="s">
        <v>2055</v>
      </c>
      <c r="N513" s="80" t="s">
        <v>3383</v>
      </c>
      <c r="O513" s="80" t="s">
        <v>3533</v>
      </c>
      <c r="P513" s="80" t="s">
        <v>4236</v>
      </c>
      <c r="Q513" s="80" t="s">
        <v>5379</v>
      </c>
      <c r="R513" s="80" t="s">
        <v>5618</v>
      </c>
      <c r="S513" s="80" t="s">
        <v>1760</v>
      </c>
      <c r="T513" s="80" t="s">
        <v>1757</v>
      </c>
      <c r="U513" s="110">
        <v>1.9</v>
      </c>
      <c r="V513" s="110">
        <v>11.4</v>
      </c>
      <c r="W513" s="91">
        <v>1.2635000000000001</v>
      </c>
      <c r="X513" s="91">
        <v>15.162000000000001</v>
      </c>
      <c r="Y513" s="110" t="s">
        <v>14933</v>
      </c>
      <c r="Z513" s="110" t="s">
        <v>1</v>
      </c>
      <c r="AB513" s="133" t="s">
        <v>7327</v>
      </c>
      <c r="AC513" s="133" t="s">
        <v>7327</v>
      </c>
      <c r="AD513" s="133" t="s">
        <v>1759</v>
      </c>
      <c r="AE513" s="79">
        <v>12</v>
      </c>
      <c r="AF513" s="79" t="s">
        <v>11098</v>
      </c>
      <c r="AG513" s="134">
        <v>3.15</v>
      </c>
      <c r="AH513" s="134">
        <v>3.15</v>
      </c>
      <c r="AI513" s="134">
        <v>5.51</v>
      </c>
      <c r="AJ513" s="134">
        <v>0.16400000000000001</v>
      </c>
      <c r="AK513" s="134">
        <v>9.9700000000000006</v>
      </c>
      <c r="AL513" s="134">
        <v>6.72</v>
      </c>
      <c r="AM513" s="134">
        <v>8.69</v>
      </c>
      <c r="AN513" s="134">
        <v>2.0499999999999998</v>
      </c>
      <c r="AO513" s="134">
        <v>0.33700000000000002</v>
      </c>
      <c r="AP513" s="134">
        <v>3.75</v>
      </c>
      <c r="AQ513" s="134">
        <v>3.125</v>
      </c>
      <c r="AR513" s="134">
        <v>3.125</v>
      </c>
      <c r="AS513" s="134">
        <v>2.5000000000000001E-2</v>
      </c>
      <c r="AT513" s="133" t="s">
        <v>9567</v>
      </c>
      <c r="AU513" s="133" t="s">
        <v>7065</v>
      </c>
      <c r="AV513" s="133" t="s">
        <v>9608</v>
      </c>
      <c r="AW513" s="133" t="s">
        <v>9629</v>
      </c>
    </row>
    <row r="514" spans="1:49" x14ac:dyDescent="0.25">
      <c r="A514" s="80" t="s">
        <v>1779</v>
      </c>
      <c r="B514" s="80" t="s">
        <v>1812</v>
      </c>
      <c r="C514" s="80" t="s">
        <v>10402</v>
      </c>
      <c r="D514" s="80" t="s">
        <v>10403</v>
      </c>
      <c r="E514" s="80" t="s">
        <v>7086</v>
      </c>
      <c r="F514" s="80" t="s">
        <v>10404</v>
      </c>
      <c r="G514" s="80" t="s">
        <v>10122</v>
      </c>
      <c r="H514" s="80" t="s">
        <v>10405</v>
      </c>
      <c r="I514" s="80" t="s">
        <v>9635</v>
      </c>
      <c r="K514" s="80" t="s">
        <v>1820</v>
      </c>
      <c r="L514" s="80" t="s">
        <v>219</v>
      </c>
      <c r="M514" s="80" t="s">
        <v>2696</v>
      </c>
      <c r="N514" s="80" t="s">
        <v>3368</v>
      </c>
      <c r="O514" s="80" t="s">
        <v>3779</v>
      </c>
      <c r="P514" s="80" t="s">
        <v>4803</v>
      </c>
      <c r="Q514" s="80" t="s">
        <v>5374</v>
      </c>
      <c r="R514" s="80" t="s">
        <v>6265</v>
      </c>
      <c r="S514" s="80" t="s">
        <v>1759</v>
      </c>
      <c r="T514" s="80" t="s">
        <v>1757</v>
      </c>
      <c r="U514" s="110">
        <v>4.1500000000000004</v>
      </c>
      <c r="V514" s="110">
        <v>24.9</v>
      </c>
      <c r="W514" s="91">
        <v>1.80525</v>
      </c>
      <c r="X514" s="91">
        <v>21.663</v>
      </c>
      <c r="Y514" s="110" t="s">
        <v>14932</v>
      </c>
      <c r="Z514" s="110" t="s">
        <v>1</v>
      </c>
      <c r="AB514" s="133" t="s">
        <v>7975</v>
      </c>
      <c r="AC514" s="133" t="s">
        <v>9241</v>
      </c>
      <c r="AD514" s="133" t="s">
        <v>1757</v>
      </c>
      <c r="AE514" s="79">
        <v>144</v>
      </c>
      <c r="AF514" s="79" t="s">
        <v>11270</v>
      </c>
      <c r="AG514" s="134">
        <v>0.2</v>
      </c>
      <c r="AH514" s="134">
        <v>7.5</v>
      </c>
      <c r="AI514" s="134">
        <v>7.53</v>
      </c>
      <c r="AJ514" s="134">
        <v>7.1999999999999995E-2</v>
      </c>
      <c r="AK514" s="134">
        <v>7.83</v>
      </c>
      <c r="AL514" s="134">
        <v>7.8</v>
      </c>
      <c r="AM514" s="134">
        <v>2.75</v>
      </c>
      <c r="AN514" s="134">
        <v>0.9</v>
      </c>
      <c r="AO514" s="134">
        <v>9.7000000000000003E-2</v>
      </c>
      <c r="AP514" s="134">
        <v>0.25</v>
      </c>
      <c r="AQ514" s="134">
        <v>7</v>
      </c>
      <c r="AR514" s="134">
        <v>6</v>
      </c>
      <c r="AS514" s="134"/>
      <c r="AT514" s="133" t="s">
        <v>9555</v>
      </c>
      <c r="AU514" s="133" t="s">
        <v>1795</v>
      </c>
      <c r="AV514" s="133" t="s">
        <v>9598</v>
      </c>
      <c r="AW514" s="133" t="s">
        <v>9629</v>
      </c>
    </row>
    <row r="515" spans="1:49" x14ac:dyDescent="0.25">
      <c r="A515" s="80" t="s">
        <v>1779</v>
      </c>
      <c r="B515" s="80" t="s">
        <v>1780</v>
      </c>
      <c r="C515" s="80" t="s">
        <v>9650</v>
      </c>
      <c r="D515" s="80" t="s">
        <v>9651</v>
      </c>
      <c r="E515" s="80" t="s">
        <v>1772</v>
      </c>
      <c r="F515" s="80" t="s">
        <v>9652</v>
      </c>
      <c r="G515" s="80" t="s">
        <v>9644</v>
      </c>
      <c r="H515" s="80" t="s">
        <v>9653</v>
      </c>
      <c r="I515" s="80" t="s">
        <v>5375</v>
      </c>
      <c r="K515" s="80" t="s">
        <v>1820</v>
      </c>
      <c r="L515" s="80" t="s">
        <v>149</v>
      </c>
      <c r="M515" s="80" t="s">
        <v>2431</v>
      </c>
      <c r="N515" s="80" t="s">
        <v>3384</v>
      </c>
      <c r="O515" s="80" t="s">
        <v>3516</v>
      </c>
      <c r="P515" s="80" t="s">
        <v>4572</v>
      </c>
      <c r="Q515" s="80" t="s">
        <v>5375</v>
      </c>
      <c r="R515" s="80" t="s">
        <v>5996</v>
      </c>
      <c r="S515" s="80" t="s">
        <v>1762</v>
      </c>
      <c r="T515" s="80" t="s">
        <v>1757</v>
      </c>
      <c r="U515" s="110">
        <v>6.4</v>
      </c>
      <c r="V515" s="110">
        <v>38.4</v>
      </c>
      <c r="W515" s="91">
        <v>1.6588000000000001</v>
      </c>
      <c r="X515" s="91">
        <v>19.9056</v>
      </c>
      <c r="Y515" s="110" t="s">
        <v>14932</v>
      </c>
      <c r="Z515" s="110" t="s">
        <v>1</v>
      </c>
      <c r="AB515" s="133" t="s">
        <v>7705</v>
      </c>
      <c r="AC515" s="133" t="s">
        <v>9116</v>
      </c>
      <c r="AD515" s="133" t="s">
        <v>1760</v>
      </c>
      <c r="AE515" s="79">
        <v>96</v>
      </c>
      <c r="AF515" s="79" t="s">
        <v>11078</v>
      </c>
      <c r="AG515" s="134">
        <v>1</v>
      </c>
      <c r="AH515" s="134">
        <v>4.9370000000000003</v>
      </c>
      <c r="AI515" s="134">
        <v>9.9369999999999994</v>
      </c>
      <c r="AJ515" s="134">
        <v>0.29599999999999999</v>
      </c>
      <c r="AK515" s="134">
        <v>8.75</v>
      </c>
      <c r="AL515" s="134">
        <v>7.75</v>
      </c>
      <c r="AM515" s="134">
        <v>5.25</v>
      </c>
      <c r="AN515" s="134">
        <v>3.7</v>
      </c>
      <c r="AO515" s="134">
        <v>0.20599999999999999</v>
      </c>
      <c r="AP515" s="134">
        <v>0.125</v>
      </c>
      <c r="AQ515" s="134">
        <v>1</v>
      </c>
      <c r="AR515" s="134">
        <v>7</v>
      </c>
      <c r="AS515" s="134">
        <v>1.2E-2</v>
      </c>
      <c r="AT515" s="133" t="s">
        <v>9567</v>
      </c>
      <c r="AU515" s="133" t="s">
        <v>7075</v>
      </c>
      <c r="AV515" s="133" t="s">
        <v>9598</v>
      </c>
      <c r="AW515" s="133" t="s">
        <v>9629</v>
      </c>
    </row>
    <row r="516" spans="1:49" x14ac:dyDescent="0.25">
      <c r="A516" s="80" t="s">
        <v>1779</v>
      </c>
      <c r="B516" s="80" t="s">
        <v>1780</v>
      </c>
      <c r="C516" s="80" t="s">
        <v>9941</v>
      </c>
      <c r="D516" s="80" t="s">
        <v>9942</v>
      </c>
      <c r="E516" s="80" t="s">
        <v>1772</v>
      </c>
      <c r="F516" s="80" t="s">
        <v>9943</v>
      </c>
      <c r="G516" s="80" t="s">
        <v>9700</v>
      </c>
      <c r="H516" s="80" t="s">
        <v>9944</v>
      </c>
      <c r="I516" s="80" t="s">
        <v>5375</v>
      </c>
      <c r="K516" s="80" t="s">
        <v>1820</v>
      </c>
      <c r="L516" s="80" t="s">
        <v>205</v>
      </c>
      <c r="M516" s="80" t="s">
        <v>2307</v>
      </c>
      <c r="N516" s="80" t="s">
        <v>3377</v>
      </c>
      <c r="O516" s="80" t="s">
        <v>3590</v>
      </c>
      <c r="P516" s="80" t="s">
        <v>4470</v>
      </c>
      <c r="Q516" s="80" t="s">
        <v>5375</v>
      </c>
      <c r="R516" s="80" t="s">
        <v>5872</v>
      </c>
      <c r="S516" s="80" t="s">
        <v>1759</v>
      </c>
      <c r="T516" s="80" t="s">
        <v>1757</v>
      </c>
      <c r="U516" s="110">
        <v>9.9</v>
      </c>
      <c r="V516" s="110">
        <v>59.4</v>
      </c>
      <c r="W516" s="91">
        <v>2.5055999999999998</v>
      </c>
      <c r="X516" s="91">
        <v>30.0672</v>
      </c>
      <c r="Y516" s="110" t="s">
        <v>14932</v>
      </c>
      <c r="Z516" s="110" t="s">
        <v>1</v>
      </c>
      <c r="AB516" s="133" t="s">
        <v>7581</v>
      </c>
      <c r="AC516" s="133" t="s">
        <v>7581</v>
      </c>
      <c r="AD516" s="133" t="s">
        <v>1759</v>
      </c>
      <c r="AE516" s="79">
        <v>12</v>
      </c>
      <c r="AF516" s="79" t="s">
        <v>11153</v>
      </c>
      <c r="AG516" s="134">
        <v>0.25</v>
      </c>
      <c r="AH516" s="134">
        <v>11</v>
      </c>
      <c r="AI516" s="134">
        <v>13.5</v>
      </c>
      <c r="AJ516" s="134">
        <v>0.34699999999999998</v>
      </c>
      <c r="AK516" s="134">
        <v>11.5</v>
      </c>
      <c r="AL516" s="134">
        <v>11.25</v>
      </c>
      <c r="AM516" s="134">
        <v>4.125</v>
      </c>
      <c r="AN516" s="134">
        <v>4.34</v>
      </c>
      <c r="AO516" s="134">
        <v>0.309</v>
      </c>
      <c r="AP516" s="134">
        <v>0</v>
      </c>
      <c r="AQ516" s="134">
        <v>82</v>
      </c>
      <c r="AR516" s="134">
        <v>82</v>
      </c>
      <c r="AS516" s="134"/>
      <c r="AT516" s="133" t="s">
        <v>7066</v>
      </c>
      <c r="AU516" s="133" t="s">
        <v>1783</v>
      </c>
      <c r="AV516" s="133" t="s">
        <v>9602</v>
      </c>
      <c r="AW516" s="133" t="s">
        <v>9629</v>
      </c>
    </row>
    <row r="517" spans="1:49" x14ac:dyDescent="0.25">
      <c r="A517" s="80" t="s">
        <v>1779</v>
      </c>
      <c r="B517" s="80" t="s">
        <v>1780</v>
      </c>
      <c r="C517" s="80" t="s">
        <v>7072</v>
      </c>
      <c r="D517" s="80" t="s">
        <v>9926</v>
      </c>
      <c r="E517" s="80" t="s">
        <v>1781</v>
      </c>
      <c r="F517" s="80" t="s">
        <v>9927</v>
      </c>
      <c r="G517" s="80" t="s">
        <v>9668</v>
      </c>
      <c r="H517" s="80" t="s">
        <v>9928</v>
      </c>
      <c r="I517" s="80" t="s">
        <v>5375</v>
      </c>
      <c r="K517" s="80" t="s">
        <v>1820</v>
      </c>
      <c r="L517" s="80" t="s">
        <v>972</v>
      </c>
      <c r="M517" s="80" t="s">
        <v>2059</v>
      </c>
      <c r="N517" s="80" t="s">
        <v>3369</v>
      </c>
      <c r="O517" s="80" t="s">
        <v>3546</v>
      </c>
      <c r="P517" s="80" t="s">
        <v>4134</v>
      </c>
      <c r="Q517" s="80" t="s">
        <v>5375</v>
      </c>
      <c r="R517" s="80" t="s">
        <v>5622</v>
      </c>
      <c r="S517" s="80" t="s">
        <v>7067</v>
      </c>
      <c r="T517" s="80" t="s">
        <v>1758</v>
      </c>
      <c r="U517" s="110">
        <v>14.15</v>
      </c>
      <c r="V517" s="110">
        <v>42.45</v>
      </c>
      <c r="W517" s="91">
        <v>4.3600000000000003</v>
      </c>
      <c r="X517" s="91">
        <v>26.16</v>
      </c>
      <c r="Y517" s="110" t="s">
        <v>7087</v>
      </c>
      <c r="Z517" s="110" t="s">
        <v>1</v>
      </c>
      <c r="AB517" s="133" t="s">
        <v>7331</v>
      </c>
      <c r="AC517" s="133" t="s">
        <v>8906</v>
      </c>
      <c r="AD517" s="133" t="s">
        <v>1759</v>
      </c>
      <c r="AE517" s="79">
        <v>6</v>
      </c>
      <c r="AF517" s="79" t="s">
        <v>11149</v>
      </c>
      <c r="AG517" s="134">
        <v>2.5</v>
      </c>
      <c r="AH517" s="134">
        <v>13</v>
      </c>
      <c r="AI517" s="134">
        <v>6.5</v>
      </c>
      <c r="AJ517" s="134">
        <v>1.2749999999999999</v>
      </c>
      <c r="AK517" s="134">
        <v>16.7</v>
      </c>
      <c r="AL517" s="134">
        <v>14.574999999999999</v>
      </c>
      <c r="AM517" s="134">
        <v>7.65</v>
      </c>
      <c r="AN517" s="134">
        <v>8.65</v>
      </c>
      <c r="AO517" s="134">
        <v>1.0780000000000001</v>
      </c>
      <c r="AP517" s="134">
        <v>5.5E-2</v>
      </c>
      <c r="AQ517" s="134">
        <v>12.875</v>
      </c>
      <c r="AR517" s="134">
        <v>12.875</v>
      </c>
      <c r="AS517" s="134">
        <v>6.0000000000000001E-3</v>
      </c>
      <c r="AT517" s="133" t="s">
        <v>1758</v>
      </c>
      <c r="AU517" s="133" t="s">
        <v>1758</v>
      </c>
      <c r="AV517" s="133" t="s">
        <v>9601</v>
      </c>
      <c r="AW517" s="133" t="s">
        <v>9630</v>
      </c>
    </row>
    <row r="518" spans="1:49" x14ac:dyDescent="0.25">
      <c r="A518" s="80" t="s">
        <v>1779</v>
      </c>
      <c r="B518" s="80" t="s">
        <v>1797</v>
      </c>
      <c r="C518" s="80" t="s">
        <v>9918</v>
      </c>
      <c r="D518" s="80" t="s">
        <v>9919</v>
      </c>
      <c r="E518" s="80" t="s">
        <v>1788</v>
      </c>
      <c r="F518" s="80" t="s">
        <v>9920</v>
      </c>
      <c r="G518" s="80" t="s">
        <v>9677</v>
      </c>
      <c r="H518" s="80" t="s">
        <v>9921</v>
      </c>
      <c r="I518" s="80" t="s">
        <v>5377</v>
      </c>
      <c r="K518" s="80" t="s">
        <v>1820</v>
      </c>
      <c r="L518" s="80" t="s">
        <v>584</v>
      </c>
      <c r="M518" s="80" t="s">
        <v>2727</v>
      </c>
      <c r="N518" s="80" t="s">
        <v>3433</v>
      </c>
      <c r="O518" s="80" t="s">
        <v>3523</v>
      </c>
      <c r="P518" s="80" t="s">
        <v>4832</v>
      </c>
      <c r="Q518" s="80" t="s">
        <v>5374</v>
      </c>
      <c r="R518" s="80" t="s">
        <v>6296</v>
      </c>
      <c r="S518" s="80" t="s">
        <v>1760</v>
      </c>
      <c r="T518" s="80" t="s">
        <v>1757</v>
      </c>
      <c r="U518" s="110">
        <v>6.2</v>
      </c>
      <c r="V518" s="110">
        <v>37.200000000000003</v>
      </c>
      <c r="W518" s="91">
        <v>1.55</v>
      </c>
      <c r="X518" s="91">
        <v>18.600000000000001</v>
      </c>
      <c r="Y518" s="110" t="s">
        <v>7087</v>
      </c>
      <c r="Z518" s="110" t="s">
        <v>1</v>
      </c>
      <c r="AB518" s="133" t="s">
        <v>8006</v>
      </c>
      <c r="AC518" s="133" t="s">
        <v>8006</v>
      </c>
      <c r="AD518" s="133" t="s">
        <v>1759</v>
      </c>
      <c r="AE518" s="79">
        <v>12</v>
      </c>
      <c r="AF518" s="79" t="s">
        <v>11145</v>
      </c>
      <c r="AG518" s="134">
        <v>0.75</v>
      </c>
      <c r="AH518" s="134">
        <v>8.875</v>
      </c>
      <c r="AI518" s="134">
        <v>8.875</v>
      </c>
      <c r="AJ518" s="134">
        <v>0.22500000000000001</v>
      </c>
      <c r="AK518" s="134">
        <v>9.2200000000000006</v>
      </c>
      <c r="AL518" s="134">
        <v>7.97</v>
      </c>
      <c r="AM518" s="134">
        <v>9.44</v>
      </c>
      <c r="AN518" s="134">
        <v>3.1</v>
      </c>
      <c r="AO518" s="134">
        <v>0.40100000000000002</v>
      </c>
      <c r="AP518" s="134">
        <v>0.5</v>
      </c>
      <c r="AQ518" s="134">
        <v>8.75</v>
      </c>
      <c r="AR518" s="134">
        <v>8.75</v>
      </c>
      <c r="AS518" s="134">
        <v>0.03</v>
      </c>
      <c r="AT518" s="133" t="s">
        <v>1761</v>
      </c>
      <c r="AU518" s="133" t="s">
        <v>7065</v>
      </c>
      <c r="AV518" s="133" t="s">
        <v>9603</v>
      </c>
      <c r="AW518" s="133" t="s">
        <v>9630</v>
      </c>
    </row>
    <row r="519" spans="1:49" x14ac:dyDescent="0.25">
      <c r="A519" s="80" t="s">
        <v>1779</v>
      </c>
      <c r="B519" s="80" t="s">
        <v>1780</v>
      </c>
      <c r="C519" s="80" t="s">
        <v>9786</v>
      </c>
      <c r="D519" s="80" t="s">
        <v>9787</v>
      </c>
      <c r="E519" s="80" t="s">
        <v>1772</v>
      </c>
      <c r="F519" s="80" t="s">
        <v>9788</v>
      </c>
      <c r="G519" s="80" t="s">
        <v>9700</v>
      </c>
      <c r="H519" s="80" t="s">
        <v>9789</v>
      </c>
      <c r="I519" s="80" t="s">
        <v>5375</v>
      </c>
      <c r="K519" s="80" t="s">
        <v>1820</v>
      </c>
      <c r="L519" s="80" t="s">
        <v>150</v>
      </c>
      <c r="M519" s="80" t="s">
        <v>2433</v>
      </c>
      <c r="N519" s="80" t="s">
        <v>3369</v>
      </c>
      <c r="O519" s="80" t="s">
        <v>3551</v>
      </c>
      <c r="P519" s="80" t="s">
        <v>4574</v>
      </c>
      <c r="Q519" s="80" t="s">
        <v>5375</v>
      </c>
      <c r="R519" s="80" t="s">
        <v>5998</v>
      </c>
      <c r="S519" s="80" t="s">
        <v>1759</v>
      </c>
      <c r="T519" s="80" t="s">
        <v>1757</v>
      </c>
      <c r="U519" s="110">
        <v>6.45</v>
      </c>
      <c r="V519" s="110">
        <v>38.700000000000003</v>
      </c>
      <c r="W519" s="91">
        <v>1.5427999999999999</v>
      </c>
      <c r="X519" s="91">
        <v>18.5136</v>
      </c>
      <c r="Y519" s="110" t="s">
        <v>14932</v>
      </c>
      <c r="Z519" s="110" t="s">
        <v>1</v>
      </c>
      <c r="AB519" s="133" t="s">
        <v>7707</v>
      </c>
      <c r="AC519" s="133" t="s">
        <v>9118</v>
      </c>
      <c r="AD519" s="133" t="s">
        <v>1764</v>
      </c>
      <c r="AE519" s="79">
        <v>48</v>
      </c>
      <c r="AF519" s="79" t="s">
        <v>11116</v>
      </c>
      <c r="AG519" s="134">
        <v>0.5</v>
      </c>
      <c r="AH519" s="134">
        <v>7.25</v>
      </c>
      <c r="AI519" s="134">
        <v>17.5</v>
      </c>
      <c r="AJ519" s="134">
        <v>0.32</v>
      </c>
      <c r="AK519" s="134">
        <v>14.938000000000001</v>
      </c>
      <c r="AL519" s="134">
        <v>8.5630000000000006</v>
      </c>
      <c r="AM519" s="134">
        <v>5.375</v>
      </c>
      <c r="AN519" s="134">
        <v>4</v>
      </c>
      <c r="AO519" s="134">
        <v>0.39800000000000002</v>
      </c>
      <c r="AP519" s="134">
        <v>0</v>
      </c>
      <c r="AQ519" s="134">
        <v>108</v>
      </c>
      <c r="AR519" s="134">
        <v>54</v>
      </c>
      <c r="AS519" s="134"/>
      <c r="AT519" s="133" t="s">
        <v>1771</v>
      </c>
      <c r="AU519" s="133" t="s">
        <v>1760</v>
      </c>
      <c r="AV519" s="133" t="s">
        <v>9602</v>
      </c>
      <c r="AW519" s="133" t="s">
        <v>9629</v>
      </c>
    </row>
    <row r="520" spans="1:49" x14ac:dyDescent="0.25">
      <c r="A520" s="80" t="s">
        <v>1779</v>
      </c>
      <c r="B520" s="80" t="s">
        <v>1780</v>
      </c>
      <c r="C520" s="80" t="s">
        <v>9736</v>
      </c>
      <c r="D520" s="80" t="s">
        <v>9737</v>
      </c>
      <c r="E520" s="80" t="s">
        <v>1794</v>
      </c>
      <c r="F520" s="80" t="s">
        <v>9738</v>
      </c>
      <c r="G520" s="80" t="s">
        <v>9726</v>
      </c>
      <c r="H520" s="80" t="s">
        <v>9739</v>
      </c>
      <c r="I520" s="80" t="s">
        <v>5375</v>
      </c>
      <c r="K520" s="80" t="s">
        <v>12331</v>
      </c>
      <c r="L520" s="80" t="s">
        <v>973</v>
      </c>
      <c r="M520" s="80" t="s">
        <v>2062</v>
      </c>
      <c r="N520" s="80" t="s">
        <v>3383</v>
      </c>
      <c r="O520" s="80" t="s">
        <v>3535</v>
      </c>
      <c r="P520" s="80" t="s">
        <v>4242</v>
      </c>
      <c r="Q520" s="80" t="s">
        <v>5375</v>
      </c>
      <c r="R520" s="80" t="s">
        <v>5625</v>
      </c>
      <c r="S520" s="80" t="s">
        <v>1762</v>
      </c>
      <c r="T520" s="80" t="s">
        <v>1767</v>
      </c>
      <c r="U520" s="110">
        <v>8.25</v>
      </c>
      <c r="V520" s="110">
        <v>41.25</v>
      </c>
      <c r="W520" s="91">
        <v>3.1654</v>
      </c>
      <c r="X520" s="91">
        <v>31.654</v>
      </c>
      <c r="Y520" s="110" t="s">
        <v>14933</v>
      </c>
      <c r="Z520" s="110" t="s">
        <v>1</v>
      </c>
      <c r="AB520" s="133" t="s">
        <v>7334</v>
      </c>
      <c r="AC520" s="133" t="s">
        <v>7334</v>
      </c>
      <c r="AD520" s="133" t="s">
        <v>1759</v>
      </c>
      <c r="AE520" s="79">
        <v>10</v>
      </c>
      <c r="AF520" s="79" t="s">
        <v>11102</v>
      </c>
      <c r="AG520" s="134">
        <v>3.15</v>
      </c>
      <c r="AH520" s="134">
        <v>3.15</v>
      </c>
      <c r="AI520" s="134">
        <v>9.5299999999999994</v>
      </c>
      <c r="AJ520" s="134">
        <v>0.41199999999999998</v>
      </c>
      <c r="AK520" s="134">
        <v>16.2</v>
      </c>
      <c r="AL520" s="134">
        <v>6.8250000000000002</v>
      </c>
      <c r="AM520" s="134">
        <v>10.525</v>
      </c>
      <c r="AN520" s="134">
        <v>4.29</v>
      </c>
      <c r="AO520" s="134">
        <v>0.67300000000000004</v>
      </c>
      <c r="AP520" s="134">
        <v>3.125</v>
      </c>
      <c r="AQ520" s="134">
        <v>3.125</v>
      </c>
      <c r="AR520" s="134">
        <v>3.75</v>
      </c>
      <c r="AS520" s="134">
        <v>2.5000000000000001E-2</v>
      </c>
      <c r="AT520" s="133" t="s">
        <v>1765</v>
      </c>
      <c r="AU520" s="133" t="s">
        <v>1764</v>
      </c>
      <c r="AV520" s="133" t="s">
        <v>9608</v>
      </c>
      <c r="AW520" s="133" t="s">
        <v>9629</v>
      </c>
    </row>
    <row r="521" spans="1:49" x14ac:dyDescent="0.25">
      <c r="A521" s="80" t="s">
        <v>1779</v>
      </c>
      <c r="B521" s="80" t="s">
        <v>1797</v>
      </c>
      <c r="C521" s="80" t="s">
        <v>9692</v>
      </c>
      <c r="D521" s="80" t="s">
        <v>9693</v>
      </c>
      <c r="E521" s="80" t="s">
        <v>1788</v>
      </c>
      <c r="F521" s="80" t="s">
        <v>9694</v>
      </c>
      <c r="G521" s="80" t="s">
        <v>9695</v>
      </c>
      <c r="H521" s="80" t="s">
        <v>9696</v>
      </c>
      <c r="I521" s="80" t="s">
        <v>5377</v>
      </c>
      <c r="K521" s="80" t="s">
        <v>1820</v>
      </c>
      <c r="L521" s="80" t="s">
        <v>535</v>
      </c>
      <c r="M521" s="80" t="s">
        <v>2728</v>
      </c>
      <c r="N521" s="80" t="s">
        <v>3433</v>
      </c>
      <c r="O521" s="80" t="s">
        <v>3527</v>
      </c>
      <c r="P521" s="80" t="s">
        <v>4833</v>
      </c>
      <c r="Q521" s="80" t="s">
        <v>5374</v>
      </c>
      <c r="R521" s="80" t="s">
        <v>6297</v>
      </c>
      <c r="S521" s="80" t="s">
        <v>1760</v>
      </c>
      <c r="T521" s="80" t="s">
        <v>1757</v>
      </c>
      <c r="U521" s="110">
        <v>5</v>
      </c>
      <c r="V521" s="110">
        <v>30</v>
      </c>
      <c r="W521" s="91">
        <v>1.25</v>
      </c>
      <c r="X521" s="91">
        <v>15</v>
      </c>
      <c r="Y521" s="110" t="s">
        <v>7087</v>
      </c>
      <c r="Z521" s="110" t="s">
        <v>1</v>
      </c>
      <c r="AB521" s="133" t="s">
        <v>8007</v>
      </c>
      <c r="AC521" s="133" t="s">
        <v>8007</v>
      </c>
      <c r="AD521" s="133" t="s">
        <v>1759</v>
      </c>
      <c r="AE521" s="79">
        <v>12</v>
      </c>
      <c r="AF521" s="79" t="s">
        <v>11091</v>
      </c>
      <c r="AG521" s="134">
        <v>0.625</v>
      </c>
      <c r="AH521" s="134">
        <v>6.875</v>
      </c>
      <c r="AI521" s="134">
        <v>6.875</v>
      </c>
      <c r="AJ521" s="134">
        <v>0.13100000000000001</v>
      </c>
      <c r="AK521" s="134">
        <v>7.22</v>
      </c>
      <c r="AL521" s="134">
        <v>6.8449999999999998</v>
      </c>
      <c r="AM521" s="134">
        <v>7.44</v>
      </c>
      <c r="AN521" s="134">
        <v>1.782</v>
      </c>
      <c r="AO521" s="134">
        <v>0.21299999999999999</v>
      </c>
      <c r="AP521" s="134">
        <v>0.5</v>
      </c>
      <c r="AQ521" s="134">
        <v>6.875</v>
      </c>
      <c r="AR521" s="134">
        <v>6.875</v>
      </c>
      <c r="AS521" s="134">
        <v>1.6E-2</v>
      </c>
      <c r="AT521" s="133" t="s">
        <v>9573</v>
      </c>
      <c r="AU521" s="133" t="s">
        <v>1758</v>
      </c>
      <c r="AV521" s="133" t="s">
        <v>9603</v>
      </c>
      <c r="AW521" s="133" t="s">
        <v>9630</v>
      </c>
    </row>
    <row r="522" spans="1:49" x14ac:dyDescent="0.25">
      <c r="A522" s="80" t="s">
        <v>1779</v>
      </c>
      <c r="B522" s="80" t="s">
        <v>1780</v>
      </c>
      <c r="C522" s="80" t="s">
        <v>9941</v>
      </c>
      <c r="D522" s="80" t="s">
        <v>9942</v>
      </c>
      <c r="E522" s="80" t="s">
        <v>1772</v>
      </c>
      <c r="F522" s="80" t="s">
        <v>9943</v>
      </c>
      <c r="G522" s="80" t="s">
        <v>9700</v>
      </c>
      <c r="H522" s="80" t="s">
        <v>9944</v>
      </c>
      <c r="I522" s="80" t="s">
        <v>5375</v>
      </c>
      <c r="K522" s="80" t="s">
        <v>1820</v>
      </c>
      <c r="L522" s="80" t="s">
        <v>1351</v>
      </c>
      <c r="M522" s="80" t="s">
        <v>2312</v>
      </c>
      <c r="N522" s="80" t="s">
        <v>3369</v>
      </c>
      <c r="O522" s="80" t="s">
        <v>3590</v>
      </c>
      <c r="P522" s="80" t="s">
        <v>4474</v>
      </c>
      <c r="Q522" s="80" t="s">
        <v>5375</v>
      </c>
      <c r="R522" s="80" t="s">
        <v>5877</v>
      </c>
      <c r="S522" s="80" t="s">
        <v>1759</v>
      </c>
      <c r="T522" s="80" t="s">
        <v>1757</v>
      </c>
      <c r="U522" s="110">
        <v>9.9</v>
      </c>
      <c r="V522" s="110">
        <v>59.4</v>
      </c>
      <c r="W522" s="91">
        <v>2.5055999999999998</v>
      </c>
      <c r="X522" s="91">
        <v>30.0672</v>
      </c>
      <c r="Y522" s="110" t="s">
        <v>14932</v>
      </c>
      <c r="Z522" s="110" t="s">
        <v>1</v>
      </c>
      <c r="AB522" s="133" t="s">
        <v>7586</v>
      </c>
      <c r="AC522" s="133" t="s">
        <v>7586</v>
      </c>
      <c r="AD522" s="133" t="s">
        <v>1759</v>
      </c>
      <c r="AE522" s="79">
        <v>12</v>
      </c>
      <c r="AF522" s="79" t="s">
        <v>11153</v>
      </c>
      <c r="AG522" s="134">
        <v>0.25</v>
      </c>
      <c r="AH522" s="134">
        <v>11</v>
      </c>
      <c r="AI522" s="134">
        <v>13.5</v>
      </c>
      <c r="AJ522" s="134">
        <v>0.34699999999999998</v>
      </c>
      <c r="AK522" s="134">
        <v>11.5</v>
      </c>
      <c r="AL522" s="134">
        <v>11.25</v>
      </c>
      <c r="AM522" s="134">
        <v>4.125</v>
      </c>
      <c r="AN522" s="134">
        <v>4.34</v>
      </c>
      <c r="AO522" s="134">
        <v>0.309</v>
      </c>
      <c r="AP522" s="134">
        <v>0</v>
      </c>
      <c r="AQ522" s="134">
        <v>82</v>
      </c>
      <c r="AR522" s="134">
        <v>82</v>
      </c>
      <c r="AS522" s="134"/>
      <c r="AT522" s="133" t="s">
        <v>7066</v>
      </c>
      <c r="AU522" s="133" t="s">
        <v>1783</v>
      </c>
      <c r="AV522" s="133" t="s">
        <v>9602</v>
      </c>
      <c r="AW522" s="133" t="s">
        <v>9629</v>
      </c>
    </row>
    <row r="523" spans="1:49" x14ac:dyDescent="0.25">
      <c r="A523" s="80" t="s">
        <v>1779</v>
      </c>
      <c r="B523" s="80" t="s">
        <v>1780</v>
      </c>
      <c r="C523" s="80" t="s">
        <v>9650</v>
      </c>
      <c r="D523" s="80" t="s">
        <v>9651</v>
      </c>
      <c r="E523" s="80" t="s">
        <v>1772</v>
      </c>
      <c r="F523" s="80" t="s">
        <v>9652</v>
      </c>
      <c r="G523" s="80" t="s">
        <v>9644</v>
      </c>
      <c r="H523" s="80" t="s">
        <v>9653</v>
      </c>
      <c r="I523" s="80" t="s">
        <v>5375</v>
      </c>
      <c r="K523" s="80" t="s">
        <v>1820</v>
      </c>
      <c r="L523" s="80" t="s">
        <v>513</v>
      </c>
      <c r="M523" s="80" t="s">
        <v>1824</v>
      </c>
      <c r="N523" s="80" t="s">
        <v>3364</v>
      </c>
      <c r="O523" s="80" t="s">
        <v>3516</v>
      </c>
      <c r="P523" s="80" t="s">
        <v>4017</v>
      </c>
      <c r="Q523" s="80" t="s">
        <v>5375</v>
      </c>
      <c r="R523" s="80" t="s">
        <v>5385</v>
      </c>
      <c r="S523" s="80" t="s">
        <v>1762</v>
      </c>
      <c r="T523" s="80" t="s">
        <v>1757</v>
      </c>
      <c r="U523" s="110">
        <v>6.4</v>
      </c>
      <c r="V523" s="110">
        <v>38.4</v>
      </c>
      <c r="W523" s="91">
        <v>1.6588000000000001</v>
      </c>
      <c r="X523" s="91">
        <v>19.9056</v>
      </c>
      <c r="Y523" s="110" t="s">
        <v>14932</v>
      </c>
      <c r="Z523" s="110" t="s">
        <v>1</v>
      </c>
      <c r="AB523" s="133" t="s">
        <v>7097</v>
      </c>
      <c r="AC523" s="133" t="s">
        <v>8774</v>
      </c>
      <c r="AD523" s="133" t="s">
        <v>1760</v>
      </c>
      <c r="AE523" s="79">
        <v>96</v>
      </c>
      <c r="AF523" s="79" t="s">
        <v>11078</v>
      </c>
      <c r="AG523" s="134">
        <v>1</v>
      </c>
      <c r="AH523" s="134">
        <v>4.9370000000000003</v>
      </c>
      <c r="AI523" s="134">
        <v>9.9369999999999994</v>
      </c>
      <c r="AJ523" s="134">
        <v>0.29599999999999999</v>
      </c>
      <c r="AK523" s="134">
        <v>8.75</v>
      </c>
      <c r="AL523" s="134">
        <v>7.75</v>
      </c>
      <c r="AM523" s="134">
        <v>5.25</v>
      </c>
      <c r="AN523" s="134">
        <v>3.7</v>
      </c>
      <c r="AO523" s="134">
        <v>0.20599999999999999</v>
      </c>
      <c r="AP523" s="134">
        <v>0.125</v>
      </c>
      <c r="AQ523" s="134">
        <v>1</v>
      </c>
      <c r="AR523" s="134">
        <v>7</v>
      </c>
      <c r="AS523" s="134">
        <v>1.2E-2</v>
      </c>
      <c r="AT523" s="133" t="s">
        <v>9567</v>
      </c>
      <c r="AU523" s="133" t="s">
        <v>7075</v>
      </c>
      <c r="AV523" s="133" t="s">
        <v>9598</v>
      </c>
      <c r="AW523" s="133" t="s">
        <v>9629</v>
      </c>
    </row>
    <row r="524" spans="1:49" x14ac:dyDescent="0.25">
      <c r="A524" s="80" t="s">
        <v>1779</v>
      </c>
      <c r="B524" s="80" t="s">
        <v>1780</v>
      </c>
      <c r="C524" s="80" t="s">
        <v>9821</v>
      </c>
      <c r="D524" s="80" t="s">
        <v>9822</v>
      </c>
      <c r="E524" s="80" t="s">
        <v>1781</v>
      </c>
      <c r="F524" s="80" t="s">
        <v>9823</v>
      </c>
      <c r="G524" s="80" t="s">
        <v>9685</v>
      </c>
      <c r="H524" s="80" t="s">
        <v>9824</v>
      </c>
      <c r="I524" s="80" t="s">
        <v>5375</v>
      </c>
      <c r="K524" s="80" t="s">
        <v>1820</v>
      </c>
      <c r="L524" s="80" t="s">
        <v>576</v>
      </c>
      <c r="M524" s="80" t="s">
        <v>2065</v>
      </c>
      <c r="N524" s="80" t="s">
        <v>3364</v>
      </c>
      <c r="O524" s="80" t="s">
        <v>3556</v>
      </c>
      <c r="P524" s="80" t="s">
        <v>4245</v>
      </c>
      <c r="Q524" s="80" t="s">
        <v>5375</v>
      </c>
      <c r="R524" s="80" t="s">
        <v>5628</v>
      </c>
      <c r="S524" s="80" t="s">
        <v>1762</v>
      </c>
      <c r="T524" s="80" t="s">
        <v>1767</v>
      </c>
      <c r="U524" s="110">
        <v>13.5</v>
      </c>
      <c r="V524" s="110">
        <v>67.5</v>
      </c>
      <c r="W524" s="91">
        <v>4.08</v>
      </c>
      <c r="X524" s="91">
        <v>40.799999999999997</v>
      </c>
      <c r="Y524" s="110" t="s">
        <v>7087</v>
      </c>
      <c r="Z524" s="110" t="s">
        <v>1</v>
      </c>
      <c r="AB524" s="133" t="s">
        <v>7337</v>
      </c>
      <c r="AC524" s="133" t="s">
        <v>8910</v>
      </c>
      <c r="AD524" s="133" t="s">
        <v>1759</v>
      </c>
      <c r="AE524" s="79">
        <v>10</v>
      </c>
      <c r="AF524" s="79" t="s">
        <v>11122</v>
      </c>
      <c r="AG524" s="134">
        <v>1.75</v>
      </c>
      <c r="AH524" s="134">
        <v>10.125</v>
      </c>
      <c r="AI524" s="134">
        <v>10.125</v>
      </c>
      <c r="AJ524" s="134">
        <v>1.04</v>
      </c>
      <c r="AK524" s="134">
        <v>18.812999999999999</v>
      </c>
      <c r="AL524" s="134">
        <v>11.063000000000001</v>
      </c>
      <c r="AM524" s="134">
        <v>11.375</v>
      </c>
      <c r="AN524" s="134">
        <v>11.77</v>
      </c>
      <c r="AO524" s="134">
        <v>1.37</v>
      </c>
      <c r="AP524" s="134">
        <v>0.75</v>
      </c>
      <c r="AQ524" s="134">
        <v>10</v>
      </c>
      <c r="AR524" s="134">
        <v>10</v>
      </c>
      <c r="AS524" s="134">
        <v>0.05</v>
      </c>
      <c r="AT524" s="133" t="s">
        <v>1760</v>
      </c>
      <c r="AU524" s="133" t="s">
        <v>1764</v>
      </c>
      <c r="AV524" s="133" t="s">
        <v>9603</v>
      </c>
      <c r="AW524" s="133" t="s">
        <v>9630</v>
      </c>
    </row>
    <row r="525" spans="1:49" x14ac:dyDescent="0.25">
      <c r="A525" s="80" t="s">
        <v>1779</v>
      </c>
      <c r="B525" s="80" t="s">
        <v>1797</v>
      </c>
      <c r="C525" s="80" t="s">
        <v>9780</v>
      </c>
      <c r="D525" s="80" t="s">
        <v>9730</v>
      </c>
      <c r="E525" s="80" t="s">
        <v>1788</v>
      </c>
      <c r="F525" s="80" t="s">
        <v>9731</v>
      </c>
      <c r="G525" s="80" t="s">
        <v>9668</v>
      </c>
      <c r="H525" s="80" t="s">
        <v>9732</v>
      </c>
      <c r="I525" s="80" t="s">
        <v>5377</v>
      </c>
      <c r="K525" s="80" t="s">
        <v>1820</v>
      </c>
      <c r="L525" s="80" t="s">
        <v>540</v>
      </c>
      <c r="M525" s="80" t="s">
        <v>2730</v>
      </c>
      <c r="N525" s="80" t="s">
        <v>3433</v>
      </c>
      <c r="O525" s="80" t="s">
        <v>3680</v>
      </c>
      <c r="P525" s="80" t="s">
        <v>4835</v>
      </c>
      <c r="Q525" s="80" t="s">
        <v>5374</v>
      </c>
      <c r="R525" s="80" t="s">
        <v>6299</v>
      </c>
      <c r="S525" s="80" t="s">
        <v>1765</v>
      </c>
      <c r="T525" s="80" t="s">
        <v>1757</v>
      </c>
      <c r="U525" s="110">
        <v>6.2</v>
      </c>
      <c r="V525" s="110">
        <v>37.200000000000003</v>
      </c>
      <c r="W525" s="91">
        <v>1.55</v>
      </c>
      <c r="X525" s="91">
        <v>18.600000000000001</v>
      </c>
      <c r="Y525" s="110" t="s">
        <v>7087</v>
      </c>
      <c r="Z525" s="110" t="s">
        <v>1</v>
      </c>
      <c r="AB525" s="133" t="s">
        <v>8009</v>
      </c>
      <c r="AC525" s="133" t="s">
        <v>8009</v>
      </c>
      <c r="AD525" s="133" t="s">
        <v>1759</v>
      </c>
      <c r="AE525" s="79">
        <v>12</v>
      </c>
      <c r="AF525" s="79" t="s">
        <v>11113</v>
      </c>
      <c r="AG525" s="134">
        <v>0.625</v>
      </c>
      <c r="AH525" s="134">
        <v>6.5</v>
      </c>
      <c r="AI525" s="134">
        <v>6.5</v>
      </c>
      <c r="AJ525" s="134">
        <v>0.13900000000000001</v>
      </c>
      <c r="AK525" s="134">
        <v>10.845000000000001</v>
      </c>
      <c r="AL525" s="134">
        <v>6.8449999999999998</v>
      </c>
      <c r="AM525" s="134">
        <v>6.8150000000000004</v>
      </c>
      <c r="AN525" s="134">
        <v>1.9610000000000001</v>
      </c>
      <c r="AO525" s="134">
        <v>0.29299999999999998</v>
      </c>
      <c r="AP525" s="134">
        <v>5.5E-2</v>
      </c>
      <c r="AQ525" s="134">
        <v>12.875</v>
      </c>
      <c r="AR525" s="134">
        <v>12.75</v>
      </c>
      <c r="AS525" s="134">
        <v>8.9999999999999993E-3</v>
      </c>
      <c r="AT525" s="133" t="s">
        <v>1761</v>
      </c>
      <c r="AU525" s="133" t="s">
        <v>7077</v>
      </c>
      <c r="AV525" s="133" t="s">
        <v>9601</v>
      </c>
      <c r="AW525" s="133" t="s">
        <v>9630</v>
      </c>
    </row>
    <row r="526" spans="1:49" x14ac:dyDescent="0.25">
      <c r="A526" s="80" t="s">
        <v>1779</v>
      </c>
      <c r="B526" s="80" t="s">
        <v>1780</v>
      </c>
      <c r="C526" s="80" t="s">
        <v>9759</v>
      </c>
      <c r="D526" s="80" t="s">
        <v>9760</v>
      </c>
      <c r="E526" s="80" t="s">
        <v>1772</v>
      </c>
      <c r="F526" s="80" t="s">
        <v>9761</v>
      </c>
      <c r="G526" s="80" t="s">
        <v>9729</v>
      </c>
      <c r="H526" s="80" t="s">
        <v>9762</v>
      </c>
      <c r="I526" s="80" t="s">
        <v>5375</v>
      </c>
      <c r="K526" s="80" t="s">
        <v>1820</v>
      </c>
      <c r="L526" s="80" t="s">
        <v>563</v>
      </c>
      <c r="M526" s="80" t="s">
        <v>2317</v>
      </c>
      <c r="N526" s="80" t="s">
        <v>3378</v>
      </c>
      <c r="O526" s="80" t="s">
        <v>3541</v>
      </c>
      <c r="P526" s="80" t="s">
        <v>4478</v>
      </c>
      <c r="Q526" s="80" t="s">
        <v>5375</v>
      </c>
      <c r="R526" s="80" t="s">
        <v>5882</v>
      </c>
      <c r="S526" s="80" t="s">
        <v>1763</v>
      </c>
      <c r="T526" s="80" t="s">
        <v>1757</v>
      </c>
      <c r="U526" s="110">
        <v>8.9</v>
      </c>
      <c r="V526" s="110">
        <v>53.4</v>
      </c>
      <c r="W526" s="91">
        <v>3.2827999999999999</v>
      </c>
      <c r="X526" s="91">
        <v>39.393599999999999</v>
      </c>
      <c r="Y526" s="110" t="s">
        <v>14932</v>
      </c>
      <c r="Z526" s="110" t="s">
        <v>1</v>
      </c>
      <c r="AB526" s="133" t="s">
        <v>7591</v>
      </c>
      <c r="AC526" s="133" t="s">
        <v>9063</v>
      </c>
      <c r="AD526" s="133" t="s">
        <v>1759</v>
      </c>
      <c r="AE526" s="79">
        <v>12</v>
      </c>
      <c r="AF526" s="79" t="s">
        <v>11108</v>
      </c>
      <c r="AG526" s="134">
        <v>3.9</v>
      </c>
      <c r="AH526" s="134">
        <v>3.9</v>
      </c>
      <c r="AI526" s="134">
        <v>10.9</v>
      </c>
      <c r="AJ526" s="134">
        <v>0.496</v>
      </c>
      <c r="AK526" s="134">
        <v>23.5</v>
      </c>
      <c r="AL526" s="134">
        <v>8</v>
      </c>
      <c r="AM526" s="134">
        <v>11</v>
      </c>
      <c r="AN526" s="134">
        <v>6.2</v>
      </c>
      <c r="AO526" s="134">
        <v>1.1970000000000001</v>
      </c>
      <c r="AP526" s="134">
        <v>3.75</v>
      </c>
      <c r="AQ526" s="134">
        <v>3.75</v>
      </c>
      <c r="AR526" s="134">
        <v>4.5</v>
      </c>
      <c r="AS526" s="134">
        <v>2.5000000000000001E-2</v>
      </c>
      <c r="AT526" s="133" t="s">
        <v>1767</v>
      </c>
      <c r="AU526" s="133" t="s">
        <v>1764</v>
      </c>
      <c r="AV526" s="133" t="s">
        <v>9598</v>
      </c>
      <c r="AW526" s="133" t="s">
        <v>9629</v>
      </c>
    </row>
    <row r="527" spans="1:49" x14ac:dyDescent="0.25">
      <c r="A527" s="80" t="s">
        <v>1779</v>
      </c>
      <c r="B527" s="80" t="s">
        <v>1797</v>
      </c>
      <c r="C527" s="80" t="s">
        <v>9564</v>
      </c>
      <c r="D527" s="80" t="s">
        <v>9742</v>
      </c>
      <c r="E527" s="80" t="s">
        <v>1788</v>
      </c>
      <c r="F527" s="80" t="s">
        <v>9743</v>
      </c>
      <c r="G527" s="80" t="s">
        <v>9744</v>
      </c>
      <c r="H527" s="80" t="s">
        <v>9732</v>
      </c>
      <c r="I527" s="80" t="s">
        <v>5377</v>
      </c>
      <c r="K527" s="80" t="s">
        <v>1820</v>
      </c>
      <c r="L527" s="80" t="s">
        <v>893</v>
      </c>
      <c r="M527" s="80" t="s">
        <v>2734</v>
      </c>
      <c r="N527" s="80" t="s">
        <v>3433</v>
      </c>
      <c r="O527" s="80" t="s">
        <v>3537</v>
      </c>
      <c r="P527" s="80" t="s">
        <v>4839</v>
      </c>
      <c r="Q527" s="80" t="s">
        <v>5374</v>
      </c>
      <c r="R527" s="80" t="s">
        <v>6303</v>
      </c>
      <c r="S527" s="80" t="s">
        <v>1765</v>
      </c>
      <c r="T527" s="80" t="s">
        <v>1757</v>
      </c>
      <c r="U527" s="110">
        <v>5.05</v>
      </c>
      <c r="V527" s="110">
        <v>30.3</v>
      </c>
      <c r="W527" s="91">
        <v>1.2625</v>
      </c>
      <c r="X527" s="91">
        <v>15.15</v>
      </c>
      <c r="Y527" s="110" t="s">
        <v>7087</v>
      </c>
      <c r="Z527" s="110" t="s">
        <v>1</v>
      </c>
      <c r="AB527" s="133" t="s">
        <v>8013</v>
      </c>
      <c r="AC527" s="133" t="s">
        <v>8013</v>
      </c>
      <c r="AD527" s="133" t="s">
        <v>1759</v>
      </c>
      <c r="AE527" s="79">
        <v>12</v>
      </c>
      <c r="AF527" s="79" t="s">
        <v>11127</v>
      </c>
      <c r="AG527" s="134">
        <v>0.625</v>
      </c>
      <c r="AH527" s="134">
        <v>5</v>
      </c>
      <c r="AI527" s="134">
        <v>5</v>
      </c>
      <c r="AJ527" s="134">
        <v>0.09</v>
      </c>
      <c r="AK527" s="134">
        <v>10.125</v>
      </c>
      <c r="AL527" s="134">
        <v>5.375</v>
      </c>
      <c r="AM527" s="134">
        <v>5.5</v>
      </c>
      <c r="AN527" s="134">
        <v>1.25</v>
      </c>
      <c r="AO527" s="134">
        <v>0.17299999999999999</v>
      </c>
      <c r="AP527" s="134">
        <v>5.5E-2</v>
      </c>
      <c r="AQ527" s="134">
        <v>10</v>
      </c>
      <c r="AR527" s="134">
        <v>10</v>
      </c>
      <c r="AS527" s="134">
        <v>6.0000000000000001E-3</v>
      </c>
      <c r="AT527" s="133" t="s">
        <v>1768</v>
      </c>
      <c r="AU527" s="133" t="s">
        <v>1760</v>
      </c>
      <c r="AV527" s="133" t="s">
        <v>9601</v>
      </c>
      <c r="AW527" s="133" t="s">
        <v>9630</v>
      </c>
    </row>
    <row r="528" spans="1:49" x14ac:dyDescent="0.25">
      <c r="A528" s="80" t="s">
        <v>1779</v>
      </c>
      <c r="B528" s="80" t="s">
        <v>1780</v>
      </c>
      <c r="C528" s="80" t="s">
        <v>9650</v>
      </c>
      <c r="D528" s="80" t="s">
        <v>9651</v>
      </c>
      <c r="E528" s="80" t="s">
        <v>1772</v>
      </c>
      <c r="F528" s="80" t="s">
        <v>9652</v>
      </c>
      <c r="G528" s="80" t="s">
        <v>9644</v>
      </c>
      <c r="H528" s="80" t="s">
        <v>9653</v>
      </c>
      <c r="I528" s="80" t="s">
        <v>5375</v>
      </c>
      <c r="K528" s="80" t="s">
        <v>1820</v>
      </c>
      <c r="L528" s="80" t="s">
        <v>471</v>
      </c>
      <c r="M528" s="80" t="s">
        <v>1826</v>
      </c>
      <c r="N528" s="80" t="s">
        <v>3366</v>
      </c>
      <c r="O528" s="80" t="s">
        <v>3516</v>
      </c>
      <c r="P528" s="80" t="s">
        <v>4018</v>
      </c>
      <c r="Q528" s="80" t="s">
        <v>5375</v>
      </c>
      <c r="R528" s="80" t="s">
        <v>5387</v>
      </c>
      <c r="S528" s="80" t="s">
        <v>1762</v>
      </c>
      <c r="T528" s="80" t="s">
        <v>1757</v>
      </c>
      <c r="U528" s="110">
        <v>6.4</v>
      </c>
      <c r="V528" s="110">
        <v>38.4</v>
      </c>
      <c r="W528" s="91">
        <v>1.6588000000000001</v>
      </c>
      <c r="X528" s="91">
        <v>19.9056</v>
      </c>
      <c r="Y528" s="110" t="s">
        <v>14932</v>
      </c>
      <c r="Z528" s="110" t="s">
        <v>1</v>
      </c>
      <c r="AB528" s="133" t="s">
        <v>7099</v>
      </c>
      <c r="AC528" s="133" t="s">
        <v>8775</v>
      </c>
      <c r="AD528" s="133" t="s">
        <v>1760</v>
      </c>
      <c r="AE528" s="79">
        <v>96</v>
      </c>
      <c r="AF528" s="79" t="s">
        <v>11078</v>
      </c>
      <c r="AG528" s="134">
        <v>1</v>
      </c>
      <c r="AH528" s="134">
        <v>4.9370000000000003</v>
      </c>
      <c r="AI528" s="134">
        <v>9.9369999999999994</v>
      </c>
      <c r="AJ528" s="134">
        <v>0.29599999999999999</v>
      </c>
      <c r="AK528" s="134">
        <v>8.75</v>
      </c>
      <c r="AL528" s="134">
        <v>7.75</v>
      </c>
      <c r="AM528" s="134">
        <v>5.25</v>
      </c>
      <c r="AN528" s="134">
        <v>3.7</v>
      </c>
      <c r="AO528" s="134">
        <v>0.20599999999999999</v>
      </c>
      <c r="AP528" s="134">
        <v>0.125</v>
      </c>
      <c r="AQ528" s="134">
        <v>1</v>
      </c>
      <c r="AR528" s="134">
        <v>7</v>
      </c>
      <c r="AS528" s="134">
        <v>1.2E-2</v>
      </c>
      <c r="AT528" s="133" t="s">
        <v>9567</v>
      </c>
      <c r="AU528" s="133" t="s">
        <v>7075</v>
      </c>
      <c r="AV528" s="133" t="s">
        <v>9598</v>
      </c>
      <c r="AW528" s="133" t="s">
        <v>9629</v>
      </c>
    </row>
    <row r="529" spans="1:49" x14ac:dyDescent="0.25">
      <c r="A529" s="80" t="s">
        <v>1779</v>
      </c>
      <c r="B529" s="80" t="s">
        <v>1780</v>
      </c>
      <c r="C529" s="80" t="s">
        <v>9682</v>
      </c>
      <c r="D529" s="80" t="s">
        <v>9683</v>
      </c>
      <c r="E529" s="80" t="s">
        <v>1772</v>
      </c>
      <c r="F529" s="80" t="s">
        <v>9684</v>
      </c>
      <c r="G529" s="80" t="s">
        <v>9685</v>
      </c>
      <c r="H529" s="80" t="s">
        <v>9686</v>
      </c>
      <c r="I529" s="80" t="s">
        <v>5375</v>
      </c>
      <c r="K529" s="80" t="s">
        <v>1820</v>
      </c>
      <c r="L529" s="80" t="s">
        <v>262</v>
      </c>
      <c r="M529" s="80" t="s">
        <v>2071</v>
      </c>
      <c r="N529" s="80" t="s">
        <v>3379</v>
      </c>
      <c r="O529" s="80" t="s">
        <v>3525</v>
      </c>
      <c r="P529" s="80" t="s">
        <v>4251</v>
      </c>
      <c r="Q529" s="80" t="s">
        <v>5375</v>
      </c>
      <c r="R529" s="80" t="s">
        <v>5634</v>
      </c>
      <c r="S529" s="80" t="s">
        <v>1763</v>
      </c>
      <c r="T529" s="80" t="s">
        <v>1757</v>
      </c>
      <c r="U529" s="110">
        <v>19</v>
      </c>
      <c r="V529" s="110">
        <v>114</v>
      </c>
      <c r="W529" s="91">
        <v>6.0435999999999996</v>
      </c>
      <c r="X529" s="91">
        <v>72.523200000000003</v>
      </c>
      <c r="Y529" s="110" t="s">
        <v>14932</v>
      </c>
      <c r="Z529" s="110" t="s">
        <v>1</v>
      </c>
      <c r="AB529" s="133" t="s">
        <v>7343</v>
      </c>
      <c r="AC529" s="133" t="s">
        <v>8914</v>
      </c>
      <c r="AD529" s="133" t="s">
        <v>1759</v>
      </c>
      <c r="AE529" s="79">
        <v>12</v>
      </c>
      <c r="AF529" s="79" t="s">
        <v>11089</v>
      </c>
      <c r="AG529" s="134">
        <v>2.25</v>
      </c>
      <c r="AH529" s="134">
        <v>10.25</v>
      </c>
      <c r="AI529" s="134">
        <v>10.25</v>
      </c>
      <c r="AJ529" s="134">
        <v>1.079</v>
      </c>
      <c r="AK529" s="134">
        <v>15.5</v>
      </c>
      <c r="AL529" s="134">
        <v>10.5</v>
      </c>
      <c r="AM529" s="134">
        <v>10.75</v>
      </c>
      <c r="AN529" s="134">
        <v>13.49</v>
      </c>
      <c r="AO529" s="134">
        <v>1.012</v>
      </c>
      <c r="AP529" s="134">
        <v>1</v>
      </c>
      <c r="AQ529" s="134">
        <v>10.25</v>
      </c>
      <c r="AR529" s="134">
        <v>10.25</v>
      </c>
      <c r="AS529" s="134">
        <v>5.6000000000000001E-2</v>
      </c>
      <c r="AT529" s="133" t="s">
        <v>1783</v>
      </c>
      <c r="AU529" s="133" t="s">
        <v>1764</v>
      </c>
      <c r="AV529" s="133" t="s">
        <v>9605</v>
      </c>
      <c r="AW529" s="133" t="s">
        <v>9629</v>
      </c>
    </row>
    <row r="530" spans="1:49" x14ac:dyDescent="0.25">
      <c r="A530" s="80" t="s">
        <v>1779</v>
      </c>
      <c r="B530" s="80" t="s">
        <v>1780</v>
      </c>
      <c r="C530" s="80" t="s">
        <v>9953</v>
      </c>
      <c r="D530" s="80" t="s">
        <v>9954</v>
      </c>
      <c r="E530" s="80" t="s">
        <v>1781</v>
      </c>
      <c r="F530" s="80" t="s">
        <v>9955</v>
      </c>
      <c r="G530" s="80" t="s">
        <v>9695</v>
      </c>
      <c r="H530" s="80" t="s">
        <v>9956</v>
      </c>
      <c r="I530" s="80" t="s">
        <v>5375</v>
      </c>
      <c r="K530" s="80" t="s">
        <v>1820</v>
      </c>
      <c r="L530" s="80" t="s">
        <v>1353</v>
      </c>
      <c r="M530" s="80" t="s">
        <v>2322</v>
      </c>
      <c r="N530" s="80" t="s">
        <v>3392</v>
      </c>
      <c r="O530" s="80" t="s">
        <v>3527</v>
      </c>
      <c r="P530" s="80" t="s">
        <v>4482</v>
      </c>
      <c r="Q530" s="80" t="s">
        <v>5375</v>
      </c>
      <c r="R530" s="80" t="s">
        <v>5887</v>
      </c>
      <c r="S530" s="80" t="s">
        <v>1762</v>
      </c>
      <c r="T530" s="80" t="s">
        <v>1767</v>
      </c>
      <c r="U530" s="110">
        <v>5.5</v>
      </c>
      <c r="V530" s="110">
        <v>27.5</v>
      </c>
      <c r="W530" s="91">
        <v>1.48</v>
      </c>
      <c r="X530" s="91">
        <v>14.8</v>
      </c>
      <c r="Y530" s="110" t="s">
        <v>7087</v>
      </c>
      <c r="Z530" s="110" t="s">
        <v>1</v>
      </c>
      <c r="AB530" s="133" t="s">
        <v>7596</v>
      </c>
      <c r="AC530" s="133" t="s">
        <v>7596</v>
      </c>
      <c r="AD530" s="133" t="s">
        <v>1759</v>
      </c>
      <c r="AE530" s="79">
        <v>10</v>
      </c>
      <c r="AF530" s="79" t="s">
        <v>11157</v>
      </c>
      <c r="AG530" s="134">
        <v>1</v>
      </c>
      <c r="AH530" s="134">
        <v>6.875</v>
      </c>
      <c r="AI530" s="134">
        <v>6.875</v>
      </c>
      <c r="AJ530" s="134">
        <v>0.4</v>
      </c>
      <c r="AK530" s="134">
        <v>11.824999999999999</v>
      </c>
      <c r="AL530" s="134">
        <v>7.3250000000000002</v>
      </c>
      <c r="AM530" s="134">
        <v>7.2750000000000004</v>
      </c>
      <c r="AN530" s="134">
        <v>4.41</v>
      </c>
      <c r="AO530" s="134">
        <v>0.36499999999999999</v>
      </c>
      <c r="AP530" s="134">
        <v>0.5</v>
      </c>
      <c r="AQ530" s="134">
        <v>7</v>
      </c>
      <c r="AR530" s="134">
        <v>7</v>
      </c>
      <c r="AS530" s="134">
        <v>1.9E-2</v>
      </c>
      <c r="AT530" s="133" t="s">
        <v>1763</v>
      </c>
      <c r="AU530" s="133" t="s">
        <v>1758</v>
      </c>
      <c r="AV530" s="133" t="s">
        <v>9603</v>
      </c>
      <c r="AW530" s="133" t="s">
        <v>9630</v>
      </c>
    </row>
    <row r="531" spans="1:49" x14ac:dyDescent="0.25">
      <c r="A531" s="80" t="s">
        <v>1779</v>
      </c>
      <c r="B531" s="80" t="s">
        <v>1797</v>
      </c>
      <c r="C531" s="80" t="s">
        <v>9790</v>
      </c>
      <c r="D531" s="80" t="s">
        <v>9791</v>
      </c>
      <c r="E531" s="80" t="s">
        <v>1785</v>
      </c>
      <c r="F531" s="80" t="s">
        <v>9792</v>
      </c>
      <c r="G531" s="80" t="s">
        <v>9726</v>
      </c>
      <c r="H531" s="80" t="s">
        <v>9793</v>
      </c>
      <c r="I531" s="80" t="s">
        <v>5377</v>
      </c>
      <c r="K531" s="80" t="s">
        <v>1820</v>
      </c>
      <c r="L531" s="80" t="s">
        <v>221</v>
      </c>
      <c r="M531" s="80" t="s">
        <v>2738</v>
      </c>
      <c r="N531" s="80" t="s">
        <v>3433</v>
      </c>
      <c r="O531" s="80" t="s">
        <v>3535</v>
      </c>
      <c r="P531" s="80" t="s">
        <v>4843</v>
      </c>
      <c r="Q531" s="80" t="s">
        <v>5374</v>
      </c>
      <c r="R531" s="80" t="s">
        <v>6307</v>
      </c>
      <c r="S531" s="80" t="s">
        <v>1760</v>
      </c>
      <c r="T531" s="80" t="s">
        <v>1757</v>
      </c>
      <c r="U531" s="110">
        <v>5.7</v>
      </c>
      <c r="V531" s="110">
        <v>34.200000000000003</v>
      </c>
      <c r="W531" s="91">
        <v>1.8952500000000001</v>
      </c>
      <c r="X531" s="91">
        <v>22.742999999999999</v>
      </c>
      <c r="Y531" s="110" t="s">
        <v>14933</v>
      </c>
      <c r="Z531" s="110" t="s">
        <v>1</v>
      </c>
      <c r="AB531" s="133" t="s">
        <v>8017</v>
      </c>
      <c r="AC531" s="133" t="s">
        <v>8017</v>
      </c>
      <c r="AD531" s="133" t="s">
        <v>1759</v>
      </c>
      <c r="AE531" s="79">
        <v>12</v>
      </c>
      <c r="AF531" s="79" t="s">
        <v>11098</v>
      </c>
      <c r="AG531" s="134">
        <v>3.15</v>
      </c>
      <c r="AH531" s="134">
        <v>3.15</v>
      </c>
      <c r="AI531" s="134">
        <v>5.51</v>
      </c>
      <c r="AJ531" s="134">
        <v>0.16800000000000001</v>
      </c>
      <c r="AK531" s="134">
        <v>9.9700000000000006</v>
      </c>
      <c r="AL531" s="134">
        <v>6.72</v>
      </c>
      <c r="AM531" s="134">
        <v>8.69</v>
      </c>
      <c r="AN531" s="134">
        <v>2.1</v>
      </c>
      <c r="AO531" s="134">
        <v>0.33700000000000002</v>
      </c>
      <c r="AP531" s="134">
        <v>3.125</v>
      </c>
      <c r="AQ531" s="134">
        <v>3.125</v>
      </c>
      <c r="AR531" s="134">
        <v>3.75</v>
      </c>
      <c r="AS531" s="134">
        <v>2.5000000000000001E-2</v>
      </c>
      <c r="AT531" s="133" t="s">
        <v>9567</v>
      </c>
      <c r="AU531" s="133" t="s">
        <v>7065</v>
      </c>
      <c r="AV531" s="133" t="s">
        <v>9608</v>
      </c>
      <c r="AW531" s="133" t="s">
        <v>9629</v>
      </c>
    </row>
    <row r="532" spans="1:49" x14ac:dyDescent="0.25">
      <c r="A532" s="80" t="s">
        <v>1779</v>
      </c>
      <c r="B532" s="80" t="s">
        <v>1780</v>
      </c>
      <c r="C532" s="80" t="s">
        <v>9650</v>
      </c>
      <c r="D532" s="80" t="s">
        <v>9651</v>
      </c>
      <c r="E532" s="80" t="s">
        <v>1772</v>
      </c>
      <c r="F532" s="80" t="s">
        <v>9652</v>
      </c>
      <c r="G532" s="80" t="s">
        <v>9644</v>
      </c>
      <c r="H532" s="80" t="s">
        <v>9653</v>
      </c>
      <c r="I532" s="80" t="s">
        <v>5375</v>
      </c>
      <c r="K532" s="80" t="s">
        <v>1820</v>
      </c>
      <c r="L532" s="80" t="s">
        <v>475</v>
      </c>
      <c r="M532" s="80" t="s">
        <v>1828</v>
      </c>
      <c r="N532" s="80" t="s">
        <v>3367</v>
      </c>
      <c r="O532" s="80" t="s">
        <v>3516</v>
      </c>
      <c r="P532" s="80" t="s">
        <v>4019</v>
      </c>
      <c r="Q532" s="80" t="s">
        <v>5375</v>
      </c>
      <c r="R532" s="80" t="s">
        <v>5389</v>
      </c>
      <c r="S532" s="80" t="s">
        <v>1762</v>
      </c>
      <c r="T532" s="80" t="s">
        <v>1757</v>
      </c>
      <c r="U532" s="110">
        <v>6.4</v>
      </c>
      <c r="V532" s="110">
        <v>38.4</v>
      </c>
      <c r="W532" s="91">
        <v>1.6588000000000001</v>
      </c>
      <c r="X532" s="91">
        <v>19.9056</v>
      </c>
      <c r="Y532" s="110" t="s">
        <v>14932</v>
      </c>
      <c r="Z532" s="110" t="s">
        <v>1</v>
      </c>
      <c r="AB532" s="133" t="s">
        <v>7101</v>
      </c>
      <c r="AC532" s="133" t="s">
        <v>8776</v>
      </c>
      <c r="AD532" s="133" t="s">
        <v>1760</v>
      </c>
      <c r="AE532" s="79">
        <v>96</v>
      </c>
      <c r="AF532" s="79" t="s">
        <v>11078</v>
      </c>
      <c r="AG532" s="134">
        <v>1</v>
      </c>
      <c r="AH532" s="134">
        <v>4.9370000000000003</v>
      </c>
      <c r="AI532" s="134">
        <v>9.9369999999999994</v>
      </c>
      <c r="AJ532" s="134">
        <v>0.29599999999999999</v>
      </c>
      <c r="AK532" s="134">
        <v>8.75</v>
      </c>
      <c r="AL532" s="134">
        <v>7.75</v>
      </c>
      <c r="AM532" s="134">
        <v>5.25</v>
      </c>
      <c r="AN532" s="134">
        <v>3.7</v>
      </c>
      <c r="AO532" s="134">
        <v>0.20599999999999999</v>
      </c>
      <c r="AP532" s="134">
        <v>0.125</v>
      </c>
      <c r="AQ532" s="134">
        <v>1</v>
      </c>
      <c r="AR532" s="134">
        <v>7</v>
      </c>
      <c r="AS532" s="134">
        <v>1.2E-2</v>
      </c>
      <c r="AT532" s="133" t="s">
        <v>9567</v>
      </c>
      <c r="AU532" s="133" t="s">
        <v>7075</v>
      </c>
      <c r="AV532" s="133" t="s">
        <v>9598</v>
      </c>
      <c r="AW532" s="133" t="s">
        <v>9629</v>
      </c>
    </row>
    <row r="533" spans="1:49" x14ac:dyDescent="0.25">
      <c r="A533" s="80" t="s">
        <v>1779</v>
      </c>
      <c r="B533" s="80" t="s">
        <v>1780</v>
      </c>
      <c r="C533" s="80" t="s">
        <v>9983</v>
      </c>
      <c r="D533" s="80" t="s">
        <v>9984</v>
      </c>
      <c r="E533" s="80" t="s">
        <v>1771</v>
      </c>
      <c r="F533" s="80" t="s">
        <v>9985</v>
      </c>
      <c r="G533" s="80" t="s">
        <v>9677</v>
      </c>
      <c r="H533" s="80" t="s">
        <v>9986</v>
      </c>
      <c r="I533" s="80" t="s">
        <v>9728</v>
      </c>
      <c r="K533" s="80" t="s">
        <v>1820</v>
      </c>
      <c r="L533" s="80" t="s">
        <v>275</v>
      </c>
      <c r="M533" s="80" t="s">
        <v>2221</v>
      </c>
      <c r="N533" s="80" t="s">
        <v>3377</v>
      </c>
      <c r="O533" s="80" t="s">
        <v>3523</v>
      </c>
      <c r="P533" s="80" t="s">
        <v>4393</v>
      </c>
      <c r="Q533" s="80" t="s">
        <v>5379</v>
      </c>
      <c r="R533" s="80" t="s">
        <v>5784</v>
      </c>
      <c r="S533" s="80" t="s">
        <v>1760</v>
      </c>
      <c r="T533" s="80" t="s">
        <v>1757</v>
      </c>
      <c r="U533" s="110">
        <v>1.75</v>
      </c>
      <c r="V533" s="110">
        <v>10.5</v>
      </c>
      <c r="W533" s="91">
        <v>0.875</v>
      </c>
      <c r="X533" s="91">
        <v>10.5</v>
      </c>
      <c r="Y533" s="110" t="s">
        <v>7087</v>
      </c>
      <c r="Z533" s="110" t="s">
        <v>1</v>
      </c>
      <c r="AB533" s="133" t="s">
        <v>7493</v>
      </c>
      <c r="AC533" s="133" t="s">
        <v>7493</v>
      </c>
      <c r="AD533" s="133" t="s">
        <v>1759</v>
      </c>
      <c r="AE533" s="79">
        <v>12</v>
      </c>
      <c r="AF533" s="79" t="s">
        <v>11145</v>
      </c>
      <c r="AG533" s="134">
        <v>0.75</v>
      </c>
      <c r="AH533" s="134">
        <v>8.875</v>
      </c>
      <c r="AI533" s="134">
        <v>8.875</v>
      </c>
      <c r="AJ533" s="134">
        <v>0.22500000000000001</v>
      </c>
      <c r="AK533" s="134">
        <v>9.6999999999999993</v>
      </c>
      <c r="AL533" s="134">
        <v>8.1999999999999993</v>
      </c>
      <c r="AM533" s="134">
        <v>9.65</v>
      </c>
      <c r="AN533" s="134">
        <v>3.14</v>
      </c>
      <c r="AO533" s="134">
        <v>0.44400000000000001</v>
      </c>
      <c r="AP533" s="134">
        <v>0.5</v>
      </c>
      <c r="AQ533" s="134">
        <v>8.75</v>
      </c>
      <c r="AR533" s="134">
        <v>8.75</v>
      </c>
      <c r="AS533" s="134">
        <v>0.03</v>
      </c>
      <c r="AT533" s="133" t="s">
        <v>1763</v>
      </c>
      <c r="AU533" s="133" t="s">
        <v>7065</v>
      </c>
      <c r="AV533" s="133" t="s">
        <v>9603</v>
      </c>
      <c r="AW533" s="133" t="s">
        <v>9630</v>
      </c>
    </row>
    <row r="534" spans="1:49" x14ac:dyDescent="0.25">
      <c r="A534" s="80" t="s">
        <v>1779</v>
      </c>
      <c r="B534" s="80" t="s">
        <v>1780</v>
      </c>
      <c r="C534" s="80" t="s">
        <v>9941</v>
      </c>
      <c r="D534" s="80" t="s">
        <v>9942</v>
      </c>
      <c r="E534" s="80" t="s">
        <v>1772</v>
      </c>
      <c r="F534" s="80" t="s">
        <v>9943</v>
      </c>
      <c r="G534" s="80" t="s">
        <v>9700</v>
      </c>
      <c r="H534" s="80" t="s">
        <v>9944</v>
      </c>
      <c r="I534" s="80" t="s">
        <v>5375</v>
      </c>
      <c r="K534" s="80" t="s">
        <v>1820</v>
      </c>
      <c r="L534" s="80" t="s">
        <v>206</v>
      </c>
      <c r="M534" s="80" t="s">
        <v>2324</v>
      </c>
      <c r="N534" s="80" t="s">
        <v>3374</v>
      </c>
      <c r="O534" s="80" t="s">
        <v>3590</v>
      </c>
      <c r="P534" s="80" t="s">
        <v>4484</v>
      </c>
      <c r="Q534" s="80" t="s">
        <v>5375</v>
      </c>
      <c r="R534" s="80" t="s">
        <v>5889</v>
      </c>
      <c r="S534" s="80" t="s">
        <v>1759</v>
      </c>
      <c r="T534" s="80" t="s">
        <v>1757</v>
      </c>
      <c r="U534" s="110">
        <v>9.9</v>
      </c>
      <c r="V534" s="110">
        <v>59.4</v>
      </c>
      <c r="W534" s="91">
        <v>2.5055999999999998</v>
      </c>
      <c r="X534" s="91">
        <v>30.0672</v>
      </c>
      <c r="Y534" s="110" t="s">
        <v>14932</v>
      </c>
      <c r="Z534" s="110" t="s">
        <v>1</v>
      </c>
      <c r="AB534" s="133" t="s">
        <v>7598</v>
      </c>
      <c r="AC534" s="133" t="s">
        <v>7598</v>
      </c>
      <c r="AD534" s="133" t="s">
        <v>1759</v>
      </c>
      <c r="AE534" s="79">
        <v>12</v>
      </c>
      <c r="AF534" s="79" t="s">
        <v>11153</v>
      </c>
      <c r="AG534" s="134">
        <v>0.25</v>
      </c>
      <c r="AH534" s="134">
        <v>11</v>
      </c>
      <c r="AI534" s="134">
        <v>13.5</v>
      </c>
      <c r="AJ534" s="134">
        <v>0.34699999999999998</v>
      </c>
      <c r="AK534" s="134">
        <v>11.5</v>
      </c>
      <c r="AL534" s="134">
        <v>11.25</v>
      </c>
      <c r="AM534" s="134">
        <v>4.125</v>
      </c>
      <c r="AN534" s="134">
        <v>4.34</v>
      </c>
      <c r="AO534" s="134">
        <v>0.309</v>
      </c>
      <c r="AP534" s="134">
        <v>0</v>
      </c>
      <c r="AQ534" s="134">
        <v>82</v>
      </c>
      <c r="AR534" s="134">
        <v>82</v>
      </c>
      <c r="AS534" s="134"/>
      <c r="AT534" s="133" t="s">
        <v>7066</v>
      </c>
      <c r="AU534" s="133" t="s">
        <v>1783</v>
      </c>
      <c r="AV534" s="133" t="s">
        <v>9602</v>
      </c>
      <c r="AW534" s="133" t="s">
        <v>9629</v>
      </c>
    </row>
    <row r="535" spans="1:49" x14ac:dyDescent="0.25">
      <c r="A535" s="80" t="s">
        <v>1779</v>
      </c>
      <c r="B535" s="80" t="s">
        <v>1780</v>
      </c>
      <c r="C535" s="80" t="s">
        <v>9736</v>
      </c>
      <c r="D535" s="80" t="s">
        <v>9737</v>
      </c>
      <c r="E535" s="80" t="s">
        <v>1794</v>
      </c>
      <c r="F535" s="80" t="s">
        <v>9738</v>
      </c>
      <c r="G535" s="80" t="s">
        <v>9726</v>
      </c>
      <c r="H535" s="80" t="s">
        <v>9739</v>
      </c>
      <c r="I535" s="80" t="s">
        <v>5375</v>
      </c>
      <c r="K535" s="80" t="s">
        <v>1820</v>
      </c>
      <c r="L535" s="80" t="s">
        <v>975</v>
      </c>
      <c r="M535" s="80" t="s">
        <v>2075</v>
      </c>
      <c r="N535" s="80" t="s">
        <v>3395</v>
      </c>
      <c r="O535" s="80" t="s">
        <v>3535</v>
      </c>
      <c r="P535" s="80" t="s">
        <v>4254</v>
      </c>
      <c r="Q535" s="80" t="s">
        <v>5375</v>
      </c>
      <c r="R535" s="80" t="s">
        <v>5638</v>
      </c>
      <c r="S535" s="80" t="s">
        <v>1762</v>
      </c>
      <c r="T535" s="80" t="s">
        <v>1767</v>
      </c>
      <c r="U535" s="110">
        <v>8.25</v>
      </c>
      <c r="V535" s="110">
        <v>41.25</v>
      </c>
      <c r="W535" s="91">
        <v>3.1654</v>
      </c>
      <c r="X535" s="91">
        <v>31.654</v>
      </c>
      <c r="Y535" s="110" t="s">
        <v>14933</v>
      </c>
      <c r="Z535" s="110" t="s">
        <v>1</v>
      </c>
      <c r="AB535" s="133" t="s">
        <v>7347</v>
      </c>
      <c r="AC535" s="133" t="s">
        <v>7347</v>
      </c>
      <c r="AD535" s="133" t="s">
        <v>1759</v>
      </c>
      <c r="AE535" s="79">
        <v>10</v>
      </c>
      <c r="AF535" s="79" t="s">
        <v>11102</v>
      </c>
      <c r="AG535" s="134">
        <v>3.15</v>
      </c>
      <c r="AH535" s="134">
        <v>3.15</v>
      </c>
      <c r="AI535" s="134">
        <v>9.5299999999999994</v>
      </c>
      <c r="AJ535" s="134">
        <v>0.41199999999999998</v>
      </c>
      <c r="AK535" s="134">
        <v>16.2</v>
      </c>
      <c r="AL535" s="134">
        <v>6.8250000000000002</v>
      </c>
      <c r="AM535" s="134">
        <v>10.525</v>
      </c>
      <c r="AN535" s="134">
        <v>4.29</v>
      </c>
      <c r="AO535" s="134">
        <v>0.67300000000000004</v>
      </c>
      <c r="AP535" s="134">
        <v>3.125</v>
      </c>
      <c r="AQ535" s="134">
        <v>3.125</v>
      </c>
      <c r="AR535" s="134">
        <v>3.75</v>
      </c>
      <c r="AS535" s="134">
        <v>2.5000000000000001E-2</v>
      </c>
      <c r="AT535" s="133" t="s">
        <v>1765</v>
      </c>
      <c r="AU535" s="133" t="s">
        <v>1764</v>
      </c>
      <c r="AV535" s="133" t="s">
        <v>9608</v>
      </c>
      <c r="AW535" s="133" t="s">
        <v>9629</v>
      </c>
    </row>
    <row r="536" spans="1:49" x14ac:dyDescent="0.25">
      <c r="A536" s="80" t="s">
        <v>1779</v>
      </c>
      <c r="B536" s="80" t="s">
        <v>1797</v>
      </c>
      <c r="C536" s="80" t="s">
        <v>10142</v>
      </c>
      <c r="D536" s="80" t="s">
        <v>10143</v>
      </c>
      <c r="E536" s="80" t="s">
        <v>7086</v>
      </c>
      <c r="F536" s="80" t="s">
        <v>10144</v>
      </c>
      <c r="G536" s="80" t="s">
        <v>9700</v>
      </c>
      <c r="H536" s="80" t="s">
        <v>10145</v>
      </c>
      <c r="I536" s="80" t="s">
        <v>5377</v>
      </c>
      <c r="K536" s="80" t="s">
        <v>1820</v>
      </c>
      <c r="L536" s="80" t="s">
        <v>223</v>
      </c>
      <c r="M536" s="80" t="s">
        <v>2742</v>
      </c>
      <c r="N536" s="80" t="s">
        <v>3433</v>
      </c>
      <c r="O536" s="80" t="s">
        <v>3671</v>
      </c>
      <c r="P536" s="80" t="s">
        <v>4847</v>
      </c>
      <c r="Q536" s="80" t="s">
        <v>5374</v>
      </c>
      <c r="R536" s="80" t="s">
        <v>6311</v>
      </c>
      <c r="S536" s="80" t="s">
        <v>1759</v>
      </c>
      <c r="T536" s="80" t="s">
        <v>1758</v>
      </c>
      <c r="U536" s="110">
        <v>9.9499999999999993</v>
      </c>
      <c r="V536" s="110">
        <v>29.85</v>
      </c>
      <c r="W536" s="91">
        <v>2.8855</v>
      </c>
      <c r="X536" s="91">
        <v>17.312999999999999</v>
      </c>
      <c r="Y536" s="110" t="s">
        <v>14932</v>
      </c>
      <c r="Z536" s="110" t="s">
        <v>1</v>
      </c>
      <c r="AB536" s="133" t="s">
        <v>8021</v>
      </c>
      <c r="AC536" s="133" t="s">
        <v>9253</v>
      </c>
      <c r="AD536" s="133" t="s">
        <v>1760</v>
      </c>
      <c r="AE536" s="79">
        <v>48</v>
      </c>
      <c r="AF536" s="79" t="s">
        <v>11214</v>
      </c>
      <c r="AG536" s="134">
        <v>0.188</v>
      </c>
      <c r="AH536" s="134">
        <v>7.5</v>
      </c>
      <c r="AI536" s="134">
        <v>16.25</v>
      </c>
      <c r="AJ536" s="134">
        <v>0.26</v>
      </c>
      <c r="AK536" s="134">
        <v>14.125</v>
      </c>
      <c r="AL536" s="134">
        <v>7.5</v>
      </c>
      <c r="AM536" s="134">
        <v>1</v>
      </c>
      <c r="AN536" s="134">
        <v>1.6</v>
      </c>
      <c r="AO536" s="134">
        <v>6.0999999999999999E-2</v>
      </c>
      <c r="AP536" s="134">
        <v>0</v>
      </c>
      <c r="AQ536" s="134">
        <v>102</v>
      </c>
      <c r="AR536" s="134">
        <v>54</v>
      </c>
      <c r="AS536" s="134"/>
      <c r="AT536" s="133" t="s">
        <v>1773</v>
      </c>
      <c r="AU536" s="133" t="s">
        <v>7074</v>
      </c>
      <c r="AV536" s="133" t="s">
        <v>9602</v>
      </c>
      <c r="AW536" s="133" t="s">
        <v>9629</v>
      </c>
    </row>
    <row r="537" spans="1:49" x14ac:dyDescent="0.25">
      <c r="A537" s="80" t="s">
        <v>1779</v>
      </c>
      <c r="B537" s="80" t="s">
        <v>1784</v>
      </c>
      <c r="C537" s="80" t="s">
        <v>9660</v>
      </c>
      <c r="D537" s="80" t="s">
        <v>9661</v>
      </c>
      <c r="E537" s="80" t="s">
        <v>1785</v>
      </c>
      <c r="F537" s="80" t="s">
        <v>9662</v>
      </c>
      <c r="G537" s="80" t="s">
        <v>9663</v>
      </c>
      <c r="H537" s="80" t="s">
        <v>9664</v>
      </c>
      <c r="I537" s="80" t="s">
        <v>9635</v>
      </c>
      <c r="K537" s="80" t="s">
        <v>1820</v>
      </c>
      <c r="L537" s="80" t="s">
        <v>518</v>
      </c>
      <c r="M537" s="80" t="s">
        <v>1829</v>
      </c>
      <c r="N537" s="80" t="s">
        <v>3368</v>
      </c>
      <c r="O537" s="80" t="s">
        <v>3518</v>
      </c>
      <c r="P537" s="80" t="s">
        <v>4020</v>
      </c>
      <c r="Q537" s="80" t="s">
        <v>5374</v>
      </c>
      <c r="R537" s="80" t="s">
        <v>5391</v>
      </c>
      <c r="S537" s="80" t="s">
        <v>1763</v>
      </c>
      <c r="T537" s="80" t="s">
        <v>1757</v>
      </c>
      <c r="U537" s="110">
        <v>4.5999999999999996</v>
      </c>
      <c r="V537" s="110">
        <v>27.6</v>
      </c>
      <c r="W537" s="91">
        <v>2.2942499999999999</v>
      </c>
      <c r="X537" s="91">
        <v>27.530999999999999</v>
      </c>
      <c r="Y537" s="110" t="s">
        <v>14933</v>
      </c>
      <c r="Z537" s="110" t="s">
        <v>1</v>
      </c>
      <c r="AB537" s="133" t="s">
        <v>7103</v>
      </c>
      <c r="AC537" s="133" t="s">
        <v>8777</v>
      </c>
      <c r="AD537" s="133" t="s">
        <v>1757</v>
      </c>
      <c r="AE537" s="79">
        <v>144</v>
      </c>
      <c r="AF537" s="79" t="s">
        <v>11082</v>
      </c>
      <c r="AG537" s="134">
        <v>0.05</v>
      </c>
      <c r="AH537" s="134">
        <v>5.25</v>
      </c>
      <c r="AI537" s="134">
        <v>13.5</v>
      </c>
      <c r="AJ537" s="134">
        <v>0.22</v>
      </c>
      <c r="AK537" s="134">
        <v>14.5</v>
      </c>
      <c r="AL537" s="134">
        <v>5.5</v>
      </c>
      <c r="AM537" s="134">
        <v>2.25</v>
      </c>
      <c r="AN537" s="134">
        <v>2.75</v>
      </c>
      <c r="AO537" s="134">
        <v>0.104</v>
      </c>
      <c r="AP537" s="134">
        <v>0.05</v>
      </c>
      <c r="AQ537" s="134">
        <v>5</v>
      </c>
      <c r="AR537" s="134">
        <v>11.375</v>
      </c>
      <c r="AS537" s="134">
        <v>6.0000000000000001E-3</v>
      </c>
      <c r="AT537" s="133" t="s">
        <v>1762</v>
      </c>
      <c r="AU537" s="133" t="s">
        <v>7076</v>
      </c>
      <c r="AV537" s="133" t="s">
        <v>9600</v>
      </c>
      <c r="AW537" s="133" t="s">
        <v>9629</v>
      </c>
    </row>
    <row r="538" spans="1:49" x14ac:dyDescent="0.25">
      <c r="A538" s="80" t="s">
        <v>1779</v>
      </c>
      <c r="B538" s="80" t="s">
        <v>1797</v>
      </c>
      <c r="C538" s="80" t="s">
        <v>10480</v>
      </c>
      <c r="D538" s="80" t="s">
        <v>10481</v>
      </c>
      <c r="E538" s="80" t="s">
        <v>1787</v>
      </c>
      <c r="F538" s="80" t="s">
        <v>10482</v>
      </c>
      <c r="G538" s="80" t="s">
        <v>9734</v>
      </c>
      <c r="H538" s="80" t="s">
        <v>10483</v>
      </c>
      <c r="I538" s="80" t="s">
        <v>9635</v>
      </c>
      <c r="K538" s="80" t="s">
        <v>1820</v>
      </c>
      <c r="L538" s="80" t="s">
        <v>225</v>
      </c>
      <c r="M538" s="80" t="s">
        <v>2744</v>
      </c>
      <c r="N538" s="80" t="s">
        <v>3433</v>
      </c>
      <c r="O538" s="80" t="s">
        <v>3727</v>
      </c>
      <c r="P538" s="80" t="s">
        <v>4849</v>
      </c>
      <c r="Q538" s="80" t="s">
        <v>5374</v>
      </c>
      <c r="R538" s="80" t="s">
        <v>6313</v>
      </c>
      <c r="S538" s="80" t="s">
        <v>1760</v>
      </c>
      <c r="T538" s="80" t="s">
        <v>1758</v>
      </c>
      <c r="U538" s="110">
        <v>6.25</v>
      </c>
      <c r="V538" s="110">
        <v>18.75</v>
      </c>
      <c r="W538" s="91">
        <v>2.34375</v>
      </c>
      <c r="X538" s="91">
        <v>14.0625</v>
      </c>
      <c r="Y538" s="110" t="s">
        <v>7087</v>
      </c>
      <c r="Z538" s="110" t="s">
        <v>1</v>
      </c>
      <c r="AB538" s="133" t="s">
        <v>8023</v>
      </c>
      <c r="AC538" s="133" t="s">
        <v>9255</v>
      </c>
      <c r="AD538" s="133" t="s">
        <v>1757</v>
      </c>
      <c r="AE538" s="79">
        <v>72</v>
      </c>
      <c r="AF538" s="79" t="s">
        <v>11278</v>
      </c>
      <c r="AG538" s="134">
        <v>5.5</v>
      </c>
      <c r="AH538" s="134">
        <v>5.5</v>
      </c>
      <c r="AI538" s="134">
        <v>7.25</v>
      </c>
      <c r="AJ538" s="134">
        <v>0.19400000000000001</v>
      </c>
      <c r="AK538" s="134">
        <v>10.5</v>
      </c>
      <c r="AL538" s="134">
        <v>6.25</v>
      </c>
      <c r="AM538" s="134">
        <v>6.25</v>
      </c>
      <c r="AN538" s="134">
        <v>1.21</v>
      </c>
      <c r="AO538" s="134">
        <v>0.23699999999999999</v>
      </c>
      <c r="AP538" s="134">
        <v>5.75</v>
      </c>
      <c r="AQ538" s="134">
        <v>5.75</v>
      </c>
      <c r="AR538" s="134">
        <v>7</v>
      </c>
      <c r="AS538" s="134"/>
      <c r="AT538" s="133" t="s">
        <v>9568</v>
      </c>
      <c r="AU538" s="133" t="s">
        <v>7077</v>
      </c>
      <c r="AV538" s="133" t="s">
        <v>9597</v>
      </c>
      <c r="AW538" s="133" t="s">
        <v>9632</v>
      </c>
    </row>
    <row r="539" spans="1:49" x14ac:dyDescent="0.25">
      <c r="A539" s="80" t="s">
        <v>1779</v>
      </c>
      <c r="B539" s="80" t="s">
        <v>1780</v>
      </c>
      <c r="C539" s="80" t="s">
        <v>9821</v>
      </c>
      <c r="D539" s="80" t="s">
        <v>9822</v>
      </c>
      <c r="E539" s="80" t="s">
        <v>1781</v>
      </c>
      <c r="F539" s="80" t="s">
        <v>9823</v>
      </c>
      <c r="G539" s="80" t="s">
        <v>9685</v>
      </c>
      <c r="H539" s="80" t="s">
        <v>9824</v>
      </c>
      <c r="I539" s="80" t="s">
        <v>5375</v>
      </c>
      <c r="K539" s="80" t="s">
        <v>1820</v>
      </c>
      <c r="L539" s="80" t="s">
        <v>578</v>
      </c>
      <c r="M539" s="80" t="s">
        <v>2078</v>
      </c>
      <c r="N539" s="80" t="s">
        <v>3390</v>
      </c>
      <c r="O539" s="80" t="s">
        <v>3556</v>
      </c>
      <c r="P539" s="80" t="s">
        <v>4257</v>
      </c>
      <c r="Q539" s="80" t="s">
        <v>5375</v>
      </c>
      <c r="R539" s="80" t="s">
        <v>5641</v>
      </c>
      <c r="S539" s="80" t="s">
        <v>1762</v>
      </c>
      <c r="T539" s="80" t="s">
        <v>1767</v>
      </c>
      <c r="U539" s="110">
        <v>13.5</v>
      </c>
      <c r="V539" s="110">
        <v>67.5</v>
      </c>
      <c r="W539" s="91">
        <v>4.08</v>
      </c>
      <c r="X539" s="91">
        <v>40.799999999999997</v>
      </c>
      <c r="Y539" s="110" t="s">
        <v>7087</v>
      </c>
      <c r="Z539" s="110" t="s">
        <v>1</v>
      </c>
      <c r="AB539" s="133" t="s">
        <v>7350</v>
      </c>
      <c r="AC539" s="133" t="s">
        <v>8918</v>
      </c>
      <c r="AD539" s="133" t="s">
        <v>1759</v>
      </c>
      <c r="AE539" s="79">
        <v>10</v>
      </c>
      <c r="AF539" s="79" t="s">
        <v>11122</v>
      </c>
      <c r="AG539" s="134">
        <v>1.75</v>
      </c>
      <c r="AH539" s="134">
        <v>10.125</v>
      </c>
      <c r="AI539" s="134">
        <v>10.125</v>
      </c>
      <c r="AJ539" s="134">
        <v>1.04</v>
      </c>
      <c r="AK539" s="134">
        <v>18.812999999999999</v>
      </c>
      <c r="AL539" s="134">
        <v>11.063000000000001</v>
      </c>
      <c r="AM539" s="134">
        <v>11.375</v>
      </c>
      <c r="AN539" s="134">
        <v>11.77</v>
      </c>
      <c r="AO539" s="134">
        <v>1.37</v>
      </c>
      <c r="AP539" s="134">
        <v>0.75</v>
      </c>
      <c r="AQ539" s="134">
        <v>10</v>
      </c>
      <c r="AR539" s="134">
        <v>10</v>
      </c>
      <c r="AS539" s="134">
        <v>0.05</v>
      </c>
      <c r="AT539" s="133" t="s">
        <v>1760</v>
      </c>
      <c r="AU539" s="133" t="s">
        <v>1764</v>
      </c>
      <c r="AV539" s="133" t="s">
        <v>9603</v>
      </c>
      <c r="AW539" s="133" t="s">
        <v>9630</v>
      </c>
    </row>
    <row r="540" spans="1:49" x14ac:dyDescent="0.25">
      <c r="A540" s="80" t="s">
        <v>1779</v>
      </c>
      <c r="B540" s="80" t="s">
        <v>1797</v>
      </c>
      <c r="C540" s="80" t="s">
        <v>9979</v>
      </c>
      <c r="D540" s="80" t="s">
        <v>9980</v>
      </c>
      <c r="E540" s="80" t="s">
        <v>1787</v>
      </c>
      <c r="F540" s="80" t="s">
        <v>9981</v>
      </c>
      <c r="G540" s="80" t="s">
        <v>9705</v>
      </c>
      <c r="H540" s="80" t="s">
        <v>9982</v>
      </c>
      <c r="I540" s="80" t="s">
        <v>9635</v>
      </c>
      <c r="K540" s="80" t="s">
        <v>1820</v>
      </c>
      <c r="L540" s="80" t="s">
        <v>897</v>
      </c>
      <c r="M540" s="80" t="s">
        <v>2745</v>
      </c>
      <c r="N540" s="80" t="s">
        <v>3433</v>
      </c>
      <c r="O540" s="80" t="s">
        <v>3604</v>
      </c>
      <c r="P540" s="80" t="s">
        <v>4850</v>
      </c>
      <c r="Q540" s="80" t="s">
        <v>5374</v>
      </c>
      <c r="R540" s="80" t="s">
        <v>6314</v>
      </c>
      <c r="S540" s="80" t="s">
        <v>1759</v>
      </c>
      <c r="T540" s="80" t="s">
        <v>1757</v>
      </c>
      <c r="U540" s="110">
        <v>5.05</v>
      </c>
      <c r="V540" s="110">
        <v>30.3</v>
      </c>
      <c r="W540" s="91">
        <v>1.89375</v>
      </c>
      <c r="X540" s="91">
        <v>22.725000000000001</v>
      </c>
      <c r="Y540" s="110" t="s">
        <v>7087</v>
      </c>
      <c r="Z540" s="110" t="s">
        <v>1</v>
      </c>
      <c r="AB540" s="133" t="s">
        <v>8024</v>
      </c>
      <c r="AC540" s="133" t="s">
        <v>9256</v>
      </c>
      <c r="AD540" s="133" t="s">
        <v>1760</v>
      </c>
      <c r="AE540" s="79">
        <v>96</v>
      </c>
      <c r="AF540" s="79" t="s">
        <v>11279</v>
      </c>
      <c r="AG540" s="134">
        <v>0.25</v>
      </c>
      <c r="AH540" s="134">
        <v>8.25</v>
      </c>
      <c r="AI540" s="134">
        <v>10</v>
      </c>
      <c r="AJ540" s="134">
        <v>0.216</v>
      </c>
      <c r="AK540" s="134">
        <v>8.5</v>
      </c>
      <c r="AL540" s="134">
        <v>8</v>
      </c>
      <c r="AM540" s="134">
        <v>3.75</v>
      </c>
      <c r="AN540" s="134">
        <v>2.7</v>
      </c>
      <c r="AO540" s="134">
        <v>0.14799999999999999</v>
      </c>
      <c r="AP540" s="134">
        <v>0</v>
      </c>
      <c r="AQ540" s="134">
        <v>120</v>
      </c>
      <c r="AR540" s="134">
        <v>7</v>
      </c>
      <c r="AS540" s="134"/>
      <c r="AT540" s="133" t="s">
        <v>9567</v>
      </c>
      <c r="AU540" s="133" t="s">
        <v>1757</v>
      </c>
      <c r="AV540" s="133" t="s">
        <v>9597</v>
      </c>
      <c r="AW540" s="133" t="s">
        <v>9628</v>
      </c>
    </row>
    <row r="541" spans="1:49" x14ac:dyDescent="0.25">
      <c r="A541" s="80" t="s">
        <v>1779</v>
      </c>
      <c r="B541" s="80" t="s">
        <v>1780</v>
      </c>
      <c r="C541" s="80" t="s">
        <v>9650</v>
      </c>
      <c r="D541" s="80" t="s">
        <v>9651</v>
      </c>
      <c r="E541" s="80" t="s">
        <v>1772</v>
      </c>
      <c r="F541" s="80" t="s">
        <v>9652</v>
      </c>
      <c r="G541" s="80" t="s">
        <v>9644</v>
      </c>
      <c r="H541" s="80" t="s">
        <v>9653</v>
      </c>
      <c r="I541" s="80" t="s">
        <v>5375</v>
      </c>
      <c r="K541" s="80" t="s">
        <v>1820</v>
      </c>
      <c r="L541" s="80" t="s">
        <v>1072</v>
      </c>
      <c r="M541" s="80" t="s">
        <v>1831</v>
      </c>
      <c r="N541" s="80" t="s">
        <v>3370</v>
      </c>
      <c r="O541" s="80" t="s">
        <v>3521</v>
      </c>
      <c r="P541" s="80" t="s">
        <v>4022</v>
      </c>
      <c r="Q541" s="80" t="s">
        <v>5375</v>
      </c>
      <c r="R541" s="80" t="s">
        <v>5393</v>
      </c>
      <c r="S541" s="80" t="s">
        <v>1762</v>
      </c>
      <c r="T541" s="80" t="s">
        <v>1757</v>
      </c>
      <c r="U541" s="110">
        <v>6.4</v>
      </c>
      <c r="V541" s="110">
        <v>38.4</v>
      </c>
      <c r="W541" s="91">
        <v>1.6588000000000001</v>
      </c>
      <c r="X541" s="91">
        <v>19.9056</v>
      </c>
      <c r="Y541" s="110" t="s">
        <v>14932</v>
      </c>
      <c r="Z541" s="110" t="s">
        <v>1</v>
      </c>
      <c r="AB541" s="133" t="s">
        <v>7105</v>
      </c>
      <c r="AC541" s="133" t="s">
        <v>8779</v>
      </c>
      <c r="AD541" s="133" t="s">
        <v>1760</v>
      </c>
      <c r="AE541" s="79">
        <v>96</v>
      </c>
      <c r="AF541" s="79" t="s">
        <v>11085</v>
      </c>
      <c r="AG541" s="134">
        <v>1</v>
      </c>
      <c r="AH541" s="134">
        <v>4.9370000000000003</v>
      </c>
      <c r="AI541" s="134">
        <v>10</v>
      </c>
      <c r="AJ541" s="134">
        <v>0.23599999999999999</v>
      </c>
      <c r="AK541" s="134">
        <v>5.75</v>
      </c>
      <c r="AL541" s="134">
        <v>7.5</v>
      </c>
      <c r="AM541" s="134">
        <v>6.75</v>
      </c>
      <c r="AN541" s="134">
        <v>2.95</v>
      </c>
      <c r="AO541" s="134">
        <v>0.16800000000000001</v>
      </c>
      <c r="AP541" s="134">
        <v>1.25</v>
      </c>
      <c r="AQ541" s="134">
        <v>1.25</v>
      </c>
      <c r="AR541" s="134">
        <v>6</v>
      </c>
      <c r="AS541" s="134">
        <v>6.0000000000000001E-3</v>
      </c>
      <c r="AT541" s="133" t="s">
        <v>1799</v>
      </c>
      <c r="AU541" s="133" t="s">
        <v>7077</v>
      </c>
      <c r="AV541" s="133" t="s">
        <v>9598</v>
      </c>
      <c r="AW541" s="133" t="s">
        <v>9629</v>
      </c>
    </row>
    <row r="542" spans="1:49" x14ac:dyDescent="0.25">
      <c r="A542" s="80" t="s">
        <v>1779</v>
      </c>
      <c r="B542" s="80" t="s">
        <v>1780</v>
      </c>
      <c r="C542" s="80" t="s">
        <v>9953</v>
      </c>
      <c r="D542" s="80" t="s">
        <v>9954</v>
      </c>
      <c r="E542" s="80" t="s">
        <v>1781</v>
      </c>
      <c r="F542" s="80" t="s">
        <v>9955</v>
      </c>
      <c r="G542" s="80" t="s">
        <v>9695</v>
      </c>
      <c r="H542" s="80" t="s">
        <v>9956</v>
      </c>
      <c r="I542" s="80" t="s">
        <v>5375</v>
      </c>
      <c r="K542" s="80" t="s">
        <v>1820</v>
      </c>
      <c r="L542" s="80" t="s">
        <v>567</v>
      </c>
      <c r="M542" s="80" t="s">
        <v>2331</v>
      </c>
      <c r="N542" s="80" t="s">
        <v>3383</v>
      </c>
      <c r="O542" s="80" t="s">
        <v>3527</v>
      </c>
      <c r="P542" s="80" t="s">
        <v>4489</v>
      </c>
      <c r="Q542" s="80" t="s">
        <v>5375</v>
      </c>
      <c r="R542" s="80" t="s">
        <v>5896</v>
      </c>
      <c r="S542" s="80" t="s">
        <v>1762</v>
      </c>
      <c r="T542" s="80" t="s">
        <v>1767</v>
      </c>
      <c r="U542" s="110">
        <v>5.5</v>
      </c>
      <c r="V542" s="110">
        <v>27.5</v>
      </c>
      <c r="W542" s="91">
        <v>1.48</v>
      </c>
      <c r="X542" s="91">
        <v>14.8</v>
      </c>
      <c r="Y542" s="110" t="s">
        <v>7087</v>
      </c>
      <c r="Z542" s="110" t="s">
        <v>1</v>
      </c>
      <c r="AB542" s="133" t="s">
        <v>7605</v>
      </c>
      <c r="AC542" s="133" t="s">
        <v>7605</v>
      </c>
      <c r="AD542" s="133" t="s">
        <v>1759</v>
      </c>
      <c r="AE542" s="79">
        <v>10</v>
      </c>
      <c r="AF542" s="79" t="s">
        <v>11157</v>
      </c>
      <c r="AG542" s="134">
        <v>1</v>
      </c>
      <c r="AH542" s="134">
        <v>6.875</v>
      </c>
      <c r="AI542" s="134">
        <v>6.875</v>
      </c>
      <c r="AJ542" s="134">
        <v>0.4</v>
      </c>
      <c r="AK542" s="134">
        <v>11.824999999999999</v>
      </c>
      <c r="AL542" s="134">
        <v>7.3250000000000002</v>
      </c>
      <c r="AM542" s="134">
        <v>7.2750000000000004</v>
      </c>
      <c r="AN542" s="134">
        <v>4.41</v>
      </c>
      <c r="AO542" s="134">
        <v>0.36499999999999999</v>
      </c>
      <c r="AP542" s="134">
        <v>0.5</v>
      </c>
      <c r="AQ542" s="134">
        <v>7</v>
      </c>
      <c r="AR542" s="134">
        <v>7</v>
      </c>
      <c r="AS542" s="134">
        <v>1.9E-2</v>
      </c>
      <c r="AT542" s="133" t="s">
        <v>1763</v>
      </c>
      <c r="AU542" s="133" t="s">
        <v>1758</v>
      </c>
      <c r="AV542" s="133" t="s">
        <v>9603</v>
      </c>
      <c r="AW542" s="133" t="s">
        <v>9630</v>
      </c>
    </row>
    <row r="543" spans="1:49" x14ac:dyDescent="0.25">
      <c r="A543" s="80" t="s">
        <v>1779</v>
      </c>
      <c r="B543" s="80" t="s">
        <v>1780</v>
      </c>
      <c r="C543" s="80" t="s">
        <v>9821</v>
      </c>
      <c r="D543" s="80" t="s">
        <v>9822</v>
      </c>
      <c r="E543" s="80" t="s">
        <v>1781</v>
      </c>
      <c r="F543" s="80" t="s">
        <v>9823</v>
      </c>
      <c r="G543" s="80" t="s">
        <v>9685</v>
      </c>
      <c r="H543" s="80" t="s">
        <v>9824</v>
      </c>
      <c r="I543" s="80" t="s">
        <v>5375</v>
      </c>
      <c r="K543" s="80" t="s">
        <v>1820</v>
      </c>
      <c r="L543" s="80" t="s">
        <v>978</v>
      </c>
      <c r="M543" s="80" t="s">
        <v>2085</v>
      </c>
      <c r="N543" s="80" t="s">
        <v>3385</v>
      </c>
      <c r="O543" s="80" t="s">
        <v>3556</v>
      </c>
      <c r="P543" s="80" t="s">
        <v>4264</v>
      </c>
      <c r="Q543" s="80" t="s">
        <v>5375</v>
      </c>
      <c r="R543" s="80" t="s">
        <v>5648</v>
      </c>
      <c r="S543" s="80" t="s">
        <v>1762</v>
      </c>
      <c r="T543" s="80" t="s">
        <v>1767</v>
      </c>
      <c r="U543" s="110">
        <v>13.5</v>
      </c>
      <c r="V543" s="110">
        <v>67.5</v>
      </c>
      <c r="W543" s="91">
        <v>4.08</v>
      </c>
      <c r="X543" s="91">
        <v>40.799999999999997</v>
      </c>
      <c r="Y543" s="110" t="s">
        <v>7087</v>
      </c>
      <c r="Z543" s="110" t="s">
        <v>1</v>
      </c>
      <c r="AB543" s="133" t="s">
        <v>7357</v>
      </c>
      <c r="AC543" s="133" t="s">
        <v>8924</v>
      </c>
      <c r="AD543" s="133" t="s">
        <v>1759</v>
      </c>
      <c r="AE543" s="79">
        <v>10</v>
      </c>
      <c r="AF543" s="79" t="s">
        <v>11122</v>
      </c>
      <c r="AG543" s="134">
        <v>1.75</v>
      </c>
      <c r="AH543" s="134">
        <v>10.125</v>
      </c>
      <c r="AI543" s="134">
        <v>10.125</v>
      </c>
      <c r="AJ543" s="134">
        <v>1.04</v>
      </c>
      <c r="AK543" s="134">
        <v>18.812999999999999</v>
      </c>
      <c r="AL543" s="134">
        <v>11.063000000000001</v>
      </c>
      <c r="AM543" s="134">
        <v>11.375</v>
      </c>
      <c r="AN543" s="134">
        <v>11.77</v>
      </c>
      <c r="AO543" s="134">
        <v>1.37</v>
      </c>
      <c r="AP543" s="134">
        <v>0.75</v>
      </c>
      <c r="AQ543" s="134">
        <v>10</v>
      </c>
      <c r="AR543" s="134">
        <v>10</v>
      </c>
      <c r="AS543" s="134">
        <v>0.05</v>
      </c>
      <c r="AT543" s="133" t="s">
        <v>1760</v>
      </c>
      <c r="AU543" s="133" t="s">
        <v>1764</v>
      </c>
      <c r="AV543" s="133" t="s">
        <v>9603</v>
      </c>
      <c r="AW543" s="133" t="s">
        <v>9630</v>
      </c>
    </row>
    <row r="544" spans="1:49" x14ac:dyDescent="0.25">
      <c r="A544" s="80" t="s">
        <v>1779</v>
      </c>
      <c r="B544" s="80" t="s">
        <v>1797</v>
      </c>
      <c r="C544" s="80" t="s">
        <v>9711</v>
      </c>
      <c r="D544" s="80" t="s">
        <v>9712</v>
      </c>
      <c r="E544" s="80" t="s">
        <v>7086</v>
      </c>
      <c r="F544" s="80" t="s">
        <v>9713</v>
      </c>
      <c r="G544" s="80" t="s">
        <v>9714</v>
      </c>
      <c r="H544" s="80" t="s">
        <v>9715</v>
      </c>
      <c r="I544" s="80" t="s">
        <v>9635</v>
      </c>
      <c r="K544" s="80" t="s">
        <v>1820</v>
      </c>
      <c r="L544" s="80" t="s">
        <v>543</v>
      </c>
      <c r="M544" s="80" t="s">
        <v>2746</v>
      </c>
      <c r="N544" s="80" t="s">
        <v>3433</v>
      </c>
      <c r="O544" s="80" t="s">
        <v>3585</v>
      </c>
      <c r="P544" s="80" t="s">
        <v>4851</v>
      </c>
      <c r="Q544" s="80" t="s">
        <v>5374</v>
      </c>
      <c r="R544" s="80" t="s">
        <v>6315</v>
      </c>
      <c r="S544" s="80" t="s">
        <v>1759</v>
      </c>
      <c r="T544" s="80" t="s">
        <v>1767</v>
      </c>
      <c r="U544" s="110">
        <v>4.1500000000000004</v>
      </c>
      <c r="V544" s="110">
        <v>20.75</v>
      </c>
      <c r="W544" s="91">
        <v>1.80525</v>
      </c>
      <c r="X544" s="91">
        <v>18.052499999999998</v>
      </c>
      <c r="Y544" s="110" t="s">
        <v>14932</v>
      </c>
      <c r="Z544" s="110" t="s">
        <v>1</v>
      </c>
      <c r="AB544" s="133" t="s">
        <v>8025</v>
      </c>
      <c r="AC544" s="133" t="s">
        <v>9257</v>
      </c>
      <c r="AD544" s="133" t="s">
        <v>1763</v>
      </c>
      <c r="AE544" s="79">
        <v>200</v>
      </c>
      <c r="AF544" s="79" t="s">
        <v>11215</v>
      </c>
      <c r="AG544" s="134">
        <v>5.8999999999999997E-2</v>
      </c>
      <c r="AH544" s="134">
        <v>5.5</v>
      </c>
      <c r="AI544" s="134">
        <v>7.87</v>
      </c>
      <c r="AJ544" s="134">
        <v>4.3999999999999997E-2</v>
      </c>
      <c r="AK544" s="134">
        <v>8.26</v>
      </c>
      <c r="AL544" s="134">
        <v>5.9</v>
      </c>
      <c r="AM544" s="134">
        <v>0.59</v>
      </c>
      <c r="AN544" s="134">
        <v>0.46300000000000002</v>
      </c>
      <c r="AO544" s="134">
        <v>1.7000000000000001E-2</v>
      </c>
      <c r="AP544" s="134">
        <v>0</v>
      </c>
      <c r="AQ544" s="134">
        <v>18</v>
      </c>
      <c r="AR544" s="134">
        <v>18</v>
      </c>
      <c r="AS544" s="134"/>
      <c r="AT544" s="133" t="s">
        <v>7082</v>
      </c>
      <c r="AU544" s="133" t="s">
        <v>9562</v>
      </c>
      <c r="AV544" s="133" t="s">
        <v>9606</v>
      </c>
      <c r="AW544" s="133" t="s">
        <v>9629</v>
      </c>
    </row>
    <row r="545" spans="1:49" x14ac:dyDescent="0.25">
      <c r="A545" s="80" t="s">
        <v>1779</v>
      </c>
      <c r="B545" s="80" t="s">
        <v>1780</v>
      </c>
      <c r="C545" s="80" t="s">
        <v>9941</v>
      </c>
      <c r="D545" s="80" t="s">
        <v>9942</v>
      </c>
      <c r="E545" s="80" t="s">
        <v>1772</v>
      </c>
      <c r="F545" s="80" t="s">
        <v>9943</v>
      </c>
      <c r="G545" s="80" t="s">
        <v>9700</v>
      </c>
      <c r="H545" s="80" t="s">
        <v>9944</v>
      </c>
      <c r="I545" s="80" t="s">
        <v>5375</v>
      </c>
      <c r="K545" s="80" t="s">
        <v>1820</v>
      </c>
      <c r="L545" s="80" t="s">
        <v>1354</v>
      </c>
      <c r="M545" s="80" t="s">
        <v>2336</v>
      </c>
      <c r="N545" s="80" t="s">
        <v>3388</v>
      </c>
      <c r="O545" s="80" t="s">
        <v>3590</v>
      </c>
      <c r="P545" s="80" t="s">
        <v>4492</v>
      </c>
      <c r="Q545" s="80" t="s">
        <v>5375</v>
      </c>
      <c r="R545" s="80" t="s">
        <v>5901</v>
      </c>
      <c r="S545" s="80" t="s">
        <v>1759</v>
      </c>
      <c r="T545" s="80" t="s">
        <v>1757</v>
      </c>
      <c r="U545" s="110">
        <v>9.9</v>
      </c>
      <c r="V545" s="110">
        <v>59.4</v>
      </c>
      <c r="W545" s="91">
        <v>2.5055999999999998</v>
      </c>
      <c r="X545" s="91">
        <v>30.0672</v>
      </c>
      <c r="Y545" s="110" t="s">
        <v>14932</v>
      </c>
      <c r="Z545" s="110" t="s">
        <v>1</v>
      </c>
      <c r="AB545" s="133" t="s">
        <v>7610</v>
      </c>
      <c r="AC545" s="133" t="s">
        <v>7610</v>
      </c>
      <c r="AD545" s="133" t="s">
        <v>1759</v>
      </c>
      <c r="AE545" s="79">
        <v>12</v>
      </c>
      <c r="AF545" s="79" t="s">
        <v>11153</v>
      </c>
      <c r="AG545" s="134">
        <v>0.25</v>
      </c>
      <c r="AH545" s="134">
        <v>11</v>
      </c>
      <c r="AI545" s="134">
        <v>13.5</v>
      </c>
      <c r="AJ545" s="134">
        <v>0.34699999999999998</v>
      </c>
      <c r="AK545" s="134">
        <v>11.5</v>
      </c>
      <c r="AL545" s="134">
        <v>11.25</v>
      </c>
      <c r="AM545" s="134">
        <v>4.125</v>
      </c>
      <c r="AN545" s="134">
        <v>4.34</v>
      </c>
      <c r="AO545" s="134">
        <v>0.309</v>
      </c>
      <c r="AP545" s="134">
        <v>0</v>
      </c>
      <c r="AQ545" s="134">
        <v>82</v>
      </c>
      <c r="AR545" s="134">
        <v>82</v>
      </c>
      <c r="AS545" s="134"/>
      <c r="AT545" s="133" t="s">
        <v>7066</v>
      </c>
      <c r="AU545" s="133" t="s">
        <v>1783</v>
      </c>
      <c r="AV545" s="133" t="s">
        <v>9602</v>
      </c>
      <c r="AW545" s="133" t="s">
        <v>9629</v>
      </c>
    </row>
    <row r="546" spans="1:49" x14ac:dyDescent="0.25">
      <c r="A546" s="80" t="s">
        <v>1779</v>
      </c>
      <c r="B546" s="80" t="s">
        <v>1786</v>
      </c>
      <c r="C546" s="80" t="s">
        <v>9636</v>
      </c>
      <c r="D546" s="80" t="s">
        <v>9637</v>
      </c>
      <c r="E546" s="80" t="s">
        <v>7086</v>
      </c>
      <c r="F546" s="80" t="s">
        <v>9679</v>
      </c>
      <c r="G546" s="80" t="s">
        <v>9680</v>
      </c>
      <c r="H546" s="80" t="s">
        <v>9681</v>
      </c>
      <c r="I546" s="80" t="s">
        <v>9635</v>
      </c>
      <c r="K546" s="80" t="s">
        <v>12328</v>
      </c>
      <c r="L546" s="80" t="s">
        <v>520</v>
      </c>
      <c r="M546" s="80" t="s">
        <v>1834</v>
      </c>
      <c r="N546" s="80" t="s">
        <v>3373</v>
      </c>
      <c r="O546" s="80" t="s">
        <v>3524</v>
      </c>
      <c r="P546" s="80" t="s">
        <v>4025</v>
      </c>
      <c r="Q546" s="80" t="s">
        <v>5374</v>
      </c>
      <c r="R546" s="80" t="s">
        <v>5396</v>
      </c>
      <c r="S546" s="80" t="s">
        <v>1759</v>
      </c>
      <c r="T546" s="80" t="s">
        <v>1757</v>
      </c>
      <c r="U546" s="110">
        <v>3.6</v>
      </c>
      <c r="V546" s="110">
        <v>21.6</v>
      </c>
      <c r="W546" s="91">
        <v>1.5660000000000001</v>
      </c>
      <c r="X546" s="91">
        <v>18.792000000000002</v>
      </c>
      <c r="Y546" s="110" t="s">
        <v>14932</v>
      </c>
      <c r="Z546" s="110" t="s">
        <v>1</v>
      </c>
      <c r="AB546" s="133" t="s">
        <v>7108</v>
      </c>
      <c r="AC546" s="133" t="s">
        <v>8781</v>
      </c>
      <c r="AD546" s="133" t="s">
        <v>1761</v>
      </c>
      <c r="AE546" s="79">
        <v>300</v>
      </c>
      <c r="AF546" s="79" t="s">
        <v>11088</v>
      </c>
      <c r="AG546" s="134">
        <v>0.5</v>
      </c>
      <c r="AH546" s="134">
        <v>12</v>
      </c>
      <c r="AI546" s="134">
        <v>18.5</v>
      </c>
      <c r="AJ546" s="134">
        <v>2.8000000000000001E-2</v>
      </c>
      <c r="AK546" s="134">
        <v>20</v>
      </c>
      <c r="AL546" s="134">
        <v>3</v>
      </c>
      <c r="AM546" s="134">
        <v>2.75</v>
      </c>
      <c r="AN546" s="134">
        <v>0.35</v>
      </c>
      <c r="AO546" s="134">
        <v>9.5000000000000001E-2</v>
      </c>
      <c r="AP546" s="134">
        <v>0.25</v>
      </c>
      <c r="AQ546" s="134">
        <v>12</v>
      </c>
      <c r="AR546" s="134">
        <v>18</v>
      </c>
      <c r="AS546" s="134">
        <v>0.05</v>
      </c>
      <c r="AT546" s="133" t="s">
        <v>1775</v>
      </c>
      <c r="AU546" s="133" t="s">
        <v>1795</v>
      </c>
      <c r="AV546" s="133" t="s">
        <v>9604</v>
      </c>
      <c r="AW546" s="133" t="s">
        <v>9629</v>
      </c>
    </row>
    <row r="547" spans="1:49" x14ac:dyDescent="0.25">
      <c r="A547" s="80" t="s">
        <v>1779</v>
      </c>
      <c r="B547" s="80" t="s">
        <v>1780</v>
      </c>
      <c r="C547" s="80" t="s">
        <v>9755</v>
      </c>
      <c r="D547" s="80" t="s">
        <v>9756</v>
      </c>
      <c r="E547" s="80" t="s">
        <v>1772</v>
      </c>
      <c r="F547" s="80" t="s">
        <v>9757</v>
      </c>
      <c r="G547" s="80" t="s">
        <v>9695</v>
      </c>
      <c r="H547" s="80" t="s">
        <v>9758</v>
      </c>
      <c r="I547" s="80" t="s">
        <v>5375</v>
      </c>
      <c r="K547" s="80" t="s">
        <v>1820</v>
      </c>
      <c r="L547" s="80" t="s">
        <v>76</v>
      </c>
      <c r="M547" s="80" t="s">
        <v>2227</v>
      </c>
      <c r="N547" s="80" t="s">
        <v>3371</v>
      </c>
      <c r="O547" s="80" t="s">
        <v>3540</v>
      </c>
      <c r="P547" s="80" t="s">
        <v>4399</v>
      </c>
      <c r="Q547" s="80" t="s">
        <v>5375</v>
      </c>
      <c r="R547" s="80" t="s">
        <v>5790</v>
      </c>
      <c r="S547" s="80" t="s">
        <v>1763</v>
      </c>
      <c r="T547" s="80" t="s">
        <v>1757</v>
      </c>
      <c r="U547" s="110">
        <v>8.9</v>
      </c>
      <c r="V547" s="110">
        <v>53.4</v>
      </c>
      <c r="W547" s="91">
        <v>2.8071999999999999</v>
      </c>
      <c r="X547" s="91">
        <v>33.686399999999999</v>
      </c>
      <c r="Y547" s="110" t="s">
        <v>14932</v>
      </c>
      <c r="Z547" s="110" t="s">
        <v>1</v>
      </c>
      <c r="AB547" s="133" t="s">
        <v>7499</v>
      </c>
      <c r="AC547" s="133" t="s">
        <v>9013</v>
      </c>
      <c r="AD547" s="133" t="s">
        <v>1759</v>
      </c>
      <c r="AE547" s="79">
        <v>12</v>
      </c>
      <c r="AF547" s="79" t="s">
        <v>11107</v>
      </c>
      <c r="AG547" s="134">
        <v>1.625</v>
      </c>
      <c r="AH547" s="134">
        <v>7</v>
      </c>
      <c r="AI547" s="134">
        <v>7</v>
      </c>
      <c r="AJ547" s="134">
        <v>0.50800000000000001</v>
      </c>
      <c r="AK547" s="134">
        <v>11.25</v>
      </c>
      <c r="AL547" s="134">
        <v>7.5</v>
      </c>
      <c r="AM547" s="134">
        <v>7.25</v>
      </c>
      <c r="AN547" s="134">
        <v>6.35</v>
      </c>
      <c r="AO547" s="134">
        <v>0.35399999999999998</v>
      </c>
      <c r="AP547" s="134">
        <v>0.5</v>
      </c>
      <c r="AQ547" s="134">
        <v>7</v>
      </c>
      <c r="AR547" s="134">
        <v>7</v>
      </c>
      <c r="AS547" s="134">
        <v>2.5000000000000001E-2</v>
      </c>
      <c r="AT547" s="133" t="s">
        <v>9556</v>
      </c>
      <c r="AU547" s="133" t="s">
        <v>1758</v>
      </c>
      <c r="AV547" s="133" t="s">
        <v>9605</v>
      </c>
      <c r="AW547" s="133" t="s">
        <v>9629</v>
      </c>
    </row>
    <row r="548" spans="1:49" x14ac:dyDescent="0.25">
      <c r="A548" s="80" t="s">
        <v>1779</v>
      </c>
      <c r="B548" s="80" t="s">
        <v>1797</v>
      </c>
      <c r="C548" s="80" t="s">
        <v>9858</v>
      </c>
      <c r="D548" s="80" t="s">
        <v>9859</v>
      </c>
      <c r="E548" s="80" t="s">
        <v>1787</v>
      </c>
      <c r="F548" s="80" t="s">
        <v>9860</v>
      </c>
      <c r="G548" s="80" t="s">
        <v>9861</v>
      </c>
      <c r="H548" s="80" t="s">
        <v>9862</v>
      </c>
      <c r="I548" s="80" t="s">
        <v>9635</v>
      </c>
      <c r="K548" s="80" t="s">
        <v>1820</v>
      </c>
      <c r="L548" s="80" t="s">
        <v>899</v>
      </c>
      <c r="M548" s="80" t="s">
        <v>2748</v>
      </c>
      <c r="N548" s="80" t="s">
        <v>3433</v>
      </c>
      <c r="O548" s="80" t="s">
        <v>3686</v>
      </c>
      <c r="P548" s="80" t="s">
        <v>4853</v>
      </c>
      <c r="Q548" s="80" t="s">
        <v>5374</v>
      </c>
      <c r="R548" s="80" t="s">
        <v>6318</v>
      </c>
      <c r="S548" s="80" t="s">
        <v>7065</v>
      </c>
      <c r="T548" s="80" t="s">
        <v>1758</v>
      </c>
      <c r="U548" s="110">
        <v>5.6</v>
      </c>
      <c r="V548" s="110">
        <v>16.8</v>
      </c>
      <c r="W548" s="91">
        <v>2.1</v>
      </c>
      <c r="X548" s="91">
        <v>12.6</v>
      </c>
      <c r="Y548" s="110" t="s">
        <v>7087</v>
      </c>
      <c r="Z548" s="110" t="s">
        <v>1</v>
      </c>
      <c r="AB548" s="133" t="s">
        <v>8028</v>
      </c>
      <c r="AC548" s="133" t="s">
        <v>9259</v>
      </c>
      <c r="AD548" s="133" t="s">
        <v>1762</v>
      </c>
      <c r="AE548" s="79">
        <v>144</v>
      </c>
      <c r="AF548" s="79" t="s">
        <v>11242</v>
      </c>
      <c r="AG548" s="134">
        <v>0.05</v>
      </c>
      <c r="AH548" s="134">
        <v>7.5</v>
      </c>
      <c r="AI548" s="134">
        <v>10.25</v>
      </c>
      <c r="AJ548" s="134">
        <v>9.2999999999999999E-2</v>
      </c>
      <c r="AK548" s="134">
        <v>10.5</v>
      </c>
      <c r="AL548" s="134">
        <v>7.75</v>
      </c>
      <c r="AM548" s="134">
        <v>1.375</v>
      </c>
      <c r="AN548" s="134">
        <v>0.57999999999999996</v>
      </c>
      <c r="AO548" s="134">
        <v>6.5000000000000002E-2</v>
      </c>
      <c r="AP548" s="134">
        <v>0</v>
      </c>
      <c r="AQ548" s="134">
        <v>0</v>
      </c>
      <c r="AR548" s="134">
        <v>39</v>
      </c>
      <c r="AS548" s="134"/>
      <c r="AT548" s="133" t="s">
        <v>9554</v>
      </c>
      <c r="AU548" s="133" t="s">
        <v>9570</v>
      </c>
      <c r="AV548" s="133" t="s">
        <v>9597</v>
      </c>
      <c r="AW548" s="133" t="s">
        <v>9632</v>
      </c>
    </row>
    <row r="549" spans="1:49" x14ac:dyDescent="0.25">
      <c r="A549" s="80" t="s">
        <v>1779</v>
      </c>
      <c r="B549" s="80" t="s">
        <v>1780</v>
      </c>
      <c r="C549" s="80" t="s">
        <v>9736</v>
      </c>
      <c r="D549" s="80" t="s">
        <v>9737</v>
      </c>
      <c r="E549" s="80" t="s">
        <v>1794</v>
      </c>
      <c r="F549" s="80" t="s">
        <v>9738</v>
      </c>
      <c r="G549" s="80" t="s">
        <v>9726</v>
      </c>
      <c r="H549" s="80" t="s">
        <v>9739</v>
      </c>
      <c r="I549" s="80" t="s">
        <v>5375</v>
      </c>
      <c r="K549" s="80" t="s">
        <v>1820</v>
      </c>
      <c r="L549" s="80" t="s">
        <v>583</v>
      </c>
      <c r="M549" s="80" t="s">
        <v>2089</v>
      </c>
      <c r="N549" s="80" t="s">
        <v>3370</v>
      </c>
      <c r="O549" s="80" t="s">
        <v>3535</v>
      </c>
      <c r="P549" s="80" t="s">
        <v>4268</v>
      </c>
      <c r="Q549" s="80" t="s">
        <v>5375</v>
      </c>
      <c r="R549" s="80" t="s">
        <v>5652</v>
      </c>
      <c r="S549" s="80" t="s">
        <v>1762</v>
      </c>
      <c r="T549" s="80" t="s">
        <v>1767</v>
      </c>
      <c r="U549" s="110">
        <v>8.25</v>
      </c>
      <c r="V549" s="110">
        <v>41.25</v>
      </c>
      <c r="W549" s="91">
        <v>3.1654</v>
      </c>
      <c r="X549" s="91">
        <v>31.654</v>
      </c>
      <c r="Y549" s="110" t="s">
        <v>14933</v>
      </c>
      <c r="Z549" s="110" t="s">
        <v>1</v>
      </c>
      <c r="AB549" s="133" t="s">
        <v>7361</v>
      </c>
      <c r="AC549" s="133" t="s">
        <v>7361</v>
      </c>
      <c r="AD549" s="133" t="s">
        <v>1759</v>
      </c>
      <c r="AE549" s="79">
        <v>10</v>
      </c>
      <c r="AF549" s="79" t="s">
        <v>11102</v>
      </c>
      <c r="AG549" s="134">
        <v>3.15</v>
      </c>
      <c r="AH549" s="134">
        <v>3.15</v>
      </c>
      <c r="AI549" s="134">
        <v>9.5299999999999994</v>
      </c>
      <c r="AJ549" s="134">
        <v>0.40799999999999997</v>
      </c>
      <c r="AK549" s="134">
        <v>16.2</v>
      </c>
      <c r="AL549" s="134">
        <v>6.8250000000000002</v>
      </c>
      <c r="AM549" s="134">
        <v>10.525</v>
      </c>
      <c r="AN549" s="134">
        <v>4.25</v>
      </c>
      <c r="AO549" s="134">
        <v>0.67300000000000004</v>
      </c>
      <c r="AP549" s="134">
        <v>3.125</v>
      </c>
      <c r="AQ549" s="134">
        <v>3.125</v>
      </c>
      <c r="AR549" s="134">
        <v>3.75</v>
      </c>
      <c r="AS549" s="134">
        <v>2.5000000000000001E-2</v>
      </c>
      <c r="AT549" s="133" t="s">
        <v>1765</v>
      </c>
      <c r="AU549" s="133" t="s">
        <v>1764</v>
      </c>
      <c r="AV549" s="133" t="s">
        <v>9608</v>
      </c>
      <c r="AW549" s="133" t="s">
        <v>9629</v>
      </c>
    </row>
    <row r="550" spans="1:49" x14ac:dyDescent="0.25">
      <c r="A550" s="80" t="s">
        <v>1779</v>
      </c>
      <c r="B550" s="80" t="s">
        <v>1780</v>
      </c>
      <c r="C550" s="80" t="s">
        <v>9983</v>
      </c>
      <c r="D550" s="80" t="s">
        <v>9984</v>
      </c>
      <c r="E550" s="80" t="s">
        <v>1771</v>
      </c>
      <c r="F550" s="80" t="s">
        <v>9985</v>
      </c>
      <c r="G550" s="80" t="s">
        <v>9677</v>
      </c>
      <c r="H550" s="80" t="s">
        <v>9986</v>
      </c>
      <c r="I550" s="80" t="s">
        <v>9728</v>
      </c>
      <c r="K550" s="80" t="s">
        <v>1820</v>
      </c>
      <c r="L550" s="80" t="s">
        <v>77</v>
      </c>
      <c r="M550" s="80" t="s">
        <v>2230</v>
      </c>
      <c r="N550" s="80" t="s">
        <v>3369</v>
      </c>
      <c r="O550" s="80" t="s">
        <v>3523</v>
      </c>
      <c r="P550" s="80" t="s">
        <v>4402</v>
      </c>
      <c r="Q550" s="80" t="s">
        <v>5379</v>
      </c>
      <c r="R550" s="80" t="s">
        <v>5793</v>
      </c>
      <c r="S550" s="80" t="s">
        <v>1760</v>
      </c>
      <c r="T550" s="80" t="s">
        <v>1757</v>
      </c>
      <c r="U550" s="110">
        <v>1.75</v>
      </c>
      <c r="V550" s="110">
        <v>10.5</v>
      </c>
      <c r="W550" s="91">
        <v>0.875</v>
      </c>
      <c r="X550" s="91">
        <v>10.5</v>
      </c>
      <c r="Y550" s="110" t="s">
        <v>7087</v>
      </c>
      <c r="Z550" s="110" t="s">
        <v>1</v>
      </c>
      <c r="AB550" s="133" t="s">
        <v>7502</v>
      </c>
      <c r="AC550" s="133" t="s">
        <v>7502</v>
      </c>
      <c r="AD550" s="133" t="s">
        <v>1759</v>
      </c>
      <c r="AE550" s="79">
        <v>12</v>
      </c>
      <c r="AF550" s="79" t="s">
        <v>11145</v>
      </c>
      <c r="AG550" s="134">
        <v>0.75</v>
      </c>
      <c r="AH550" s="134">
        <v>8.875</v>
      </c>
      <c r="AI550" s="134">
        <v>8.875</v>
      </c>
      <c r="AJ550" s="134">
        <v>0.22500000000000001</v>
      </c>
      <c r="AK550" s="134">
        <v>9.6999999999999993</v>
      </c>
      <c r="AL550" s="134">
        <v>8.1999999999999993</v>
      </c>
      <c r="AM550" s="134">
        <v>9.65</v>
      </c>
      <c r="AN550" s="134">
        <v>3.14</v>
      </c>
      <c r="AO550" s="134">
        <v>0.44400000000000001</v>
      </c>
      <c r="AP550" s="134">
        <v>0.5</v>
      </c>
      <c r="AQ550" s="134">
        <v>8.75</v>
      </c>
      <c r="AR550" s="134">
        <v>8.75</v>
      </c>
      <c r="AS550" s="134">
        <v>0.03</v>
      </c>
      <c r="AT550" s="133" t="s">
        <v>1763</v>
      </c>
      <c r="AU550" s="133" t="s">
        <v>7065</v>
      </c>
      <c r="AV550" s="133" t="s">
        <v>9603</v>
      </c>
      <c r="AW550" s="133" t="s">
        <v>9630</v>
      </c>
    </row>
    <row r="551" spans="1:49" x14ac:dyDescent="0.25">
      <c r="A551" s="80" t="s">
        <v>1779</v>
      </c>
      <c r="B551" s="80" t="s">
        <v>1780</v>
      </c>
      <c r="C551" s="80" t="s">
        <v>9687</v>
      </c>
      <c r="D551" s="80" t="s">
        <v>9688</v>
      </c>
      <c r="E551" s="80" t="s">
        <v>1772</v>
      </c>
      <c r="F551" s="80" t="s">
        <v>9689</v>
      </c>
      <c r="G551" s="80" t="s">
        <v>9690</v>
      </c>
      <c r="H551" s="80" t="s">
        <v>9691</v>
      </c>
      <c r="I551" s="80" t="s">
        <v>5375</v>
      </c>
      <c r="K551" s="80" t="s">
        <v>1820</v>
      </c>
      <c r="L551" s="80" t="s">
        <v>1073</v>
      </c>
      <c r="M551" s="80" t="s">
        <v>1836</v>
      </c>
      <c r="N551" s="80" t="s">
        <v>3374</v>
      </c>
      <c r="O551" s="80" t="s">
        <v>3526</v>
      </c>
      <c r="P551" s="80" t="s">
        <v>4027</v>
      </c>
      <c r="Q551" s="80" t="s">
        <v>5375</v>
      </c>
      <c r="R551" s="80" t="s">
        <v>5398</v>
      </c>
      <c r="S551" s="80" t="s">
        <v>1759</v>
      </c>
      <c r="T551" s="80" t="s">
        <v>1758</v>
      </c>
      <c r="U551" s="110">
        <v>17.5</v>
      </c>
      <c r="V551" s="110">
        <v>52.5</v>
      </c>
      <c r="W551" s="91">
        <v>5.0111999999999997</v>
      </c>
      <c r="X551" s="91">
        <v>30.0672</v>
      </c>
      <c r="Y551" s="110" t="s">
        <v>14932</v>
      </c>
      <c r="Z551" s="110" t="s">
        <v>1</v>
      </c>
      <c r="AB551" s="133" t="s">
        <v>7110</v>
      </c>
      <c r="AC551" s="133" t="s">
        <v>7110</v>
      </c>
      <c r="AD551" s="133" t="s">
        <v>1759</v>
      </c>
      <c r="AE551" s="79">
        <v>6</v>
      </c>
      <c r="AF551" s="79" t="s">
        <v>11090</v>
      </c>
      <c r="AG551" s="134">
        <v>0.5</v>
      </c>
      <c r="AH551" s="134">
        <v>10</v>
      </c>
      <c r="AI551" s="134">
        <v>18.25</v>
      </c>
      <c r="AJ551" s="134">
        <v>0.42399999999999999</v>
      </c>
      <c r="AK551" s="134">
        <v>15.5</v>
      </c>
      <c r="AL551" s="134">
        <v>9.5</v>
      </c>
      <c r="AM551" s="134">
        <v>4.75</v>
      </c>
      <c r="AN551" s="134">
        <v>2.65</v>
      </c>
      <c r="AO551" s="134">
        <v>0.40500000000000003</v>
      </c>
      <c r="AP551" s="134">
        <v>0</v>
      </c>
      <c r="AQ551" s="134">
        <v>168</v>
      </c>
      <c r="AR551" s="134">
        <v>29</v>
      </c>
      <c r="AS551" s="134">
        <v>0.26900000000000002</v>
      </c>
      <c r="AT551" s="133" t="s">
        <v>7070</v>
      </c>
      <c r="AU551" s="133" t="s">
        <v>1767</v>
      </c>
      <c r="AV551" s="133" t="s">
        <v>9602</v>
      </c>
      <c r="AW551" s="133" t="s">
        <v>9629</v>
      </c>
    </row>
    <row r="552" spans="1:49" x14ac:dyDescent="0.25">
      <c r="A552" s="80" t="s">
        <v>1779</v>
      </c>
      <c r="B552" s="80" t="s">
        <v>1797</v>
      </c>
      <c r="C552" s="80" t="s">
        <v>9871</v>
      </c>
      <c r="D552" s="80" t="s">
        <v>9872</v>
      </c>
      <c r="E552" s="80" t="s">
        <v>1787</v>
      </c>
      <c r="F552" s="80" t="s">
        <v>9873</v>
      </c>
      <c r="G552" s="80" t="s">
        <v>9797</v>
      </c>
      <c r="H552" s="80" t="s">
        <v>9874</v>
      </c>
      <c r="I552" s="80" t="s">
        <v>9635</v>
      </c>
      <c r="K552" s="80" t="s">
        <v>1820</v>
      </c>
      <c r="L552" s="80" t="s">
        <v>545</v>
      </c>
      <c r="M552" s="80" t="s">
        <v>2749</v>
      </c>
      <c r="N552" s="80" t="s">
        <v>3433</v>
      </c>
      <c r="O552" s="80" t="s">
        <v>3620</v>
      </c>
      <c r="P552" s="80" t="s">
        <v>4854</v>
      </c>
      <c r="Q552" s="80" t="s">
        <v>5374</v>
      </c>
      <c r="R552" s="80" t="s">
        <v>6319</v>
      </c>
      <c r="S552" s="80" t="s">
        <v>1759</v>
      </c>
      <c r="T552" s="80" t="s">
        <v>1758</v>
      </c>
      <c r="U552" s="110">
        <v>6.9</v>
      </c>
      <c r="V552" s="110">
        <v>20.7</v>
      </c>
      <c r="W552" s="91">
        <v>2.5874999999999999</v>
      </c>
      <c r="X552" s="91">
        <v>15.525</v>
      </c>
      <c r="Y552" s="110" t="s">
        <v>7087</v>
      </c>
      <c r="Z552" s="110" t="s">
        <v>1</v>
      </c>
      <c r="AB552" s="133" t="s">
        <v>8029</v>
      </c>
      <c r="AC552" s="133" t="s">
        <v>9260</v>
      </c>
      <c r="AD552" s="133" t="s">
        <v>1767</v>
      </c>
      <c r="AE552" s="79">
        <v>60</v>
      </c>
      <c r="AF552" s="79" t="s">
        <v>11131</v>
      </c>
      <c r="AG552" s="134">
        <v>0.125</v>
      </c>
      <c r="AH552" s="134">
        <v>11.25</v>
      </c>
      <c r="AI552" s="134">
        <v>13.5</v>
      </c>
      <c r="AJ552" s="134">
        <v>0.20799999999999999</v>
      </c>
      <c r="AK552" s="134">
        <v>13.75</v>
      </c>
      <c r="AL552" s="134">
        <v>11.5</v>
      </c>
      <c r="AM552" s="134">
        <v>1</v>
      </c>
      <c r="AN552" s="134">
        <v>1.3</v>
      </c>
      <c r="AO552" s="134">
        <v>9.1999999999999998E-2</v>
      </c>
      <c r="AP552" s="134">
        <v>9</v>
      </c>
      <c r="AQ552" s="134">
        <v>9</v>
      </c>
      <c r="AR552" s="134">
        <v>12</v>
      </c>
      <c r="AS552" s="134"/>
      <c r="AT552" s="133" t="s">
        <v>1757</v>
      </c>
      <c r="AU552" s="133" t="s">
        <v>7074</v>
      </c>
      <c r="AV552" s="133" t="s">
        <v>9597</v>
      </c>
      <c r="AW552" s="133" t="s">
        <v>9632</v>
      </c>
    </row>
    <row r="553" spans="1:49" x14ac:dyDescent="0.25">
      <c r="A553" s="80" t="s">
        <v>1779</v>
      </c>
      <c r="B553" s="80" t="s">
        <v>1780</v>
      </c>
      <c r="C553" s="80" t="s">
        <v>9821</v>
      </c>
      <c r="D553" s="80" t="s">
        <v>9822</v>
      </c>
      <c r="E553" s="80" t="s">
        <v>1781</v>
      </c>
      <c r="F553" s="80" t="s">
        <v>9823</v>
      </c>
      <c r="G553" s="80" t="s">
        <v>9685</v>
      </c>
      <c r="H553" s="80" t="s">
        <v>9824</v>
      </c>
      <c r="I553" s="80" t="s">
        <v>5375</v>
      </c>
      <c r="K553" s="80" t="s">
        <v>1820</v>
      </c>
      <c r="L553" s="80" t="s">
        <v>695</v>
      </c>
      <c r="M553" s="80" t="s">
        <v>2094</v>
      </c>
      <c r="N553" s="80" t="s">
        <v>3371</v>
      </c>
      <c r="O553" s="80" t="s">
        <v>3556</v>
      </c>
      <c r="P553" s="80" t="s">
        <v>4273</v>
      </c>
      <c r="Q553" s="80" t="s">
        <v>5375</v>
      </c>
      <c r="R553" s="80" t="s">
        <v>5657</v>
      </c>
      <c r="S553" s="80" t="s">
        <v>1762</v>
      </c>
      <c r="T553" s="80" t="s">
        <v>1767</v>
      </c>
      <c r="U553" s="110">
        <v>13.5</v>
      </c>
      <c r="V553" s="110">
        <v>67.5</v>
      </c>
      <c r="W553" s="91">
        <v>4.08</v>
      </c>
      <c r="X553" s="91">
        <v>40.799999999999997</v>
      </c>
      <c r="Y553" s="110" t="s">
        <v>7087</v>
      </c>
      <c r="Z553" s="110" t="s">
        <v>1</v>
      </c>
      <c r="AB553" s="133" t="s">
        <v>7366</v>
      </c>
      <c r="AC553" s="133" t="s">
        <v>8931</v>
      </c>
      <c r="AD553" s="133" t="s">
        <v>1759</v>
      </c>
      <c r="AE553" s="79">
        <v>10</v>
      </c>
      <c r="AF553" s="79" t="s">
        <v>11122</v>
      </c>
      <c r="AG553" s="134">
        <v>1.75</v>
      </c>
      <c r="AH553" s="134">
        <v>10.125</v>
      </c>
      <c r="AI553" s="134">
        <v>10.125</v>
      </c>
      <c r="AJ553" s="134">
        <v>1.04</v>
      </c>
      <c r="AK553" s="134">
        <v>18.812999999999999</v>
      </c>
      <c r="AL553" s="134">
        <v>11.063000000000001</v>
      </c>
      <c r="AM553" s="134">
        <v>11.375</v>
      </c>
      <c r="AN553" s="134">
        <v>11.77</v>
      </c>
      <c r="AO553" s="134">
        <v>1.37</v>
      </c>
      <c r="AP553" s="134">
        <v>0.75</v>
      </c>
      <c r="AQ553" s="134">
        <v>10</v>
      </c>
      <c r="AR553" s="134">
        <v>10</v>
      </c>
      <c r="AS553" s="134">
        <v>0.05</v>
      </c>
      <c r="AT553" s="133" t="s">
        <v>1760</v>
      </c>
      <c r="AU553" s="133" t="s">
        <v>1764</v>
      </c>
      <c r="AV553" s="133" t="s">
        <v>9603</v>
      </c>
      <c r="AW553" s="133" t="s">
        <v>9630</v>
      </c>
    </row>
    <row r="554" spans="1:49" x14ac:dyDescent="0.25">
      <c r="A554" s="80" t="s">
        <v>1779</v>
      </c>
      <c r="B554" s="80" t="s">
        <v>1780</v>
      </c>
      <c r="C554" s="80" t="s">
        <v>9953</v>
      </c>
      <c r="D554" s="80" t="s">
        <v>9954</v>
      </c>
      <c r="E554" s="80" t="s">
        <v>1781</v>
      </c>
      <c r="F554" s="80" t="s">
        <v>9955</v>
      </c>
      <c r="G554" s="80" t="s">
        <v>9695</v>
      </c>
      <c r="H554" s="80" t="s">
        <v>9956</v>
      </c>
      <c r="I554" s="80" t="s">
        <v>5375</v>
      </c>
      <c r="K554" s="80" t="s">
        <v>1820</v>
      </c>
      <c r="L554" s="80" t="s">
        <v>1355</v>
      </c>
      <c r="M554" s="80" t="s">
        <v>2341</v>
      </c>
      <c r="N554" s="80" t="s">
        <v>3395</v>
      </c>
      <c r="O554" s="80" t="s">
        <v>3527</v>
      </c>
      <c r="P554" s="80" t="s">
        <v>4496</v>
      </c>
      <c r="Q554" s="80" t="s">
        <v>5375</v>
      </c>
      <c r="R554" s="80" t="s">
        <v>5906</v>
      </c>
      <c r="S554" s="80" t="s">
        <v>1762</v>
      </c>
      <c r="T554" s="80" t="s">
        <v>1767</v>
      </c>
      <c r="U554" s="110">
        <v>5.5</v>
      </c>
      <c r="V554" s="110">
        <v>27.5</v>
      </c>
      <c r="W554" s="91">
        <v>1.48</v>
      </c>
      <c r="X554" s="91">
        <v>14.8</v>
      </c>
      <c r="Y554" s="110" t="s">
        <v>7087</v>
      </c>
      <c r="Z554" s="110" t="s">
        <v>1</v>
      </c>
      <c r="AB554" s="133" t="s">
        <v>7615</v>
      </c>
      <c r="AC554" s="133" t="s">
        <v>7615</v>
      </c>
      <c r="AD554" s="133" t="s">
        <v>1759</v>
      </c>
      <c r="AE554" s="79">
        <v>10</v>
      </c>
      <c r="AF554" s="79" t="s">
        <v>11157</v>
      </c>
      <c r="AG554" s="134">
        <v>1</v>
      </c>
      <c r="AH554" s="134">
        <v>6.875</v>
      </c>
      <c r="AI554" s="134">
        <v>6.875</v>
      </c>
      <c r="AJ554" s="134">
        <v>0.4</v>
      </c>
      <c r="AK554" s="134">
        <v>11.824999999999999</v>
      </c>
      <c r="AL554" s="134">
        <v>7.3250000000000002</v>
      </c>
      <c r="AM554" s="134">
        <v>7.2750000000000004</v>
      </c>
      <c r="AN554" s="134">
        <v>4.41</v>
      </c>
      <c r="AO554" s="134">
        <v>0.36499999999999999</v>
      </c>
      <c r="AP554" s="134">
        <v>0.5</v>
      </c>
      <c r="AQ554" s="134">
        <v>7</v>
      </c>
      <c r="AR554" s="134">
        <v>7</v>
      </c>
      <c r="AS554" s="134">
        <v>1.9E-2</v>
      </c>
      <c r="AT554" s="133" t="s">
        <v>1763</v>
      </c>
      <c r="AU554" s="133" t="s">
        <v>1758</v>
      </c>
      <c r="AV554" s="133" t="s">
        <v>9603</v>
      </c>
      <c r="AW554" s="133" t="s">
        <v>9630</v>
      </c>
    </row>
    <row r="555" spans="1:49" x14ac:dyDescent="0.25">
      <c r="A555" s="80" t="s">
        <v>1776</v>
      </c>
      <c r="B555" s="80" t="s">
        <v>1803</v>
      </c>
      <c r="C555" s="80" t="s">
        <v>10418</v>
      </c>
      <c r="D555" s="80" t="s">
        <v>10419</v>
      </c>
      <c r="E555" s="80" t="s">
        <v>7086</v>
      </c>
      <c r="F555" s="80" t="s">
        <v>10420</v>
      </c>
      <c r="G555" s="80" t="s">
        <v>9721</v>
      </c>
      <c r="H555" s="80" t="s">
        <v>10421</v>
      </c>
      <c r="I555" s="80" t="s">
        <v>9635</v>
      </c>
      <c r="K555" s="80" t="s">
        <v>13933</v>
      </c>
      <c r="L555" s="80" t="s">
        <v>871</v>
      </c>
      <c r="M555" s="80" t="s">
        <v>12344</v>
      </c>
      <c r="N555" s="80" t="s">
        <v>3405</v>
      </c>
      <c r="O555" s="80" t="s">
        <v>3794</v>
      </c>
      <c r="P555" s="80" t="s">
        <v>4859</v>
      </c>
      <c r="Q555" s="80" t="s">
        <v>5374</v>
      </c>
      <c r="R555" s="80" t="s">
        <v>6324</v>
      </c>
      <c r="S555" s="80" t="s">
        <v>1759</v>
      </c>
      <c r="T555" s="80" t="s">
        <v>1757</v>
      </c>
      <c r="U555" s="110">
        <v>4.5</v>
      </c>
      <c r="V555" s="110">
        <v>27</v>
      </c>
      <c r="W555" s="91">
        <v>1.827</v>
      </c>
      <c r="X555" s="91">
        <v>21.923999999999999</v>
      </c>
      <c r="Y555" s="110" t="s">
        <v>14932</v>
      </c>
      <c r="Z555" s="110" t="s">
        <v>1</v>
      </c>
      <c r="AB555" s="133" t="s">
        <v>8034</v>
      </c>
      <c r="AC555" s="133" t="s">
        <v>9261</v>
      </c>
      <c r="AD555" s="133" t="s">
        <v>1773</v>
      </c>
      <c r="AE555" s="79">
        <v>216</v>
      </c>
      <c r="AF555" s="79" t="s">
        <v>11269</v>
      </c>
      <c r="AG555" s="134">
        <v>3</v>
      </c>
      <c r="AH555" s="134">
        <v>8</v>
      </c>
      <c r="AI555" s="134">
        <v>8</v>
      </c>
      <c r="AJ555" s="134">
        <v>8.7999999999999995E-2</v>
      </c>
      <c r="AK555" s="134">
        <v>8.07</v>
      </c>
      <c r="AL555" s="134">
        <v>4.33</v>
      </c>
      <c r="AM555" s="134">
        <v>8.07</v>
      </c>
      <c r="AN555" s="134">
        <v>1.1000000000000001</v>
      </c>
      <c r="AO555" s="134">
        <v>0.16300000000000001</v>
      </c>
      <c r="AP555" s="134">
        <v>8</v>
      </c>
      <c r="AQ555" s="134">
        <v>8</v>
      </c>
      <c r="AR555" s="134">
        <v>3</v>
      </c>
      <c r="AS555" s="134"/>
      <c r="AT555" s="133" t="s">
        <v>7081</v>
      </c>
      <c r="AU555" s="133" t="s">
        <v>7065</v>
      </c>
      <c r="AV555" s="133" t="s">
        <v>9605</v>
      </c>
      <c r="AW555" s="133" t="s">
        <v>9629</v>
      </c>
    </row>
    <row r="556" spans="1:49" x14ac:dyDescent="0.25">
      <c r="A556" s="80" t="s">
        <v>1779</v>
      </c>
      <c r="B556" s="80" t="s">
        <v>1786</v>
      </c>
      <c r="C556" s="80" t="s">
        <v>9697</v>
      </c>
      <c r="D556" s="80" t="s">
        <v>9698</v>
      </c>
      <c r="E556" s="80" t="s">
        <v>1788</v>
      </c>
      <c r="F556" s="80" t="s">
        <v>9699</v>
      </c>
      <c r="G556" s="80" t="s">
        <v>9700</v>
      </c>
      <c r="H556" s="80" t="s">
        <v>9701</v>
      </c>
      <c r="I556" s="80" t="s">
        <v>5377</v>
      </c>
      <c r="K556" s="80" t="s">
        <v>12329</v>
      </c>
      <c r="L556" s="80" t="s">
        <v>1074</v>
      </c>
      <c r="M556" s="80" t="s">
        <v>1837</v>
      </c>
      <c r="N556" s="80" t="s">
        <v>3375</v>
      </c>
      <c r="O556" s="80" t="s">
        <v>3528</v>
      </c>
      <c r="P556" s="80" t="s">
        <v>4028</v>
      </c>
      <c r="Q556" s="80" t="s">
        <v>5374</v>
      </c>
      <c r="R556" s="80" t="s">
        <v>5399</v>
      </c>
      <c r="S556" s="80" t="s">
        <v>1759</v>
      </c>
      <c r="T556" s="80" t="s">
        <v>1757</v>
      </c>
      <c r="U556" s="110">
        <v>9.6</v>
      </c>
      <c r="V556" s="110">
        <v>57.6</v>
      </c>
      <c r="W556" s="91">
        <v>2.4</v>
      </c>
      <c r="X556" s="91">
        <v>28.8</v>
      </c>
      <c r="Y556" s="110" t="s">
        <v>7087</v>
      </c>
      <c r="Z556" s="110" t="s">
        <v>1</v>
      </c>
      <c r="AB556" s="133" t="s">
        <v>7111</v>
      </c>
      <c r="AC556" s="133" t="s">
        <v>7111</v>
      </c>
      <c r="AD556" s="133" t="s">
        <v>1759</v>
      </c>
      <c r="AE556" s="79">
        <v>12</v>
      </c>
      <c r="AF556" s="79" t="s">
        <v>11092</v>
      </c>
      <c r="AG556" s="134">
        <v>0.3</v>
      </c>
      <c r="AH556" s="134">
        <v>7.5</v>
      </c>
      <c r="AI556" s="134">
        <v>14.5</v>
      </c>
      <c r="AJ556" s="134">
        <v>0.22800000000000001</v>
      </c>
      <c r="AK556" s="134">
        <v>14.824999999999999</v>
      </c>
      <c r="AL556" s="134">
        <v>8.4499999999999993</v>
      </c>
      <c r="AM556" s="134">
        <v>9.0250000000000004</v>
      </c>
      <c r="AN556" s="134">
        <v>3.3260000000000001</v>
      </c>
      <c r="AO556" s="134">
        <v>0.65400000000000003</v>
      </c>
      <c r="AP556" s="134">
        <v>0</v>
      </c>
      <c r="AQ556" s="134">
        <v>102</v>
      </c>
      <c r="AR556" s="134">
        <v>54</v>
      </c>
      <c r="AS556" s="134"/>
      <c r="AT556" s="133" t="s">
        <v>7070</v>
      </c>
      <c r="AU556" s="133" t="s">
        <v>7065</v>
      </c>
      <c r="AV556" s="133" t="s">
        <v>9601</v>
      </c>
      <c r="AW556" s="133" t="s">
        <v>9630</v>
      </c>
    </row>
    <row r="557" spans="1:49" x14ac:dyDescent="0.25">
      <c r="A557" s="80" t="s">
        <v>1779</v>
      </c>
      <c r="B557" s="80" t="s">
        <v>1780</v>
      </c>
      <c r="C557" s="80" t="s">
        <v>9755</v>
      </c>
      <c r="D557" s="80" t="s">
        <v>9756</v>
      </c>
      <c r="E557" s="80" t="s">
        <v>1772</v>
      </c>
      <c r="F557" s="80" t="s">
        <v>9757</v>
      </c>
      <c r="G557" s="80" t="s">
        <v>9695</v>
      </c>
      <c r="H557" s="80" t="s">
        <v>9758</v>
      </c>
      <c r="I557" s="80" t="s">
        <v>5375</v>
      </c>
      <c r="K557" s="80" t="s">
        <v>1820</v>
      </c>
      <c r="L557" s="80" t="s">
        <v>572</v>
      </c>
      <c r="M557" s="80" t="s">
        <v>2345</v>
      </c>
      <c r="N557" s="80" t="s">
        <v>3379</v>
      </c>
      <c r="O557" s="80" t="s">
        <v>3540</v>
      </c>
      <c r="P557" s="80" t="s">
        <v>4500</v>
      </c>
      <c r="Q557" s="80" t="s">
        <v>5375</v>
      </c>
      <c r="R557" s="80" t="s">
        <v>5910</v>
      </c>
      <c r="S557" s="80" t="s">
        <v>1763</v>
      </c>
      <c r="T557" s="80" t="s">
        <v>1757</v>
      </c>
      <c r="U557" s="110">
        <v>8.9</v>
      </c>
      <c r="V557" s="110">
        <v>53.4</v>
      </c>
      <c r="W557" s="91">
        <v>2.8071999999999999</v>
      </c>
      <c r="X557" s="91">
        <v>33.686399999999999</v>
      </c>
      <c r="Y557" s="110" t="s">
        <v>14932</v>
      </c>
      <c r="Z557" s="110" t="s">
        <v>1</v>
      </c>
      <c r="AB557" s="133" t="s">
        <v>7619</v>
      </c>
      <c r="AC557" s="133" t="s">
        <v>9072</v>
      </c>
      <c r="AD557" s="133" t="s">
        <v>1759</v>
      </c>
      <c r="AE557" s="79">
        <v>12</v>
      </c>
      <c r="AF557" s="79" t="s">
        <v>11107</v>
      </c>
      <c r="AG557" s="134">
        <v>1.625</v>
      </c>
      <c r="AH557" s="134">
        <v>7</v>
      </c>
      <c r="AI557" s="134">
        <v>7</v>
      </c>
      <c r="AJ557" s="134">
        <v>0.50800000000000001</v>
      </c>
      <c r="AK557" s="134">
        <v>11.25</v>
      </c>
      <c r="AL557" s="134">
        <v>7.5</v>
      </c>
      <c r="AM557" s="134">
        <v>7.25</v>
      </c>
      <c r="AN557" s="134">
        <v>6.35</v>
      </c>
      <c r="AO557" s="134">
        <v>0.35399999999999998</v>
      </c>
      <c r="AP557" s="134">
        <v>0.5</v>
      </c>
      <c r="AQ557" s="134">
        <v>7</v>
      </c>
      <c r="AR557" s="134">
        <v>7</v>
      </c>
      <c r="AS557" s="134">
        <v>2.5000000000000001E-2</v>
      </c>
      <c r="AT557" s="133" t="s">
        <v>9556</v>
      </c>
      <c r="AU557" s="133" t="s">
        <v>1758</v>
      </c>
      <c r="AV557" s="133" t="s">
        <v>9605</v>
      </c>
      <c r="AW557" s="133" t="s">
        <v>9629</v>
      </c>
    </row>
    <row r="558" spans="1:49" x14ac:dyDescent="0.25">
      <c r="A558" s="80" t="s">
        <v>1779</v>
      </c>
      <c r="B558" s="80" t="s">
        <v>1780</v>
      </c>
      <c r="C558" s="80" t="s">
        <v>9723</v>
      </c>
      <c r="D558" s="80" t="s">
        <v>9724</v>
      </c>
      <c r="E558" s="80" t="s">
        <v>1792</v>
      </c>
      <c r="F558" s="80" t="s">
        <v>9725</v>
      </c>
      <c r="G558" s="80" t="s">
        <v>9726</v>
      </c>
      <c r="H558" s="80" t="s">
        <v>9727</v>
      </c>
      <c r="I558" s="80" t="s">
        <v>9728</v>
      </c>
      <c r="K558" s="80" t="s">
        <v>1820</v>
      </c>
      <c r="L558" s="80" t="s">
        <v>696</v>
      </c>
      <c r="M558" s="80" t="s">
        <v>2097</v>
      </c>
      <c r="N558" s="80" t="s">
        <v>3371</v>
      </c>
      <c r="O558" s="80" t="s">
        <v>3533</v>
      </c>
      <c r="P558" s="80" t="s">
        <v>4276</v>
      </c>
      <c r="Q558" s="80" t="s">
        <v>5379</v>
      </c>
      <c r="R558" s="80" t="s">
        <v>5660</v>
      </c>
      <c r="S558" s="80" t="s">
        <v>1760</v>
      </c>
      <c r="T558" s="80" t="s">
        <v>1757</v>
      </c>
      <c r="U558" s="110">
        <v>1.9</v>
      </c>
      <c r="V558" s="110">
        <v>11.4</v>
      </c>
      <c r="W558" s="91">
        <v>1.2635000000000001</v>
      </c>
      <c r="X558" s="91">
        <v>15.162000000000001</v>
      </c>
      <c r="Y558" s="110" t="s">
        <v>14933</v>
      </c>
      <c r="Z558" s="110" t="s">
        <v>1</v>
      </c>
      <c r="AB558" s="133" t="s">
        <v>7369</v>
      </c>
      <c r="AC558" s="133" t="s">
        <v>7369</v>
      </c>
      <c r="AD558" s="133" t="s">
        <v>1759</v>
      </c>
      <c r="AE558" s="79">
        <v>12</v>
      </c>
      <c r="AF558" s="79" t="s">
        <v>11098</v>
      </c>
      <c r="AG558" s="134">
        <v>3.15</v>
      </c>
      <c r="AH558" s="134">
        <v>3.15</v>
      </c>
      <c r="AI558" s="134">
        <v>5.51</v>
      </c>
      <c r="AJ558" s="134">
        <v>0.16400000000000001</v>
      </c>
      <c r="AK558" s="134">
        <v>9.9700000000000006</v>
      </c>
      <c r="AL558" s="134">
        <v>6.72</v>
      </c>
      <c r="AM558" s="134">
        <v>8.69</v>
      </c>
      <c r="AN558" s="134">
        <v>2.0499999999999998</v>
      </c>
      <c r="AO558" s="134">
        <v>0.33700000000000002</v>
      </c>
      <c r="AP558" s="134">
        <v>3.75</v>
      </c>
      <c r="AQ558" s="134">
        <v>3.125</v>
      </c>
      <c r="AR558" s="134">
        <v>3.125</v>
      </c>
      <c r="AS558" s="134">
        <v>2.5000000000000001E-2</v>
      </c>
      <c r="AT558" s="133" t="s">
        <v>9567</v>
      </c>
      <c r="AU558" s="133" t="s">
        <v>7065</v>
      </c>
      <c r="AV558" s="133" t="s">
        <v>9608</v>
      </c>
      <c r="AW558" s="133" t="s">
        <v>9629</v>
      </c>
    </row>
    <row r="559" spans="1:49" x14ac:dyDescent="0.25">
      <c r="A559" s="80" t="s">
        <v>1779</v>
      </c>
      <c r="B559" s="80" t="s">
        <v>1782</v>
      </c>
      <c r="C559" s="80" t="s">
        <v>9646</v>
      </c>
      <c r="D559" s="80" t="s">
        <v>9647</v>
      </c>
      <c r="E559" s="80" t="s">
        <v>1783</v>
      </c>
      <c r="F559" s="80" t="s">
        <v>10495</v>
      </c>
      <c r="G559" s="80" t="s">
        <v>9649</v>
      </c>
      <c r="H559" s="80" t="s">
        <v>2754</v>
      </c>
      <c r="I559" s="80" t="s">
        <v>5376</v>
      </c>
      <c r="K559" s="80" t="s">
        <v>1820</v>
      </c>
      <c r="L559" s="80" t="s">
        <v>458</v>
      </c>
      <c r="M559" s="80" t="s">
        <v>2754</v>
      </c>
      <c r="N559" s="80" t="s">
        <v>3365</v>
      </c>
      <c r="O559" s="80" t="s">
        <v>3795</v>
      </c>
      <c r="P559" s="80" t="s">
        <v>1</v>
      </c>
      <c r="Q559" s="80" t="s">
        <v>5376</v>
      </c>
      <c r="R559" s="80" t="s">
        <v>6325</v>
      </c>
      <c r="S559" s="80" t="s">
        <v>1759</v>
      </c>
      <c r="T559" s="80" t="s">
        <v>1759</v>
      </c>
      <c r="U559" s="110">
        <v>65.849999999999994</v>
      </c>
      <c r="V559" s="110">
        <v>65.849999999999994</v>
      </c>
      <c r="W559" s="91">
        <v>49.387500000000003</v>
      </c>
      <c r="X559" s="91">
        <v>49.387500000000003</v>
      </c>
      <c r="Y559" s="110" t="s">
        <v>7087</v>
      </c>
      <c r="Z559" s="110" t="s">
        <v>1</v>
      </c>
      <c r="AB559" s="133" t="s">
        <v>8035</v>
      </c>
      <c r="AC559" s="133" t="s">
        <v>8035</v>
      </c>
      <c r="AD559" s="133" t="s">
        <v>1759</v>
      </c>
      <c r="AE559" s="79">
        <v>1</v>
      </c>
      <c r="AF559" s="79" t="s">
        <v>11280</v>
      </c>
      <c r="AG559" s="134">
        <v>18.5</v>
      </c>
      <c r="AH559" s="134">
        <v>13</v>
      </c>
      <c r="AI559" s="134">
        <v>41</v>
      </c>
      <c r="AJ559" s="134">
        <v>14.4</v>
      </c>
      <c r="AK559" s="134">
        <v>19</v>
      </c>
      <c r="AL559" s="134">
        <v>13.5</v>
      </c>
      <c r="AM559" s="134">
        <v>41</v>
      </c>
      <c r="AN559" s="134">
        <v>15</v>
      </c>
      <c r="AO559" s="134">
        <v>6.0860000000000003</v>
      </c>
      <c r="AP559" s="134"/>
      <c r="AQ559" s="134"/>
      <c r="AR559" s="134"/>
      <c r="AS559" s="134"/>
      <c r="AT559" s="133" t="s">
        <v>1758</v>
      </c>
      <c r="AU559" s="133" t="s">
        <v>1759</v>
      </c>
      <c r="AV559" s="133" t="s">
        <v>9599</v>
      </c>
      <c r="AW559" s="133" t="s">
        <v>9630</v>
      </c>
    </row>
    <row r="560" spans="1:49" x14ac:dyDescent="0.25">
      <c r="A560" s="80" t="s">
        <v>1779</v>
      </c>
      <c r="B560" s="80" t="s">
        <v>1780</v>
      </c>
      <c r="C560" s="80" t="s">
        <v>10085</v>
      </c>
      <c r="D560" s="80" t="s">
        <v>10086</v>
      </c>
      <c r="E560" s="80" t="s">
        <v>1781</v>
      </c>
      <c r="F560" s="80" t="s">
        <v>10087</v>
      </c>
      <c r="G560" s="80" t="s">
        <v>9695</v>
      </c>
      <c r="H560" s="80" t="s">
        <v>10088</v>
      </c>
      <c r="I560" s="80" t="s">
        <v>5375</v>
      </c>
      <c r="K560" s="80" t="s">
        <v>1820</v>
      </c>
      <c r="L560" s="80" t="s">
        <v>207</v>
      </c>
      <c r="M560" s="80" t="s">
        <v>2349</v>
      </c>
      <c r="N560" s="80" t="s">
        <v>3371</v>
      </c>
      <c r="O560" s="80" t="s">
        <v>3527</v>
      </c>
      <c r="P560" s="80" t="s">
        <v>4161</v>
      </c>
      <c r="Q560" s="80" t="s">
        <v>5375</v>
      </c>
      <c r="R560" s="80" t="s">
        <v>5914</v>
      </c>
      <c r="S560" s="80" t="s">
        <v>7068</v>
      </c>
      <c r="T560" s="80" t="s">
        <v>1757</v>
      </c>
      <c r="U560" s="110">
        <v>14.85</v>
      </c>
      <c r="V560" s="110">
        <v>89.1</v>
      </c>
      <c r="W560" s="91">
        <v>3.93</v>
      </c>
      <c r="X560" s="91">
        <v>47.16</v>
      </c>
      <c r="Y560" s="110" t="s">
        <v>7087</v>
      </c>
      <c r="Z560" s="110" t="s">
        <v>1</v>
      </c>
      <c r="AB560" s="133" t="s">
        <v>7623</v>
      </c>
      <c r="AC560" s="133" t="s">
        <v>7623</v>
      </c>
      <c r="AD560" s="133" t="s">
        <v>1759</v>
      </c>
      <c r="AE560" s="79">
        <v>12</v>
      </c>
      <c r="AF560" s="79" t="s">
        <v>11190</v>
      </c>
      <c r="AG560" s="134">
        <v>2.625</v>
      </c>
      <c r="AH560" s="134">
        <v>6.875</v>
      </c>
      <c r="AI560" s="134">
        <v>6.875</v>
      </c>
      <c r="AJ560" s="134">
        <v>1.1779999999999999</v>
      </c>
      <c r="AK560" s="134">
        <v>14.563000000000001</v>
      </c>
      <c r="AL560" s="134">
        <v>14.438000000000001</v>
      </c>
      <c r="AM560" s="134">
        <v>7.75</v>
      </c>
      <c r="AN560" s="134">
        <v>15.076000000000001</v>
      </c>
      <c r="AO560" s="134">
        <v>0.94299999999999995</v>
      </c>
      <c r="AP560" s="134">
        <v>0.5</v>
      </c>
      <c r="AQ560" s="134">
        <v>7</v>
      </c>
      <c r="AR560" s="134">
        <v>7</v>
      </c>
      <c r="AS560" s="134">
        <v>1.9E-2</v>
      </c>
      <c r="AT560" s="133" t="s">
        <v>1758</v>
      </c>
      <c r="AU560" s="133" t="s">
        <v>1758</v>
      </c>
      <c r="AV560" s="133" t="s">
        <v>9603</v>
      </c>
      <c r="AW560" s="133" t="s">
        <v>9630</v>
      </c>
    </row>
    <row r="561" spans="1:49" x14ac:dyDescent="0.25">
      <c r="A561" s="80" t="s">
        <v>1779</v>
      </c>
      <c r="B561" s="80" t="s">
        <v>1786</v>
      </c>
      <c r="C561" s="80" t="s">
        <v>9702</v>
      </c>
      <c r="D561" s="80" t="s">
        <v>9703</v>
      </c>
      <c r="E561" s="80" t="s">
        <v>7086</v>
      </c>
      <c r="F561" s="80" t="s">
        <v>9704</v>
      </c>
      <c r="G561" s="80" t="s">
        <v>9705</v>
      </c>
      <c r="H561" s="80" t="s">
        <v>9680</v>
      </c>
      <c r="I561" s="80" t="s">
        <v>9635</v>
      </c>
      <c r="K561" s="80" t="s">
        <v>12328</v>
      </c>
      <c r="L561" s="80" t="s">
        <v>152</v>
      </c>
      <c r="M561" s="80" t="s">
        <v>1839</v>
      </c>
      <c r="N561" s="80" t="s">
        <v>3375</v>
      </c>
      <c r="O561" s="80" t="s">
        <v>3529</v>
      </c>
      <c r="P561" s="80" t="s">
        <v>4030</v>
      </c>
      <c r="Q561" s="80" t="s">
        <v>5374</v>
      </c>
      <c r="R561" s="80" t="s">
        <v>5401</v>
      </c>
      <c r="S561" s="80" t="s">
        <v>1759</v>
      </c>
      <c r="T561" s="80" t="s">
        <v>1757</v>
      </c>
      <c r="U561" s="110">
        <v>6.1</v>
      </c>
      <c r="V561" s="110">
        <v>36.6</v>
      </c>
      <c r="W561" s="91">
        <v>2.6535000000000002</v>
      </c>
      <c r="X561" s="91">
        <v>31.841999999999999</v>
      </c>
      <c r="Y561" s="110" t="s">
        <v>14932</v>
      </c>
      <c r="Z561" s="110" t="s">
        <v>1</v>
      </c>
      <c r="AB561" s="133" t="s">
        <v>7113</v>
      </c>
      <c r="AC561" s="133" t="s">
        <v>8783</v>
      </c>
      <c r="AD561" s="133" t="s">
        <v>1762</v>
      </c>
      <c r="AE561" s="79">
        <v>288</v>
      </c>
      <c r="AF561" s="79" t="s">
        <v>11093</v>
      </c>
      <c r="AG561" s="134">
        <v>3.3000000000000002E-2</v>
      </c>
      <c r="AH561" s="134">
        <v>9.1300000000000008</v>
      </c>
      <c r="AI561" s="134">
        <v>13</v>
      </c>
      <c r="AJ561" s="134">
        <v>8.4000000000000005E-2</v>
      </c>
      <c r="AK561" s="134">
        <v>11.8</v>
      </c>
      <c r="AL561" s="134">
        <v>9.75</v>
      </c>
      <c r="AM561" s="134">
        <v>1.25</v>
      </c>
      <c r="AN561" s="134">
        <v>1.05</v>
      </c>
      <c r="AO561" s="134">
        <v>8.3000000000000004E-2</v>
      </c>
      <c r="AP561" s="134">
        <v>0</v>
      </c>
      <c r="AQ561" s="134">
        <v>144</v>
      </c>
      <c r="AR561" s="134">
        <v>10.5</v>
      </c>
      <c r="AS561" s="134">
        <v>0.05</v>
      </c>
      <c r="AT561" s="133" t="s">
        <v>1765</v>
      </c>
      <c r="AU561" s="133" t="s">
        <v>9574</v>
      </c>
      <c r="AV561" s="133" t="s">
        <v>9597</v>
      </c>
      <c r="AW561" s="133" t="s">
        <v>9629</v>
      </c>
    </row>
    <row r="562" spans="1:49" x14ac:dyDescent="0.25">
      <c r="A562" s="80" t="s">
        <v>1779</v>
      </c>
      <c r="B562" s="80" t="s">
        <v>1784</v>
      </c>
      <c r="C562" s="80" t="s">
        <v>9646</v>
      </c>
      <c r="D562" s="80" t="s">
        <v>9647</v>
      </c>
      <c r="E562" s="80" t="s">
        <v>1783</v>
      </c>
      <c r="F562" s="80" t="s">
        <v>10496</v>
      </c>
      <c r="G562" s="80" t="s">
        <v>9649</v>
      </c>
      <c r="H562" s="80" t="s">
        <v>2756</v>
      </c>
      <c r="I562" s="80" t="s">
        <v>5376</v>
      </c>
      <c r="K562" s="80" t="s">
        <v>1820</v>
      </c>
      <c r="L562" s="80" t="s">
        <v>588</v>
      </c>
      <c r="M562" s="80" t="s">
        <v>2756</v>
      </c>
      <c r="N562" s="80" t="s">
        <v>3365</v>
      </c>
      <c r="O562" s="80" t="s">
        <v>3797</v>
      </c>
      <c r="P562" s="80" t="s">
        <v>1</v>
      </c>
      <c r="Q562" s="80" t="s">
        <v>5376</v>
      </c>
      <c r="R562" s="80" t="s">
        <v>6327</v>
      </c>
      <c r="S562" s="80" t="s">
        <v>1759</v>
      </c>
      <c r="T562" s="80" t="s">
        <v>1759</v>
      </c>
      <c r="U562" s="110">
        <v>8.4</v>
      </c>
      <c r="V562" s="110">
        <v>8.4</v>
      </c>
      <c r="W562" s="91">
        <v>6.3</v>
      </c>
      <c r="X562" s="91">
        <v>6.3</v>
      </c>
      <c r="Y562" s="110" t="s">
        <v>7087</v>
      </c>
      <c r="Z562" s="110" t="s">
        <v>1</v>
      </c>
      <c r="AB562" s="133" t="s">
        <v>8037</v>
      </c>
      <c r="AC562" s="133" t="s">
        <v>8037</v>
      </c>
      <c r="AD562" s="133" t="s">
        <v>1759</v>
      </c>
      <c r="AE562" s="79">
        <v>1</v>
      </c>
      <c r="AF562" s="79" t="s">
        <v>15798</v>
      </c>
      <c r="AG562" s="134"/>
      <c r="AH562" s="134"/>
      <c r="AI562" s="134"/>
      <c r="AJ562" s="134">
        <v>0.624</v>
      </c>
      <c r="AK562" s="134">
        <v>15.75</v>
      </c>
      <c r="AL562" s="134">
        <v>5</v>
      </c>
      <c r="AM562" s="134">
        <v>2.75</v>
      </c>
      <c r="AN562" s="134">
        <v>0.65</v>
      </c>
      <c r="AO562" s="134">
        <v>0.125</v>
      </c>
      <c r="AP562" s="134"/>
      <c r="AQ562" s="134"/>
      <c r="AR562" s="134"/>
      <c r="AS562" s="134"/>
      <c r="AT562" s="133" t="s">
        <v>7075</v>
      </c>
      <c r="AU562" s="133" t="s">
        <v>1757</v>
      </c>
      <c r="AV562" s="133" t="s">
        <v>9621</v>
      </c>
      <c r="AW562" s="133" t="s">
        <v>9630</v>
      </c>
    </row>
    <row r="563" spans="1:49" x14ac:dyDescent="0.25">
      <c r="A563" s="80" t="s">
        <v>1779</v>
      </c>
      <c r="B563" s="80" t="s">
        <v>1780</v>
      </c>
      <c r="C563" s="80" t="s">
        <v>9821</v>
      </c>
      <c r="D563" s="80" t="s">
        <v>9822</v>
      </c>
      <c r="E563" s="80" t="s">
        <v>1781</v>
      </c>
      <c r="F563" s="80" t="s">
        <v>9823</v>
      </c>
      <c r="G563" s="80" t="s">
        <v>9685</v>
      </c>
      <c r="H563" s="80" t="s">
        <v>9824</v>
      </c>
      <c r="I563" s="80" t="s">
        <v>5375</v>
      </c>
      <c r="K563" s="80" t="s">
        <v>1820</v>
      </c>
      <c r="L563" s="80" t="s">
        <v>587</v>
      </c>
      <c r="M563" s="80" t="s">
        <v>2104</v>
      </c>
      <c r="N563" s="80" t="s">
        <v>3388</v>
      </c>
      <c r="O563" s="80" t="s">
        <v>3556</v>
      </c>
      <c r="P563" s="80" t="s">
        <v>4282</v>
      </c>
      <c r="Q563" s="80" t="s">
        <v>5375</v>
      </c>
      <c r="R563" s="80" t="s">
        <v>5667</v>
      </c>
      <c r="S563" s="80" t="s">
        <v>1762</v>
      </c>
      <c r="T563" s="80" t="s">
        <v>1767</v>
      </c>
      <c r="U563" s="110">
        <v>13.5</v>
      </c>
      <c r="V563" s="110">
        <v>67.5</v>
      </c>
      <c r="W563" s="91">
        <v>4.08</v>
      </c>
      <c r="X563" s="91">
        <v>40.799999999999997</v>
      </c>
      <c r="Y563" s="110" t="s">
        <v>7087</v>
      </c>
      <c r="Z563" s="110" t="s">
        <v>1</v>
      </c>
      <c r="AB563" s="133" t="s">
        <v>7376</v>
      </c>
      <c r="AC563" s="133" t="s">
        <v>8938</v>
      </c>
      <c r="AD563" s="133" t="s">
        <v>1759</v>
      </c>
      <c r="AE563" s="79">
        <v>10</v>
      </c>
      <c r="AF563" s="79" t="s">
        <v>11122</v>
      </c>
      <c r="AG563" s="134">
        <v>1.75</v>
      </c>
      <c r="AH563" s="134">
        <v>10.125</v>
      </c>
      <c r="AI563" s="134">
        <v>10.125</v>
      </c>
      <c r="AJ563" s="134">
        <v>1.04</v>
      </c>
      <c r="AK563" s="134">
        <v>18.812999999999999</v>
      </c>
      <c r="AL563" s="134">
        <v>11.063000000000001</v>
      </c>
      <c r="AM563" s="134">
        <v>11.375</v>
      </c>
      <c r="AN563" s="134">
        <v>11.77</v>
      </c>
      <c r="AO563" s="134">
        <v>1.37</v>
      </c>
      <c r="AP563" s="134">
        <v>0.75</v>
      </c>
      <c r="AQ563" s="134">
        <v>10</v>
      </c>
      <c r="AR563" s="134">
        <v>10</v>
      </c>
      <c r="AS563" s="134">
        <v>0.05</v>
      </c>
      <c r="AT563" s="133" t="s">
        <v>1760</v>
      </c>
      <c r="AU563" s="133" t="s">
        <v>1764</v>
      </c>
      <c r="AV563" s="133" t="s">
        <v>9603</v>
      </c>
      <c r="AW563" s="133" t="s">
        <v>9630</v>
      </c>
    </row>
    <row r="564" spans="1:49" x14ac:dyDescent="0.25">
      <c r="A564" s="80" t="s">
        <v>1779</v>
      </c>
      <c r="B564" s="80" t="s">
        <v>1780</v>
      </c>
      <c r="C564" s="80" t="s">
        <v>10097</v>
      </c>
      <c r="D564" s="80" t="s">
        <v>10098</v>
      </c>
      <c r="E564" s="80" t="s">
        <v>1781</v>
      </c>
      <c r="F564" s="80" t="s">
        <v>10099</v>
      </c>
      <c r="G564" s="80" t="s">
        <v>9700</v>
      </c>
      <c r="H564" s="80" t="s">
        <v>10100</v>
      </c>
      <c r="I564" s="80" t="s">
        <v>5375</v>
      </c>
      <c r="K564" s="80" t="s">
        <v>1820</v>
      </c>
      <c r="L564" s="80" t="s">
        <v>681</v>
      </c>
      <c r="M564" s="80" t="s">
        <v>2356</v>
      </c>
      <c r="N564" s="80" t="s">
        <v>3371</v>
      </c>
      <c r="O564" s="80" t="s">
        <v>3638</v>
      </c>
      <c r="P564" s="80" t="s">
        <v>4507</v>
      </c>
      <c r="Q564" s="80" t="s">
        <v>5375</v>
      </c>
      <c r="R564" s="80" t="s">
        <v>5921</v>
      </c>
      <c r="S564" s="80" t="s">
        <v>1759</v>
      </c>
      <c r="T564" s="80" t="s">
        <v>1758</v>
      </c>
      <c r="U564" s="110">
        <v>7.3</v>
      </c>
      <c r="V564" s="110">
        <v>21.9</v>
      </c>
      <c r="W564" s="91">
        <v>1.69</v>
      </c>
      <c r="X564" s="91">
        <v>10.14</v>
      </c>
      <c r="Y564" s="110" t="s">
        <v>7087</v>
      </c>
      <c r="Z564" s="110" t="s">
        <v>1</v>
      </c>
      <c r="AB564" s="133" t="s">
        <v>7630</v>
      </c>
      <c r="AC564" s="133" t="s">
        <v>7630</v>
      </c>
      <c r="AD564" s="133" t="s">
        <v>1759</v>
      </c>
      <c r="AE564" s="79">
        <v>6</v>
      </c>
      <c r="AF564" s="79" t="s">
        <v>11152</v>
      </c>
      <c r="AG564" s="134">
        <v>0.875</v>
      </c>
      <c r="AH564" s="134">
        <v>7.5</v>
      </c>
      <c r="AI564" s="134">
        <v>14.5</v>
      </c>
      <c r="AJ564" s="134">
        <v>0.36899999999999999</v>
      </c>
      <c r="AK564" s="134">
        <v>14.824999999999999</v>
      </c>
      <c r="AL564" s="134">
        <v>8.4499999999999993</v>
      </c>
      <c r="AM564" s="134">
        <v>5.125</v>
      </c>
      <c r="AN564" s="134">
        <v>2.6539999999999999</v>
      </c>
      <c r="AO564" s="134">
        <v>0.372</v>
      </c>
      <c r="AP564" s="134">
        <v>0</v>
      </c>
      <c r="AQ564" s="134">
        <v>108</v>
      </c>
      <c r="AR564" s="134">
        <v>54</v>
      </c>
      <c r="AS564" s="134"/>
      <c r="AT564" s="133" t="s">
        <v>7066</v>
      </c>
      <c r="AU564" s="133" t="s">
        <v>7075</v>
      </c>
      <c r="AV564" s="133" t="s">
        <v>9601</v>
      </c>
      <c r="AW564" s="133" t="s">
        <v>9630</v>
      </c>
    </row>
    <row r="565" spans="1:49" x14ac:dyDescent="0.25">
      <c r="A565" s="80" t="s">
        <v>1800</v>
      </c>
      <c r="B565" s="80" t="s">
        <v>11624</v>
      </c>
      <c r="C565" s="80" t="s">
        <v>10492</v>
      </c>
      <c r="D565" s="80" t="s">
        <v>10493</v>
      </c>
      <c r="E565" s="80" t="s">
        <v>7086</v>
      </c>
      <c r="F565" s="80" t="s">
        <v>10494</v>
      </c>
      <c r="G565" s="80" t="s">
        <v>9700</v>
      </c>
      <c r="H565" s="80" t="s">
        <v>10145</v>
      </c>
      <c r="I565" s="80" t="s">
        <v>5377</v>
      </c>
      <c r="K565" s="80" t="s">
        <v>12337</v>
      </c>
      <c r="L565" s="80" t="s">
        <v>11447</v>
      </c>
      <c r="M565" s="80" t="s">
        <v>11529</v>
      </c>
      <c r="N565" s="80" t="s">
        <v>11650</v>
      </c>
      <c r="O565" s="80" t="s">
        <v>11711</v>
      </c>
      <c r="P565" s="80" t="s">
        <v>11712</v>
      </c>
      <c r="Q565" s="80" t="s">
        <v>5374</v>
      </c>
      <c r="R565" s="80" t="s">
        <v>11713</v>
      </c>
      <c r="S565" s="80" t="s">
        <v>1759</v>
      </c>
      <c r="T565" s="80" t="s">
        <v>1757</v>
      </c>
      <c r="U565" s="110">
        <v>9.9499999999999993</v>
      </c>
      <c r="V565" s="110">
        <v>59.7</v>
      </c>
      <c r="W565" s="91">
        <v>2.8855</v>
      </c>
      <c r="X565" s="91">
        <v>34.625999999999998</v>
      </c>
      <c r="Y565" s="110" t="s">
        <v>14932</v>
      </c>
      <c r="Z565" s="110" t="s">
        <v>1</v>
      </c>
      <c r="AB565" s="133" t="s">
        <v>11975</v>
      </c>
      <c r="AC565" s="133" t="s">
        <v>11976</v>
      </c>
      <c r="AD565" s="133" t="s">
        <v>1764</v>
      </c>
      <c r="AE565" s="79">
        <v>48</v>
      </c>
      <c r="AF565" s="79" t="s">
        <v>11141</v>
      </c>
      <c r="AG565" s="134">
        <v>0.25</v>
      </c>
      <c r="AH565" s="134">
        <v>7.5</v>
      </c>
      <c r="AI565" s="134">
        <v>16.25</v>
      </c>
      <c r="AJ565" s="134">
        <v>0.26</v>
      </c>
      <c r="AK565" s="134">
        <v>14.125</v>
      </c>
      <c r="AL565" s="134">
        <v>7.5</v>
      </c>
      <c r="AM565" s="134">
        <v>2.5</v>
      </c>
      <c r="AN565" s="134">
        <v>3.55</v>
      </c>
      <c r="AO565" s="134">
        <v>0.153</v>
      </c>
      <c r="AP565" s="134">
        <v>0</v>
      </c>
      <c r="AQ565" s="134">
        <v>102</v>
      </c>
      <c r="AR565" s="134">
        <v>54</v>
      </c>
      <c r="AS565" s="134"/>
      <c r="AT565" s="133" t="s">
        <v>1773</v>
      </c>
      <c r="AU565" s="133" t="s">
        <v>1791</v>
      </c>
      <c r="AV565" s="133" t="s">
        <v>9602</v>
      </c>
      <c r="AW565" s="133" t="s">
        <v>9629</v>
      </c>
    </row>
    <row r="566" spans="1:49" x14ac:dyDescent="0.25">
      <c r="A566" s="80" t="s">
        <v>1779</v>
      </c>
      <c r="B566" s="80" t="s">
        <v>1780</v>
      </c>
      <c r="C566" s="80" t="s">
        <v>9650</v>
      </c>
      <c r="D566" s="80" t="s">
        <v>9651</v>
      </c>
      <c r="E566" s="80" t="s">
        <v>1772</v>
      </c>
      <c r="F566" s="80" t="s">
        <v>9652</v>
      </c>
      <c r="G566" s="80" t="s">
        <v>9644</v>
      </c>
      <c r="H566" s="80" t="s">
        <v>9653</v>
      </c>
      <c r="I566" s="80" t="s">
        <v>5375</v>
      </c>
      <c r="K566" s="80" t="s">
        <v>1820</v>
      </c>
      <c r="L566" s="80" t="s">
        <v>481</v>
      </c>
      <c r="M566" s="80" t="s">
        <v>1843</v>
      </c>
      <c r="N566" s="80" t="s">
        <v>3372</v>
      </c>
      <c r="O566" s="80" t="s">
        <v>3521</v>
      </c>
      <c r="P566" s="80" t="s">
        <v>4034</v>
      </c>
      <c r="Q566" s="80" t="s">
        <v>5375</v>
      </c>
      <c r="R566" s="80" t="s">
        <v>5405</v>
      </c>
      <c r="S566" s="80" t="s">
        <v>1762</v>
      </c>
      <c r="T566" s="80" t="s">
        <v>1757</v>
      </c>
      <c r="U566" s="110">
        <v>6.4</v>
      </c>
      <c r="V566" s="110">
        <v>38.4</v>
      </c>
      <c r="W566" s="91">
        <v>1.6588000000000001</v>
      </c>
      <c r="X566" s="91">
        <v>19.9056</v>
      </c>
      <c r="Y566" s="110" t="s">
        <v>14932</v>
      </c>
      <c r="Z566" s="110" t="s">
        <v>1</v>
      </c>
      <c r="AB566" s="133" t="s">
        <v>7117</v>
      </c>
      <c r="AC566" s="133" t="s">
        <v>8786</v>
      </c>
      <c r="AD566" s="133" t="s">
        <v>1760</v>
      </c>
      <c r="AE566" s="79">
        <v>96</v>
      </c>
      <c r="AF566" s="79" t="s">
        <v>11095</v>
      </c>
      <c r="AG566" s="134">
        <v>1</v>
      </c>
      <c r="AH566" s="134">
        <v>4.9370000000000003</v>
      </c>
      <c r="AI566" s="134">
        <v>9</v>
      </c>
      <c r="AJ566" s="134">
        <v>0.23599999999999999</v>
      </c>
      <c r="AK566" s="134">
        <v>7.5</v>
      </c>
      <c r="AL566" s="134">
        <v>6.75</v>
      </c>
      <c r="AM566" s="134">
        <v>5.75</v>
      </c>
      <c r="AN566" s="134">
        <v>2.95</v>
      </c>
      <c r="AO566" s="134">
        <v>0.16800000000000001</v>
      </c>
      <c r="AP566" s="134">
        <v>1.25</v>
      </c>
      <c r="AQ566" s="134">
        <v>1.25</v>
      </c>
      <c r="AR566" s="134">
        <v>6</v>
      </c>
      <c r="AS566" s="134">
        <v>6.0000000000000001E-3</v>
      </c>
      <c r="AT566" s="133" t="s">
        <v>9572</v>
      </c>
      <c r="AU566" s="133" t="s">
        <v>1760</v>
      </c>
      <c r="AV566" s="133" t="s">
        <v>9598</v>
      </c>
      <c r="AW566" s="133" t="s">
        <v>9629</v>
      </c>
    </row>
    <row r="567" spans="1:49" x14ac:dyDescent="0.25">
      <c r="A567" s="80" t="s">
        <v>1779</v>
      </c>
      <c r="B567" s="80" t="s">
        <v>1786</v>
      </c>
      <c r="C567" s="80" t="s">
        <v>9918</v>
      </c>
      <c r="D567" s="80" t="s">
        <v>9919</v>
      </c>
      <c r="E567" s="80" t="s">
        <v>1788</v>
      </c>
      <c r="F567" s="80" t="s">
        <v>9920</v>
      </c>
      <c r="G567" s="80" t="s">
        <v>9677</v>
      </c>
      <c r="H567" s="80" t="s">
        <v>9921</v>
      </c>
      <c r="I567" s="80" t="s">
        <v>5377</v>
      </c>
      <c r="K567" s="80" t="s">
        <v>12328</v>
      </c>
      <c r="L567" s="80" t="s">
        <v>592</v>
      </c>
      <c r="M567" s="80" t="s">
        <v>2111</v>
      </c>
      <c r="N567" s="80" t="s">
        <v>3375</v>
      </c>
      <c r="O567" s="80" t="s">
        <v>3523</v>
      </c>
      <c r="P567" s="80" t="s">
        <v>4288</v>
      </c>
      <c r="Q567" s="80" t="s">
        <v>5374</v>
      </c>
      <c r="R567" s="80" t="s">
        <v>5674</v>
      </c>
      <c r="S567" s="80" t="s">
        <v>1760</v>
      </c>
      <c r="T567" s="80" t="s">
        <v>1757</v>
      </c>
      <c r="U567" s="110">
        <v>6.2</v>
      </c>
      <c r="V567" s="110">
        <v>37.200000000000003</v>
      </c>
      <c r="W567" s="91">
        <v>1.55</v>
      </c>
      <c r="X567" s="91">
        <v>18.600000000000001</v>
      </c>
      <c r="Y567" s="110" t="s">
        <v>7087</v>
      </c>
      <c r="Z567" s="110" t="s">
        <v>1</v>
      </c>
      <c r="AB567" s="133" t="s">
        <v>7383</v>
      </c>
      <c r="AC567" s="133" t="s">
        <v>8942</v>
      </c>
      <c r="AD567" s="133" t="s">
        <v>1759</v>
      </c>
      <c r="AE567" s="79">
        <v>12</v>
      </c>
      <c r="AF567" s="79" t="s">
        <v>11145</v>
      </c>
      <c r="AG567" s="134">
        <v>0.75</v>
      </c>
      <c r="AH567" s="134">
        <v>8.875</v>
      </c>
      <c r="AI567" s="134">
        <v>8.875</v>
      </c>
      <c r="AJ567" s="134">
        <v>0.22500000000000001</v>
      </c>
      <c r="AK567" s="134">
        <v>9.6999999999999993</v>
      </c>
      <c r="AL567" s="134">
        <v>8.1999999999999993</v>
      </c>
      <c r="AM567" s="134">
        <v>9.65</v>
      </c>
      <c r="AN567" s="134">
        <v>3.14</v>
      </c>
      <c r="AO567" s="134">
        <v>0.44400000000000001</v>
      </c>
      <c r="AP567" s="134">
        <v>0.5</v>
      </c>
      <c r="AQ567" s="134">
        <v>8.75</v>
      </c>
      <c r="AR567" s="134">
        <v>8.75</v>
      </c>
      <c r="AS567" s="134">
        <v>0.03</v>
      </c>
      <c r="AT567" s="133" t="s">
        <v>1763</v>
      </c>
      <c r="AU567" s="133" t="s">
        <v>7065</v>
      </c>
      <c r="AV567" s="133" t="s">
        <v>9603</v>
      </c>
      <c r="AW567" s="133" t="s">
        <v>9630</v>
      </c>
    </row>
    <row r="568" spans="1:49" x14ac:dyDescent="0.25">
      <c r="A568" s="80" t="s">
        <v>1779</v>
      </c>
      <c r="B568" s="80" t="s">
        <v>1797</v>
      </c>
      <c r="C568" s="80" t="s">
        <v>9979</v>
      </c>
      <c r="D568" s="80" t="s">
        <v>9980</v>
      </c>
      <c r="E568" s="80" t="s">
        <v>1787</v>
      </c>
      <c r="F568" s="80" t="s">
        <v>9981</v>
      </c>
      <c r="G568" s="80" t="s">
        <v>9705</v>
      </c>
      <c r="H568" s="80" t="s">
        <v>9982</v>
      </c>
      <c r="I568" s="80" t="s">
        <v>9635</v>
      </c>
      <c r="K568" s="80" t="s">
        <v>1820</v>
      </c>
      <c r="L568" s="80" t="s">
        <v>1356</v>
      </c>
      <c r="M568" s="80" t="s">
        <v>2360</v>
      </c>
      <c r="N568" s="80" t="s">
        <v>3387</v>
      </c>
      <c r="O568" s="80" t="s">
        <v>3640</v>
      </c>
      <c r="P568" s="80" t="s">
        <v>4510</v>
      </c>
      <c r="Q568" s="80" t="s">
        <v>5374</v>
      </c>
      <c r="R568" s="80" t="s">
        <v>5925</v>
      </c>
      <c r="S568" s="80" t="s">
        <v>1759</v>
      </c>
      <c r="T568" s="80" t="s">
        <v>1757</v>
      </c>
      <c r="U568" s="110">
        <v>5.05</v>
      </c>
      <c r="V568" s="110">
        <v>30.3</v>
      </c>
      <c r="W568" s="91">
        <v>1.89375</v>
      </c>
      <c r="X568" s="91">
        <v>22.725000000000001</v>
      </c>
      <c r="Y568" s="110" t="s">
        <v>7087</v>
      </c>
      <c r="Z568" s="110" t="s">
        <v>1</v>
      </c>
      <c r="AB568" s="133" t="s">
        <v>7634</v>
      </c>
      <c r="AC568" s="133" t="s">
        <v>9080</v>
      </c>
      <c r="AD568" s="133" t="s">
        <v>1760</v>
      </c>
      <c r="AE568" s="79">
        <v>96</v>
      </c>
      <c r="AF568" s="79" t="s">
        <v>11192</v>
      </c>
      <c r="AG568" s="134">
        <v>8.5000000000000006E-2</v>
      </c>
      <c r="AH568" s="134">
        <v>6.375</v>
      </c>
      <c r="AI568" s="134">
        <v>8</v>
      </c>
      <c r="AJ568" s="134">
        <v>0.26400000000000001</v>
      </c>
      <c r="AK568" s="134">
        <v>13.25</v>
      </c>
      <c r="AL568" s="134">
        <v>10.25</v>
      </c>
      <c r="AM568" s="134">
        <v>2.5</v>
      </c>
      <c r="AN568" s="134">
        <v>3.3</v>
      </c>
      <c r="AO568" s="134">
        <v>0.19600000000000001</v>
      </c>
      <c r="AP568" s="134">
        <v>0</v>
      </c>
      <c r="AQ568" s="134">
        <v>108</v>
      </c>
      <c r="AR568" s="134">
        <v>8</v>
      </c>
      <c r="AS568" s="134">
        <v>0.24399999999999999</v>
      </c>
      <c r="AT568" s="133" t="s">
        <v>7066</v>
      </c>
      <c r="AU568" s="133" t="s">
        <v>1791</v>
      </c>
      <c r="AV568" s="133" t="s">
        <v>9597</v>
      </c>
      <c r="AW568" s="133" t="s">
        <v>9628</v>
      </c>
    </row>
    <row r="569" spans="1:49" x14ac:dyDescent="0.25">
      <c r="A569" s="80" t="s">
        <v>1800</v>
      </c>
      <c r="B569" s="80" t="s">
        <v>1816</v>
      </c>
      <c r="C569" s="80" t="s">
        <v>11495</v>
      </c>
      <c r="D569" s="80" t="s">
        <v>11579</v>
      </c>
      <c r="E569" s="80" t="s">
        <v>1778</v>
      </c>
      <c r="F569" s="80" t="s">
        <v>11600</v>
      </c>
      <c r="G569" s="80" t="s">
        <v>10521</v>
      </c>
      <c r="H569" s="80" t="s">
        <v>11601</v>
      </c>
      <c r="I569" s="80" t="s">
        <v>9635</v>
      </c>
      <c r="K569" s="80" t="s">
        <v>12337</v>
      </c>
      <c r="L569" s="80" t="s">
        <v>11449</v>
      </c>
      <c r="M569" s="80" t="s">
        <v>11531</v>
      </c>
      <c r="N569" s="80" t="s">
        <v>11626</v>
      </c>
      <c r="O569" s="80" t="s">
        <v>11717</v>
      </c>
      <c r="P569" s="80" t="s">
        <v>11718</v>
      </c>
      <c r="Q569" s="80" t="s">
        <v>5374</v>
      </c>
      <c r="R569" s="80" t="s">
        <v>11719</v>
      </c>
      <c r="S569" s="80" t="s">
        <v>1759</v>
      </c>
      <c r="T569" s="80" t="s">
        <v>1758</v>
      </c>
      <c r="U569" s="110">
        <v>8.5500000000000007</v>
      </c>
      <c r="V569" s="110">
        <v>25.65</v>
      </c>
      <c r="W569" s="91">
        <v>3.2062499999999998</v>
      </c>
      <c r="X569" s="91">
        <v>19.237500000000001</v>
      </c>
      <c r="Y569" s="110" t="s">
        <v>7087</v>
      </c>
      <c r="Z569" s="110" t="s">
        <v>1</v>
      </c>
      <c r="AB569" s="133" t="s">
        <v>11979</v>
      </c>
      <c r="AC569" s="133" t="s">
        <v>11980</v>
      </c>
      <c r="AD569" s="133" t="s">
        <v>1760</v>
      </c>
      <c r="AE569" s="79">
        <v>48</v>
      </c>
      <c r="AF569" s="79" t="s">
        <v>12102</v>
      </c>
      <c r="AG569" s="134">
        <v>0.25</v>
      </c>
      <c r="AH569" s="134">
        <v>15</v>
      </c>
      <c r="AI569" s="134">
        <v>28.5</v>
      </c>
      <c r="AJ569" s="134">
        <v>0.44800000000000001</v>
      </c>
      <c r="AK569" s="134">
        <v>28.75</v>
      </c>
      <c r="AL569" s="134">
        <v>16.25</v>
      </c>
      <c r="AM569" s="134">
        <v>1.125</v>
      </c>
      <c r="AN569" s="134">
        <v>2.8</v>
      </c>
      <c r="AO569" s="134">
        <v>0.30399999999999999</v>
      </c>
      <c r="AP569" s="134">
        <v>0.188</v>
      </c>
      <c r="AQ569" s="134">
        <v>15</v>
      </c>
      <c r="AR569" s="134">
        <v>26</v>
      </c>
      <c r="AS569" s="134"/>
      <c r="AT569" s="133" t="s">
        <v>1764</v>
      </c>
      <c r="AU569" s="133" t="s">
        <v>7071</v>
      </c>
      <c r="AV569" s="133" t="s">
        <v>9597</v>
      </c>
      <c r="AW569" s="133" t="s">
        <v>9628</v>
      </c>
    </row>
    <row r="570" spans="1:49" x14ac:dyDescent="0.25">
      <c r="A570" s="80" t="s">
        <v>1779</v>
      </c>
      <c r="B570" s="80" t="s">
        <v>1780</v>
      </c>
      <c r="C570" s="80" t="s">
        <v>9650</v>
      </c>
      <c r="D570" s="80" t="s">
        <v>9651</v>
      </c>
      <c r="E570" s="80" t="s">
        <v>1772</v>
      </c>
      <c r="F570" s="80" t="s">
        <v>9652</v>
      </c>
      <c r="G570" s="80" t="s">
        <v>9644</v>
      </c>
      <c r="H570" s="80" t="s">
        <v>9653</v>
      </c>
      <c r="I570" s="80" t="s">
        <v>5375</v>
      </c>
      <c r="K570" s="80" t="s">
        <v>1820</v>
      </c>
      <c r="L570" s="80" t="s">
        <v>521</v>
      </c>
      <c r="M570" s="80" t="s">
        <v>1850</v>
      </c>
      <c r="N570" s="80" t="s">
        <v>3383</v>
      </c>
      <c r="O570" s="80" t="s">
        <v>3516</v>
      </c>
      <c r="P570" s="80" t="s">
        <v>4040</v>
      </c>
      <c r="Q570" s="80" t="s">
        <v>5375</v>
      </c>
      <c r="R570" s="80" t="s">
        <v>5412</v>
      </c>
      <c r="S570" s="80" t="s">
        <v>1762</v>
      </c>
      <c r="T570" s="80" t="s">
        <v>1757</v>
      </c>
      <c r="U570" s="110">
        <v>6.4</v>
      </c>
      <c r="V570" s="110">
        <v>38.4</v>
      </c>
      <c r="W570" s="91">
        <v>1.6588000000000001</v>
      </c>
      <c r="X570" s="91">
        <v>19.9056</v>
      </c>
      <c r="Y570" s="110" t="s">
        <v>14932</v>
      </c>
      <c r="Z570" s="110" t="s">
        <v>1</v>
      </c>
      <c r="AB570" s="133" t="s">
        <v>7124</v>
      </c>
      <c r="AC570" s="133" t="s">
        <v>8788</v>
      </c>
      <c r="AD570" s="133" t="s">
        <v>1760</v>
      </c>
      <c r="AE570" s="79">
        <v>96</v>
      </c>
      <c r="AF570" s="79" t="s">
        <v>11078</v>
      </c>
      <c r="AG570" s="134">
        <v>1</v>
      </c>
      <c r="AH570" s="134">
        <v>4.9370000000000003</v>
      </c>
      <c r="AI570" s="134">
        <v>9.9369999999999994</v>
      </c>
      <c r="AJ570" s="134">
        <v>0.29599999999999999</v>
      </c>
      <c r="AK570" s="134">
        <v>8.75</v>
      </c>
      <c r="AL570" s="134">
        <v>7.75</v>
      </c>
      <c r="AM570" s="134">
        <v>5.25</v>
      </c>
      <c r="AN570" s="134">
        <v>3.7</v>
      </c>
      <c r="AO570" s="134">
        <v>0.20599999999999999</v>
      </c>
      <c r="AP570" s="134">
        <v>0.125</v>
      </c>
      <c r="AQ570" s="134">
        <v>1</v>
      </c>
      <c r="AR570" s="134">
        <v>7</v>
      </c>
      <c r="AS570" s="134">
        <v>1.2E-2</v>
      </c>
      <c r="AT570" s="133" t="s">
        <v>9567</v>
      </c>
      <c r="AU570" s="133" t="s">
        <v>7075</v>
      </c>
      <c r="AV570" s="133" t="s">
        <v>9598</v>
      </c>
      <c r="AW570" s="133" t="s">
        <v>9629</v>
      </c>
    </row>
    <row r="571" spans="1:49" x14ac:dyDescent="0.25">
      <c r="A571" s="80" t="s">
        <v>1779</v>
      </c>
      <c r="B571" s="80" t="s">
        <v>1780</v>
      </c>
      <c r="C571" s="80" t="s">
        <v>9821</v>
      </c>
      <c r="D571" s="80" t="s">
        <v>9822</v>
      </c>
      <c r="E571" s="80" t="s">
        <v>1781</v>
      </c>
      <c r="F571" s="80" t="s">
        <v>9823</v>
      </c>
      <c r="G571" s="80" t="s">
        <v>9685</v>
      </c>
      <c r="H571" s="80" t="s">
        <v>9824</v>
      </c>
      <c r="I571" s="80" t="s">
        <v>5375</v>
      </c>
      <c r="K571" s="80" t="s">
        <v>1820</v>
      </c>
      <c r="L571" s="80" t="s">
        <v>985</v>
      </c>
      <c r="M571" s="80" t="s">
        <v>2115</v>
      </c>
      <c r="N571" s="80" t="s">
        <v>3393</v>
      </c>
      <c r="O571" s="80" t="s">
        <v>3556</v>
      </c>
      <c r="P571" s="80" t="s">
        <v>4292</v>
      </c>
      <c r="Q571" s="80" t="s">
        <v>5375</v>
      </c>
      <c r="R571" s="80" t="s">
        <v>5678</v>
      </c>
      <c r="S571" s="80" t="s">
        <v>1762</v>
      </c>
      <c r="T571" s="80" t="s">
        <v>1767</v>
      </c>
      <c r="U571" s="110">
        <v>13.5</v>
      </c>
      <c r="V571" s="110">
        <v>67.5</v>
      </c>
      <c r="W571" s="91">
        <v>4.08</v>
      </c>
      <c r="X571" s="91">
        <v>40.799999999999997</v>
      </c>
      <c r="Y571" s="110" t="s">
        <v>7087</v>
      </c>
      <c r="Z571" s="110" t="s">
        <v>1</v>
      </c>
      <c r="AB571" s="133" t="s">
        <v>7387</v>
      </c>
      <c r="AC571" s="133" t="s">
        <v>8946</v>
      </c>
      <c r="AD571" s="133" t="s">
        <v>1759</v>
      </c>
      <c r="AE571" s="79">
        <v>10</v>
      </c>
      <c r="AF571" s="79" t="s">
        <v>11122</v>
      </c>
      <c r="AG571" s="134">
        <v>1.75</v>
      </c>
      <c r="AH571" s="134">
        <v>10.125</v>
      </c>
      <c r="AI571" s="134">
        <v>10.125</v>
      </c>
      <c r="AJ571" s="134">
        <v>1.04</v>
      </c>
      <c r="AK571" s="134">
        <v>18.812999999999999</v>
      </c>
      <c r="AL571" s="134">
        <v>11.063000000000001</v>
      </c>
      <c r="AM571" s="134">
        <v>11.375</v>
      </c>
      <c r="AN571" s="134">
        <v>11.77</v>
      </c>
      <c r="AO571" s="134">
        <v>1.37</v>
      </c>
      <c r="AP571" s="134">
        <v>0.75</v>
      </c>
      <c r="AQ571" s="134">
        <v>10</v>
      </c>
      <c r="AR571" s="134">
        <v>10</v>
      </c>
      <c r="AS571" s="134">
        <v>0.05</v>
      </c>
      <c r="AT571" s="133" t="s">
        <v>1760</v>
      </c>
      <c r="AU571" s="133" t="s">
        <v>1764</v>
      </c>
      <c r="AV571" s="133" t="s">
        <v>9603</v>
      </c>
      <c r="AW571" s="133" t="s">
        <v>9630</v>
      </c>
    </row>
    <row r="572" spans="1:49" x14ac:dyDescent="0.25">
      <c r="A572" s="80" t="s">
        <v>1800</v>
      </c>
      <c r="B572" s="80" t="s">
        <v>1816</v>
      </c>
      <c r="C572" s="80" t="s">
        <v>11496</v>
      </c>
      <c r="D572" s="80" t="s">
        <v>11580</v>
      </c>
      <c r="E572" s="80" t="s">
        <v>7086</v>
      </c>
      <c r="F572" s="80" t="s">
        <v>11602</v>
      </c>
      <c r="G572" s="80" t="s">
        <v>9714</v>
      </c>
      <c r="H572" s="80" t="s">
        <v>11603</v>
      </c>
      <c r="I572" s="80" t="s">
        <v>9635</v>
      </c>
      <c r="K572" s="80" t="s">
        <v>12337</v>
      </c>
      <c r="L572" s="80" t="s">
        <v>11450</v>
      </c>
      <c r="M572" s="80" t="s">
        <v>11532</v>
      </c>
      <c r="N572" s="80" t="s">
        <v>11626</v>
      </c>
      <c r="O572" s="80" t="s">
        <v>11720</v>
      </c>
      <c r="P572" s="80" t="s">
        <v>11721</v>
      </c>
      <c r="Q572" s="80" t="s">
        <v>5374</v>
      </c>
      <c r="R572" s="80" t="s">
        <v>11722</v>
      </c>
      <c r="S572" s="80" t="s">
        <v>1759</v>
      </c>
      <c r="T572" s="80" t="s">
        <v>1767</v>
      </c>
      <c r="U572" s="110">
        <v>4.55</v>
      </c>
      <c r="V572" s="110">
        <v>22.75</v>
      </c>
      <c r="W572" s="91">
        <v>1.97925</v>
      </c>
      <c r="X572" s="91">
        <v>19.7925</v>
      </c>
      <c r="Y572" s="110" t="s">
        <v>14932</v>
      </c>
      <c r="Z572" s="110" t="s">
        <v>1</v>
      </c>
      <c r="AB572" s="133" t="s">
        <v>11981</v>
      </c>
      <c r="AC572" s="133" t="s">
        <v>11982</v>
      </c>
      <c r="AD572" s="133" t="s">
        <v>1767</v>
      </c>
      <c r="AE572" s="79">
        <v>100</v>
      </c>
      <c r="AF572" s="79" t="s">
        <v>12103</v>
      </c>
      <c r="AG572" s="134">
        <v>0.12</v>
      </c>
      <c r="AH572" s="134">
        <v>5.5</v>
      </c>
      <c r="AI572" s="134">
        <v>7.87</v>
      </c>
      <c r="AJ572" s="134">
        <v>5.5E-2</v>
      </c>
      <c r="AK572" s="134">
        <v>7.9</v>
      </c>
      <c r="AL572" s="134">
        <v>5.5</v>
      </c>
      <c r="AM572" s="134">
        <v>1.2</v>
      </c>
      <c r="AN572" s="134">
        <v>0.56999999999999995</v>
      </c>
      <c r="AO572" s="134">
        <v>0.03</v>
      </c>
      <c r="AP572" s="134">
        <v>0</v>
      </c>
      <c r="AQ572" s="134">
        <v>22.5</v>
      </c>
      <c r="AR572" s="134">
        <v>16</v>
      </c>
      <c r="AS572" s="134"/>
      <c r="AT572" s="133" t="s">
        <v>1799</v>
      </c>
      <c r="AU572" s="133" t="s">
        <v>1772</v>
      </c>
      <c r="AV572" s="133" t="s">
        <v>9606</v>
      </c>
      <c r="AW572" s="133" t="s">
        <v>9629</v>
      </c>
    </row>
    <row r="573" spans="1:49" x14ac:dyDescent="0.25">
      <c r="A573" s="80" t="s">
        <v>1779</v>
      </c>
      <c r="B573" s="80" t="s">
        <v>1780</v>
      </c>
      <c r="C573" s="80" t="s">
        <v>9641</v>
      </c>
      <c r="D573" s="80" t="s">
        <v>9642</v>
      </c>
      <c r="E573" s="80" t="s">
        <v>1772</v>
      </c>
      <c r="F573" s="80" t="s">
        <v>9643</v>
      </c>
      <c r="G573" s="80" t="s">
        <v>9644</v>
      </c>
      <c r="H573" s="80" t="s">
        <v>9645</v>
      </c>
      <c r="I573" s="80" t="s">
        <v>5375</v>
      </c>
      <c r="K573" s="80" t="s">
        <v>1820</v>
      </c>
      <c r="L573" s="80" t="s">
        <v>153</v>
      </c>
      <c r="M573" s="80" t="s">
        <v>1857</v>
      </c>
      <c r="N573" s="80" t="s">
        <v>3376</v>
      </c>
      <c r="O573" s="80" t="s">
        <v>3521</v>
      </c>
      <c r="P573" s="80" t="s">
        <v>4047</v>
      </c>
      <c r="Q573" s="80" t="s">
        <v>5375</v>
      </c>
      <c r="R573" s="80" t="s">
        <v>5419</v>
      </c>
      <c r="S573" s="80" t="s">
        <v>1766</v>
      </c>
      <c r="T573" s="80" t="s">
        <v>1757</v>
      </c>
      <c r="U573" s="110">
        <v>11.3</v>
      </c>
      <c r="V573" s="110">
        <v>67.8</v>
      </c>
      <c r="W573" s="91">
        <v>3.2944</v>
      </c>
      <c r="X573" s="91">
        <v>39.532800000000002</v>
      </c>
      <c r="Y573" s="110" t="s">
        <v>14932</v>
      </c>
      <c r="Z573" s="110" t="s">
        <v>1</v>
      </c>
      <c r="AB573" s="133" t="s">
        <v>7131</v>
      </c>
      <c r="AC573" s="133" t="s">
        <v>7131</v>
      </c>
      <c r="AD573" s="133" t="s">
        <v>1759</v>
      </c>
      <c r="AE573" s="79">
        <v>12</v>
      </c>
      <c r="AF573" s="79" t="s">
        <v>11076</v>
      </c>
      <c r="AG573" s="134">
        <v>1</v>
      </c>
      <c r="AH573" s="134">
        <v>8.5</v>
      </c>
      <c r="AI573" s="134">
        <v>10.625</v>
      </c>
      <c r="AJ573" s="134">
        <v>0.496</v>
      </c>
      <c r="AK573" s="134">
        <v>12.5</v>
      </c>
      <c r="AL573" s="134">
        <v>7.75</v>
      </c>
      <c r="AM573" s="134">
        <v>5.75</v>
      </c>
      <c r="AN573" s="134">
        <v>6.2</v>
      </c>
      <c r="AO573" s="134">
        <v>0.32200000000000001</v>
      </c>
      <c r="AP573" s="134">
        <v>1.25</v>
      </c>
      <c r="AQ573" s="134">
        <v>1.25</v>
      </c>
      <c r="AR573" s="134">
        <v>6</v>
      </c>
      <c r="AS573" s="134">
        <v>6.0000000000000001E-3</v>
      </c>
      <c r="AT573" s="133" t="s">
        <v>1791</v>
      </c>
      <c r="AU573" s="133" t="s">
        <v>1760</v>
      </c>
      <c r="AV573" s="133" t="s">
        <v>9598</v>
      </c>
      <c r="AW573" s="133" t="s">
        <v>9629</v>
      </c>
    </row>
    <row r="574" spans="1:49" x14ac:dyDescent="0.25">
      <c r="A574" s="80" t="s">
        <v>1779</v>
      </c>
      <c r="B574" s="80" t="s">
        <v>1780</v>
      </c>
      <c r="C574" s="80" t="s">
        <v>9759</v>
      </c>
      <c r="D574" s="80" t="s">
        <v>9760</v>
      </c>
      <c r="E574" s="80" t="s">
        <v>1772</v>
      </c>
      <c r="F574" s="80" t="s">
        <v>9761</v>
      </c>
      <c r="G574" s="80" t="s">
        <v>9729</v>
      </c>
      <c r="H574" s="80" t="s">
        <v>9762</v>
      </c>
      <c r="I574" s="80" t="s">
        <v>5375</v>
      </c>
      <c r="K574" s="80" t="s">
        <v>1820</v>
      </c>
      <c r="L574" s="80" t="s">
        <v>684</v>
      </c>
      <c r="M574" s="80" t="s">
        <v>2365</v>
      </c>
      <c r="N574" s="80" t="s">
        <v>3381</v>
      </c>
      <c r="O574" s="80" t="s">
        <v>3541</v>
      </c>
      <c r="P574" s="80" t="s">
        <v>4514</v>
      </c>
      <c r="Q574" s="80" t="s">
        <v>5375</v>
      </c>
      <c r="R574" s="80" t="s">
        <v>5930</v>
      </c>
      <c r="S574" s="80" t="s">
        <v>1763</v>
      </c>
      <c r="T574" s="80" t="s">
        <v>1757</v>
      </c>
      <c r="U574" s="110">
        <v>8.9</v>
      </c>
      <c r="V574" s="110">
        <v>53.4</v>
      </c>
      <c r="W574" s="91">
        <v>3.2827999999999999</v>
      </c>
      <c r="X574" s="91">
        <v>39.393599999999999</v>
      </c>
      <c r="Y574" s="110" t="s">
        <v>14932</v>
      </c>
      <c r="Z574" s="110" t="s">
        <v>1</v>
      </c>
      <c r="AB574" s="133" t="s">
        <v>7639</v>
      </c>
      <c r="AC574" s="133" t="s">
        <v>9083</v>
      </c>
      <c r="AD574" s="133" t="s">
        <v>1759</v>
      </c>
      <c r="AE574" s="79">
        <v>12</v>
      </c>
      <c r="AF574" s="79" t="s">
        <v>11108</v>
      </c>
      <c r="AG574" s="134">
        <v>3.9</v>
      </c>
      <c r="AH574" s="134">
        <v>3.9</v>
      </c>
      <c r="AI574" s="134">
        <v>10.9</v>
      </c>
      <c r="AJ574" s="134">
        <v>0.496</v>
      </c>
      <c r="AK574" s="134">
        <v>23.5</v>
      </c>
      <c r="AL574" s="134">
        <v>8</v>
      </c>
      <c r="AM574" s="134">
        <v>11</v>
      </c>
      <c r="AN574" s="134">
        <v>6.2</v>
      </c>
      <c r="AO574" s="134">
        <v>1.1970000000000001</v>
      </c>
      <c r="AP574" s="134">
        <v>3.75</v>
      </c>
      <c r="AQ574" s="134">
        <v>3.75</v>
      </c>
      <c r="AR574" s="134">
        <v>4.5</v>
      </c>
      <c r="AS574" s="134">
        <v>2.5000000000000001E-2</v>
      </c>
      <c r="AT574" s="133" t="s">
        <v>1767</v>
      </c>
      <c r="AU574" s="133" t="s">
        <v>1764</v>
      </c>
      <c r="AV574" s="133" t="s">
        <v>9598</v>
      </c>
      <c r="AW574" s="133" t="s">
        <v>9629</v>
      </c>
    </row>
    <row r="575" spans="1:49" x14ac:dyDescent="0.25">
      <c r="A575" s="80" t="s">
        <v>1779</v>
      </c>
      <c r="B575" s="80" t="s">
        <v>1780</v>
      </c>
      <c r="C575" s="80" t="s">
        <v>9759</v>
      </c>
      <c r="D575" s="80" t="s">
        <v>9760</v>
      </c>
      <c r="E575" s="80" t="s">
        <v>1772</v>
      </c>
      <c r="F575" s="80" t="s">
        <v>9761</v>
      </c>
      <c r="G575" s="80" t="s">
        <v>9729</v>
      </c>
      <c r="H575" s="80" t="s">
        <v>9762</v>
      </c>
      <c r="I575" s="80" t="s">
        <v>5375</v>
      </c>
      <c r="K575" s="80" t="s">
        <v>1820</v>
      </c>
      <c r="L575" s="80" t="s">
        <v>987</v>
      </c>
      <c r="M575" s="80" t="s">
        <v>2120</v>
      </c>
      <c r="N575" s="80" t="s">
        <v>3379</v>
      </c>
      <c r="O575" s="80" t="s">
        <v>3541</v>
      </c>
      <c r="P575" s="80" t="s">
        <v>4296</v>
      </c>
      <c r="Q575" s="80" t="s">
        <v>5375</v>
      </c>
      <c r="R575" s="80" t="s">
        <v>5683</v>
      </c>
      <c r="S575" s="80" t="s">
        <v>1763</v>
      </c>
      <c r="T575" s="80" t="s">
        <v>1757</v>
      </c>
      <c r="U575" s="110">
        <v>8.9</v>
      </c>
      <c r="V575" s="110">
        <v>53.4</v>
      </c>
      <c r="W575" s="91">
        <v>3.2827999999999999</v>
      </c>
      <c r="X575" s="91">
        <v>39.393599999999999</v>
      </c>
      <c r="Y575" s="110" t="s">
        <v>14932</v>
      </c>
      <c r="Z575" s="110" t="s">
        <v>1</v>
      </c>
      <c r="AB575" s="133" t="s">
        <v>7392</v>
      </c>
      <c r="AC575" s="133" t="s">
        <v>8950</v>
      </c>
      <c r="AD575" s="133" t="s">
        <v>1759</v>
      </c>
      <c r="AE575" s="79">
        <v>12</v>
      </c>
      <c r="AF575" s="79" t="s">
        <v>11108</v>
      </c>
      <c r="AG575" s="134">
        <v>3.9</v>
      </c>
      <c r="AH575" s="134">
        <v>3.9</v>
      </c>
      <c r="AI575" s="134">
        <v>10.9</v>
      </c>
      <c r="AJ575" s="134">
        <v>0.496</v>
      </c>
      <c r="AK575" s="134">
        <v>23.5</v>
      </c>
      <c r="AL575" s="134">
        <v>8</v>
      </c>
      <c r="AM575" s="134">
        <v>11</v>
      </c>
      <c r="AN575" s="134">
        <v>6.2</v>
      </c>
      <c r="AO575" s="134">
        <v>1.1970000000000001</v>
      </c>
      <c r="AP575" s="134">
        <v>3.75</v>
      </c>
      <c r="AQ575" s="134">
        <v>3.75</v>
      </c>
      <c r="AR575" s="134">
        <v>4.5</v>
      </c>
      <c r="AS575" s="134">
        <v>2.5000000000000001E-2</v>
      </c>
      <c r="AT575" s="133" t="s">
        <v>1767</v>
      </c>
      <c r="AU575" s="133" t="s">
        <v>1764</v>
      </c>
      <c r="AV575" s="133" t="s">
        <v>9598</v>
      </c>
      <c r="AW575" s="133" t="s">
        <v>9629</v>
      </c>
    </row>
    <row r="576" spans="1:49" x14ac:dyDescent="0.25">
      <c r="A576" s="80" t="s">
        <v>1779</v>
      </c>
      <c r="B576" s="80" t="s">
        <v>1809</v>
      </c>
      <c r="C576" s="80" t="s">
        <v>9790</v>
      </c>
      <c r="D576" s="80" t="s">
        <v>9791</v>
      </c>
      <c r="E576" s="80" t="s">
        <v>1785</v>
      </c>
      <c r="F576" s="80" t="s">
        <v>9792</v>
      </c>
      <c r="G576" s="80" t="s">
        <v>9726</v>
      </c>
      <c r="H576" s="80" t="s">
        <v>9793</v>
      </c>
      <c r="I576" s="80" t="s">
        <v>5377</v>
      </c>
      <c r="K576" s="80" t="s">
        <v>1820</v>
      </c>
      <c r="L576" s="80" t="s">
        <v>503</v>
      </c>
      <c r="M576" s="80" t="s">
        <v>2758</v>
      </c>
      <c r="N576" s="80" t="s">
        <v>3418</v>
      </c>
      <c r="O576" s="80" t="s">
        <v>3535</v>
      </c>
      <c r="P576" s="80" t="s">
        <v>4862</v>
      </c>
      <c r="Q576" s="80" t="s">
        <v>5374</v>
      </c>
      <c r="R576" s="80" t="s">
        <v>6329</v>
      </c>
      <c r="S576" s="80" t="s">
        <v>1760</v>
      </c>
      <c r="T576" s="80" t="s">
        <v>1757</v>
      </c>
      <c r="U576" s="110">
        <v>5.7</v>
      </c>
      <c r="V576" s="110">
        <v>34.200000000000003</v>
      </c>
      <c r="W576" s="91">
        <v>1.8952500000000001</v>
      </c>
      <c r="X576" s="91">
        <v>22.742999999999999</v>
      </c>
      <c r="Y576" s="110" t="s">
        <v>14933</v>
      </c>
      <c r="Z576" s="110" t="s">
        <v>1</v>
      </c>
      <c r="AB576" s="133" t="s">
        <v>8039</v>
      </c>
      <c r="AC576" s="133" t="s">
        <v>8039</v>
      </c>
      <c r="AD576" s="133" t="s">
        <v>1759</v>
      </c>
      <c r="AE576" s="79">
        <v>12</v>
      </c>
      <c r="AF576" s="79" t="s">
        <v>11098</v>
      </c>
      <c r="AG576" s="134">
        <v>3.15</v>
      </c>
      <c r="AH576" s="134">
        <v>3.15</v>
      </c>
      <c r="AI576" s="134">
        <v>5.51</v>
      </c>
      <c r="AJ576" s="134">
        <v>0.16800000000000001</v>
      </c>
      <c r="AK576" s="134">
        <v>9.9700000000000006</v>
      </c>
      <c r="AL576" s="134">
        <v>6.72</v>
      </c>
      <c r="AM576" s="134">
        <v>8.69</v>
      </c>
      <c r="AN576" s="134">
        <v>2.1</v>
      </c>
      <c r="AO576" s="134">
        <v>0.33700000000000002</v>
      </c>
      <c r="AP576" s="134">
        <v>3.125</v>
      </c>
      <c r="AQ576" s="134">
        <v>3.125</v>
      </c>
      <c r="AR576" s="134">
        <v>3.75</v>
      </c>
      <c r="AS576" s="134">
        <v>2.5000000000000001E-2</v>
      </c>
      <c r="AT576" s="133" t="s">
        <v>9567</v>
      </c>
      <c r="AU576" s="133" t="s">
        <v>7065</v>
      </c>
      <c r="AV576" s="133" t="s">
        <v>9608</v>
      </c>
      <c r="AW576" s="133" t="s">
        <v>9629</v>
      </c>
    </row>
    <row r="577" spans="1:49" x14ac:dyDescent="0.25">
      <c r="A577" s="80" t="s">
        <v>1779</v>
      </c>
      <c r="B577" s="80" t="s">
        <v>1780</v>
      </c>
      <c r="C577" s="80" t="s">
        <v>9953</v>
      </c>
      <c r="D577" s="80" t="s">
        <v>9954</v>
      </c>
      <c r="E577" s="80" t="s">
        <v>1781</v>
      </c>
      <c r="F577" s="80" t="s">
        <v>9955</v>
      </c>
      <c r="G577" s="80" t="s">
        <v>9695</v>
      </c>
      <c r="H577" s="80" t="s">
        <v>9956</v>
      </c>
      <c r="I577" s="80" t="s">
        <v>5375</v>
      </c>
      <c r="K577" s="80" t="s">
        <v>1820</v>
      </c>
      <c r="L577" s="80" t="s">
        <v>685</v>
      </c>
      <c r="M577" s="80" t="s">
        <v>2368</v>
      </c>
      <c r="N577" s="80" t="s">
        <v>3370</v>
      </c>
      <c r="O577" s="80" t="s">
        <v>3527</v>
      </c>
      <c r="P577" s="80" t="s">
        <v>4517</v>
      </c>
      <c r="Q577" s="80" t="s">
        <v>5375</v>
      </c>
      <c r="R577" s="80" t="s">
        <v>5933</v>
      </c>
      <c r="S577" s="80" t="s">
        <v>1762</v>
      </c>
      <c r="T577" s="80" t="s">
        <v>1767</v>
      </c>
      <c r="U577" s="110">
        <v>5.5</v>
      </c>
      <c r="V577" s="110">
        <v>27.5</v>
      </c>
      <c r="W577" s="91">
        <v>1.48</v>
      </c>
      <c r="X577" s="91">
        <v>14.8</v>
      </c>
      <c r="Y577" s="110" t="s">
        <v>7087</v>
      </c>
      <c r="Z577" s="110" t="s">
        <v>1</v>
      </c>
      <c r="AB577" s="133" t="s">
        <v>7642</v>
      </c>
      <c r="AC577" s="133" t="s">
        <v>7642</v>
      </c>
      <c r="AD577" s="133" t="s">
        <v>1759</v>
      </c>
      <c r="AE577" s="79">
        <v>10</v>
      </c>
      <c r="AF577" s="79" t="s">
        <v>11157</v>
      </c>
      <c r="AG577" s="134">
        <v>1</v>
      </c>
      <c r="AH577" s="134">
        <v>6.875</v>
      </c>
      <c r="AI577" s="134">
        <v>6.875</v>
      </c>
      <c r="AJ577" s="134">
        <v>0.4</v>
      </c>
      <c r="AK577" s="134">
        <v>11.824999999999999</v>
      </c>
      <c r="AL577" s="134">
        <v>7.3250000000000002</v>
      </c>
      <c r="AM577" s="134">
        <v>7.2750000000000004</v>
      </c>
      <c r="AN577" s="134">
        <v>4.41</v>
      </c>
      <c r="AO577" s="134">
        <v>0.36499999999999999</v>
      </c>
      <c r="AP577" s="134">
        <v>0.5</v>
      </c>
      <c r="AQ577" s="134">
        <v>7</v>
      </c>
      <c r="AR577" s="134">
        <v>7</v>
      </c>
      <c r="AS577" s="134">
        <v>1.6E-2</v>
      </c>
      <c r="AT577" s="133" t="s">
        <v>1763</v>
      </c>
      <c r="AU577" s="133" t="s">
        <v>1758</v>
      </c>
      <c r="AV577" s="133" t="s">
        <v>9603</v>
      </c>
      <c r="AW577" s="133" t="s">
        <v>9630</v>
      </c>
    </row>
    <row r="578" spans="1:49" x14ac:dyDescent="0.25">
      <c r="A578" s="80" t="s">
        <v>1779</v>
      </c>
      <c r="B578" s="80" t="s">
        <v>1780</v>
      </c>
      <c r="C578" s="80" t="s">
        <v>9745</v>
      </c>
      <c r="D578" s="80" t="s">
        <v>9746</v>
      </c>
      <c r="E578" s="80" t="s">
        <v>1781</v>
      </c>
      <c r="F578" s="80" t="s">
        <v>9747</v>
      </c>
      <c r="G578" s="80" t="s">
        <v>9748</v>
      </c>
      <c r="H578" s="80" t="s">
        <v>9749</v>
      </c>
      <c r="I578" s="80" t="s">
        <v>5375</v>
      </c>
      <c r="K578" s="80" t="s">
        <v>1820</v>
      </c>
      <c r="L578" s="80" t="s">
        <v>1075</v>
      </c>
      <c r="M578" s="80" t="s">
        <v>1858</v>
      </c>
      <c r="N578" s="80" t="s">
        <v>3369</v>
      </c>
      <c r="O578" s="80" t="s">
        <v>3538</v>
      </c>
      <c r="P578" s="80" t="s">
        <v>4048</v>
      </c>
      <c r="Q578" s="80" t="s">
        <v>5375</v>
      </c>
      <c r="R578" s="80" t="s">
        <v>5420</v>
      </c>
      <c r="S578" s="80" t="s">
        <v>1759</v>
      </c>
      <c r="T578" s="80" t="s">
        <v>1757</v>
      </c>
      <c r="U578" s="110">
        <v>2.4</v>
      </c>
      <c r="V578" s="110">
        <v>14.4</v>
      </c>
      <c r="W578" s="91">
        <v>0.56000000000000005</v>
      </c>
      <c r="X578" s="91">
        <v>6.72</v>
      </c>
      <c r="Y578" s="110" t="s">
        <v>7087</v>
      </c>
      <c r="Z578" s="110" t="s">
        <v>1</v>
      </c>
      <c r="AB578" s="133" t="s">
        <v>7132</v>
      </c>
      <c r="AC578" s="133" t="s">
        <v>8793</v>
      </c>
      <c r="AD578" s="133" t="s">
        <v>1757</v>
      </c>
      <c r="AE578" s="79">
        <v>144</v>
      </c>
      <c r="AF578" s="79" t="s">
        <v>11105</v>
      </c>
      <c r="AG578" s="134">
        <v>1.75</v>
      </c>
      <c r="AH578" s="134">
        <v>5.875</v>
      </c>
      <c r="AI578" s="134">
        <v>6.125</v>
      </c>
      <c r="AJ578" s="134">
        <v>3.2000000000000001E-2</v>
      </c>
      <c r="AK578" s="134">
        <v>11</v>
      </c>
      <c r="AL578" s="134">
        <v>7.75</v>
      </c>
      <c r="AM578" s="134">
        <v>4</v>
      </c>
      <c r="AN578" s="134">
        <v>0.4</v>
      </c>
      <c r="AO578" s="134">
        <v>0.19700000000000001</v>
      </c>
      <c r="AP578" s="134">
        <v>0</v>
      </c>
      <c r="AQ578" s="134">
        <v>972</v>
      </c>
      <c r="AR578" s="134">
        <v>1.75</v>
      </c>
      <c r="AS578" s="134"/>
      <c r="AT578" s="133" t="s">
        <v>7074</v>
      </c>
      <c r="AU578" s="133" t="s">
        <v>1764</v>
      </c>
      <c r="AV578" s="133" t="s">
        <v>9597</v>
      </c>
      <c r="AW578" s="133" t="s">
        <v>9630</v>
      </c>
    </row>
    <row r="579" spans="1:49" x14ac:dyDescent="0.25">
      <c r="A579" s="80" t="s">
        <v>1779</v>
      </c>
      <c r="B579" s="80" t="s">
        <v>1809</v>
      </c>
      <c r="C579" s="80" t="s">
        <v>9564</v>
      </c>
      <c r="D579" s="80" t="s">
        <v>9742</v>
      </c>
      <c r="E579" s="80" t="s">
        <v>1788</v>
      </c>
      <c r="F579" s="80" t="s">
        <v>9743</v>
      </c>
      <c r="G579" s="80" t="s">
        <v>9744</v>
      </c>
      <c r="H579" s="80" t="s">
        <v>9732</v>
      </c>
      <c r="I579" s="80" t="s">
        <v>5377</v>
      </c>
      <c r="K579" s="80" t="s">
        <v>1820</v>
      </c>
      <c r="L579" s="80" t="s">
        <v>873</v>
      </c>
      <c r="M579" s="80" t="s">
        <v>2759</v>
      </c>
      <c r="N579" s="80" t="s">
        <v>3418</v>
      </c>
      <c r="O579" s="80" t="s">
        <v>3537</v>
      </c>
      <c r="P579" s="80" t="s">
        <v>4863</v>
      </c>
      <c r="Q579" s="80" t="s">
        <v>5374</v>
      </c>
      <c r="R579" s="80" t="s">
        <v>6330</v>
      </c>
      <c r="S579" s="80" t="s">
        <v>1765</v>
      </c>
      <c r="T579" s="80" t="s">
        <v>1757</v>
      </c>
      <c r="U579" s="110">
        <v>5.05</v>
      </c>
      <c r="V579" s="110">
        <v>30.3</v>
      </c>
      <c r="W579" s="91">
        <v>1.2625</v>
      </c>
      <c r="X579" s="91">
        <v>15.15</v>
      </c>
      <c r="Y579" s="110" t="s">
        <v>7087</v>
      </c>
      <c r="Z579" s="110" t="s">
        <v>1</v>
      </c>
      <c r="AB579" s="133" t="s">
        <v>8040</v>
      </c>
      <c r="AC579" s="133" t="s">
        <v>8040</v>
      </c>
      <c r="AD579" s="133" t="s">
        <v>1759</v>
      </c>
      <c r="AE579" s="79">
        <v>12</v>
      </c>
      <c r="AF579" s="79" t="s">
        <v>11127</v>
      </c>
      <c r="AG579" s="134">
        <v>0.625</v>
      </c>
      <c r="AH579" s="134">
        <v>5</v>
      </c>
      <c r="AI579" s="134">
        <v>5</v>
      </c>
      <c r="AJ579" s="134">
        <v>0.09</v>
      </c>
      <c r="AK579" s="134">
        <v>10.125</v>
      </c>
      <c r="AL579" s="134">
        <v>5.375</v>
      </c>
      <c r="AM579" s="134">
        <v>5.5</v>
      </c>
      <c r="AN579" s="134">
        <v>1.25</v>
      </c>
      <c r="AO579" s="134">
        <v>0.17299999999999999</v>
      </c>
      <c r="AP579" s="134">
        <v>5.5E-2</v>
      </c>
      <c r="AQ579" s="134">
        <v>10</v>
      </c>
      <c r="AR579" s="134">
        <v>10</v>
      </c>
      <c r="AS579" s="134">
        <v>6.0000000000000001E-3</v>
      </c>
      <c r="AT579" s="133" t="s">
        <v>1768</v>
      </c>
      <c r="AU579" s="133" t="s">
        <v>1760</v>
      </c>
      <c r="AV579" s="133" t="s">
        <v>9601</v>
      </c>
      <c r="AW579" s="133" t="s">
        <v>9630</v>
      </c>
    </row>
    <row r="580" spans="1:49" x14ac:dyDescent="0.25">
      <c r="A580" s="80" t="s">
        <v>1779</v>
      </c>
      <c r="B580" s="80" t="s">
        <v>1780</v>
      </c>
      <c r="C580" s="80" t="s">
        <v>9821</v>
      </c>
      <c r="D580" s="80" t="s">
        <v>9822</v>
      </c>
      <c r="E580" s="80" t="s">
        <v>1781</v>
      </c>
      <c r="F580" s="80" t="s">
        <v>9823</v>
      </c>
      <c r="G580" s="80" t="s">
        <v>9685</v>
      </c>
      <c r="H580" s="80" t="s">
        <v>9824</v>
      </c>
      <c r="I580" s="80" t="s">
        <v>5375</v>
      </c>
      <c r="K580" s="80" t="s">
        <v>1820</v>
      </c>
      <c r="L580" s="80" t="s">
        <v>697</v>
      </c>
      <c r="M580" s="80" t="s">
        <v>2123</v>
      </c>
      <c r="N580" s="80" t="s">
        <v>3366</v>
      </c>
      <c r="O580" s="80" t="s">
        <v>3556</v>
      </c>
      <c r="P580" s="80" t="s">
        <v>4299</v>
      </c>
      <c r="Q580" s="80" t="s">
        <v>5375</v>
      </c>
      <c r="R580" s="80" t="s">
        <v>5686</v>
      </c>
      <c r="S580" s="80" t="s">
        <v>1762</v>
      </c>
      <c r="T580" s="80" t="s">
        <v>1767</v>
      </c>
      <c r="U580" s="110">
        <v>13.5</v>
      </c>
      <c r="V580" s="110">
        <v>67.5</v>
      </c>
      <c r="W580" s="91">
        <v>4.08</v>
      </c>
      <c r="X580" s="91">
        <v>40.799999999999997</v>
      </c>
      <c r="Y580" s="110" t="s">
        <v>7087</v>
      </c>
      <c r="Z580" s="110" t="s">
        <v>1</v>
      </c>
      <c r="AB580" s="133" t="s">
        <v>7395</v>
      </c>
      <c r="AC580" s="133" t="s">
        <v>8953</v>
      </c>
      <c r="AD580" s="133" t="s">
        <v>1759</v>
      </c>
      <c r="AE580" s="79">
        <v>10</v>
      </c>
      <c r="AF580" s="79" t="s">
        <v>11122</v>
      </c>
      <c r="AG580" s="134">
        <v>1.75</v>
      </c>
      <c r="AH580" s="134">
        <v>10.125</v>
      </c>
      <c r="AI580" s="134">
        <v>10.125</v>
      </c>
      <c r="AJ580" s="134">
        <v>1.04</v>
      </c>
      <c r="AK580" s="134">
        <v>18.812999999999999</v>
      </c>
      <c r="AL580" s="134">
        <v>11.063000000000001</v>
      </c>
      <c r="AM580" s="134">
        <v>11.375</v>
      </c>
      <c r="AN580" s="134">
        <v>11.77</v>
      </c>
      <c r="AO580" s="134">
        <v>1.37</v>
      </c>
      <c r="AP580" s="134">
        <v>0.75</v>
      </c>
      <c r="AQ580" s="134">
        <v>10</v>
      </c>
      <c r="AR580" s="134">
        <v>10</v>
      </c>
      <c r="AS580" s="134">
        <v>0.05</v>
      </c>
      <c r="AT580" s="133" t="s">
        <v>1760</v>
      </c>
      <c r="AU580" s="133" t="s">
        <v>1764</v>
      </c>
      <c r="AV580" s="133" t="s">
        <v>9603</v>
      </c>
      <c r="AW580" s="133" t="s">
        <v>9630</v>
      </c>
    </row>
    <row r="581" spans="1:49" x14ac:dyDescent="0.25">
      <c r="A581" s="80" t="s">
        <v>1779</v>
      </c>
      <c r="B581" s="80" t="s">
        <v>1780</v>
      </c>
      <c r="C581" s="80" t="s">
        <v>10097</v>
      </c>
      <c r="D581" s="80" t="s">
        <v>10098</v>
      </c>
      <c r="E581" s="80" t="s">
        <v>1781</v>
      </c>
      <c r="F581" s="80" t="s">
        <v>10099</v>
      </c>
      <c r="G581" s="80" t="s">
        <v>9700</v>
      </c>
      <c r="H581" s="80" t="s">
        <v>10100</v>
      </c>
      <c r="I581" s="80" t="s">
        <v>5375</v>
      </c>
      <c r="K581" s="80" t="s">
        <v>1820</v>
      </c>
      <c r="L581" s="80" t="s">
        <v>209</v>
      </c>
      <c r="M581" s="80" t="s">
        <v>2372</v>
      </c>
      <c r="N581" s="80" t="s">
        <v>3393</v>
      </c>
      <c r="O581" s="80" t="s">
        <v>3638</v>
      </c>
      <c r="P581" s="80" t="s">
        <v>4519</v>
      </c>
      <c r="Q581" s="80" t="s">
        <v>5375</v>
      </c>
      <c r="R581" s="80" t="s">
        <v>5937</v>
      </c>
      <c r="S581" s="80" t="s">
        <v>1759</v>
      </c>
      <c r="T581" s="80" t="s">
        <v>1758</v>
      </c>
      <c r="U581" s="110">
        <v>7.3</v>
      </c>
      <c r="V581" s="110">
        <v>21.9</v>
      </c>
      <c r="W581" s="91">
        <v>1.69</v>
      </c>
      <c r="X581" s="91">
        <v>10.14</v>
      </c>
      <c r="Y581" s="110" t="s">
        <v>7087</v>
      </c>
      <c r="Z581" s="110" t="s">
        <v>1</v>
      </c>
      <c r="AB581" s="133" t="s">
        <v>7646</v>
      </c>
      <c r="AC581" s="133" t="s">
        <v>7646</v>
      </c>
      <c r="AD581" s="133" t="s">
        <v>1759</v>
      </c>
      <c r="AE581" s="79">
        <v>6</v>
      </c>
      <c r="AF581" s="79" t="s">
        <v>11152</v>
      </c>
      <c r="AG581" s="134">
        <v>0.875</v>
      </c>
      <c r="AH581" s="134">
        <v>7.5</v>
      </c>
      <c r="AI581" s="134">
        <v>14.5</v>
      </c>
      <c r="AJ581" s="134">
        <v>0.36899999999999999</v>
      </c>
      <c r="AK581" s="134">
        <v>14.824999999999999</v>
      </c>
      <c r="AL581" s="134">
        <v>8.4499999999999993</v>
      </c>
      <c r="AM581" s="134">
        <v>5.125</v>
      </c>
      <c r="AN581" s="134">
        <v>2.6539999999999999</v>
      </c>
      <c r="AO581" s="134">
        <v>0.372</v>
      </c>
      <c r="AP581" s="134">
        <v>0</v>
      </c>
      <c r="AQ581" s="134">
        <v>108</v>
      </c>
      <c r="AR581" s="134">
        <v>54</v>
      </c>
      <c r="AS581" s="134"/>
      <c r="AT581" s="133" t="s">
        <v>7066</v>
      </c>
      <c r="AU581" s="133" t="s">
        <v>7075</v>
      </c>
      <c r="AV581" s="133" t="s">
        <v>9601</v>
      </c>
      <c r="AW581" s="133" t="s">
        <v>9630</v>
      </c>
    </row>
    <row r="582" spans="1:49" x14ac:dyDescent="0.25">
      <c r="A582" s="80" t="s">
        <v>1779</v>
      </c>
      <c r="B582" s="80" t="s">
        <v>1809</v>
      </c>
      <c r="C582" s="80" t="s">
        <v>9780</v>
      </c>
      <c r="D582" s="80" t="s">
        <v>9730</v>
      </c>
      <c r="E582" s="80" t="s">
        <v>1788</v>
      </c>
      <c r="F582" s="80" t="s">
        <v>9731</v>
      </c>
      <c r="G582" s="80" t="s">
        <v>9668</v>
      </c>
      <c r="H582" s="80" t="s">
        <v>9732</v>
      </c>
      <c r="I582" s="80" t="s">
        <v>5377</v>
      </c>
      <c r="K582" s="80" t="s">
        <v>1820</v>
      </c>
      <c r="L582" s="80" t="s">
        <v>875</v>
      </c>
      <c r="M582" s="80" t="s">
        <v>2760</v>
      </c>
      <c r="N582" s="80" t="s">
        <v>3418</v>
      </c>
      <c r="O582" s="80" t="s">
        <v>3547</v>
      </c>
      <c r="P582" s="80" t="s">
        <v>4864</v>
      </c>
      <c r="Q582" s="80" t="s">
        <v>5374</v>
      </c>
      <c r="R582" s="80" t="s">
        <v>6331</v>
      </c>
      <c r="S582" s="80" t="s">
        <v>1765</v>
      </c>
      <c r="T582" s="80" t="s">
        <v>1757</v>
      </c>
      <c r="U582" s="110">
        <v>6.2</v>
      </c>
      <c r="V582" s="110">
        <v>37.200000000000003</v>
      </c>
      <c r="W582" s="91">
        <v>1.55</v>
      </c>
      <c r="X582" s="91">
        <v>18.600000000000001</v>
      </c>
      <c r="Y582" s="110" t="s">
        <v>7087</v>
      </c>
      <c r="Z582" s="110" t="s">
        <v>1</v>
      </c>
      <c r="AB582" s="133" t="s">
        <v>8041</v>
      </c>
      <c r="AC582" s="133" t="s">
        <v>8041</v>
      </c>
      <c r="AD582" s="133" t="s">
        <v>1759</v>
      </c>
      <c r="AE582" s="79">
        <v>12</v>
      </c>
      <c r="AF582" s="79" t="s">
        <v>11113</v>
      </c>
      <c r="AG582" s="134">
        <v>0.625</v>
      </c>
      <c r="AH582" s="134">
        <v>6.5</v>
      </c>
      <c r="AI582" s="134">
        <v>6.5</v>
      </c>
      <c r="AJ582" s="134">
        <v>0.13900000000000001</v>
      </c>
      <c r="AK582" s="134">
        <v>10.845000000000001</v>
      </c>
      <c r="AL582" s="134">
        <v>6.8449999999999998</v>
      </c>
      <c r="AM582" s="134">
        <v>6.8150000000000004</v>
      </c>
      <c r="AN582" s="134">
        <v>1.9610000000000001</v>
      </c>
      <c r="AO582" s="134">
        <v>0.29299999999999998</v>
      </c>
      <c r="AP582" s="134">
        <v>5.5E-2</v>
      </c>
      <c r="AQ582" s="134">
        <v>12.875</v>
      </c>
      <c r="AR582" s="134">
        <v>12.75</v>
      </c>
      <c r="AS582" s="134">
        <v>8.9999999999999993E-3</v>
      </c>
      <c r="AT582" s="133" t="s">
        <v>1761</v>
      </c>
      <c r="AU582" s="133" t="s">
        <v>7077</v>
      </c>
      <c r="AV582" s="133" t="s">
        <v>9601</v>
      </c>
      <c r="AW582" s="133" t="s">
        <v>9630</v>
      </c>
    </row>
    <row r="583" spans="1:49" x14ac:dyDescent="0.25">
      <c r="A583" s="80" t="s">
        <v>1779</v>
      </c>
      <c r="B583" s="80" t="s">
        <v>1780</v>
      </c>
      <c r="C583" s="80" t="s">
        <v>9723</v>
      </c>
      <c r="D583" s="80" t="s">
        <v>9724</v>
      </c>
      <c r="E583" s="80" t="s">
        <v>1792</v>
      </c>
      <c r="F583" s="80" t="s">
        <v>9725</v>
      </c>
      <c r="G583" s="80" t="s">
        <v>9726</v>
      </c>
      <c r="H583" s="80" t="s">
        <v>9727</v>
      </c>
      <c r="I583" s="80" t="s">
        <v>9728</v>
      </c>
      <c r="K583" s="80" t="s">
        <v>1820</v>
      </c>
      <c r="L583" s="80" t="s">
        <v>263</v>
      </c>
      <c r="M583" s="80" t="s">
        <v>2126</v>
      </c>
      <c r="N583" s="80" t="s">
        <v>3379</v>
      </c>
      <c r="O583" s="80" t="s">
        <v>3533</v>
      </c>
      <c r="P583" s="80" t="s">
        <v>4302</v>
      </c>
      <c r="Q583" s="80" t="s">
        <v>5379</v>
      </c>
      <c r="R583" s="80" t="s">
        <v>5689</v>
      </c>
      <c r="S583" s="80" t="s">
        <v>1760</v>
      </c>
      <c r="T583" s="80" t="s">
        <v>1757</v>
      </c>
      <c r="U583" s="110">
        <v>1.9</v>
      </c>
      <c r="V583" s="110">
        <v>11.4</v>
      </c>
      <c r="W583" s="91">
        <v>1.2635000000000001</v>
      </c>
      <c r="X583" s="91">
        <v>15.162000000000001</v>
      </c>
      <c r="Y583" s="110" t="s">
        <v>14933</v>
      </c>
      <c r="Z583" s="110" t="s">
        <v>1</v>
      </c>
      <c r="AB583" s="133" t="s">
        <v>7398</v>
      </c>
      <c r="AC583" s="133" t="s">
        <v>7398</v>
      </c>
      <c r="AD583" s="133" t="s">
        <v>1759</v>
      </c>
      <c r="AE583" s="79">
        <v>12</v>
      </c>
      <c r="AF583" s="79" t="s">
        <v>11098</v>
      </c>
      <c r="AG583" s="134">
        <v>3.15</v>
      </c>
      <c r="AH583" s="134">
        <v>3.15</v>
      </c>
      <c r="AI583" s="134">
        <v>5.51</v>
      </c>
      <c r="AJ583" s="134">
        <v>0.16400000000000001</v>
      </c>
      <c r="AK583" s="134">
        <v>9.9700000000000006</v>
      </c>
      <c r="AL583" s="134">
        <v>6.72</v>
      </c>
      <c r="AM583" s="134">
        <v>8.69</v>
      </c>
      <c r="AN583" s="134">
        <v>2.0499999999999998</v>
      </c>
      <c r="AO583" s="134">
        <v>0.33700000000000002</v>
      </c>
      <c r="AP583" s="134">
        <v>3.75</v>
      </c>
      <c r="AQ583" s="134">
        <v>3.125</v>
      </c>
      <c r="AR583" s="134">
        <v>3.125</v>
      </c>
      <c r="AS583" s="134">
        <v>2.5000000000000001E-2</v>
      </c>
      <c r="AT583" s="133" t="s">
        <v>9567</v>
      </c>
      <c r="AU583" s="133" t="s">
        <v>7065</v>
      </c>
      <c r="AV583" s="133" t="s">
        <v>9608</v>
      </c>
      <c r="AW583" s="133" t="s">
        <v>9629</v>
      </c>
    </row>
    <row r="584" spans="1:49" x14ac:dyDescent="0.25">
      <c r="A584" s="80" t="s">
        <v>1779</v>
      </c>
      <c r="B584" s="80" t="s">
        <v>1780</v>
      </c>
      <c r="C584" s="80" t="s">
        <v>9670</v>
      </c>
      <c r="D584" s="80" t="s">
        <v>9671</v>
      </c>
      <c r="E584" s="80" t="s">
        <v>1772</v>
      </c>
      <c r="F584" s="80" t="s">
        <v>9672</v>
      </c>
      <c r="G584" s="80" t="s">
        <v>9673</v>
      </c>
      <c r="H584" s="80" t="s">
        <v>9674</v>
      </c>
      <c r="I584" s="80" t="s">
        <v>5375</v>
      </c>
      <c r="K584" s="80" t="s">
        <v>1820</v>
      </c>
      <c r="L584" s="80" t="s">
        <v>492</v>
      </c>
      <c r="M584" s="80" t="s">
        <v>1863</v>
      </c>
      <c r="N584" s="80" t="s">
        <v>3369</v>
      </c>
      <c r="O584" s="80" t="s">
        <v>3522</v>
      </c>
      <c r="P584" s="80" t="s">
        <v>4053</v>
      </c>
      <c r="Q584" s="80" t="s">
        <v>5375</v>
      </c>
      <c r="R584" s="80" t="s">
        <v>5425</v>
      </c>
      <c r="S584" s="80" t="s">
        <v>1759</v>
      </c>
      <c r="T584" s="80" t="s">
        <v>1759</v>
      </c>
      <c r="U584" s="110">
        <v>43.2</v>
      </c>
      <c r="V584" s="110">
        <v>21.6</v>
      </c>
      <c r="W584" s="91">
        <v>13.05</v>
      </c>
      <c r="X584" s="91">
        <v>13.05</v>
      </c>
      <c r="Y584" s="110" t="s">
        <v>14932</v>
      </c>
      <c r="Z584" s="110" t="s">
        <v>1</v>
      </c>
      <c r="AB584" s="133" t="s">
        <v>7137</v>
      </c>
      <c r="AC584" s="133" t="s">
        <v>8796</v>
      </c>
      <c r="AD584" s="133" t="s">
        <v>1759</v>
      </c>
      <c r="AE584" s="79">
        <v>1</v>
      </c>
      <c r="AF584" s="79" t="s">
        <v>11086</v>
      </c>
      <c r="AG584" s="134">
        <v>2.75</v>
      </c>
      <c r="AH584" s="134">
        <v>2.75</v>
      </c>
      <c r="AI584" s="134">
        <v>40.25</v>
      </c>
      <c r="AJ584" s="134">
        <v>3.1320000000000001</v>
      </c>
      <c r="AK584" s="134">
        <v>2.75</v>
      </c>
      <c r="AL584" s="134">
        <v>2.75</v>
      </c>
      <c r="AM584" s="134">
        <v>40.625</v>
      </c>
      <c r="AN584" s="134">
        <v>3.2629999999999999</v>
      </c>
      <c r="AO584" s="134">
        <v>0.17799999999999999</v>
      </c>
      <c r="AP584" s="134">
        <v>0.01</v>
      </c>
      <c r="AQ584" s="134">
        <v>1200</v>
      </c>
      <c r="AR584" s="134">
        <v>40</v>
      </c>
      <c r="AS584" s="134"/>
      <c r="AT584" s="133" t="s">
        <v>9571</v>
      </c>
      <c r="AU584" s="133" t="s">
        <v>1759</v>
      </c>
      <c r="AV584" s="133" t="s">
        <v>9602</v>
      </c>
      <c r="AW584" s="133" t="s">
        <v>9629</v>
      </c>
    </row>
    <row r="585" spans="1:49" x14ac:dyDescent="0.25">
      <c r="A585" s="80" t="s">
        <v>1779</v>
      </c>
      <c r="B585" s="80" t="s">
        <v>1780</v>
      </c>
      <c r="C585" s="80" t="s">
        <v>9682</v>
      </c>
      <c r="D585" s="80" t="s">
        <v>9683</v>
      </c>
      <c r="E585" s="80" t="s">
        <v>1772</v>
      </c>
      <c r="F585" s="80" t="s">
        <v>9684</v>
      </c>
      <c r="G585" s="80" t="s">
        <v>9685</v>
      </c>
      <c r="H585" s="80" t="s">
        <v>9686</v>
      </c>
      <c r="I585" s="80" t="s">
        <v>5375</v>
      </c>
      <c r="K585" s="80" t="s">
        <v>1820</v>
      </c>
      <c r="L585" s="80" t="s">
        <v>785</v>
      </c>
      <c r="M585" s="80" t="s">
        <v>2246</v>
      </c>
      <c r="N585" s="80" t="s">
        <v>3371</v>
      </c>
      <c r="O585" s="80" t="s">
        <v>3525</v>
      </c>
      <c r="P585" s="80" t="s">
        <v>4417</v>
      </c>
      <c r="Q585" s="80" t="s">
        <v>5375</v>
      </c>
      <c r="R585" s="80" t="s">
        <v>5809</v>
      </c>
      <c r="S585" s="80" t="s">
        <v>1763</v>
      </c>
      <c r="T585" s="80" t="s">
        <v>1757</v>
      </c>
      <c r="U585" s="110">
        <v>19</v>
      </c>
      <c r="V585" s="110">
        <v>114</v>
      </c>
      <c r="W585" s="91">
        <v>6.0435999999999996</v>
      </c>
      <c r="X585" s="91">
        <v>72.523200000000003</v>
      </c>
      <c r="Y585" s="110" t="s">
        <v>14932</v>
      </c>
      <c r="Z585" s="110" t="s">
        <v>1</v>
      </c>
      <c r="AB585" s="133" t="s">
        <v>7518</v>
      </c>
      <c r="AC585" s="133" t="s">
        <v>9027</v>
      </c>
      <c r="AD585" s="133" t="s">
        <v>1759</v>
      </c>
      <c r="AE585" s="79">
        <v>12</v>
      </c>
      <c r="AF585" s="79" t="s">
        <v>11089</v>
      </c>
      <c r="AG585" s="134">
        <v>2.25</v>
      </c>
      <c r="AH585" s="134">
        <v>10.25</v>
      </c>
      <c r="AI585" s="134">
        <v>10.25</v>
      </c>
      <c r="AJ585" s="134">
        <v>1.079</v>
      </c>
      <c r="AK585" s="134">
        <v>15.5</v>
      </c>
      <c r="AL585" s="134">
        <v>10.5</v>
      </c>
      <c r="AM585" s="134">
        <v>10.75</v>
      </c>
      <c r="AN585" s="134">
        <v>13.49</v>
      </c>
      <c r="AO585" s="134">
        <v>1.012</v>
      </c>
      <c r="AP585" s="134">
        <v>1</v>
      </c>
      <c r="AQ585" s="134">
        <v>10.25</v>
      </c>
      <c r="AR585" s="134">
        <v>10.25</v>
      </c>
      <c r="AS585" s="134">
        <v>5.6000000000000001E-2</v>
      </c>
      <c r="AT585" s="133" t="s">
        <v>1783</v>
      </c>
      <c r="AU585" s="133" t="s">
        <v>1764</v>
      </c>
      <c r="AV585" s="133" t="s">
        <v>9605</v>
      </c>
      <c r="AW585" s="133" t="s">
        <v>9629</v>
      </c>
    </row>
    <row r="586" spans="1:49" x14ac:dyDescent="0.25">
      <c r="A586" s="80" t="s">
        <v>1779</v>
      </c>
      <c r="B586" s="80" t="s">
        <v>1809</v>
      </c>
      <c r="C586" s="80" t="s">
        <v>9692</v>
      </c>
      <c r="D586" s="80" t="s">
        <v>9693</v>
      </c>
      <c r="E586" s="80" t="s">
        <v>1788</v>
      </c>
      <c r="F586" s="80" t="s">
        <v>9694</v>
      </c>
      <c r="G586" s="80" t="s">
        <v>9695</v>
      </c>
      <c r="H586" s="80" t="s">
        <v>9696</v>
      </c>
      <c r="I586" s="80" t="s">
        <v>5377</v>
      </c>
      <c r="K586" s="80" t="s">
        <v>1820</v>
      </c>
      <c r="L586" s="80" t="s">
        <v>507</v>
      </c>
      <c r="M586" s="80" t="s">
        <v>2761</v>
      </c>
      <c r="N586" s="80" t="s">
        <v>3418</v>
      </c>
      <c r="O586" s="80" t="s">
        <v>3527</v>
      </c>
      <c r="P586" s="80" t="s">
        <v>4865</v>
      </c>
      <c r="Q586" s="80" t="s">
        <v>5374</v>
      </c>
      <c r="R586" s="80" t="s">
        <v>6332</v>
      </c>
      <c r="S586" s="80" t="s">
        <v>1760</v>
      </c>
      <c r="T586" s="80" t="s">
        <v>1757</v>
      </c>
      <c r="U586" s="110">
        <v>5</v>
      </c>
      <c r="V586" s="110">
        <v>30</v>
      </c>
      <c r="W586" s="91">
        <v>1.25</v>
      </c>
      <c r="X586" s="91">
        <v>15</v>
      </c>
      <c r="Y586" s="110" t="s">
        <v>7087</v>
      </c>
      <c r="Z586" s="110" t="s">
        <v>1</v>
      </c>
      <c r="AB586" s="133" t="s">
        <v>8042</v>
      </c>
      <c r="AC586" s="133" t="s">
        <v>8042</v>
      </c>
      <c r="AD586" s="133" t="s">
        <v>1759</v>
      </c>
      <c r="AE586" s="79">
        <v>12</v>
      </c>
      <c r="AF586" s="79" t="s">
        <v>11091</v>
      </c>
      <c r="AG586" s="134">
        <v>0.625</v>
      </c>
      <c r="AH586" s="134">
        <v>6.875</v>
      </c>
      <c r="AI586" s="134">
        <v>6.875</v>
      </c>
      <c r="AJ586" s="134">
        <v>0.13100000000000001</v>
      </c>
      <c r="AK586" s="134">
        <v>7.22</v>
      </c>
      <c r="AL586" s="134">
        <v>6.8449999999999998</v>
      </c>
      <c r="AM586" s="134">
        <v>7.44</v>
      </c>
      <c r="AN586" s="134">
        <v>1.782</v>
      </c>
      <c r="AO586" s="134">
        <v>0.21299999999999999</v>
      </c>
      <c r="AP586" s="134">
        <v>0.5</v>
      </c>
      <c r="AQ586" s="134">
        <v>6.875</v>
      </c>
      <c r="AR586" s="134">
        <v>6.875</v>
      </c>
      <c r="AS586" s="134">
        <v>1.6E-2</v>
      </c>
      <c r="AT586" s="133" t="s">
        <v>9573</v>
      </c>
      <c r="AU586" s="133" t="s">
        <v>1758</v>
      </c>
      <c r="AV586" s="133" t="s">
        <v>9603</v>
      </c>
      <c r="AW586" s="133" t="s">
        <v>9630</v>
      </c>
    </row>
    <row r="587" spans="1:49" x14ac:dyDescent="0.25">
      <c r="A587" s="80" t="s">
        <v>1779</v>
      </c>
      <c r="B587" s="80" t="s">
        <v>1780</v>
      </c>
      <c r="C587" s="80" t="s">
        <v>9821</v>
      </c>
      <c r="D587" s="80" t="s">
        <v>9822</v>
      </c>
      <c r="E587" s="80" t="s">
        <v>1781</v>
      </c>
      <c r="F587" s="80" t="s">
        <v>9823</v>
      </c>
      <c r="G587" s="80" t="s">
        <v>9685</v>
      </c>
      <c r="H587" s="80" t="s">
        <v>9824</v>
      </c>
      <c r="I587" s="80" t="s">
        <v>5375</v>
      </c>
      <c r="K587" s="80" t="s">
        <v>1820</v>
      </c>
      <c r="L587" s="80" t="s">
        <v>597</v>
      </c>
      <c r="M587" s="80" t="s">
        <v>2131</v>
      </c>
      <c r="N587" s="80" t="s">
        <v>3367</v>
      </c>
      <c r="O587" s="80" t="s">
        <v>3556</v>
      </c>
      <c r="P587" s="80" t="s">
        <v>4307</v>
      </c>
      <c r="Q587" s="80" t="s">
        <v>5375</v>
      </c>
      <c r="R587" s="80" t="s">
        <v>5694</v>
      </c>
      <c r="S587" s="80" t="s">
        <v>1762</v>
      </c>
      <c r="T587" s="80" t="s">
        <v>1767</v>
      </c>
      <c r="U587" s="110">
        <v>13.5</v>
      </c>
      <c r="V587" s="110">
        <v>67.5</v>
      </c>
      <c r="W587" s="91">
        <v>4.08</v>
      </c>
      <c r="X587" s="91">
        <v>40.799999999999997</v>
      </c>
      <c r="Y587" s="110" t="s">
        <v>7087</v>
      </c>
      <c r="Z587" s="110" t="s">
        <v>1</v>
      </c>
      <c r="AB587" s="133" t="s">
        <v>7403</v>
      </c>
      <c r="AC587" s="133" t="s">
        <v>8958</v>
      </c>
      <c r="AD587" s="133" t="s">
        <v>1759</v>
      </c>
      <c r="AE587" s="79">
        <v>10</v>
      </c>
      <c r="AF587" s="79" t="s">
        <v>11122</v>
      </c>
      <c r="AG587" s="134">
        <v>1.75</v>
      </c>
      <c r="AH587" s="134">
        <v>10.125</v>
      </c>
      <c r="AI587" s="134">
        <v>10.125</v>
      </c>
      <c r="AJ587" s="134">
        <v>1.04</v>
      </c>
      <c r="AK587" s="134">
        <v>18.812999999999999</v>
      </c>
      <c r="AL587" s="134">
        <v>11.063000000000001</v>
      </c>
      <c r="AM587" s="134">
        <v>11.375</v>
      </c>
      <c r="AN587" s="134">
        <v>11.77</v>
      </c>
      <c r="AO587" s="134">
        <v>1.37</v>
      </c>
      <c r="AP587" s="134">
        <v>0.75</v>
      </c>
      <c r="AQ587" s="134">
        <v>10</v>
      </c>
      <c r="AR587" s="134">
        <v>10</v>
      </c>
      <c r="AS587" s="134">
        <v>0.05</v>
      </c>
      <c r="AT587" s="133" t="s">
        <v>1760</v>
      </c>
      <c r="AU587" s="133" t="s">
        <v>1764</v>
      </c>
      <c r="AV587" s="133" t="s">
        <v>9603</v>
      </c>
      <c r="AW587" s="133" t="s">
        <v>9630</v>
      </c>
    </row>
    <row r="588" spans="1:49" x14ac:dyDescent="0.25">
      <c r="A588" s="80" t="s">
        <v>1779</v>
      </c>
      <c r="B588" s="80" t="s">
        <v>1780</v>
      </c>
      <c r="C588" s="80" t="s">
        <v>9745</v>
      </c>
      <c r="D588" s="80" t="s">
        <v>9746</v>
      </c>
      <c r="E588" s="80" t="s">
        <v>1781</v>
      </c>
      <c r="F588" s="80" t="s">
        <v>9747</v>
      </c>
      <c r="G588" s="80" t="s">
        <v>9748</v>
      </c>
      <c r="H588" s="80" t="s">
        <v>9749</v>
      </c>
      <c r="I588" s="80" t="s">
        <v>5375</v>
      </c>
      <c r="K588" s="80" t="s">
        <v>1820</v>
      </c>
      <c r="L588" s="80" t="s">
        <v>1076</v>
      </c>
      <c r="M588" s="80" t="s">
        <v>1866</v>
      </c>
      <c r="N588" s="80" t="s">
        <v>3374</v>
      </c>
      <c r="O588" s="80" t="s">
        <v>3538</v>
      </c>
      <c r="P588" s="80" t="s">
        <v>4056</v>
      </c>
      <c r="Q588" s="80" t="s">
        <v>5375</v>
      </c>
      <c r="R588" s="80" t="s">
        <v>5428</v>
      </c>
      <c r="S588" s="80" t="s">
        <v>1759</v>
      </c>
      <c r="T588" s="80" t="s">
        <v>1757</v>
      </c>
      <c r="U588" s="110">
        <v>2.4</v>
      </c>
      <c r="V588" s="110">
        <v>14.4</v>
      </c>
      <c r="W588" s="91">
        <v>0.56000000000000005</v>
      </c>
      <c r="X588" s="91">
        <v>6.72</v>
      </c>
      <c r="Y588" s="110" t="s">
        <v>7087</v>
      </c>
      <c r="Z588" s="110" t="s">
        <v>1</v>
      </c>
      <c r="AB588" s="133" t="s">
        <v>7140</v>
      </c>
      <c r="AC588" s="133" t="s">
        <v>8799</v>
      </c>
      <c r="AD588" s="133" t="s">
        <v>1757</v>
      </c>
      <c r="AE588" s="79">
        <v>144</v>
      </c>
      <c r="AF588" s="79" t="s">
        <v>11105</v>
      </c>
      <c r="AG588" s="134">
        <v>1.75</v>
      </c>
      <c r="AH588" s="134">
        <v>5.875</v>
      </c>
      <c r="AI588" s="134">
        <v>6.125</v>
      </c>
      <c r="AJ588" s="134">
        <v>3.2000000000000001E-2</v>
      </c>
      <c r="AK588" s="134">
        <v>11</v>
      </c>
      <c r="AL588" s="134">
        <v>7.75</v>
      </c>
      <c r="AM588" s="134">
        <v>4</v>
      </c>
      <c r="AN588" s="134">
        <v>0.4</v>
      </c>
      <c r="AO588" s="134">
        <v>0.19700000000000001</v>
      </c>
      <c r="AP588" s="134">
        <v>0</v>
      </c>
      <c r="AQ588" s="134">
        <v>972</v>
      </c>
      <c r="AR588" s="134">
        <v>1.75</v>
      </c>
      <c r="AS588" s="134"/>
      <c r="AT588" s="133" t="s">
        <v>1764</v>
      </c>
      <c r="AU588" s="133" t="s">
        <v>7065</v>
      </c>
      <c r="AV588" s="133" t="s">
        <v>9597</v>
      </c>
      <c r="AW588" s="133" t="s">
        <v>9630</v>
      </c>
    </row>
    <row r="589" spans="1:49" x14ac:dyDescent="0.25">
      <c r="A589" s="80" t="s">
        <v>1779</v>
      </c>
      <c r="B589" s="80" t="s">
        <v>1780</v>
      </c>
      <c r="C589" s="80" t="s">
        <v>10085</v>
      </c>
      <c r="D589" s="80" t="s">
        <v>10086</v>
      </c>
      <c r="E589" s="80" t="s">
        <v>1781</v>
      </c>
      <c r="F589" s="80" t="s">
        <v>10087</v>
      </c>
      <c r="G589" s="80" t="s">
        <v>9695</v>
      </c>
      <c r="H589" s="80" t="s">
        <v>10088</v>
      </c>
      <c r="I589" s="80" t="s">
        <v>5375</v>
      </c>
      <c r="K589" s="80" t="s">
        <v>1820</v>
      </c>
      <c r="L589" s="80" t="s">
        <v>686</v>
      </c>
      <c r="M589" s="80" t="s">
        <v>2376</v>
      </c>
      <c r="N589" s="80" t="s">
        <v>3372</v>
      </c>
      <c r="O589" s="80" t="s">
        <v>3527</v>
      </c>
      <c r="P589" s="80" t="s">
        <v>4293</v>
      </c>
      <c r="Q589" s="80" t="s">
        <v>5375</v>
      </c>
      <c r="R589" s="80" t="s">
        <v>5941</v>
      </c>
      <c r="S589" s="80" t="s">
        <v>7068</v>
      </c>
      <c r="T589" s="80" t="s">
        <v>1757</v>
      </c>
      <c r="U589" s="110">
        <v>14.85</v>
      </c>
      <c r="V589" s="110">
        <v>89.1</v>
      </c>
      <c r="W589" s="91">
        <v>3.93</v>
      </c>
      <c r="X589" s="91">
        <v>47.16</v>
      </c>
      <c r="Y589" s="110" t="s">
        <v>7087</v>
      </c>
      <c r="Z589" s="110" t="s">
        <v>1</v>
      </c>
      <c r="AB589" s="133" t="s">
        <v>7650</v>
      </c>
      <c r="AC589" s="133" t="s">
        <v>7650</v>
      </c>
      <c r="AD589" s="133" t="s">
        <v>1759</v>
      </c>
      <c r="AE589" s="79">
        <v>12</v>
      </c>
      <c r="AF589" s="79" t="s">
        <v>11190</v>
      </c>
      <c r="AG589" s="134">
        <v>2.625</v>
      </c>
      <c r="AH589" s="134">
        <v>6.875</v>
      </c>
      <c r="AI589" s="134">
        <v>6.875</v>
      </c>
      <c r="AJ589" s="134">
        <v>1.1779999999999999</v>
      </c>
      <c r="AK589" s="134">
        <v>14.563000000000001</v>
      </c>
      <c r="AL589" s="134">
        <v>14.438000000000001</v>
      </c>
      <c r="AM589" s="134">
        <v>7.75</v>
      </c>
      <c r="AN589" s="134">
        <v>15.076000000000001</v>
      </c>
      <c r="AO589" s="134">
        <v>0.94299999999999995</v>
      </c>
      <c r="AP589" s="134">
        <v>0.5</v>
      </c>
      <c r="AQ589" s="134">
        <v>7</v>
      </c>
      <c r="AR589" s="134">
        <v>7</v>
      </c>
      <c r="AS589" s="134">
        <v>1.9E-2</v>
      </c>
      <c r="AT589" s="133" t="s">
        <v>1758</v>
      </c>
      <c r="AU589" s="133" t="s">
        <v>1758</v>
      </c>
      <c r="AV589" s="133" t="s">
        <v>9603</v>
      </c>
      <c r="AW589" s="133" t="s">
        <v>9630</v>
      </c>
    </row>
    <row r="590" spans="1:49" x14ac:dyDescent="0.25">
      <c r="A590" s="80" t="s">
        <v>1779</v>
      </c>
      <c r="B590" s="80" t="s">
        <v>1809</v>
      </c>
      <c r="C590" s="80" t="s">
        <v>9918</v>
      </c>
      <c r="D590" s="80" t="s">
        <v>9919</v>
      </c>
      <c r="E590" s="80" t="s">
        <v>1788</v>
      </c>
      <c r="F590" s="80" t="s">
        <v>9920</v>
      </c>
      <c r="G590" s="80" t="s">
        <v>9677</v>
      </c>
      <c r="H590" s="80" t="s">
        <v>9921</v>
      </c>
      <c r="I590" s="80" t="s">
        <v>5377</v>
      </c>
      <c r="K590" s="80" t="s">
        <v>1820</v>
      </c>
      <c r="L590" s="80" t="s">
        <v>208</v>
      </c>
      <c r="M590" s="80" t="s">
        <v>2762</v>
      </c>
      <c r="N590" s="80" t="s">
        <v>3418</v>
      </c>
      <c r="O590" s="80" t="s">
        <v>3523</v>
      </c>
      <c r="P590" s="80" t="s">
        <v>4866</v>
      </c>
      <c r="Q590" s="80" t="s">
        <v>5374</v>
      </c>
      <c r="R590" s="80" t="s">
        <v>6333</v>
      </c>
      <c r="S590" s="80" t="s">
        <v>1760</v>
      </c>
      <c r="T590" s="80" t="s">
        <v>1757</v>
      </c>
      <c r="U590" s="110">
        <v>6.2</v>
      </c>
      <c r="V590" s="110">
        <v>37.200000000000003</v>
      </c>
      <c r="W590" s="91">
        <v>1.55</v>
      </c>
      <c r="X590" s="91">
        <v>18.600000000000001</v>
      </c>
      <c r="Y590" s="110" t="s">
        <v>7087</v>
      </c>
      <c r="Z590" s="110" t="s">
        <v>1</v>
      </c>
      <c r="AB590" s="133" t="s">
        <v>8043</v>
      </c>
      <c r="AC590" s="133" t="s">
        <v>8043</v>
      </c>
      <c r="AD590" s="133" t="s">
        <v>1759</v>
      </c>
      <c r="AE590" s="79">
        <v>12</v>
      </c>
      <c r="AF590" s="79" t="s">
        <v>11145</v>
      </c>
      <c r="AG590" s="134">
        <v>0.75</v>
      </c>
      <c r="AH590" s="134">
        <v>8.875</v>
      </c>
      <c r="AI590" s="134">
        <v>8.875</v>
      </c>
      <c r="AJ590" s="134">
        <v>0.22500000000000001</v>
      </c>
      <c r="AK590" s="134">
        <v>9.2200000000000006</v>
      </c>
      <c r="AL590" s="134">
        <v>7.97</v>
      </c>
      <c r="AM590" s="134">
        <v>9.44</v>
      </c>
      <c r="AN590" s="134">
        <v>3.1</v>
      </c>
      <c r="AO590" s="134">
        <v>0.40100000000000002</v>
      </c>
      <c r="AP590" s="134">
        <v>0.5</v>
      </c>
      <c r="AQ590" s="134">
        <v>8.75</v>
      </c>
      <c r="AR590" s="134">
        <v>8.75</v>
      </c>
      <c r="AS590" s="134">
        <v>0.03</v>
      </c>
      <c r="AT590" s="133" t="s">
        <v>1761</v>
      </c>
      <c r="AU590" s="133" t="s">
        <v>7065</v>
      </c>
      <c r="AV590" s="133" t="s">
        <v>9603</v>
      </c>
      <c r="AW590" s="133" t="s">
        <v>9630</v>
      </c>
    </row>
    <row r="591" spans="1:49" x14ac:dyDescent="0.25">
      <c r="A591" s="80" t="s">
        <v>1779</v>
      </c>
      <c r="B591" s="80" t="s">
        <v>1809</v>
      </c>
      <c r="C591" s="80" t="s">
        <v>10142</v>
      </c>
      <c r="D591" s="80" t="s">
        <v>10143</v>
      </c>
      <c r="E591" s="80" t="s">
        <v>7086</v>
      </c>
      <c r="F591" s="80" t="s">
        <v>10144</v>
      </c>
      <c r="G591" s="80" t="s">
        <v>9700</v>
      </c>
      <c r="H591" s="80" t="s">
        <v>10145</v>
      </c>
      <c r="I591" s="80" t="s">
        <v>5377</v>
      </c>
      <c r="K591" s="80" t="s">
        <v>1820</v>
      </c>
      <c r="L591" s="80" t="s">
        <v>952</v>
      </c>
      <c r="M591" s="80" t="s">
        <v>2763</v>
      </c>
      <c r="N591" s="80" t="s">
        <v>3418</v>
      </c>
      <c r="O591" s="80" t="s">
        <v>3671</v>
      </c>
      <c r="P591" s="80" t="s">
        <v>4867</v>
      </c>
      <c r="Q591" s="80" t="s">
        <v>5374</v>
      </c>
      <c r="R591" s="80" t="s">
        <v>6334</v>
      </c>
      <c r="S591" s="80" t="s">
        <v>1759</v>
      </c>
      <c r="T591" s="80" t="s">
        <v>1758</v>
      </c>
      <c r="U591" s="110">
        <v>9.9499999999999993</v>
      </c>
      <c r="V591" s="110">
        <v>29.85</v>
      </c>
      <c r="W591" s="91">
        <v>2.8855</v>
      </c>
      <c r="X591" s="91">
        <v>17.312999999999999</v>
      </c>
      <c r="Y591" s="110" t="s">
        <v>14932</v>
      </c>
      <c r="Z591" s="110" t="s">
        <v>1</v>
      </c>
      <c r="AB591" s="133" t="s">
        <v>8044</v>
      </c>
      <c r="AC591" s="133" t="s">
        <v>9264</v>
      </c>
      <c r="AD591" s="133" t="s">
        <v>1760</v>
      </c>
      <c r="AE591" s="79">
        <v>48</v>
      </c>
      <c r="AF591" s="79" t="s">
        <v>11214</v>
      </c>
      <c r="AG591" s="134">
        <v>0.188</v>
      </c>
      <c r="AH591" s="134">
        <v>7.5</v>
      </c>
      <c r="AI591" s="134">
        <v>16.25</v>
      </c>
      <c r="AJ591" s="134">
        <v>0.26</v>
      </c>
      <c r="AK591" s="134">
        <v>14.125</v>
      </c>
      <c r="AL591" s="134">
        <v>7.5</v>
      </c>
      <c r="AM591" s="134">
        <v>1</v>
      </c>
      <c r="AN591" s="134">
        <v>1.6</v>
      </c>
      <c r="AO591" s="134">
        <v>6.0999999999999999E-2</v>
      </c>
      <c r="AP591" s="134">
        <v>0</v>
      </c>
      <c r="AQ591" s="134">
        <v>102</v>
      </c>
      <c r="AR591" s="134">
        <v>54</v>
      </c>
      <c r="AS591" s="134"/>
      <c r="AT591" s="133" t="s">
        <v>1773</v>
      </c>
      <c r="AU591" s="133" t="s">
        <v>7074</v>
      </c>
      <c r="AV591" s="133" t="s">
        <v>9602</v>
      </c>
      <c r="AW591" s="133" t="s">
        <v>9629</v>
      </c>
    </row>
    <row r="592" spans="1:49" x14ac:dyDescent="0.25">
      <c r="A592" s="80" t="s">
        <v>1779</v>
      </c>
      <c r="B592" s="80" t="s">
        <v>1780</v>
      </c>
      <c r="C592" s="80" t="s">
        <v>10097</v>
      </c>
      <c r="D592" s="80" t="s">
        <v>10098</v>
      </c>
      <c r="E592" s="80" t="s">
        <v>1781</v>
      </c>
      <c r="F592" s="80" t="s">
        <v>10099</v>
      </c>
      <c r="G592" s="80" t="s">
        <v>9700</v>
      </c>
      <c r="H592" s="80" t="s">
        <v>10100</v>
      </c>
      <c r="I592" s="80" t="s">
        <v>5375</v>
      </c>
      <c r="K592" s="80" t="s">
        <v>1820</v>
      </c>
      <c r="L592" s="80" t="s">
        <v>210</v>
      </c>
      <c r="M592" s="80" t="s">
        <v>2379</v>
      </c>
      <c r="N592" s="80" t="s">
        <v>3364</v>
      </c>
      <c r="O592" s="80" t="s">
        <v>3638</v>
      </c>
      <c r="P592" s="80" t="s">
        <v>4525</v>
      </c>
      <c r="Q592" s="80" t="s">
        <v>5375</v>
      </c>
      <c r="R592" s="80" t="s">
        <v>5944</v>
      </c>
      <c r="S592" s="80" t="s">
        <v>1759</v>
      </c>
      <c r="T592" s="80" t="s">
        <v>1758</v>
      </c>
      <c r="U592" s="110">
        <v>7.3</v>
      </c>
      <c r="V592" s="110">
        <v>21.9</v>
      </c>
      <c r="W592" s="91">
        <v>1.69</v>
      </c>
      <c r="X592" s="91">
        <v>10.14</v>
      </c>
      <c r="Y592" s="110" t="s">
        <v>7087</v>
      </c>
      <c r="Z592" s="110" t="s">
        <v>1</v>
      </c>
      <c r="AB592" s="133" t="s">
        <v>7653</v>
      </c>
      <c r="AC592" s="133" t="s">
        <v>7653</v>
      </c>
      <c r="AD592" s="133" t="s">
        <v>1759</v>
      </c>
      <c r="AE592" s="79">
        <v>6</v>
      </c>
      <c r="AF592" s="79" t="s">
        <v>11152</v>
      </c>
      <c r="AG592" s="134">
        <v>0.875</v>
      </c>
      <c r="AH592" s="134">
        <v>7.5</v>
      </c>
      <c r="AI592" s="134">
        <v>14.5</v>
      </c>
      <c r="AJ592" s="134">
        <v>0.36899999999999999</v>
      </c>
      <c r="AK592" s="134">
        <v>14.824999999999999</v>
      </c>
      <c r="AL592" s="134">
        <v>8.4499999999999993</v>
      </c>
      <c r="AM592" s="134">
        <v>5.125</v>
      </c>
      <c r="AN592" s="134">
        <v>2.6539999999999999</v>
      </c>
      <c r="AO592" s="134">
        <v>0.372</v>
      </c>
      <c r="AP592" s="134">
        <v>0</v>
      </c>
      <c r="AQ592" s="134">
        <v>108</v>
      </c>
      <c r="AR592" s="134">
        <v>54</v>
      </c>
      <c r="AS592" s="134"/>
      <c r="AT592" s="133" t="s">
        <v>7066</v>
      </c>
      <c r="AU592" s="133" t="s">
        <v>7075</v>
      </c>
      <c r="AV592" s="133" t="s">
        <v>9601</v>
      </c>
      <c r="AW592" s="133" t="s">
        <v>9630</v>
      </c>
    </row>
    <row r="593" spans="1:49" x14ac:dyDescent="0.25">
      <c r="A593" s="80" t="s">
        <v>1779</v>
      </c>
      <c r="B593" s="80" t="s">
        <v>1780</v>
      </c>
      <c r="C593" s="80" t="s">
        <v>9723</v>
      </c>
      <c r="D593" s="80" t="s">
        <v>9724</v>
      </c>
      <c r="E593" s="80" t="s">
        <v>1792</v>
      </c>
      <c r="F593" s="80" t="s">
        <v>9725</v>
      </c>
      <c r="G593" s="80" t="s">
        <v>9726</v>
      </c>
      <c r="H593" s="80" t="s">
        <v>9727</v>
      </c>
      <c r="I593" s="80" t="s">
        <v>9728</v>
      </c>
      <c r="K593" s="80" t="s">
        <v>1820</v>
      </c>
      <c r="L593" s="80" t="s">
        <v>698</v>
      </c>
      <c r="M593" s="80" t="s">
        <v>2136</v>
      </c>
      <c r="N593" s="80" t="s">
        <v>3372</v>
      </c>
      <c r="O593" s="80" t="s">
        <v>3533</v>
      </c>
      <c r="P593" s="80" t="s">
        <v>4312</v>
      </c>
      <c r="Q593" s="80" t="s">
        <v>5379</v>
      </c>
      <c r="R593" s="80" t="s">
        <v>5699</v>
      </c>
      <c r="S593" s="80" t="s">
        <v>1760</v>
      </c>
      <c r="T593" s="80" t="s">
        <v>1757</v>
      </c>
      <c r="U593" s="110">
        <v>1.9</v>
      </c>
      <c r="V593" s="110">
        <v>11.4</v>
      </c>
      <c r="W593" s="91">
        <v>1.2635000000000001</v>
      </c>
      <c r="X593" s="91">
        <v>15.162000000000001</v>
      </c>
      <c r="Y593" s="110" t="s">
        <v>14933</v>
      </c>
      <c r="Z593" s="110" t="s">
        <v>1</v>
      </c>
      <c r="AB593" s="133" t="s">
        <v>7408</v>
      </c>
      <c r="AC593" s="133" t="s">
        <v>7408</v>
      </c>
      <c r="AD593" s="133" t="s">
        <v>1759</v>
      </c>
      <c r="AE593" s="79">
        <v>12</v>
      </c>
      <c r="AF593" s="79" t="s">
        <v>11161</v>
      </c>
      <c r="AG593" s="134">
        <v>3.125</v>
      </c>
      <c r="AH593" s="134">
        <v>3.125</v>
      </c>
      <c r="AI593" s="134">
        <v>5.625</v>
      </c>
      <c r="AJ593" s="134">
        <v>0.152</v>
      </c>
      <c r="AK593" s="134">
        <v>9.9700000000000006</v>
      </c>
      <c r="AL593" s="134">
        <v>6.72</v>
      </c>
      <c r="AM593" s="134">
        <v>8.69</v>
      </c>
      <c r="AN593" s="134">
        <v>1.9019999999999999</v>
      </c>
      <c r="AO593" s="134">
        <v>0.33700000000000002</v>
      </c>
      <c r="AP593" s="134">
        <v>3.75</v>
      </c>
      <c r="AQ593" s="134">
        <v>3.125</v>
      </c>
      <c r="AR593" s="134">
        <v>3.125</v>
      </c>
      <c r="AS593" s="134">
        <v>2.5000000000000001E-2</v>
      </c>
      <c r="AT593" s="133" t="s">
        <v>9567</v>
      </c>
      <c r="AU593" s="133" t="s">
        <v>7065</v>
      </c>
      <c r="AV593" s="133" t="s">
        <v>9608</v>
      </c>
      <c r="AW593" s="133" t="s">
        <v>9629</v>
      </c>
    </row>
    <row r="594" spans="1:49" x14ac:dyDescent="0.25">
      <c r="A594" s="80" t="s">
        <v>1779</v>
      </c>
      <c r="B594" s="80" t="s">
        <v>1780</v>
      </c>
      <c r="C594" s="80" t="s">
        <v>9670</v>
      </c>
      <c r="D594" s="80" t="s">
        <v>9671</v>
      </c>
      <c r="E594" s="80" t="s">
        <v>1772</v>
      </c>
      <c r="F594" s="80" t="s">
        <v>9672</v>
      </c>
      <c r="G594" s="80" t="s">
        <v>9673</v>
      </c>
      <c r="H594" s="80" t="s">
        <v>9674</v>
      </c>
      <c r="I594" s="80" t="s">
        <v>5375</v>
      </c>
      <c r="K594" s="80" t="s">
        <v>1820</v>
      </c>
      <c r="L594" s="80" t="s">
        <v>155</v>
      </c>
      <c r="M594" s="80" t="s">
        <v>1870</v>
      </c>
      <c r="N594" s="80" t="s">
        <v>3390</v>
      </c>
      <c r="O594" s="80" t="s">
        <v>3522</v>
      </c>
      <c r="P594" s="80" t="s">
        <v>4060</v>
      </c>
      <c r="Q594" s="80" t="s">
        <v>5375</v>
      </c>
      <c r="R594" s="80" t="s">
        <v>5432</v>
      </c>
      <c r="S594" s="80" t="s">
        <v>1759</v>
      </c>
      <c r="T594" s="80" t="s">
        <v>1759</v>
      </c>
      <c r="U594" s="110">
        <v>43.2</v>
      </c>
      <c r="V594" s="110">
        <v>21.6</v>
      </c>
      <c r="W594" s="91">
        <v>13.05</v>
      </c>
      <c r="X594" s="91">
        <v>13.05</v>
      </c>
      <c r="Y594" s="110" t="s">
        <v>14932</v>
      </c>
      <c r="Z594" s="110" t="s">
        <v>1</v>
      </c>
      <c r="AB594" s="133" t="s">
        <v>7144</v>
      </c>
      <c r="AC594" s="133" t="s">
        <v>8801</v>
      </c>
      <c r="AD594" s="133" t="s">
        <v>1759</v>
      </c>
      <c r="AE594" s="79">
        <v>1</v>
      </c>
      <c r="AF594" s="79" t="s">
        <v>11086</v>
      </c>
      <c r="AG594" s="134">
        <v>2.75</v>
      </c>
      <c r="AH594" s="134">
        <v>2.75</v>
      </c>
      <c r="AI594" s="134">
        <v>40.25</v>
      </c>
      <c r="AJ594" s="134">
        <v>3.1320000000000001</v>
      </c>
      <c r="AK594" s="134">
        <v>2.75</v>
      </c>
      <c r="AL594" s="134">
        <v>2.75</v>
      </c>
      <c r="AM594" s="134">
        <v>40.625</v>
      </c>
      <c r="AN594" s="134">
        <v>3.2629999999999999</v>
      </c>
      <c r="AO594" s="134">
        <v>0.17799999999999999</v>
      </c>
      <c r="AP594" s="134">
        <v>0.01</v>
      </c>
      <c r="AQ594" s="134">
        <v>1200</v>
      </c>
      <c r="AR594" s="134">
        <v>40</v>
      </c>
      <c r="AS594" s="134"/>
      <c r="AT594" s="133" t="s">
        <v>9571</v>
      </c>
      <c r="AU594" s="133" t="s">
        <v>1759</v>
      </c>
      <c r="AV594" s="133" t="s">
        <v>9602</v>
      </c>
      <c r="AW594" s="133" t="s">
        <v>9629</v>
      </c>
    </row>
    <row r="595" spans="1:49" x14ac:dyDescent="0.25">
      <c r="A595" s="80" t="s">
        <v>1779</v>
      </c>
      <c r="B595" s="80" t="s">
        <v>1809</v>
      </c>
      <c r="C595" s="80" t="s">
        <v>9711</v>
      </c>
      <c r="D595" s="80" t="s">
        <v>9712</v>
      </c>
      <c r="E595" s="80" t="s">
        <v>7086</v>
      </c>
      <c r="F595" s="80" t="s">
        <v>9713</v>
      </c>
      <c r="G595" s="80" t="s">
        <v>9714</v>
      </c>
      <c r="H595" s="80" t="s">
        <v>9715</v>
      </c>
      <c r="I595" s="80" t="s">
        <v>9635</v>
      </c>
      <c r="K595" s="80" t="s">
        <v>1820</v>
      </c>
      <c r="L595" s="80" t="s">
        <v>675</v>
      </c>
      <c r="M595" s="80" t="s">
        <v>2765</v>
      </c>
      <c r="N595" s="80" t="s">
        <v>3418</v>
      </c>
      <c r="O595" s="80" t="s">
        <v>3585</v>
      </c>
      <c r="P595" s="80" t="s">
        <v>4869</v>
      </c>
      <c r="Q595" s="80" t="s">
        <v>5374</v>
      </c>
      <c r="R595" s="80" t="s">
        <v>6336</v>
      </c>
      <c r="S595" s="80" t="s">
        <v>1759</v>
      </c>
      <c r="T595" s="80" t="s">
        <v>1767</v>
      </c>
      <c r="U595" s="110">
        <v>4.1500000000000004</v>
      </c>
      <c r="V595" s="110">
        <v>20.75</v>
      </c>
      <c r="W595" s="91">
        <v>1.80525</v>
      </c>
      <c r="X595" s="91">
        <v>18.052499999999998</v>
      </c>
      <c r="Y595" s="110" t="s">
        <v>14932</v>
      </c>
      <c r="Z595" s="110" t="s">
        <v>1</v>
      </c>
      <c r="AB595" s="133" t="s">
        <v>8046</v>
      </c>
      <c r="AC595" s="133" t="s">
        <v>9266</v>
      </c>
      <c r="AD595" s="133" t="s">
        <v>1763</v>
      </c>
      <c r="AE595" s="79">
        <v>200</v>
      </c>
      <c r="AF595" s="79" t="s">
        <v>11215</v>
      </c>
      <c r="AG595" s="134">
        <v>5.8999999999999997E-2</v>
      </c>
      <c r="AH595" s="134">
        <v>5.5</v>
      </c>
      <c r="AI595" s="134">
        <v>7.87</v>
      </c>
      <c r="AJ595" s="134">
        <v>4.3999999999999997E-2</v>
      </c>
      <c r="AK595" s="134">
        <v>8.26</v>
      </c>
      <c r="AL595" s="134">
        <v>5.9</v>
      </c>
      <c r="AM595" s="134">
        <v>0.59</v>
      </c>
      <c r="AN595" s="134">
        <v>0.46300000000000002</v>
      </c>
      <c r="AO595" s="134">
        <v>1.7000000000000001E-2</v>
      </c>
      <c r="AP595" s="134">
        <v>0</v>
      </c>
      <c r="AQ595" s="134">
        <v>18</v>
      </c>
      <c r="AR595" s="134">
        <v>18</v>
      </c>
      <c r="AS595" s="134"/>
      <c r="AT595" s="133" t="s">
        <v>7082</v>
      </c>
      <c r="AU595" s="133" t="s">
        <v>9562</v>
      </c>
      <c r="AV595" s="133" t="s">
        <v>9606</v>
      </c>
      <c r="AW595" s="133" t="s">
        <v>9629</v>
      </c>
    </row>
    <row r="596" spans="1:49" x14ac:dyDescent="0.25">
      <c r="A596" s="80" t="s">
        <v>1779</v>
      </c>
      <c r="B596" s="80" t="s">
        <v>1780</v>
      </c>
      <c r="C596" s="80" t="s">
        <v>10085</v>
      </c>
      <c r="D596" s="80" t="s">
        <v>10086</v>
      </c>
      <c r="E596" s="80" t="s">
        <v>1781</v>
      </c>
      <c r="F596" s="80" t="s">
        <v>10087</v>
      </c>
      <c r="G596" s="80" t="s">
        <v>9695</v>
      </c>
      <c r="H596" s="80" t="s">
        <v>10088</v>
      </c>
      <c r="I596" s="80" t="s">
        <v>5375</v>
      </c>
      <c r="K596" s="80" t="s">
        <v>1820</v>
      </c>
      <c r="L596" s="80" t="s">
        <v>1359</v>
      </c>
      <c r="M596" s="80" t="s">
        <v>2384</v>
      </c>
      <c r="N596" s="80" t="s">
        <v>3369</v>
      </c>
      <c r="O596" s="80" t="s">
        <v>3527</v>
      </c>
      <c r="P596" s="80" t="s">
        <v>4326</v>
      </c>
      <c r="Q596" s="80" t="s">
        <v>5375</v>
      </c>
      <c r="R596" s="80" t="s">
        <v>5949</v>
      </c>
      <c r="S596" s="80" t="s">
        <v>7068</v>
      </c>
      <c r="T596" s="80" t="s">
        <v>1757</v>
      </c>
      <c r="U596" s="110">
        <v>14.85</v>
      </c>
      <c r="V596" s="110">
        <v>89.1</v>
      </c>
      <c r="W596" s="91">
        <v>3.93</v>
      </c>
      <c r="X596" s="91">
        <v>47.16</v>
      </c>
      <c r="Y596" s="110" t="s">
        <v>7087</v>
      </c>
      <c r="Z596" s="110" t="s">
        <v>1</v>
      </c>
      <c r="AB596" s="133" t="s">
        <v>7658</v>
      </c>
      <c r="AC596" s="133" t="s">
        <v>7658</v>
      </c>
      <c r="AD596" s="133" t="s">
        <v>1759</v>
      </c>
      <c r="AE596" s="79">
        <v>12</v>
      </c>
      <c r="AF596" s="79" t="s">
        <v>11190</v>
      </c>
      <c r="AG596" s="134">
        <v>2.625</v>
      </c>
      <c r="AH596" s="134">
        <v>6.875</v>
      </c>
      <c r="AI596" s="134">
        <v>6.875</v>
      </c>
      <c r="AJ596" s="134">
        <v>1.1779999999999999</v>
      </c>
      <c r="AK596" s="134">
        <v>14.563000000000001</v>
      </c>
      <c r="AL596" s="134">
        <v>14.438000000000001</v>
      </c>
      <c r="AM596" s="134">
        <v>7.75</v>
      </c>
      <c r="AN596" s="134">
        <v>15.076000000000001</v>
      </c>
      <c r="AO596" s="134">
        <v>0.94299999999999995</v>
      </c>
      <c r="AP596" s="134">
        <v>0.5</v>
      </c>
      <c r="AQ596" s="134">
        <v>7</v>
      </c>
      <c r="AR596" s="134">
        <v>7</v>
      </c>
      <c r="AS596" s="134">
        <v>1.9E-2</v>
      </c>
      <c r="AT596" s="133" t="s">
        <v>1758</v>
      </c>
      <c r="AU596" s="133" t="s">
        <v>1758</v>
      </c>
      <c r="AV596" s="133" t="s">
        <v>9603</v>
      </c>
      <c r="AW596" s="133" t="s">
        <v>9630</v>
      </c>
    </row>
    <row r="597" spans="1:49" x14ac:dyDescent="0.25">
      <c r="A597" s="80" t="s">
        <v>1779</v>
      </c>
      <c r="B597" s="80" t="s">
        <v>1780</v>
      </c>
      <c r="C597" s="80" t="s">
        <v>9821</v>
      </c>
      <c r="D597" s="80" t="s">
        <v>9822</v>
      </c>
      <c r="E597" s="80" t="s">
        <v>1781</v>
      </c>
      <c r="F597" s="80" t="s">
        <v>9823</v>
      </c>
      <c r="G597" s="80" t="s">
        <v>9685</v>
      </c>
      <c r="H597" s="80" t="s">
        <v>9824</v>
      </c>
      <c r="I597" s="80" t="s">
        <v>5375</v>
      </c>
      <c r="K597" s="80" t="s">
        <v>1820</v>
      </c>
      <c r="L597" s="80" t="s">
        <v>991</v>
      </c>
      <c r="M597" s="80" t="s">
        <v>2140</v>
      </c>
      <c r="N597" s="80" t="s">
        <v>3377</v>
      </c>
      <c r="O597" s="80" t="s">
        <v>3556</v>
      </c>
      <c r="P597" s="80" t="s">
        <v>4316</v>
      </c>
      <c r="Q597" s="80" t="s">
        <v>5375</v>
      </c>
      <c r="R597" s="80" t="s">
        <v>5703</v>
      </c>
      <c r="S597" s="80" t="s">
        <v>1762</v>
      </c>
      <c r="T597" s="80" t="s">
        <v>1767</v>
      </c>
      <c r="U597" s="110">
        <v>13.5</v>
      </c>
      <c r="V597" s="110">
        <v>67.5</v>
      </c>
      <c r="W597" s="91">
        <v>4.08</v>
      </c>
      <c r="X597" s="91">
        <v>40.799999999999997</v>
      </c>
      <c r="Y597" s="110" t="s">
        <v>7087</v>
      </c>
      <c r="Z597" s="110" t="s">
        <v>1</v>
      </c>
      <c r="AB597" s="133" t="s">
        <v>7412</v>
      </c>
      <c r="AC597" s="133" t="s">
        <v>8965</v>
      </c>
      <c r="AD597" s="133" t="s">
        <v>1759</v>
      </c>
      <c r="AE597" s="79">
        <v>10</v>
      </c>
      <c r="AF597" s="79" t="s">
        <v>11122</v>
      </c>
      <c r="AG597" s="134">
        <v>1.75</v>
      </c>
      <c r="AH597" s="134">
        <v>10.125</v>
      </c>
      <c r="AI597" s="134">
        <v>10.125</v>
      </c>
      <c r="AJ597" s="134">
        <v>1.04</v>
      </c>
      <c r="AK597" s="134">
        <v>18.812999999999999</v>
      </c>
      <c r="AL597" s="134">
        <v>11.063000000000001</v>
      </c>
      <c r="AM597" s="134">
        <v>11.375</v>
      </c>
      <c r="AN597" s="134">
        <v>11.77</v>
      </c>
      <c r="AO597" s="134">
        <v>1.37</v>
      </c>
      <c r="AP597" s="134">
        <v>0.75</v>
      </c>
      <c r="AQ597" s="134">
        <v>10</v>
      </c>
      <c r="AR597" s="134">
        <v>10</v>
      </c>
      <c r="AS597" s="134">
        <v>0.05</v>
      </c>
      <c r="AT597" s="133" t="s">
        <v>1760</v>
      </c>
      <c r="AU597" s="133" t="s">
        <v>1764</v>
      </c>
      <c r="AV597" s="133" t="s">
        <v>9603</v>
      </c>
      <c r="AW597" s="133" t="s">
        <v>9630</v>
      </c>
    </row>
    <row r="598" spans="1:49" x14ac:dyDescent="0.25">
      <c r="A598" s="80" t="s">
        <v>1779</v>
      </c>
      <c r="B598" s="80" t="s">
        <v>1780</v>
      </c>
      <c r="C598" s="80" t="s">
        <v>9736</v>
      </c>
      <c r="D598" s="80" t="s">
        <v>9737</v>
      </c>
      <c r="E598" s="80" t="s">
        <v>1794</v>
      </c>
      <c r="F598" s="80" t="s">
        <v>9738</v>
      </c>
      <c r="G598" s="80" t="s">
        <v>9726</v>
      </c>
      <c r="H598" s="80" t="s">
        <v>9739</v>
      </c>
      <c r="I598" s="80" t="s">
        <v>5375</v>
      </c>
      <c r="K598" s="80" t="s">
        <v>1820</v>
      </c>
      <c r="L598" s="80" t="s">
        <v>1038</v>
      </c>
      <c r="M598" s="80" t="s">
        <v>2257</v>
      </c>
      <c r="N598" s="80" t="s">
        <v>3372</v>
      </c>
      <c r="O598" s="80" t="s">
        <v>3535</v>
      </c>
      <c r="P598" s="80" t="s">
        <v>4429</v>
      </c>
      <c r="Q598" s="80" t="s">
        <v>5375</v>
      </c>
      <c r="R598" s="80" t="s">
        <v>5821</v>
      </c>
      <c r="S598" s="80" t="s">
        <v>1762</v>
      </c>
      <c r="T598" s="80" t="s">
        <v>1767</v>
      </c>
      <c r="U598" s="110">
        <v>8.25</v>
      </c>
      <c r="V598" s="110">
        <v>41.25</v>
      </c>
      <c r="W598" s="91">
        <v>3.1654</v>
      </c>
      <c r="X598" s="91">
        <v>31.654</v>
      </c>
      <c r="Y598" s="110" t="s">
        <v>14933</v>
      </c>
      <c r="Z598" s="110" t="s">
        <v>1</v>
      </c>
      <c r="AB598" s="133" t="s">
        <v>7530</v>
      </c>
      <c r="AC598" s="133" t="s">
        <v>7530</v>
      </c>
      <c r="AD598" s="133" t="s">
        <v>1759</v>
      </c>
      <c r="AE598" s="79">
        <v>10</v>
      </c>
      <c r="AF598" s="79" t="s">
        <v>11181</v>
      </c>
      <c r="AG598" s="134">
        <v>3.125</v>
      </c>
      <c r="AH598" s="134">
        <v>3.125</v>
      </c>
      <c r="AI598" s="134">
        <v>10</v>
      </c>
      <c r="AJ598" s="134">
        <v>0.41199999999999998</v>
      </c>
      <c r="AK598" s="134">
        <v>16.2</v>
      </c>
      <c r="AL598" s="134">
        <v>6.8250000000000002</v>
      </c>
      <c r="AM598" s="134">
        <v>10.525</v>
      </c>
      <c r="AN598" s="134">
        <v>4.29</v>
      </c>
      <c r="AO598" s="134">
        <v>0.67300000000000004</v>
      </c>
      <c r="AP598" s="134">
        <v>3.125</v>
      </c>
      <c r="AQ598" s="134">
        <v>3.125</v>
      </c>
      <c r="AR598" s="134">
        <v>3.75</v>
      </c>
      <c r="AS598" s="134">
        <v>2.5000000000000001E-2</v>
      </c>
      <c r="AT598" s="133" t="s">
        <v>1795</v>
      </c>
      <c r="AU598" s="133" t="s">
        <v>1764</v>
      </c>
      <c r="AV598" s="133" t="s">
        <v>9608</v>
      </c>
      <c r="AW598" s="133" t="s">
        <v>9629</v>
      </c>
    </row>
    <row r="599" spans="1:49" x14ac:dyDescent="0.25">
      <c r="A599" s="80" t="s">
        <v>1779</v>
      </c>
      <c r="B599" s="80" t="s">
        <v>1780</v>
      </c>
      <c r="C599" s="80" t="s">
        <v>9650</v>
      </c>
      <c r="D599" s="80" t="s">
        <v>9651</v>
      </c>
      <c r="E599" s="80" t="s">
        <v>1772</v>
      </c>
      <c r="F599" s="80" t="s">
        <v>9652</v>
      </c>
      <c r="G599" s="80" t="s">
        <v>9644</v>
      </c>
      <c r="H599" s="80" t="s">
        <v>9653</v>
      </c>
      <c r="I599" s="80" t="s">
        <v>5375</v>
      </c>
      <c r="K599" s="80" t="s">
        <v>1820</v>
      </c>
      <c r="L599" s="80" t="s">
        <v>501</v>
      </c>
      <c r="M599" s="80" t="s">
        <v>1874</v>
      </c>
      <c r="N599" s="80" t="s">
        <v>3369</v>
      </c>
      <c r="O599" s="80" t="s">
        <v>3521</v>
      </c>
      <c r="P599" s="80" t="s">
        <v>4064</v>
      </c>
      <c r="Q599" s="80" t="s">
        <v>5375</v>
      </c>
      <c r="R599" s="80" t="s">
        <v>5436</v>
      </c>
      <c r="S599" s="80" t="s">
        <v>1762</v>
      </c>
      <c r="T599" s="80" t="s">
        <v>1757</v>
      </c>
      <c r="U599" s="110">
        <v>6.4</v>
      </c>
      <c r="V599" s="110">
        <v>38.4</v>
      </c>
      <c r="W599" s="91">
        <v>1.6588000000000001</v>
      </c>
      <c r="X599" s="91">
        <v>19.9056</v>
      </c>
      <c r="Y599" s="110" t="s">
        <v>14932</v>
      </c>
      <c r="Z599" s="110" t="s">
        <v>1</v>
      </c>
      <c r="AB599" s="133" t="s">
        <v>7148</v>
      </c>
      <c r="AC599" s="133" t="s">
        <v>8804</v>
      </c>
      <c r="AD599" s="133" t="s">
        <v>1760</v>
      </c>
      <c r="AE599" s="79">
        <v>96</v>
      </c>
      <c r="AF599" s="79" t="s">
        <v>11095</v>
      </c>
      <c r="AG599" s="134">
        <v>1</v>
      </c>
      <c r="AH599" s="134">
        <v>4.9370000000000003</v>
      </c>
      <c r="AI599" s="134">
        <v>9</v>
      </c>
      <c r="AJ599" s="134">
        <v>0.23599999999999999</v>
      </c>
      <c r="AK599" s="134">
        <v>7.5</v>
      </c>
      <c r="AL599" s="134">
        <v>6.75</v>
      </c>
      <c r="AM599" s="134">
        <v>5.75</v>
      </c>
      <c r="AN599" s="134">
        <v>2.95</v>
      </c>
      <c r="AO599" s="134">
        <v>0.16800000000000001</v>
      </c>
      <c r="AP599" s="134">
        <v>1.25</v>
      </c>
      <c r="AQ599" s="134">
        <v>1.25</v>
      </c>
      <c r="AR599" s="134">
        <v>6</v>
      </c>
      <c r="AS599" s="134">
        <v>6.0000000000000001E-3</v>
      </c>
      <c r="AT599" s="133" t="s">
        <v>9572</v>
      </c>
      <c r="AU599" s="133" t="s">
        <v>1760</v>
      </c>
      <c r="AV599" s="133" t="s">
        <v>9598</v>
      </c>
      <c r="AW599" s="133" t="s">
        <v>9629</v>
      </c>
    </row>
    <row r="600" spans="1:49" x14ac:dyDescent="0.25">
      <c r="A600" s="80" t="s">
        <v>1779</v>
      </c>
      <c r="B600" s="80" t="s">
        <v>1809</v>
      </c>
      <c r="C600" s="80" t="s">
        <v>9706</v>
      </c>
      <c r="D600" s="80" t="s">
        <v>9707</v>
      </c>
      <c r="E600" s="80" t="s">
        <v>7086</v>
      </c>
      <c r="F600" s="80" t="s">
        <v>9708</v>
      </c>
      <c r="G600" s="80" t="s">
        <v>9709</v>
      </c>
      <c r="H600" s="80" t="s">
        <v>9710</v>
      </c>
      <c r="I600" s="80" t="s">
        <v>9635</v>
      </c>
      <c r="K600" s="80" t="s">
        <v>1820</v>
      </c>
      <c r="L600" s="80" t="s">
        <v>677</v>
      </c>
      <c r="M600" s="80" t="s">
        <v>2766</v>
      </c>
      <c r="N600" s="80" t="s">
        <v>3418</v>
      </c>
      <c r="O600" s="80" t="s">
        <v>3530</v>
      </c>
      <c r="P600" s="80" t="s">
        <v>4870</v>
      </c>
      <c r="Q600" s="80" t="s">
        <v>5374</v>
      </c>
      <c r="R600" s="80" t="s">
        <v>6337</v>
      </c>
      <c r="S600" s="80" t="s">
        <v>1760</v>
      </c>
      <c r="T600" s="80" t="s">
        <v>1758</v>
      </c>
      <c r="U600" s="110">
        <v>6.4</v>
      </c>
      <c r="V600" s="110">
        <v>19.2</v>
      </c>
      <c r="W600" s="91">
        <v>2.7839999999999998</v>
      </c>
      <c r="X600" s="91">
        <v>16.704000000000001</v>
      </c>
      <c r="Y600" s="110" t="s">
        <v>14932</v>
      </c>
      <c r="Z600" s="110" t="s">
        <v>1</v>
      </c>
      <c r="AB600" s="133" t="s">
        <v>8047</v>
      </c>
      <c r="AC600" s="133" t="s">
        <v>9267</v>
      </c>
      <c r="AD600" s="133" t="s">
        <v>1757</v>
      </c>
      <c r="AE600" s="79">
        <v>72</v>
      </c>
      <c r="AF600" s="79" t="s">
        <v>11221</v>
      </c>
      <c r="AG600" s="134">
        <v>1.75</v>
      </c>
      <c r="AH600" s="134">
        <v>6</v>
      </c>
      <c r="AI600" s="134">
        <v>8.25</v>
      </c>
      <c r="AJ600" s="134">
        <v>0.09</v>
      </c>
      <c r="AK600" s="134">
        <v>8.35</v>
      </c>
      <c r="AL600" s="134">
        <v>6.25</v>
      </c>
      <c r="AM600" s="134">
        <v>4.875</v>
      </c>
      <c r="AN600" s="134">
        <v>0.56000000000000005</v>
      </c>
      <c r="AO600" s="134">
        <v>0.14699999999999999</v>
      </c>
      <c r="AP600" s="134">
        <v>1</v>
      </c>
      <c r="AQ600" s="134">
        <v>2.5499999999999998</v>
      </c>
      <c r="AR600" s="134">
        <v>5.25</v>
      </c>
      <c r="AS600" s="134"/>
      <c r="AT600" s="133" t="s">
        <v>1768</v>
      </c>
      <c r="AU600" s="133" t="s">
        <v>7075</v>
      </c>
      <c r="AV600" s="133" t="s">
        <v>9597</v>
      </c>
      <c r="AW600" s="133" t="s">
        <v>9629</v>
      </c>
    </row>
    <row r="601" spans="1:49" x14ac:dyDescent="0.25">
      <c r="A601" s="80" t="s">
        <v>1779</v>
      </c>
      <c r="B601" s="80" t="s">
        <v>1780</v>
      </c>
      <c r="C601" s="80" t="s">
        <v>9821</v>
      </c>
      <c r="D601" s="80" t="s">
        <v>9822</v>
      </c>
      <c r="E601" s="80" t="s">
        <v>1781</v>
      </c>
      <c r="F601" s="80" t="s">
        <v>9823</v>
      </c>
      <c r="G601" s="80" t="s">
        <v>9685</v>
      </c>
      <c r="H601" s="80" t="s">
        <v>9824</v>
      </c>
      <c r="I601" s="80" t="s">
        <v>5375</v>
      </c>
      <c r="K601" s="80" t="s">
        <v>1820</v>
      </c>
      <c r="L601" s="80" t="s">
        <v>993</v>
      </c>
      <c r="M601" s="80" t="s">
        <v>2146</v>
      </c>
      <c r="N601" s="80" t="s">
        <v>3381</v>
      </c>
      <c r="O601" s="80" t="s">
        <v>3556</v>
      </c>
      <c r="P601" s="80" t="s">
        <v>4322</v>
      </c>
      <c r="Q601" s="80" t="s">
        <v>5375</v>
      </c>
      <c r="R601" s="80" t="s">
        <v>5709</v>
      </c>
      <c r="S601" s="80" t="s">
        <v>1762</v>
      </c>
      <c r="T601" s="80" t="s">
        <v>1767</v>
      </c>
      <c r="U601" s="110">
        <v>13.5</v>
      </c>
      <c r="V601" s="110">
        <v>67.5</v>
      </c>
      <c r="W601" s="91">
        <v>4.08</v>
      </c>
      <c r="X601" s="91">
        <v>40.799999999999997</v>
      </c>
      <c r="Y601" s="110" t="s">
        <v>7087</v>
      </c>
      <c r="Z601" s="110" t="s">
        <v>1</v>
      </c>
      <c r="AB601" s="133" t="s">
        <v>7418</v>
      </c>
      <c r="AC601" s="133" t="s">
        <v>8968</v>
      </c>
      <c r="AD601" s="133" t="s">
        <v>1759</v>
      </c>
      <c r="AE601" s="79">
        <v>10</v>
      </c>
      <c r="AF601" s="79" t="s">
        <v>11122</v>
      </c>
      <c r="AG601" s="134">
        <v>1.75</v>
      </c>
      <c r="AH601" s="134">
        <v>10.125</v>
      </c>
      <c r="AI601" s="134">
        <v>10.125</v>
      </c>
      <c r="AJ601" s="134">
        <v>1.04</v>
      </c>
      <c r="AK601" s="134">
        <v>18.812999999999999</v>
      </c>
      <c r="AL601" s="134">
        <v>11.063000000000001</v>
      </c>
      <c r="AM601" s="134">
        <v>11.375</v>
      </c>
      <c r="AN601" s="134">
        <v>11.77</v>
      </c>
      <c r="AO601" s="134">
        <v>1.37</v>
      </c>
      <c r="AP601" s="134">
        <v>0.75</v>
      </c>
      <c r="AQ601" s="134">
        <v>10</v>
      </c>
      <c r="AR601" s="134">
        <v>10</v>
      </c>
      <c r="AS601" s="134">
        <v>0.05</v>
      </c>
      <c r="AT601" s="133" t="s">
        <v>1760</v>
      </c>
      <c r="AU601" s="133" t="s">
        <v>1764</v>
      </c>
      <c r="AV601" s="133" t="s">
        <v>9603</v>
      </c>
      <c r="AW601" s="133" t="s">
        <v>9630</v>
      </c>
    </row>
    <row r="602" spans="1:49" x14ac:dyDescent="0.25">
      <c r="A602" s="80" t="s">
        <v>1779</v>
      </c>
      <c r="B602" s="80" t="s">
        <v>1809</v>
      </c>
      <c r="C602" s="80" t="s">
        <v>9858</v>
      </c>
      <c r="D602" s="80" t="s">
        <v>9859</v>
      </c>
      <c r="E602" s="80" t="s">
        <v>1787</v>
      </c>
      <c r="F602" s="80" t="s">
        <v>9860</v>
      </c>
      <c r="G602" s="80" t="s">
        <v>9861</v>
      </c>
      <c r="H602" s="80" t="s">
        <v>9862</v>
      </c>
      <c r="I602" s="80" t="s">
        <v>9635</v>
      </c>
      <c r="K602" s="80" t="s">
        <v>1820</v>
      </c>
      <c r="L602" s="80" t="s">
        <v>954</v>
      </c>
      <c r="M602" s="80" t="s">
        <v>2767</v>
      </c>
      <c r="N602" s="80" t="s">
        <v>3418</v>
      </c>
      <c r="O602" s="80" t="s">
        <v>3686</v>
      </c>
      <c r="P602" s="80" t="s">
        <v>4871</v>
      </c>
      <c r="Q602" s="80" t="s">
        <v>5374</v>
      </c>
      <c r="R602" s="80" t="s">
        <v>6338</v>
      </c>
      <c r="S602" s="80" t="s">
        <v>7065</v>
      </c>
      <c r="T602" s="80" t="s">
        <v>1758</v>
      </c>
      <c r="U602" s="110">
        <v>5.6</v>
      </c>
      <c r="V602" s="110">
        <v>16.8</v>
      </c>
      <c r="W602" s="91">
        <v>2.1</v>
      </c>
      <c r="X602" s="91">
        <v>12.6</v>
      </c>
      <c r="Y602" s="110" t="s">
        <v>7087</v>
      </c>
      <c r="Z602" s="110" t="s">
        <v>1</v>
      </c>
      <c r="AB602" s="133" t="s">
        <v>8048</v>
      </c>
      <c r="AC602" s="133" t="s">
        <v>9268</v>
      </c>
      <c r="AD602" s="133" t="s">
        <v>1762</v>
      </c>
      <c r="AE602" s="79">
        <v>144</v>
      </c>
      <c r="AF602" s="79" t="s">
        <v>11242</v>
      </c>
      <c r="AG602" s="134">
        <v>0.05</v>
      </c>
      <c r="AH602" s="134">
        <v>7.5</v>
      </c>
      <c r="AI602" s="134">
        <v>10.25</v>
      </c>
      <c r="AJ602" s="134">
        <v>5.2999999999999999E-2</v>
      </c>
      <c r="AK602" s="134">
        <v>10.5</v>
      </c>
      <c r="AL602" s="134">
        <v>7.75</v>
      </c>
      <c r="AM602" s="134">
        <v>1.375</v>
      </c>
      <c r="AN602" s="134">
        <v>0.33</v>
      </c>
      <c r="AO602" s="134">
        <v>6.5000000000000002E-2</v>
      </c>
      <c r="AP602" s="134">
        <v>0</v>
      </c>
      <c r="AQ602" s="134">
        <v>0</v>
      </c>
      <c r="AR602" s="134">
        <v>39</v>
      </c>
      <c r="AS602" s="134"/>
      <c r="AT602" s="133" t="s">
        <v>9554</v>
      </c>
      <c r="AU602" s="133" t="s">
        <v>9570</v>
      </c>
      <c r="AV602" s="133" t="s">
        <v>9597</v>
      </c>
      <c r="AW602" s="133" t="s">
        <v>9632</v>
      </c>
    </row>
    <row r="603" spans="1:49" x14ac:dyDescent="0.25">
      <c r="A603" s="80" t="s">
        <v>1779</v>
      </c>
      <c r="B603" s="80" t="s">
        <v>1780</v>
      </c>
      <c r="C603" s="80" t="s">
        <v>9650</v>
      </c>
      <c r="D603" s="80" t="s">
        <v>9651</v>
      </c>
      <c r="E603" s="80" t="s">
        <v>1772</v>
      </c>
      <c r="F603" s="80" t="s">
        <v>9652</v>
      </c>
      <c r="G603" s="80" t="s">
        <v>9644</v>
      </c>
      <c r="H603" s="80" t="s">
        <v>9653</v>
      </c>
      <c r="I603" s="80" t="s">
        <v>5375</v>
      </c>
      <c r="K603" s="80" t="s">
        <v>1820</v>
      </c>
      <c r="L603" s="80" t="s">
        <v>1101</v>
      </c>
      <c r="M603" s="80" t="s">
        <v>1878</v>
      </c>
      <c r="N603" s="80" t="s">
        <v>3379</v>
      </c>
      <c r="O603" s="80" t="s">
        <v>3521</v>
      </c>
      <c r="P603" s="80" t="s">
        <v>4068</v>
      </c>
      <c r="Q603" s="80" t="s">
        <v>5375</v>
      </c>
      <c r="R603" s="80" t="s">
        <v>5440</v>
      </c>
      <c r="S603" s="80" t="s">
        <v>1762</v>
      </c>
      <c r="T603" s="80" t="s">
        <v>1757</v>
      </c>
      <c r="U603" s="110">
        <v>6.4</v>
      </c>
      <c r="V603" s="110">
        <v>38.4</v>
      </c>
      <c r="W603" s="91">
        <v>1.6588000000000001</v>
      </c>
      <c r="X603" s="91">
        <v>19.9056</v>
      </c>
      <c r="Y603" s="110" t="s">
        <v>14932</v>
      </c>
      <c r="Z603" s="110" t="s">
        <v>1</v>
      </c>
      <c r="AB603" s="133" t="s">
        <v>7152</v>
      </c>
      <c r="AC603" s="133" t="s">
        <v>8807</v>
      </c>
      <c r="AD603" s="133" t="s">
        <v>1760</v>
      </c>
      <c r="AE603" s="79">
        <v>96</v>
      </c>
      <c r="AF603" s="79" t="s">
        <v>11095</v>
      </c>
      <c r="AG603" s="134">
        <v>1</v>
      </c>
      <c r="AH603" s="134">
        <v>4.9370000000000003</v>
      </c>
      <c r="AI603" s="134">
        <v>9</v>
      </c>
      <c r="AJ603" s="134">
        <v>0.23599999999999999</v>
      </c>
      <c r="AK603" s="134">
        <v>7.5</v>
      </c>
      <c r="AL603" s="134">
        <v>6.75</v>
      </c>
      <c r="AM603" s="134">
        <v>5.75</v>
      </c>
      <c r="AN603" s="134">
        <v>2.95</v>
      </c>
      <c r="AO603" s="134">
        <v>0.16800000000000001</v>
      </c>
      <c r="AP603" s="134">
        <v>1.25</v>
      </c>
      <c r="AQ603" s="134">
        <v>1.25</v>
      </c>
      <c r="AR603" s="134">
        <v>6</v>
      </c>
      <c r="AS603" s="134">
        <v>6.0000000000000001E-3</v>
      </c>
      <c r="AT603" s="133" t="s">
        <v>9572</v>
      </c>
      <c r="AU603" s="133" t="s">
        <v>1760</v>
      </c>
      <c r="AV603" s="133" t="s">
        <v>9598</v>
      </c>
      <c r="AW603" s="133" t="s">
        <v>9629</v>
      </c>
    </row>
    <row r="604" spans="1:49" x14ac:dyDescent="0.25">
      <c r="A604" s="80" t="s">
        <v>1779</v>
      </c>
      <c r="B604" s="80" t="s">
        <v>1780</v>
      </c>
      <c r="C604" s="80" t="s">
        <v>9755</v>
      </c>
      <c r="D604" s="80" t="s">
        <v>9756</v>
      </c>
      <c r="E604" s="80" t="s">
        <v>1772</v>
      </c>
      <c r="F604" s="80" t="s">
        <v>9757</v>
      </c>
      <c r="G604" s="80" t="s">
        <v>9695</v>
      </c>
      <c r="H604" s="80" t="s">
        <v>9758</v>
      </c>
      <c r="I604" s="80" t="s">
        <v>5375</v>
      </c>
      <c r="K604" s="80" t="s">
        <v>1820</v>
      </c>
      <c r="L604" s="80" t="s">
        <v>264</v>
      </c>
      <c r="M604" s="80" t="s">
        <v>2149</v>
      </c>
      <c r="N604" s="80" t="s">
        <v>3384</v>
      </c>
      <c r="O604" s="80" t="s">
        <v>3540</v>
      </c>
      <c r="P604" s="80" t="s">
        <v>4325</v>
      </c>
      <c r="Q604" s="80" t="s">
        <v>5375</v>
      </c>
      <c r="R604" s="80" t="s">
        <v>5712</v>
      </c>
      <c r="S604" s="80" t="s">
        <v>1763</v>
      </c>
      <c r="T604" s="80" t="s">
        <v>1757</v>
      </c>
      <c r="U604" s="110">
        <v>8.9</v>
      </c>
      <c r="V604" s="110">
        <v>53.4</v>
      </c>
      <c r="W604" s="91">
        <v>2.8071999999999999</v>
      </c>
      <c r="X604" s="91">
        <v>33.686399999999999</v>
      </c>
      <c r="Y604" s="110" t="s">
        <v>14932</v>
      </c>
      <c r="Z604" s="110" t="s">
        <v>1</v>
      </c>
      <c r="AB604" s="133" t="s">
        <v>7421</v>
      </c>
      <c r="AC604" s="133" t="s">
        <v>8970</v>
      </c>
      <c r="AD604" s="133" t="s">
        <v>1759</v>
      </c>
      <c r="AE604" s="79">
        <v>12</v>
      </c>
      <c r="AF604" s="79" t="s">
        <v>11107</v>
      </c>
      <c r="AG604" s="134">
        <v>1.625</v>
      </c>
      <c r="AH604" s="134">
        <v>7</v>
      </c>
      <c r="AI604" s="134">
        <v>7</v>
      </c>
      <c r="AJ604" s="134">
        <v>0.50800000000000001</v>
      </c>
      <c r="AK604" s="134">
        <v>11.25</v>
      </c>
      <c r="AL604" s="134">
        <v>7.5</v>
      </c>
      <c r="AM604" s="134">
        <v>7.25</v>
      </c>
      <c r="AN604" s="134">
        <v>6.35</v>
      </c>
      <c r="AO604" s="134">
        <v>0.35399999999999998</v>
      </c>
      <c r="AP604" s="134">
        <v>0.5</v>
      </c>
      <c r="AQ604" s="134">
        <v>7</v>
      </c>
      <c r="AR604" s="134">
        <v>7</v>
      </c>
      <c r="AS604" s="134">
        <v>2.5000000000000001E-2</v>
      </c>
      <c r="AT604" s="133" t="s">
        <v>9556</v>
      </c>
      <c r="AU604" s="133" t="s">
        <v>1758</v>
      </c>
      <c r="AV604" s="133" t="s">
        <v>9605</v>
      </c>
      <c r="AW604" s="133" t="s">
        <v>9629</v>
      </c>
    </row>
    <row r="605" spans="1:49" x14ac:dyDescent="0.25">
      <c r="A605" s="80" t="s">
        <v>1779</v>
      </c>
      <c r="B605" s="80" t="s">
        <v>1809</v>
      </c>
      <c r="C605" s="80" t="s">
        <v>10329</v>
      </c>
      <c r="D605" s="80" t="s">
        <v>10330</v>
      </c>
      <c r="E605" s="80" t="s">
        <v>1785</v>
      </c>
      <c r="F605" s="80" t="s">
        <v>10331</v>
      </c>
      <c r="G605" s="80" t="s">
        <v>9825</v>
      </c>
      <c r="H605" s="80" t="s">
        <v>10332</v>
      </c>
      <c r="I605" s="80" t="s">
        <v>9635</v>
      </c>
      <c r="K605" s="80" t="s">
        <v>1820</v>
      </c>
      <c r="L605" s="80" t="s">
        <v>956</v>
      </c>
      <c r="M605" s="80" t="s">
        <v>2768</v>
      </c>
      <c r="N605" s="80" t="s">
        <v>3418</v>
      </c>
      <c r="O605" s="80" t="s">
        <v>3740</v>
      </c>
      <c r="P605" s="80" t="s">
        <v>4872</v>
      </c>
      <c r="Q605" s="80" t="s">
        <v>5374</v>
      </c>
      <c r="R605" s="80" t="s">
        <v>6339</v>
      </c>
      <c r="S605" s="80" t="s">
        <v>1760</v>
      </c>
      <c r="T605" s="80" t="s">
        <v>1758</v>
      </c>
      <c r="U605" s="110">
        <v>7.15</v>
      </c>
      <c r="V605" s="110">
        <v>21.45</v>
      </c>
      <c r="W605" s="91">
        <v>3.5660599999999998</v>
      </c>
      <c r="X605" s="91">
        <v>21.396380000000001</v>
      </c>
      <c r="Y605" s="110" t="s">
        <v>14933</v>
      </c>
      <c r="Z605" s="110" t="s">
        <v>1</v>
      </c>
      <c r="AB605" s="133" t="s">
        <v>8049</v>
      </c>
      <c r="AC605" s="133" t="s">
        <v>9269</v>
      </c>
      <c r="AD605" s="133" t="s">
        <v>1757</v>
      </c>
      <c r="AE605" s="79">
        <v>72</v>
      </c>
      <c r="AF605" s="79" t="s">
        <v>11263</v>
      </c>
      <c r="AG605" s="134">
        <v>0.6</v>
      </c>
      <c r="AH605" s="134">
        <v>3.5</v>
      </c>
      <c r="AI605" s="134">
        <v>9.25</v>
      </c>
      <c r="AJ605" s="134">
        <v>0.25600000000000001</v>
      </c>
      <c r="AK605" s="134">
        <v>9.5</v>
      </c>
      <c r="AL605" s="134">
        <v>3.75</v>
      </c>
      <c r="AM605" s="134">
        <v>3.75</v>
      </c>
      <c r="AN605" s="134">
        <v>1.6</v>
      </c>
      <c r="AO605" s="134">
        <v>7.6999999999999999E-2</v>
      </c>
      <c r="AP605" s="134">
        <v>3.5</v>
      </c>
      <c r="AQ605" s="134">
        <v>3.5</v>
      </c>
      <c r="AR605" s="134">
        <v>9.15</v>
      </c>
      <c r="AS605" s="134"/>
      <c r="AT605" s="133" t="s">
        <v>9585</v>
      </c>
      <c r="AU605" s="133" t="s">
        <v>1757</v>
      </c>
      <c r="AV605" s="133" t="s">
        <v>9610</v>
      </c>
      <c r="AW605" s="133" t="s">
        <v>9629</v>
      </c>
    </row>
    <row r="606" spans="1:49" x14ac:dyDescent="0.25">
      <c r="A606" s="80" t="s">
        <v>1779</v>
      </c>
      <c r="B606" s="80" t="s">
        <v>1780</v>
      </c>
      <c r="C606" s="80" t="s">
        <v>9670</v>
      </c>
      <c r="D606" s="80" t="s">
        <v>9671</v>
      </c>
      <c r="E606" s="80" t="s">
        <v>1772</v>
      </c>
      <c r="F606" s="80" t="s">
        <v>9672</v>
      </c>
      <c r="G606" s="80" t="s">
        <v>9673</v>
      </c>
      <c r="H606" s="80" t="s">
        <v>9674</v>
      </c>
      <c r="I606" s="80" t="s">
        <v>5375</v>
      </c>
      <c r="K606" s="80" t="s">
        <v>1820</v>
      </c>
      <c r="L606" s="80" t="s">
        <v>1102</v>
      </c>
      <c r="M606" s="80" t="s">
        <v>1883</v>
      </c>
      <c r="N606" s="80" t="s">
        <v>3374</v>
      </c>
      <c r="O606" s="80" t="s">
        <v>3522</v>
      </c>
      <c r="P606" s="80" t="s">
        <v>4073</v>
      </c>
      <c r="Q606" s="80" t="s">
        <v>5375</v>
      </c>
      <c r="R606" s="80" t="s">
        <v>5445</v>
      </c>
      <c r="S606" s="80" t="s">
        <v>1759</v>
      </c>
      <c r="T606" s="80" t="s">
        <v>1759</v>
      </c>
      <c r="U606" s="110">
        <v>43.2</v>
      </c>
      <c r="V606" s="110">
        <v>21.6</v>
      </c>
      <c r="W606" s="91">
        <v>13.05</v>
      </c>
      <c r="X606" s="91">
        <v>13.05</v>
      </c>
      <c r="Y606" s="110" t="s">
        <v>14932</v>
      </c>
      <c r="Z606" s="110" t="s">
        <v>1</v>
      </c>
      <c r="AB606" s="133" t="s">
        <v>7157</v>
      </c>
      <c r="AC606" s="133" t="s">
        <v>7157</v>
      </c>
      <c r="AD606" s="133" t="s">
        <v>1759</v>
      </c>
      <c r="AE606" s="79">
        <v>1</v>
      </c>
      <c r="AF606" s="79" t="s">
        <v>11086</v>
      </c>
      <c r="AG606" s="134">
        <v>2.75</v>
      </c>
      <c r="AH606" s="134">
        <v>2.75</v>
      </c>
      <c r="AI606" s="134">
        <v>40.25</v>
      </c>
      <c r="AJ606" s="134">
        <v>3.1320000000000001</v>
      </c>
      <c r="AK606" s="134">
        <v>2.75</v>
      </c>
      <c r="AL606" s="134">
        <v>2.75</v>
      </c>
      <c r="AM606" s="134">
        <v>40.625</v>
      </c>
      <c r="AN606" s="134">
        <v>3.2629999999999999</v>
      </c>
      <c r="AO606" s="134">
        <v>0.17799999999999999</v>
      </c>
      <c r="AP606" s="134">
        <v>0.01</v>
      </c>
      <c r="AQ606" s="134">
        <v>1200</v>
      </c>
      <c r="AR606" s="134">
        <v>40</v>
      </c>
      <c r="AS606" s="134"/>
      <c r="AT606" s="133" t="s">
        <v>9571</v>
      </c>
      <c r="AU606" s="133" t="s">
        <v>1759</v>
      </c>
      <c r="AV606" s="133" t="s">
        <v>9602</v>
      </c>
      <c r="AW606" s="133" t="s">
        <v>9629</v>
      </c>
    </row>
    <row r="607" spans="1:49" x14ac:dyDescent="0.25">
      <c r="A607" s="80" t="s">
        <v>1779</v>
      </c>
      <c r="B607" s="80" t="s">
        <v>1809</v>
      </c>
      <c r="C607" s="80" t="s">
        <v>10017</v>
      </c>
      <c r="D607" s="80" t="s">
        <v>10018</v>
      </c>
      <c r="E607" s="80" t="s">
        <v>1787</v>
      </c>
      <c r="F607" s="80" t="s">
        <v>10019</v>
      </c>
      <c r="G607" s="80" t="s">
        <v>9797</v>
      </c>
      <c r="H607" s="80" t="s">
        <v>10020</v>
      </c>
      <c r="I607" s="80" t="s">
        <v>9635</v>
      </c>
      <c r="K607" s="80" t="s">
        <v>1820</v>
      </c>
      <c r="L607" s="80" t="s">
        <v>608</v>
      </c>
      <c r="M607" s="80" t="s">
        <v>2769</v>
      </c>
      <c r="N607" s="80" t="s">
        <v>3418</v>
      </c>
      <c r="O607" s="80" t="s">
        <v>3617</v>
      </c>
      <c r="P607" s="80" t="s">
        <v>4873</v>
      </c>
      <c r="Q607" s="80" t="s">
        <v>5374</v>
      </c>
      <c r="R607" s="80" t="s">
        <v>6340</v>
      </c>
      <c r="S607" s="80" t="s">
        <v>1759</v>
      </c>
      <c r="T607" s="80" t="s">
        <v>1758</v>
      </c>
      <c r="U607" s="110">
        <v>8.0500000000000007</v>
      </c>
      <c r="V607" s="110">
        <v>24.15</v>
      </c>
      <c r="W607" s="91">
        <v>3.0187499999999998</v>
      </c>
      <c r="X607" s="91">
        <v>18.112500000000001</v>
      </c>
      <c r="Y607" s="110" t="s">
        <v>7087</v>
      </c>
      <c r="Z607" s="110" t="s">
        <v>1</v>
      </c>
      <c r="AB607" s="133" t="s">
        <v>8050</v>
      </c>
      <c r="AC607" s="133" t="s">
        <v>9270</v>
      </c>
      <c r="AD607" s="133" t="s">
        <v>1767</v>
      </c>
      <c r="AE607" s="79">
        <v>60</v>
      </c>
      <c r="AF607" s="79" t="s">
        <v>11207</v>
      </c>
      <c r="AG607" s="134">
        <v>0.125</v>
      </c>
      <c r="AH607" s="134">
        <v>11.5</v>
      </c>
      <c r="AI607" s="134">
        <v>13.5</v>
      </c>
      <c r="AJ607" s="134">
        <v>0.23400000000000001</v>
      </c>
      <c r="AK607" s="134">
        <v>13.75</v>
      </c>
      <c r="AL607" s="134">
        <v>11.5</v>
      </c>
      <c r="AM607" s="134">
        <v>1.5</v>
      </c>
      <c r="AN607" s="134">
        <v>1.46</v>
      </c>
      <c r="AO607" s="134">
        <v>0.13700000000000001</v>
      </c>
      <c r="AP607" s="134">
        <v>9</v>
      </c>
      <c r="AQ607" s="134">
        <v>9</v>
      </c>
      <c r="AR607" s="134">
        <v>11.5</v>
      </c>
      <c r="AS607" s="134"/>
      <c r="AT607" s="133" t="s">
        <v>1757</v>
      </c>
      <c r="AU607" s="133" t="s">
        <v>1775</v>
      </c>
      <c r="AV607" s="133" t="s">
        <v>9597</v>
      </c>
      <c r="AW607" s="133" t="s">
        <v>9632</v>
      </c>
    </row>
    <row r="608" spans="1:49" x14ac:dyDescent="0.25">
      <c r="A608" s="80" t="s">
        <v>1779</v>
      </c>
      <c r="B608" s="80" t="s">
        <v>1784</v>
      </c>
      <c r="C608" s="80" t="s">
        <v>9988</v>
      </c>
      <c r="D608" s="80" t="s">
        <v>9989</v>
      </c>
      <c r="E608" s="80" t="s">
        <v>7086</v>
      </c>
      <c r="F608" s="80" t="s">
        <v>9990</v>
      </c>
      <c r="G608" s="80" t="s">
        <v>9700</v>
      </c>
      <c r="H608" s="80" t="s">
        <v>9991</v>
      </c>
      <c r="I608" s="80" t="s">
        <v>9635</v>
      </c>
      <c r="K608" s="80" t="s">
        <v>12328</v>
      </c>
      <c r="L608" s="80" t="s">
        <v>699</v>
      </c>
      <c r="M608" s="80" t="s">
        <v>2155</v>
      </c>
      <c r="N608" s="80" t="s">
        <v>3403</v>
      </c>
      <c r="O608" s="80" t="s">
        <v>3551</v>
      </c>
      <c r="P608" s="80" t="s">
        <v>4331</v>
      </c>
      <c r="Q608" s="80" t="s">
        <v>5374</v>
      </c>
      <c r="R608" s="80" t="s">
        <v>5718</v>
      </c>
      <c r="S608" s="80" t="s">
        <v>1759</v>
      </c>
      <c r="T608" s="80" t="s">
        <v>1757</v>
      </c>
      <c r="U608" s="110">
        <v>7.5</v>
      </c>
      <c r="V608" s="110">
        <v>45</v>
      </c>
      <c r="W608" s="91">
        <v>3.2625000000000002</v>
      </c>
      <c r="X608" s="91">
        <v>39.15</v>
      </c>
      <c r="Y608" s="110" t="s">
        <v>14932</v>
      </c>
      <c r="Z608" s="110" t="s">
        <v>1</v>
      </c>
      <c r="AB608" s="133" t="s">
        <v>7427</v>
      </c>
      <c r="AC608" s="133" t="s">
        <v>8973</v>
      </c>
      <c r="AD608" s="133" t="s">
        <v>1764</v>
      </c>
      <c r="AE608" s="79">
        <v>48</v>
      </c>
      <c r="AF608" s="79" t="s">
        <v>11167</v>
      </c>
      <c r="AG608" s="134">
        <v>0.25</v>
      </c>
      <c r="AH608" s="134">
        <v>8.5</v>
      </c>
      <c r="AI608" s="134">
        <v>16.5</v>
      </c>
      <c r="AJ608" s="134">
        <v>0.32400000000000001</v>
      </c>
      <c r="AK608" s="134">
        <v>15</v>
      </c>
      <c r="AL608" s="134">
        <v>8.25</v>
      </c>
      <c r="AM608" s="134">
        <v>2</v>
      </c>
      <c r="AN608" s="134">
        <v>4.05</v>
      </c>
      <c r="AO608" s="134">
        <v>0.14299999999999999</v>
      </c>
      <c r="AP608" s="134">
        <v>0</v>
      </c>
      <c r="AQ608" s="134">
        <v>108</v>
      </c>
      <c r="AR608" s="134">
        <v>54</v>
      </c>
      <c r="AS608" s="134"/>
      <c r="AT608" s="133" t="s">
        <v>1771</v>
      </c>
      <c r="AU608" s="133" t="s">
        <v>1762</v>
      </c>
      <c r="AV608" s="133" t="s">
        <v>9602</v>
      </c>
      <c r="AW608" s="133" t="s">
        <v>9629</v>
      </c>
    </row>
    <row r="609" spans="1:49" x14ac:dyDescent="0.25">
      <c r="A609" s="80" t="s">
        <v>1779</v>
      </c>
      <c r="B609" s="80" t="s">
        <v>1780</v>
      </c>
      <c r="C609" s="80" t="s">
        <v>10097</v>
      </c>
      <c r="D609" s="80" t="s">
        <v>10098</v>
      </c>
      <c r="E609" s="80" t="s">
        <v>1781</v>
      </c>
      <c r="F609" s="80" t="s">
        <v>10099</v>
      </c>
      <c r="G609" s="80" t="s">
        <v>9700</v>
      </c>
      <c r="H609" s="80" t="s">
        <v>10100</v>
      </c>
      <c r="I609" s="80" t="s">
        <v>5375</v>
      </c>
      <c r="K609" s="80" t="s">
        <v>1820</v>
      </c>
      <c r="L609" s="80" t="s">
        <v>1360</v>
      </c>
      <c r="M609" s="80" t="s">
        <v>2395</v>
      </c>
      <c r="N609" s="80" t="s">
        <v>3367</v>
      </c>
      <c r="O609" s="80" t="s">
        <v>3638</v>
      </c>
      <c r="P609" s="80" t="s">
        <v>4537</v>
      </c>
      <c r="Q609" s="80" t="s">
        <v>5375</v>
      </c>
      <c r="R609" s="80" t="s">
        <v>5960</v>
      </c>
      <c r="S609" s="80" t="s">
        <v>1759</v>
      </c>
      <c r="T609" s="80" t="s">
        <v>1758</v>
      </c>
      <c r="U609" s="110">
        <v>7.3</v>
      </c>
      <c r="V609" s="110">
        <v>21.9</v>
      </c>
      <c r="W609" s="91">
        <v>1.69</v>
      </c>
      <c r="X609" s="91">
        <v>10.14</v>
      </c>
      <c r="Y609" s="110" t="s">
        <v>7087</v>
      </c>
      <c r="Z609" s="110" t="s">
        <v>1</v>
      </c>
      <c r="AB609" s="133" t="s">
        <v>7669</v>
      </c>
      <c r="AC609" s="133" t="s">
        <v>9098</v>
      </c>
      <c r="AD609" s="133" t="s">
        <v>1759</v>
      </c>
      <c r="AE609" s="79">
        <v>6</v>
      </c>
      <c r="AF609" s="79" t="s">
        <v>11152</v>
      </c>
      <c r="AG609" s="134">
        <v>0.875</v>
      </c>
      <c r="AH609" s="134">
        <v>7.5</v>
      </c>
      <c r="AI609" s="134">
        <v>14.5</v>
      </c>
      <c r="AJ609" s="134">
        <v>0.36899999999999999</v>
      </c>
      <c r="AK609" s="134">
        <v>14.824999999999999</v>
      </c>
      <c r="AL609" s="134">
        <v>8.4499999999999993</v>
      </c>
      <c r="AM609" s="134">
        <v>5.125</v>
      </c>
      <c r="AN609" s="134">
        <v>2.6539999999999999</v>
      </c>
      <c r="AO609" s="134">
        <v>0.372</v>
      </c>
      <c r="AP609" s="134">
        <v>0</v>
      </c>
      <c r="AQ609" s="134">
        <v>108</v>
      </c>
      <c r="AR609" s="134">
        <v>54</v>
      </c>
      <c r="AS609" s="134"/>
      <c r="AT609" s="133" t="s">
        <v>7066</v>
      </c>
      <c r="AU609" s="133" t="s">
        <v>7075</v>
      </c>
      <c r="AV609" s="133" t="s">
        <v>9601</v>
      </c>
      <c r="AW609" s="133" t="s">
        <v>9630</v>
      </c>
    </row>
    <row r="610" spans="1:49" x14ac:dyDescent="0.25">
      <c r="A610" s="80" t="s">
        <v>1779</v>
      </c>
      <c r="B610" s="80" t="s">
        <v>1780</v>
      </c>
      <c r="C610" s="80" t="s">
        <v>9650</v>
      </c>
      <c r="D610" s="80" t="s">
        <v>9651</v>
      </c>
      <c r="E610" s="80" t="s">
        <v>1772</v>
      </c>
      <c r="F610" s="80" t="s">
        <v>9652</v>
      </c>
      <c r="G610" s="80" t="s">
        <v>9644</v>
      </c>
      <c r="H610" s="80" t="s">
        <v>9653</v>
      </c>
      <c r="I610" s="80" t="s">
        <v>5375</v>
      </c>
      <c r="K610" s="80" t="s">
        <v>1820</v>
      </c>
      <c r="L610" s="80" t="s">
        <v>218</v>
      </c>
      <c r="M610" s="80" t="s">
        <v>1891</v>
      </c>
      <c r="N610" s="80" t="s">
        <v>3385</v>
      </c>
      <c r="O610" s="80" t="s">
        <v>3521</v>
      </c>
      <c r="P610" s="80" t="s">
        <v>4079</v>
      </c>
      <c r="Q610" s="80" t="s">
        <v>5375</v>
      </c>
      <c r="R610" s="80" t="s">
        <v>5453</v>
      </c>
      <c r="S610" s="80" t="s">
        <v>1762</v>
      </c>
      <c r="T610" s="80" t="s">
        <v>1757</v>
      </c>
      <c r="U610" s="110">
        <v>6.4</v>
      </c>
      <c r="V610" s="110">
        <v>38.4</v>
      </c>
      <c r="W610" s="91">
        <v>1.6588000000000001</v>
      </c>
      <c r="X610" s="91">
        <v>19.9056</v>
      </c>
      <c r="Y610" s="110" t="s">
        <v>14932</v>
      </c>
      <c r="Z610" s="110" t="s">
        <v>1</v>
      </c>
      <c r="AB610" s="133" t="s">
        <v>7163</v>
      </c>
      <c r="AC610" s="133" t="s">
        <v>8814</v>
      </c>
      <c r="AD610" s="133" t="s">
        <v>1760</v>
      </c>
      <c r="AE610" s="79">
        <v>96</v>
      </c>
      <c r="AF610" s="79" t="s">
        <v>11095</v>
      </c>
      <c r="AG610" s="134">
        <v>1</v>
      </c>
      <c r="AH610" s="134">
        <v>4.9370000000000003</v>
      </c>
      <c r="AI610" s="134">
        <v>9</v>
      </c>
      <c r="AJ610" s="134">
        <v>0.23599999999999999</v>
      </c>
      <c r="AK610" s="134">
        <v>7.5</v>
      </c>
      <c r="AL610" s="134">
        <v>6.75</v>
      </c>
      <c r="AM610" s="134">
        <v>5.75</v>
      </c>
      <c r="AN610" s="134">
        <v>2.95</v>
      </c>
      <c r="AO610" s="134">
        <v>0.16800000000000001</v>
      </c>
      <c r="AP610" s="134">
        <v>1.25</v>
      </c>
      <c r="AQ610" s="134">
        <v>1.25</v>
      </c>
      <c r="AR610" s="134">
        <v>6</v>
      </c>
      <c r="AS610" s="134">
        <v>6.0000000000000001E-3</v>
      </c>
      <c r="AT610" s="133" t="s">
        <v>9572</v>
      </c>
      <c r="AU610" s="133" t="s">
        <v>1760</v>
      </c>
      <c r="AV610" s="133" t="s">
        <v>9598</v>
      </c>
      <c r="AW610" s="133" t="s">
        <v>9629</v>
      </c>
    </row>
    <row r="611" spans="1:49" x14ac:dyDescent="0.25">
      <c r="A611" s="80" t="s">
        <v>1779</v>
      </c>
      <c r="B611" s="80" t="s">
        <v>1809</v>
      </c>
      <c r="C611" s="80" t="s">
        <v>10204</v>
      </c>
      <c r="D611" s="80" t="s">
        <v>10205</v>
      </c>
      <c r="E611" s="80" t="s">
        <v>1787</v>
      </c>
      <c r="F611" s="80" t="s">
        <v>10206</v>
      </c>
      <c r="G611" s="80" t="s">
        <v>9705</v>
      </c>
      <c r="H611" s="80" t="s">
        <v>10175</v>
      </c>
      <c r="I611" s="80" t="s">
        <v>9635</v>
      </c>
      <c r="K611" s="80" t="s">
        <v>1820</v>
      </c>
      <c r="L611" s="80" t="s">
        <v>241</v>
      </c>
      <c r="M611" s="80" t="s">
        <v>2770</v>
      </c>
      <c r="N611" s="80" t="s">
        <v>3418</v>
      </c>
      <c r="O611" s="80" t="s">
        <v>3800</v>
      </c>
      <c r="P611" s="80" t="s">
        <v>4874</v>
      </c>
      <c r="Q611" s="80" t="s">
        <v>5374</v>
      </c>
      <c r="R611" s="80" t="s">
        <v>6341</v>
      </c>
      <c r="S611" s="80" t="s">
        <v>1759</v>
      </c>
      <c r="T611" s="80" t="s">
        <v>1758</v>
      </c>
      <c r="U611" s="110">
        <v>8.25</v>
      </c>
      <c r="V611" s="110">
        <v>24.75</v>
      </c>
      <c r="W611" s="91">
        <v>3.09375</v>
      </c>
      <c r="X611" s="91">
        <v>18.5625</v>
      </c>
      <c r="Y611" s="110" t="s">
        <v>7087</v>
      </c>
      <c r="Z611" s="110" t="s">
        <v>1</v>
      </c>
      <c r="AB611" s="133" t="s">
        <v>8051</v>
      </c>
      <c r="AC611" s="133" t="s">
        <v>9271</v>
      </c>
      <c r="AD611" s="133" t="s">
        <v>1768</v>
      </c>
      <c r="AE611" s="79">
        <v>216</v>
      </c>
      <c r="AF611" s="79" t="s">
        <v>11218</v>
      </c>
      <c r="AG611" s="134">
        <v>0.25</v>
      </c>
      <c r="AH611" s="134">
        <v>6.5</v>
      </c>
      <c r="AI611" s="134">
        <v>8.25</v>
      </c>
      <c r="AJ611" s="134">
        <v>0.14399999999999999</v>
      </c>
      <c r="AK611" s="134">
        <v>7</v>
      </c>
      <c r="AL611" s="134">
        <v>6.75</v>
      </c>
      <c r="AM611" s="134">
        <v>1.75</v>
      </c>
      <c r="AN611" s="134">
        <v>0.9</v>
      </c>
      <c r="AO611" s="134">
        <v>4.8000000000000001E-2</v>
      </c>
      <c r="AP611" s="134">
        <v>0</v>
      </c>
      <c r="AQ611" s="134">
        <v>66</v>
      </c>
      <c r="AR611" s="134">
        <v>5.5</v>
      </c>
      <c r="AS611" s="134"/>
      <c r="AT611" s="133" t="s">
        <v>1772</v>
      </c>
      <c r="AU611" s="133" t="s">
        <v>7080</v>
      </c>
      <c r="AV611" s="133" t="s">
        <v>9597</v>
      </c>
      <c r="AW611" s="133" t="s">
        <v>9628</v>
      </c>
    </row>
    <row r="612" spans="1:49" x14ac:dyDescent="0.25">
      <c r="A612" s="80" t="s">
        <v>1779</v>
      </c>
      <c r="B612" s="80" t="s">
        <v>1784</v>
      </c>
      <c r="C612" s="80" t="s">
        <v>10053</v>
      </c>
      <c r="D612" s="80" t="s">
        <v>10054</v>
      </c>
      <c r="E612" s="80" t="s">
        <v>1791</v>
      </c>
      <c r="F612" s="80" t="s">
        <v>10055</v>
      </c>
      <c r="G612" s="80" t="s">
        <v>9812</v>
      </c>
      <c r="H612" s="80" t="s">
        <v>10056</v>
      </c>
      <c r="I612" s="80" t="s">
        <v>5382</v>
      </c>
      <c r="K612" s="80" t="s">
        <v>13936</v>
      </c>
      <c r="L612" s="80" t="s">
        <v>78</v>
      </c>
      <c r="M612" s="80" t="s">
        <v>2266</v>
      </c>
      <c r="N612" s="80" t="s">
        <v>3372</v>
      </c>
      <c r="O612" s="80" t="s">
        <v>3630</v>
      </c>
      <c r="P612" s="80" t="s">
        <v>4369</v>
      </c>
      <c r="Q612" s="80" t="s">
        <v>5382</v>
      </c>
      <c r="R612" s="80" t="s">
        <v>5830</v>
      </c>
      <c r="S612" s="80" t="s">
        <v>1766</v>
      </c>
      <c r="T612" s="80" t="s">
        <v>1757</v>
      </c>
      <c r="U612" s="110">
        <v>16.8</v>
      </c>
      <c r="V612" s="110">
        <v>100.8</v>
      </c>
      <c r="W612" s="91">
        <v>6.3</v>
      </c>
      <c r="X612" s="91">
        <v>75.599999999999994</v>
      </c>
      <c r="Y612" s="110" t="s">
        <v>7087</v>
      </c>
      <c r="Z612" s="110" t="s">
        <v>1</v>
      </c>
      <c r="AB612" s="133" t="s">
        <v>7539</v>
      </c>
      <c r="AC612" s="133" t="s">
        <v>7539</v>
      </c>
      <c r="AD612" s="133" t="s">
        <v>1759</v>
      </c>
      <c r="AE612" s="79">
        <v>12</v>
      </c>
      <c r="AF612" s="79" t="s">
        <v>11184</v>
      </c>
      <c r="AG612" s="134">
        <v>2.625</v>
      </c>
      <c r="AH612" s="134">
        <v>8</v>
      </c>
      <c r="AI612" s="134">
        <v>8</v>
      </c>
      <c r="AJ612" s="134">
        <v>0.81899999999999995</v>
      </c>
      <c r="AK612" s="134">
        <v>17.312999999999999</v>
      </c>
      <c r="AL612" s="134">
        <v>16.812999999999999</v>
      </c>
      <c r="AM612" s="134">
        <v>9.625</v>
      </c>
      <c r="AN612" s="134">
        <v>14.81</v>
      </c>
      <c r="AO612" s="134">
        <v>1.621</v>
      </c>
      <c r="AP612" s="134">
        <v>0.15</v>
      </c>
      <c r="AQ612" s="134">
        <v>16</v>
      </c>
      <c r="AR612" s="134">
        <v>16</v>
      </c>
      <c r="AS612" s="134">
        <v>2.5000000000000001E-2</v>
      </c>
      <c r="AT612" s="133" t="s">
        <v>1764</v>
      </c>
      <c r="AU612" s="133" t="s">
        <v>7065</v>
      </c>
      <c r="AV612" s="133" t="s">
        <v>9601</v>
      </c>
      <c r="AW612" s="133" t="s">
        <v>9630</v>
      </c>
    </row>
    <row r="613" spans="1:49" x14ac:dyDescent="0.25">
      <c r="A613" s="80" t="s">
        <v>1779</v>
      </c>
      <c r="B613" s="80" t="s">
        <v>1780</v>
      </c>
      <c r="C613" s="80" t="s">
        <v>9821</v>
      </c>
      <c r="D613" s="80" t="s">
        <v>9822</v>
      </c>
      <c r="E613" s="80" t="s">
        <v>1781</v>
      </c>
      <c r="F613" s="80" t="s">
        <v>9823</v>
      </c>
      <c r="G613" s="80" t="s">
        <v>9685</v>
      </c>
      <c r="H613" s="80" t="s">
        <v>9824</v>
      </c>
      <c r="I613" s="80" t="s">
        <v>5375</v>
      </c>
      <c r="K613" s="80" t="s">
        <v>1820</v>
      </c>
      <c r="L613" s="80" t="s">
        <v>997</v>
      </c>
      <c r="M613" s="80" t="s">
        <v>2160</v>
      </c>
      <c r="N613" s="80" t="s">
        <v>3382</v>
      </c>
      <c r="O613" s="80" t="s">
        <v>3556</v>
      </c>
      <c r="P613" s="80" t="s">
        <v>4335</v>
      </c>
      <c r="Q613" s="80" t="s">
        <v>5375</v>
      </c>
      <c r="R613" s="80" t="s">
        <v>5723</v>
      </c>
      <c r="S613" s="80" t="s">
        <v>1762</v>
      </c>
      <c r="T613" s="80" t="s">
        <v>1767</v>
      </c>
      <c r="U613" s="110">
        <v>13.5</v>
      </c>
      <c r="V613" s="110">
        <v>67.5</v>
      </c>
      <c r="W613" s="91">
        <v>4.08</v>
      </c>
      <c r="X613" s="91">
        <v>40.799999999999997</v>
      </c>
      <c r="Y613" s="110" t="s">
        <v>7087</v>
      </c>
      <c r="Z613" s="110" t="s">
        <v>1</v>
      </c>
      <c r="AB613" s="133" t="s">
        <v>7432</v>
      </c>
      <c r="AC613" s="133" t="s">
        <v>8978</v>
      </c>
      <c r="AD613" s="133" t="s">
        <v>1759</v>
      </c>
      <c r="AE613" s="79">
        <v>10</v>
      </c>
      <c r="AF613" s="79" t="s">
        <v>11122</v>
      </c>
      <c r="AG613" s="134">
        <v>1.75</v>
      </c>
      <c r="AH613" s="134">
        <v>10.125</v>
      </c>
      <c r="AI613" s="134">
        <v>10.125</v>
      </c>
      <c r="AJ613" s="134">
        <v>1.04</v>
      </c>
      <c r="AK613" s="134">
        <v>18.812999999999999</v>
      </c>
      <c r="AL613" s="134">
        <v>11.063000000000001</v>
      </c>
      <c r="AM613" s="134">
        <v>11.375</v>
      </c>
      <c r="AN613" s="134">
        <v>11.77</v>
      </c>
      <c r="AO613" s="134">
        <v>1.37</v>
      </c>
      <c r="AP613" s="134">
        <v>0.75</v>
      </c>
      <c r="AQ613" s="134">
        <v>10</v>
      </c>
      <c r="AR613" s="134">
        <v>10</v>
      </c>
      <c r="AS613" s="134">
        <v>0.05</v>
      </c>
      <c r="AT613" s="133" t="s">
        <v>1760</v>
      </c>
      <c r="AU613" s="133" t="s">
        <v>1764</v>
      </c>
      <c r="AV613" s="133" t="s">
        <v>9603</v>
      </c>
      <c r="AW613" s="133" t="s">
        <v>9630</v>
      </c>
    </row>
    <row r="614" spans="1:49" x14ac:dyDescent="0.25">
      <c r="A614" s="80" t="s">
        <v>1779</v>
      </c>
      <c r="B614" s="80" t="s">
        <v>1809</v>
      </c>
      <c r="C614" s="80" t="s">
        <v>10256</v>
      </c>
      <c r="D614" s="80" t="s">
        <v>10257</v>
      </c>
      <c r="E614" s="80" t="s">
        <v>1788</v>
      </c>
      <c r="F614" s="80" t="s">
        <v>10258</v>
      </c>
      <c r="G614" s="80" t="s">
        <v>9677</v>
      </c>
      <c r="H614" s="80" t="s">
        <v>10259</v>
      </c>
      <c r="I614" s="80" t="s">
        <v>5376</v>
      </c>
      <c r="K614" s="80" t="s">
        <v>1820</v>
      </c>
      <c r="L614" s="80" t="s">
        <v>243</v>
      </c>
      <c r="M614" s="80" t="s">
        <v>13194</v>
      </c>
      <c r="N614" s="80" t="s">
        <v>3410</v>
      </c>
      <c r="O614" s="80" t="s">
        <v>3723</v>
      </c>
      <c r="P614" s="80" t="s">
        <v>4875</v>
      </c>
      <c r="Q614" s="80" t="s">
        <v>5374</v>
      </c>
      <c r="R614" s="80" t="s">
        <v>6342</v>
      </c>
      <c r="S614" s="80" t="s">
        <v>1760</v>
      </c>
      <c r="T614" s="80" t="s">
        <v>1757</v>
      </c>
      <c r="U614" s="110">
        <v>7.85</v>
      </c>
      <c r="V614" s="110">
        <v>47.1</v>
      </c>
      <c r="W614" s="91">
        <v>2.7475000000000001</v>
      </c>
      <c r="X614" s="91">
        <v>32.97</v>
      </c>
      <c r="Y614" s="110" t="s">
        <v>7087</v>
      </c>
      <c r="Z614" s="110" t="s">
        <v>1</v>
      </c>
      <c r="AB614" s="133" t="s">
        <v>8052</v>
      </c>
      <c r="AC614" s="133" t="s">
        <v>9272</v>
      </c>
      <c r="AD614" s="133" t="s">
        <v>1759</v>
      </c>
      <c r="AE614" s="79">
        <v>12</v>
      </c>
      <c r="AF614" s="79" t="s">
        <v>11145</v>
      </c>
      <c r="AG614" s="134">
        <v>0.75</v>
      </c>
      <c r="AH614" s="134">
        <v>8.875</v>
      </c>
      <c r="AI614" s="134">
        <v>8.875</v>
      </c>
      <c r="AJ614" s="134">
        <v>0.22500000000000001</v>
      </c>
      <c r="AK614" s="134">
        <v>9.2200000000000006</v>
      </c>
      <c r="AL614" s="134">
        <v>7.97</v>
      </c>
      <c r="AM614" s="134">
        <v>9.44</v>
      </c>
      <c r="AN614" s="134">
        <v>3.1</v>
      </c>
      <c r="AO614" s="134">
        <v>0.40100000000000002</v>
      </c>
      <c r="AP614" s="134">
        <v>0.5</v>
      </c>
      <c r="AQ614" s="134">
        <v>8.75</v>
      </c>
      <c r="AR614" s="134">
        <v>8.75</v>
      </c>
      <c r="AS614" s="134">
        <v>0.03</v>
      </c>
      <c r="AT614" s="133" t="s">
        <v>1761</v>
      </c>
      <c r="AU614" s="133" t="s">
        <v>7065</v>
      </c>
      <c r="AV614" s="133" t="s">
        <v>9603</v>
      </c>
      <c r="AW614" s="133" t="s">
        <v>9630</v>
      </c>
    </row>
    <row r="615" spans="1:49" x14ac:dyDescent="0.25">
      <c r="A615" s="80" t="s">
        <v>1779</v>
      </c>
      <c r="B615" s="80" t="s">
        <v>1780</v>
      </c>
      <c r="C615" s="80" t="s">
        <v>9786</v>
      </c>
      <c r="D615" s="80" t="s">
        <v>9787</v>
      </c>
      <c r="E615" s="80" t="s">
        <v>1772</v>
      </c>
      <c r="F615" s="80" t="s">
        <v>9788</v>
      </c>
      <c r="G615" s="80" t="s">
        <v>9700</v>
      </c>
      <c r="H615" s="80" t="s">
        <v>9789</v>
      </c>
      <c r="I615" s="80" t="s">
        <v>5375</v>
      </c>
      <c r="K615" s="80" t="s">
        <v>1820</v>
      </c>
      <c r="L615" s="80" t="s">
        <v>1103</v>
      </c>
      <c r="M615" s="80" t="s">
        <v>1895</v>
      </c>
      <c r="N615" s="80" t="s">
        <v>3382</v>
      </c>
      <c r="O615" s="80" t="s">
        <v>3551</v>
      </c>
      <c r="P615" s="80" t="s">
        <v>4083</v>
      </c>
      <c r="Q615" s="80" t="s">
        <v>5375</v>
      </c>
      <c r="R615" s="80" t="s">
        <v>5458</v>
      </c>
      <c r="S615" s="80" t="s">
        <v>1759</v>
      </c>
      <c r="T615" s="80" t="s">
        <v>1757</v>
      </c>
      <c r="U615" s="110">
        <v>6.45</v>
      </c>
      <c r="V615" s="110">
        <v>38.700000000000003</v>
      </c>
      <c r="W615" s="91">
        <v>1.5427999999999999</v>
      </c>
      <c r="X615" s="91">
        <v>18.5136</v>
      </c>
      <c r="Y615" s="110" t="s">
        <v>14932</v>
      </c>
      <c r="Z615" s="110" t="s">
        <v>1</v>
      </c>
      <c r="AB615" s="133" t="s">
        <v>7167</v>
      </c>
      <c r="AC615" s="133" t="s">
        <v>8817</v>
      </c>
      <c r="AD615" s="133" t="s">
        <v>1764</v>
      </c>
      <c r="AE615" s="79">
        <v>48</v>
      </c>
      <c r="AF615" s="79" t="s">
        <v>11116</v>
      </c>
      <c r="AG615" s="134">
        <v>0.5</v>
      </c>
      <c r="AH615" s="134">
        <v>7.25</v>
      </c>
      <c r="AI615" s="134">
        <v>17.5</v>
      </c>
      <c r="AJ615" s="134">
        <v>0.32</v>
      </c>
      <c r="AK615" s="134">
        <v>14.938000000000001</v>
      </c>
      <c r="AL615" s="134">
        <v>8.5630000000000006</v>
      </c>
      <c r="AM615" s="134">
        <v>5.375</v>
      </c>
      <c r="AN615" s="134">
        <v>4</v>
      </c>
      <c r="AO615" s="134">
        <v>0.39800000000000002</v>
      </c>
      <c r="AP615" s="134">
        <v>0</v>
      </c>
      <c r="AQ615" s="134">
        <v>108</v>
      </c>
      <c r="AR615" s="134">
        <v>54</v>
      </c>
      <c r="AS615" s="134"/>
      <c r="AT615" s="133" t="s">
        <v>1771</v>
      </c>
      <c r="AU615" s="133" t="s">
        <v>1760</v>
      </c>
      <c r="AV615" s="133" t="s">
        <v>9602</v>
      </c>
      <c r="AW615" s="133" t="s">
        <v>9629</v>
      </c>
    </row>
    <row r="616" spans="1:49" x14ac:dyDescent="0.25">
      <c r="A616" s="80" t="s">
        <v>1779</v>
      </c>
      <c r="B616" s="80" t="s">
        <v>1780</v>
      </c>
      <c r="C616" s="80" t="s">
        <v>9736</v>
      </c>
      <c r="D616" s="80" t="s">
        <v>9737</v>
      </c>
      <c r="E616" s="80" t="s">
        <v>1794</v>
      </c>
      <c r="F616" s="80" t="s">
        <v>9738</v>
      </c>
      <c r="G616" s="80" t="s">
        <v>9726</v>
      </c>
      <c r="H616" s="80" t="s">
        <v>9739</v>
      </c>
      <c r="I616" s="80" t="s">
        <v>5375</v>
      </c>
      <c r="K616" s="80" t="s">
        <v>12338</v>
      </c>
      <c r="L616" s="80" t="s">
        <v>668</v>
      </c>
      <c r="M616" s="80" t="s">
        <v>2271</v>
      </c>
      <c r="N616" s="80" t="s">
        <v>3378</v>
      </c>
      <c r="O616" s="80" t="s">
        <v>3535</v>
      </c>
      <c r="P616" s="80" t="s">
        <v>4439</v>
      </c>
      <c r="Q616" s="80" t="s">
        <v>5375</v>
      </c>
      <c r="R616" s="80" t="s">
        <v>5835</v>
      </c>
      <c r="S616" s="80" t="s">
        <v>1762</v>
      </c>
      <c r="T616" s="80" t="s">
        <v>1767</v>
      </c>
      <c r="U616" s="110">
        <v>8.25</v>
      </c>
      <c r="V616" s="110">
        <v>41.25</v>
      </c>
      <c r="W616" s="91">
        <v>3.1654</v>
      </c>
      <c r="X616" s="91">
        <v>31.654</v>
      </c>
      <c r="Y616" s="110" t="s">
        <v>14933</v>
      </c>
      <c r="Z616" s="110" t="s">
        <v>1</v>
      </c>
      <c r="AB616" s="133" t="s">
        <v>7544</v>
      </c>
      <c r="AC616" s="133" t="s">
        <v>7544</v>
      </c>
      <c r="AD616" s="133" t="s">
        <v>1759</v>
      </c>
      <c r="AE616" s="79">
        <v>10</v>
      </c>
      <c r="AF616" s="79" t="s">
        <v>11102</v>
      </c>
      <c r="AG616" s="134">
        <v>3.15</v>
      </c>
      <c r="AH616" s="134">
        <v>3.15</v>
      </c>
      <c r="AI616" s="134">
        <v>9.5299999999999994</v>
      </c>
      <c r="AJ616" s="134">
        <v>0.41199999999999998</v>
      </c>
      <c r="AK616" s="134">
        <v>16.2</v>
      </c>
      <c r="AL616" s="134">
        <v>6.8250000000000002</v>
      </c>
      <c r="AM616" s="134">
        <v>10.525</v>
      </c>
      <c r="AN616" s="134">
        <v>4.29</v>
      </c>
      <c r="AO616" s="134">
        <v>0.67300000000000004</v>
      </c>
      <c r="AP616" s="134">
        <v>3.125</v>
      </c>
      <c r="AQ616" s="134">
        <v>3.125</v>
      </c>
      <c r="AR616" s="134">
        <v>3.75</v>
      </c>
      <c r="AS616" s="134">
        <v>2.5000000000000001E-2</v>
      </c>
      <c r="AT616" s="133" t="s">
        <v>1765</v>
      </c>
      <c r="AU616" s="133" t="s">
        <v>1764</v>
      </c>
      <c r="AV616" s="133" t="s">
        <v>9608</v>
      </c>
      <c r="AW616" s="133" t="s">
        <v>9629</v>
      </c>
    </row>
    <row r="617" spans="1:49" x14ac:dyDescent="0.25">
      <c r="A617" s="80" t="s">
        <v>1779</v>
      </c>
      <c r="B617" s="80" t="s">
        <v>1780</v>
      </c>
      <c r="C617" s="80" t="s">
        <v>9723</v>
      </c>
      <c r="D617" s="80" t="s">
        <v>9724</v>
      </c>
      <c r="E617" s="80" t="s">
        <v>1792</v>
      </c>
      <c r="F617" s="80" t="s">
        <v>9725</v>
      </c>
      <c r="G617" s="80" t="s">
        <v>9726</v>
      </c>
      <c r="H617" s="80" t="s">
        <v>9727</v>
      </c>
      <c r="I617" s="80" t="s">
        <v>9728</v>
      </c>
      <c r="K617" s="80" t="s">
        <v>1820</v>
      </c>
      <c r="L617" s="80" t="s">
        <v>266</v>
      </c>
      <c r="M617" s="80" t="s">
        <v>2163</v>
      </c>
      <c r="N617" s="80" t="s">
        <v>3377</v>
      </c>
      <c r="O617" s="80" t="s">
        <v>3533</v>
      </c>
      <c r="P617" s="80" t="s">
        <v>4338</v>
      </c>
      <c r="Q617" s="80" t="s">
        <v>5379</v>
      </c>
      <c r="R617" s="80" t="s">
        <v>5726</v>
      </c>
      <c r="S617" s="80" t="s">
        <v>1760</v>
      </c>
      <c r="T617" s="80" t="s">
        <v>1757</v>
      </c>
      <c r="U617" s="110">
        <v>1.9</v>
      </c>
      <c r="V617" s="110">
        <v>11.4</v>
      </c>
      <c r="W617" s="91">
        <v>1.2635000000000001</v>
      </c>
      <c r="X617" s="91">
        <v>15.162000000000001</v>
      </c>
      <c r="Y617" s="110" t="s">
        <v>14933</v>
      </c>
      <c r="Z617" s="110" t="s">
        <v>1</v>
      </c>
      <c r="AB617" s="133" t="s">
        <v>7435</v>
      </c>
      <c r="AC617" s="133" t="s">
        <v>7435</v>
      </c>
      <c r="AD617" s="133" t="s">
        <v>1759</v>
      </c>
      <c r="AE617" s="79">
        <v>12</v>
      </c>
      <c r="AF617" s="79" t="s">
        <v>11098</v>
      </c>
      <c r="AG617" s="134">
        <v>3.15</v>
      </c>
      <c r="AH617" s="134">
        <v>3.15</v>
      </c>
      <c r="AI617" s="134">
        <v>5.51</v>
      </c>
      <c r="AJ617" s="134">
        <v>0.16400000000000001</v>
      </c>
      <c r="AK617" s="134">
        <v>9.9700000000000006</v>
      </c>
      <c r="AL617" s="134">
        <v>6.72</v>
      </c>
      <c r="AM617" s="134">
        <v>8.69</v>
      </c>
      <c r="AN617" s="134">
        <v>2.0499999999999998</v>
      </c>
      <c r="AO617" s="134">
        <v>0.33700000000000002</v>
      </c>
      <c r="AP617" s="134">
        <v>3.75</v>
      </c>
      <c r="AQ617" s="134">
        <v>3.125</v>
      </c>
      <c r="AR617" s="134">
        <v>3.125</v>
      </c>
      <c r="AS617" s="134">
        <v>2.5000000000000001E-2</v>
      </c>
      <c r="AT617" s="133" t="s">
        <v>9567</v>
      </c>
      <c r="AU617" s="133" t="s">
        <v>7065</v>
      </c>
      <c r="AV617" s="133" t="s">
        <v>9608</v>
      </c>
      <c r="AW617" s="133" t="s">
        <v>9629</v>
      </c>
    </row>
    <row r="618" spans="1:49" x14ac:dyDescent="0.25">
      <c r="A618" s="80" t="s">
        <v>1779</v>
      </c>
      <c r="B618" s="80" t="s">
        <v>1809</v>
      </c>
      <c r="C618" s="80" t="s">
        <v>10260</v>
      </c>
      <c r="D618" s="80" t="s">
        <v>10261</v>
      </c>
      <c r="E618" s="80" t="s">
        <v>1788</v>
      </c>
      <c r="F618" s="80" t="s">
        <v>10262</v>
      </c>
      <c r="G618" s="80" t="s">
        <v>9695</v>
      </c>
      <c r="H618" s="80" t="s">
        <v>10263</v>
      </c>
      <c r="I618" s="80" t="s">
        <v>5376</v>
      </c>
      <c r="K618" s="80" t="s">
        <v>1820</v>
      </c>
      <c r="L618" s="80" t="s">
        <v>245</v>
      </c>
      <c r="M618" s="80" t="s">
        <v>13195</v>
      </c>
      <c r="N618" s="80" t="s">
        <v>3410</v>
      </c>
      <c r="O618" s="80" t="s">
        <v>3700</v>
      </c>
      <c r="P618" s="80" t="s">
        <v>4876</v>
      </c>
      <c r="Q618" s="80" t="s">
        <v>5374</v>
      </c>
      <c r="R618" s="80" t="s">
        <v>6343</v>
      </c>
      <c r="S618" s="80" t="s">
        <v>1760</v>
      </c>
      <c r="T618" s="80" t="s">
        <v>1757</v>
      </c>
      <c r="U618" s="110">
        <v>5.95</v>
      </c>
      <c r="V618" s="110">
        <v>35.700000000000003</v>
      </c>
      <c r="W618" s="91">
        <v>2.0825</v>
      </c>
      <c r="X618" s="91">
        <v>24.99</v>
      </c>
      <c r="Y618" s="110" t="s">
        <v>7087</v>
      </c>
      <c r="Z618" s="110" t="s">
        <v>1</v>
      </c>
      <c r="AB618" s="133" t="s">
        <v>8053</v>
      </c>
      <c r="AC618" s="133" t="s">
        <v>9273</v>
      </c>
      <c r="AD618" s="133" t="s">
        <v>1759</v>
      </c>
      <c r="AE618" s="79">
        <v>12</v>
      </c>
      <c r="AF618" s="79" t="s">
        <v>11091</v>
      </c>
      <c r="AG618" s="134">
        <v>0.625</v>
      </c>
      <c r="AH618" s="134">
        <v>6.875</v>
      </c>
      <c r="AI618" s="134">
        <v>6.875</v>
      </c>
      <c r="AJ618" s="134">
        <v>0.13100000000000001</v>
      </c>
      <c r="AK618" s="134">
        <v>7.22</v>
      </c>
      <c r="AL618" s="134">
        <v>6.8449999999999998</v>
      </c>
      <c r="AM618" s="134">
        <v>7.44</v>
      </c>
      <c r="AN618" s="134">
        <v>1.782</v>
      </c>
      <c r="AO618" s="134">
        <v>0.21299999999999999</v>
      </c>
      <c r="AP618" s="134">
        <v>0.5</v>
      </c>
      <c r="AQ618" s="134">
        <v>6.875</v>
      </c>
      <c r="AR618" s="134">
        <v>6.875</v>
      </c>
      <c r="AS618" s="134">
        <v>1.6E-2</v>
      </c>
      <c r="AT618" s="133" t="s">
        <v>9573</v>
      </c>
      <c r="AU618" s="133" t="s">
        <v>1758</v>
      </c>
      <c r="AV618" s="133" t="s">
        <v>9603</v>
      </c>
      <c r="AW618" s="133" t="s">
        <v>9630</v>
      </c>
    </row>
    <row r="619" spans="1:49" x14ac:dyDescent="0.25">
      <c r="A619" s="80" t="s">
        <v>1779</v>
      </c>
      <c r="B619" s="80" t="s">
        <v>1780</v>
      </c>
      <c r="C619" s="80" t="s">
        <v>9650</v>
      </c>
      <c r="D619" s="80" t="s">
        <v>9651</v>
      </c>
      <c r="E619" s="80" t="s">
        <v>1772</v>
      </c>
      <c r="F619" s="80" t="s">
        <v>9652</v>
      </c>
      <c r="G619" s="80" t="s">
        <v>9644</v>
      </c>
      <c r="H619" s="80" t="s">
        <v>9653</v>
      </c>
      <c r="I619" s="80" t="s">
        <v>5375</v>
      </c>
      <c r="K619" s="80" t="s">
        <v>1820</v>
      </c>
      <c r="L619" s="80" t="s">
        <v>763</v>
      </c>
      <c r="M619" s="80" t="s">
        <v>1898</v>
      </c>
      <c r="N619" s="80" t="s">
        <v>3371</v>
      </c>
      <c r="O619" s="80" t="s">
        <v>3521</v>
      </c>
      <c r="P619" s="80" t="s">
        <v>4086</v>
      </c>
      <c r="Q619" s="80" t="s">
        <v>5375</v>
      </c>
      <c r="R619" s="80" t="s">
        <v>5461</v>
      </c>
      <c r="S619" s="80" t="s">
        <v>1762</v>
      </c>
      <c r="T619" s="80" t="s">
        <v>1757</v>
      </c>
      <c r="U619" s="110">
        <v>6.4</v>
      </c>
      <c r="V619" s="110">
        <v>38.4</v>
      </c>
      <c r="W619" s="91">
        <v>1.6588000000000001</v>
      </c>
      <c r="X619" s="91">
        <v>19.9056</v>
      </c>
      <c r="Y619" s="110" t="s">
        <v>14932</v>
      </c>
      <c r="Z619" s="110" t="s">
        <v>1</v>
      </c>
      <c r="AB619" s="133" t="s">
        <v>7170</v>
      </c>
      <c r="AC619" s="133" t="s">
        <v>8819</v>
      </c>
      <c r="AD619" s="133" t="s">
        <v>1760</v>
      </c>
      <c r="AE619" s="79">
        <v>96</v>
      </c>
      <c r="AF619" s="79" t="s">
        <v>11095</v>
      </c>
      <c r="AG619" s="134">
        <v>1</v>
      </c>
      <c r="AH619" s="134">
        <v>4.9370000000000003</v>
      </c>
      <c r="AI619" s="134">
        <v>9</v>
      </c>
      <c r="AJ619" s="134">
        <v>0.23599999999999999</v>
      </c>
      <c r="AK619" s="134">
        <v>7.5</v>
      </c>
      <c r="AL619" s="134">
        <v>6.75</v>
      </c>
      <c r="AM619" s="134">
        <v>5.75</v>
      </c>
      <c r="AN619" s="134">
        <v>2.95</v>
      </c>
      <c r="AO619" s="134">
        <v>0.16800000000000001</v>
      </c>
      <c r="AP619" s="134">
        <v>1.25</v>
      </c>
      <c r="AQ619" s="134">
        <v>1.25</v>
      </c>
      <c r="AR619" s="134">
        <v>6</v>
      </c>
      <c r="AS619" s="134">
        <v>6.0000000000000001E-3</v>
      </c>
      <c r="AT619" s="133" t="s">
        <v>9572</v>
      </c>
      <c r="AU619" s="133" t="s">
        <v>1760</v>
      </c>
      <c r="AV619" s="133" t="s">
        <v>9598</v>
      </c>
      <c r="AW619" s="133" t="s">
        <v>9629</v>
      </c>
    </row>
    <row r="620" spans="1:49" x14ac:dyDescent="0.25">
      <c r="A620" s="80" t="s">
        <v>1779</v>
      </c>
      <c r="B620" s="80" t="s">
        <v>1780</v>
      </c>
      <c r="C620" s="80" t="s">
        <v>10097</v>
      </c>
      <c r="D620" s="80" t="s">
        <v>10098</v>
      </c>
      <c r="E620" s="80" t="s">
        <v>1781</v>
      </c>
      <c r="F620" s="80" t="s">
        <v>10099</v>
      </c>
      <c r="G620" s="80" t="s">
        <v>9700</v>
      </c>
      <c r="H620" s="80" t="s">
        <v>10100</v>
      </c>
      <c r="I620" s="80" t="s">
        <v>5375</v>
      </c>
      <c r="K620" s="80" t="s">
        <v>1820</v>
      </c>
      <c r="L620" s="80" t="s">
        <v>1362</v>
      </c>
      <c r="M620" s="80" t="s">
        <v>2402</v>
      </c>
      <c r="N620" s="80" t="s">
        <v>3366</v>
      </c>
      <c r="O620" s="80" t="s">
        <v>3638</v>
      </c>
      <c r="P620" s="80" t="s">
        <v>4542</v>
      </c>
      <c r="Q620" s="80" t="s">
        <v>5375</v>
      </c>
      <c r="R620" s="80" t="s">
        <v>5967</v>
      </c>
      <c r="S620" s="80" t="s">
        <v>1759</v>
      </c>
      <c r="T620" s="80" t="s">
        <v>1758</v>
      </c>
      <c r="U620" s="110">
        <v>7.3</v>
      </c>
      <c r="V620" s="110">
        <v>21.9</v>
      </c>
      <c r="W620" s="91">
        <v>1.69</v>
      </c>
      <c r="X620" s="91">
        <v>10.14</v>
      </c>
      <c r="Y620" s="110" t="s">
        <v>7087</v>
      </c>
      <c r="Z620" s="110" t="s">
        <v>1</v>
      </c>
      <c r="AB620" s="133" t="s">
        <v>7676</v>
      </c>
      <c r="AC620" s="133" t="s">
        <v>7676</v>
      </c>
      <c r="AD620" s="133" t="s">
        <v>1759</v>
      </c>
      <c r="AE620" s="79">
        <v>6</v>
      </c>
      <c r="AF620" s="79" t="s">
        <v>11152</v>
      </c>
      <c r="AG620" s="134">
        <v>0.875</v>
      </c>
      <c r="AH620" s="134">
        <v>7.5</v>
      </c>
      <c r="AI620" s="134">
        <v>14.5</v>
      </c>
      <c r="AJ620" s="134">
        <v>0.36899999999999999</v>
      </c>
      <c r="AK620" s="134">
        <v>14.824999999999999</v>
      </c>
      <c r="AL620" s="134">
        <v>8.4499999999999993</v>
      </c>
      <c r="AM620" s="134">
        <v>5.125</v>
      </c>
      <c r="AN620" s="134">
        <v>2.6539999999999999</v>
      </c>
      <c r="AO620" s="134">
        <v>0.372</v>
      </c>
      <c r="AP620" s="134">
        <v>0</v>
      </c>
      <c r="AQ620" s="134">
        <v>108</v>
      </c>
      <c r="AR620" s="134">
        <v>54</v>
      </c>
      <c r="AS620" s="134"/>
      <c r="AT620" s="133" t="s">
        <v>7066</v>
      </c>
      <c r="AU620" s="133" t="s">
        <v>7075</v>
      </c>
      <c r="AV620" s="133" t="s">
        <v>9601</v>
      </c>
      <c r="AW620" s="133" t="s">
        <v>9630</v>
      </c>
    </row>
    <row r="621" spans="1:49" x14ac:dyDescent="0.25">
      <c r="A621" s="80" t="s">
        <v>1779</v>
      </c>
      <c r="B621" s="80" t="s">
        <v>1809</v>
      </c>
      <c r="C621" s="80" t="s">
        <v>10299</v>
      </c>
      <c r="D621" s="80" t="s">
        <v>10300</v>
      </c>
      <c r="E621" s="80" t="s">
        <v>1785</v>
      </c>
      <c r="F621" s="80" t="s">
        <v>10301</v>
      </c>
      <c r="G621" s="80" t="s">
        <v>9668</v>
      </c>
      <c r="H621" s="80" t="s">
        <v>10302</v>
      </c>
      <c r="I621" s="80" t="s">
        <v>5376</v>
      </c>
      <c r="K621" s="80" t="s">
        <v>1820</v>
      </c>
      <c r="L621" s="80" t="s">
        <v>246</v>
      </c>
      <c r="M621" s="80" t="s">
        <v>2772</v>
      </c>
      <c r="N621" s="80" t="s">
        <v>3410</v>
      </c>
      <c r="O621" s="80" t="s">
        <v>3801</v>
      </c>
      <c r="P621" s="80" t="s">
        <v>4878</v>
      </c>
      <c r="Q621" s="80" t="s">
        <v>5374</v>
      </c>
      <c r="R621" s="80" t="s">
        <v>6345</v>
      </c>
      <c r="S621" s="80" t="s">
        <v>1765</v>
      </c>
      <c r="T621" s="80" t="s">
        <v>1757</v>
      </c>
      <c r="U621" s="110">
        <v>7.45</v>
      </c>
      <c r="V621" s="110">
        <v>44.7</v>
      </c>
      <c r="W621" s="91">
        <v>3.4679799999999998</v>
      </c>
      <c r="X621" s="91">
        <v>41.615699999999997</v>
      </c>
      <c r="Y621" s="110" t="s">
        <v>14933</v>
      </c>
      <c r="Z621" s="110" t="s">
        <v>1</v>
      </c>
      <c r="AB621" s="133" t="s">
        <v>8055</v>
      </c>
      <c r="AC621" s="133" t="s">
        <v>9275</v>
      </c>
      <c r="AD621" s="133" t="s">
        <v>1760</v>
      </c>
      <c r="AE621" s="79">
        <v>96</v>
      </c>
      <c r="AF621" s="79" t="s">
        <v>11284</v>
      </c>
      <c r="AG621" s="134">
        <v>0.43</v>
      </c>
      <c r="AH621" s="134">
        <v>6.5</v>
      </c>
      <c r="AI621" s="134">
        <v>6.5</v>
      </c>
      <c r="AJ621" s="134">
        <v>0.23</v>
      </c>
      <c r="AK621" s="134">
        <v>6.89</v>
      </c>
      <c r="AL621" s="134">
        <v>6.89</v>
      </c>
      <c r="AM621" s="134">
        <v>5.51</v>
      </c>
      <c r="AN621" s="134">
        <v>2.87</v>
      </c>
      <c r="AO621" s="134">
        <v>0.151</v>
      </c>
      <c r="AP621" s="134">
        <v>12.875</v>
      </c>
      <c r="AQ621" s="134">
        <v>12.75</v>
      </c>
      <c r="AR621" s="134">
        <v>12.875</v>
      </c>
      <c r="AS621" s="134">
        <v>0.01</v>
      </c>
      <c r="AT621" s="133" t="s">
        <v>1772</v>
      </c>
      <c r="AU621" s="133" t="s">
        <v>1760</v>
      </c>
      <c r="AV621" s="133" t="s">
        <v>9601</v>
      </c>
      <c r="AW621" s="133" t="s">
        <v>9629</v>
      </c>
    </row>
    <row r="622" spans="1:49" x14ac:dyDescent="0.25">
      <c r="A622" s="80" t="s">
        <v>1779</v>
      </c>
      <c r="B622" s="80" t="s">
        <v>1786</v>
      </c>
      <c r="C622" s="80" t="s">
        <v>9988</v>
      </c>
      <c r="D622" s="80" t="s">
        <v>9989</v>
      </c>
      <c r="E622" s="80" t="s">
        <v>7086</v>
      </c>
      <c r="F622" s="80" t="s">
        <v>9990</v>
      </c>
      <c r="G622" s="80" t="s">
        <v>9700</v>
      </c>
      <c r="H622" s="80" t="s">
        <v>9991</v>
      </c>
      <c r="I622" s="80" t="s">
        <v>9635</v>
      </c>
      <c r="K622" s="80" t="s">
        <v>12328</v>
      </c>
      <c r="L622" s="80" t="s">
        <v>1004</v>
      </c>
      <c r="M622" s="80" t="s">
        <v>2166</v>
      </c>
      <c r="N622" s="80" t="s">
        <v>3386</v>
      </c>
      <c r="O622" s="80" t="s">
        <v>3551</v>
      </c>
      <c r="P622" s="80" t="s">
        <v>4341</v>
      </c>
      <c r="Q622" s="80" t="s">
        <v>5374</v>
      </c>
      <c r="R622" s="80" t="s">
        <v>5729</v>
      </c>
      <c r="S622" s="80" t="s">
        <v>1759</v>
      </c>
      <c r="T622" s="80" t="s">
        <v>1757</v>
      </c>
      <c r="U622" s="110">
        <v>7.5</v>
      </c>
      <c r="V622" s="110">
        <v>45</v>
      </c>
      <c r="W622" s="91">
        <v>3.2625000000000002</v>
      </c>
      <c r="X622" s="91">
        <v>39.15</v>
      </c>
      <c r="Y622" s="110" t="s">
        <v>14932</v>
      </c>
      <c r="Z622" s="110" t="s">
        <v>1</v>
      </c>
      <c r="AB622" s="133" t="s">
        <v>7438</v>
      </c>
      <c r="AC622" s="133" t="s">
        <v>8981</v>
      </c>
      <c r="AD622" s="133" t="s">
        <v>1764</v>
      </c>
      <c r="AE622" s="79">
        <v>48</v>
      </c>
      <c r="AF622" s="79" t="s">
        <v>11167</v>
      </c>
      <c r="AG622" s="134">
        <v>0.25</v>
      </c>
      <c r="AH622" s="134">
        <v>8.5</v>
      </c>
      <c r="AI622" s="134">
        <v>16.5</v>
      </c>
      <c r="AJ622" s="134">
        <v>0.27500000000000002</v>
      </c>
      <c r="AK622" s="134">
        <v>14.125</v>
      </c>
      <c r="AL622" s="134">
        <v>7.5</v>
      </c>
      <c r="AM622" s="134">
        <v>2.5</v>
      </c>
      <c r="AN622" s="134">
        <v>3.73</v>
      </c>
      <c r="AO622" s="134">
        <v>0.153</v>
      </c>
      <c r="AP622" s="134">
        <v>0</v>
      </c>
      <c r="AQ622" s="134">
        <v>108</v>
      </c>
      <c r="AR622" s="134">
        <v>54</v>
      </c>
      <c r="AS622" s="134"/>
      <c r="AT622" s="133" t="s">
        <v>1773</v>
      </c>
      <c r="AU622" s="133" t="s">
        <v>1791</v>
      </c>
      <c r="AV622" s="133" t="s">
        <v>9602</v>
      </c>
      <c r="AW622" s="133" t="s">
        <v>9629</v>
      </c>
    </row>
    <row r="623" spans="1:49" x14ac:dyDescent="0.25">
      <c r="A623" s="80" t="s">
        <v>1779</v>
      </c>
      <c r="B623" s="80" t="s">
        <v>1780</v>
      </c>
      <c r="C623" s="80" t="s">
        <v>9687</v>
      </c>
      <c r="D623" s="80" t="s">
        <v>9688</v>
      </c>
      <c r="E623" s="80" t="s">
        <v>1772</v>
      </c>
      <c r="F623" s="80" t="s">
        <v>9689</v>
      </c>
      <c r="G623" s="80" t="s">
        <v>9690</v>
      </c>
      <c r="H623" s="80" t="s">
        <v>9691</v>
      </c>
      <c r="I623" s="80" t="s">
        <v>5375</v>
      </c>
      <c r="K623" s="80" t="s">
        <v>1820</v>
      </c>
      <c r="L623" s="80" t="s">
        <v>1105</v>
      </c>
      <c r="M623" s="80" t="s">
        <v>1905</v>
      </c>
      <c r="N623" s="80" t="s">
        <v>3382</v>
      </c>
      <c r="O623" s="80" t="s">
        <v>3526</v>
      </c>
      <c r="P623" s="80" t="s">
        <v>4093</v>
      </c>
      <c r="Q623" s="80" t="s">
        <v>5375</v>
      </c>
      <c r="R623" s="80" t="s">
        <v>5468</v>
      </c>
      <c r="S623" s="80" t="s">
        <v>1759</v>
      </c>
      <c r="T623" s="80" t="s">
        <v>1758</v>
      </c>
      <c r="U623" s="110">
        <v>17.5</v>
      </c>
      <c r="V623" s="110">
        <v>52.5</v>
      </c>
      <c r="W623" s="91">
        <v>5.0111999999999997</v>
      </c>
      <c r="X623" s="91">
        <v>30.0672</v>
      </c>
      <c r="Y623" s="110" t="s">
        <v>14932</v>
      </c>
      <c r="Z623" s="110" t="s">
        <v>1</v>
      </c>
      <c r="AB623" s="133" t="s">
        <v>7177</v>
      </c>
      <c r="AC623" s="133" t="s">
        <v>7177</v>
      </c>
      <c r="AD623" s="133" t="s">
        <v>1759</v>
      </c>
      <c r="AE623" s="79">
        <v>6</v>
      </c>
      <c r="AF623" s="79" t="s">
        <v>11090</v>
      </c>
      <c r="AG623" s="134">
        <v>0.5</v>
      </c>
      <c r="AH623" s="134">
        <v>10</v>
      </c>
      <c r="AI623" s="134">
        <v>18.25</v>
      </c>
      <c r="AJ623" s="134">
        <v>0.42399999999999999</v>
      </c>
      <c r="AK623" s="134">
        <v>15.5</v>
      </c>
      <c r="AL623" s="134">
        <v>9.5</v>
      </c>
      <c r="AM623" s="134">
        <v>4.75</v>
      </c>
      <c r="AN623" s="134">
        <v>2.65</v>
      </c>
      <c r="AO623" s="134">
        <v>0.40500000000000003</v>
      </c>
      <c r="AP623" s="134">
        <v>0</v>
      </c>
      <c r="AQ623" s="134">
        <v>168</v>
      </c>
      <c r="AR623" s="134">
        <v>29</v>
      </c>
      <c r="AS623" s="134">
        <v>0.26900000000000002</v>
      </c>
      <c r="AT623" s="133" t="s">
        <v>7070</v>
      </c>
      <c r="AU623" s="133" t="s">
        <v>1767</v>
      </c>
      <c r="AV623" s="133" t="s">
        <v>9602</v>
      </c>
      <c r="AW623" s="133" t="s">
        <v>9629</v>
      </c>
    </row>
    <row r="624" spans="1:49" x14ac:dyDescent="0.25">
      <c r="A624" s="80" t="s">
        <v>1779</v>
      </c>
      <c r="B624" s="80" t="s">
        <v>1804</v>
      </c>
      <c r="C624" s="80" t="s">
        <v>10006</v>
      </c>
      <c r="D624" s="80" t="s">
        <v>10007</v>
      </c>
      <c r="E624" s="80" t="s">
        <v>1766</v>
      </c>
      <c r="F624" s="80" t="s">
        <v>10008</v>
      </c>
      <c r="G624" s="80" t="s">
        <v>9668</v>
      </c>
      <c r="H624" s="80" t="s">
        <v>10009</v>
      </c>
      <c r="I624" s="80" t="s">
        <v>1804</v>
      </c>
      <c r="K624" s="80" t="s">
        <v>13934</v>
      </c>
      <c r="L624" s="80" t="s">
        <v>689</v>
      </c>
      <c r="M624" s="80" t="s">
        <v>2404</v>
      </c>
      <c r="N624" s="80" t="s">
        <v>13941</v>
      </c>
      <c r="O624" s="80" t="s">
        <v>3547</v>
      </c>
      <c r="P624" s="80" t="s">
        <v>4544</v>
      </c>
      <c r="Q624" s="80" t="s">
        <v>1804</v>
      </c>
      <c r="R624" s="80" t="s">
        <v>5969</v>
      </c>
      <c r="S624" s="80" t="s">
        <v>1763</v>
      </c>
      <c r="T624" s="80" t="s">
        <v>1757</v>
      </c>
      <c r="U624" s="110">
        <v>7.45</v>
      </c>
      <c r="V624" s="110">
        <v>44.7</v>
      </c>
      <c r="W624" s="91">
        <v>1.86</v>
      </c>
      <c r="X624" s="91">
        <v>22.32</v>
      </c>
      <c r="Y624" s="110" t="s">
        <v>7087</v>
      </c>
      <c r="Z624" s="110" t="s">
        <v>1</v>
      </c>
      <c r="AB624" s="133" t="s">
        <v>7678</v>
      </c>
      <c r="AC624" s="133" t="s">
        <v>7678</v>
      </c>
      <c r="AD624" s="133" t="s">
        <v>1759</v>
      </c>
      <c r="AE624" s="79">
        <v>12</v>
      </c>
      <c r="AF624" s="79" t="s">
        <v>11170</v>
      </c>
      <c r="AG624" s="134">
        <v>0.75</v>
      </c>
      <c r="AH624" s="134">
        <v>6.5</v>
      </c>
      <c r="AI624" s="134">
        <v>6.5</v>
      </c>
      <c r="AJ624" s="134">
        <v>0.17199999999999999</v>
      </c>
      <c r="AK624" s="134">
        <v>10.845000000000001</v>
      </c>
      <c r="AL624" s="134">
        <v>6.8449999999999998</v>
      </c>
      <c r="AM624" s="134">
        <v>6.8150000000000004</v>
      </c>
      <c r="AN624" s="134">
        <v>2.3570000000000002</v>
      </c>
      <c r="AO624" s="134">
        <v>0.29299999999999998</v>
      </c>
      <c r="AP624" s="134">
        <v>5.5E-2</v>
      </c>
      <c r="AQ624" s="134">
        <v>12.875</v>
      </c>
      <c r="AR624" s="134">
        <v>12.875</v>
      </c>
      <c r="AS624" s="134">
        <v>0.01</v>
      </c>
      <c r="AT624" s="133" t="s">
        <v>1761</v>
      </c>
      <c r="AU624" s="133" t="s">
        <v>7077</v>
      </c>
      <c r="AV624" s="133" t="s">
        <v>9601</v>
      </c>
      <c r="AW624" s="133" t="s">
        <v>9630</v>
      </c>
    </row>
    <row r="625" spans="1:49" x14ac:dyDescent="0.25">
      <c r="A625" s="80" t="s">
        <v>1779</v>
      </c>
      <c r="B625" s="80" t="s">
        <v>1780</v>
      </c>
      <c r="C625" s="80" t="s">
        <v>9736</v>
      </c>
      <c r="D625" s="80" t="s">
        <v>9737</v>
      </c>
      <c r="E625" s="80" t="s">
        <v>1794</v>
      </c>
      <c r="F625" s="80" t="s">
        <v>9738</v>
      </c>
      <c r="G625" s="80" t="s">
        <v>9726</v>
      </c>
      <c r="H625" s="80" t="s">
        <v>9739</v>
      </c>
      <c r="I625" s="80" t="s">
        <v>5375</v>
      </c>
      <c r="K625" s="80" t="s">
        <v>1820</v>
      </c>
      <c r="L625" s="80" t="s">
        <v>1039</v>
      </c>
      <c r="M625" s="80" t="s">
        <v>2277</v>
      </c>
      <c r="N625" s="80" t="s">
        <v>3379</v>
      </c>
      <c r="O625" s="80" t="s">
        <v>3535</v>
      </c>
      <c r="P625" s="80" t="s">
        <v>4445</v>
      </c>
      <c r="Q625" s="80" t="s">
        <v>5375</v>
      </c>
      <c r="R625" s="80" t="s">
        <v>5842</v>
      </c>
      <c r="S625" s="80" t="s">
        <v>1762</v>
      </c>
      <c r="T625" s="80" t="s">
        <v>1767</v>
      </c>
      <c r="U625" s="110">
        <v>8.25</v>
      </c>
      <c r="V625" s="110">
        <v>41.25</v>
      </c>
      <c r="W625" s="91">
        <v>3.1654</v>
      </c>
      <c r="X625" s="91">
        <v>31.654</v>
      </c>
      <c r="Y625" s="110" t="s">
        <v>14933</v>
      </c>
      <c r="Z625" s="110" t="s">
        <v>1</v>
      </c>
      <c r="AB625" s="133" t="s">
        <v>7551</v>
      </c>
      <c r="AC625" s="133" t="s">
        <v>7551</v>
      </c>
      <c r="AD625" s="133" t="s">
        <v>1759</v>
      </c>
      <c r="AE625" s="79">
        <v>10</v>
      </c>
      <c r="AF625" s="79" t="s">
        <v>11102</v>
      </c>
      <c r="AG625" s="134">
        <v>3.15</v>
      </c>
      <c r="AH625" s="134">
        <v>3.15</v>
      </c>
      <c r="AI625" s="134">
        <v>9.5299999999999994</v>
      </c>
      <c r="AJ625" s="134">
        <v>0.41199999999999998</v>
      </c>
      <c r="AK625" s="134">
        <v>16.2</v>
      </c>
      <c r="AL625" s="134">
        <v>6.8250000000000002</v>
      </c>
      <c r="AM625" s="134">
        <v>10.525</v>
      </c>
      <c r="AN625" s="134">
        <v>4.29</v>
      </c>
      <c r="AO625" s="134">
        <v>0.67300000000000004</v>
      </c>
      <c r="AP625" s="134">
        <v>3.125</v>
      </c>
      <c r="AQ625" s="134">
        <v>3.125</v>
      </c>
      <c r="AR625" s="134">
        <v>3.75</v>
      </c>
      <c r="AS625" s="134">
        <v>2.5000000000000001E-2</v>
      </c>
      <c r="AT625" s="133" t="s">
        <v>1765</v>
      </c>
      <c r="AU625" s="133" t="s">
        <v>1764</v>
      </c>
      <c r="AV625" s="133" t="s">
        <v>9608</v>
      </c>
      <c r="AW625" s="133" t="s">
        <v>9629</v>
      </c>
    </row>
    <row r="626" spans="1:49" x14ac:dyDescent="0.25">
      <c r="A626" s="80" t="s">
        <v>1779</v>
      </c>
      <c r="B626" s="80" t="s">
        <v>1809</v>
      </c>
      <c r="C626" s="80" t="s">
        <v>10307</v>
      </c>
      <c r="D626" s="80" t="s">
        <v>10308</v>
      </c>
      <c r="E626" s="80" t="s">
        <v>1785</v>
      </c>
      <c r="F626" s="80" t="s">
        <v>10309</v>
      </c>
      <c r="G626" s="80" t="s">
        <v>9744</v>
      </c>
      <c r="H626" s="80" t="s">
        <v>10302</v>
      </c>
      <c r="I626" s="80" t="s">
        <v>5376</v>
      </c>
      <c r="K626" s="80" t="s">
        <v>1820</v>
      </c>
      <c r="L626" s="80" t="s">
        <v>612</v>
      </c>
      <c r="M626" s="80" t="s">
        <v>2774</v>
      </c>
      <c r="N626" s="80" t="s">
        <v>3410</v>
      </c>
      <c r="O626" s="80" t="s">
        <v>3802</v>
      </c>
      <c r="P626" s="80" t="s">
        <v>4880</v>
      </c>
      <c r="Q626" s="80" t="s">
        <v>5374</v>
      </c>
      <c r="R626" s="80" t="s">
        <v>6347</v>
      </c>
      <c r="S626" s="80" t="s">
        <v>1765</v>
      </c>
      <c r="T626" s="80" t="s">
        <v>1757</v>
      </c>
      <c r="U626" s="110">
        <v>6.05</v>
      </c>
      <c r="V626" s="110">
        <v>36.299999999999997</v>
      </c>
      <c r="W626" s="91">
        <v>2.8162799999999999</v>
      </c>
      <c r="X626" s="91">
        <v>33.795299999999997</v>
      </c>
      <c r="Y626" s="110" t="s">
        <v>14933</v>
      </c>
      <c r="Z626" s="110" t="s">
        <v>1</v>
      </c>
      <c r="AB626" s="133" t="s">
        <v>8057</v>
      </c>
      <c r="AC626" s="133" t="s">
        <v>9277</v>
      </c>
      <c r="AD626" s="133" t="s">
        <v>1760</v>
      </c>
      <c r="AE626" s="79">
        <v>96</v>
      </c>
      <c r="AF626" s="79" t="s">
        <v>11285</v>
      </c>
      <c r="AG626" s="134">
        <v>0.43</v>
      </c>
      <c r="AH626" s="134">
        <v>5</v>
      </c>
      <c r="AI626" s="134">
        <v>5</v>
      </c>
      <c r="AJ626" s="134">
        <v>0.14399999999999999</v>
      </c>
      <c r="AK626" s="134">
        <v>5.31</v>
      </c>
      <c r="AL626" s="134">
        <v>5.31</v>
      </c>
      <c r="AM626" s="134">
        <v>5.51</v>
      </c>
      <c r="AN626" s="134">
        <v>1.8</v>
      </c>
      <c r="AO626" s="134">
        <v>0.09</v>
      </c>
      <c r="AP626" s="134">
        <v>5.5E-2</v>
      </c>
      <c r="AQ626" s="134">
        <v>10</v>
      </c>
      <c r="AR626" s="134">
        <v>10</v>
      </c>
      <c r="AS626" s="134">
        <v>6.0000000000000001E-3</v>
      </c>
      <c r="AT626" s="133" t="s">
        <v>9588</v>
      </c>
      <c r="AU626" s="133" t="s">
        <v>1760</v>
      </c>
      <c r="AV626" s="133" t="s">
        <v>9601</v>
      </c>
      <c r="AW626" s="133" t="s">
        <v>9629</v>
      </c>
    </row>
    <row r="627" spans="1:49" x14ac:dyDescent="0.25">
      <c r="A627" s="80" t="s">
        <v>1779</v>
      </c>
      <c r="B627" s="80" t="s">
        <v>1780</v>
      </c>
      <c r="C627" s="80" t="s">
        <v>9723</v>
      </c>
      <c r="D627" s="80" t="s">
        <v>9724</v>
      </c>
      <c r="E627" s="80" t="s">
        <v>1792</v>
      </c>
      <c r="F627" s="80" t="s">
        <v>9725</v>
      </c>
      <c r="G627" s="80" t="s">
        <v>9726</v>
      </c>
      <c r="H627" s="80" t="s">
        <v>9727</v>
      </c>
      <c r="I627" s="80" t="s">
        <v>9728</v>
      </c>
      <c r="K627" s="80" t="s">
        <v>1820</v>
      </c>
      <c r="L627" s="80" t="s">
        <v>268</v>
      </c>
      <c r="M627" s="80" t="s">
        <v>2169</v>
      </c>
      <c r="N627" s="80" t="s">
        <v>3369</v>
      </c>
      <c r="O627" s="80" t="s">
        <v>3533</v>
      </c>
      <c r="P627" s="80" t="s">
        <v>4344</v>
      </c>
      <c r="Q627" s="80" t="s">
        <v>5379</v>
      </c>
      <c r="R627" s="80" t="s">
        <v>5732</v>
      </c>
      <c r="S627" s="80" t="s">
        <v>1760</v>
      </c>
      <c r="T627" s="80" t="s">
        <v>1757</v>
      </c>
      <c r="U627" s="110">
        <v>1.9</v>
      </c>
      <c r="V627" s="110">
        <v>11.4</v>
      </c>
      <c r="W627" s="91">
        <v>1.2635000000000001</v>
      </c>
      <c r="X627" s="91">
        <v>15.162000000000001</v>
      </c>
      <c r="Y627" s="110" t="s">
        <v>14933</v>
      </c>
      <c r="Z627" s="110" t="s">
        <v>1</v>
      </c>
      <c r="AB627" s="133" t="s">
        <v>7441</v>
      </c>
      <c r="AC627" s="133" t="s">
        <v>7441</v>
      </c>
      <c r="AD627" s="133" t="s">
        <v>1759</v>
      </c>
      <c r="AE627" s="79">
        <v>12</v>
      </c>
      <c r="AF627" s="79" t="s">
        <v>11098</v>
      </c>
      <c r="AG627" s="134">
        <v>3.15</v>
      </c>
      <c r="AH627" s="134">
        <v>3.15</v>
      </c>
      <c r="AI627" s="134">
        <v>5.51</v>
      </c>
      <c r="AJ627" s="134">
        <v>0.16400000000000001</v>
      </c>
      <c r="AK627" s="134">
        <v>9.9700000000000006</v>
      </c>
      <c r="AL627" s="134">
        <v>6.72</v>
      </c>
      <c r="AM627" s="134">
        <v>8.69</v>
      </c>
      <c r="AN627" s="134">
        <v>2.0499999999999998</v>
      </c>
      <c r="AO627" s="134">
        <v>0.33700000000000002</v>
      </c>
      <c r="AP627" s="134">
        <v>3.75</v>
      </c>
      <c r="AQ627" s="134">
        <v>3.125</v>
      </c>
      <c r="AR627" s="134">
        <v>3.125</v>
      </c>
      <c r="AS627" s="134">
        <v>2.5000000000000001E-2</v>
      </c>
      <c r="AT627" s="133" t="s">
        <v>9567</v>
      </c>
      <c r="AU627" s="133" t="s">
        <v>7065</v>
      </c>
      <c r="AV627" s="133" t="s">
        <v>9608</v>
      </c>
      <c r="AW627" s="133" t="s">
        <v>9629</v>
      </c>
    </row>
    <row r="628" spans="1:49" x14ac:dyDescent="0.25">
      <c r="A628" s="80" t="s">
        <v>1779</v>
      </c>
      <c r="B628" s="80" t="s">
        <v>1780</v>
      </c>
      <c r="C628" s="80" t="s">
        <v>9670</v>
      </c>
      <c r="D628" s="80" t="s">
        <v>9671</v>
      </c>
      <c r="E628" s="80" t="s">
        <v>1772</v>
      </c>
      <c r="F628" s="80" t="s">
        <v>9672</v>
      </c>
      <c r="G628" s="80" t="s">
        <v>9673</v>
      </c>
      <c r="H628" s="80" t="s">
        <v>9674</v>
      </c>
      <c r="I628" s="80" t="s">
        <v>5375</v>
      </c>
      <c r="K628" s="80" t="s">
        <v>1820</v>
      </c>
      <c r="L628" s="80" t="s">
        <v>764</v>
      </c>
      <c r="M628" s="80" t="s">
        <v>1909</v>
      </c>
      <c r="N628" s="80" t="s">
        <v>3382</v>
      </c>
      <c r="O628" s="80" t="s">
        <v>3522</v>
      </c>
      <c r="P628" s="80" t="s">
        <v>4097</v>
      </c>
      <c r="Q628" s="80" t="s">
        <v>5375</v>
      </c>
      <c r="R628" s="80" t="s">
        <v>5472</v>
      </c>
      <c r="S628" s="80" t="s">
        <v>1759</v>
      </c>
      <c r="T628" s="80" t="s">
        <v>1759</v>
      </c>
      <c r="U628" s="110">
        <v>43.2</v>
      </c>
      <c r="V628" s="110">
        <v>21.6</v>
      </c>
      <c r="W628" s="91">
        <v>13.05</v>
      </c>
      <c r="X628" s="91">
        <v>13.05</v>
      </c>
      <c r="Y628" s="110" t="s">
        <v>14932</v>
      </c>
      <c r="Z628" s="110" t="s">
        <v>1</v>
      </c>
      <c r="AB628" s="133" t="s">
        <v>7181</v>
      </c>
      <c r="AC628" s="133" t="s">
        <v>7181</v>
      </c>
      <c r="AD628" s="133" t="s">
        <v>1759</v>
      </c>
      <c r="AE628" s="79">
        <v>1</v>
      </c>
      <c r="AF628" s="79" t="s">
        <v>11086</v>
      </c>
      <c r="AG628" s="134">
        <v>2.75</v>
      </c>
      <c r="AH628" s="134">
        <v>2.75</v>
      </c>
      <c r="AI628" s="134">
        <v>40.25</v>
      </c>
      <c r="AJ628" s="134">
        <v>3.1320000000000001</v>
      </c>
      <c r="AK628" s="134">
        <v>2.75</v>
      </c>
      <c r="AL628" s="134">
        <v>2.75</v>
      </c>
      <c r="AM628" s="134">
        <v>40.625</v>
      </c>
      <c r="AN628" s="134">
        <v>3.2629999999999999</v>
      </c>
      <c r="AO628" s="134">
        <v>0.17799999999999999</v>
      </c>
      <c r="AP628" s="134">
        <v>0.01</v>
      </c>
      <c r="AQ628" s="134">
        <v>1200</v>
      </c>
      <c r="AR628" s="134">
        <v>40</v>
      </c>
      <c r="AS628" s="134"/>
      <c r="AT628" s="133" t="s">
        <v>9571</v>
      </c>
      <c r="AU628" s="133" t="s">
        <v>1759</v>
      </c>
      <c r="AV628" s="133" t="s">
        <v>9602</v>
      </c>
      <c r="AW628" s="133" t="s">
        <v>9629</v>
      </c>
    </row>
    <row r="629" spans="1:49" x14ac:dyDescent="0.25">
      <c r="A629" s="80" t="s">
        <v>1779</v>
      </c>
      <c r="B629" s="80" t="s">
        <v>1809</v>
      </c>
      <c r="C629" s="80" t="s">
        <v>1757</v>
      </c>
      <c r="D629" s="80" t="s">
        <v>10000</v>
      </c>
      <c r="E629" s="80" t="s">
        <v>1785</v>
      </c>
      <c r="F629" s="80" t="s">
        <v>10001</v>
      </c>
      <c r="G629" s="80" t="s">
        <v>9726</v>
      </c>
      <c r="H629" s="80" t="s">
        <v>9793</v>
      </c>
      <c r="I629" s="80" t="s">
        <v>5376</v>
      </c>
      <c r="K629" s="80" t="s">
        <v>1820</v>
      </c>
      <c r="L629" s="80" t="s">
        <v>959</v>
      </c>
      <c r="M629" s="80" t="s">
        <v>2776</v>
      </c>
      <c r="N629" s="80" t="s">
        <v>3410</v>
      </c>
      <c r="O629" s="80" t="s">
        <v>3535</v>
      </c>
      <c r="P629" s="80" t="s">
        <v>4882</v>
      </c>
      <c r="Q629" s="80" t="s">
        <v>5374</v>
      </c>
      <c r="R629" s="80" t="s">
        <v>6349</v>
      </c>
      <c r="S629" s="80" t="s">
        <v>1760</v>
      </c>
      <c r="T629" s="80" t="s">
        <v>1757</v>
      </c>
      <c r="U629" s="110">
        <v>5.7</v>
      </c>
      <c r="V629" s="110">
        <v>34.200000000000003</v>
      </c>
      <c r="W629" s="91">
        <v>2.8428800000000001</v>
      </c>
      <c r="X629" s="91">
        <v>34.1145</v>
      </c>
      <c r="Y629" s="110" t="s">
        <v>14933</v>
      </c>
      <c r="Z629" s="110" t="s">
        <v>1</v>
      </c>
      <c r="AB629" s="133" t="s">
        <v>8059</v>
      </c>
      <c r="AC629" s="133" t="s">
        <v>8059</v>
      </c>
      <c r="AD629" s="133" t="s">
        <v>1759</v>
      </c>
      <c r="AE629" s="79">
        <v>12</v>
      </c>
      <c r="AF629" s="79" t="s">
        <v>11098</v>
      </c>
      <c r="AG629" s="134">
        <v>3.15</v>
      </c>
      <c r="AH629" s="134">
        <v>3.15</v>
      </c>
      <c r="AI629" s="134">
        <v>5.51</v>
      </c>
      <c r="AJ629" s="134">
        <v>0.16800000000000001</v>
      </c>
      <c r="AK629" s="134">
        <v>9.9700000000000006</v>
      </c>
      <c r="AL629" s="134">
        <v>6.72</v>
      </c>
      <c r="AM629" s="134">
        <v>8.69</v>
      </c>
      <c r="AN629" s="134">
        <v>2.1</v>
      </c>
      <c r="AO629" s="134">
        <v>0.33700000000000002</v>
      </c>
      <c r="AP629" s="134">
        <v>3.125</v>
      </c>
      <c r="AQ629" s="134">
        <v>3.125</v>
      </c>
      <c r="AR629" s="134">
        <v>3.75</v>
      </c>
      <c r="AS629" s="134">
        <v>2.5000000000000001E-2</v>
      </c>
      <c r="AT629" s="133" t="s">
        <v>9567</v>
      </c>
      <c r="AU629" s="133" t="s">
        <v>7065</v>
      </c>
      <c r="AV629" s="133" t="s">
        <v>9608</v>
      </c>
      <c r="AW629" s="133" t="s">
        <v>9629</v>
      </c>
    </row>
    <row r="630" spans="1:49" x14ac:dyDescent="0.25">
      <c r="A630" s="80" t="s">
        <v>1779</v>
      </c>
      <c r="B630" s="80" t="s">
        <v>1780</v>
      </c>
      <c r="C630" s="80" t="s">
        <v>7072</v>
      </c>
      <c r="D630" s="80" t="s">
        <v>9926</v>
      </c>
      <c r="E630" s="80" t="s">
        <v>1781</v>
      </c>
      <c r="F630" s="80" t="s">
        <v>9927</v>
      </c>
      <c r="G630" s="80" t="s">
        <v>9668</v>
      </c>
      <c r="H630" s="80" t="s">
        <v>9928</v>
      </c>
      <c r="I630" s="80" t="s">
        <v>5375</v>
      </c>
      <c r="K630" s="80" t="s">
        <v>1820</v>
      </c>
      <c r="L630" s="80" t="s">
        <v>710</v>
      </c>
      <c r="M630" s="80" t="s">
        <v>2172</v>
      </c>
      <c r="N630" s="80" t="s">
        <v>3372</v>
      </c>
      <c r="O630" s="80" t="s">
        <v>3546</v>
      </c>
      <c r="P630" s="80" t="s">
        <v>4218</v>
      </c>
      <c r="Q630" s="80" t="s">
        <v>5375</v>
      </c>
      <c r="R630" s="80" t="s">
        <v>5735</v>
      </c>
      <c r="S630" s="80" t="s">
        <v>7067</v>
      </c>
      <c r="T630" s="80" t="s">
        <v>1758</v>
      </c>
      <c r="U630" s="110">
        <v>14.15</v>
      </c>
      <c r="V630" s="110">
        <v>42.45</v>
      </c>
      <c r="W630" s="91">
        <v>4.3600000000000003</v>
      </c>
      <c r="X630" s="91">
        <v>26.16</v>
      </c>
      <c r="Y630" s="110" t="s">
        <v>7087</v>
      </c>
      <c r="Z630" s="110" t="s">
        <v>1</v>
      </c>
      <c r="AB630" s="133" t="s">
        <v>7444</v>
      </c>
      <c r="AC630" s="133" t="s">
        <v>8985</v>
      </c>
      <c r="AD630" s="133" t="s">
        <v>1759</v>
      </c>
      <c r="AE630" s="79">
        <v>6</v>
      </c>
      <c r="AF630" s="79" t="s">
        <v>11149</v>
      </c>
      <c r="AG630" s="134">
        <v>2.5</v>
      </c>
      <c r="AH630" s="134">
        <v>13</v>
      </c>
      <c r="AI630" s="134">
        <v>6.5</v>
      </c>
      <c r="AJ630" s="134">
        <v>1.2749999999999999</v>
      </c>
      <c r="AK630" s="134">
        <v>16.7</v>
      </c>
      <c r="AL630" s="134">
        <v>14.574999999999999</v>
      </c>
      <c r="AM630" s="134">
        <v>7.65</v>
      </c>
      <c r="AN630" s="134">
        <v>8.65</v>
      </c>
      <c r="AO630" s="134">
        <v>1.0780000000000001</v>
      </c>
      <c r="AP630" s="134">
        <v>5.5E-2</v>
      </c>
      <c r="AQ630" s="134">
        <v>12.875</v>
      </c>
      <c r="AR630" s="134">
        <v>12.875</v>
      </c>
      <c r="AS630" s="134">
        <v>6.0000000000000001E-3</v>
      </c>
      <c r="AT630" s="133" t="s">
        <v>1758</v>
      </c>
      <c r="AU630" s="133" t="s">
        <v>1758</v>
      </c>
      <c r="AV630" s="133" t="s">
        <v>9601</v>
      </c>
      <c r="AW630" s="133" t="s">
        <v>9630</v>
      </c>
    </row>
    <row r="631" spans="1:49" x14ac:dyDescent="0.25">
      <c r="A631" s="80" t="s">
        <v>1779</v>
      </c>
      <c r="B631" s="80" t="s">
        <v>1780</v>
      </c>
      <c r="C631" s="80" t="s">
        <v>9650</v>
      </c>
      <c r="D631" s="80" t="s">
        <v>9651</v>
      </c>
      <c r="E631" s="80" t="s">
        <v>1772</v>
      </c>
      <c r="F631" s="80" t="s">
        <v>9652</v>
      </c>
      <c r="G631" s="80" t="s">
        <v>9644</v>
      </c>
      <c r="H631" s="80" t="s">
        <v>9653</v>
      </c>
      <c r="I631" s="80" t="s">
        <v>5375</v>
      </c>
      <c r="K631" s="80" t="s">
        <v>1820</v>
      </c>
      <c r="L631" s="80" t="s">
        <v>1106</v>
      </c>
      <c r="M631" s="80" t="s">
        <v>1917</v>
      </c>
      <c r="N631" s="80" t="s">
        <v>3382</v>
      </c>
      <c r="O631" s="80" t="s">
        <v>3516</v>
      </c>
      <c r="P631" s="80" t="s">
        <v>4105</v>
      </c>
      <c r="Q631" s="80" t="s">
        <v>5375</v>
      </c>
      <c r="R631" s="80" t="s">
        <v>5480</v>
      </c>
      <c r="S631" s="80" t="s">
        <v>1762</v>
      </c>
      <c r="T631" s="80" t="s">
        <v>1757</v>
      </c>
      <c r="U631" s="110">
        <v>6.4</v>
      </c>
      <c r="V631" s="110">
        <v>38.4</v>
      </c>
      <c r="W631" s="91">
        <v>1.6588000000000001</v>
      </c>
      <c r="X631" s="91">
        <v>19.9056</v>
      </c>
      <c r="Y631" s="110" t="s">
        <v>14932</v>
      </c>
      <c r="Z631" s="110" t="s">
        <v>1</v>
      </c>
      <c r="AB631" s="133" t="s">
        <v>7189</v>
      </c>
      <c r="AC631" s="133" t="s">
        <v>8828</v>
      </c>
      <c r="AD631" s="133" t="s">
        <v>1760</v>
      </c>
      <c r="AE631" s="79">
        <v>96</v>
      </c>
      <c r="AF631" s="79" t="s">
        <v>11078</v>
      </c>
      <c r="AG631" s="134">
        <v>1</v>
      </c>
      <c r="AH631" s="134">
        <v>4.9370000000000003</v>
      </c>
      <c r="AI631" s="134">
        <v>9.9369999999999994</v>
      </c>
      <c r="AJ631" s="134">
        <v>0.29599999999999999</v>
      </c>
      <c r="AK631" s="134">
        <v>8.75</v>
      </c>
      <c r="AL631" s="134">
        <v>7.75</v>
      </c>
      <c r="AM631" s="134">
        <v>5.25</v>
      </c>
      <c r="AN631" s="134">
        <v>3.7</v>
      </c>
      <c r="AO631" s="134">
        <v>0.20599999999999999</v>
      </c>
      <c r="AP631" s="134">
        <v>0.125</v>
      </c>
      <c r="AQ631" s="134">
        <v>1</v>
      </c>
      <c r="AR631" s="134">
        <v>7</v>
      </c>
      <c r="AS631" s="134">
        <v>1.2E-2</v>
      </c>
      <c r="AT631" s="133" t="s">
        <v>9567</v>
      </c>
      <c r="AU631" s="133" t="s">
        <v>7075</v>
      </c>
      <c r="AV631" s="133" t="s">
        <v>9598</v>
      </c>
      <c r="AW631" s="133" t="s">
        <v>9629</v>
      </c>
    </row>
    <row r="632" spans="1:49" x14ac:dyDescent="0.25">
      <c r="A632" s="80" t="s">
        <v>1779</v>
      </c>
      <c r="B632" s="80" t="s">
        <v>1780</v>
      </c>
      <c r="C632" s="80" t="s">
        <v>10097</v>
      </c>
      <c r="D632" s="80" t="s">
        <v>10098</v>
      </c>
      <c r="E632" s="80" t="s">
        <v>1781</v>
      </c>
      <c r="F632" s="80" t="s">
        <v>10099</v>
      </c>
      <c r="G632" s="80" t="s">
        <v>9700</v>
      </c>
      <c r="H632" s="80" t="s">
        <v>10100</v>
      </c>
      <c r="I632" s="80" t="s">
        <v>5375</v>
      </c>
      <c r="K632" s="80" t="s">
        <v>1820</v>
      </c>
      <c r="L632" s="80" t="s">
        <v>211</v>
      </c>
      <c r="M632" s="80" t="s">
        <v>2406</v>
      </c>
      <c r="N632" s="80" t="s">
        <v>3381</v>
      </c>
      <c r="O632" s="80" t="s">
        <v>3638</v>
      </c>
      <c r="P632" s="80" t="s">
        <v>4546</v>
      </c>
      <c r="Q632" s="80" t="s">
        <v>5375</v>
      </c>
      <c r="R632" s="80" t="s">
        <v>5971</v>
      </c>
      <c r="S632" s="80" t="s">
        <v>1759</v>
      </c>
      <c r="T632" s="80" t="s">
        <v>1758</v>
      </c>
      <c r="U632" s="110">
        <v>7.3</v>
      </c>
      <c r="V632" s="110">
        <v>21.9</v>
      </c>
      <c r="W632" s="91">
        <v>1.69</v>
      </c>
      <c r="X632" s="91">
        <v>10.14</v>
      </c>
      <c r="Y632" s="110" t="s">
        <v>7087</v>
      </c>
      <c r="Z632" s="110" t="s">
        <v>1</v>
      </c>
      <c r="AB632" s="133" t="s">
        <v>7680</v>
      </c>
      <c r="AC632" s="133" t="s">
        <v>7680</v>
      </c>
      <c r="AD632" s="133" t="s">
        <v>1759</v>
      </c>
      <c r="AE632" s="79">
        <v>6</v>
      </c>
      <c r="AF632" s="79" t="s">
        <v>11152</v>
      </c>
      <c r="AG632" s="134">
        <v>0.875</v>
      </c>
      <c r="AH632" s="134">
        <v>7.5</v>
      </c>
      <c r="AI632" s="134">
        <v>14.5</v>
      </c>
      <c r="AJ632" s="134">
        <v>0.36899999999999999</v>
      </c>
      <c r="AK632" s="134">
        <v>14.824999999999999</v>
      </c>
      <c r="AL632" s="134">
        <v>8.4499999999999993</v>
      </c>
      <c r="AM632" s="134">
        <v>5.125</v>
      </c>
      <c r="AN632" s="134">
        <v>2.6539999999999999</v>
      </c>
      <c r="AO632" s="134">
        <v>0.372</v>
      </c>
      <c r="AP632" s="134">
        <v>0</v>
      </c>
      <c r="AQ632" s="134">
        <v>108</v>
      </c>
      <c r="AR632" s="134">
        <v>54</v>
      </c>
      <c r="AS632" s="134"/>
      <c r="AT632" s="133" t="s">
        <v>7066</v>
      </c>
      <c r="AU632" s="133" t="s">
        <v>7075</v>
      </c>
      <c r="AV632" s="133" t="s">
        <v>9601</v>
      </c>
      <c r="AW632" s="133" t="s">
        <v>9630</v>
      </c>
    </row>
    <row r="633" spans="1:49" x14ac:dyDescent="0.25">
      <c r="A633" s="80" t="s">
        <v>1779</v>
      </c>
      <c r="B633" s="80" t="s">
        <v>1809</v>
      </c>
      <c r="C633" s="80" t="s">
        <v>10264</v>
      </c>
      <c r="D633" s="80" t="s">
        <v>10265</v>
      </c>
      <c r="E633" s="80" t="s">
        <v>7086</v>
      </c>
      <c r="F633" s="80" t="s">
        <v>10266</v>
      </c>
      <c r="G633" s="80" t="s">
        <v>9700</v>
      </c>
      <c r="H633" s="80" t="s">
        <v>10267</v>
      </c>
      <c r="I633" s="80" t="s">
        <v>5376</v>
      </c>
      <c r="K633" s="80" t="s">
        <v>1820</v>
      </c>
      <c r="L633" s="80" t="s">
        <v>616</v>
      </c>
      <c r="M633" s="80" t="s">
        <v>2778</v>
      </c>
      <c r="N633" s="80" t="s">
        <v>3410</v>
      </c>
      <c r="O633" s="80" t="s">
        <v>3671</v>
      </c>
      <c r="P633" s="80" t="s">
        <v>4884</v>
      </c>
      <c r="Q633" s="80" t="s">
        <v>5374</v>
      </c>
      <c r="R633" s="80" t="s">
        <v>6351</v>
      </c>
      <c r="S633" s="80" t="s">
        <v>1759</v>
      </c>
      <c r="T633" s="80" t="s">
        <v>1758</v>
      </c>
      <c r="U633" s="110">
        <v>9.9499999999999993</v>
      </c>
      <c r="V633" s="110">
        <v>29.85</v>
      </c>
      <c r="W633" s="91">
        <v>2.8855</v>
      </c>
      <c r="X633" s="91">
        <v>17.312999999999999</v>
      </c>
      <c r="Y633" s="110" t="s">
        <v>14932</v>
      </c>
      <c r="Z633" s="110" t="s">
        <v>1</v>
      </c>
      <c r="AB633" s="133" t="s">
        <v>8061</v>
      </c>
      <c r="AC633" s="133" t="s">
        <v>9280</v>
      </c>
      <c r="AD633" s="133" t="s">
        <v>1760</v>
      </c>
      <c r="AE633" s="79">
        <v>48</v>
      </c>
      <c r="AF633" s="79" t="s">
        <v>11214</v>
      </c>
      <c r="AG633" s="134">
        <v>0.188</v>
      </c>
      <c r="AH633" s="134">
        <v>7.5</v>
      </c>
      <c r="AI633" s="134">
        <v>16.25</v>
      </c>
      <c r="AJ633" s="134">
        <v>0.26</v>
      </c>
      <c r="AK633" s="134">
        <v>14.125</v>
      </c>
      <c r="AL633" s="134">
        <v>7.5</v>
      </c>
      <c r="AM633" s="134">
        <v>1</v>
      </c>
      <c r="AN633" s="134">
        <v>1.6</v>
      </c>
      <c r="AO633" s="134">
        <v>6.0999999999999999E-2</v>
      </c>
      <c r="AP633" s="134">
        <v>0</v>
      </c>
      <c r="AQ633" s="134">
        <v>102</v>
      </c>
      <c r="AR633" s="134">
        <v>54</v>
      </c>
      <c r="AS633" s="134"/>
      <c r="AT633" s="133" t="s">
        <v>1773</v>
      </c>
      <c r="AU633" s="133" t="s">
        <v>7074</v>
      </c>
      <c r="AV633" s="133" t="s">
        <v>9602</v>
      </c>
      <c r="AW633" s="133" t="s">
        <v>9629</v>
      </c>
    </row>
    <row r="634" spans="1:49" x14ac:dyDescent="0.25">
      <c r="A634" s="80" t="s">
        <v>1779</v>
      </c>
      <c r="B634" s="80" t="s">
        <v>1780</v>
      </c>
      <c r="C634" s="80" t="s">
        <v>9736</v>
      </c>
      <c r="D634" s="80" t="s">
        <v>9737</v>
      </c>
      <c r="E634" s="80" t="s">
        <v>1794</v>
      </c>
      <c r="F634" s="80" t="s">
        <v>9738</v>
      </c>
      <c r="G634" s="80" t="s">
        <v>9726</v>
      </c>
      <c r="H634" s="80" t="s">
        <v>9739</v>
      </c>
      <c r="I634" s="80" t="s">
        <v>5375</v>
      </c>
      <c r="K634" s="80" t="s">
        <v>12338</v>
      </c>
      <c r="L634" s="80" t="s">
        <v>676</v>
      </c>
      <c r="M634" s="80" t="s">
        <v>2287</v>
      </c>
      <c r="N634" s="80" t="s">
        <v>3384</v>
      </c>
      <c r="O634" s="80" t="s">
        <v>3535</v>
      </c>
      <c r="P634" s="80" t="s">
        <v>4452</v>
      </c>
      <c r="Q634" s="80" t="s">
        <v>5375</v>
      </c>
      <c r="R634" s="80" t="s">
        <v>5852</v>
      </c>
      <c r="S634" s="80" t="s">
        <v>1762</v>
      </c>
      <c r="T634" s="80" t="s">
        <v>1767</v>
      </c>
      <c r="U634" s="110">
        <v>8.25</v>
      </c>
      <c r="V634" s="110">
        <v>41.25</v>
      </c>
      <c r="W634" s="91">
        <v>3.1654</v>
      </c>
      <c r="X634" s="91">
        <v>31.654</v>
      </c>
      <c r="Y634" s="110" t="s">
        <v>14933</v>
      </c>
      <c r="Z634" s="110" t="s">
        <v>1</v>
      </c>
      <c r="AB634" s="133" t="s">
        <v>7561</v>
      </c>
      <c r="AC634" s="133" t="s">
        <v>7561</v>
      </c>
      <c r="AD634" s="133" t="s">
        <v>1759</v>
      </c>
      <c r="AE634" s="79">
        <v>10</v>
      </c>
      <c r="AF634" s="79" t="s">
        <v>11102</v>
      </c>
      <c r="AG634" s="134">
        <v>3.15</v>
      </c>
      <c r="AH634" s="134">
        <v>3.15</v>
      </c>
      <c r="AI634" s="134">
        <v>9.5299999999999994</v>
      </c>
      <c r="AJ634" s="134">
        <v>0.41199999999999998</v>
      </c>
      <c r="AK634" s="134">
        <v>16.2</v>
      </c>
      <c r="AL634" s="134">
        <v>6.8250000000000002</v>
      </c>
      <c r="AM634" s="134">
        <v>10.525</v>
      </c>
      <c r="AN634" s="134">
        <v>4.29</v>
      </c>
      <c r="AO634" s="134">
        <v>0.67300000000000004</v>
      </c>
      <c r="AP634" s="134">
        <v>3.125</v>
      </c>
      <c r="AQ634" s="134">
        <v>3.125</v>
      </c>
      <c r="AR634" s="134">
        <v>3.75</v>
      </c>
      <c r="AS634" s="134">
        <v>2.5000000000000001E-2</v>
      </c>
      <c r="AT634" s="133" t="s">
        <v>1765</v>
      </c>
      <c r="AU634" s="133" t="s">
        <v>1764</v>
      </c>
      <c r="AV634" s="133" t="s">
        <v>9608</v>
      </c>
      <c r="AW634" s="133" t="s">
        <v>9629</v>
      </c>
    </row>
    <row r="635" spans="1:49" x14ac:dyDescent="0.25">
      <c r="A635" s="80" t="s">
        <v>1779</v>
      </c>
      <c r="B635" s="80" t="s">
        <v>1780</v>
      </c>
      <c r="C635" s="80" t="s">
        <v>9821</v>
      </c>
      <c r="D635" s="80" t="s">
        <v>9822</v>
      </c>
      <c r="E635" s="80" t="s">
        <v>1781</v>
      </c>
      <c r="F635" s="80" t="s">
        <v>9823</v>
      </c>
      <c r="G635" s="80" t="s">
        <v>9685</v>
      </c>
      <c r="H635" s="80" t="s">
        <v>9824</v>
      </c>
      <c r="I635" s="80" t="s">
        <v>5375</v>
      </c>
      <c r="K635" s="80" t="s">
        <v>1820</v>
      </c>
      <c r="L635" s="80" t="s">
        <v>269</v>
      </c>
      <c r="M635" s="80" t="s">
        <v>2176</v>
      </c>
      <c r="N635" s="80" t="s">
        <v>3392</v>
      </c>
      <c r="O635" s="80" t="s">
        <v>3556</v>
      </c>
      <c r="P635" s="80" t="s">
        <v>4349</v>
      </c>
      <c r="Q635" s="80" t="s">
        <v>5375</v>
      </c>
      <c r="R635" s="80" t="s">
        <v>5739</v>
      </c>
      <c r="S635" s="80" t="s">
        <v>1762</v>
      </c>
      <c r="T635" s="80" t="s">
        <v>1767</v>
      </c>
      <c r="U635" s="110">
        <v>13.5</v>
      </c>
      <c r="V635" s="110">
        <v>67.5</v>
      </c>
      <c r="W635" s="91">
        <v>4.08</v>
      </c>
      <c r="X635" s="91">
        <v>40.799999999999997</v>
      </c>
      <c r="Y635" s="110" t="s">
        <v>7087</v>
      </c>
      <c r="Z635" s="110" t="s">
        <v>1</v>
      </c>
      <c r="AB635" s="133" t="s">
        <v>7448</v>
      </c>
      <c r="AC635" s="133" t="s">
        <v>7448</v>
      </c>
      <c r="AD635" s="133" t="s">
        <v>1759</v>
      </c>
      <c r="AE635" s="79">
        <v>10</v>
      </c>
      <c r="AF635" s="79" t="s">
        <v>11122</v>
      </c>
      <c r="AG635" s="134">
        <v>1.75</v>
      </c>
      <c r="AH635" s="134">
        <v>10.125</v>
      </c>
      <c r="AI635" s="134">
        <v>10.125</v>
      </c>
      <c r="AJ635" s="134">
        <v>1.04</v>
      </c>
      <c r="AK635" s="134">
        <v>18.812999999999999</v>
      </c>
      <c r="AL635" s="134">
        <v>11.063000000000001</v>
      </c>
      <c r="AM635" s="134">
        <v>11.375</v>
      </c>
      <c r="AN635" s="134">
        <v>11.77</v>
      </c>
      <c r="AO635" s="134">
        <v>1.37</v>
      </c>
      <c r="AP635" s="134">
        <v>0.75</v>
      </c>
      <c r="AQ635" s="134">
        <v>10</v>
      </c>
      <c r="AR635" s="134">
        <v>10</v>
      </c>
      <c r="AS635" s="134">
        <v>0.05</v>
      </c>
      <c r="AT635" s="133" t="s">
        <v>1760</v>
      </c>
      <c r="AU635" s="133" t="s">
        <v>1764</v>
      </c>
      <c r="AV635" s="133" t="s">
        <v>9603</v>
      </c>
      <c r="AW635" s="133" t="s">
        <v>9630</v>
      </c>
    </row>
    <row r="636" spans="1:49" x14ac:dyDescent="0.25">
      <c r="A636" s="80" t="s">
        <v>1779</v>
      </c>
      <c r="B636" s="80" t="s">
        <v>1809</v>
      </c>
      <c r="C636" s="80" t="s">
        <v>10196</v>
      </c>
      <c r="D636" s="80" t="s">
        <v>10197</v>
      </c>
      <c r="E636" s="80" t="s">
        <v>7086</v>
      </c>
      <c r="F636" s="80" t="s">
        <v>10198</v>
      </c>
      <c r="G636" s="80" t="s">
        <v>9729</v>
      </c>
      <c r="H636" s="80" t="s">
        <v>10199</v>
      </c>
      <c r="I636" s="80" t="s">
        <v>9635</v>
      </c>
      <c r="K636" s="80" t="s">
        <v>1820</v>
      </c>
      <c r="L636" s="80" t="s">
        <v>678</v>
      </c>
      <c r="M636" s="80" t="s">
        <v>2780</v>
      </c>
      <c r="N636" s="80" t="s">
        <v>3410</v>
      </c>
      <c r="O636" s="80" t="s">
        <v>3687</v>
      </c>
      <c r="P636" s="80" t="s">
        <v>4886</v>
      </c>
      <c r="Q636" s="80" t="s">
        <v>5374</v>
      </c>
      <c r="R636" s="80" t="s">
        <v>6353</v>
      </c>
      <c r="S636" s="80" t="s">
        <v>1759</v>
      </c>
      <c r="T636" s="80" t="s">
        <v>1757</v>
      </c>
      <c r="U636" s="110">
        <v>1.7</v>
      </c>
      <c r="V636" s="110">
        <v>10.199999999999999</v>
      </c>
      <c r="W636" s="91">
        <v>0.73950000000000005</v>
      </c>
      <c r="X636" s="91">
        <v>8.8740000000000006</v>
      </c>
      <c r="Y636" s="110" t="s">
        <v>14932</v>
      </c>
      <c r="Z636" s="110" t="s">
        <v>1</v>
      </c>
      <c r="AB636" s="133" t="s">
        <v>8063</v>
      </c>
      <c r="AC636" s="133" t="s">
        <v>9282</v>
      </c>
      <c r="AD636" s="133" t="s">
        <v>1764</v>
      </c>
      <c r="AE636" s="79">
        <v>48</v>
      </c>
      <c r="AF636" s="79" t="s">
        <v>11219</v>
      </c>
      <c r="AG636" s="134">
        <v>3.54</v>
      </c>
      <c r="AH636" s="134">
        <v>3.54</v>
      </c>
      <c r="AI636" s="134">
        <v>4.53</v>
      </c>
      <c r="AJ636" s="134">
        <v>6.6000000000000003E-2</v>
      </c>
      <c r="AK636" s="134">
        <v>3.94</v>
      </c>
      <c r="AL636" s="134">
        <v>3.94</v>
      </c>
      <c r="AM636" s="134">
        <v>11.42</v>
      </c>
      <c r="AN636" s="134">
        <v>0.82</v>
      </c>
      <c r="AO636" s="134">
        <v>0.10299999999999999</v>
      </c>
      <c r="AP636" s="134">
        <v>3.5</v>
      </c>
      <c r="AQ636" s="134">
        <v>3.5</v>
      </c>
      <c r="AR636" s="134">
        <v>4.5</v>
      </c>
      <c r="AS636" s="134"/>
      <c r="AT636" s="133" t="s">
        <v>9586</v>
      </c>
      <c r="AU636" s="133" t="s">
        <v>1764</v>
      </c>
      <c r="AV636" s="133" t="s">
        <v>9598</v>
      </c>
      <c r="AW636" s="133" t="s">
        <v>9629</v>
      </c>
    </row>
    <row r="637" spans="1:49" x14ac:dyDescent="0.25">
      <c r="A637" s="80" t="s">
        <v>1779</v>
      </c>
      <c r="B637" s="80" t="s">
        <v>1780</v>
      </c>
      <c r="C637" s="80" t="s">
        <v>9650</v>
      </c>
      <c r="D637" s="80" t="s">
        <v>9651</v>
      </c>
      <c r="E637" s="80" t="s">
        <v>1772</v>
      </c>
      <c r="F637" s="80" t="s">
        <v>9652</v>
      </c>
      <c r="G637" s="80" t="s">
        <v>9644</v>
      </c>
      <c r="H637" s="80" t="s">
        <v>9653</v>
      </c>
      <c r="I637" s="80" t="s">
        <v>5375</v>
      </c>
      <c r="K637" s="80" t="s">
        <v>1820</v>
      </c>
      <c r="L637" s="80" t="s">
        <v>433</v>
      </c>
      <c r="M637" s="80" t="s">
        <v>1921</v>
      </c>
      <c r="N637" s="80" t="s">
        <v>3393</v>
      </c>
      <c r="O637" s="80" t="s">
        <v>3521</v>
      </c>
      <c r="P637" s="80" t="s">
        <v>4109</v>
      </c>
      <c r="Q637" s="80" t="s">
        <v>5375</v>
      </c>
      <c r="R637" s="80" t="s">
        <v>5484</v>
      </c>
      <c r="S637" s="80" t="s">
        <v>1762</v>
      </c>
      <c r="T637" s="80" t="s">
        <v>1757</v>
      </c>
      <c r="U637" s="110">
        <v>6.4</v>
      </c>
      <c r="V637" s="110">
        <v>38.4</v>
      </c>
      <c r="W637" s="91">
        <v>1.6588000000000001</v>
      </c>
      <c r="X637" s="91">
        <v>19.9056</v>
      </c>
      <c r="Y637" s="110" t="s">
        <v>14932</v>
      </c>
      <c r="Z637" s="110" t="s">
        <v>1</v>
      </c>
      <c r="AB637" s="133" t="s">
        <v>7193</v>
      </c>
      <c r="AC637" s="133" t="s">
        <v>8830</v>
      </c>
      <c r="AD637" s="133" t="s">
        <v>1760</v>
      </c>
      <c r="AE637" s="79">
        <v>96</v>
      </c>
      <c r="AF637" s="79" t="s">
        <v>11095</v>
      </c>
      <c r="AG637" s="134">
        <v>1</v>
      </c>
      <c r="AH637" s="134">
        <v>4.9370000000000003</v>
      </c>
      <c r="AI637" s="134">
        <v>9</v>
      </c>
      <c r="AJ637" s="134">
        <v>0.23599999999999999</v>
      </c>
      <c r="AK637" s="134">
        <v>7.5</v>
      </c>
      <c r="AL637" s="134">
        <v>6.75</v>
      </c>
      <c r="AM637" s="134">
        <v>5.75</v>
      </c>
      <c r="AN637" s="134">
        <v>2.95</v>
      </c>
      <c r="AO637" s="134">
        <v>0.16800000000000001</v>
      </c>
      <c r="AP637" s="134">
        <v>1.25</v>
      </c>
      <c r="AQ637" s="134">
        <v>1.25</v>
      </c>
      <c r="AR637" s="134">
        <v>6</v>
      </c>
      <c r="AS637" s="134">
        <v>6.0000000000000001E-3</v>
      </c>
      <c r="AT637" s="133" t="s">
        <v>9572</v>
      </c>
      <c r="AU637" s="133" t="s">
        <v>1760</v>
      </c>
      <c r="AV637" s="133" t="s">
        <v>9598</v>
      </c>
      <c r="AW637" s="133" t="s">
        <v>9629</v>
      </c>
    </row>
    <row r="638" spans="1:49" x14ac:dyDescent="0.25">
      <c r="A638" s="80" t="s">
        <v>1779</v>
      </c>
      <c r="B638" s="80" t="s">
        <v>1780</v>
      </c>
      <c r="C638" s="80" t="s">
        <v>10097</v>
      </c>
      <c r="D638" s="80" t="s">
        <v>10098</v>
      </c>
      <c r="E638" s="80" t="s">
        <v>1781</v>
      </c>
      <c r="F638" s="80" t="s">
        <v>10099</v>
      </c>
      <c r="G638" s="80" t="s">
        <v>9700</v>
      </c>
      <c r="H638" s="80" t="s">
        <v>10100</v>
      </c>
      <c r="I638" s="80" t="s">
        <v>5375</v>
      </c>
      <c r="K638" s="80" t="s">
        <v>1820</v>
      </c>
      <c r="L638" s="80" t="s">
        <v>212</v>
      </c>
      <c r="M638" s="80" t="s">
        <v>2408</v>
      </c>
      <c r="N638" s="80" t="s">
        <v>3378</v>
      </c>
      <c r="O638" s="80" t="s">
        <v>3638</v>
      </c>
      <c r="P638" s="80" t="s">
        <v>4548</v>
      </c>
      <c r="Q638" s="80" t="s">
        <v>5375</v>
      </c>
      <c r="R638" s="80" t="s">
        <v>5973</v>
      </c>
      <c r="S638" s="80" t="s">
        <v>1759</v>
      </c>
      <c r="T638" s="80" t="s">
        <v>1758</v>
      </c>
      <c r="U638" s="110">
        <v>7.3</v>
      </c>
      <c r="V638" s="110">
        <v>21.9</v>
      </c>
      <c r="W638" s="91">
        <v>1.69</v>
      </c>
      <c r="X638" s="91">
        <v>10.14</v>
      </c>
      <c r="Y638" s="110" t="s">
        <v>7087</v>
      </c>
      <c r="Z638" s="110" t="s">
        <v>1</v>
      </c>
      <c r="AB638" s="133" t="s">
        <v>7682</v>
      </c>
      <c r="AC638" s="133" t="s">
        <v>7682</v>
      </c>
      <c r="AD638" s="133" t="s">
        <v>1759</v>
      </c>
      <c r="AE638" s="79">
        <v>6</v>
      </c>
      <c r="AF638" s="79" t="s">
        <v>11152</v>
      </c>
      <c r="AG638" s="134">
        <v>0.875</v>
      </c>
      <c r="AH638" s="134">
        <v>7.5</v>
      </c>
      <c r="AI638" s="134">
        <v>14.5</v>
      </c>
      <c r="AJ638" s="134">
        <v>0.36899999999999999</v>
      </c>
      <c r="AK638" s="134">
        <v>14.824999999999999</v>
      </c>
      <c r="AL638" s="134">
        <v>8.4499999999999993</v>
      </c>
      <c r="AM638" s="134">
        <v>5.125</v>
      </c>
      <c r="AN638" s="134">
        <v>2.6539999999999999</v>
      </c>
      <c r="AO638" s="134">
        <v>0.372</v>
      </c>
      <c r="AP638" s="134">
        <v>0</v>
      </c>
      <c r="AQ638" s="134">
        <v>108</v>
      </c>
      <c r="AR638" s="134">
        <v>54</v>
      </c>
      <c r="AS638" s="134"/>
      <c r="AT638" s="133" t="s">
        <v>7066</v>
      </c>
      <c r="AU638" s="133" t="s">
        <v>7075</v>
      </c>
      <c r="AV638" s="133" t="s">
        <v>9601</v>
      </c>
      <c r="AW638" s="133" t="s">
        <v>9630</v>
      </c>
    </row>
    <row r="639" spans="1:49" x14ac:dyDescent="0.25">
      <c r="A639" s="80" t="s">
        <v>1779</v>
      </c>
      <c r="B639" s="80" t="s">
        <v>1784</v>
      </c>
      <c r="C639" s="80" t="s">
        <v>9996</v>
      </c>
      <c r="D639" s="80" t="s">
        <v>9997</v>
      </c>
      <c r="E639" s="80" t="s">
        <v>1791</v>
      </c>
      <c r="F639" s="80" t="s">
        <v>9998</v>
      </c>
      <c r="G639" s="80" t="s">
        <v>9744</v>
      </c>
      <c r="H639" s="80" t="s">
        <v>9999</v>
      </c>
      <c r="I639" s="80" t="s">
        <v>5382</v>
      </c>
      <c r="K639" s="80" t="s">
        <v>13936</v>
      </c>
      <c r="L639" s="80" t="s">
        <v>606</v>
      </c>
      <c r="M639" s="80" t="s">
        <v>2179</v>
      </c>
      <c r="N639" s="80" t="s">
        <v>3372</v>
      </c>
      <c r="O639" s="80" t="s">
        <v>3611</v>
      </c>
      <c r="P639" s="80" t="s">
        <v>4352</v>
      </c>
      <c r="Q639" s="80" t="s">
        <v>5382</v>
      </c>
      <c r="R639" s="80" t="s">
        <v>5742</v>
      </c>
      <c r="S639" s="80" t="s">
        <v>1762</v>
      </c>
      <c r="T639" s="80" t="s">
        <v>1757</v>
      </c>
      <c r="U639" s="110">
        <v>4.6500000000000004</v>
      </c>
      <c r="V639" s="110">
        <v>27.9</v>
      </c>
      <c r="W639" s="91">
        <v>1.7437499999999999</v>
      </c>
      <c r="X639" s="91">
        <v>20.925000000000001</v>
      </c>
      <c r="Y639" s="110" t="s">
        <v>7087</v>
      </c>
      <c r="Z639" s="110" t="s">
        <v>1</v>
      </c>
      <c r="AB639" s="133" t="s">
        <v>7451</v>
      </c>
      <c r="AC639" s="133" t="s">
        <v>7451</v>
      </c>
      <c r="AD639" s="133" t="s">
        <v>1759</v>
      </c>
      <c r="AE639" s="79">
        <v>12</v>
      </c>
      <c r="AF639" s="79" t="s">
        <v>11168</v>
      </c>
      <c r="AG639" s="134">
        <v>1.5</v>
      </c>
      <c r="AH639" s="134">
        <v>5</v>
      </c>
      <c r="AI639" s="134">
        <v>5</v>
      </c>
      <c r="AJ639" s="134">
        <v>0.18099999999999999</v>
      </c>
      <c r="AK639" s="134">
        <v>10.324999999999999</v>
      </c>
      <c r="AL639" s="134">
        <v>10.324999999999999</v>
      </c>
      <c r="AM639" s="134">
        <v>5.5250000000000004</v>
      </c>
      <c r="AN639" s="134">
        <v>2.95</v>
      </c>
      <c r="AO639" s="134">
        <v>0.34100000000000003</v>
      </c>
      <c r="AP639" s="134">
        <v>5.5E-2</v>
      </c>
      <c r="AQ639" s="134">
        <v>10</v>
      </c>
      <c r="AR639" s="134">
        <v>10</v>
      </c>
      <c r="AS639" s="134">
        <v>6.0000000000000001E-3</v>
      </c>
      <c r="AT639" s="133" t="s">
        <v>1757</v>
      </c>
      <c r="AU639" s="133" t="s">
        <v>1760</v>
      </c>
      <c r="AV639" s="133" t="s">
        <v>9601</v>
      </c>
      <c r="AW639" s="133" t="s">
        <v>9630</v>
      </c>
    </row>
    <row r="640" spans="1:49" x14ac:dyDescent="0.25">
      <c r="A640" s="80" t="s">
        <v>1779</v>
      </c>
      <c r="B640" s="80" t="s">
        <v>1809</v>
      </c>
      <c r="C640" s="80" t="s">
        <v>10505</v>
      </c>
      <c r="D640" s="80" t="s">
        <v>10506</v>
      </c>
      <c r="E640" s="80" t="s">
        <v>7086</v>
      </c>
      <c r="F640" s="80" t="s">
        <v>10507</v>
      </c>
      <c r="G640" s="80" t="s">
        <v>10191</v>
      </c>
      <c r="H640" s="80" t="s">
        <v>10508</v>
      </c>
      <c r="I640" s="80" t="s">
        <v>9635</v>
      </c>
      <c r="K640" s="80" t="s">
        <v>1820</v>
      </c>
      <c r="L640" s="80" t="s">
        <v>679</v>
      </c>
      <c r="M640" s="80" t="s">
        <v>2782</v>
      </c>
      <c r="N640" s="80" t="s">
        <v>3410</v>
      </c>
      <c r="O640" s="80" t="s">
        <v>3803</v>
      </c>
      <c r="P640" s="80" t="s">
        <v>4888</v>
      </c>
      <c r="Q640" s="80" t="s">
        <v>5374</v>
      </c>
      <c r="R640" s="80" t="s">
        <v>6355</v>
      </c>
      <c r="S640" s="80" t="s">
        <v>1760</v>
      </c>
      <c r="T640" s="80" t="s">
        <v>1758</v>
      </c>
      <c r="U640" s="110">
        <v>5.4</v>
      </c>
      <c r="V640" s="110">
        <v>16.2</v>
      </c>
      <c r="W640" s="91">
        <v>2.3490000000000002</v>
      </c>
      <c r="X640" s="91">
        <v>14.093999999999999</v>
      </c>
      <c r="Y640" s="110" t="s">
        <v>14932</v>
      </c>
      <c r="Z640" s="110" t="s">
        <v>1</v>
      </c>
      <c r="AB640" s="133" t="s">
        <v>8065</v>
      </c>
      <c r="AC640" s="133" t="s">
        <v>9284</v>
      </c>
      <c r="AD640" s="133" t="s">
        <v>1757</v>
      </c>
      <c r="AE640" s="79">
        <v>72</v>
      </c>
      <c r="AF640" s="79" t="s">
        <v>11286</v>
      </c>
      <c r="AG640" s="134">
        <v>0.25</v>
      </c>
      <c r="AH640" s="134">
        <v>5</v>
      </c>
      <c r="AI640" s="134">
        <v>8.5</v>
      </c>
      <c r="AJ640" s="134">
        <v>9.2999999999999999E-2</v>
      </c>
      <c r="AK640" s="134">
        <v>6.75</v>
      </c>
      <c r="AL640" s="134">
        <v>5.25</v>
      </c>
      <c r="AM640" s="134">
        <v>2</v>
      </c>
      <c r="AN640" s="134">
        <v>0.57999999999999996</v>
      </c>
      <c r="AO640" s="134">
        <v>4.1000000000000002E-2</v>
      </c>
      <c r="AP640" s="134">
        <v>0</v>
      </c>
      <c r="AQ640" s="134">
        <v>4</v>
      </c>
      <c r="AR640" s="134">
        <v>6</v>
      </c>
      <c r="AS640" s="134"/>
      <c r="AT640" s="133" t="s">
        <v>7081</v>
      </c>
      <c r="AU640" s="133" t="s">
        <v>1762</v>
      </c>
      <c r="AV640" s="133" t="s">
        <v>9617</v>
      </c>
      <c r="AW640" s="133" t="s">
        <v>9629</v>
      </c>
    </row>
    <row r="641" spans="1:49" x14ac:dyDescent="0.25">
      <c r="A641" s="80" t="s">
        <v>1779</v>
      </c>
      <c r="B641" s="80" t="s">
        <v>1780</v>
      </c>
      <c r="C641" s="80" t="s">
        <v>9650</v>
      </c>
      <c r="D641" s="80" t="s">
        <v>9651</v>
      </c>
      <c r="E641" s="80" t="s">
        <v>1772</v>
      </c>
      <c r="F641" s="80" t="s">
        <v>9652</v>
      </c>
      <c r="G641" s="80" t="s">
        <v>9644</v>
      </c>
      <c r="H641" s="80" t="s">
        <v>9653</v>
      </c>
      <c r="I641" s="80" t="s">
        <v>5375</v>
      </c>
      <c r="K641" s="80" t="s">
        <v>1820</v>
      </c>
      <c r="L641" s="80" t="s">
        <v>220</v>
      </c>
      <c r="M641" s="80" t="s">
        <v>1926</v>
      </c>
      <c r="N641" s="80" t="s">
        <v>3382</v>
      </c>
      <c r="O641" s="80" t="s">
        <v>3519</v>
      </c>
      <c r="P641" s="80" t="s">
        <v>4114</v>
      </c>
      <c r="Q641" s="80" t="s">
        <v>5375</v>
      </c>
      <c r="R641" s="80" t="s">
        <v>5489</v>
      </c>
      <c r="S641" s="80" t="s">
        <v>1762</v>
      </c>
      <c r="T641" s="80" t="s">
        <v>1757</v>
      </c>
      <c r="U641" s="110">
        <v>6.4</v>
      </c>
      <c r="V641" s="110">
        <v>38.4</v>
      </c>
      <c r="W641" s="91">
        <v>1.6588000000000001</v>
      </c>
      <c r="X641" s="91">
        <v>19.9056</v>
      </c>
      <c r="Y641" s="110" t="s">
        <v>14932</v>
      </c>
      <c r="Z641" s="110" t="s">
        <v>1</v>
      </c>
      <c r="AB641" s="133" t="s">
        <v>7198</v>
      </c>
      <c r="AC641" s="133" t="s">
        <v>8831</v>
      </c>
      <c r="AD641" s="133" t="s">
        <v>1760</v>
      </c>
      <c r="AE641" s="79">
        <v>96</v>
      </c>
      <c r="AF641" s="79" t="s">
        <v>11083</v>
      </c>
      <c r="AG641" s="134">
        <v>1</v>
      </c>
      <c r="AH641" s="134">
        <v>4.875</v>
      </c>
      <c r="AI641" s="134">
        <v>10</v>
      </c>
      <c r="AJ641" s="134">
        <v>0.33200000000000002</v>
      </c>
      <c r="AK641" s="134">
        <v>8.25</v>
      </c>
      <c r="AL641" s="134">
        <v>8</v>
      </c>
      <c r="AM641" s="134">
        <v>4.5</v>
      </c>
      <c r="AN641" s="134">
        <v>4.1500000000000004</v>
      </c>
      <c r="AO641" s="134">
        <v>0.17199999999999999</v>
      </c>
      <c r="AP641" s="134">
        <v>0.125</v>
      </c>
      <c r="AQ641" s="134">
        <v>0.75</v>
      </c>
      <c r="AR641" s="134">
        <v>7.5</v>
      </c>
      <c r="AS641" s="134">
        <v>1.2E-2</v>
      </c>
      <c r="AT641" s="133" t="s">
        <v>9568</v>
      </c>
      <c r="AU641" s="133" t="s">
        <v>1767</v>
      </c>
      <c r="AV641" s="133" t="s">
        <v>9598</v>
      </c>
      <c r="AW641" s="133" t="s">
        <v>9629</v>
      </c>
    </row>
    <row r="642" spans="1:49" x14ac:dyDescent="0.25">
      <c r="A642" s="80" t="s">
        <v>1779</v>
      </c>
      <c r="B642" s="80" t="s">
        <v>1780</v>
      </c>
      <c r="C642" s="80" t="s">
        <v>10097</v>
      </c>
      <c r="D642" s="80" t="s">
        <v>10098</v>
      </c>
      <c r="E642" s="80" t="s">
        <v>1781</v>
      </c>
      <c r="F642" s="80" t="s">
        <v>10099</v>
      </c>
      <c r="G642" s="80" t="s">
        <v>9700</v>
      </c>
      <c r="H642" s="80" t="s">
        <v>10100</v>
      </c>
      <c r="I642" s="80" t="s">
        <v>5375</v>
      </c>
      <c r="K642" s="80" t="s">
        <v>1820</v>
      </c>
      <c r="L642" s="80" t="s">
        <v>808</v>
      </c>
      <c r="M642" s="80" t="s">
        <v>2410</v>
      </c>
      <c r="N642" s="80" t="s">
        <v>3388</v>
      </c>
      <c r="O642" s="80" t="s">
        <v>3638</v>
      </c>
      <c r="P642" s="80" t="s">
        <v>4550</v>
      </c>
      <c r="Q642" s="80" t="s">
        <v>5375</v>
      </c>
      <c r="R642" s="80" t="s">
        <v>5975</v>
      </c>
      <c r="S642" s="80" t="s">
        <v>1759</v>
      </c>
      <c r="T642" s="80" t="s">
        <v>1758</v>
      </c>
      <c r="U642" s="110">
        <v>7.3</v>
      </c>
      <c r="V642" s="110">
        <v>21.9</v>
      </c>
      <c r="W642" s="91">
        <v>1.69</v>
      </c>
      <c r="X642" s="91">
        <v>10.14</v>
      </c>
      <c r="Y642" s="110" t="s">
        <v>7087</v>
      </c>
      <c r="Z642" s="110" t="s">
        <v>1</v>
      </c>
      <c r="AB642" s="133" t="s">
        <v>7684</v>
      </c>
      <c r="AC642" s="133" t="s">
        <v>7684</v>
      </c>
      <c r="AD642" s="133" t="s">
        <v>1759</v>
      </c>
      <c r="AE642" s="79">
        <v>6</v>
      </c>
      <c r="AF642" s="79" t="s">
        <v>11152</v>
      </c>
      <c r="AG642" s="134">
        <v>0.875</v>
      </c>
      <c r="AH642" s="134">
        <v>7.5</v>
      </c>
      <c r="AI642" s="134">
        <v>14.5</v>
      </c>
      <c r="AJ642" s="134">
        <v>0.36899999999999999</v>
      </c>
      <c r="AK642" s="134">
        <v>14.824999999999999</v>
      </c>
      <c r="AL642" s="134">
        <v>8.4499999999999993</v>
      </c>
      <c r="AM642" s="134">
        <v>5.125</v>
      </c>
      <c r="AN642" s="134">
        <v>2.6539999999999999</v>
      </c>
      <c r="AO642" s="134">
        <v>0.372</v>
      </c>
      <c r="AP642" s="134">
        <v>0</v>
      </c>
      <c r="AQ642" s="134">
        <v>108</v>
      </c>
      <c r="AR642" s="134">
        <v>54</v>
      </c>
      <c r="AS642" s="134"/>
      <c r="AT642" s="133" t="s">
        <v>7066</v>
      </c>
      <c r="AU642" s="133" t="s">
        <v>7075</v>
      </c>
      <c r="AV642" s="133" t="s">
        <v>9601</v>
      </c>
      <c r="AW642" s="133" t="s">
        <v>9630</v>
      </c>
    </row>
    <row r="643" spans="1:49" x14ac:dyDescent="0.25">
      <c r="A643" s="80" t="s">
        <v>1779</v>
      </c>
      <c r="B643" s="80" t="s">
        <v>1780</v>
      </c>
      <c r="C643" s="80" t="s">
        <v>9736</v>
      </c>
      <c r="D643" s="80" t="s">
        <v>9737</v>
      </c>
      <c r="E643" s="80" t="s">
        <v>1794</v>
      </c>
      <c r="F643" s="80" t="s">
        <v>9738</v>
      </c>
      <c r="G643" s="80" t="s">
        <v>9726</v>
      </c>
      <c r="H643" s="80" t="s">
        <v>9739</v>
      </c>
      <c r="I643" s="80" t="s">
        <v>5375</v>
      </c>
      <c r="K643" s="80" t="s">
        <v>12328</v>
      </c>
      <c r="L643" s="80" t="s">
        <v>79</v>
      </c>
      <c r="M643" s="80" t="s">
        <v>2296</v>
      </c>
      <c r="N643" s="80" t="s">
        <v>3369</v>
      </c>
      <c r="O643" s="80" t="s">
        <v>3535</v>
      </c>
      <c r="P643" s="80" t="s">
        <v>4459</v>
      </c>
      <c r="Q643" s="80" t="s">
        <v>5375</v>
      </c>
      <c r="R643" s="80" t="s">
        <v>5861</v>
      </c>
      <c r="S643" s="80" t="s">
        <v>1762</v>
      </c>
      <c r="T643" s="80" t="s">
        <v>1767</v>
      </c>
      <c r="U643" s="110">
        <v>8.25</v>
      </c>
      <c r="V643" s="110">
        <v>41.25</v>
      </c>
      <c r="W643" s="91">
        <v>3.1654</v>
      </c>
      <c r="X643" s="91">
        <v>31.654</v>
      </c>
      <c r="Y643" s="110" t="s">
        <v>14933</v>
      </c>
      <c r="Z643" s="110" t="s">
        <v>1</v>
      </c>
      <c r="AB643" s="133" t="s">
        <v>7570</v>
      </c>
      <c r="AC643" s="133" t="s">
        <v>7570</v>
      </c>
      <c r="AD643" s="133" t="s">
        <v>1759</v>
      </c>
      <c r="AE643" s="79">
        <v>10</v>
      </c>
      <c r="AF643" s="79" t="s">
        <v>11102</v>
      </c>
      <c r="AG643" s="134">
        <v>3.15</v>
      </c>
      <c r="AH643" s="134">
        <v>3.15</v>
      </c>
      <c r="AI643" s="134">
        <v>9.5299999999999994</v>
      </c>
      <c r="AJ643" s="134">
        <v>0.41199999999999998</v>
      </c>
      <c r="AK643" s="134">
        <v>16.2</v>
      </c>
      <c r="AL643" s="134">
        <v>6.8250000000000002</v>
      </c>
      <c r="AM643" s="134">
        <v>10.525</v>
      </c>
      <c r="AN643" s="134">
        <v>4.29</v>
      </c>
      <c r="AO643" s="134">
        <v>0.67300000000000004</v>
      </c>
      <c r="AP643" s="134">
        <v>3.125</v>
      </c>
      <c r="AQ643" s="134">
        <v>3.125</v>
      </c>
      <c r="AR643" s="134">
        <v>3.75</v>
      </c>
      <c r="AS643" s="134">
        <v>2.5000000000000001E-2</v>
      </c>
      <c r="AT643" s="133" t="s">
        <v>1765</v>
      </c>
      <c r="AU643" s="133" t="s">
        <v>1764</v>
      </c>
      <c r="AV643" s="133" t="s">
        <v>9608</v>
      </c>
      <c r="AW643" s="133" t="s">
        <v>9629</v>
      </c>
    </row>
    <row r="644" spans="1:49" x14ac:dyDescent="0.25">
      <c r="A644" s="80" t="s">
        <v>1779</v>
      </c>
      <c r="B644" s="80" t="s">
        <v>1809</v>
      </c>
      <c r="C644" s="80" t="s">
        <v>9706</v>
      </c>
      <c r="D644" s="80" t="s">
        <v>9707</v>
      </c>
      <c r="E644" s="80" t="s">
        <v>7086</v>
      </c>
      <c r="F644" s="80" t="s">
        <v>9708</v>
      </c>
      <c r="G644" s="80" t="s">
        <v>9709</v>
      </c>
      <c r="H644" s="80" t="s">
        <v>9710</v>
      </c>
      <c r="I644" s="80" t="s">
        <v>9635</v>
      </c>
      <c r="K644" s="80" t="s">
        <v>1820</v>
      </c>
      <c r="L644" s="80" t="s">
        <v>682</v>
      </c>
      <c r="M644" s="80" t="s">
        <v>2785</v>
      </c>
      <c r="N644" s="80" t="s">
        <v>3410</v>
      </c>
      <c r="O644" s="80" t="s">
        <v>3804</v>
      </c>
      <c r="P644" s="80" t="s">
        <v>4891</v>
      </c>
      <c r="Q644" s="80" t="s">
        <v>5374</v>
      </c>
      <c r="R644" s="80" t="s">
        <v>6358</v>
      </c>
      <c r="S644" s="80" t="s">
        <v>1760</v>
      </c>
      <c r="T644" s="80" t="s">
        <v>1758</v>
      </c>
      <c r="U644" s="110">
        <v>6.4</v>
      </c>
      <c r="V644" s="110">
        <v>19.2</v>
      </c>
      <c r="W644" s="91">
        <v>2.7839999999999998</v>
      </c>
      <c r="X644" s="91">
        <v>16.704000000000001</v>
      </c>
      <c r="Y644" s="110" t="s">
        <v>14932</v>
      </c>
      <c r="Z644" s="110" t="s">
        <v>1</v>
      </c>
      <c r="AB644" s="133" t="s">
        <v>8068</v>
      </c>
      <c r="AC644" s="133" t="s">
        <v>9287</v>
      </c>
      <c r="AD644" s="133" t="s">
        <v>1757</v>
      </c>
      <c r="AE644" s="79">
        <v>72</v>
      </c>
      <c r="AF644" s="79" t="s">
        <v>11221</v>
      </c>
      <c r="AG644" s="134">
        <v>1.75</v>
      </c>
      <c r="AH644" s="134">
        <v>6</v>
      </c>
      <c r="AI644" s="134">
        <v>8.25</v>
      </c>
      <c r="AJ644" s="134">
        <v>0.09</v>
      </c>
      <c r="AK644" s="134">
        <v>8.35</v>
      </c>
      <c r="AL644" s="134">
        <v>6.25</v>
      </c>
      <c r="AM644" s="134">
        <v>4.875</v>
      </c>
      <c r="AN644" s="134">
        <v>0.56000000000000005</v>
      </c>
      <c r="AO644" s="134">
        <v>0.14699999999999999</v>
      </c>
      <c r="AP644" s="134">
        <v>1</v>
      </c>
      <c r="AQ644" s="134">
        <v>2.5499999999999998</v>
      </c>
      <c r="AR644" s="134">
        <v>5.25</v>
      </c>
      <c r="AS644" s="134"/>
      <c r="AT644" s="133" t="s">
        <v>1768</v>
      </c>
      <c r="AU644" s="133" t="s">
        <v>7075</v>
      </c>
      <c r="AV644" s="133" t="s">
        <v>9597</v>
      </c>
      <c r="AW644" s="133" t="s">
        <v>9629</v>
      </c>
    </row>
    <row r="645" spans="1:49" x14ac:dyDescent="0.25">
      <c r="A645" s="80" t="s">
        <v>1779</v>
      </c>
      <c r="B645" s="80" t="s">
        <v>1780</v>
      </c>
      <c r="C645" s="80" t="s">
        <v>9682</v>
      </c>
      <c r="D645" s="80" t="s">
        <v>9683</v>
      </c>
      <c r="E645" s="80" t="s">
        <v>1772</v>
      </c>
      <c r="F645" s="80" t="s">
        <v>9684</v>
      </c>
      <c r="G645" s="80" t="s">
        <v>9685</v>
      </c>
      <c r="H645" s="80" t="s">
        <v>9686</v>
      </c>
      <c r="I645" s="80" t="s">
        <v>5375</v>
      </c>
      <c r="K645" s="80" t="s">
        <v>1820</v>
      </c>
      <c r="L645" s="80" t="s">
        <v>1006</v>
      </c>
      <c r="M645" s="80" t="s">
        <v>2181</v>
      </c>
      <c r="N645" s="80" t="s">
        <v>3384</v>
      </c>
      <c r="O645" s="80" t="s">
        <v>3525</v>
      </c>
      <c r="P645" s="80" t="s">
        <v>4354</v>
      </c>
      <c r="Q645" s="80" t="s">
        <v>5375</v>
      </c>
      <c r="R645" s="80" t="s">
        <v>5744</v>
      </c>
      <c r="S645" s="80" t="s">
        <v>1763</v>
      </c>
      <c r="T645" s="80" t="s">
        <v>1757</v>
      </c>
      <c r="U645" s="110">
        <v>19</v>
      </c>
      <c r="V645" s="110">
        <v>114</v>
      </c>
      <c r="W645" s="91">
        <v>6.0435999999999996</v>
      </c>
      <c r="X645" s="91">
        <v>72.523200000000003</v>
      </c>
      <c r="Y645" s="110" t="s">
        <v>14932</v>
      </c>
      <c r="Z645" s="110" t="s">
        <v>1</v>
      </c>
      <c r="AB645" s="133" t="s">
        <v>7453</v>
      </c>
      <c r="AC645" s="133" t="s">
        <v>8988</v>
      </c>
      <c r="AD645" s="133" t="s">
        <v>1759</v>
      </c>
      <c r="AE645" s="79">
        <v>12</v>
      </c>
      <c r="AF645" s="79" t="s">
        <v>11089</v>
      </c>
      <c r="AG645" s="134">
        <v>2.25</v>
      </c>
      <c r="AH645" s="134">
        <v>10.25</v>
      </c>
      <c r="AI645" s="134">
        <v>10.25</v>
      </c>
      <c r="AJ645" s="134">
        <v>1.079</v>
      </c>
      <c r="AK645" s="134">
        <v>15.5</v>
      </c>
      <c r="AL645" s="134">
        <v>10.5</v>
      </c>
      <c r="AM645" s="134">
        <v>10.75</v>
      </c>
      <c r="AN645" s="134">
        <v>13.49</v>
      </c>
      <c r="AO645" s="134">
        <v>1.012</v>
      </c>
      <c r="AP645" s="134">
        <v>1</v>
      </c>
      <c r="AQ645" s="134">
        <v>10.25</v>
      </c>
      <c r="AR645" s="134">
        <v>10.25</v>
      </c>
      <c r="AS645" s="134">
        <v>5.6000000000000001E-2</v>
      </c>
      <c r="AT645" s="133" t="s">
        <v>1783</v>
      </c>
      <c r="AU645" s="133" t="s">
        <v>1764</v>
      </c>
      <c r="AV645" s="133" t="s">
        <v>9605</v>
      </c>
      <c r="AW645" s="133" t="s">
        <v>9629</v>
      </c>
    </row>
    <row r="646" spans="1:49" x14ac:dyDescent="0.25">
      <c r="A646" s="80" t="s">
        <v>1779</v>
      </c>
      <c r="B646" s="80" t="s">
        <v>1780</v>
      </c>
      <c r="C646" s="80" t="s">
        <v>9650</v>
      </c>
      <c r="D646" s="80" t="s">
        <v>9651</v>
      </c>
      <c r="E646" s="80" t="s">
        <v>1772</v>
      </c>
      <c r="F646" s="80" t="s">
        <v>9652</v>
      </c>
      <c r="G646" s="80" t="s">
        <v>9644</v>
      </c>
      <c r="H646" s="80" t="s">
        <v>9653</v>
      </c>
      <c r="I646" s="80" t="s">
        <v>5375</v>
      </c>
      <c r="K646" s="80" t="s">
        <v>1820</v>
      </c>
      <c r="L646" s="80" t="s">
        <v>222</v>
      </c>
      <c r="M646" s="80" t="s">
        <v>1930</v>
      </c>
      <c r="N646" s="80" t="s">
        <v>3381</v>
      </c>
      <c r="O646" s="80" t="s">
        <v>3521</v>
      </c>
      <c r="P646" s="80" t="s">
        <v>4118</v>
      </c>
      <c r="Q646" s="80" t="s">
        <v>5375</v>
      </c>
      <c r="R646" s="80" t="s">
        <v>5493</v>
      </c>
      <c r="S646" s="80" t="s">
        <v>1762</v>
      </c>
      <c r="T646" s="80" t="s">
        <v>1757</v>
      </c>
      <c r="U646" s="110">
        <v>6.4</v>
      </c>
      <c r="V646" s="110">
        <v>38.4</v>
      </c>
      <c r="W646" s="91">
        <v>1.6588000000000001</v>
      </c>
      <c r="X646" s="91">
        <v>19.9056</v>
      </c>
      <c r="Y646" s="110" t="s">
        <v>14932</v>
      </c>
      <c r="Z646" s="110" t="s">
        <v>1</v>
      </c>
      <c r="AB646" s="133" t="s">
        <v>7202</v>
      </c>
      <c r="AC646" s="133" t="s">
        <v>8834</v>
      </c>
      <c r="AD646" s="133" t="s">
        <v>1760</v>
      </c>
      <c r="AE646" s="79">
        <v>96</v>
      </c>
      <c r="AF646" s="79" t="s">
        <v>11095</v>
      </c>
      <c r="AG646" s="134">
        <v>1</v>
      </c>
      <c r="AH646" s="134">
        <v>4.9370000000000003</v>
      </c>
      <c r="AI646" s="134">
        <v>9</v>
      </c>
      <c r="AJ646" s="134">
        <v>0.23599999999999999</v>
      </c>
      <c r="AK646" s="134">
        <v>7.5</v>
      </c>
      <c r="AL646" s="134">
        <v>6.75</v>
      </c>
      <c r="AM646" s="134">
        <v>5.75</v>
      </c>
      <c r="AN646" s="134">
        <v>2.95</v>
      </c>
      <c r="AO646" s="134">
        <v>0.16800000000000001</v>
      </c>
      <c r="AP646" s="134">
        <v>1.25</v>
      </c>
      <c r="AQ646" s="134">
        <v>1.25</v>
      </c>
      <c r="AR646" s="134">
        <v>6</v>
      </c>
      <c r="AS646" s="134">
        <v>6.0000000000000001E-3</v>
      </c>
      <c r="AT646" s="133" t="s">
        <v>9572</v>
      </c>
      <c r="AU646" s="133" t="s">
        <v>1760</v>
      </c>
      <c r="AV646" s="133" t="s">
        <v>9598</v>
      </c>
      <c r="AW646" s="133" t="s">
        <v>9629</v>
      </c>
    </row>
    <row r="647" spans="1:49" x14ac:dyDescent="0.25">
      <c r="A647" s="80" t="s">
        <v>1779</v>
      </c>
      <c r="B647" s="80" t="s">
        <v>1809</v>
      </c>
      <c r="C647" s="80" t="s">
        <v>9858</v>
      </c>
      <c r="D647" s="80" t="s">
        <v>9859</v>
      </c>
      <c r="E647" s="80" t="s">
        <v>1787</v>
      </c>
      <c r="F647" s="80" t="s">
        <v>9860</v>
      </c>
      <c r="G647" s="80" t="s">
        <v>9861</v>
      </c>
      <c r="H647" s="80" t="s">
        <v>9862</v>
      </c>
      <c r="I647" s="80" t="s">
        <v>9635</v>
      </c>
      <c r="K647" s="80" t="s">
        <v>1820</v>
      </c>
      <c r="L647" s="80" t="s">
        <v>620</v>
      </c>
      <c r="M647" s="80" t="s">
        <v>2787</v>
      </c>
      <c r="N647" s="80" t="s">
        <v>3410</v>
      </c>
      <c r="O647" s="80" t="s">
        <v>3686</v>
      </c>
      <c r="P647" s="80" t="s">
        <v>4893</v>
      </c>
      <c r="Q647" s="80" t="s">
        <v>5374</v>
      </c>
      <c r="R647" s="80" t="s">
        <v>6360</v>
      </c>
      <c r="S647" s="80" t="s">
        <v>7065</v>
      </c>
      <c r="T647" s="80" t="s">
        <v>1758</v>
      </c>
      <c r="U647" s="110">
        <v>5.6</v>
      </c>
      <c r="V647" s="110">
        <v>16.8</v>
      </c>
      <c r="W647" s="91">
        <v>2.1</v>
      </c>
      <c r="X647" s="91">
        <v>12.6</v>
      </c>
      <c r="Y647" s="110" t="s">
        <v>7087</v>
      </c>
      <c r="Z647" s="110" t="s">
        <v>1</v>
      </c>
      <c r="AB647" s="133" t="s">
        <v>8070</v>
      </c>
      <c r="AC647" s="133" t="s">
        <v>9289</v>
      </c>
      <c r="AD647" s="133" t="s">
        <v>1762</v>
      </c>
      <c r="AE647" s="79">
        <v>144</v>
      </c>
      <c r="AF647" s="79" t="s">
        <v>11242</v>
      </c>
      <c r="AG647" s="134">
        <v>0.05</v>
      </c>
      <c r="AH647" s="134">
        <v>7.5</v>
      </c>
      <c r="AI647" s="134">
        <v>10.25</v>
      </c>
      <c r="AJ647" s="134">
        <v>5.2999999999999999E-2</v>
      </c>
      <c r="AK647" s="134">
        <v>10.5</v>
      </c>
      <c r="AL647" s="134">
        <v>7.75</v>
      </c>
      <c r="AM647" s="134">
        <v>1.375</v>
      </c>
      <c r="AN647" s="134">
        <v>0.33</v>
      </c>
      <c r="AO647" s="134">
        <v>6.5000000000000002E-2</v>
      </c>
      <c r="AP647" s="134">
        <v>0</v>
      </c>
      <c r="AQ647" s="134">
        <v>0</v>
      </c>
      <c r="AR647" s="134">
        <v>39</v>
      </c>
      <c r="AS647" s="134"/>
      <c r="AT647" s="133" t="s">
        <v>9554</v>
      </c>
      <c r="AU647" s="133" t="s">
        <v>9570</v>
      </c>
      <c r="AV647" s="133" t="s">
        <v>9597</v>
      </c>
      <c r="AW647" s="133" t="s">
        <v>9632</v>
      </c>
    </row>
    <row r="648" spans="1:49" x14ac:dyDescent="0.25">
      <c r="A648" s="80" t="s">
        <v>1779</v>
      </c>
      <c r="B648" s="80" t="s">
        <v>1780</v>
      </c>
      <c r="C648" s="80" t="s">
        <v>9821</v>
      </c>
      <c r="D648" s="80" t="s">
        <v>9822</v>
      </c>
      <c r="E648" s="80" t="s">
        <v>1781</v>
      </c>
      <c r="F648" s="80" t="s">
        <v>9823</v>
      </c>
      <c r="G648" s="80" t="s">
        <v>9685</v>
      </c>
      <c r="H648" s="80" t="s">
        <v>9824</v>
      </c>
      <c r="I648" s="80" t="s">
        <v>5375</v>
      </c>
      <c r="K648" s="80" t="s">
        <v>1820</v>
      </c>
      <c r="L648" s="80" t="s">
        <v>270</v>
      </c>
      <c r="M648" s="80" t="s">
        <v>2185</v>
      </c>
      <c r="N648" s="80" t="s">
        <v>3383</v>
      </c>
      <c r="O648" s="80" t="s">
        <v>3556</v>
      </c>
      <c r="P648" s="80" t="s">
        <v>4358</v>
      </c>
      <c r="Q648" s="80" t="s">
        <v>5375</v>
      </c>
      <c r="R648" s="80" t="s">
        <v>5748</v>
      </c>
      <c r="S648" s="80" t="s">
        <v>1762</v>
      </c>
      <c r="T648" s="80" t="s">
        <v>1767</v>
      </c>
      <c r="U648" s="110">
        <v>13.5</v>
      </c>
      <c r="V648" s="110">
        <v>67.5</v>
      </c>
      <c r="W648" s="91">
        <v>4.08</v>
      </c>
      <c r="X648" s="91">
        <v>40.799999999999997</v>
      </c>
      <c r="Y648" s="110" t="s">
        <v>7087</v>
      </c>
      <c r="Z648" s="110" t="s">
        <v>1</v>
      </c>
      <c r="AB648" s="133" t="s">
        <v>7457</v>
      </c>
      <c r="AC648" s="133" t="s">
        <v>7457</v>
      </c>
      <c r="AD648" s="133" t="s">
        <v>1759</v>
      </c>
      <c r="AE648" s="79">
        <v>10</v>
      </c>
      <c r="AF648" s="79" t="s">
        <v>11122</v>
      </c>
      <c r="AG648" s="134">
        <v>1.75</v>
      </c>
      <c r="AH648" s="134">
        <v>10.125</v>
      </c>
      <c r="AI648" s="134">
        <v>10.125</v>
      </c>
      <c r="AJ648" s="134">
        <v>1.04</v>
      </c>
      <c r="AK648" s="134">
        <v>18.812999999999999</v>
      </c>
      <c r="AL648" s="134">
        <v>11.063000000000001</v>
      </c>
      <c r="AM648" s="134">
        <v>11.375</v>
      </c>
      <c r="AN648" s="134">
        <v>11.77</v>
      </c>
      <c r="AO648" s="134">
        <v>1.37</v>
      </c>
      <c r="AP648" s="134">
        <v>0.75</v>
      </c>
      <c r="AQ648" s="134">
        <v>10</v>
      </c>
      <c r="AR648" s="134">
        <v>10</v>
      </c>
      <c r="AS648" s="134">
        <v>0.05</v>
      </c>
      <c r="AT648" s="133" t="s">
        <v>1760</v>
      </c>
      <c r="AU648" s="133" t="s">
        <v>1764</v>
      </c>
      <c r="AV648" s="133" t="s">
        <v>9603</v>
      </c>
      <c r="AW648" s="133" t="s">
        <v>9630</v>
      </c>
    </row>
    <row r="649" spans="1:49" x14ac:dyDescent="0.25">
      <c r="A649" s="80" t="s">
        <v>1779</v>
      </c>
      <c r="B649" s="80" t="s">
        <v>1780</v>
      </c>
      <c r="C649" s="80" t="s">
        <v>9650</v>
      </c>
      <c r="D649" s="80" t="s">
        <v>9651</v>
      </c>
      <c r="E649" s="80" t="s">
        <v>1772</v>
      </c>
      <c r="F649" s="80" t="s">
        <v>9652</v>
      </c>
      <c r="G649" s="80" t="s">
        <v>9644</v>
      </c>
      <c r="H649" s="80" t="s">
        <v>9653</v>
      </c>
      <c r="I649" s="80" t="s">
        <v>5375</v>
      </c>
      <c r="K649" s="80" t="s">
        <v>1820</v>
      </c>
      <c r="L649" s="80" t="s">
        <v>224</v>
      </c>
      <c r="M649" s="80" t="s">
        <v>1934</v>
      </c>
      <c r="N649" s="80" t="s">
        <v>3382</v>
      </c>
      <c r="O649" s="80" t="s">
        <v>3521</v>
      </c>
      <c r="P649" s="80" t="s">
        <v>4122</v>
      </c>
      <c r="Q649" s="80" t="s">
        <v>5375</v>
      </c>
      <c r="R649" s="80" t="s">
        <v>5497</v>
      </c>
      <c r="S649" s="80" t="s">
        <v>1762</v>
      </c>
      <c r="T649" s="80" t="s">
        <v>1757</v>
      </c>
      <c r="U649" s="110">
        <v>6.4</v>
      </c>
      <c r="V649" s="110">
        <v>38.4</v>
      </c>
      <c r="W649" s="91">
        <v>1.6588000000000001</v>
      </c>
      <c r="X649" s="91">
        <v>19.9056</v>
      </c>
      <c r="Y649" s="110" t="s">
        <v>14932</v>
      </c>
      <c r="Z649" s="110" t="s">
        <v>1</v>
      </c>
      <c r="AB649" s="133" t="s">
        <v>7206</v>
      </c>
      <c r="AC649" s="133" t="s">
        <v>8837</v>
      </c>
      <c r="AD649" s="133" t="s">
        <v>1760</v>
      </c>
      <c r="AE649" s="79">
        <v>96</v>
      </c>
      <c r="AF649" s="79" t="s">
        <v>11095</v>
      </c>
      <c r="AG649" s="134">
        <v>1</v>
      </c>
      <c r="AH649" s="134">
        <v>4.9370000000000003</v>
      </c>
      <c r="AI649" s="134">
        <v>9</v>
      </c>
      <c r="AJ649" s="134">
        <v>0.23599999999999999</v>
      </c>
      <c r="AK649" s="134">
        <v>7.5</v>
      </c>
      <c r="AL649" s="134">
        <v>6.75</v>
      </c>
      <c r="AM649" s="134">
        <v>5.75</v>
      </c>
      <c r="AN649" s="134">
        <v>2.95</v>
      </c>
      <c r="AO649" s="134">
        <v>0.16800000000000001</v>
      </c>
      <c r="AP649" s="134">
        <v>1.25</v>
      </c>
      <c r="AQ649" s="134">
        <v>1.25</v>
      </c>
      <c r="AR649" s="134">
        <v>6</v>
      </c>
      <c r="AS649" s="134">
        <v>6.0000000000000001E-3</v>
      </c>
      <c r="AT649" s="133" t="s">
        <v>9572</v>
      </c>
      <c r="AU649" s="133" t="s">
        <v>1760</v>
      </c>
      <c r="AV649" s="133" t="s">
        <v>9598</v>
      </c>
      <c r="AW649" s="133" t="s">
        <v>9629</v>
      </c>
    </row>
    <row r="650" spans="1:49" x14ac:dyDescent="0.25">
      <c r="A650" s="80" t="s">
        <v>1779</v>
      </c>
      <c r="B650" s="80" t="s">
        <v>1780</v>
      </c>
      <c r="C650" s="80" t="s">
        <v>10097</v>
      </c>
      <c r="D650" s="80" t="s">
        <v>10098</v>
      </c>
      <c r="E650" s="80" t="s">
        <v>1781</v>
      </c>
      <c r="F650" s="80" t="s">
        <v>10099</v>
      </c>
      <c r="G650" s="80" t="s">
        <v>9700</v>
      </c>
      <c r="H650" s="80" t="s">
        <v>10100</v>
      </c>
      <c r="I650" s="80" t="s">
        <v>5375</v>
      </c>
      <c r="K650" s="80" t="s">
        <v>1820</v>
      </c>
      <c r="L650" s="80" t="s">
        <v>749</v>
      </c>
      <c r="M650" s="80" t="s">
        <v>2413</v>
      </c>
      <c r="N650" s="80" t="s">
        <v>3385</v>
      </c>
      <c r="O650" s="80" t="s">
        <v>3638</v>
      </c>
      <c r="P650" s="80" t="s">
        <v>4553</v>
      </c>
      <c r="Q650" s="80" t="s">
        <v>5375</v>
      </c>
      <c r="R650" s="80" t="s">
        <v>5978</v>
      </c>
      <c r="S650" s="80" t="s">
        <v>1759</v>
      </c>
      <c r="T650" s="80" t="s">
        <v>1758</v>
      </c>
      <c r="U650" s="110">
        <v>7.3</v>
      </c>
      <c r="V650" s="110">
        <v>21.9</v>
      </c>
      <c r="W650" s="91">
        <v>1.69</v>
      </c>
      <c r="X650" s="91">
        <v>10.14</v>
      </c>
      <c r="Y650" s="110" t="s">
        <v>7087</v>
      </c>
      <c r="Z650" s="110" t="s">
        <v>1</v>
      </c>
      <c r="AB650" s="133" t="s">
        <v>7687</v>
      </c>
      <c r="AC650" s="133" t="s">
        <v>7687</v>
      </c>
      <c r="AD650" s="133" t="s">
        <v>1759</v>
      </c>
      <c r="AE650" s="79">
        <v>6</v>
      </c>
      <c r="AF650" s="79" t="s">
        <v>11152</v>
      </c>
      <c r="AG650" s="134">
        <v>0.875</v>
      </c>
      <c r="AH650" s="134">
        <v>7.5</v>
      </c>
      <c r="AI650" s="134">
        <v>14.5</v>
      </c>
      <c r="AJ650" s="134">
        <v>0.36899999999999999</v>
      </c>
      <c r="AK650" s="134">
        <v>14.824999999999999</v>
      </c>
      <c r="AL650" s="134">
        <v>8.4499999999999993</v>
      </c>
      <c r="AM650" s="134">
        <v>5.125</v>
      </c>
      <c r="AN650" s="134">
        <v>2.6539999999999999</v>
      </c>
      <c r="AO650" s="134">
        <v>0.372</v>
      </c>
      <c r="AP650" s="134">
        <v>0</v>
      </c>
      <c r="AQ650" s="134">
        <v>108</v>
      </c>
      <c r="AR650" s="134">
        <v>54</v>
      </c>
      <c r="AS650" s="134"/>
      <c r="AT650" s="133" t="s">
        <v>7066</v>
      </c>
      <c r="AU650" s="133" t="s">
        <v>7075</v>
      </c>
      <c r="AV650" s="133" t="s">
        <v>9601</v>
      </c>
      <c r="AW650" s="133" t="s">
        <v>9630</v>
      </c>
    </row>
    <row r="651" spans="1:49" x14ac:dyDescent="0.25">
      <c r="A651" s="80" t="s">
        <v>1779</v>
      </c>
      <c r="B651" s="80" t="s">
        <v>1809</v>
      </c>
      <c r="C651" s="80" t="s">
        <v>9636</v>
      </c>
      <c r="D651" s="80" t="s">
        <v>9637</v>
      </c>
      <c r="E651" s="80" t="s">
        <v>1787</v>
      </c>
      <c r="F651" s="80" t="s">
        <v>10513</v>
      </c>
      <c r="G651" s="80" t="s">
        <v>9947</v>
      </c>
      <c r="H651" s="80" t="s">
        <v>10514</v>
      </c>
      <c r="I651" s="80" t="s">
        <v>9635</v>
      </c>
      <c r="K651" s="80" t="s">
        <v>1820</v>
      </c>
      <c r="L651" s="80" t="s">
        <v>622</v>
      </c>
      <c r="M651" s="80" t="s">
        <v>2790</v>
      </c>
      <c r="N651" s="80" t="s">
        <v>3410</v>
      </c>
      <c r="O651" s="80" t="s">
        <v>3807</v>
      </c>
      <c r="P651" s="80" t="s">
        <v>4896</v>
      </c>
      <c r="Q651" s="80" t="s">
        <v>5374</v>
      </c>
      <c r="R651" s="80" t="s">
        <v>6363</v>
      </c>
      <c r="S651" s="80" t="s">
        <v>1767</v>
      </c>
      <c r="T651" s="80" t="s">
        <v>1757</v>
      </c>
      <c r="U651" s="110">
        <v>5.2</v>
      </c>
      <c r="V651" s="110">
        <v>31.2</v>
      </c>
      <c r="W651" s="91">
        <v>1.95</v>
      </c>
      <c r="X651" s="91">
        <v>23.4</v>
      </c>
      <c r="Y651" s="110" t="s">
        <v>7087</v>
      </c>
      <c r="Z651" s="110" t="s">
        <v>1</v>
      </c>
      <c r="AB651" s="133" t="s">
        <v>8073</v>
      </c>
      <c r="AC651" s="133" t="s">
        <v>9292</v>
      </c>
      <c r="AD651" s="133" t="s">
        <v>1757</v>
      </c>
      <c r="AE651" s="79">
        <v>144</v>
      </c>
      <c r="AF651" s="79" t="s">
        <v>11288</v>
      </c>
      <c r="AG651" s="134">
        <v>0.125</v>
      </c>
      <c r="AH651" s="134">
        <v>6.75</v>
      </c>
      <c r="AI651" s="134">
        <v>11</v>
      </c>
      <c r="AJ651" s="134">
        <v>0.11799999999999999</v>
      </c>
      <c r="AK651" s="134">
        <v>11</v>
      </c>
      <c r="AL651" s="134">
        <v>7</v>
      </c>
      <c r="AM651" s="134">
        <v>1.5</v>
      </c>
      <c r="AN651" s="134">
        <v>1.47</v>
      </c>
      <c r="AO651" s="134">
        <v>6.7000000000000004E-2</v>
      </c>
      <c r="AP651" s="134">
        <v>0</v>
      </c>
      <c r="AQ651" s="134">
        <v>6.5</v>
      </c>
      <c r="AR651" s="134">
        <v>8.75</v>
      </c>
      <c r="AS651" s="134">
        <v>1.2999999999999999E-2</v>
      </c>
      <c r="AT651" s="133" t="s">
        <v>1762</v>
      </c>
      <c r="AU651" s="133" t="s">
        <v>1775</v>
      </c>
      <c r="AV651" s="133" t="s">
        <v>9616</v>
      </c>
      <c r="AW651" s="133" t="s">
        <v>9632</v>
      </c>
    </row>
    <row r="652" spans="1:49" x14ac:dyDescent="0.25">
      <c r="A652" s="80" t="s">
        <v>1779</v>
      </c>
      <c r="B652" s="80" t="s">
        <v>1780</v>
      </c>
      <c r="C652" s="80" t="s">
        <v>9759</v>
      </c>
      <c r="D652" s="80" t="s">
        <v>9760</v>
      </c>
      <c r="E652" s="80" t="s">
        <v>1772</v>
      </c>
      <c r="F652" s="80" t="s">
        <v>9761</v>
      </c>
      <c r="G652" s="80" t="s">
        <v>9729</v>
      </c>
      <c r="H652" s="80" t="s">
        <v>9762</v>
      </c>
      <c r="I652" s="80" t="s">
        <v>5375</v>
      </c>
      <c r="K652" s="80" t="s">
        <v>1820</v>
      </c>
      <c r="L652" s="80" t="s">
        <v>1040</v>
      </c>
      <c r="M652" s="80" t="s">
        <v>2302</v>
      </c>
      <c r="N652" s="80" t="s">
        <v>3371</v>
      </c>
      <c r="O652" s="80" t="s">
        <v>3541</v>
      </c>
      <c r="P652" s="80" t="s">
        <v>4465</v>
      </c>
      <c r="Q652" s="80" t="s">
        <v>5375</v>
      </c>
      <c r="R652" s="80" t="s">
        <v>5867</v>
      </c>
      <c r="S652" s="80" t="s">
        <v>1763</v>
      </c>
      <c r="T652" s="80" t="s">
        <v>1757</v>
      </c>
      <c r="U652" s="110">
        <v>8.9</v>
      </c>
      <c r="V652" s="110">
        <v>53.4</v>
      </c>
      <c r="W652" s="91">
        <v>3.2827999999999999</v>
      </c>
      <c r="X652" s="91">
        <v>39.393599999999999</v>
      </c>
      <c r="Y652" s="110" t="s">
        <v>14932</v>
      </c>
      <c r="Z652" s="110" t="s">
        <v>1</v>
      </c>
      <c r="AB652" s="133" t="s">
        <v>7576</v>
      </c>
      <c r="AC652" s="133" t="s">
        <v>9057</v>
      </c>
      <c r="AD652" s="133" t="s">
        <v>1759</v>
      </c>
      <c r="AE652" s="79">
        <v>12</v>
      </c>
      <c r="AF652" s="79" t="s">
        <v>11108</v>
      </c>
      <c r="AG652" s="134">
        <v>3.9</v>
      </c>
      <c r="AH652" s="134">
        <v>3.9</v>
      </c>
      <c r="AI652" s="134">
        <v>10.9</v>
      </c>
      <c r="AJ652" s="134">
        <v>0.496</v>
      </c>
      <c r="AK652" s="134">
        <v>23.5</v>
      </c>
      <c r="AL652" s="134">
        <v>8</v>
      </c>
      <c r="AM652" s="134">
        <v>11</v>
      </c>
      <c r="AN652" s="134">
        <v>6.2</v>
      </c>
      <c r="AO652" s="134">
        <v>1.1970000000000001</v>
      </c>
      <c r="AP652" s="134">
        <v>3.75</v>
      </c>
      <c r="AQ652" s="134">
        <v>3.75</v>
      </c>
      <c r="AR652" s="134">
        <v>4.5</v>
      </c>
      <c r="AS652" s="134">
        <v>2.5000000000000001E-2</v>
      </c>
      <c r="AT652" s="133" t="s">
        <v>1767</v>
      </c>
      <c r="AU652" s="133" t="s">
        <v>1764</v>
      </c>
      <c r="AV652" s="133" t="s">
        <v>9598</v>
      </c>
      <c r="AW652" s="133" t="s">
        <v>9629</v>
      </c>
    </row>
    <row r="653" spans="1:49" x14ac:dyDescent="0.25">
      <c r="A653" s="80" t="s">
        <v>1779</v>
      </c>
      <c r="B653" s="80" t="s">
        <v>1780</v>
      </c>
      <c r="C653" s="80" t="s">
        <v>9759</v>
      </c>
      <c r="D653" s="80" t="s">
        <v>9760</v>
      </c>
      <c r="E653" s="80" t="s">
        <v>1772</v>
      </c>
      <c r="F653" s="80" t="s">
        <v>9761</v>
      </c>
      <c r="G653" s="80" t="s">
        <v>9729</v>
      </c>
      <c r="H653" s="80" t="s">
        <v>9762</v>
      </c>
      <c r="I653" s="80" t="s">
        <v>5375</v>
      </c>
      <c r="K653" s="80" t="s">
        <v>1820</v>
      </c>
      <c r="L653" s="80" t="s">
        <v>609</v>
      </c>
      <c r="M653" s="80" t="s">
        <v>2188</v>
      </c>
      <c r="N653" s="80" t="s">
        <v>3392</v>
      </c>
      <c r="O653" s="80" t="s">
        <v>3541</v>
      </c>
      <c r="P653" s="80" t="s">
        <v>4361</v>
      </c>
      <c r="Q653" s="80" t="s">
        <v>5375</v>
      </c>
      <c r="R653" s="80" t="s">
        <v>5751</v>
      </c>
      <c r="S653" s="80" t="s">
        <v>1763</v>
      </c>
      <c r="T653" s="80" t="s">
        <v>1757</v>
      </c>
      <c r="U653" s="110">
        <v>8.9</v>
      </c>
      <c r="V653" s="110">
        <v>53.4</v>
      </c>
      <c r="W653" s="91">
        <v>3.2827999999999999</v>
      </c>
      <c r="X653" s="91">
        <v>39.393599999999999</v>
      </c>
      <c r="Y653" s="110" t="s">
        <v>14932</v>
      </c>
      <c r="Z653" s="110" t="s">
        <v>1</v>
      </c>
      <c r="AB653" s="133" t="s">
        <v>7460</v>
      </c>
      <c r="AC653" s="133" t="s">
        <v>7460</v>
      </c>
      <c r="AD653" s="133" t="s">
        <v>1759</v>
      </c>
      <c r="AE653" s="79">
        <v>12</v>
      </c>
      <c r="AF653" s="79" t="s">
        <v>11108</v>
      </c>
      <c r="AG653" s="134">
        <v>3.9</v>
      </c>
      <c r="AH653" s="134">
        <v>3.9</v>
      </c>
      <c r="AI653" s="134">
        <v>10.9</v>
      </c>
      <c r="AJ653" s="134">
        <v>0.496</v>
      </c>
      <c r="AK653" s="134">
        <v>23.5</v>
      </c>
      <c r="AL653" s="134">
        <v>8</v>
      </c>
      <c r="AM653" s="134">
        <v>11</v>
      </c>
      <c r="AN653" s="134">
        <v>6.2</v>
      </c>
      <c r="AO653" s="134">
        <v>1.1970000000000001</v>
      </c>
      <c r="AP653" s="134">
        <v>3.75</v>
      </c>
      <c r="AQ653" s="134">
        <v>3.75</v>
      </c>
      <c r="AR653" s="134">
        <v>4.5</v>
      </c>
      <c r="AS653" s="134">
        <v>2.5000000000000001E-2</v>
      </c>
      <c r="AT653" s="133" t="s">
        <v>1767</v>
      </c>
      <c r="AU653" s="133" t="s">
        <v>1764</v>
      </c>
      <c r="AV653" s="133" t="s">
        <v>9598</v>
      </c>
      <c r="AW653" s="133" t="s">
        <v>9629</v>
      </c>
    </row>
    <row r="654" spans="1:49" x14ac:dyDescent="0.25">
      <c r="A654" s="80" t="s">
        <v>1779</v>
      </c>
      <c r="B654" s="80" t="s">
        <v>1780</v>
      </c>
      <c r="C654" s="80" t="s">
        <v>10097</v>
      </c>
      <c r="D654" s="80" t="s">
        <v>10098</v>
      </c>
      <c r="E654" s="80" t="s">
        <v>1781</v>
      </c>
      <c r="F654" s="80" t="s">
        <v>10099</v>
      </c>
      <c r="G654" s="80" t="s">
        <v>9700</v>
      </c>
      <c r="H654" s="80" t="s">
        <v>10100</v>
      </c>
      <c r="I654" s="80" t="s">
        <v>5375</v>
      </c>
      <c r="K654" s="80" t="s">
        <v>1820</v>
      </c>
      <c r="L654" s="80" t="s">
        <v>809</v>
      </c>
      <c r="M654" s="80" t="s">
        <v>2415</v>
      </c>
      <c r="N654" s="80" t="s">
        <v>3379</v>
      </c>
      <c r="O654" s="80" t="s">
        <v>3638</v>
      </c>
      <c r="P654" s="80" t="s">
        <v>4555</v>
      </c>
      <c r="Q654" s="80" t="s">
        <v>5375</v>
      </c>
      <c r="R654" s="80" t="s">
        <v>5980</v>
      </c>
      <c r="S654" s="80" t="s">
        <v>1759</v>
      </c>
      <c r="T654" s="80" t="s">
        <v>1758</v>
      </c>
      <c r="U654" s="110">
        <v>7.3</v>
      </c>
      <c r="V654" s="110">
        <v>21.9</v>
      </c>
      <c r="W654" s="91">
        <v>1.69</v>
      </c>
      <c r="X654" s="91">
        <v>10.14</v>
      </c>
      <c r="Y654" s="110" t="s">
        <v>7087</v>
      </c>
      <c r="Z654" s="110" t="s">
        <v>1</v>
      </c>
      <c r="AB654" s="133" t="s">
        <v>7689</v>
      </c>
      <c r="AC654" s="133" t="s">
        <v>7689</v>
      </c>
      <c r="AD654" s="133" t="s">
        <v>1759</v>
      </c>
      <c r="AE654" s="79">
        <v>6</v>
      </c>
      <c r="AF654" s="79" t="s">
        <v>11152</v>
      </c>
      <c r="AG654" s="134">
        <v>0.875</v>
      </c>
      <c r="AH654" s="134">
        <v>7.5</v>
      </c>
      <c r="AI654" s="134">
        <v>14.5</v>
      </c>
      <c r="AJ654" s="134">
        <v>0.36899999999999999</v>
      </c>
      <c r="AK654" s="134">
        <v>14.824999999999999</v>
      </c>
      <c r="AL654" s="134">
        <v>8.4499999999999993</v>
      </c>
      <c r="AM654" s="134">
        <v>5.125</v>
      </c>
      <c r="AN654" s="134">
        <v>2.6539999999999999</v>
      </c>
      <c r="AO654" s="134">
        <v>0.372</v>
      </c>
      <c r="AP654" s="134">
        <v>0</v>
      </c>
      <c r="AQ654" s="134">
        <v>108</v>
      </c>
      <c r="AR654" s="134">
        <v>54</v>
      </c>
      <c r="AS654" s="134"/>
      <c r="AT654" s="133" t="s">
        <v>7066</v>
      </c>
      <c r="AU654" s="133" t="s">
        <v>7075</v>
      </c>
      <c r="AV654" s="133" t="s">
        <v>9601</v>
      </c>
      <c r="AW654" s="133" t="s">
        <v>9630</v>
      </c>
    </row>
    <row r="655" spans="1:49" x14ac:dyDescent="0.25">
      <c r="A655" s="80" t="s">
        <v>1779</v>
      </c>
      <c r="B655" s="80" t="s">
        <v>1809</v>
      </c>
      <c r="C655" s="80" t="s">
        <v>9871</v>
      </c>
      <c r="D655" s="80" t="s">
        <v>9872</v>
      </c>
      <c r="E655" s="80" t="s">
        <v>1787</v>
      </c>
      <c r="F655" s="80" t="s">
        <v>9873</v>
      </c>
      <c r="G655" s="80" t="s">
        <v>9797</v>
      </c>
      <c r="H655" s="80" t="s">
        <v>9874</v>
      </c>
      <c r="I655" s="80" t="s">
        <v>9635</v>
      </c>
      <c r="K655" s="80" t="s">
        <v>1820</v>
      </c>
      <c r="L655" s="80" t="s">
        <v>961</v>
      </c>
      <c r="M655" s="80" t="s">
        <v>2522</v>
      </c>
      <c r="N655" s="80" t="s">
        <v>3410</v>
      </c>
      <c r="O655" s="80" t="s">
        <v>3620</v>
      </c>
      <c r="P655" s="80" t="s">
        <v>4657</v>
      </c>
      <c r="Q655" s="80" t="s">
        <v>5374</v>
      </c>
      <c r="R655" s="80" t="s">
        <v>6088</v>
      </c>
      <c r="S655" s="80" t="s">
        <v>1759</v>
      </c>
      <c r="T655" s="80" t="s">
        <v>1758</v>
      </c>
      <c r="U655" s="110">
        <v>6.9</v>
      </c>
      <c r="V655" s="110">
        <v>20.7</v>
      </c>
      <c r="W655" s="91">
        <v>2.5874999999999999</v>
      </c>
      <c r="X655" s="91">
        <v>15.525</v>
      </c>
      <c r="Y655" s="110" t="s">
        <v>7087</v>
      </c>
      <c r="Z655" s="110" t="s">
        <v>1</v>
      </c>
      <c r="AB655" s="133" t="s">
        <v>7797</v>
      </c>
      <c r="AC655" s="133" t="s">
        <v>9148</v>
      </c>
      <c r="AD655" s="133" t="s">
        <v>1767</v>
      </c>
      <c r="AE655" s="79">
        <v>60</v>
      </c>
      <c r="AF655" s="79" t="s">
        <v>11172</v>
      </c>
      <c r="AG655" s="134">
        <v>0.25</v>
      </c>
      <c r="AH655" s="134">
        <v>9</v>
      </c>
      <c r="AI655" s="134">
        <v>13</v>
      </c>
      <c r="AJ655" s="134">
        <v>0.09</v>
      </c>
      <c r="AK655" s="134">
        <v>13.75</v>
      </c>
      <c r="AL655" s="134">
        <v>11.5</v>
      </c>
      <c r="AM655" s="134">
        <v>1</v>
      </c>
      <c r="AN655" s="134">
        <v>0.56000000000000005</v>
      </c>
      <c r="AO655" s="134">
        <v>9.1999999999999998E-2</v>
      </c>
      <c r="AP655" s="134">
        <v>9</v>
      </c>
      <c r="AQ655" s="134">
        <v>9</v>
      </c>
      <c r="AR655" s="134">
        <v>12</v>
      </c>
      <c r="AS655" s="134"/>
      <c r="AT655" s="133" t="s">
        <v>1757</v>
      </c>
      <c r="AU655" s="133" t="s">
        <v>7074</v>
      </c>
      <c r="AV655" s="133" t="s">
        <v>9597</v>
      </c>
      <c r="AW655" s="133" t="s">
        <v>9632</v>
      </c>
    </row>
    <row r="656" spans="1:49" x14ac:dyDescent="0.25">
      <c r="A656" s="80" t="s">
        <v>1779</v>
      </c>
      <c r="B656" s="80" t="s">
        <v>1780</v>
      </c>
      <c r="C656" s="80" t="s">
        <v>9650</v>
      </c>
      <c r="D656" s="80" t="s">
        <v>9651</v>
      </c>
      <c r="E656" s="80" t="s">
        <v>1772</v>
      </c>
      <c r="F656" s="80" t="s">
        <v>9652</v>
      </c>
      <c r="G656" s="80" t="s">
        <v>9644</v>
      </c>
      <c r="H656" s="80" t="s">
        <v>9653</v>
      </c>
      <c r="I656" s="80" t="s">
        <v>5375</v>
      </c>
      <c r="K656" s="80" t="s">
        <v>1820</v>
      </c>
      <c r="L656" s="80" t="s">
        <v>1108</v>
      </c>
      <c r="M656" s="80" t="s">
        <v>1937</v>
      </c>
      <c r="N656" s="80" t="s">
        <v>3378</v>
      </c>
      <c r="O656" s="80" t="s">
        <v>3521</v>
      </c>
      <c r="P656" s="80" t="s">
        <v>4126</v>
      </c>
      <c r="Q656" s="80" t="s">
        <v>5375</v>
      </c>
      <c r="R656" s="80" t="s">
        <v>5500</v>
      </c>
      <c r="S656" s="80" t="s">
        <v>1762</v>
      </c>
      <c r="T656" s="80" t="s">
        <v>1757</v>
      </c>
      <c r="U656" s="110">
        <v>6.4</v>
      </c>
      <c r="V656" s="110">
        <v>38.4</v>
      </c>
      <c r="W656" s="91">
        <v>1.6588000000000001</v>
      </c>
      <c r="X656" s="91">
        <v>19.9056</v>
      </c>
      <c r="Y656" s="110" t="s">
        <v>14932</v>
      </c>
      <c r="Z656" s="110" t="s">
        <v>1</v>
      </c>
      <c r="AB656" s="133" t="s">
        <v>7209</v>
      </c>
      <c r="AC656" s="133" t="s">
        <v>8838</v>
      </c>
      <c r="AD656" s="133" t="s">
        <v>1760</v>
      </c>
      <c r="AE656" s="79">
        <v>96</v>
      </c>
      <c r="AF656" s="79" t="s">
        <v>11095</v>
      </c>
      <c r="AG656" s="134">
        <v>1</v>
      </c>
      <c r="AH656" s="134">
        <v>4.9370000000000003</v>
      </c>
      <c r="AI656" s="134">
        <v>9</v>
      </c>
      <c r="AJ656" s="134">
        <v>0.23599999999999999</v>
      </c>
      <c r="AK656" s="134">
        <v>7.5</v>
      </c>
      <c r="AL656" s="134">
        <v>6.75</v>
      </c>
      <c r="AM656" s="134">
        <v>5.75</v>
      </c>
      <c r="AN656" s="134">
        <v>2.95</v>
      </c>
      <c r="AO656" s="134">
        <v>0.16800000000000001</v>
      </c>
      <c r="AP656" s="134">
        <v>1.25</v>
      </c>
      <c r="AQ656" s="134">
        <v>1.25</v>
      </c>
      <c r="AR656" s="134">
        <v>6</v>
      </c>
      <c r="AS656" s="134">
        <v>6.0000000000000001E-3</v>
      </c>
      <c r="AT656" s="133" t="s">
        <v>9572</v>
      </c>
      <c r="AU656" s="133" t="s">
        <v>1760</v>
      </c>
      <c r="AV656" s="133" t="s">
        <v>9598</v>
      </c>
      <c r="AW656" s="133" t="s">
        <v>9629</v>
      </c>
    </row>
    <row r="657" spans="1:49" x14ac:dyDescent="0.25">
      <c r="A657" s="80" t="s">
        <v>1779</v>
      </c>
      <c r="B657" s="80" t="s">
        <v>1780</v>
      </c>
      <c r="C657" s="80" t="s">
        <v>9736</v>
      </c>
      <c r="D657" s="80" t="s">
        <v>9737</v>
      </c>
      <c r="E657" s="80" t="s">
        <v>1794</v>
      </c>
      <c r="F657" s="80" t="s">
        <v>9738</v>
      </c>
      <c r="G657" s="80" t="s">
        <v>9726</v>
      </c>
      <c r="H657" s="80" t="s">
        <v>9739</v>
      </c>
      <c r="I657" s="80" t="s">
        <v>5375</v>
      </c>
      <c r="K657" s="80" t="s">
        <v>12331</v>
      </c>
      <c r="L657" s="80" t="s">
        <v>786</v>
      </c>
      <c r="M657" s="80" t="s">
        <v>2306</v>
      </c>
      <c r="N657" s="80" t="s">
        <v>3374</v>
      </c>
      <c r="O657" s="80" t="s">
        <v>3535</v>
      </c>
      <c r="P657" s="80" t="s">
        <v>4469</v>
      </c>
      <c r="Q657" s="80" t="s">
        <v>5375</v>
      </c>
      <c r="R657" s="80" t="s">
        <v>5871</v>
      </c>
      <c r="S657" s="80" t="s">
        <v>1762</v>
      </c>
      <c r="T657" s="80" t="s">
        <v>1767</v>
      </c>
      <c r="U657" s="110">
        <v>8.25</v>
      </c>
      <c r="V657" s="110">
        <v>41.25</v>
      </c>
      <c r="W657" s="91">
        <v>3.1654</v>
      </c>
      <c r="X657" s="91">
        <v>31.654</v>
      </c>
      <c r="Y657" s="110" t="s">
        <v>14933</v>
      </c>
      <c r="Z657" s="110" t="s">
        <v>1</v>
      </c>
      <c r="AB657" s="133" t="s">
        <v>7580</v>
      </c>
      <c r="AC657" s="133" t="s">
        <v>7580</v>
      </c>
      <c r="AD657" s="133" t="s">
        <v>1759</v>
      </c>
      <c r="AE657" s="79">
        <v>10</v>
      </c>
      <c r="AF657" s="79" t="s">
        <v>11102</v>
      </c>
      <c r="AG657" s="134">
        <v>3.15</v>
      </c>
      <c r="AH657" s="134">
        <v>3.15</v>
      </c>
      <c r="AI657" s="134">
        <v>9.5299999999999994</v>
      </c>
      <c r="AJ657" s="134">
        <v>0.41199999999999998</v>
      </c>
      <c r="AK657" s="134">
        <v>16.2</v>
      </c>
      <c r="AL657" s="134">
        <v>6.8250000000000002</v>
      </c>
      <c r="AM657" s="134">
        <v>10.525</v>
      </c>
      <c r="AN657" s="134">
        <v>4.29</v>
      </c>
      <c r="AO657" s="134">
        <v>0.67300000000000004</v>
      </c>
      <c r="AP657" s="134">
        <v>3.125</v>
      </c>
      <c r="AQ657" s="134">
        <v>3.125</v>
      </c>
      <c r="AR657" s="134">
        <v>3.75</v>
      </c>
      <c r="AS657" s="134">
        <v>2.5000000000000001E-2</v>
      </c>
      <c r="AT657" s="133" t="s">
        <v>1765</v>
      </c>
      <c r="AU657" s="133" t="s">
        <v>1764</v>
      </c>
      <c r="AV657" s="133" t="s">
        <v>9608</v>
      </c>
      <c r="AW657" s="133" t="s">
        <v>9629</v>
      </c>
    </row>
    <row r="658" spans="1:49" x14ac:dyDescent="0.25">
      <c r="A658" s="80" t="s">
        <v>1779</v>
      </c>
      <c r="B658" s="80" t="s">
        <v>1780</v>
      </c>
      <c r="C658" s="80" t="s">
        <v>10097</v>
      </c>
      <c r="D658" s="80" t="s">
        <v>10098</v>
      </c>
      <c r="E658" s="80" t="s">
        <v>1781</v>
      </c>
      <c r="F658" s="80" t="s">
        <v>10099</v>
      </c>
      <c r="G658" s="80" t="s">
        <v>9700</v>
      </c>
      <c r="H658" s="80" t="s">
        <v>10100</v>
      </c>
      <c r="I658" s="80" t="s">
        <v>5375</v>
      </c>
      <c r="K658" s="80" t="s">
        <v>1820</v>
      </c>
      <c r="L658" s="80" t="s">
        <v>127</v>
      </c>
      <c r="M658" s="80" t="s">
        <v>2476</v>
      </c>
      <c r="N658" s="80" t="s">
        <v>3377</v>
      </c>
      <c r="O658" s="80" t="s">
        <v>3638</v>
      </c>
      <c r="P658" s="80" t="s">
        <v>4612</v>
      </c>
      <c r="Q658" s="80" t="s">
        <v>5375</v>
      </c>
      <c r="R658" s="80" t="s">
        <v>6041</v>
      </c>
      <c r="S658" s="80" t="s">
        <v>1759</v>
      </c>
      <c r="T658" s="80" t="s">
        <v>1758</v>
      </c>
      <c r="U658" s="110">
        <v>7.3</v>
      </c>
      <c r="V658" s="110">
        <v>21.9</v>
      </c>
      <c r="W658" s="91">
        <v>1.69</v>
      </c>
      <c r="X658" s="91">
        <v>10.14</v>
      </c>
      <c r="Y658" s="110" t="s">
        <v>7087</v>
      </c>
      <c r="Z658" s="110" t="s">
        <v>1</v>
      </c>
      <c r="AB658" s="133" t="s">
        <v>7750</v>
      </c>
      <c r="AC658" s="133" t="s">
        <v>7750</v>
      </c>
      <c r="AD658" s="133" t="s">
        <v>1759</v>
      </c>
      <c r="AE658" s="79">
        <v>6</v>
      </c>
      <c r="AF658" s="79" t="s">
        <v>11152</v>
      </c>
      <c r="AG658" s="134">
        <v>0.875</v>
      </c>
      <c r="AH658" s="134">
        <v>7.5</v>
      </c>
      <c r="AI658" s="134">
        <v>14.5</v>
      </c>
      <c r="AJ658" s="134">
        <v>0.36899999999999999</v>
      </c>
      <c r="AK658" s="134">
        <v>14.824999999999999</v>
      </c>
      <c r="AL658" s="134">
        <v>8.4499999999999993</v>
      </c>
      <c r="AM658" s="134">
        <v>5.125</v>
      </c>
      <c r="AN658" s="134">
        <v>2.6539999999999999</v>
      </c>
      <c r="AO658" s="134">
        <v>0.372</v>
      </c>
      <c r="AP658" s="134">
        <v>0</v>
      </c>
      <c r="AQ658" s="134">
        <v>108</v>
      </c>
      <c r="AR658" s="134">
        <v>54</v>
      </c>
      <c r="AS658" s="134"/>
      <c r="AT658" s="133" t="s">
        <v>7066</v>
      </c>
      <c r="AU658" s="133" t="s">
        <v>7075</v>
      </c>
      <c r="AV658" s="133" t="s">
        <v>9601</v>
      </c>
      <c r="AW658" s="133" t="s">
        <v>9630</v>
      </c>
    </row>
    <row r="659" spans="1:49" x14ac:dyDescent="0.25">
      <c r="A659" s="80" t="s">
        <v>1779</v>
      </c>
      <c r="B659" s="80" t="s">
        <v>1780</v>
      </c>
      <c r="C659" s="80" t="s">
        <v>9821</v>
      </c>
      <c r="D659" s="80" t="s">
        <v>9822</v>
      </c>
      <c r="E659" s="80" t="s">
        <v>1781</v>
      </c>
      <c r="F659" s="80" t="s">
        <v>9823</v>
      </c>
      <c r="G659" s="80" t="s">
        <v>9685</v>
      </c>
      <c r="H659" s="80" t="s">
        <v>9824</v>
      </c>
      <c r="I659" s="80" t="s">
        <v>5375</v>
      </c>
      <c r="K659" s="80" t="s">
        <v>1820</v>
      </c>
      <c r="L659" s="80" t="s">
        <v>1009</v>
      </c>
      <c r="M659" s="80" t="s">
        <v>2192</v>
      </c>
      <c r="N659" s="80" t="s">
        <v>3395</v>
      </c>
      <c r="O659" s="80" t="s">
        <v>3556</v>
      </c>
      <c r="P659" s="80" t="s">
        <v>4365</v>
      </c>
      <c r="Q659" s="80" t="s">
        <v>5375</v>
      </c>
      <c r="R659" s="80" t="s">
        <v>5755</v>
      </c>
      <c r="S659" s="80" t="s">
        <v>1762</v>
      </c>
      <c r="T659" s="80" t="s">
        <v>1767</v>
      </c>
      <c r="U659" s="110">
        <v>13.5</v>
      </c>
      <c r="V659" s="110">
        <v>67.5</v>
      </c>
      <c r="W659" s="91">
        <v>4.08</v>
      </c>
      <c r="X659" s="91">
        <v>40.799999999999997</v>
      </c>
      <c r="Y659" s="110" t="s">
        <v>7087</v>
      </c>
      <c r="Z659" s="110" t="s">
        <v>1</v>
      </c>
      <c r="AB659" s="133" t="s">
        <v>7464</v>
      </c>
      <c r="AC659" s="133" t="s">
        <v>7464</v>
      </c>
      <c r="AD659" s="133" t="s">
        <v>1759</v>
      </c>
      <c r="AE659" s="79">
        <v>10</v>
      </c>
      <c r="AF659" s="79" t="s">
        <v>11122</v>
      </c>
      <c r="AG659" s="134">
        <v>1.75</v>
      </c>
      <c r="AH659" s="134">
        <v>10.125</v>
      </c>
      <c r="AI659" s="134">
        <v>10.125</v>
      </c>
      <c r="AJ659" s="134">
        <v>1.04</v>
      </c>
      <c r="AK659" s="134">
        <v>18.812999999999999</v>
      </c>
      <c r="AL659" s="134">
        <v>11.063000000000001</v>
      </c>
      <c r="AM659" s="134">
        <v>11.375</v>
      </c>
      <c r="AN659" s="134">
        <v>11.77</v>
      </c>
      <c r="AO659" s="134">
        <v>1.37</v>
      </c>
      <c r="AP659" s="134">
        <v>0.75</v>
      </c>
      <c r="AQ659" s="134">
        <v>10</v>
      </c>
      <c r="AR659" s="134">
        <v>10</v>
      </c>
      <c r="AS659" s="134">
        <v>0.05</v>
      </c>
      <c r="AT659" s="133" t="s">
        <v>1760</v>
      </c>
      <c r="AU659" s="133" t="s">
        <v>1764</v>
      </c>
      <c r="AV659" s="133" t="s">
        <v>9603</v>
      </c>
      <c r="AW659" s="133" t="s">
        <v>9630</v>
      </c>
    </row>
    <row r="660" spans="1:49" x14ac:dyDescent="0.25">
      <c r="A660" s="80" t="s">
        <v>1779</v>
      </c>
      <c r="B660" s="80" t="s">
        <v>1809</v>
      </c>
      <c r="C660" s="80" t="s">
        <v>9906</v>
      </c>
      <c r="D660" s="80" t="s">
        <v>9907</v>
      </c>
      <c r="E660" s="80" t="s">
        <v>1787</v>
      </c>
      <c r="F660" s="80" t="s">
        <v>9908</v>
      </c>
      <c r="G660" s="80" t="s">
        <v>9734</v>
      </c>
      <c r="H660" s="80" t="s">
        <v>9909</v>
      </c>
      <c r="I660" s="80" t="s">
        <v>9635</v>
      </c>
      <c r="K660" s="80" t="s">
        <v>1820</v>
      </c>
      <c r="L660" s="80" t="s">
        <v>247</v>
      </c>
      <c r="M660" s="80" t="s">
        <v>2524</v>
      </c>
      <c r="N660" s="80" t="s">
        <v>3410</v>
      </c>
      <c r="O660" s="80" t="s">
        <v>3703</v>
      </c>
      <c r="P660" s="80" t="s">
        <v>4659</v>
      </c>
      <c r="Q660" s="80" t="s">
        <v>5374</v>
      </c>
      <c r="R660" s="80" t="s">
        <v>6090</v>
      </c>
      <c r="S660" s="80" t="s">
        <v>1760</v>
      </c>
      <c r="T660" s="80" t="s">
        <v>1758</v>
      </c>
      <c r="U660" s="110">
        <v>6.25</v>
      </c>
      <c r="V660" s="110">
        <v>18.75</v>
      </c>
      <c r="W660" s="91">
        <v>2.34375</v>
      </c>
      <c r="X660" s="91">
        <v>14.0625</v>
      </c>
      <c r="Y660" s="110" t="s">
        <v>7087</v>
      </c>
      <c r="Z660" s="110" t="s">
        <v>1</v>
      </c>
      <c r="AB660" s="133" t="s">
        <v>7799</v>
      </c>
      <c r="AC660" s="133" t="s">
        <v>9149</v>
      </c>
      <c r="AD660" s="133" t="s">
        <v>1757</v>
      </c>
      <c r="AE660" s="79">
        <v>72</v>
      </c>
      <c r="AF660" s="79" t="s">
        <v>11229</v>
      </c>
      <c r="AG660" s="134">
        <v>2</v>
      </c>
      <c r="AH660" s="134">
        <v>3.5</v>
      </c>
      <c r="AI660" s="134">
        <v>10</v>
      </c>
      <c r="AJ660" s="134">
        <v>0.16</v>
      </c>
      <c r="AK660" s="134">
        <v>10</v>
      </c>
      <c r="AL660" s="134">
        <v>8</v>
      </c>
      <c r="AM660" s="134">
        <v>2.5</v>
      </c>
      <c r="AN660" s="134">
        <v>1</v>
      </c>
      <c r="AO660" s="134">
        <v>0.11600000000000001</v>
      </c>
      <c r="AP660" s="134">
        <v>2.5</v>
      </c>
      <c r="AQ660" s="134">
        <v>2.5</v>
      </c>
      <c r="AR660" s="134">
        <v>7</v>
      </c>
      <c r="AS660" s="134"/>
      <c r="AT660" s="133" t="s">
        <v>1762</v>
      </c>
      <c r="AU660" s="133" t="s">
        <v>1791</v>
      </c>
      <c r="AV660" s="133" t="s">
        <v>9597</v>
      </c>
      <c r="AW660" s="133" t="s">
        <v>9628</v>
      </c>
    </row>
    <row r="661" spans="1:49" x14ac:dyDescent="0.25">
      <c r="A661" s="80" t="s">
        <v>1779</v>
      </c>
      <c r="B661" s="80" t="s">
        <v>1780</v>
      </c>
      <c r="C661" s="80" t="s">
        <v>9745</v>
      </c>
      <c r="D661" s="80" t="s">
        <v>9746</v>
      </c>
      <c r="E661" s="80" t="s">
        <v>1781</v>
      </c>
      <c r="F661" s="80" t="s">
        <v>9747</v>
      </c>
      <c r="G661" s="80" t="s">
        <v>9748</v>
      </c>
      <c r="H661" s="80" t="s">
        <v>9749</v>
      </c>
      <c r="I661" s="80" t="s">
        <v>5375</v>
      </c>
      <c r="K661" s="80" t="s">
        <v>1820</v>
      </c>
      <c r="L661" s="80" t="s">
        <v>435</v>
      </c>
      <c r="M661" s="80" t="s">
        <v>1941</v>
      </c>
      <c r="N661" s="80" t="s">
        <v>3395</v>
      </c>
      <c r="O661" s="80" t="s">
        <v>3538</v>
      </c>
      <c r="P661" s="80" t="s">
        <v>4129</v>
      </c>
      <c r="Q661" s="80" t="s">
        <v>5375</v>
      </c>
      <c r="R661" s="80" t="s">
        <v>5504</v>
      </c>
      <c r="S661" s="80" t="s">
        <v>1759</v>
      </c>
      <c r="T661" s="80" t="s">
        <v>1757</v>
      </c>
      <c r="U661" s="110">
        <v>2.4</v>
      </c>
      <c r="V661" s="110">
        <v>14.4</v>
      </c>
      <c r="W661" s="91">
        <v>0.56000000000000005</v>
      </c>
      <c r="X661" s="91">
        <v>6.72</v>
      </c>
      <c r="Y661" s="110" t="s">
        <v>7087</v>
      </c>
      <c r="Z661" s="110" t="s">
        <v>1</v>
      </c>
      <c r="AB661" s="133" t="s">
        <v>7213</v>
      </c>
      <c r="AC661" s="133" t="s">
        <v>8839</v>
      </c>
      <c r="AD661" s="133" t="s">
        <v>1757</v>
      </c>
      <c r="AE661" s="79">
        <v>144</v>
      </c>
      <c r="AF661" s="79" t="s">
        <v>11105</v>
      </c>
      <c r="AG661" s="134">
        <v>1.75</v>
      </c>
      <c r="AH661" s="134">
        <v>5.875</v>
      </c>
      <c r="AI661" s="134">
        <v>6.125</v>
      </c>
      <c r="AJ661" s="134">
        <v>3.2000000000000001E-2</v>
      </c>
      <c r="AK661" s="134">
        <v>11</v>
      </c>
      <c r="AL661" s="134">
        <v>7.75</v>
      </c>
      <c r="AM661" s="134">
        <v>4</v>
      </c>
      <c r="AN661" s="134">
        <v>0.4</v>
      </c>
      <c r="AO661" s="134">
        <v>0.19700000000000001</v>
      </c>
      <c r="AP661" s="134">
        <v>0</v>
      </c>
      <c r="AQ661" s="134">
        <v>972</v>
      </c>
      <c r="AR661" s="134">
        <v>1.75</v>
      </c>
      <c r="AS661" s="134"/>
      <c r="AT661" s="133" t="s">
        <v>1764</v>
      </c>
      <c r="AU661" s="133" t="s">
        <v>7065</v>
      </c>
      <c r="AV661" s="133" t="s">
        <v>9597</v>
      </c>
      <c r="AW661" s="133" t="s">
        <v>9630</v>
      </c>
    </row>
    <row r="662" spans="1:49" x14ac:dyDescent="0.25">
      <c r="A662" s="80" t="s">
        <v>1779</v>
      </c>
      <c r="B662" s="80" t="s">
        <v>1804</v>
      </c>
      <c r="C662" s="80" t="s">
        <v>10006</v>
      </c>
      <c r="D662" s="80" t="s">
        <v>10007</v>
      </c>
      <c r="E662" s="80" t="s">
        <v>1766</v>
      </c>
      <c r="F662" s="80" t="s">
        <v>10008</v>
      </c>
      <c r="G662" s="80" t="s">
        <v>9668</v>
      </c>
      <c r="H662" s="80" t="s">
        <v>10009</v>
      </c>
      <c r="I662" s="80" t="s">
        <v>1804</v>
      </c>
      <c r="K662" s="80" t="s">
        <v>13934</v>
      </c>
      <c r="L662" s="80" t="s">
        <v>810</v>
      </c>
      <c r="M662" s="80" t="s">
        <v>2481</v>
      </c>
      <c r="N662" s="80" t="s">
        <v>13937</v>
      </c>
      <c r="O662" s="80" t="s">
        <v>3547</v>
      </c>
      <c r="P662" s="80" t="s">
        <v>4617</v>
      </c>
      <c r="Q662" s="80" t="s">
        <v>1804</v>
      </c>
      <c r="R662" s="80" t="s">
        <v>6046</v>
      </c>
      <c r="S662" s="80" t="s">
        <v>1763</v>
      </c>
      <c r="T662" s="80" t="s">
        <v>1757</v>
      </c>
      <c r="U662" s="110">
        <v>7.45</v>
      </c>
      <c r="V662" s="110">
        <v>44.7</v>
      </c>
      <c r="W662" s="91">
        <v>1.86</v>
      </c>
      <c r="X662" s="91">
        <v>22.32</v>
      </c>
      <c r="Y662" s="110" t="s">
        <v>7087</v>
      </c>
      <c r="Z662" s="110" t="s">
        <v>7088</v>
      </c>
      <c r="AB662" s="133" t="s">
        <v>7755</v>
      </c>
      <c r="AC662" s="133" t="s">
        <v>7755</v>
      </c>
      <c r="AD662" s="133" t="s">
        <v>1759</v>
      </c>
      <c r="AE662" s="79">
        <v>12</v>
      </c>
      <c r="AF662" s="79" t="s">
        <v>11170</v>
      </c>
      <c r="AG662" s="134">
        <v>0.75</v>
      </c>
      <c r="AH662" s="134">
        <v>6.5</v>
      </c>
      <c r="AI662" s="134">
        <v>6.5</v>
      </c>
      <c r="AJ662" s="134">
        <v>0.17199999999999999</v>
      </c>
      <c r="AK662" s="134">
        <v>10.845000000000001</v>
      </c>
      <c r="AL662" s="134">
        <v>6.8449999999999998</v>
      </c>
      <c r="AM662" s="134">
        <v>6.8150000000000004</v>
      </c>
      <c r="AN662" s="134">
        <v>2.3570000000000002</v>
      </c>
      <c r="AO662" s="134">
        <v>0.29299999999999998</v>
      </c>
      <c r="AP662" s="134">
        <v>5.5E-2</v>
      </c>
      <c r="AQ662" s="134">
        <v>12.875</v>
      </c>
      <c r="AR662" s="134">
        <v>12.875</v>
      </c>
      <c r="AS662" s="134">
        <v>0.01</v>
      </c>
      <c r="AT662" s="133" t="s">
        <v>1761</v>
      </c>
      <c r="AU662" s="133" t="s">
        <v>7077</v>
      </c>
      <c r="AV662" s="133" t="s">
        <v>9601</v>
      </c>
      <c r="AW662" s="133" t="s">
        <v>9630</v>
      </c>
    </row>
    <row r="663" spans="1:49" x14ac:dyDescent="0.25">
      <c r="A663" s="80" t="s">
        <v>1779</v>
      </c>
      <c r="B663" s="80" t="s">
        <v>1809</v>
      </c>
      <c r="C663" s="80" t="s">
        <v>10268</v>
      </c>
      <c r="D663" s="80" t="s">
        <v>10269</v>
      </c>
      <c r="E663" s="80" t="s">
        <v>1787</v>
      </c>
      <c r="F663" s="80" t="s">
        <v>10270</v>
      </c>
      <c r="G663" s="80" t="s">
        <v>9705</v>
      </c>
      <c r="H663" s="80" t="s">
        <v>10271</v>
      </c>
      <c r="I663" s="80" t="s">
        <v>9635</v>
      </c>
      <c r="K663" s="80" t="s">
        <v>1820</v>
      </c>
      <c r="L663" s="80" t="s">
        <v>248</v>
      </c>
      <c r="M663" s="80" t="s">
        <v>2526</v>
      </c>
      <c r="N663" s="80" t="s">
        <v>3410</v>
      </c>
      <c r="O663" s="80" t="s">
        <v>3704</v>
      </c>
      <c r="P663" s="80" t="s">
        <v>4661</v>
      </c>
      <c r="Q663" s="80" t="s">
        <v>5374</v>
      </c>
      <c r="R663" s="80" t="s">
        <v>6092</v>
      </c>
      <c r="S663" s="80" t="s">
        <v>1759</v>
      </c>
      <c r="T663" s="80" t="s">
        <v>1757</v>
      </c>
      <c r="U663" s="110">
        <v>10</v>
      </c>
      <c r="V663" s="110">
        <v>60</v>
      </c>
      <c r="W663" s="91">
        <v>3.75</v>
      </c>
      <c r="X663" s="91">
        <v>45</v>
      </c>
      <c r="Y663" s="110" t="s">
        <v>7087</v>
      </c>
      <c r="Z663" s="110" t="s">
        <v>1</v>
      </c>
      <c r="AB663" s="133" t="s">
        <v>7801</v>
      </c>
      <c r="AC663" s="133" t="s">
        <v>9150</v>
      </c>
      <c r="AD663" s="133" t="s">
        <v>1773</v>
      </c>
      <c r="AE663" s="79">
        <v>216</v>
      </c>
      <c r="AF663" s="79" t="s">
        <v>11218</v>
      </c>
      <c r="AG663" s="134">
        <v>0.25</v>
      </c>
      <c r="AH663" s="134">
        <v>6.5</v>
      </c>
      <c r="AI663" s="134">
        <v>8.25</v>
      </c>
      <c r="AJ663" s="134">
        <v>7.1999999999999995E-2</v>
      </c>
      <c r="AK663" s="134">
        <v>7</v>
      </c>
      <c r="AL663" s="134">
        <v>6.75</v>
      </c>
      <c r="AM663" s="134">
        <v>1.75</v>
      </c>
      <c r="AN663" s="134">
        <v>0.9</v>
      </c>
      <c r="AO663" s="134">
        <v>4.8000000000000001E-2</v>
      </c>
      <c r="AP663" s="134">
        <v>0</v>
      </c>
      <c r="AQ663" s="134">
        <v>66</v>
      </c>
      <c r="AR663" s="134">
        <v>5.5</v>
      </c>
      <c r="AS663" s="134"/>
      <c r="AT663" s="133" t="s">
        <v>1772</v>
      </c>
      <c r="AU663" s="133" t="s">
        <v>7080</v>
      </c>
      <c r="AV663" s="133" t="s">
        <v>9597</v>
      </c>
      <c r="AW663" s="133" t="s">
        <v>9628</v>
      </c>
    </row>
    <row r="664" spans="1:49" x14ac:dyDescent="0.25">
      <c r="A664" s="80" t="s">
        <v>1779</v>
      </c>
      <c r="B664" s="80" t="s">
        <v>1780</v>
      </c>
      <c r="C664" s="80" t="s">
        <v>7072</v>
      </c>
      <c r="D664" s="80" t="s">
        <v>9926</v>
      </c>
      <c r="E664" s="80" t="s">
        <v>1781</v>
      </c>
      <c r="F664" s="80" t="s">
        <v>9927</v>
      </c>
      <c r="G664" s="80" t="s">
        <v>9668</v>
      </c>
      <c r="H664" s="80" t="s">
        <v>9928</v>
      </c>
      <c r="I664" s="80" t="s">
        <v>5375</v>
      </c>
      <c r="K664" s="80" t="s">
        <v>1820</v>
      </c>
      <c r="L664" s="80" t="s">
        <v>1011</v>
      </c>
      <c r="M664" s="80" t="s">
        <v>2194</v>
      </c>
      <c r="N664" s="80" t="s">
        <v>3371</v>
      </c>
      <c r="O664" s="80" t="s">
        <v>3546</v>
      </c>
      <c r="P664" s="80" t="s">
        <v>4233</v>
      </c>
      <c r="Q664" s="80" t="s">
        <v>5375</v>
      </c>
      <c r="R664" s="80" t="s">
        <v>5757</v>
      </c>
      <c r="S664" s="80" t="s">
        <v>7067</v>
      </c>
      <c r="T664" s="80" t="s">
        <v>1758</v>
      </c>
      <c r="U664" s="110">
        <v>14.15</v>
      </c>
      <c r="V664" s="110">
        <v>42.45</v>
      </c>
      <c r="W664" s="91">
        <v>4.3600000000000003</v>
      </c>
      <c r="X664" s="91">
        <v>26.16</v>
      </c>
      <c r="Y664" s="110" t="s">
        <v>7087</v>
      </c>
      <c r="Z664" s="110" t="s">
        <v>1</v>
      </c>
      <c r="AB664" s="133" t="s">
        <v>7466</v>
      </c>
      <c r="AC664" s="133" t="s">
        <v>8994</v>
      </c>
      <c r="AD664" s="133" t="s">
        <v>1759</v>
      </c>
      <c r="AE664" s="79">
        <v>6</v>
      </c>
      <c r="AF664" s="79" t="s">
        <v>11149</v>
      </c>
      <c r="AG664" s="134">
        <v>2.5</v>
      </c>
      <c r="AH664" s="134">
        <v>13</v>
      </c>
      <c r="AI664" s="134">
        <v>6.5</v>
      </c>
      <c r="AJ664" s="134">
        <v>1.2749999999999999</v>
      </c>
      <c r="AK664" s="134">
        <v>16.7</v>
      </c>
      <c r="AL664" s="134">
        <v>14.574999999999999</v>
      </c>
      <c r="AM664" s="134">
        <v>7.65</v>
      </c>
      <c r="AN664" s="134">
        <v>8.65</v>
      </c>
      <c r="AO664" s="134">
        <v>1.0780000000000001</v>
      </c>
      <c r="AP664" s="134">
        <v>5.5E-2</v>
      </c>
      <c r="AQ664" s="134">
        <v>12.875</v>
      </c>
      <c r="AR664" s="134">
        <v>12.875</v>
      </c>
      <c r="AS664" s="134">
        <v>6.0000000000000001E-3</v>
      </c>
      <c r="AT664" s="133" t="s">
        <v>1758</v>
      </c>
      <c r="AU664" s="133" t="s">
        <v>1758</v>
      </c>
      <c r="AV664" s="133" t="s">
        <v>9601</v>
      </c>
      <c r="AW664" s="133" t="s">
        <v>9630</v>
      </c>
    </row>
    <row r="665" spans="1:49" x14ac:dyDescent="0.25">
      <c r="A665" s="80" t="s">
        <v>1798</v>
      </c>
      <c r="B665" s="80" t="s">
        <v>1784</v>
      </c>
      <c r="C665" s="80" t="s">
        <v>9826</v>
      </c>
      <c r="D665" s="80" t="s">
        <v>9827</v>
      </c>
      <c r="E665" s="80" t="s">
        <v>7072</v>
      </c>
      <c r="F665" s="80" t="s">
        <v>9828</v>
      </c>
      <c r="G665" s="80" t="s">
        <v>9644</v>
      </c>
      <c r="H665" s="80" t="s">
        <v>9829</v>
      </c>
      <c r="I665" s="80" t="s">
        <v>1798</v>
      </c>
      <c r="K665" s="80" t="s">
        <v>13944</v>
      </c>
      <c r="L665" s="80" t="s">
        <v>226</v>
      </c>
      <c r="M665" s="80" t="s">
        <v>15491</v>
      </c>
      <c r="N665" s="80" t="s">
        <v>3399</v>
      </c>
      <c r="O665" s="80" t="s">
        <v>3557</v>
      </c>
      <c r="P665" s="80" t="s">
        <v>4135</v>
      </c>
      <c r="Q665" s="80" t="s">
        <v>1798</v>
      </c>
      <c r="R665" s="80" t="s">
        <v>5511</v>
      </c>
      <c r="S665" s="80" t="s">
        <v>1762</v>
      </c>
      <c r="T665" s="80" t="s">
        <v>1757</v>
      </c>
      <c r="U665" s="110">
        <v>5.85</v>
      </c>
      <c r="V665" s="110">
        <v>35.1</v>
      </c>
      <c r="W665" s="91">
        <v>2.7143999999999999</v>
      </c>
      <c r="X665" s="91">
        <v>32.572800000000001</v>
      </c>
      <c r="Y665" s="110" t="s">
        <v>14932</v>
      </c>
      <c r="Z665" s="110" t="s">
        <v>1</v>
      </c>
      <c r="AB665" s="133" t="s">
        <v>7220</v>
      </c>
      <c r="AC665" s="133" t="s">
        <v>8843</v>
      </c>
      <c r="AD665" s="133" t="s">
        <v>1764</v>
      </c>
      <c r="AE665" s="79">
        <v>48</v>
      </c>
      <c r="AF665" s="79" t="s">
        <v>11123</v>
      </c>
      <c r="AG665" s="134">
        <v>0.91</v>
      </c>
      <c r="AH665" s="134">
        <v>2.9380000000000002</v>
      </c>
      <c r="AI665" s="134">
        <v>5.125</v>
      </c>
      <c r="AJ665" s="134">
        <v>0.108</v>
      </c>
      <c r="AK665" s="134">
        <v>8.86</v>
      </c>
      <c r="AL665" s="134">
        <v>6.5</v>
      </c>
      <c r="AM665" s="134">
        <v>3.35</v>
      </c>
      <c r="AN665" s="134">
        <v>1.35</v>
      </c>
      <c r="AO665" s="134">
        <v>0.112</v>
      </c>
      <c r="AP665" s="134">
        <v>3.875</v>
      </c>
      <c r="AQ665" s="134">
        <v>0.625</v>
      </c>
      <c r="AR665" s="134">
        <v>0</v>
      </c>
      <c r="AS665" s="134"/>
      <c r="AT665" s="133" t="s">
        <v>7083</v>
      </c>
      <c r="AU665" s="133" t="s">
        <v>7066</v>
      </c>
      <c r="AV665" s="133" t="s">
        <v>9598</v>
      </c>
      <c r="AW665" s="133" t="s">
        <v>9629</v>
      </c>
    </row>
    <row r="666" spans="1:49" x14ac:dyDescent="0.25">
      <c r="A666" s="80" t="s">
        <v>1779</v>
      </c>
      <c r="B666" s="80" t="s">
        <v>1780</v>
      </c>
      <c r="C666" s="80" t="s">
        <v>9736</v>
      </c>
      <c r="D666" s="80" t="s">
        <v>9737</v>
      </c>
      <c r="E666" s="80" t="s">
        <v>1794</v>
      </c>
      <c r="F666" s="80" t="s">
        <v>9738</v>
      </c>
      <c r="G666" s="80" t="s">
        <v>9726</v>
      </c>
      <c r="H666" s="80" t="s">
        <v>9739</v>
      </c>
      <c r="I666" s="80" t="s">
        <v>5375</v>
      </c>
      <c r="K666" s="80" t="s">
        <v>1820</v>
      </c>
      <c r="L666" s="80" t="s">
        <v>1041</v>
      </c>
      <c r="M666" s="80" t="s">
        <v>2313</v>
      </c>
      <c r="N666" s="80" t="s">
        <v>3391</v>
      </c>
      <c r="O666" s="80" t="s">
        <v>3535</v>
      </c>
      <c r="P666" s="80" t="s">
        <v>4475</v>
      </c>
      <c r="Q666" s="80" t="s">
        <v>5375</v>
      </c>
      <c r="R666" s="80" t="s">
        <v>5878</v>
      </c>
      <c r="S666" s="80" t="s">
        <v>1762</v>
      </c>
      <c r="T666" s="80" t="s">
        <v>1767</v>
      </c>
      <c r="U666" s="110">
        <v>8.25</v>
      </c>
      <c r="V666" s="110">
        <v>41.25</v>
      </c>
      <c r="W666" s="91">
        <v>3.1654</v>
      </c>
      <c r="X666" s="91">
        <v>31.654</v>
      </c>
      <c r="Y666" s="110" t="s">
        <v>14933</v>
      </c>
      <c r="Z666" s="110" t="s">
        <v>1</v>
      </c>
      <c r="AB666" s="133" t="s">
        <v>7587</v>
      </c>
      <c r="AC666" s="133" t="s">
        <v>7587</v>
      </c>
      <c r="AD666" s="133" t="s">
        <v>1759</v>
      </c>
      <c r="AE666" s="79">
        <v>10</v>
      </c>
      <c r="AF666" s="79" t="s">
        <v>11102</v>
      </c>
      <c r="AG666" s="134">
        <v>3.15</v>
      </c>
      <c r="AH666" s="134">
        <v>3.15</v>
      </c>
      <c r="AI666" s="134">
        <v>9.5299999999999994</v>
      </c>
      <c r="AJ666" s="134">
        <v>0.41199999999999998</v>
      </c>
      <c r="AK666" s="134">
        <v>16.2</v>
      </c>
      <c r="AL666" s="134">
        <v>6.8250000000000002</v>
      </c>
      <c r="AM666" s="134">
        <v>10.525</v>
      </c>
      <c r="AN666" s="134">
        <v>4.29</v>
      </c>
      <c r="AO666" s="134">
        <v>0.67300000000000004</v>
      </c>
      <c r="AP666" s="134">
        <v>3.125</v>
      </c>
      <c r="AQ666" s="134">
        <v>3.125</v>
      </c>
      <c r="AR666" s="134">
        <v>3.75</v>
      </c>
      <c r="AS666" s="134">
        <v>2.5000000000000001E-2</v>
      </c>
      <c r="AT666" s="133" t="s">
        <v>1765</v>
      </c>
      <c r="AU666" s="133" t="s">
        <v>1764</v>
      </c>
      <c r="AV666" s="133" t="s">
        <v>9608</v>
      </c>
      <c r="AW666" s="133" t="s">
        <v>9629</v>
      </c>
    </row>
    <row r="667" spans="1:49" x14ac:dyDescent="0.25">
      <c r="A667" s="80" t="s">
        <v>1779</v>
      </c>
      <c r="B667" s="80" t="s">
        <v>1780</v>
      </c>
      <c r="C667" s="80" t="s">
        <v>10097</v>
      </c>
      <c r="D667" s="80" t="s">
        <v>10098</v>
      </c>
      <c r="E667" s="80" t="s">
        <v>1781</v>
      </c>
      <c r="F667" s="80" t="s">
        <v>10099</v>
      </c>
      <c r="G667" s="80" t="s">
        <v>9700</v>
      </c>
      <c r="H667" s="80" t="s">
        <v>10100</v>
      </c>
      <c r="I667" s="80" t="s">
        <v>5375</v>
      </c>
      <c r="K667" s="80" t="s">
        <v>1820</v>
      </c>
      <c r="L667" s="80" t="s">
        <v>812</v>
      </c>
      <c r="M667" s="80" t="s">
        <v>2455</v>
      </c>
      <c r="N667" s="80" t="s">
        <v>3372</v>
      </c>
      <c r="O667" s="80" t="s">
        <v>3638</v>
      </c>
      <c r="P667" s="80" t="s">
        <v>4317</v>
      </c>
      <c r="Q667" s="80" t="s">
        <v>5375</v>
      </c>
      <c r="R667" s="80" t="s">
        <v>6048</v>
      </c>
      <c r="S667" s="80" t="s">
        <v>1759</v>
      </c>
      <c r="T667" s="80" t="s">
        <v>1758</v>
      </c>
      <c r="U667" s="110">
        <v>7.3</v>
      </c>
      <c r="V667" s="110">
        <v>21.9</v>
      </c>
      <c r="W667" s="91">
        <v>1.69</v>
      </c>
      <c r="X667" s="91">
        <v>10.14</v>
      </c>
      <c r="Y667" s="110" t="s">
        <v>7087</v>
      </c>
      <c r="Z667" s="110" t="s">
        <v>1</v>
      </c>
      <c r="AB667" s="133" t="s">
        <v>7757</v>
      </c>
      <c r="AC667" s="133" t="s">
        <v>7757</v>
      </c>
      <c r="AD667" s="133" t="s">
        <v>1759</v>
      </c>
      <c r="AE667" s="79">
        <v>6</v>
      </c>
      <c r="AF667" s="79" t="s">
        <v>11152</v>
      </c>
      <c r="AG667" s="134">
        <v>0.875</v>
      </c>
      <c r="AH667" s="134">
        <v>7.5</v>
      </c>
      <c r="AI667" s="134">
        <v>14.5</v>
      </c>
      <c r="AJ667" s="134">
        <v>0.36899999999999999</v>
      </c>
      <c r="AK667" s="134">
        <v>14.824999999999999</v>
      </c>
      <c r="AL667" s="134">
        <v>8.4499999999999993</v>
      </c>
      <c r="AM667" s="134">
        <v>5.125</v>
      </c>
      <c r="AN667" s="134">
        <v>2.6539999999999999</v>
      </c>
      <c r="AO667" s="134">
        <v>0.372</v>
      </c>
      <c r="AP667" s="134">
        <v>0</v>
      </c>
      <c r="AQ667" s="134">
        <v>108</v>
      </c>
      <c r="AR667" s="134">
        <v>54</v>
      </c>
      <c r="AS667" s="134"/>
      <c r="AT667" s="133" t="s">
        <v>7066</v>
      </c>
      <c r="AU667" s="133" t="s">
        <v>7075</v>
      </c>
      <c r="AV667" s="133" t="s">
        <v>9601</v>
      </c>
      <c r="AW667" s="133" t="s">
        <v>9630</v>
      </c>
    </row>
    <row r="668" spans="1:49" x14ac:dyDescent="0.25">
      <c r="A668" s="80" t="s">
        <v>1779</v>
      </c>
      <c r="B668" s="80" t="s">
        <v>1784</v>
      </c>
      <c r="C668" s="80" t="s">
        <v>10272</v>
      </c>
      <c r="D668" s="80" t="s">
        <v>10273</v>
      </c>
      <c r="E668" s="80" t="s">
        <v>1785</v>
      </c>
      <c r="F668" s="80" t="s">
        <v>10274</v>
      </c>
      <c r="G668" s="80" t="s">
        <v>10275</v>
      </c>
      <c r="H668" s="80" t="s">
        <v>10276</v>
      </c>
      <c r="I668" s="80" t="s">
        <v>9635</v>
      </c>
      <c r="K668" s="80" t="s">
        <v>1820</v>
      </c>
      <c r="L668" s="80" t="s">
        <v>596</v>
      </c>
      <c r="M668" s="80" t="s">
        <v>2530</v>
      </c>
      <c r="N668" s="80" t="s">
        <v>3368</v>
      </c>
      <c r="O668" s="80" t="s">
        <v>3705</v>
      </c>
      <c r="P668" s="80" t="s">
        <v>4664</v>
      </c>
      <c r="Q668" s="80" t="s">
        <v>5374</v>
      </c>
      <c r="R668" s="80" t="s">
        <v>6096</v>
      </c>
      <c r="S668" s="80" t="s">
        <v>1758</v>
      </c>
      <c r="T668" s="80" t="s">
        <v>1757</v>
      </c>
      <c r="U668" s="110">
        <v>3.55</v>
      </c>
      <c r="V668" s="110">
        <v>21.3</v>
      </c>
      <c r="W668" s="91">
        <v>1.7705599999999999</v>
      </c>
      <c r="X668" s="91">
        <v>21.246749999999999</v>
      </c>
      <c r="Y668" s="110" t="s">
        <v>14933</v>
      </c>
      <c r="Z668" s="110" t="s">
        <v>1</v>
      </c>
      <c r="AB668" s="133" t="s">
        <v>7805</v>
      </c>
      <c r="AC668" s="133" t="s">
        <v>9152</v>
      </c>
      <c r="AD668" s="133" t="s">
        <v>1757</v>
      </c>
      <c r="AE668" s="79">
        <v>144</v>
      </c>
      <c r="AF668" s="79" t="s">
        <v>11230</v>
      </c>
      <c r="AG668" s="134">
        <v>3.5</v>
      </c>
      <c r="AH668" s="134">
        <v>6</v>
      </c>
      <c r="AI668" s="134">
        <v>8.5</v>
      </c>
      <c r="AJ668" s="134">
        <v>0.12</v>
      </c>
      <c r="AK668" s="134">
        <v>15.25</v>
      </c>
      <c r="AL668" s="134">
        <v>11</v>
      </c>
      <c r="AM668" s="134">
        <v>4.5</v>
      </c>
      <c r="AN668" s="134">
        <v>1.5</v>
      </c>
      <c r="AO668" s="134">
        <v>0.437</v>
      </c>
      <c r="AP668" s="134">
        <v>3.5</v>
      </c>
      <c r="AQ668" s="134">
        <v>3.5</v>
      </c>
      <c r="AR668" s="134">
        <v>2.5</v>
      </c>
      <c r="AS668" s="134"/>
      <c r="AT668" s="133" t="s">
        <v>1783</v>
      </c>
      <c r="AU668" s="133" t="s">
        <v>1767</v>
      </c>
      <c r="AV668" s="133" t="s">
        <v>9608</v>
      </c>
      <c r="AW668" s="133" t="s">
        <v>9629</v>
      </c>
    </row>
    <row r="669" spans="1:49" x14ac:dyDescent="0.25">
      <c r="A669" s="80" t="s">
        <v>1779</v>
      </c>
      <c r="B669" s="80" t="s">
        <v>1784</v>
      </c>
      <c r="C669" s="80" t="s">
        <v>10002</v>
      </c>
      <c r="D669" s="80" t="s">
        <v>10003</v>
      </c>
      <c r="E669" s="80" t="s">
        <v>1791</v>
      </c>
      <c r="F669" s="80" t="s">
        <v>10004</v>
      </c>
      <c r="G669" s="80" t="s">
        <v>9812</v>
      </c>
      <c r="H669" s="80" t="s">
        <v>10005</v>
      </c>
      <c r="I669" s="80" t="s">
        <v>5382</v>
      </c>
      <c r="K669" s="80" t="s">
        <v>13936</v>
      </c>
      <c r="L669" s="80" t="s">
        <v>271</v>
      </c>
      <c r="M669" s="80" t="s">
        <v>2197</v>
      </c>
      <c r="N669" s="80" t="s">
        <v>3372</v>
      </c>
      <c r="O669" s="80" t="s">
        <v>3615</v>
      </c>
      <c r="P669" s="80" t="s">
        <v>4369</v>
      </c>
      <c r="Q669" s="80" t="s">
        <v>5382</v>
      </c>
      <c r="R669" s="80" t="s">
        <v>5760</v>
      </c>
      <c r="S669" s="80" t="s">
        <v>1762</v>
      </c>
      <c r="T669" s="80" t="s">
        <v>1757</v>
      </c>
      <c r="U669" s="110">
        <v>8.5</v>
      </c>
      <c r="V669" s="110">
        <v>51</v>
      </c>
      <c r="W669" s="91">
        <v>3.1875</v>
      </c>
      <c r="X669" s="91">
        <v>38.25</v>
      </c>
      <c r="Y669" s="110" t="s">
        <v>7087</v>
      </c>
      <c r="Z669" s="110" t="s">
        <v>1</v>
      </c>
      <c r="AB669" s="133" t="s">
        <v>7469</v>
      </c>
      <c r="AC669" s="133" t="s">
        <v>7469</v>
      </c>
      <c r="AD669" s="133" t="s">
        <v>1759</v>
      </c>
      <c r="AE669" s="79">
        <v>12</v>
      </c>
      <c r="AF669" s="79" t="s">
        <v>11169</v>
      </c>
      <c r="AG669" s="134">
        <v>1.5</v>
      </c>
      <c r="AH669" s="134">
        <v>8.25</v>
      </c>
      <c r="AI669" s="134">
        <v>8</v>
      </c>
      <c r="AJ669" s="134">
        <v>0.41899999999999998</v>
      </c>
      <c r="AK669" s="134">
        <v>18.812999999999999</v>
      </c>
      <c r="AL669" s="134">
        <v>9.8130000000000006</v>
      </c>
      <c r="AM669" s="134">
        <v>8.375</v>
      </c>
      <c r="AN669" s="134">
        <v>5.92</v>
      </c>
      <c r="AO669" s="134">
        <v>0.89500000000000002</v>
      </c>
      <c r="AP669" s="134">
        <v>0.15</v>
      </c>
      <c r="AQ669" s="134">
        <v>16</v>
      </c>
      <c r="AR669" s="134">
        <v>16</v>
      </c>
      <c r="AS669" s="134">
        <v>2.5000000000000001E-2</v>
      </c>
      <c r="AT669" s="133" t="s">
        <v>1767</v>
      </c>
      <c r="AU669" s="133" t="s">
        <v>7065</v>
      </c>
      <c r="AV669" s="133" t="s">
        <v>9601</v>
      </c>
      <c r="AW669" s="133" t="s">
        <v>9630</v>
      </c>
    </row>
    <row r="670" spans="1:49" x14ac:dyDescent="0.25">
      <c r="A670" s="80" t="s">
        <v>1779</v>
      </c>
      <c r="B670" s="80" t="s">
        <v>1780</v>
      </c>
      <c r="C670" s="80" t="s">
        <v>9759</v>
      </c>
      <c r="D670" s="80" t="s">
        <v>9760</v>
      </c>
      <c r="E670" s="80" t="s">
        <v>1772</v>
      </c>
      <c r="F670" s="80" t="s">
        <v>9761</v>
      </c>
      <c r="G670" s="80" t="s">
        <v>9729</v>
      </c>
      <c r="H670" s="80" t="s">
        <v>9762</v>
      </c>
      <c r="I670" s="80" t="s">
        <v>5375</v>
      </c>
      <c r="K670" s="80" t="s">
        <v>1820</v>
      </c>
      <c r="L670" s="80" t="s">
        <v>814</v>
      </c>
      <c r="M670" s="80" t="s">
        <v>2485</v>
      </c>
      <c r="N670" s="80" t="s">
        <v>3382</v>
      </c>
      <c r="O670" s="80" t="s">
        <v>3541</v>
      </c>
      <c r="P670" s="80" t="s">
        <v>4621</v>
      </c>
      <c r="Q670" s="80" t="s">
        <v>5375</v>
      </c>
      <c r="R670" s="80" t="s">
        <v>6051</v>
      </c>
      <c r="S670" s="80" t="s">
        <v>1763</v>
      </c>
      <c r="T670" s="80" t="s">
        <v>1757</v>
      </c>
      <c r="U670" s="110">
        <v>8.9</v>
      </c>
      <c r="V670" s="110">
        <v>53.4</v>
      </c>
      <c r="W670" s="91">
        <v>3.2827999999999999</v>
      </c>
      <c r="X670" s="91">
        <v>39.393599999999999</v>
      </c>
      <c r="Y670" s="110" t="s">
        <v>14932</v>
      </c>
      <c r="Z670" s="110" t="s">
        <v>1</v>
      </c>
      <c r="AB670" s="133" t="s">
        <v>7760</v>
      </c>
      <c r="AC670" s="133" t="s">
        <v>9142</v>
      </c>
      <c r="AD670" s="133" t="s">
        <v>1759</v>
      </c>
      <c r="AE670" s="79">
        <v>12</v>
      </c>
      <c r="AF670" s="79" t="s">
        <v>11108</v>
      </c>
      <c r="AG670" s="134">
        <v>3.9</v>
      </c>
      <c r="AH670" s="134">
        <v>3.9</v>
      </c>
      <c r="AI670" s="134">
        <v>10.9</v>
      </c>
      <c r="AJ670" s="134">
        <v>0.496</v>
      </c>
      <c r="AK670" s="134">
        <v>23.5</v>
      </c>
      <c r="AL670" s="134">
        <v>8</v>
      </c>
      <c r="AM670" s="134">
        <v>11</v>
      </c>
      <c r="AN670" s="134">
        <v>6.2</v>
      </c>
      <c r="AO670" s="134">
        <v>1.1970000000000001</v>
      </c>
      <c r="AP670" s="134">
        <v>3.75</v>
      </c>
      <c r="AQ670" s="134">
        <v>3.75</v>
      </c>
      <c r="AR670" s="134">
        <v>4.5</v>
      </c>
      <c r="AS670" s="134">
        <v>2.5000000000000001E-2</v>
      </c>
      <c r="AT670" s="133" t="s">
        <v>1767</v>
      </c>
      <c r="AU670" s="133" t="s">
        <v>1764</v>
      </c>
      <c r="AV670" s="133" t="s">
        <v>9598</v>
      </c>
      <c r="AW670" s="133" t="s">
        <v>9629</v>
      </c>
    </row>
    <row r="671" spans="1:49" x14ac:dyDescent="0.25">
      <c r="A671" s="80" t="s">
        <v>1798</v>
      </c>
      <c r="B671" s="80" t="s">
        <v>1784</v>
      </c>
      <c r="C671" s="80" t="s">
        <v>9834</v>
      </c>
      <c r="D671" s="80" t="s">
        <v>9835</v>
      </c>
      <c r="E671" s="80" t="s">
        <v>1799</v>
      </c>
      <c r="F671" s="80" t="s">
        <v>9836</v>
      </c>
      <c r="G671" s="80" t="s">
        <v>9785</v>
      </c>
      <c r="H671" s="80" t="s">
        <v>9837</v>
      </c>
      <c r="I671" s="80" t="s">
        <v>1798</v>
      </c>
      <c r="K671" s="80" t="s">
        <v>13933</v>
      </c>
      <c r="L671" s="80" t="s">
        <v>765</v>
      </c>
      <c r="M671" s="80" t="s">
        <v>15492</v>
      </c>
      <c r="N671" s="80" t="s">
        <v>3399</v>
      </c>
      <c r="O671" s="80" t="s">
        <v>3559</v>
      </c>
      <c r="P671" s="80" t="s">
        <v>1</v>
      </c>
      <c r="Q671" s="80" t="s">
        <v>5381</v>
      </c>
      <c r="R671" s="80" t="s">
        <v>5514</v>
      </c>
      <c r="S671" s="80" t="s">
        <v>1762</v>
      </c>
      <c r="T671" s="80" t="s">
        <v>1759</v>
      </c>
      <c r="U671" s="110">
        <v>70.2</v>
      </c>
      <c r="V671" s="110">
        <v>35.1</v>
      </c>
      <c r="W671" s="91">
        <v>30.89</v>
      </c>
      <c r="X671" s="91">
        <v>30.89</v>
      </c>
      <c r="Y671" s="110" t="s">
        <v>7087</v>
      </c>
      <c r="Z671" s="110" t="s">
        <v>1</v>
      </c>
      <c r="AB671" s="133" t="s">
        <v>7223</v>
      </c>
      <c r="AC671" s="133" t="s">
        <v>7223</v>
      </c>
      <c r="AD671" s="133" t="s">
        <v>1759</v>
      </c>
      <c r="AE671" s="79">
        <v>1</v>
      </c>
      <c r="AF671" s="79" t="s">
        <v>15798</v>
      </c>
      <c r="AG671" s="134"/>
      <c r="AH671" s="134"/>
      <c r="AI671" s="134"/>
      <c r="AJ671" s="134"/>
      <c r="AK671" s="134">
        <v>11.441000000000001</v>
      </c>
      <c r="AL671" s="134">
        <v>5.5030000000000001</v>
      </c>
      <c r="AM671" s="134">
        <v>5.6319999999999997</v>
      </c>
      <c r="AN671" s="134">
        <v>1.24</v>
      </c>
      <c r="AO671" s="134">
        <v>0.20499999999999999</v>
      </c>
      <c r="AP671" s="134">
        <v>3.875</v>
      </c>
      <c r="AQ671" s="134">
        <v>0.625</v>
      </c>
      <c r="AR671" s="134">
        <v>0</v>
      </c>
      <c r="AS671" s="134"/>
      <c r="AT671" s="133" t="s">
        <v>9567</v>
      </c>
      <c r="AU671" s="133" t="s">
        <v>1760</v>
      </c>
      <c r="AV671" s="133" t="s">
        <v>9598</v>
      </c>
      <c r="AW671" s="133" t="s">
        <v>9629</v>
      </c>
    </row>
    <row r="672" spans="1:49" x14ac:dyDescent="0.25">
      <c r="A672" s="80" t="s">
        <v>1779</v>
      </c>
      <c r="B672" s="80" t="s">
        <v>1786</v>
      </c>
      <c r="C672" s="80" t="s">
        <v>9692</v>
      </c>
      <c r="D672" s="80" t="s">
        <v>9693</v>
      </c>
      <c r="E672" s="80" t="s">
        <v>1788</v>
      </c>
      <c r="F672" s="80" t="s">
        <v>9694</v>
      </c>
      <c r="G672" s="80" t="s">
        <v>9695</v>
      </c>
      <c r="H672" s="80" t="s">
        <v>9696</v>
      </c>
      <c r="I672" s="80" t="s">
        <v>5377</v>
      </c>
      <c r="K672" s="80" t="s">
        <v>12328</v>
      </c>
      <c r="L672" s="80" t="s">
        <v>1012</v>
      </c>
      <c r="M672" s="80" t="s">
        <v>2201</v>
      </c>
      <c r="N672" s="80" t="s">
        <v>3375</v>
      </c>
      <c r="O672" s="80" t="s">
        <v>3527</v>
      </c>
      <c r="P672" s="80" t="s">
        <v>4373</v>
      </c>
      <c r="Q672" s="80" t="s">
        <v>5374</v>
      </c>
      <c r="R672" s="80" t="s">
        <v>5764</v>
      </c>
      <c r="S672" s="80" t="s">
        <v>1760</v>
      </c>
      <c r="T672" s="80" t="s">
        <v>1757</v>
      </c>
      <c r="U672" s="110">
        <v>5</v>
      </c>
      <c r="V672" s="110">
        <v>30</v>
      </c>
      <c r="W672" s="91">
        <v>1.25</v>
      </c>
      <c r="X672" s="91">
        <v>15</v>
      </c>
      <c r="Y672" s="110" t="s">
        <v>7087</v>
      </c>
      <c r="Z672" s="110" t="s">
        <v>1</v>
      </c>
      <c r="AB672" s="133" t="s">
        <v>7473</v>
      </c>
      <c r="AC672" s="133" t="s">
        <v>8998</v>
      </c>
      <c r="AD672" s="133" t="s">
        <v>1759</v>
      </c>
      <c r="AE672" s="79">
        <v>12</v>
      </c>
      <c r="AF672" s="79" t="s">
        <v>11091</v>
      </c>
      <c r="AG672" s="134">
        <v>0.625</v>
      </c>
      <c r="AH672" s="134">
        <v>6.875</v>
      </c>
      <c r="AI672" s="134">
        <v>6.875</v>
      </c>
      <c r="AJ672" s="134">
        <v>0.13100000000000001</v>
      </c>
      <c r="AK672" s="134">
        <v>8.4499999999999993</v>
      </c>
      <c r="AL672" s="134">
        <v>7.3250000000000002</v>
      </c>
      <c r="AM672" s="134">
        <v>7.5250000000000004</v>
      </c>
      <c r="AN672" s="134">
        <v>1.8919999999999999</v>
      </c>
      <c r="AO672" s="134">
        <v>0.27</v>
      </c>
      <c r="AP672" s="134">
        <v>0.5</v>
      </c>
      <c r="AQ672" s="134">
        <v>6.75</v>
      </c>
      <c r="AR672" s="134">
        <v>6.75</v>
      </c>
      <c r="AS672" s="134">
        <v>1.6E-2</v>
      </c>
      <c r="AT672" s="133" t="s">
        <v>9568</v>
      </c>
      <c r="AU672" s="133" t="s">
        <v>1758</v>
      </c>
      <c r="AV672" s="133" t="s">
        <v>9603</v>
      </c>
      <c r="AW672" s="133" t="s">
        <v>9630</v>
      </c>
    </row>
    <row r="673" spans="1:49" x14ac:dyDescent="0.25">
      <c r="A673" s="80" t="s">
        <v>1779</v>
      </c>
      <c r="B673" s="80" t="s">
        <v>1780</v>
      </c>
      <c r="C673" s="80" t="s">
        <v>10097</v>
      </c>
      <c r="D673" s="80" t="s">
        <v>10098</v>
      </c>
      <c r="E673" s="80" t="s">
        <v>1781</v>
      </c>
      <c r="F673" s="80" t="s">
        <v>10099</v>
      </c>
      <c r="G673" s="80" t="s">
        <v>9700</v>
      </c>
      <c r="H673" s="80" t="s">
        <v>10100</v>
      </c>
      <c r="I673" s="80" t="s">
        <v>5375</v>
      </c>
      <c r="K673" s="80" t="s">
        <v>1820</v>
      </c>
      <c r="L673" s="80" t="s">
        <v>750</v>
      </c>
      <c r="M673" s="80" t="s">
        <v>2487</v>
      </c>
      <c r="N673" s="80" t="s">
        <v>3390</v>
      </c>
      <c r="O673" s="80" t="s">
        <v>3638</v>
      </c>
      <c r="P673" s="80" t="s">
        <v>4623</v>
      </c>
      <c r="Q673" s="80" t="s">
        <v>5375</v>
      </c>
      <c r="R673" s="80" t="s">
        <v>6053</v>
      </c>
      <c r="S673" s="80" t="s">
        <v>1759</v>
      </c>
      <c r="T673" s="80" t="s">
        <v>1758</v>
      </c>
      <c r="U673" s="110">
        <v>7.3</v>
      </c>
      <c r="V673" s="110">
        <v>21.9</v>
      </c>
      <c r="W673" s="91">
        <v>1.69</v>
      </c>
      <c r="X673" s="91">
        <v>10.14</v>
      </c>
      <c r="Y673" s="110" t="s">
        <v>7087</v>
      </c>
      <c r="Z673" s="110" t="s">
        <v>1</v>
      </c>
      <c r="AB673" s="133" t="s">
        <v>7762</v>
      </c>
      <c r="AC673" s="133" t="s">
        <v>7762</v>
      </c>
      <c r="AD673" s="133" t="s">
        <v>1759</v>
      </c>
      <c r="AE673" s="79">
        <v>6</v>
      </c>
      <c r="AF673" s="79" t="s">
        <v>11152</v>
      </c>
      <c r="AG673" s="134">
        <v>0.875</v>
      </c>
      <c r="AH673" s="134">
        <v>7.5</v>
      </c>
      <c r="AI673" s="134">
        <v>14.5</v>
      </c>
      <c r="AJ673" s="134">
        <v>0.36899999999999999</v>
      </c>
      <c r="AK673" s="134">
        <v>14.824999999999999</v>
      </c>
      <c r="AL673" s="134">
        <v>8.4499999999999993</v>
      </c>
      <c r="AM673" s="134">
        <v>5.125</v>
      </c>
      <c r="AN673" s="134">
        <v>2.6539999999999999</v>
      </c>
      <c r="AO673" s="134">
        <v>0.372</v>
      </c>
      <c r="AP673" s="134">
        <v>0</v>
      </c>
      <c r="AQ673" s="134">
        <v>108</v>
      </c>
      <c r="AR673" s="134">
        <v>54</v>
      </c>
      <c r="AS673" s="134"/>
      <c r="AT673" s="133" t="s">
        <v>7066</v>
      </c>
      <c r="AU673" s="133" t="s">
        <v>7075</v>
      </c>
      <c r="AV673" s="133" t="s">
        <v>9601</v>
      </c>
      <c r="AW673" s="133" t="s">
        <v>9630</v>
      </c>
    </row>
    <row r="674" spans="1:49" x14ac:dyDescent="0.25">
      <c r="A674" s="80" t="s">
        <v>1798</v>
      </c>
      <c r="B674" s="80" t="s">
        <v>1784</v>
      </c>
      <c r="C674" s="80" t="s">
        <v>9826</v>
      </c>
      <c r="D674" s="80" t="s">
        <v>9827</v>
      </c>
      <c r="E674" s="80" t="s">
        <v>7072</v>
      </c>
      <c r="F674" s="80" t="s">
        <v>9828</v>
      </c>
      <c r="G674" s="80" t="s">
        <v>9644</v>
      </c>
      <c r="H674" s="80" t="s">
        <v>9829</v>
      </c>
      <c r="I674" s="80" t="s">
        <v>1798</v>
      </c>
      <c r="K674" s="80" t="s">
        <v>13944</v>
      </c>
      <c r="L674" s="80" t="s">
        <v>766</v>
      </c>
      <c r="M674" s="80" t="s">
        <v>15493</v>
      </c>
      <c r="N674" s="80" t="s">
        <v>3399</v>
      </c>
      <c r="O674" s="80" t="s">
        <v>3560</v>
      </c>
      <c r="P674" s="80" t="s">
        <v>4142</v>
      </c>
      <c r="Q674" s="80" t="s">
        <v>1798</v>
      </c>
      <c r="R674" s="80" t="s">
        <v>5519</v>
      </c>
      <c r="S674" s="80" t="s">
        <v>1762</v>
      </c>
      <c r="T674" s="80" t="s">
        <v>1757</v>
      </c>
      <c r="U674" s="110">
        <v>5.85</v>
      </c>
      <c r="V674" s="110">
        <v>35.1</v>
      </c>
      <c r="W674" s="91">
        <v>2.7143999999999999</v>
      </c>
      <c r="X674" s="91">
        <v>32.572800000000001</v>
      </c>
      <c r="Y674" s="110" t="s">
        <v>14932</v>
      </c>
      <c r="Z674" s="110" t="s">
        <v>1</v>
      </c>
      <c r="AB674" s="133" t="s">
        <v>7228</v>
      </c>
      <c r="AC674" s="133" t="s">
        <v>8847</v>
      </c>
      <c r="AD674" s="133" t="s">
        <v>1764</v>
      </c>
      <c r="AE674" s="79">
        <v>48</v>
      </c>
      <c r="AF674" s="79" t="s">
        <v>11125</v>
      </c>
      <c r="AG674" s="134">
        <v>2.99</v>
      </c>
      <c r="AH674" s="134">
        <v>1.06</v>
      </c>
      <c r="AI674" s="134">
        <v>4.0199999999999996</v>
      </c>
      <c r="AJ674" s="134">
        <v>0.108</v>
      </c>
      <c r="AK674" s="134">
        <v>8.66</v>
      </c>
      <c r="AL674" s="134">
        <v>6.57</v>
      </c>
      <c r="AM674" s="134">
        <v>3.74</v>
      </c>
      <c r="AN674" s="134">
        <v>1.35</v>
      </c>
      <c r="AO674" s="134">
        <v>0.123</v>
      </c>
      <c r="AP674" s="134">
        <v>0</v>
      </c>
      <c r="AQ674" s="134">
        <v>0.75</v>
      </c>
      <c r="AR674" s="134">
        <v>3.875</v>
      </c>
      <c r="AS674" s="134"/>
      <c r="AT674" s="133" t="s">
        <v>7083</v>
      </c>
      <c r="AU674" s="133" t="s">
        <v>1757</v>
      </c>
      <c r="AV674" s="133" t="s">
        <v>9598</v>
      </c>
      <c r="AW674" s="133" t="s">
        <v>9629</v>
      </c>
    </row>
    <row r="675" spans="1:49" x14ac:dyDescent="0.25">
      <c r="A675" s="80" t="s">
        <v>1779</v>
      </c>
      <c r="B675" s="80" t="s">
        <v>1780</v>
      </c>
      <c r="C675" s="80" t="s">
        <v>9736</v>
      </c>
      <c r="D675" s="80" t="s">
        <v>9737</v>
      </c>
      <c r="E675" s="80" t="s">
        <v>1794</v>
      </c>
      <c r="F675" s="80" t="s">
        <v>9738</v>
      </c>
      <c r="G675" s="80" t="s">
        <v>9726</v>
      </c>
      <c r="H675" s="80" t="s">
        <v>9739</v>
      </c>
      <c r="I675" s="80" t="s">
        <v>5375</v>
      </c>
      <c r="K675" s="80" t="s">
        <v>1820</v>
      </c>
      <c r="L675" s="80" t="s">
        <v>1042</v>
      </c>
      <c r="M675" s="80" t="s">
        <v>2321</v>
      </c>
      <c r="N675" s="80" t="s">
        <v>3364</v>
      </c>
      <c r="O675" s="80" t="s">
        <v>3535</v>
      </c>
      <c r="P675" s="80" t="s">
        <v>4481</v>
      </c>
      <c r="Q675" s="80" t="s">
        <v>5375</v>
      </c>
      <c r="R675" s="80" t="s">
        <v>5886</v>
      </c>
      <c r="S675" s="80" t="s">
        <v>1762</v>
      </c>
      <c r="T675" s="80" t="s">
        <v>1767</v>
      </c>
      <c r="U675" s="110">
        <v>8.25</v>
      </c>
      <c r="V675" s="110">
        <v>41.25</v>
      </c>
      <c r="W675" s="91">
        <v>3.1654</v>
      </c>
      <c r="X675" s="91">
        <v>31.654</v>
      </c>
      <c r="Y675" s="110" t="s">
        <v>14933</v>
      </c>
      <c r="Z675" s="110" t="s">
        <v>1</v>
      </c>
      <c r="AB675" s="133" t="s">
        <v>7595</v>
      </c>
      <c r="AC675" s="133" t="s">
        <v>7595</v>
      </c>
      <c r="AD675" s="133" t="s">
        <v>1759</v>
      </c>
      <c r="AE675" s="79">
        <v>10</v>
      </c>
      <c r="AF675" s="79" t="s">
        <v>11102</v>
      </c>
      <c r="AG675" s="134">
        <v>3.15</v>
      </c>
      <c r="AH675" s="134">
        <v>3.15</v>
      </c>
      <c r="AI675" s="134">
        <v>9.5299999999999994</v>
      </c>
      <c r="AJ675" s="134">
        <v>0.41199999999999998</v>
      </c>
      <c r="AK675" s="134">
        <v>16.2</v>
      </c>
      <c r="AL675" s="134">
        <v>6.8250000000000002</v>
      </c>
      <c r="AM675" s="134">
        <v>10.525</v>
      </c>
      <c r="AN675" s="134">
        <v>4.29</v>
      </c>
      <c r="AO675" s="134">
        <v>0.67300000000000004</v>
      </c>
      <c r="AP675" s="134">
        <v>3.125</v>
      </c>
      <c r="AQ675" s="134">
        <v>3.125</v>
      </c>
      <c r="AR675" s="134">
        <v>3.75</v>
      </c>
      <c r="AS675" s="134">
        <v>2.5000000000000001E-2</v>
      </c>
      <c r="AT675" s="133" t="s">
        <v>1765</v>
      </c>
      <c r="AU675" s="133" t="s">
        <v>1764</v>
      </c>
      <c r="AV675" s="133" t="s">
        <v>9608</v>
      </c>
      <c r="AW675" s="133" t="s">
        <v>9629</v>
      </c>
    </row>
    <row r="676" spans="1:49" x14ac:dyDescent="0.25">
      <c r="A676" s="80" t="s">
        <v>1779</v>
      </c>
      <c r="B676" s="80" t="s">
        <v>1780</v>
      </c>
      <c r="C676" s="80" t="s">
        <v>9670</v>
      </c>
      <c r="D676" s="80" t="s">
        <v>9671</v>
      </c>
      <c r="E676" s="80" t="s">
        <v>1772</v>
      </c>
      <c r="F676" s="80" t="s">
        <v>9672</v>
      </c>
      <c r="G676" s="80" t="s">
        <v>9673</v>
      </c>
      <c r="H676" s="80" t="s">
        <v>9674</v>
      </c>
      <c r="I676" s="80" t="s">
        <v>5375</v>
      </c>
      <c r="K676" s="80" t="s">
        <v>1820</v>
      </c>
      <c r="L676" s="80" t="s">
        <v>129</v>
      </c>
      <c r="M676" s="80" t="s">
        <v>2488</v>
      </c>
      <c r="N676" s="80" t="s">
        <v>3392</v>
      </c>
      <c r="O676" s="80" t="s">
        <v>3522</v>
      </c>
      <c r="P676" s="80" t="s">
        <v>4624</v>
      </c>
      <c r="Q676" s="80" t="s">
        <v>5375</v>
      </c>
      <c r="R676" s="80" t="s">
        <v>6054</v>
      </c>
      <c r="S676" s="80" t="s">
        <v>1759</v>
      </c>
      <c r="T676" s="80" t="s">
        <v>1759</v>
      </c>
      <c r="U676" s="110">
        <v>43.2</v>
      </c>
      <c r="V676" s="110">
        <v>21.6</v>
      </c>
      <c r="W676" s="91">
        <v>13.05</v>
      </c>
      <c r="X676" s="91">
        <v>13.05</v>
      </c>
      <c r="Y676" s="110" t="s">
        <v>14932</v>
      </c>
      <c r="Z676" s="110" t="s">
        <v>1</v>
      </c>
      <c r="AB676" s="133" t="s">
        <v>7763</v>
      </c>
      <c r="AC676" s="133" t="s">
        <v>9143</v>
      </c>
      <c r="AD676" s="133" t="s">
        <v>1759</v>
      </c>
      <c r="AE676" s="79">
        <v>1</v>
      </c>
      <c r="AF676" s="79" t="s">
        <v>11086</v>
      </c>
      <c r="AG676" s="134">
        <v>2.75</v>
      </c>
      <c r="AH676" s="134">
        <v>2.75</v>
      </c>
      <c r="AI676" s="134">
        <v>40.25</v>
      </c>
      <c r="AJ676" s="134">
        <v>3.1320000000000001</v>
      </c>
      <c r="AK676" s="134">
        <v>2.75</v>
      </c>
      <c r="AL676" s="134">
        <v>2.75</v>
      </c>
      <c r="AM676" s="134">
        <v>40.625</v>
      </c>
      <c r="AN676" s="134">
        <v>3.2629999999999999</v>
      </c>
      <c r="AO676" s="134">
        <v>0.17799999999999999</v>
      </c>
      <c r="AP676" s="134">
        <v>0.01</v>
      </c>
      <c r="AQ676" s="134">
        <v>1200</v>
      </c>
      <c r="AR676" s="134">
        <v>40</v>
      </c>
      <c r="AS676" s="134"/>
      <c r="AT676" s="133" t="s">
        <v>9571</v>
      </c>
      <c r="AU676" s="133" t="s">
        <v>1759</v>
      </c>
      <c r="AV676" s="133" t="s">
        <v>9602</v>
      </c>
      <c r="AW676" s="133" t="s">
        <v>9629</v>
      </c>
    </row>
    <row r="677" spans="1:49" x14ac:dyDescent="0.25">
      <c r="A677" s="80" t="s">
        <v>1779</v>
      </c>
      <c r="B677" s="80" t="s">
        <v>1780</v>
      </c>
      <c r="C677" s="80" t="s">
        <v>9821</v>
      </c>
      <c r="D677" s="80" t="s">
        <v>9822</v>
      </c>
      <c r="E677" s="80" t="s">
        <v>1781</v>
      </c>
      <c r="F677" s="80" t="s">
        <v>9823</v>
      </c>
      <c r="G677" s="80" t="s">
        <v>9685</v>
      </c>
      <c r="H677" s="80" t="s">
        <v>9824</v>
      </c>
      <c r="I677" s="80" t="s">
        <v>5375</v>
      </c>
      <c r="K677" s="80" t="s">
        <v>1820</v>
      </c>
      <c r="L677" s="80" t="s">
        <v>726</v>
      </c>
      <c r="M677" s="80" t="s">
        <v>2204</v>
      </c>
      <c r="N677" s="80" t="s">
        <v>3370</v>
      </c>
      <c r="O677" s="80" t="s">
        <v>3556</v>
      </c>
      <c r="P677" s="80" t="s">
        <v>4376</v>
      </c>
      <c r="Q677" s="80" t="s">
        <v>5375</v>
      </c>
      <c r="R677" s="80" t="s">
        <v>5767</v>
      </c>
      <c r="S677" s="80" t="s">
        <v>1762</v>
      </c>
      <c r="T677" s="80" t="s">
        <v>1767</v>
      </c>
      <c r="U677" s="110">
        <v>13.5</v>
      </c>
      <c r="V677" s="110">
        <v>67.5</v>
      </c>
      <c r="W677" s="91">
        <v>4.08</v>
      </c>
      <c r="X677" s="91">
        <v>40.799999999999997</v>
      </c>
      <c r="Y677" s="110" t="s">
        <v>7087</v>
      </c>
      <c r="Z677" s="110" t="s">
        <v>1</v>
      </c>
      <c r="AB677" s="133" t="s">
        <v>7476</v>
      </c>
      <c r="AC677" s="133" t="s">
        <v>7476</v>
      </c>
      <c r="AD677" s="133" t="s">
        <v>1759</v>
      </c>
      <c r="AE677" s="79">
        <v>10</v>
      </c>
      <c r="AF677" s="79" t="s">
        <v>11122</v>
      </c>
      <c r="AG677" s="134">
        <v>1.75</v>
      </c>
      <c r="AH677" s="134">
        <v>10.125</v>
      </c>
      <c r="AI677" s="134">
        <v>10.125</v>
      </c>
      <c r="AJ677" s="134">
        <v>1.04</v>
      </c>
      <c r="AK677" s="134">
        <v>18.812999999999999</v>
      </c>
      <c r="AL677" s="134">
        <v>11.063000000000001</v>
      </c>
      <c r="AM677" s="134">
        <v>11.375</v>
      </c>
      <c r="AN677" s="134">
        <v>11.77</v>
      </c>
      <c r="AO677" s="134">
        <v>1.37</v>
      </c>
      <c r="AP677" s="134">
        <v>0.75</v>
      </c>
      <c r="AQ677" s="134">
        <v>10</v>
      </c>
      <c r="AR677" s="134">
        <v>10</v>
      </c>
      <c r="AS677" s="134">
        <v>0.05</v>
      </c>
      <c r="AT677" s="133" t="s">
        <v>1760</v>
      </c>
      <c r="AU677" s="133" t="s">
        <v>1764</v>
      </c>
      <c r="AV677" s="133" t="s">
        <v>9603</v>
      </c>
      <c r="AW677" s="133" t="s">
        <v>9630</v>
      </c>
    </row>
    <row r="678" spans="1:49" x14ac:dyDescent="0.25">
      <c r="A678" s="80" t="s">
        <v>1779</v>
      </c>
      <c r="B678" s="80" t="s">
        <v>1780</v>
      </c>
      <c r="C678" s="80" t="s">
        <v>9650</v>
      </c>
      <c r="D678" s="80" t="s">
        <v>9651</v>
      </c>
      <c r="E678" s="80" t="s">
        <v>1772</v>
      </c>
      <c r="F678" s="80" t="s">
        <v>9652</v>
      </c>
      <c r="G678" s="80" t="s">
        <v>9644</v>
      </c>
      <c r="H678" s="80" t="s">
        <v>9653</v>
      </c>
      <c r="I678" s="80" t="s">
        <v>5375</v>
      </c>
      <c r="K678" s="80" t="s">
        <v>1820</v>
      </c>
      <c r="L678" s="80" t="s">
        <v>1110</v>
      </c>
      <c r="M678" s="80" t="s">
        <v>1959</v>
      </c>
      <c r="N678" s="80" t="s">
        <v>3382</v>
      </c>
      <c r="O678" s="80" t="s">
        <v>3562</v>
      </c>
      <c r="P678" s="80" t="s">
        <v>4144</v>
      </c>
      <c r="Q678" s="80" t="s">
        <v>5375</v>
      </c>
      <c r="R678" s="80" t="s">
        <v>5522</v>
      </c>
      <c r="S678" s="80" t="s">
        <v>1762</v>
      </c>
      <c r="T678" s="80" t="s">
        <v>1757</v>
      </c>
      <c r="U678" s="110">
        <v>6.4</v>
      </c>
      <c r="V678" s="110">
        <v>38.4</v>
      </c>
      <c r="W678" s="91">
        <v>1.6588000000000001</v>
      </c>
      <c r="X678" s="91">
        <v>19.9056</v>
      </c>
      <c r="Y678" s="110" t="s">
        <v>14932</v>
      </c>
      <c r="Z678" s="110" t="s">
        <v>1</v>
      </c>
      <c r="AB678" s="133" t="s">
        <v>7231</v>
      </c>
      <c r="AC678" s="133" t="s">
        <v>8850</v>
      </c>
      <c r="AD678" s="133" t="s">
        <v>1760</v>
      </c>
      <c r="AE678" s="79">
        <v>96</v>
      </c>
      <c r="AF678" s="79" t="s">
        <v>11085</v>
      </c>
      <c r="AG678" s="134">
        <v>1</v>
      </c>
      <c r="AH678" s="134">
        <v>4.9370000000000003</v>
      </c>
      <c r="AI678" s="134">
        <v>10</v>
      </c>
      <c r="AJ678" s="134">
        <v>0.28799999999999998</v>
      </c>
      <c r="AK678" s="134">
        <v>9.1880000000000006</v>
      </c>
      <c r="AL678" s="134">
        <v>8.25</v>
      </c>
      <c r="AM678" s="134">
        <v>5</v>
      </c>
      <c r="AN678" s="134">
        <v>3.6</v>
      </c>
      <c r="AO678" s="134">
        <v>0.219</v>
      </c>
      <c r="AP678" s="134"/>
      <c r="AQ678" s="134"/>
      <c r="AR678" s="134"/>
      <c r="AS678" s="134"/>
      <c r="AT678" s="133" t="s">
        <v>1761</v>
      </c>
      <c r="AU678" s="133" t="s">
        <v>7075</v>
      </c>
      <c r="AV678" s="133" t="s">
        <v>9598</v>
      </c>
      <c r="AW678" s="133" t="s">
        <v>9629</v>
      </c>
    </row>
    <row r="679" spans="1:49" x14ac:dyDescent="0.25">
      <c r="A679" s="80" t="s">
        <v>1779</v>
      </c>
      <c r="B679" s="80" t="s">
        <v>1780</v>
      </c>
      <c r="C679" s="80" t="s">
        <v>10097</v>
      </c>
      <c r="D679" s="80" t="s">
        <v>10098</v>
      </c>
      <c r="E679" s="80" t="s">
        <v>1781</v>
      </c>
      <c r="F679" s="80" t="s">
        <v>10099</v>
      </c>
      <c r="G679" s="80" t="s">
        <v>9700</v>
      </c>
      <c r="H679" s="80" t="s">
        <v>10100</v>
      </c>
      <c r="I679" s="80" t="s">
        <v>5375</v>
      </c>
      <c r="K679" s="80" t="s">
        <v>1820</v>
      </c>
      <c r="L679" s="80" t="s">
        <v>130</v>
      </c>
      <c r="M679" s="80" t="s">
        <v>2454</v>
      </c>
      <c r="N679" s="80" t="s">
        <v>3369</v>
      </c>
      <c r="O679" s="80" t="s">
        <v>3638</v>
      </c>
      <c r="P679" s="80" t="s">
        <v>4625</v>
      </c>
      <c r="Q679" s="80" t="s">
        <v>5375</v>
      </c>
      <c r="R679" s="80" t="s">
        <v>6055</v>
      </c>
      <c r="S679" s="80" t="s">
        <v>1759</v>
      </c>
      <c r="T679" s="80" t="s">
        <v>1758</v>
      </c>
      <c r="U679" s="110">
        <v>7.3</v>
      </c>
      <c r="V679" s="110">
        <v>21.9</v>
      </c>
      <c r="W679" s="91">
        <v>1.69</v>
      </c>
      <c r="X679" s="91">
        <v>10.14</v>
      </c>
      <c r="Y679" s="110" t="s">
        <v>7087</v>
      </c>
      <c r="Z679" s="110" t="s">
        <v>1</v>
      </c>
      <c r="AB679" s="133" t="s">
        <v>7764</v>
      </c>
      <c r="AC679" s="133" t="s">
        <v>7764</v>
      </c>
      <c r="AD679" s="133" t="s">
        <v>1759</v>
      </c>
      <c r="AE679" s="79">
        <v>6</v>
      </c>
      <c r="AF679" s="79" t="s">
        <v>11152</v>
      </c>
      <c r="AG679" s="134">
        <v>0.875</v>
      </c>
      <c r="AH679" s="134">
        <v>7.5</v>
      </c>
      <c r="AI679" s="134">
        <v>14.5</v>
      </c>
      <c r="AJ679" s="134">
        <v>0.36899999999999999</v>
      </c>
      <c r="AK679" s="134">
        <v>14.824999999999999</v>
      </c>
      <c r="AL679" s="134">
        <v>8.4499999999999993</v>
      </c>
      <c r="AM679" s="134">
        <v>5.125</v>
      </c>
      <c r="AN679" s="134">
        <v>2.6539999999999999</v>
      </c>
      <c r="AO679" s="134">
        <v>0.372</v>
      </c>
      <c r="AP679" s="134">
        <v>0</v>
      </c>
      <c r="AQ679" s="134">
        <v>108</v>
      </c>
      <c r="AR679" s="134">
        <v>54</v>
      </c>
      <c r="AS679" s="134"/>
      <c r="AT679" s="133" t="s">
        <v>7066</v>
      </c>
      <c r="AU679" s="133" t="s">
        <v>7075</v>
      </c>
      <c r="AV679" s="133" t="s">
        <v>9601</v>
      </c>
      <c r="AW679" s="133" t="s">
        <v>9630</v>
      </c>
    </row>
    <row r="680" spans="1:49" x14ac:dyDescent="0.25">
      <c r="A680" s="80" t="s">
        <v>1779</v>
      </c>
      <c r="B680" s="80" t="s">
        <v>1780</v>
      </c>
      <c r="C680" s="80" t="s">
        <v>10010</v>
      </c>
      <c r="D680" s="80" t="s">
        <v>10011</v>
      </c>
      <c r="E680" s="80" t="s">
        <v>1781</v>
      </c>
      <c r="F680" s="80" t="s">
        <v>10012</v>
      </c>
      <c r="G680" s="80" t="s">
        <v>9744</v>
      </c>
      <c r="H680" s="80" t="s">
        <v>9669</v>
      </c>
      <c r="I680" s="80" t="s">
        <v>5375</v>
      </c>
      <c r="K680" s="80" t="s">
        <v>1820</v>
      </c>
      <c r="L680" s="80" t="s">
        <v>615</v>
      </c>
      <c r="M680" s="80" t="s">
        <v>2206</v>
      </c>
      <c r="N680" s="80" t="s">
        <v>3372</v>
      </c>
      <c r="O680" s="80" t="s">
        <v>3616</v>
      </c>
      <c r="P680" s="80" t="s">
        <v>4378</v>
      </c>
      <c r="Q680" s="80" t="s">
        <v>5375</v>
      </c>
      <c r="R680" s="80" t="s">
        <v>5769</v>
      </c>
      <c r="S680" s="80" t="s">
        <v>1766</v>
      </c>
      <c r="T680" s="80" t="s">
        <v>1767</v>
      </c>
      <c r="U680" s="110">
        <v>5.4</v>
      </c>
      <c r="V680" s="110">
        <v>27</v>
      </c>
      <c r="W680" s="91">
        <v>1.28</v>
      </c>
      <c r="X680" s="91">
        <v>12.8</v>
      </c>
      <c r="Y680" s="110" t="s">
        <v>7087</v>
      </c>
      <c r="Z680" s="110" t="s">
        <v>1</v>
      </c>
      <c r="AB680" s="133" t="s">
        <v>7478</v>
      </c>
      <c r="AC680" s="133" t="s">
        <v>9001</v>
      </c>
      <c r="AD680" s="133" t="s">
        <v>1759</v>
      </c>
      <c r="AE680" s="79">
        <v>10</v>
      </c>
      <c r="AF680" s="79" t="s">
        <v>11171</v>
      </c>
      <c r="AG680" s="134">
        <v>2.125</v>
      </c>
      <c r="AH680" s="134">
        <v>5</v>
      </c>
      <c r="AI680" s="134">
        <v>5</v>
      </c>
      <c r="AJ680" s="134">
        <v>0.37</v>
      </c>
      <c r="AK680" s="134">
        <v>12.7</v>
      </c>
      <c r="AL680" s="134">
        <v>11.2</v>
      </c>
      <c r="AM680" s="134">
        <v>5.65</v>
      </c>
      <c r="AN680" s="134">
        <v>4.25</v>
      </c>
      <c r="AO680" s="134">
        <v>0.46500000000000002</v>
      </c>
      <c r="AP680" s="134">
        <v>1.2999999999999999E-2</v>
      </c>
      <c r="AQ680" s="134">
        <v>10</v>
      </c>
      <c r="AR680" s="134">
        <v>10</v>
      </c>
      <c r="AS680" s="134">
        <v>6.0000000000000001E-3</v>
      </c>
      <c r="AT680" s="133" t="s">
        <v>1757</v>
      </c>
      <c r="AU680" s="133" t="s">
        <v>1760</v>
      </c>
      <c r="AV680" s="133" t="s">
        <v>9601</v>
      </c>
      <c r="AW680" s="133" t="s">
        <v>9630</v>
      </c>
    </row>
    <row r="681" spans="1:49" x14ac:dyDescent="0.25">
      <c r="A681" s="80" t="s">
        <v>1779</v>
      </c>
      <c r="B681" s="80" t="s">
        <v>1780</v>
      </c>
      <c r="C681" s="80" t="s">
        <v>9650</v>
      </c>
      <c r="D681" s="80" t="s">
        <v>9651</v>
      </c>
      <c r="E681" s="80" t="s">
        <v>1772</v>
      </c>
      <c r="F681" s="80" t="s">
        <v>9652</v>
      </c>
      <c r="G681" s="80" t="s">
        <v>9644</v>
      </c>
      <c r="H681" s="80" t="s">
        <v>9653</v>
      </c>
      <c r="I681" s="80" t="s">
        <v>5375</v>
      </c>
      <c r="K681" s="80" t="s">
        <v>1820</v>
      </c>
      <c r="L681" s="80" t="s">
        <v>227</v>
      </c>
      <c r="M681" s="80" t="s">
        <v>1963</v>
      </c>
      <c r="N681" s="80" t="s">
        <v>3364</v>
      </c>
      <c r="O681" s="80" t="s">
        <v>3521</v>
      </c>
      <c r="P681" s="80" t="s">
        <v>4148</v>
      </c>
      <c r="Q681" s="80" t="s">
        <v>5375</v>
      </c>
      <c r="R681" s="80" t="s">
        <v>5526</v>
      </c>
      <c r="S681" s="80" t="s">
        <v>1762</v>
      </c>
      <c r="T681" s="80" t="s">
        <v>1757</v>
      </c>
      <c r="U681" s="110">
        <v>6.4</v>
      </c>
      <c r="V681" s="110">
        <v>38.4</v>
      </c>
      <c r="W681" s="91">
        <v>1.6588000000000001</v>
      </c>
      <c r="X681" s="91">
        <v>19.9056</v>
      </c>
      <c r="Y681" s="110" t="s">
        <v>14932</v>
      </c>
      <c r="Z681" s="110" t="s">
        <v>1</v>
      </c>
      <c r="AB681" s="133" t="s">
        <v>7235</v>
      </c>
      <c r="AC681" s="133" t="s">
        <v>8853</v>
      </c>
      <c r="AD681" s="133" t="s">
        <v>1760</v>
      </c>
      <c r="AE681" s="79">
        <v>96</v>
      </c>
      <c r="AF681" s="79" t="s">
        <v>11095</v>
      </c>
      <c r="AG681" s="134">
        <v>1</v>
      </c>
      <c r="AH681" s="134">
        <v>4.9370000000000003</v>
      </c>
      <c r="AI681" s="134">
        <v>9</v>
      </c>
      <c r="AJ681" s="134">
        <v>0.23599999999999999</v>
      </c>
      <c r="AK681" s="134">
        <v>7.5</v>
      </c>
      <c r="AL681" s="134">
        <v>6.75</v>
      </c>
      <c r="AM681" s="134">
        <v>5.75</v>
      </c>
      <c r="AN681" s="134">
        <v>2.95</v>
      </c>
      <c r="AO681" s="134">
        <v>0.16800000000000001</v>
      </c>
      <c r="AP681" s="134">
        <v>1.25</v>
      </c>
      <c r="AQ681" s="134">
        <v>1.25</v>
      </c>
      <c r="AR681" s="134">
        <v>6</v>
      </c>
      <c r="AS681" s="134">
        <v>6.0000000000000001E-3</v>
      </c>
      <c r="AT681" s="133" t="s">
        <v>9572</v>
      </c>
      <c r="AU681" s="133" t="s">
        <v>1760</v>
      </c>
      <c r="AV681" s="133" t="s">
        <v>9598</v>
      </c>
      <c r="AW681" s="133" t="s">
        <v>9629</v>
      </c>
    </row>
    <row r="682" spans="1:49" x14ac:dyDescent="0.25">
      <c r="A682" s="80" t="s">
        <v>1779</v>
      </c>
      <c r="B682" s="80" t="s">
        <v>1780</v>
      </c>
      <c r="C682" s="80" t="s">
        <v>10097</v>
      </c>
      <c r="D682" s="80" t="s">
        <v>10098</v>
      </c>
      <c r="E682" s="80" t="s">
        <v>1781</v>
      </c>
      <c r="F682" s="80" t="s">
        <v>10099</v>
      </c>
      <c r="G682" s="80" t="s">
        <v>9700</v>
      </c>
      <c r="H682" s="80" t="s">
        <v>10100</v>
      </c>
      <c r="I682" s="80" t="s">
        <v>5375</v>
      </c>
      <c r="K682" s="80" t="s">
        <v>1820</v>
      </c>
      <c r="L682" s="80" t="s">
        <v>1057</v>
      </c>
      <c r="M682" s="80" t="s">
        <v>2489</v>
      </c>
      <c r="N682" s="80" t="s">
        <v>3374</v>
      </c>
      <c r="O682" s="80" t="s">
        <v>3638</v>
      </c>
      <c r="P682" s="80" t="s">
        <v>4626</v>
      </c>
      <c r="Q682" s="80" t="s">
        <v>5375</v>
      </c>
      <c r="R682" s="80" t="s">
        <v>6056</v>
      </c>
      <c r="S682" s="80" t="s">
        <v>1759</v>
      </c>
      <c r="T682" s="80" t="s">
        <v>1758</v>
      </c>
      <c r="U682" s="110">
        <v>7.3</v>
      </c>
      <c r="V682" s="110">
        <v>21.9</v>
      </c>
      <c r="W682" s="91">
        <v>1.69</v>
      </c>
      <c r="X682" s="91">
        <v>10.14</v>
      </c>
      <c r="Y682" s="110" t="s">
        <v>7087</v>
      </c>
      <c r="Z682" s="110" t="s">
        <v>1</v>
      </c>
      <c r="AB682" s="133" t="s">
        <v>7765</v>
      </c>
      <c r="AC682" s="133" t="s">
        <v>7765</v>
      </c>
      <c r="AD682" s="133" t="s">
        <v>1759</v>
      </c>
      <c r="AE682" s="79">
        <v>6</v>
      </c>
      <c r="AF682" s="79" t="s">
        <v>11152</v>
      </c>
      <c r="AG682" s="134">
        <v>0.875</v>
      </c>
      <c r="AH682" s="134">
        <v>7.5</v>
      </c>
      <c r="AI682" s="134">
        <v>14.5</v>
      </c>
      <c r="AJ682" s="134">
        <v>0.36899999999999999</v>
      </c>
      <c r="AK682" s="134">
        <v>14.824999999999999</v>
      </c>
      <c r="AL682" s="134">
        <v>8.4499999999999993</v>
      </c>
      <c r="AM682" s="134">
        <v>5.125</v>
      </c>
      <c r="AN682" s="134">
        <v>2.6539999999999999</v>
      </c>
      <c r="AO682" s="134">
        <v>0.372</v>
      </c>
      <c r="AP682" s="134">
        <v>0</v>
      </c>
      <c r="AQ682" s="134">
        <v>108</v>
      </c>
      <c r="AR682" s="134">
        <v>54</v>
      </c>
      <c r="AS682" s="134"/>
      <c r="AT682" s="133" t="s">
        <v>7066</v>
      </c>
      <c r="AU682" s="133" t="s">
        <v>7075</v>
      </c>
      <c r="AV682" s="133" t="s">
        <v>9601</v>
      </c>
      <c r="AW682" s="133" t="s">
        <v>9630</v>
      </c>
    </row>
    <row r="683" spans="1:49" x14ac:dyDescent="0.25">
      <c r="A683" s="80" t="s">
        <v>1779</v>
      </c>
      <c r="B683" s="80" t="s">
        <v>1780</v>
      </c>
      <c r="C683" s="80" t="s">
        <v>9759</v>
      </c>
      <c r="D683" s="80" t="s">
        <v>9760</v>
      </c>
      <c r="E683" s="80" t="s">
        <v>1772</v>
      </c>
      <c r="F683" s="80" t="s">
        <v>9761</v>
      </c>
      <c r="G683" s="80" t="s">
        <v>9729</v>
      </c>
      <c r="H683" s="80" t="s">
        <v>9762</v>
      </c>
      <c r="I683" s="80" t="s">
        <v>5375</v>
      </c>
      <c r="K683" s="80" t="s">
        <v>1820</v>
      </c>
      <c r="L683" s="80" t="s">
        <v>480</v>
      </c>
      <c r="M683" s="80" t="s">
        <v>2215</v>
      </c>
      <c r="N683" s="80" t="s">
        <v>3384</v>
      </c>
      <c r="O683" s="80" t="s">
        <v>3541</v>
      </c>
      <c r="P683" s="80" t="s">
        <v>4387</v>
      </c>
      <c r="Q683" s="80" t="s">
        <v>5375</v>
      </c>
      <c r="R683" s="80" t="s">
        <v>5778</v>
      </c>
      <c r="S683" s="80" t="s">
        <v>1763</v>
      </c>
      <c r="T683" s="80" t="s">
        <v>1757</v>
      </c>
      <c r="U683" s="110">
        <v>8.9</v>
      </c>
      <c r="V683" s="110">
        <v>53.4</v>
      </c>
      <c r="W683" s="91">
        <v>3.2827999999999999</v>
      </c>
      <c r="X683" s="91">
        <v>39.393599999999999</v>
      </c>
      <c r="Y683" s="110" t="s">
        <v>14932</v>
      </c>
      <c r="Z683" s="110" t="s">
        <v>1</v>
      </c>
      <c r="AB683" s="133" t="s">
        <v>7487</v>
      </c>
      <c r="AC683" s="133" t="s">
        <v>9007</v>
      </c>
      <c r="AD683" s="133" t="s">
        <v>1759</v>
      </c>
      <c r="AE683" s="79">
        <v>12</v>
      </c>
      <c r="AF683" s="79" t="s">
        <v>11108</v>
      </c>
      <c r="AG683" s="134">
        <v>3.9</v>
      </c>
      <c r="AH683" s="134">
        <v>3.9</v>
      </c>
      <c r="AI683" s="134">
        <v>10.9</v>
      </c>
      <c r="AJ683" s="134">
        <v>0.496</v>
      </c>
      <c r="AK683" s="134">
        <v>23.5</v>
      </c>
      <c r="AL683" s="134">
        <v>8</v>
      </c>
      <c r="AM683" s="134">
        <v>11</v>
      </c>
      <c r="AN683" s="134">
        <v>6.2</v>
      </c>
      <c r="AO683" s="134">
        <v>1.1970000000000001</v>
      </c>
      <c r="AP683" s="134">
        <v>3.75</v>
      </c>
      <c r="AQ683" s="134">
        <v>3.75</v>
      </c>
      <c r="AR683" s="134">
        <v>4.5</v>
      </c>
      <c r="AS683" s="134">
        <v>2.5000000000000001E-2</v>
      </c>
      <c r="AT683" s="133" t="s">
        <v>1767</v>
      </c>
      <c r="AU683" s="133" t="s">
        <v>1764</v>
      </c>
      <c r="AV683" s="133" t="s">
        <v>9598</v>
      </c>
      <c r="AW683" s="133" t="s">
        <v>9629</v>
      </c>
    </row>
    <row r="684" spans="1:49" x14ac:dyDescent="0.25">
      <c r="A684" s="80" t="s">
        <v>1779</v>
      </c>
      <c r="B684" s="80" t="s">
        <v>1809</v>
      </c>
      <c r="C684" s="80" t="s">
        <v>9979</v>
      </c>
      <c r="D684" s="80" t="s">
        <v>9980</v>
      </c>
      <c r="E684" s="80" t="s">
        <v>7086</v>
      </c>
      <c r="F684" s="80" t="s">
        <v>9981</v>
      </c>
      <c r="G684" s="80" t="s">
        <v>9705</v>
      </c>
      <c r="H684" s="80" t="s">
        <v>9982</v>
      </c>
      <c r="I684" s="80" t="s">
        <v>9635</v>
      </c>
      <c r="K684" s="80" t="s">
        <v>1820</v>
      </c>
      <c r="L684" s="80" t="s">
        <v>553</v>
      </c>
      <c r="M684" s="80" t="s">
        <v>2567</v>
      </c>
      <c r="N684" s="80" t="s">
        <v>3418</v>
      </c>
      <c r="O684" s="80" t="s">
        <v>3604</v>
      </c>
      <c r="P684" s="80" t="s">
        <v>4694</v>
      </c>
      <c r="Q684" s="80" t="s">
        <v>5374</v>
      </c>
      <c r="R684" s="80" t="s">
        <v>6134</v>
      </c>
      <c r="S684" s="80" t="s">
        <v>1759</v>
      </c>
      <c r="T684" s="80" t="s">
        <v>1757</v>
      </c>
      <c r="U684" s="110">
        <v>5.05</v>
      </c>
      <c r="V684" s="110">
        <v>30.3</v>
      </c>
      <c r="W684" s="91">
        <v>2.1967500000000002</v>
      </c>
      <c r="X684" s="91">
        <v>26.361000000000001</v>
      </c>
      <c r="Y684" s="110" t="s">
        <v>14932</v>
      </c>
      <c r="Z684" s="110" t="s">
        <v>1</v>
      </c>
      <c r="AB684" s="133" t="s">
        <v>7843</v>
      </c>
      <c r="AC684" s="133" t="s">
        <v>9173</v>
      </c>
      <c r="AD684" s="133" t="s">
        <v>1760</v>
      </c>
      <c r="AE684" s="79">
        <v>96</v>
      </c>
      <c r="AF684" s="79" t="s">
        <v>11164</v>
      </c>
      <c r="AG684" s="134">
        <v>0.25</v>
      </c>
      <c r="AH684" s="134">
        <v>8.25</v>
      </c>
      <c r="AI684" s="134">
        <v>10.5</v>
      </c>
      <c r="AJ684" s="134">
        <v>0.216</v>
      </c>
      <c r="AK684" s="134">
        <v>8.5</v>
      </c>
      <c r="AL684" s="134">
        <v>8</v>
      </c>
      <c r="AM684" s="134">
        <v>3.75</v>
      </c>
      <c r="AN684" s="134">
        <v>2.7</v>
      </c>
      <c r="AO684" s="134">
        <v>0.14799999999999999</v>
      </c>
      <c r="AP684" s="134">
        <v>0</v>
      </c>
      <c r="AQ684" s="134">
        <v>120</v>
      </c>
      <c r="AR684" s="134">
        <v>7</v>
      </c>
      <c r="AS684" s="134"/>
      <c r="AT684" s="133" t="s">
        <v>9567</v>
      </c>
      <c r="AU684" s="133" t="s">
        <v>1757</v>
      </c>
      <c r="AV684" s="133" t="s">
        <v>9597</v>
      </c>
      <c r="AW684" s="133" t="s">
        <v>9629</v>
      </c>
    </row>
    <row r="685" spans="1:49" x14ac:dyDescent="0.25">
      <c r="A685" s="80" t="s">
        <v>1779</v>
      </c>
      <c r="B685" s="80" t="s">
        <v>1780</v>
      </c>
      <c r="C685" s="80" t="s">
        <v>10097</v>
      </c>
      <c r="D685" s="80" t="s">
        <v>10098</v>
      </c>
      <c r="E685" s="80" t="s">
        <v>1781</v>
      </c>
      <c r="F685" s="80" t="s">
        <v>10099</v>
      </c>
      <c r="G685" s="80" t="s">
        <v>9700</v>
      </c>
      <c r="H685" s="80" t="s">
        <v>10100</v>
      </c>
      <c r="I685" s="80" t="s">
        <v>5375</v>
      </c>
      <c r="K685" s="80" t="s">
        <v>1820</v>
      </c>
      <c r="L685" s="80" t="s">
        <v>132</v>
      </c>
      <c r="M685" s="80" t="s">
        <v>2492</v>
      </c>
      <c r="N685" s="80" t="s">
        <v>3382</v>
      </c>
      <c r="O685" s="80" t="s">
        <v>3638</v>
      </c>
      <c r="P685" s="80" t="s">
        <v>4629</v>
      </c>
      <c r="Q685" s="80" t="s">
        <v>5375</v>
      </c>
      <c r="R685" s="80" t="s">
        <v>6059</v>
      </c>
      <c r="S685" s="80" t="s">
        <v>1759</v>
      </c>
      <c r="T685" s="80" t="s">
        <v>1758</v>
      </c>
      <c r="U685" s="110">
        <v>7.3</v>
      </c>
      <c r="V685" s="110">
        <v>21.9</v>
      </c>
      <c r="W685" s="91">
        <v>1.69</v>
      </c>
      <c r="X685" s="91">
        <v>10.14</v>
      </c>
      <c r="Y685" s="110" t="s">
        <v>7087</v>
      </c>
      <c r="Z685" s="110" t="s">
        <v>1</v>
      </c>
      <c r="AB685" s="133" t="s">
        <v>7768</v>
      </c>
      <c r="AC685" s="133" t="s">
        <v>7768</v>
      </c>
      <c r="AD685" s="133" t="s">
        <v>1759</v>
      </c>
      <c r="AE685" s="79">
        <v>6</v>
      </c>
      <c r="AF685" s="79" t="s">
        <v>11152</v>
      </c>
      <c r="AG685" s="134">
        <v>0.875</v>
      </c>
      <c r="AH685" s="134">
        <v>7.5</v>
      </c>
      <c r="AI685" s="134">
        <v>14.5</v>
      </c>
      <c r="AJ685" s="134">
        <v>0.36899999999999999</v>
      </c>
      <c r="AK685" s="134">
        <v>14.824999999999999</v>
      </c>
      <c r="AL685" s="134">
        <v>8.4499999999999993</v>
      </c>
      <c r="AM685" s="134">
        <v>5.125</v>
      </c>
      <c r="AN685" s="134">
        <v>2.6539999999999999</v>
      </c>
      <c r="AO685" s="134">
        <v>0.372</v>
      </c>
      <c r="AP685" s="134">
        <v>0</v>
      </c>
      <c r="AQ685" s="134">
        <v>108</v>
      </c>
      <c r="AR685" s="134">
        <v>54</v>
      </c>
      <c r="AS685" s="134"/>
      <c r="AT685" s="133" t="s">
        <v>7066</v>
      </c>
      <c r="AU685" s="133" t="s">
        <v>7075</v>
      </c>
      <c r="AV685" s="133" t="s">
        <v>9601</v>
      </c>
      <c r="AW685" s="133" t="s">
        <v>9630</v>
      </c>
    </row>
    <row r="686" spans="1:49" x14ac:dyDescent="0.25">
      <c r="A686" s="80" t="s">
        <v>1798</v>
      </c>
      <c r="B686" s="80" t="s">
        <v>1784</v>
      </c>
      <c r="C686" s="80" t="s">
        <v>9834</v>
      </c>
      <c r="D686" s="80" t="s">
        <v>9835</v>
      </c>
      <c r="E686" s="80" t="s">
        <v>1799</v>
      </c>
      <c r="F686" s="80" t="s">
        <v>9836</v>
      </c>
      <c r="G686" s="80" t="s">
        <v>9785</v>
      </c>
      <c r="H686" s="80" t="s">
        <v>9837</v>
      </c>
      <c r="I686" s="80" t="s">
        <v>1798</v>
      </c>
      <c r="K686" s="80" t="s">
        <v>13933</v>
      </c>
      <c r="L686" s="80" t="s">
        <v>440</v>
      </c>
      <c r="M686" s="80" t="s">
        <v>15494</v>
      </c>
      <c r="N686" s="80" t="s">
        <v>3399</v>
      </c>
      <c r="O686" s="80" t="s">
        <v>3563</v>
      </c>
      <c r="P686" s="80" t="s">
        <v>1</v>
      </c>
      <c r="Q686" s="80" t="s">
        <v>5381</v>
      </c>
      <c r="R686" s="80" t="s">
        <v>5529</v>
      </c>
      <c r="S686" s="80" t="s">
        <v>1762</v>
      </c>
      <c r="T686" s="80" t="s">
        <v>1759</v>
      </c>
      <c r="U686" s="110">
        <v>70.2</v>
      </c>
      <c r="V686" s="110">
        <v>35.1</v>
      </c>
      <c r="W686" s="91">
        <v>30.89</v>
      </c>
      <c r="X686" s="91">
        <v>30.89</v>
      </c>
      <c r="Y686" s="110" t="s">
        <v>7087</v>
      </c>
      <c r="Z686" s="110" t="s">
        <v>1</v>
      </c>
      <c r="AB686" s="133" t="s">
        <v>7238</v>
      </c>
      <c r="AC686" s="133" t="s">
        <v>7238</v>
      </c>
      <c r="AD686" s="133" t="s">
        <v>1759</v>
      </c>
      <c r="AE686" s="79">
        <v>1</v>
      </c>
      <c r="AF686" s="79" t="s">
        <v>15798</v>
      </c>
      <c r="AG686" s="134"/>
      <c r="AH686" s="134"/>
      <c r="AI686" s="134"/>
      <c r="AJ686" s="134"/>
      <c r="AK686" s="134">
        <v>11.441000000000001</v>
      </c>
      <c r="AL686" s="134">
        <v>5.5030000000000001</v>
      </c>
      <c r="AM686" s="134">
        <v>5.6319999999999997</v>
      </c>
      <c r="AN686" s="134">
        <v>1.72</v>
      </c>
      <c r="AO686" s="134">
        <v>0.20499999999999999</v>
      </c>
      <c r="AP686" s="134">
        <v>3.875</v>
      </c>
      <c r="AQ686" s="134">
        <v>0.75</v>
      </c>
      <c r="AR686" s="134">
        <v>0</v>
      </c>
      <c r="AS686" s="134"/>
      <c r="AT686" s="133" t="s">
        <v>9567</v>
      </c>
      <c r="AU686" s="133" t="s">
        <v>1760</v>
      </c>
      <c r="AV686" s="133" t="s">
        <v>9598</v>
      </c>
      <c r="AW686" s="133" t="s">
        <v>9629</v>
      </c>
    </row>
    <row r="687" spans="1:49" x14ac:dyDescent="0.25">
      <c r="A687" s="80" t="s">
        <v>1779</v>
      </c>
      <c r="B687" s="80" t="s">
        <v>1780</v>
      </c>
      <c r="C687" s="80" t="s">
        <v>10010</v>
      </c>
      <c r="D687" s="80" t="s">
        <v>10011</v>
      </c>
      <c r="E687" s="80" t="s">
        <v>1781</v>
      </c>
      <c r="F687" s="80" t="s">
        <v>10012</v>
      </c>
      <c r="G687" s="80" t="s">
        <v>9744</v>
      </c>
      <c r="H687" s="80" t="s">
        <v>9669</v>
      </c>
      <c r="I687" s="80" t="s">
        <v>5375</v>
      </c>
      <c r="K687" s="80" t="s">
        <v>1820</v>
      </c>
      <c r="L687" s="80" t="s">
        <v>326</v>
      </c>
      <c r="M687" s="80" t="s">
        <v>2217</v>
      </c>
      <c r="N687" s="80" t="s">
        <v>3369</v>
      </c>
      <c r="O687" s="80" t="s">
        <v>3616</v>
      </c>
      <c r="P687" s="80" t="s">
        <v>4389</v>
      </c>
      <c r="Q687" s="80" t="s">
        <v>5375</v>
      </c>
      <c r="R687" s="80" t="s">
        <v>5780</v>
      </c>
      <c r="S687" s="80" t="s">
        <v>1766</v>
      </c>
      <c r="T687" s="80" t="s">
        <v>1767</v>
      </c>
      <c r="U687" s="110">
        <v>5.4</v>
      </c>
      <c r="V687" s="110">
        <v>27</v>
      </c>
      <c r="W687" s="91">
        <v>1.28</v>
      </c>
      <c r="X687" s="91">
        <v>12.8</v>
      </c>
      <c r="Y687" s="110" t="s">
        <v>7087</v>
      </c>
      <c r="Z687" s="110" t="s">
        <v>1</v>
      </c>
      <c r="AB687" s="133" t="s">
        <v>7489</v>
      </c>
      <c r="AC687" s="133" t="s">
        <v>9008</v>
      </c>
      <c r="AD687" s="133" t="s">
        <v>1759</v>
      </c>
      <c r="AE687" s="79">
        <v>10</v>
      </c>
      <c r="AF687" s="79" t="s">
        <v>11171</v>
      </c>
      <c r="AG687" s="134">
        <v>2.125</v>
      </c>
      <c r="AH687" s="134">
        <v>5</v>
      </c>
      <c r="AI687" s="134">
        <v>5</v>
      </c>
      <c r="AJ687" s="134">
        <v>0.37</v>
      </c>
      <c r="AK687" s="134">
        <v>12.7</v>
      </c>
      <c r="AL687" s="134">
        <v>11.2</v>
      </c>
      <c r="AM687" s="134">
        <v>5.65</v>
      </c>
      <c r="AN687" s="134">
        <v>4.25</v>
      </c>
      <c r="AO687" s="134">
        <v>0.46500000000000002</v>
      </c>
      <c r="AP687" s="134">
        <v>1.2999999999999999E-2</v>
      </c>
      <c r="AQ687" s="134">
        <v>10</v>
      </c>
      <c r="AR687" s="134">
        <v>10</v>
      </c>
      <c r="AS687" s="134">
        <v>6.0000000000000001E-3</v>
      </c>
      <c r="AT687" s="133" t="s">
        <v>1757</v>
      </c>
      <c r="AU687" s="133" t="s">
        <v>1760</v>
      </c>
      <c r="AV687" s="133" t="s">
        <v>9601</v>
      </c>
      <c r="AW687" s="133" t="s">
        <v>9630</v>
      </c>
    </row>
    <row r="688" spans="1:49" x14ac:dyDescent="0.25">
      <c r="A688" s="80" t="s">
        <v>1779</v>
      </c>
      <c r="B688" s="80" t="s">
        <v>1780</v>
      </c>
      <c r="C688" s="80" t="s">
        <v>9736</v>
      </c>
      <c r="D688" s="80" t="s">
        <v>9737</v>
      </c>
      <c r="E688" s="80" t="s">
        <v>1794</v>
      </c>
      <c r="F688" s="80" t="s">
        <v>9738</v>
      </c>
      <c r="G688" s="80" t="s">
        <v>9726</v>
      </c>
      <c r="H688" s="80" t="s">
        <v>9739</v>
      </c>
      <c r="I688" s="80" t="s">
        <v>5375</v>
      </c>
      <c r="K688" s="80" t="s">
        <v>12331</v>
      </c>
      <c r="L688" s="80" t="s">
        <v>1043</v>
      </c>
      <c r="M688" s="80" t="s">
        <v>2330</v>
      </c>
      <c r="N688" s="80" t="s">
        <v>3390</v>
      </c>
      <c r="O688" s="80" t="s">
        <v>3535</v>
      </c>
      <c r="P688" s="80" t="s">
        <v>4488</v>
      </c>
      <c r="Q688" s="80" t="s">
        <v>5375</v>
      </c>
      <c r="R688" s="80" t="s">
        <v>5895</v>
      </c>
      <c r="S688" s="80" t="s">
        <v>1762</v>
      </c>
      <c r="T688" s="80" t="s">
        <v>1767</v>
      </c>
      <c r="U688" s="110">
        <v>8.25</v>
      </c>
      <c r="V688" s="110">
        <v>41.25</v>
      </c>
      <c r="W688" s="91">
        <v>3.1654</v>
      </c>
      <c r="X688" s="91">
        <v>31.654</v>
      </c>
      <c r="Y688" s="110" t="s">
        <v>14933</v>
      </c>
      <c r="Z688" s="110" t="s">
        <v>1</v>
      </c>
      <c r="AB688" s="133" t="s">
        <v>7604</v>
      </c>
      <c r="AC688" s="133" t="s">
        <v>7604</v>
      </c>
      <c r="AD688" s="133" t="s">
        <v>1759</v>
      </c>
      <c r="AE688" s="79">
        <v>10</v>
      </c>
      <c r="AF688" s="79" t="s">
        <v>11102</v>
      </c>
      <c r="AG688" s="134">
        <v>3.15</v>
      </c>
      <c r="AH688" s="134">
        <v>3.15</v>
      </c>
      <c r="AI688" s="134">
        <v>9.5299999999999994</v>
      </c>
      <c r="AJ688" s="134">
        <v>0.41199999999999998</v>
      </c>
      <c r="AK688" s="134">
        <v>16.2</v>
      </c>
      <c r="AL688" s="134">
        <v>6.8250000000000002</v>
      </c>
      <c r="AM688" s="134">
        <v>10.525</v>
      </c>
      <c r="AN688" s="134">
        <v>4.29</v>
      </c>
      <c r="AO688" s="134">
        <v>0.67300000000000004</v>
      </c>
      <c r="AP688" s="134">
        <v>3.125</v>
      </c>
      <c r="AQ688" s="134">
        <v>3.125</v>
      </c>
      <c r="AR688" s="134">
        <v>3.75</v>
      </c>
      <c r="AS688" s="134">
        <v>2.5000000000000001E-2</v>
      </c>
      <c r="AT688" s="133" t="s">
        <v>1765</v>
      </c>
      <c r="AU688" s="133" t="s">
        <v>1764</v>
      </c>
      <c r="AV688" s="133" t="s">
        <v>9608</v>
      </c>
      <c r="AW688" s="133" t="s">
        <v>9629</v>
      </c>
    </row>
    <row r="689" spans="1:49" x14ac:dyDescent="0.25">
      <c r="A689" s="80" t="s">
        <v>1776</v>
      </c>
      <c r="B689" s="80" t="s">
        <v>1803</v>
      </c>
      <c r="C689" s="80" t="s">
        <v>9560</v>
      </c>
      <c r="D689" s="80" t="s">
        <v>10176</v>
      </c>
      <c r="E689" s="80" t="s">
        <v>7086</v>
      </c>
      <c r="F689" s="80" t="s">
        <v>10177</v>
      </c>
      <c r="G689" s="80" t="s">
        <v>9716</v>
      </c>
      <c r="H689" s="80" t="s">
        <v>10178</v>
      </c>
      <c r="I689" s="80" t="s">
        <v>9635</v>
      </c>
      <c r="K689" s="80" t="s">
        <v>13933</v>
      </c>
      <c r="L689" s="80" t="s">
        <v>229</v>
      </c>
      <c r="M689" s="80" t="s">
        <v>2569</v>
      </c>
      <c r="N689" s="80" t="s">
        <v>3405</v>
      </c>
      <c r="O689" s="80" t="s">
        <v>3728</v>
      </c>
      <c r="P689" s="80" t="s">
        <v>4695</v>
      </c>
      <c r="Q689" s="80" t="s">
        <v>5374</v>
      </c>
      <c r="R689" s="80" t="s">
        <v>6136</v>
      </c>
      <c r="S689" s="80" t="s">
        <v>1759</v>
      </c>
      <c r="T689" s="80" t="s">
        <v>1757</v>
      </c>
      <c r="U689" s="110">
        <v>5.4</v>
      </c>
      <c r="V689" s="110">
        <v>32.4</v>
      </c>
      <c r="W689" s="91">
        <v>2.3490000000000002</v>
      </c>
      <c r="X689" s="91">
        <v>28.187999999999999</v>
      </c>
      <c r="Y689" s="110" t="s">
        <v>14932</v>
      </c>
      <c r="Z689" s="110" t="s">
        <v>1</v>
      </c>
      <c r="AB689" s="133" t="s">
        <v>7845</v>
      </c>
      <c r="AC689" s="133" t="s">
        <v>9175</v>
      </c>
      <c r="AD689" s="133" t="s">
        <v>1769</v>
      </c>
      <c r="AE689" s="79">
        <v>36</v>
      </c>
      <c r="AF689" s="79" t="s">
        <v>11240</v>
      </c>
      <c r="AG689" s="134">
        <v>1</v>
      </c>
      <c r="AH689" s="134">
        <v>14</v>
      </c>
      <c r="AI689" s="134">
        <v>14</v>
      </c>
      <c r="AJ689" s="134">
        <v>0.65600000000000003</v>
      </c>
      <c r="AK689" s="134">
        <v>14.5</v>
      </c>
      <c r="AL689" s="134">
        <v>14.75</v>
      </c>
      <c r="AM689" s="134">
        <v>2.75</v>
      </c>
      <c r="AN689" s="134">
        <v>8.1999999999999993</v>
      </c>
      <c r="AO689" s="134">
        <v>0.34</v>
      </c>
      <c r="AP689" s="134">
        <v>1</v>
      </c>
      <c r="AQ689" s="134">
        <v>14.25</v>
      </c>
      <c r="AR689" s="134">
        <v>14</v>
      </c>
      <c r="AS689" s="134"/>
      <c r="AT689" s="133" t="s">
        <v>1760</v>
      </c>
      <c r="AU689" s="133" t="s">
        <v>1795</v>
      </c>
      <c r="AV689" s="133" t="s">
        <v>9607</v>
      </c>
      <c r="AW689" s="133" t="s">
        <v>9629</v>
      </c>
    </row>
    <row r="690" spans="1:49" x14ac:dyDescent="0.25">
      <c r="A690" s="80" t="s">
        <v>1779</v>
      </c>
      <c r="B690" s="80" t="s">
        <v>1780</v>
      </c>
      <c r="C690" s="80" t="s">
        <v>9670</v>
      </c>
      <c r="D690" s="80" t="s">
        <v>9671</v>
      </c>
      <c r="E690" s="80" t="s">
        <v>1772</v>
      </c>
      <c r="F690" s="80" t="s">
        <v>9672</v>
      </c>
      <c r="G690" s="80" t="s">
        <v>9673</v>
      </c>
      <c r="H690" s="80" t="s">
        <v>9674</v>
      </c>
      <c r="I690" s="80" t="s">
        <v>5375</v>
      </c>
      <c r="K690" s="80" t="s">
        <v>1820</v>
      </c>
      <c r="L690" s="80" t="s">
        <v>134</v>
      </c>
      <c r="M690" s="80" t="s">
        <v>2495</v>
      </c>
      <c r="N690" s="80" t="s">
        <v>3383</v>
      </c>
      <c r="O690" s="80" t="s">
        <v>3522</v>
      </c>
      <c r="P690" s="80" t="s">
        <v>4632</v>
      </c>
      <c r="Q690" s="80" t="s">
        <v>5375</v>
      </c>
      <c r="R690" s="80" t="s">
        <v>6062</v>
      </c>
      <c r="S690" s="80" t="s">
        <v>1759</v>
      </c>
      <c r="T690" s="80" t="s">
        <v>1759</v>
      </c>
      <c r="U690" s="110">
        <v>43.2</v>
      </c>
      <c r="V690" s="110">
        <v>21.6</v>
      </c>
      <c r="W690" s="91">
        <v>13.05</v>
      </c>
      <c r="X690" s="91">
        <v>13.05</v>
      </c>
      <c r="Y690" s="110" t="s">
        <v>14932</v>
      </c>
      <c r="Z690" s="110" t="s">
        <v>1</v>
      </c>
      <c r="AB690" s="133" t="s">
        <v>7771</v>
      </c>
      <c r="AC690" s="133" t="s">
        <v>9144</v>
      </c>
      <c r="AD690" s="133" t="s">
        <v>1759</v>
      </c>
      <c r="AE690" s="79">
        <v>1</v>
      </c>
      <c r="AF690" s="79" t="s">
        <v>11086</v>
      </c>
      <c r="AG690" s="134">
        <v>2.75</v>
      </c>
      <c r="AH690" s="134">
        <v>2.75</v>
      </c>
      <c r="AI690" s="134">
        <v>40.25</v>
      </c>
      <c r="AJ690" s="134">
        <v>3.1320000000000001</v>
      </c>
      <c r="AK690" s="134">
        <v>2.75</v>
      </c>
      <c r="AL690" s="134">
        <v>2.75</v>
      </c>
      <c r="AM690" s="134">
        <v>40.625</v>
      </c>
      <c r="AN690" s="134">
        <v>3.2629999999999999</v>
      </c>
      <c r="AO690" s="134">
        <v>0.17799999999999999</v>
      </c>
      <c r="AP690" s="134">
        <v>0.01</v>
      </c>
      <c r="AQ690" s="134">
        <v>1200</v>
      </c>
      <c r="AR690" s="134">
        <v>40</v>
      </c>
      <c r="AS690" s="134"/>
      <c r="AT690" s="133" t="s">
        <v>9571</v>
      </c>
      <c r="AU690" s="133" t="s">
        <v>1759</v>
      </c>
      <c r="AV690" s="133" t="s">
        <v>9602</v>
      </c>
      <c r="AW690" s="133" t="s">
        <v>9629</v>
      </c>
    </row>
    <row r="691" spans="1:49" x14ac:dyDescent="0.25">
      <c r="A691" s="80" t="s">
        <v>1779</v>
      </c>
      <c r="B691" s="80" t="s">
        <v>1780</v>
      </c>
      <c r="C691" s="80" t="s">
        <v>9786</v>
      </c>
      <c r="D691" s="80" t="s">
        <v>9787</v>
      </c>
      <c r="E691" s="80" t="s">
        <v>1772</v>
      </c>
      <c r="F691" s="80" t="s">
        <v>9788</v>
      </c>
      <c r="G691" s="80" t="s">
        <v>9700</v>
      </c>
      <c r="H691" s="80" t="s">
        <v>9789</v>
      </c>
      <c r="I691" s="80" t="s">
        <v>5375</v>
      </c>
      <c r="K691" s="80" t="s">
        <v>1820</v>
      </c>
      <c r="L691" s="80" t="s">
        <v>442</v>
      </c>
      <c r="M691" s="80" t="s">
        <v>1969</v>
      </c>
      <c r="N691" s="80" t="s">
        <v>3374</v>
      </c>
      <c r="O691" s="80" t="s">
        <v>3551</v>
      </c>
      <c r="P691" s="80" t="s">
        <v>4153</v>
      </c>
      <c r="Q691" s="80" t="s">
        <v>5375</v>
      </c>
      <c r="R691" s="80" t="s">
        <v>5532</v>
      </c>
      <c r="S691" s="80" t="s">
        <v>1759</v>
      </c>
      <c r="T691" s="80" t="s">
        <v>1757</v>
      </c>
      <c r="U691" s="110">
        <v>6.45</v>
      </c>
      <c r="V691" s="110">
        <v>38.700000000000003</v>
      </c>
      <c r="W691" s="91">
        <v>1.5427999999999999</v>
      </c>
      <c r="X691" s="91">
        <v>18.5136</v>
      </c>
      <c r="Y691" s="110" t="s">
        <v>14932</v>
      </c>
      <c r="Z691" s="110" t="s">
        <v>1</v>
      </c>
      <c r="AB691" s="133" t="s">
        <v>7241</v>
      </c>
      <c r="AC691" s="133" t="s">
        <v>8855</v>
      </c>
      <c r="AD691" s="133" t="s">
        <v>1764</v>
      </c>
      <c r="AE691" s="79">
        <v>48</v>
      </c>
      <c r="AF691" s="79" t="s">
        <v>11116</v>
      </c>
      <c r="AG691" s="134">
        <v>0.5</v>
      </c>
      <c r="AH691" s="134">
        <v>7.25</v>
      </c>
      <c r="AI691" s="134">
        <v>17.5</v>
      </c>
      <c r="AJ691" s="134">
        <v>0.32</v>
      </c>
      <c r="AK691" s="134">
        <v>14.938000000000001</v>
      </c>
      <c r="AL691" s="134">
        <v>8.5630000000000006</v>
      </c>
      <c r="AM691" s="134">
        <v>5.375</v>
      </c>
      <c r="AN691" s="134">
        <v>4</v>
      </c>
      <c r="AO691" s="134">
        <v>0.39800000000000002</v>
      </c>
      <c r="AP691" s="134">
        <v>0</v>
      </c>
      <c r="AQ691" s="134">
        <v>108</v>
      </c>
      <c r="AR691" s="134">
        <v>54</v>
      </c>
      <c r="AS691" s="134"/>
      <c r="AT691" s="133" t="s">
        <v>1771</v>
      </c>
      <c r="AU691" s="133" t="s">
        <v>1760</v>
      </c>
      <c r="AV691" s="133" t="s">
        <v>9602</v>
      </c>
      <c r="AW691" s="133" t="s">
        <v>9629</v>
      </c>
    </row>
    <row r="692" spans="1:49" x14ac:dyDescent="0.25">
      <c r="A692" s="80" t="s">
        <v>1779</v>
      </c>
      <c r="B692" s="80" t="s">
        <v>1780</v>
      </c>
      <c r="C692" s="80" t="s">
        <v>9755</v>
      </c>
      <c r="D692" s="80" t="s">
        <v>9756</v>
      </c>
      <c r="E692" s="80" t="s">
        <v>1772</v>
      </c>
      <c r="F692" s="80" t="s">
        <v>9757</v>
      </c>
      <c r="G692" s="80" t="s">
        <v>9695</v>
      </c>
      <c r="H692" s="80" t="s">
        <v>9758</v>
      </c>
      <c r="I692" s="80" t="s">
        <v>5375</v>
      </c>
      <c r="K692" s="80" t="s">
        <v>1820</v>
      </c>
      <c r="L692" s="80" t="s">
        <v>484</v>
      </c>
      <c r="M692" s="80" t="s">
        <v>2219</v>
      </c>
      <c r="N692" s="80" t="s">
        <v>3369</v>
      </c>
      <c r="O692" s="80" t="s">
        <v>3540</v>
      </c>
      <c r="P692" s="80" t="s">
        <v>4391</v>
      </c>
      <c r="Q692" s="80" t="s">
        <v>5375</v>
      </c>
      <c r="R692" s="80" t="s">
        <v>5782</v>
      </c>
      <c r="S692" s="80" t="s">
        <v>1763</v>
      </c>
      <c r="T692" s="80" t="s">
        <v>1757</v>
      </c>
      <c r="U692" s="110">
        <v>8.9</v>
      </c>
      <c r="V692" s="110">
        <v>53.4</v>
      </c>
      <c r="W692" s="91">
        <v>2.8071999999999999</v>
      </c>
      <c r="X692" s="91">
        <v>33.686399999999999</v>
      </c>
      <c r="Y692" s="110" t="s">
        <v>14932</v>
      </c>
      <c r="Z692" s="110" t="s">
        <v>1</v>
      </c>
      <c r="AB692" s="133" t="s">
        <v>7491</v>
      </c>
      <c r="AC692" s="133" t="s">
        <v>9009</v>
      </c>
      <c r="AD692" s="133" t="s">
        <v>1759</v>
      </c>
      <c r="AE692" s="79">
        <v>12</v>
      </c>
      <c r="AF692" s="79" t="s">
        <v>11107</v>
      </c>
      <c r="AG692" s="134">
        <v>1.625</v>
      </c>
      <c r="AH692" s="134">
        <v>7</v>
      </c>
      <c r="AI692" s="134">
        <v>7</v>
      </c>
      <c r="AJ692" s="134">
        <v>0.50800000000000001</v>
      </c>
      <c r="AK692" s="134">
        <v>11.25</v>
      </c>
      <c r="AL692" s="134">
        <v>7.5</v>
      </c>
      <c r="AM692" s="134">
        <v>7.25</v>
      </c>
      <c r="AN692" s="134">
        <v>6.35</v>
      </c>
      <c r="AO692" s="134">
        <v>0.35399999999999998</v>
      </c>
      <c r="AP692" s="134">
        <v>0.5</v>
      </c>
      <c r="AQ692" s="134">
        <v>7</v>
      </c>
      <c r="AR692" s="134">
        <v>7</v>
      </c>
      <c r="AS692" s="134">
        <v>2.5000000000000001E-2</v>
      </c>
      <c r="AT692" s="133" t="s">
        <v>9556</v>
      </c>
      <c r="AU692" s="133" t="s">
        <v>1758</v>
      </c>
      <c r="AV692" s="133" t="s">
        <v>9605</v>
      </c>
      <c r="AW692" s="133" t="s">
        <v>9629</v>
      </c>
    </row>
    <row r="693" spans="1:49" x14ac:dyDescent="0.25">
      <c r="A693" s="80" t="s">
        <v>1779</v>
      </c>
      <c r="B693" s="80" t="s">
        <v>1780</v>
      </c>
      <c r="C693" s="80" t="s">
        <v>10077</v>
      </c>
      <c r="D693" s="80" t="s">
        <v>10078</v>
      </c>
      <c r="E693" s="80" t="s">
        <v>1781</v>
      </c>
      <c r="F693" s="80" t="s">
        <v>10079</v>
      </c>
      <c r="G693" s="80" t="s">
        <v>9677</v>
      </c>
      <c r="H693" s="80" t="s">
        <v>10080</v>
      </c>
      <c r="I693" s="80" t="s">
        <v>5375</v>
      </c>
      <c r="K693" s="80" t="s">
        <v>1820</v>
      </c>
      <c r="L693" s="80" t="s">
        <v>700</v>
      </c>
      <c r="M693" s="80" t="s">
        <v>2335</v>
      </c>
      <c r="N693" s="80" t="s">
        <v>3371</v>
      </c>
      <c r="O693" s="80" t="s">
        <v>3523</v>
      </c>
      <c r="P693" s="80" t="s">
        <v>4100</v>
      </c>
      <c r="Q693" s="80" t="s">
        <v>5375</v>
      </c>
      <c r="R693" s="80" t="s">
        <v>5900</v>
      </c>
      <c r="S693" s="80" t="s">
        <v>7068</v>
      </c>
      <c r="T693" s="80" t="s">
        <v>1757</v>
      </c>
      <c r="U693" s="110">
        <v>18.600000000000001</v>
      </c>
      <c r="V693" s="110">
        <v>111.6</v>
      </c>
      <c r="W693" s="91">
        <v>5.09</v>
      </c>
      <c r="X693" s="91">
        <v>61.08</v>
      </c>
      <c r="Y693" s="110" t="s">
        <v>7087</v>
      </c>
      <c r="Z693" s="110" t="s">
        <v>1</v>
      </c>
      <c r="AB693" s="133" t="s">
        <v>7609</v>
      </c>
      <c r="AC693" s="133" t="s">
        <v>7609</v>
      </c>
      <c r="AD693" s="133" t="s">
        <v>1759</v>
      </c>
      <c r="AE693" s="79">
        <v>12</v>
      </c>
      <c r="AF693" s="79" t="s">
        <v>11189</v>
      </c>
      <c r="AG693" s="134">
        <v>2.375</v>
      </c>
      <c r="AH693" s="134">
        <v>8.875</v>
      </c>
      <c r="AI693" s="134">
        <v>8.875</v>
      </c>
      <c r="AJ693" s="134">
        <v>2.0880000000000001</v>
      </c>
      <c r="AK693" s="134">
        <v>18.562999999999999</v>
      </c>
      <c r="AL693" s="134">
        <v>16.687999999999999</v>
      </c>
      <c r="AM693" s="134">
        <v>9.75</v>
      </c>
      <c r="AN693" s="134">
        <v>26.385999999999999</v>
      </c>
      <c r="AO693" s="134">
        <v>1.748</v>
      </c>
      <c r="AP693" s="134">
        <v>0.5</v>
      </c>
      <c r="AQ693" s="134">
        <v>8.75</v>
      </c>
      <c r="AR693" s="134">
        <v>8.75</v>
      </c>
      <c r="AS693" s="134">
        <v>0.03</v>
      </c>
      <c r="AT693" s="133" t="s">
        <v>1764</v>
      </c>
      <c r="AU693" s="133" t="s">
        <v>7065</v>
      </c>
      <c r="AV693" s="133" t="s">
        <v>9603</v>
      </c>
      <c r="AW693" s="133" t="s">
        <v>9630</v>
      </c>
    </row>
    <row r="694" spans="1:49" x14ac:dyDescent="0.25">
      <c r="A694" s="80" t="s">
        <v>1776</v>
      </c>
      <c r="B694" s="80" t="s">
        <v>1803</v>
      </c>
      <c r="C694" s="80" t="s">
        <v>9560</v>
      </c>
      <c r="D694" s="80" t="s">
        <v>10176</v>
      </c>
      <c r="E694" s="80" t="s">
        <v>7086</v>
      </c>
      <c r="F694" s="80" t="s">
        <v>10177</v>
      </c>
      <c r="G694" s="80" t="s">
        <v>9716</v>
      </c>
      <c r="H694" s="80" t="s">
        <v>10178</v>
      </c>
      <c r="I694" s="80" t="s">
        <v>9635</v>
      </c>
      <c r="K694" s="80" t="s">
        <v>13933</v>
      </c>
      <c r="L694" s="80" t="s">
        <v>230</v>
      </c>
      <c r="M694" s="80" t="s">
        <v>2573</v>
      </c>
      <c r="N694" s="80" t="s">
        <v>3405</v>
      </c>
      <c r="O694" s="80" t="s">
        <v>3730</v>
      </c>
      <c r="P694" s="80" t="s">
        <v>4699</v>
      </c>
      <c r="Q694" s="80" t="s">
        <v>5374</v>
      </c>
      <c r="R694" s="80" t="s">
        <v>6140</v>
      </c>
      <c r="S694" s="80" t="s">
        <v>1759</v>
      </c>
      <c r="T694" s="80" t="s">
        <v>1757</v>
      </c>
      <c r="U694" s="110">
        <v>5.4</v>
      </c>
      <c r="V694" s="110">
        <v>32.4</v>
      </c>
      <c r="W694" s="91">
        <v>2.3490000000000002</v>
      </c>
      <c r="X694" s="91">
        <v>28.187999999999999</v>
      </c>
      <c r="Y694" s="110" t="s">
        <v>14932</v>
      </c>
      <c r="Z694" s="110" t="s">
        <v>1</v>
      </c>
      <c r="AB694" s="133" t="s">
        <v>7849</v>
      </c>
      <c r="AC694" s="133" t="s">
        <v>9178</v>
      </c>
      <c r="AD694" s="133" t="s">
        <v>1769</v>
      </c>
      <c r="AE694" s="79">
        <v>36</v>
      </c>
      <c r="AF694" s="79" t="s">
        <v>11240</v>
      </c>
      <c r="AG694" s="134">
        <v>1</v>
      </c>
      <c r="AH694" s="134">
        <v>14</v>
      </c>
      <c r="AI694" s="134">
        <v>14</v>
      </c>
      <c r="AJ694" s="134">
        <v>0.65600000000000003</v>
      </c>
      <c r="AK694" s="134">
        <v>14.5</v>
      </c>
      <c r="AL694" s="134">
        <v>14.75</v>
      </c>
      <c r="AM694" s="134">
        <v>2.75</v>
      </c>
      <c r="AN694" s="134">
        <v>8.1999999999999993</v>
      </c>
      <c r="AO694" s="134">
        <v>0.34</v>
      </c>
      <c r="AP694" s="134">
        <v>1</v>
      </c>
      <c r="AQ694" s="134">
        <v>14.25</v>
      </c>
      <c r="AR694" s="134">
        <v>14</v>
      </c>
      <c r="AS694" s="134"/>
      <c r="AT694" s="133" t="s">
        <v>1760</v>
      </c>
      <c r="AU694" s="133" t="s">
        <v>1795</v>
      </c>
      <c r="AV694" s="133" t="s">
        <v>9607</v>
      </c>
      <c r="AW694" s="133" t="s">
        <v>9629</v>
      </c>
    </row>
    <row r="695" spans="1:49" x14ac:dyDescent="0.25">
      <c r="A695" s="80" t="s">
        <v>1779</v>
      </c>
      <c r="B695" s="80" t="s">
        <v>1780</v>
      </c>
      <c r="C695" s="80" t="s">
        <v>9670</v>
      </c>
      <c r="D695" s="80" t="s">
        <v>9671</v>
      </c>
      <c r="E695" s="80" t="s">
        <v>1772</v>
      </c>
      <c r="F695" s="80" t="s">
        <v>9672</v>
      </c>
      <c r="G695" s="80" t="s">
        <v>9673</v>
      </c>
      <c r="H695" s="80" t="s">
        <v>9674</v>
      </c>
      <c r="I695" s="80" t="s">
        <v>5375</v>
      </c>
      <c r="K695" s="80" t="s">
        <v>1820</v>
      </c>
      <c r="L695" s="80" t="s">
        <v>136</v>
      </c>
      <c r="M695" s="80" t="s">
        <v>2500</v>
      </c>
      <c r="N695" s="80" t="s">
        <v>3395</v>
      </c>
      <c r="O695" s="80" t="s">
        <v>3522</v>
      </c>
      <c r="P695" s="80" t="s">
        <v>4637</v>
      </c>
      <c r="Q695" s="80" t="s">
        <v>5375</v>
      </c>
      <c r="R695" s="80" t="s">
        <v>6067</v>
      </c>
      <c r="S695" s="80" t="s">
        <v>1759</v>
      </c>
      <c r="T695" s="80" t="s">
        <v>1759</v>
      </c>
      <c r="U695" s="110">
        <v>43.2</v>
      </c>
      <c r="V695" s="110">
        <v>21.6</v>
      </c>
      <c r="W695" s="91">
        <v>13.05</v>
      </c>
      <c r="X695" s="91">
        <v>13.05</v>
      </c>
      <c r="Y695" s="110" t="s">
        <v>14932</v>
      </c>
      <c r="Z695" s="110" t="s">
        <v>1</v>
      </c>
      <c r="AB695" s="133" t="s">
        <v>7776</v>
      </c>
      <c r="AC695" s="133" t="s">
        <v>9146</v>
      </c>
      <c r="AD695" s="133" t="s">
        <v>1759</v>
      </c>
      <c r="AE695" s="79">
        <v>1</v>
      </c>
      <c r="AF695" s="79" t="s">
        <v>11086</v>
      </c>
      <c r="AG695" s="134">
        <v>2.75</v>
      </c>
      <c r="AH695" s="134">
        <v>2.75</v>
      </c>
      <c r="AI695" s="134">
        <v>40.25</v>
      </c>
      <c r="AJ695" s="134">
        <v>3.1320000000000001</v>
      </c>
      <c r="AK695" s="134">
        <v>2.75</v>
      </c>
      <c r="AL695" s="134">
        <v>2.75</v>
      </c>
      <c r="AM695" s="134">
        <v>40.625</v>
      </c>
      <c r="AN695" s="134">
        <v>3.2629999999999999</v>
      </c>
      <c r="AO695" s="134">
        <v>0.17799999999999999</v>
      </c>
      <c r="AP695" s="134">
        <v>0.01</v>
      </c>
      <c r="AQ695" s="134">
        <v>1200</v>
      </c>
      <c r="AR695" s="134">
        <v>40</v>
      </c>
      <c r="AS695" s="134"/>
      <c r="AT695" s="133" t="s">
        <v>9571</v>
      </c>
      <c r="AU695" s="133" t="s">
        <v>1759</v>
      </c>
      <c r="AV695" s="133" t="s">
        <v>9602</v>
      </c>
      <c r="AW695" s="133" t="s">
        <v>9629</v>
      </c>
    </row>
    <row r="696" spans="1:49" x14ac:dyDescent="0.25">
      <c r="A696" s="80" t="s">
        <v>1779</v>
      </c>
      <c r="B696" s="80" t="s">
        <v>1780</v>
      </c>
      <c r="C696" s="80" t="s">
        <v>9650</v>
      </c>
      <c r="D696" s="80" t="s">
        <v>9651</v>
      </c>
      <c r="E696" s="80" t="s">
        <v>1772</v>
      </c>
      <c r="F696" s="80" t="s">
        <v>9652</v>
      </c>
      <c r="G696" s="80" t="s">
        <v>9644</v>
      </c>
      <c r="H696" s="80" t="s">
        <v>9653</v>
      </c>
      <c r="I696" s="80" t="s">
        <v>5375</v>
      </c>
      <c r="K696" s="80" t="s">
        <v>1820</v>
      </c>
      <c r="L696" s="80" t="s">
        <v>767</v>
      </c>
      <c r="M696" s="80" t="s">
        <v>1976</v>
      </c>
      <c r="N696" s="80" t="s">
        <v>3366</v>
      </c>
      <c r="O696" s="80" t="s">
        <v>3521</v>
      </c>
      <c r="P696" s="80" t="s">
        <v>4159</v>
      </c>
      <c r="Q696" s="80" t="s">
        <v>5375</v>
      </c>
      <c r="R696" s="80" t="s">
        <v>5539</v>
      </c>
      <c r="S696" s="80" t="s">
        <v>1762</v>
      </c>
      <c r="T696" s="80" t="s">
        <v>1757</v>
      </c>
      <c r="U696" s="110">
        <v>6.4</v>
      </c>
      <c r="V696" s="110">
        <v>38.4</v>
      </c>
      <c r="W696" s="91">
        <v>1.6588000000000001</v>
      </c>
      <c r="X696" s="91">
        <v>19.9056</v>
      </c>
      <c r="Y696" s="110" t="s">
        <v>14932</v>
      </c>
      <c r="Z696" s="110" t="s">
        <v>1</v>
      </c>
      <c r="AB696" s="133" t="s">
        <v>7248</v>
      </c>
      <c r="AC696" s="133" t="s">
        <v>8859</v>
      </c>
      <c r="AD696" s="133" t="s">
        <v>1760</v>
      </c>
      <c r="AE696" s="79">
        <v>96</v>
      </c>
      <c r="AF696" s="79" t="s">
        <v>11095</v>
      </c>
      <c r="AG696" s="134">
        <v>1</v>
      </c>
      <c r="AH696" s="134">
        <v>4.9370000000000003</v>
      </c>
      <c r="AI696" s="134">
        <v>9</v>
      </c>
      <c r="AJ696" s="134">
        <v>0.23599999999999999</v>
      </c>
      <c r="AK696" s="134">
        <v>7.5</v>
      </c>
      <c r="AL696" s="134">
        <v>6.75</v>
      </c>
      <c r="AM696" s="134">
        <v>5.75</v>
      </c>
      <c r="AN696" s="134">
        <v>2.95</v>
      </c>
      <c r="AO696" s="134">
        <v>0.16800000000000001</v>
      </c>
      <c r="AP696" s="134">
        <v>1.25</v>
      </c>
      <c r="AQ696" s="134">
        <v>1.25</v>
      </c>
      <c r="AR696" s="134">
        <v>6</v>
      </c>
      <c r="AS696" s="134">
        <v>6.0000000000000001E-3</v>
      </c>
      <c r="AT696" s="133" t="s">
        <v>9572</v>
      </c>
      <c r="AU696" s="133" t="s">
        <v>1760</v>
      </c>
      <c r="AV696" s="133" t="s">
        <v>9598</v>
      </c>
      <c r="AW696" s="133" t="s">
        <v>9629</v>
      </c>
    </row>
    <row r="697" spans="1:49" x14ac:dyDescent="0.25">
      <c r="A697" s="80" t="s">
        <v>1779</v>
      </c>
      <c r="B697" s="80" t="s">
        <v>1780</v>
      </c>
      <c r="C697" s="80" t="s">
        <v>10010</v>
      </c>
      <c r="D697" s="80" t="s">
        <v>10011</v>
      </c>
      <c r="E697" s="80" t="s">
        <v>1781</v>
      </c>
      <c r="F697" s="80" t="s">
        <v>10012</v>
      </c>
      <c r="G697" s="80" t="s">
        <v>9744</v>
      </c>
      <c r="H697" s="80" t="s">
        <v>9669</v>
      </c>
      <c r="I697" s="80" t="s">
        <v>5375</v>
      </c>
      <c r="K697" s="80" t="s">
        <v>1820</v>
      </c>
      <c r="L697" s="80" t="s">
        <v>280</v>
      </c>
      <c r="M697" s="80" t="s">
        <v>2222</v>
      </c>
      <c r="N697" s="80" t="s">
        <v>3364</v>
      </c>
      <c r="O697" s="80" t="s">
        <v>3616</v>
      </c>
      <c r="P697" s="80" t="s">
        <v>4394</v>
      </c>
      <c r="Q697" s="80" t="s">
        <v>5375</v>
      </c>
      <c r="R697" s="80" t="s">
        <v>5785</v>
      </c>
      <c r="S697" s="80" t="s">
        <v>1766</v>
      </c>
      <c r="T697" s="80" t="s">
        <v>1767</v>
      </c>
      <c r="U697" s="110">
        <v>5.4</v>
      </c>
      <c r="V697" s="110">
        <v>27</v>
      </c>
      <c r="W697" s="91">
        <v>1.28</v>
      </c>
      <c r="X697" s="91">
        <v>12.8</v>
      </c>
      <c r="Y697" s="110" t="s">
        <v>7087</v>
      </c>
      <c r="Z697" s="110" t="s">
        <v>1</v>
      </c>
      <c r="AB697" s="133" t="s">
        <v>7494</v>
      </c>
      <c r="AC697" s="133" t="s">
        <v>9010</v>
      </c>
      <c r="AD697" s="133" t="s">
        <v>1759</v>
      </c>
      <c r="AE697" s="79">
        <v>10</v>
      </c>
      <c r="AF697" s="79" t="s">
        <v>11171</v>
      </c>
      <c r="AG697" s="134">
        <v>2.125</v>
      </c>
      <c r="AH697" s="134">
        <v>5</v>
      </c>
      <c r="AI697" s="134">
        <v>5</v>
      </c>
      <c r="AJ697" s="134">
        <v>0.37</v>
      </c>
      <c r="AK697" s="134">
        <v>12.7</v>
      </c>
      <c r="AL697" s="134">
        <v>11.2</v>
      </c>
      <c r="AM697" s="134">
        <v>5.65</v>
      </c>
      <c r="AN697" s="134">
        <v>4.25</v>
      </c>
      <c r="AO697" s="134">
        <v>0.46500000000000002</v>
      </c>
      <c r="AP697" s="134">
        <v>1.2999999999999999E-2</v>
      </c>
      <c r="AQ697" s="134">
        <v>10</v>
      </c>
      <c r="AR697" s="134">
        <v>10</v>
      </c>
      <c r="AS697" s="134">
        <v>6.0000000000000001E-3</v>
      </c>
      <c r="AT697" s="133" t="s">
        <v>1757</v>
      </c>
      <c r="AU697" s="133" t="s">
        <v>1760</v>
      </c>
      <c r="AV697" s="133" t="s">
        <v>9601</v>
      </c>
      <c r="AW697" s="133" t="s">
        <v>9630</v>
      </c>
    </row>
    <row r="698" spans="1:49" x14ac:dyDescent="0.25">
      <c r="A698" s="80" t="s">
        <v>1779</v>
      </c>
      <c r="B698" s="80" t="s">
        <v>1780</v>
      </c>
      <c r="C698" s="80" t="s">
        <v>10097</v>
      </c>
      <c r="D698" s="80" t="s">
        <v>10098</v>
      </c>
      <c r="E698" s="80" t="s">
        <v>1781</v>
      </c>
      <c r="F698" s="80" t="s">
        <v>10099</v>
      </c>
      <c r="G698" s="80" t="s">
        <v>9700</v>
      </c>
      <c r="H698" s="80" t="s">
        <v>10100</v>
      </c>
      <c r="I698" s="80" t="s">
        <v>5375</v>
      </c>
      <c r="K698" s="80" t="s">
        <v>1820</v>
      </c>
      <c r="L698" s="80" t="s">
        <v>815</v>
      </c>
      <c r="M698" s="80" t="s">
        <v>2502</v>
      </c>
      <c r="N698" s="80" t="s">
        <v>3392</v>
      </c>
      <c r="O698" s="80" t="s">
        <v>3638</v>
      </c>
      <c r="P698" s="80" t="s">
        <v>4639</v>
      </c>
      <c r="Q698" s="80" t="s">
        <v>5375</v>
      </c>
      <c r="R698" s="80" t="s">
        <v>6069</v>
      </c>
      <c r="S698" s="80" t="s">
        <v>1759</v>
      </c>
      <c r="T698" s="80" t="s">
        <v>1758</v>
      </c>
      <c r="U698" s="110">
        <v>7.3</v>
      </c>
      <c r="V698" s="110">
        <v>21.9</v>
      </c>
      <c r="W698" s="91">
        <v>1.69</v>
      </c>
      <c r="X698" s="91">
        <v>10.14</v>
      </c>
      <c r="Y698" s="110" t="s">
        <v>7087</v>
      </c>
      <c r="Z698" s="110" t="s">
        <v>1</v>
      </c>
      <c r="AB698" s="133" t="s">
        <v>7778</v>
      </c>
      <c r="AC698" s="133" t="s">
        <v>7778</v>
      </c>
      <c r="AD698" s="133" t="s">
        <v>1759</v>
      </c>
      <c r="AE698" s="79">
        <v>6</v>
      </c>
      <c r="AF698" s="79" t="s">
        <v>11152</v>
      </c>
      <c r="AG698" s="134">
        <v>0.875</v>
      </c>
      <c r="AH698" s="134">
        <v>7.5</v>
      </c>
      <c r="AI698" s="134">
        <v>14.5</v>
      </c>
      <c r="AJ698" s="134">
        <v>0.36899999999999999</v>
      </c>
      <c r="AK698" s="134">
        <v>14.824999999999999</v>
      </c>
      <c r="AL698" s="134">
        <v>8.4499999999999993</v>
      </c>
      <c r="AM698" s="134">
        <v>5.125</v>
      </c>
      <c r="AN698" s="134">
        <v>2.6539999999999999</v>
      </c>
      <c r="AO698" s="134">
        <v>0.372</v>
      </c>
      <c r="AP698" s="134">
        <v>0</v>
      </c>
      <c r="AQ698" s="134">
        <v>108</v>
      </c>
      <c r="AR698" s="134">
        <v>54</v>
      </c>
      <c r="AS698" s="134"/>
      <c r="AT698" s="133" t="s">
        <v>7066</v>
      </c>
      <c r="AU698" s="133" t="s">
        <v>7075</v>
      </c>
      <c r="AV698" s="133" t="s">
        <v>9601</v>
      </c>
      <c r="AW698" s="133" t="s">
        <v>9630</v>
      </c>
    </row>
    <row r="699" spans="1:49" x14ac:dyDescent="0.25">
      <c r="A699" s="80" t="s">
        <v>1779</v>
      </c>
      <c r="B699" s="80" t="s">
        <v>1804</v>
      </c>
      <c r="C699" s="80" t="s">
        <v>10064</v>
      </c>
      <c r="D699" s="80" t="s">
        <v>10065</v>
      </c>
      <c r="E699" s="80" t="s">
        <v>1766</v>
      </c>
      <c r="F699" s="80" t="s">
        <v>10066</v>
      </c>
      <c r="G699" s="80" t="s">
        <v>9677</v>
      </c>
      <c r="H699" s="80" t="s">
        <v>9921</v>
      </c>
      <c r="I699" s="80" t="s">
        <v>1804</v>
      </c>
      <c r="K699" s="80" t="s">
        <v>13934</v>
      </c>
      <c r="L699" s="80" t="s">
        <v>912</v>
      </c>
      <c r="M699" s="80" t="s">
        <v>2576</v>
      </c>
      <c r="N699" s="80" t="s">
        <v>13945</v>
      </c>
      <c r="O699" s="80" t="s">
        <v>3523</v>
      </c>
      <c r="P699" s="80" t="s">
        <v>4702</v>
      </c>
      <c r="Q699" s="80" t="s">
        <v>1804</v>
      </c>
      <c r="R699" s="80" t="s">
        <v>6143</v>
      </c>
      <c r="S699" s="80" t="s">
        <v>1760</v>
      </c>
      <c r="T699" s="80" t="s">
        <v>1757</v>
      </c>
      <c r="U699" s="110">
        <v>7.45</v>
      </c>
      <c r="V699" s="110">
        <v>44.7</v>
      </c>
      <c r="W699" s="91">
        <v>1.86</v>
      </c>
      <c r="X699" s="91">
        <v>22.32</v>
      </c>
      <c r="Y699" s="110" t="s">
        <v>7087</v>
      </c>
      <c r="Z699" s="110" t="s">
        <v>1</v>
      </c>
      <c r="AB699" s="133" t="s">
        <v>7852</v>
      </c>
      <c r="AC699" s="133" t="s">
        <v>7852</v>
      </c>
      <c r="AD699" s="133" t="s">
        <v>1759</v>
      </c>
      <c r="AE699" s="79">
        <v>12</v>
      </c>
      <c r="AF699" s="79" t="s">
        <v>11145</v>
      </c>
      <c r="AG699" s="134">
        <v>0.75</v>
      </c>
      <c r="AH699" s="134">
        <v>8.875</v>
      </c>
      <c r="AI699" s="134">
        <v>8.875</v>
      </c>
      <c r="AJ699" s="134">
        <v>0.22500000000000001</v>
      </c>
      <c r="AK699" s="134">
        <v>9.2200000000000006</v>
      </c>
      <c r="AL699" s="134">
        <v>7.97</v>
      </c>
      <c r="AM699" s="134">
        <v>9.44</v>
      </c>
      <c r="AN699" s="134">
        <v>3.1</v>
      </c>
      <c r="AO699" s="134">
        <v>0.40100000000000002</v>
      </c>
      <c r="AP699" s="134">
        <v>0.5</v>
      </c>
      <c r="AQ699" s="134">
        <v>8.75</v>
      </c>
      <c r="AR699" s="134">
        <v>8.75</v>
      </c>
      <c r="AS699" s="134">
        <v>0.03</v>
      </c>
      <c r="AT699" s="133" t="s">
        <v>1761</v>
      </c>
      <c r="AU699" s="133" t="s">
        <v>7065</v>
      </c>
      <c r="AV699" s="133" t="s">
        <v>9603</v>
      </c>
      <c r="AW699" s="133" t="s">
        <v>9630</v>
      </c>
    </row>
    <row r="700" spans="1:49" x14ac:dyDescent="0.25">
      <c r="A700" s="80" t="s">
        <v>1800</v>
      </c>
      <c r="B700" s="80" t="s">
        <v>1801</v>
      </c>
      <c r="C700" s="80" t="s">
        <v>9850</v>
      </c>
      <c r="D700" s="80" t="s">
        <v>9851</v>
      </c>
      <c r="E700" s="80" t="s">
        <v>7086</v>
      </c>
      <c r="F700" s="80" t="s">
        <v>9852</v>
      </c>
      <c r="G700" s="80" t="s">
        <v>9853</v>
      </c>
      <c r="H700" s="80" t="s">
        <v>9854</v>
      </c>
      <c r="I700" s="80" t="s">
        <v>9635</v>
      </c>
      <c r="K700" s="80" t="s">
        <v>12328</v>
      </c>
      <c r="L700" s="80" t="s">
        <v>228</v>
      </c>
      <c r="M700" s="80" t="s">
        <v>1981</v>
      </c>
      <c r="N700" s="80" t="s">
        <v>3401</v>
      </c>
      <c r="O700" s="80" t="s">
        <v>3565</v>
      </c>
      <c r="P700" s="80" t="s">
        <v>4163</v>
      </c>
      <c r="Q700" s="80" t="s">
        <v>5374</v>
      </c>
      <c r="R700" s="80" t="s">
        <v>5544</v>
      </c>
      <c r="S700" s="80" t="s">
        <v>1766</v>
      </c>
      <c r="T700" s="80" t="s">
        <v>1757</v>
      </c>
      <c r="U700" s="110">
        <v>3.15</v>
      </c>
      <c r="V700" s="110">
        <v>18.899999999999999</v>
      </c>
      <c r="W700" s="91">
        <v>1.37025</v>
      </c>
      <c r="X700" s="91">
        <v>16.443000000000001</v>
      </c>
      <c r="Y700" s="110" t="s">
        <v>14932</v>
      </c>
      <c r="Z700" s="110" t="s">
        <v>1</v>
      </c>
      <c r="AB700" s="133" t="s">
        <v>7253</v>
      </c>
      <c r="AC700" s="133" t="s">
        <v>8861</v>
      </c>
      <c r="AD700" s="133" t="s">
        <v>1766</v>
      </c>
      <c r="AE700" s="79">
        <v>600</v>
      </c>
      <c r="AF700" s="79" t="s">
        <v>11128</v>
      </c>
      <c r="AG700" s="134">
        <v>0.41</v>
      </c>
      <c r="AH700" s="134">
        <v>4</v>
      </c>
      <c r="AI700" s="134">
        <v>5.5</v>
      </c>
      <c r="AJ700" s="134">
        <v>5.8000000000000003E-2</v>
      </c>
      <c r="AK700" s="134">
        <v>26</v>
      </c>
      <c r="AL700" s="134">
        <v>4.375</v>
      </c>
      <c r="AM700" s="134">
        <v>1.35</v>
      </c>
      <c r="AN700" s="134">
        <v>0.72</v>
      </c>
      <c r="AO700" s="134">
        <v>8.8999999999999996E-2</v>
      </c>
      <c r="AP700" s="134">
        <v>6.2E-2</v>
      </c>
      <c r="AQ700" s="134">
        <v>1.4690000000000001</v>
      </c>
      <c r="AR700" s="134">
        <v>2.5</v>
      </c>
      <c r="AS700" s="134"/>
      <c r="AT700" s="133" t="s">
        <v>1765</v>
      </c>
      <c r="AU700" s="133" t="s">
        <v>9573</v>
      </c>
      <c r="AV700" s="133" t="s">
        <v>9611</v>
      </c>
      <c r="AW700" s="133" t="s">
        <v>9629</v>
      </c>
    </row>
    <row r="701" spans="1:49" x14ac:dyDescent="0.25">
      <c r="A701" s="80" t="s">
        <v>1779</v>
      </c>
      <c r="B701" s="80" t="s">
        <v>1780</v>
      </c>
      <c r="C701" s="80" t="s">
        <v>9759</v>
      </c>
      <c r="D701" s="80" t="s">
        <v>9760</v>
      </c>
      <c r="E701" s="80" t="s">
        <v>1772</v>
      </c>
      <c r="F701" s="80" t="s">
        <v>9761</v>
      </c>
      <c r="G701" s="80" t="s">
        <v>9729</v>
      </c>
      <c r="H701" s="80" t="s">
        <v>9762</v>
      </c>
      <c r="I701" s="80" t="s">
        <v>5375</v>
      </c>
      <c r="K701" s="80" t="s">
        <v>1820</v>
      </c>
      <c r="L701" s="80" t="s">
        <v>328</v>
      </c>
      <c r="M701" s="80" t="s">
        <v>2224</v>
      </c>
      <c r="N701" s="80" t="s">
        <v>3383</v>
      </c>
      <c r="O701" s="80" t="s">
        <v>3541</v>
      </c>
      <c r="P701" s="80" t="s">
        <v>4396</v>
      </c>
      <c r="Q701" s="80" t="s">
        <v>5375</v>
      </c>
      <c r="R701" s="80" t="s">
        <v>5787</v>
      </c>
      <c r="S701" s="80" t="s">
        <v>1763</v>
      </c>
      <c r="T701" s="80" t="s">
        <v>1757</v>
      </c>
      <c r="U701" s="110">
        <v>8.9</v>
      </c>
      <c r="V701" s="110">
        <v>53.4</v>
      </c>
      <c r="W701" s="91">
        <v>3.2827999999999999</v>
      </c>
      <c r="X701" s="91">
        <v>39.393599999999999</v>
      </c>
      <c r="Y701" s="110" t="s">
        <v>14932</v>
      </c>
      <c r="Z701" s="110" t="s">
        <v>1</v>
      </c>
      <c r="AB701" s="133" t="s">
        <v>7496</v>
      </c>
      <c r="AC701" s="133" t="s">
        <v>7496</v>
      </c>
      <c r="AD701" s="133" t="s">
        <v>1759</v>
      </c>
      <c r="AE701" s="79">
        <v>12</v>
      </c>
      <c r="AF701" s="79" t="s">
        <v>11108</v>
      </c>
      <c r="AG701" s="134">
        <v>3.9</v>
      </c>
      <c r="AH701" s="134">
        <v>3.9</v>
      </c>
      <c r="AI701" s="134">
        <v>10.9</v>
      </c>
      <c r="AJ701" s="134">
        <v>0.496</v>
      </c>
      <c r="AK701" s="134">
        <v>23.5</v>
      </c>
      <c r="AL701" s="134">
        <v>8</v>
      </c>
      <c r="AM701" s="134">
        <v>11</v>
      </c>
      <c r="AN701" s="134">
        <v>6.2</v>
      </c>
      <c r="AO701" s="134">
        <v>1.1970000000000001</v>
      </c>
      <c r="AP701" s="134">
        <v>3.75</v>
      </c>
      <c r="AQ701" s="134">
        <v>3.75</v>
      </c>
      <c r="AR701" s="134">
        <v>4.5</v>
      </c>
      <c r="AS701" s="134">
        <v>2.5000000000000001E-2</v>
      </c>
      <c r="AT701" s="133" t="s">
        <v>1767</v>
      </c>
      <c r="AU701" s="133" t="s">
        <v>1764</v>
      </c>
      <c r="AV701" s="133" t="s">
        <v>9598</v>
      </c>
      <c r="AW701" s="133" t="s">
        <v>9629</v>
      </c>
    </row>
    <row r="702" spans="1:49" x14ac:dyDescent="0.25">
      <c r="A702" s="80" t="s">
        <v>1779</v>
      </c>
      <c r="B702" s="80" t="s">
        <v>1784</v>
      </c>
      <c r="C702" s="80" t="s">
        <v>10247</v>
      </c>
      <c r="D702" s="80" t="s">
        <v>10248</v>
      </c>
      <c r="E702" s="80" t="s">
        <v>1791</v>
      </c>
      <c r="F702" s="80" t="s">
        <v>10249</v>
      </c>
      <c r="G702" s="80" t="s">
        <v>10250</v>
      </c>
      <c r="H702" s="80" t="s">
        <v>10251</v>
      </c>
      <c r="I702" s="80" t="s">
        <v>5382</v>
      </c>
      <c r="K702" s="80" t="s">
        <v>13936</v>
      </c>
      <c r="L702" s="80" t="s">
        <v>138</v>
      </c>
      <c r="M702" s="80" t="s">
        <v>2505</v>
      </c>
      <c r="N702" s="80" t="s">
        <v>3372</v>
      </c>
      <c r="O702" s="80" t="s">
        <v>3630</v>
      </c>
      <c r="P702" s="80" t="s">
        <v>4369</v>
      </c>
      <c r="Q702" s="80" t="s">
        <v>5382</v>
      </c>
      <c r="R702" s="80" t="s">
        <v>6072</v>
      </c>
      <c r="S702" s="80" t="s">
        <v>1766</v>
      </c>
      <c r="T702" s="80" t="s">
        <v>1757</v>
      </c>
      <c r="U702" s="110">
        <v>16.8</v>
      </c>
      <c r="V702" s="110">
        <v>100.8</v>
      </c>
      <c r="W702" s="91">
        <v>6.3</v>
      </c>
      <c r="X702" s="91">
        <v>75.599999999999994</v>
      </c>
      <c r="Y702" s="110" t="s">
        <v>7087</v>
      </c>
      <c r="Z702" s="110" t="s">
        <v>1</v>
      </c>
      <c r="AB702" s="133" t="s">
        <v>7780</v>
      </c>
      <c r="AC702" s="133" t="s">
        <v>7780</v>
      </c>
      <c r="AD702" s="133" t="s">
        <v>1759</v>
      </c>
      <c r="AE702" s="79">
        <v>12</v>
      </c>
      <c r="AF702" s="79" t="s">
        <v>11228</v>
      </c>
      <c r="AG702" s="134">
        <v>2.875</v>
      </c>
      <c r="AH702" s="134">
        <v>8.75</v>
      </c>
      <c r="AI702" s="134">
        <v>8</v>
      </c>
      <c r="AJ702" s="134">
        <v>0.8</v>
      </c>
      <c r="AK702" s="134">
        <v>17.312999999999999</v>
      </c>
      <c r="AL702" s="134">
        <v>16.812999999999999</v>
      </c>
      <c r="AM702" s="134">
        <v>9.625</v>
      </c>
      <c r="AN702" s="134">
        <v>11.221</v>
      </c>
      <c r="AO702" s="134">
        <v>1.621</v>
      </c>
      <c r="AP702" s="134">
        <v>0.15</v>
      </c>
      <c r="AQ702" s="134">
        <v>15.8</v>
      </c>
      <c r="AR702" s="134">
        <v>15.8</v>
      </c>
      <c r="AS702" s="134"/>
      <c r="AT702" s="133" t="s">
        <v>1764</v>
      </c>
      <c r="AU702" s="133" t="s">
        <v>7065</v>
      </c>
      <c r="AV702" s="133" t="s">
        <v>9601</v>
      </c>
      <c r="AW702" s="133" t="s">
        <v>9630</v>
      </c>
    </row>
    <row r="703" spans="1:49" x14ac:dyDescent="0.25">
      <c r="A703" s="80" t="s">
        <v>1779</v>
      </c>
      <c r="B703" s="80" t="s">
        <v>1780</v>
      </c>
      <c r="C703" s="80" t="s">
        <v>9736</v>
      </c>
      <c r="D703" s="80" t="s">
        <v>9737</v>
      </c>
      <c r="E703" s="80" t="s">
        <v>1794</v>
      </c>
      <c r="F703" s="80" t="s">
        <v>9738</v>
      </c>
      <c r="G703" s="80" t="s">
        <v>9726</v>
      </c>
      <c r="H703" s="80" t="s">
        <v>9739</v>
      </c>
      <c r="I703" s="80" t="s">
        <v>5375</v>
      </c>
      <c r="K703" s="80" t="s">
        <v>12331</v>
      </c>
      <c r="L703" s="80" t="s">
        <v>702</v>
      </c>
      <c r="M703" s="80" t="s">
        <v>2339</v>
      </c>
      <c r="N703" s="80" t="s">
        <v>3385</v>
      </c>
      <c r="O703" s="80" t="s">
        <v>3535</v>
      </c>
      <c r="P703" s="80" t="s">
        <v>4494</v>
      </c>
      <c r="Q703" s="80" t="s">
        <v>5375</v>
      </c>
      <c r="R703" s="80" t="s">
        <v>5904</v>
      </c>
      <c r="S703" s="80" t="s">
        <v>1762</v>
      </c>
      <c r="T703" s="80" t="s">
        <v>1767</v>
      </c>
      <c r="U703" s="110">
        <v>8.25</v>
      </c>
      <c r="V703" s="110">
        <v>41.25</v>
      </c>
      <c r="W703" s="91">
        <v>3.1654</v>
      </c>
      <c r="X703" s="91">
        <v>31.654</v>
      </c>
      <c r="Y703" s="110" t="s">
        <v>14933</v>
      </c>
      <c r="Z703" s="110" t="s">
        <v>1</v>
      </c>
      <c r="AB703" s="133" t="s">
        <v>7613</v>
      </c>
      <c r="AC703" s="133" t="s">
        <v>7613</v>
      </c>
      <c r="AD703" s="133" t="s">
        <v>1759</v>
      </c>
      <c r="AE703" s="79">
        <v>10</v>
      </c>
      <c r="AF703" s="79" t="s">
        <v>11102</v>
      </c>
      <c r="AG703" s="134">
        <v>3.15</v>
      </c>
      <c r="AH703" s="134">
        <v>3.15</v>
      </c>
      <c r="AI703" s="134">
        <v>9.5299999999999994</v>
      </c>
      <c r="AJ703" s="134">
        <v>0.41199999999999998</v>
      </c>
      <c r="AK703" s="134">
        <v>16.2</v>
      </c>
      <c r="AL703" s="134">
        <v>6.8250000000000002</v>
      </c>
      <c r="AM703" s="134">
        <v>10.525</v>
      </c>
      <c r="AN703" s="134">
        <v>4.29</v>
      </c>
      <c r="AO703" s="134">
        <v>0.67300000000000004</v>
      </c>
      <c r="AP703" s="134">
        <v>3.125</v>
      </c>
      <c r="AQ703" s="134">
        <v>3.125</v>
      </c>
      <c r="AR703" s="134">
        <v>3.75</v>
      </c>
      <c r="AS703" s="134">
        <v>2.5000000000000001E-2</v>
      </c>
      <c r="AT703" s="133" t="s">
        <v>1765</v>
      </c>
      <c r="AU703" s="133" t="s">
        <v>1764</v>
      </c>
      <c r="AV703" s="133" t="s">
        <v>9608</v>
      </c>
      <c r="AW703" s="133" t="s">
        <v>9629</v>
      </c>
    </row>
    <row r="704" spans="1:49" x14ac:dyDescent="0.25">
      <c r="A704" s="80" t="s">
        <v>1779</v>
      </c>
      <c r="B704" s="80" t="s">
        <v>1804</v>
      </c>
      <c r="C704" s="80" t="s">
        <v>10241</v>
      </c>
      <c r="D704" s="80" t="s">
        <v>10242</v>
      </c>
      <c r="E704" s="80" t="s">
        <v>1766</v>
      </c>
      <c r="F704" s="80" t="s">
        <v>10243</v>
      </c>
      <c r="G704" s="80" t="s">
        <v>9700</v>
      </c>
      <c r="H704" s="80" t="s">
        <v>10244</v>
      </c>
      <c r="I704" s="80" t="s">
        <v>1804</v>
      </c>
      <c r="K704" s="80" t="s">
        <v>13934</v>
      </c>
      <c r="L704" s="80" t="s">
        <v>607</v>
      </c>
      <c r="M704" s="80" t="s">
        <v>2578</v>
      </c>
      <c r="N704" s="80" t="s">
        <v>13945</v>
      </c>
      <c r="O704" s="80" t="s">
        <v>3696</v>
      </c>
      <c r="P704" s="80" t="s">
        <v>4703</v>
      </c>
      <c r="Q704" s="80" t="s">
        <v>1804</v>
      </c>
      <c r="R704" s="80" t="s">
        <v>6145</v>
      </c>
      <c r="S704" s="80" t="s">
        <v>1759</v>
      </c>
      <c r="T704" s="80" t="s">
        <v>1757</v>
      </c>
      <c r="U704" s="110">
        <v>10.3</v>
      </c>
      <c r="V704" s="110">
        <v>61.8</v>
      </c>
      <c r="W704" s="91">
        <v>2.83</v>
      </c>
      <c r="X704" s="91">
        <v>33.96</v>
      </c>
      <c r="Y704" s="110" t="s">
        <v>7087</v>
      </c>
      <c r="Z704" s="110" t="s">
        <v>1</v>
      </c>
      <c r="AB704" s="133" t="s">
        <v>7854</v>
      </c>
      <c r="AC704" s="133" t="s">
        <v>7854</v>
      </c>
      <c r="AD704" s="133" t="s">
        <v>1759</v>
      </c>
      <c r="AE704" s="79">
        <v>12</v>
      </c>
      <c r="AF704" s="79" t="s">
        <v>11227</v>
      </c>
      <c r="AG704" s="134">
        <v>0.375</v>
      </c>
      <c r="AH704" s="134">
        <v>7.5</v>
      </c>
      <c r="AI704" s="134">
        <v>14.5</v>
      </c>
      <c r="AJ704" s="134">
        <v>0.23799999999999999</v>
      </c>
      <c r="AK704" s="134">
        <v>14.824999999999999</v>
      </c>
      <c r="AL704" s="134">
        <v>8.4499999999999993</v>
      </c>
      <c r="AM704" s="134">
        <v>5.15</v>
      </c>
      <c r="AN704" s="134">
        <v>3.2959999999999998</v>
      </c>
      <c r="AO704" s="134">
        <v>0.373</v>
      </c>
      <c r="AP704" s="134">
        <v>0.1</v>
      </c>
      <c r="AQ704" s="134">
        <v>108</v>
      </c>
      <c r="AR704" s="134">
        <v>54</v>
      </c>
      <c r="AS704" s="134">
        <v>0.3</v>
      </c>
      <c r="AT704" s="133" t="s">
        <v>7066</v>
      </c>
      <c r="AU704" s="133" t="s">
        <v>7075</v>
      </c>
      <c r="AV704" s="133" t="s">
        <v>9602</v>
      </c>
      <c r="AW704" s="133" t="s">
        <v>9630</v>
      </c>
    </row>
    <row r="705" spans="1:49" x14ac:dyDescent="0.25">
      <c r="A705" s="80" t="s">
        <v>1779</v>
      </c>
      <c r="B705" s="80" t="s">
        <v>1780</v>
      </c>
      <c r="C705" s="80" t="s">
        <v>9650</v>
      </c>
      <c r="D705" s="80" t="s">
        <v>9651</v>
      </c>
      <c r="E705" s="80" t="s">
        <v>1772</v>
      </c>
      <c r="F705" s="80" t="s">
        <v>9652</v>
      </c>
      <c r="G705" s="80" t="s">
        <v>9644</v>
      </c>
      <c r="H705" s="80" t="s">
        <v>9653</v>
      </c>
      <c r="I705" s="80" t="s">
        <v>5375</v>
      </c>
      <c r="K705" s="80" t="s">
        <v>1820</v>
      </c>
      <c r="L705" s="80" t="s">
        <v>768</v>
      </c>
      <c r="M705" s="80" t="s">
        <v>1988</v>
      </c>
      <c r="N705" s="80" t="s">
        <v>3372</v>
      </c>
      <c r="O705" s="80" t="s">
        <v>3519</v>
      </c>
      <c r="P705" s="80" t="s">
        <v>4171</v>
      </c>
      <c r="Q705" s="80" t="s">
        <v>5375</v>
      </c>
      <c r="R705" s="80" t="s">
        <v>5551</v>
      </c>
      <c r="S705" s="80" t="s">
        <v>1762</v>
      </c>
      <c r="T705" s="80" t="s">
        <v>1757</v>
      </c>
      <c r="U705" s="110">
        <v>6.4</v>
      </c>
      <c r="V705" s="110">
        <v>38.4</v>
      </c>
      <c r="W705" s="91">
        <v>1.6588000000000001</v>
      </c>
      <c r="X705" s="91">
        <v>19.9056</v>
      </c>
      <c r="Y705" s="110" t="s">
        <v>14932</v>
      </c>
      <c r="Z705" s="110" t="s">
        <v>1</v>
      </c>
      <c r="AB705" s="133" t="s">
        <v>7260</v>
      </c>
      <c r="AC705" s="133" t="s">
        <v>8866</v>
      </c>
      <c r="AD705" s="133" t="s">
        <v>1760</v>
      </c>
      <c r="AE705" s="79">
        <v>96</v>
      </c>
      <c r="AF705" s="79" t="s">
        <v>11083</v>
      </c>
      <c r="AG705" s="134">
        <v>1</v>
      </c>
      <c r="AH705" s="134">
        <v>4.875</v>
      </c>
      <c r="AI705" s="134">
        <v>10</v>
      </c>
      <c r="AJ705" s="134">
        <v>0.33200000000000002</v>
      </c>
      <c r="AK705" s="134">
        <v>8.25</v>
      </c>
      <c r="AL705" s="134">
        <v>8</v>
      </c>
      <c r="AM705" s="134">
        <v>4.5</v>
      </c>
      <c r="AN705" s="134">
        <v>4.1500000000000004</v>
      </c>
      <c r="AO705" s="134">
        <v>0.17199999999999999</v>
      </c>
      <c r="AP705" s="134">
        <v>0.125</v>
      </c>
      <c r="AQ705" s="134">
        <v>0.75</v>
      </c>
      <c r="AR705" s="134">
        <v>7.5</v>
      </c>
      <c r="AS705" s="134">
        <v>1.2E-2</v>
      </c>
      <c r="AT705" s="133" t="s">
        <v>9568</v>
      </c>
      <c r="AU705" s="133" t="s">
        <v>1767</v>
      </c>
      <c r="AV705" s="133" t="s">
        <v>9598</v>
      </c>
      <c r="AW705" s="133" t="s">
        <v>9629</v>
      </c>
    </row>
    <row r="706" spans="1:49" x14ac:dyDescent="0.25">
      <c r="A706" s="80" t="s">
        <v>1779</v>
      </c>
      <c r="B706" s="80" t="s">
        <v>1786</v>
      </c>
      <c r="C706" s="80" t="s">
        <v>9780</v>
      </c>
      <c r="D706" s="80" t="s">
        <v>9730</v>
      </c>
      <c r="E706" s="80" t="s">
        <v>1788</v>
      </c>
      <c r="F706" s="80" t="s">
        <v>9731</v>
      </c>
      <c r="G706" s="80" t="s">
        <v>9668</v>
      </c>
      <c r="H706" s="80" t="s">
        <v>9732</v>
      </c>
      <c r="I706" s="80" t="s">
        <v>5377</v>
      </c>
      <c r="K706" s="80" t="s">
        <v>12328</v>
      </c>
      <c r="L706" s="80" t="s">
        <v>751</v>
      </c>
      <c r="M706" s="80" t="s">
        <v>2507</v>
      </c>
      <c r="N706" s="80" t="s">
        <v>3375</v>
      </c>
      <c r="O706" s="80" t="s">
        <v>3547</v>
      </c>
      <c r="P706" s="80" t="s">
        <v>4643</v>
      </c>
      <c r="Q706" s="80" t="s">
        <v>5374</v>
      </c>
      <c r="R706" s="80" t="s">
        <v>6073</v>
      </c>
      <c r="S706" s="80" t="s">
        <v>1765</v>
      </c>
      <c r="T706" s="80" t="s">
        <v>1757</v>
      </c>
      <c r="U706" s="110">
        <v>6.2</v>
      </c>
      <c r="V706" s="110">
        <v>37.200000000000003</v>
      </c>
      <c r="W706" s="91">
        <v>1.55</v>
      </c>
      <c r="X706" s="91">
        <v>18.600000000000001</v>
      </c>
      <c r="Y706" s="110" t="s">
        <v>7087</v>
      </c>
      <c r="Z706" s="110" t="s">
        <v>1</v>
      </c>
      <c r="AB706" s="133" t="s">
        <v>7782</v>
      </c>
      <c r="AC706" s="133" t="s">
        <v>7782</v>
      </c>
      <c r="AD706" s="133" t="s">
        <v>1759</v>
      </c>
      <c r="AE706" s="79">
        <v>12</v>
      </c>
      <c r="AF706" s="79" t="s">
        <v>11113</v>
      </c>
      <c r="AG706" s="134">
        <v>0.625</v>
      </c>
      <c r="AH706" s="134">
        <v>6.5</v>
      </c>
      <c r="AI706" s="134">
        <v>6.5</v>
      </c>
      <c r="AJ706" s="134">
        <v>0.13900000000000001</v>
      </c>
      <c r="AK706" s="134">
        <v>10.845000000000001</v>
      </c>
      <c r="AL706" s="134">
        <v>6.8449999999999998</v>
      </c>
      <c r="AM706" s="134">
        <v>6.8150000000000004</v>
      </c>
      <c r="AN706" s="134">
        <v>1.9610000000000001</v>
      </c>
      <c r="AO706" s="134">
        <v>0.29299999999999998</v>
      </c>
      <c r="AP706" s="134">
        <v>5.5E-2</v>
      </c>
      <c r="AQ706" s="134">
        <v>12.875</v>
      </c>
      <c r="AR706" s="134">
        <v>12.75</v>
      </c>
      <c r="AS706" s="134">
        <v>8.9999999999999993E-3</v>
      </c>
      <c r="AT706" s="133" t="s">
        <v>1761</v>
      </c>
      <c r="AU706" s="133" t="s">
        <v>7077</v>
      </c>
      <c r="AV706" s="133" t="s">
        <v>9601</v>
      </c>
      <c r="AW706" s="133" t="s">
        <v>9630</v>
      </c>
    </row>
    <row r="707" spans="1:49" x14ac:dyDescent="0.25">
      <c r="A707" s="80" t="s">
        <v>1779</v>
      </c>
      <c r="B707" s="80" t="s">
        <v>1780</v>
      </c>
      <c r="C707" s="80" t="s">
        <v>10010</v>
      </c>
      <c r="D707" s="80" t="s">
        <v>10011</v>
      </c>
      <c r="E707" s="80" t="s">
        <v>1781</v>
      </c>
      <c r="F707" s="80" t="s">
        <v>10012</v>
      </c>
      <c r="G707" s="80" t="s">
        <v>9744</v>
      </c>
      <c r="H707" s="80" t="s">
        <v>9669</v>
      </c>
      <c r="I707" s="80" t="s">
        <v>5375</v>
      </c>
      <c r="K707" s="80" t="s">
        <v>1820</v>
      </c>
      <c r="L707" s="80" t="s">
        <v>485</v>
      </c>
      <c r="M707" s="80" t="s">
        <v>2228</v>
      </c>
      <c r="N707" s="80" t="s">
        <v>3390</v>
      </c>
      <c r="O707" s="80" t="s">
        <v>3616</v>
      </c>
      <c r="P707" s="80" t="s">
        <v>4400</v>
      </c>
      <c r="Q707" s="80" t="s">
        <v>5375</v>
      </c>
      <c r="R707" s="80" t="s">
        <v>5791</v>
      </c>
      <c r="S707" s="80" t="s">
        <v>1766</v>
      </c>
      <c r="T707" s="80" t="s">
        <v>1767</v>
      </c>
      <c r="U707" s="110">
        <v>5.4</v>
      </c>
      <c r="V707" s="110">
        <v>27</v>
      </c>
      <c r="W707" s="91">
        <v>1.28</v>
      </c>
      <c r="X707" s="91">
        <v>12.8</v>
      </c>
      <c r="Y707" s="110" t="s">
        <v>7087</v>
      </c>
      <c r="Z707" s="110" t="s">
        <v>1</v>
      </c>
      <c r="AB707" s="133" t="s">
        <v>7500</v>
      </c>
      <c r="AC707" s="133" t="s">
        <v>9014</v>
      </c>
      <c r="AD707" s="133" t="s">
        <v>1759</v>
      </c>
      <c r="AE707" s="79">
        <v>10</v>
      </c>
      <c r="AF707" s="79" t="s">
        <v>11171</v>
      </c>
      <c r="AG707" s="134">
        <v>2.125</v>
      </c>
      <c r="AH707" s="134">
        <v>5</v>
      </c>
      <c r="AI707" s="134">
        <v>5</v>
      </c>
      <c r="AJ707" s="134">
        <v>0.37</v>
      </c>
      <c r="AK707" s="134">
        <v>12.7</v>
      </c>
      <c r="AL707" s="134">
        <v>11.2</v>
      </c>
      <c r="AM707" s="134">
        <v>5.65</v>
      </c>
      <c r="AN707" s="134">
        <v>4.25</v>
      </c>
      <c r="AO707" s="134">
        <v>0.46500000000000002</v>
      </c>
      <c r="AP707" s="134">
        <v>1.2999999999999999E-2</v>
      </c>
      <c r="AQ707" s="134">
        <v>10</v>
      </c>
      <c r="AR707" s="134">
        <v>10</v>
      </c>
      <c r="AS707" s="134">
        <v>6.0000000000000001E-3</v>
      </c>
      <c r="AT707" s="133" t="s">
        <v>1757</v>
      </c>
      <c r="AU707" s="133" t="s">
        <v>1760</v>
      </c>
      <c r="AV707" s="133" t="s">
        <v>9601</v>
      </c>
      <c r="AW707" s="133" t="s">
        <v>9630</v>
      </c>
    </row>
    <row r="708" spans="1:49" x14ac:dyDescent="0.25">
      <c r="A708" s="80" t="s">
        <v>1779</v>
      </c>
      <c r="B708" s="80" t="s">
        <v>1804</v>
      </c>
      <c r="C708" s="80" t="s">
        <v>10006</v>
      </c>
      <c r="D708" s="80" t="s">
        <v>10007</v>
      </c>
      <c r="E708" s="80" t="s">
        <v>1766</v>
      </c>
      <c r="F708" s="80" t="s">
        <v>10008</v>
      </c>
      <c r="G708" s="80" t="s">
        <v>9668</v>
      </c>
      <c r="H708" s="80" t="s">
        <v>10009</v>
      </c>
      <c r="I708" s="80" t="s">
        <v>1804</v>
      </c>
      <c r="K708" s="80" t="s">
        <v>13934</v>
      </c>
      <c r="L708" s="80" t="s">
        <v>611</v>
      </c>
      <c r="M708" s="80" t="s">
        <v>2580</v>
      </c>
      <c r="N708" s="80" t="s">
        <v>13945</v>
      </c>
      <c r="O708" s="80" t="s">
        <v>3547</v>
      </c>
      <c r="P708" s="80" t="s">
        <v>4704</v>
      </c>
      <c r="Q708" s="80" t="s">
        <v>1804</v>
      </c>
      <c r="R708" s="80" t="s">
        <v>6147</v>
      </c>
      <c r="S708" s="80" t="s">
        <v>1763</v>
      </c>
      <c r="T708" s="80" t="s">
        <v>1757</v>
      </c>
      <c r="U708" s="110">
        <v>7.45</v>
      </c>
      <c r="V708" s="110">
        <v>44.7</v>
      </c>
      <c r="W708" s="91">
        <v>1.86</v>
      </c>
      <c r="X708" s="91">
        <v>22.32</v>
      </c>
      <c r="Y708" s="110" t="s">
        <v>7087</v>
      </c>
      <c r="Z708" s="110" t="s">
        <v>1</v>
      </c>
      <c r="AB708" s="133" t="s">
        <v>7856</v>
      </c>
      <c r="AC708" s="133" t="s">
        <v>7856</v>
      </c>
      <c r="AD708" s="133" t="s">
        <v>1759</v>
      </c>
      <c r="AE708" s="79">
        <v>12</v>
      </c>
      <c r="AF708" s="79" t="s">
        <v>11170</v>
      </c>
      <c r="AG708" s="134">
        <v>0.75</v>
      </c>
      <c r="AH708" s="134">
        <v>6.5</v>
      </c>
      <c r="AI708" s="134">
        <v>6.5</v>
      </c>
      <c r="AJ708" s="134">
        <v>0.17199999999999999</v>
      </c>
      <c r="AK708" s="134">
        <v>10.845000000000001</v>
      </c>
      <c r="AL708" s="134">
        <v>6.8449999999999998</v>
      </c>
      <c r="AM708" s="134">
        <v>6.8150000000000004</v>
      </c>
      <c r="AN708" s="134">
        <v>2.3570000000000002</v>
      </c>
      <c r="AO708" s="134">
        <v>0.29299999999999998</v>
      </c>
      <c r="AP708" s="134">
        <v>5.5E-2</v>
      </c>
      <c r="AQ708" s="134">
        <v>12.875</v>
      </c>
      <c r="AR708" s="134">
        <v>12.875</v>
      </c>
      <c r="AS708" s="134">
        <v>0.01</v>
      </c>
      <c r="AT708" s="133" t="s">
        <v>1761</v>
      </c>
      <c r="AU708" s="133" t="s">
        <v>7077</v>
      </c>
      <c r="AV708" s="133" t="s">
        <v>9601</v>
      </c>
      <c r="AW708" s="133" t="s">
        <v>9630</v>
      </c>
    </row>
    <row r="709" spans="1:49" x14ac:dyDescent="0.25">
      <c r="A709" s="80" t="s">
        <v>1779</v>
      </c>
      <c r="B709" s="80" t="s">
        <v>1804</v>
      </c>
      <c r="C709" s="80" t="s">
        <v>10064</v>
      </c>
      <c r="D709" s="80" t="s">
        <v>10065</v>
      </c>
      <c r="E709" s="80" t="s">
        <v>1766</v>
      </c>
      <c r="F709" s="80" t="s">
        <v>10066</v>
      </c>
      <c r="G709" s="80" t="s">
        <v>9677</v>
      </c>
      <c r="H709" s="80" t="s">
        <v>9921</v>
      </c>
      <c r="I709" s="80" t="s">
        <v>1804</v>
      </c>
      <c r="K709" s="80" t="s">
        <v>13934</v>
      </c>
      <c r="L709" s="80" t="s">
        <v>787</v>
      </c>
      <c r="M709" s="80" t="s">
        <v>2344</v>
      </c>
      <c r="N709" s="80" t="s">
        <v>13937</v>
      </c>
      <c r="O709" s="80" t="s">
        <v>3523</v>
      </c>
      <c r="P709" s="80" t="s">
        <v>4499</v>
      </c>
      <c r="Q709" s="80" t="s">
        <v>1804</v>
      </c>
      <c r="R709" s="80" t="s">
        <v>5909</v>
      </c>
      <c r="S709" s="80" t="s">
        <v>1760</v>
      </c>
      <c r="T709" s="80" t="s">
        <v>1757</v>
      </c>
      <c r="U709" s="110">
        <v>7.45</v>
      </c>
      <c r="V709" s="110">
        <v>44.7</v>
      </c>
      <c r="W709" s="91">
        <v>1.86</v>
      </c>
      <c r="X709" s="91">
        <v>22.32</v>
      </c>
      <c r="Y709" s="110" t="s">
        <v>7087</v>
      </c>
      <c r="Z709" s="110" t="s">
        <v>7088</v>
      </c>
      <c r="AB709" s="133" t="s">
        <v>7618</v>
      </c>
      <c r="AC709" s="133" t="s">
        <v>7618</v>
      </c>
      <c r="AD709" s="133" t="s">
        <v>1759</v>
      </c>
      <c r="AE709" s="79">
        <v>12</v>
      </c>
      <c r="AF709" s="79" t="s">
        <v>11145</v>
      </c>
      <c r="AG709" s="134">
        <v>0.75</v>
      </c>
      <c r="AH709" s="134">
        <v>8.875</v>
      </c>
      <c r="AI709" s="134">
        <v>8.875</v>
      </c>
      <c r="AJ709" s="134">
        <v>0.22500000000000001</v>
      </c>
      <c r="AK709" s="134">
        <v>9.6999999999999993</v>
      </c>
      <c r="AL709" s="134">
        <v>8.1999999999999993</v>
      </c>
      <c r="AM709" s="134">
        <v>9.65</v>
      </c>
      <c r="AN709" s="134">
        <v>3.14</v>
      </c>
      <c r="AO709" s="134">
        <v>0.44400000000000001</v>
      </c>
      <c r="AP709" s="134">
        <v>0.5</v>
      </c>
      <c r="AQ709" s="134">
        <v>8.75</v>
      </c>
      <c r="AR709" s="134">
        <v>8.75</v>
      </c>
      <c r="AS709" s="134">
        <v>0.03</v>
      </c>
      <c r="AT709" s="133" t="s">
        <v>1763</v>
      </c>
      <c r="AU709" s="133" t="s">
        <v>7065</v>
      </c>
      <c r="AV709" s="133" t="s">
        <v>9603</v>
      </c>
      <c r="AW709" s="133" t="s">
        <v>9630</v>
      </c>
    </row>
    <row r="710" spans="1:49" x14ac:dyDescent="0.25">
      <c r="A710" s="80" t="s">
        <v>1779</v>
      </c>
      <c r="B710" s="80" t="s">
        <v>1790</v>
      </c>
      <c r="C710" s="80" t="s">
        <v>9858</v>
      </c>
      <c r="D710" s="80" t="s">
        <v>9859</v>
      </c>
      <c r="E710" s="80" t="s">
        <v>1787</v>
      </c>
      <c r="F710" s="80" t="s">
        <v>9860</v>
      </c>
      <c r="G710" s="80" t="s">
        <v>9861</v>
      </c>
      <c r="H710" s="80" t="s">
        <v>9862</v>
      </c>
      <c r="I710" s="80" t="s">
        <v>9635</v>
      </c>
      <c r="K710" s="80" t="s">
        <v>1820</v>
      </c>
      <c r="L710" s="80" t="s">
        <v>445</v>
      </c>
      <c r="M710" s="80" t="s">
        <v>2002</v>
      </c>
      <c r="N710" s="80" t="s">
        <v>3387</v>
      </c>
      <c r="O710" s="80" t="s">
        <v>3571</v>
      </c>
      <c r="P710" s="80" t="s">
        <v>3571</v>
      </c>
      <c r="Q710" s="80" t="s">
        <v>5374</v>
      </c>
      <c r="R710" s="80" t="s">
        <v>5565</v>
      </c>
      <c r="S710" s="80" t="s">
        <v>7065</v>
      </c>
      <c r="T710" s="80" t="s">
        <v>1758</v>
      </c>
      <c r="U710" s="110">
        <v>5.6</v>
      </c>
      <c r="V710" s="110">
        <v>16.8</v>
      </c>
      <c r="W710" s="91">
        <v>2.1</v>
      </c>
      <c r="X710" s="91">
        <v>12.6</v>
      </c>
      <c r="Y710" s="110" t="s">
        <v>7087</v>
      </c>
      <c r="Z710" s="110" t="s">
        <v>1</v>
      </c>
      <c r="AB710" s="133" t="s">
        <v>7274</v>
      </c>
      <c r="AC710" s="133" t="s">
        <v>8874</v>
      </c>
      <c r="AD710" s="133" t="s">
        <v>1762</v>
      </c>
      <c r="AE710" s="79">
        <v>144</v>
      </c>
      <c r="AF710" s="79" t="s">
        <v>11130</v>
      </c>
      <c r="AG710" s="134">
        <v>0.13</v>
      </c>
      <c r="AH710" s="134">
        <v>7.5</v>
      </c>
      <c r="AI710" s="134">
        <v>10.25</v>
      </c>
      <c r="AJ710" s="134">
        <v>0.104</v>
      </c>
      <c r="AK710" s="134">
        <v>10.75</v>
      </c>
      <c r="AL710" s="134">
        <v>7.75</v>
      </c>
      <c r="AM710" s="134">
        <v>1</v>
      </c>
      <c r="AN710" s="134">
        <v>0.65</v>
      </c>
      <c r="AO710" s="134">
        <v>4.8000000000000001E-2</v>
      </c>
      <c r="AP710" s="134"/>
      <c r="AQ710" s="134"/>
      <c r="AR710" s="134"/>
      <c r="AS710" s="134"/>
      <c r="AT710" s="133" t="s">
        <v>9554</v>
      </c>
      <c r="AU710" s="133" t="s">
        <v>7074</v>
      </c>
      <c r="AV710" s="133" t="s">
        <v>9597</v>
      </c>
      <c r="AW710" s="133" t="s">
        <v>9632</v>
      </c>
    </row>
    <row r="711" spans="1:49" x14ac:dyDescent="0.25">
      <c r="A711" s="80" t="s">
        <v>1779</v>
      </c>
      <c r="B711" s="80" t="s">
        <v>1780</v>
      </c>
      <c r="C711" s="80" t="s">
        <v>10097</v>
      </c>
      <c r="D711" s="80" t="s">
        <v>10098</v>
      </c>
      <c r="E711" s="80" t="s">
        <v>1781</v>
      </c>
      <c r="F711" s="80" t="s">
        <v>10099</v>
      </c>
      <c r="G711" s="80" t="s">
        <v>9700</v>
      </c>
      <c r="H711" s="80" t="s">
        <v>10100</v>
      </c>
      <c r="I711" s="80" t="s">
        <v>5375</v>
      </c>
      <c r="K711" s="80" t="s">
        <v>1820</v>
      </c>
      <c r="L711" s="80" t="s">
        <v>816</v>
      </c>
      <c r="M711" s="80" t="s">
        <v>2508</v>
      </c>
      <c r="N711" s="80" t="s">
        <v>3383</v>
      </c>
      <c r="O711" s="80" t="s">
        <v>3638</v>
      </c>
      <c r="P711" s="80" t="s">
        <v>4644</v>
      </c>
      <c r="Q711" s="80" t="s">
        <v>5375</v>
      </c>
      <c r="R711" s="80" t="s">
        <v>6074</v>
      </c>
      <c r="S711" s="80" t="s">
        <v>1759</v>
      </c>
      <c r="T711" s="80" t="s">
        <v>1758</v>
      </c>
      <c r="U711" s="110">
        <v>7.3</v>
      </c>
      <c r="V711" s="110">
        <v>21.9</v>
      </c>
      <c r="W711" s="91">
        <v>1.69</v>
      </c>
      <c r="X711" s="91">
        <v>10.14</v>
      </c>
      <c r="Y711" s="110" t="s">
        <v>7087</v>
      </c>
      <c r="Z711" s="110" t="s">
        <v>1</v>
      </c>
      <c r="AB711" s="133" t="s">
        <v>7783</v>
      </c>
      <c r="AC711" s="133" t="s">
        <v>7783</v>
      </c>
      <c r="AD711" s="133" t="s">
        <v>1759</v>
      </c>
      <c r="AE711" s="79">
        <v>6</v>
      </c>
      <c r="AF711" s="79" t="s">
        <v>11152</v>
      </c>
      <c r="AG711" s="134">
        <v>0.875</v>
      </c>
      <c r="AH711" s="134">
        <v>7.5</v>
      </c>
      <c r="AI711" s="134">
        <v>14.5</v>
      </c>
      <c r="AJ711" s="134">
        <v>0.36899999999999999</v>
      </c>
      <c r="AK711" s="134">
        <v>14.824999999999999</v>
      </c>
      <c r="AL711" s="134">
        <v>8.4499999999999993</v>
      </c>
      <c r="AM711" s="134">
        <v>5.125</v>
      </c>
      <c r="AN711" s="134">
        <v>2.6539999999999999</v>
      </c>
      <c r="AO711" s="134">
        <v>0.372</v>
      </c>
      <c r="AP711" s="134">
        <v>0</v>
      </c>
      <c r="AQ711" s="134">
        <v>108</v>
      </c>
      <c r="AR711" s="134">
        <v>54</v>
      </c>
      <c r="AS711" s="134"/>
      <c r="AT711" s="133" t="s">
        <v>7066</v>
      </c>
      <c r="AU711" s="133" t="s">
        <v>7075</v>
      </c>
      <c r="AV711" s="133" t="s">
        <v>9601</v>
      </c>
      <c r="AW711" s="133" t="s">
        <v>9630</v>
      </c>
    </row>
    <row r="712" spans="1:49" x14ac:dyDescent="0.25">
      <c r="A712" s="80" t="s">
        <v>1779</v>
      </c>
      <c r="B712" s="80" t="s">
        <v>1804</v>
      </c>
      <c r="C712" s="80" t="s">
        <v>9933</v>
      </c>
      <c r="D712" s="80" t="s">
        <v>9934</v>
      </c>
      <c r="E712" s="80" t="s">
        <v>1766</v>
      </c>
      <c r="F712" s="80" t="s">
        <v>9935</v>
      </c>
      <c r="G712" s="80" t="s">
        <v>9729</v>
      </c>
      <c r="H712" s="80" t="s">
        <v>9936</v>
      </c>
      <c r="I712" s="80" t="s">
        <v>1804</v>
      </c>
      <c r="K712" s="80" t="s">
        <v>13934</v>
      </c>
      <c r="L712" s="80" t="s">
        <v>614</v>
      </c>
      <c r="M712" s="80" t="s">
        <v>2581</v>
      </c>
      <c r="N712" s="80" t="s">
        <v>13945</v>
      </c>
      <c r="O712" s="80" t="s">
        <v>3587</v>
      </c>
      <c r="P712" s="80" t="s">
        <v>4705</v>
      </c>
      <c r="Q712" s="80" t="s">
        <v>1804</v>
      </c>
      <c r="R712" s="80" t="s">
        <v>6148</v>
      </c>
      <c r="S712" s="80" t="s">
        <v>1760</v>
      </c>
      <c r="T712" s="80" t="s">
        <v>1757</v>
      </c>
      <c r="U712" s="110">
        <v>9.3000000000000007</v>
      </c>
      <c r="V712" s="110">
        <v>55.8</v>
      </c>
      <c r="W712" s="91">
        <v>3.49</v>
      </c>
      <c r="X712" s="91">
        <v>41.88</v>
      </c>
      <c r="Y712" s="110" t="s">
        <v>7087</v>
      </c>
      <c r="Z712" s="110" t="s">
        <v>1</v>
      </c>
      <c r="AB712" s="133" t="s">
        <v>7857</v>
      </c>
      <c r="AC712" s="133" t="s">
        <v>7857</v>
      </c>
      <c r="AD712" s="133" t="s">
        <v>1759</v>
      </c>
      <c r="AE712" s="79">
        <v>12</v>
      </c>
      <c r="AF712" s="79" t="s">
        <v>11150</v>
      </c>
      <c r="AG712" s="134">
        <v>3.625</v>
      </c>
      <c r="AH712" s="134">
        <v>3.625</v>
      </c>
      <c r="AI712" s="134">
        <v>7.5</v>
      </c>
      <c r="AJ712" s="134">
        <v>0.24399999999999999</v>
      </c>
      <c r="AK712" s="134">
        <v>15.574999999999999</v>
      </c>
      <c r="AL712" s="134">
        <v>11.7</v>
      </c>
      <c r="AM712" s="134">
        <v>8.5250000000000004</v>
      </c>
      <c r="AN712" s="134">
        <v>3.8279999999999998</v>
      </c>
      <c r="AO712" s="134">
        <v>0.89900000000000002</v>
      </c>
      <c r="AP712" s="134">
        <v>3.5</v>
      </c>
      <c r="AQ712" s="134">
        <v>3.5</v>
      </c>
      <c r="AR712" s="134">
        <v>5</v>
      </c>
      <c r="AS712" s="134">
        <v>2.5000000000000001E-2</v>
      </c>
      <c r="AT712" s="133" t="s">
        <v>1767</v>
      </c>
      <c r="AU712" s="133" t="s">
        <v>7065</v>
      </c>
      <c r="AV712" s="133" t="s">
        <v>9598</v>
      </c>
      <c r="AW712" s="133" t="s">
        <v>9633</v>
      </c>
    </row>
    <row r="713" spans="1:49" x14ac:dyDescent="0.25">
      <c r="A713" s="80" t="s">
        <v>1779</v>
      </c>
      <c r="B713" s="80" t="s">
        <v>1780</v>
      </c>
      <c r="C713" s="80" t="s">
        <v>10010</v>
      </c>
      <c r="D713" s="80" t="s">
        <v>10011</v>
      </c>
      <c r="E713" s="80" t="s">
        <v>1781</v>
      </c>
      <c r="F713" s="80" t="s">
        <v>10012</v>
      </c>
      <c r="G713" s="80" t="s">
        <v>9744</v>
      </c>
      <c r="H713" s="80" t="s">
        <v>9669</v>
      </c>
      <c r="I713" s="80" t="s">
        <v>5375</v>
      </c>
      <c r="K713" s="80" t="s">
        <v>1820</v>
      </c>
      <c r="L713" s="80" t="s">
        <v>335</v>
      </c>
      <c r="M713" s="80" t="s">
        <v>2233</v>
      </c>
      <c r="N713" s="80" t="s">
        <v>3371</v>
      </c>
      <c r="O713" s="80" t="s">
        <v>3616</v>
      </c>
      <c r="P713" s="80" t="s">
        <v>4103</v>
      </c>
      <c r="Q713" s="80" t="s">
        <v>5375</v>
      </c>
      <c r="R713" s="80" t="s">
        <v>5796</v>
      </c>
      <c r="S713" s="80" t="s">
        <v>1766</v>
      </c>
      <c r="T713" s="80" t="s">
        <v>1767</v>
      </c>
      <c r="U713" s="110">
        <v>5.4</v>
      </c>
      <c r="V713" s="110">
        <v>27</v>
      </c>
      <c r="W713" s="91">
        <v>1.28</v>
      </c>
      <c r="X713" s="91">
        <v>12.8</v>
      </c>
      <c r="Y713" s="110" t="s">
        <v>7087</v>
      </c>
      <c r="Z713" s="110" t="s">
        <v>1</v>
      </c>
      <c r="AB713" s="133" t="s">
        <v>7505</v>
      </c>
      <c r="AC713" s="133" t="s">
        <v>9017</v>
      </c>
      <c r="AD713" s="133" t="s">
        <v>1759</v>
      </c>
      <c r="AE713" s="79">
        <v>10</v>
      </c>
      <c r="AF713" s="79" t="s">
        <v>11171</v>
      </c>
      <c r="AG713" s="134">
        <v>2.125</v>
      </c>
      <c r="AH713" s="134">
        <v>5</v>
      </c>
      <c r="AI713" s="134">
        <v>5</v>
      </c>
      <c r="AJ713" s="134">
        <v>0.37</v>
      </c>
      <c r="AK713" s="134">
        <v>12.7</v>
      </c>
      <c r="AL713" s="134">
        <v>11.2</v>
      </c>
      <c r="AM713" s="134">
        <v>5.65</v>
      </c>
      <c r="AN713" s="134">
        <v>4.25</v>
      </c>
      <c r="AO713" s="134">
        <v>0.46500000000000002</v>
      </c>
      <c r="AP713" s="134">
        <v>1.2999999999999999E-2</v>
      </c>
      <c r="AQ713" s="134">
        <v>10</v>
      </c>
      <c r="AR713" s="134">
        <v>10</v>
      </c>
      <c r="AS713" s="134">
        <v>6.0000000000000001E-3</v>
      </c>
      <c r="AT713" s="133" t="s">
        <v>1757</v>
      </c>
      <c r="AU713" s="133" t="s">
        <v>1760</v>
      </c>
      <c r="AV713" s="133" t="s">
        <v>9601</v>
      </c>
      <c r="AW713" s="133" t="s">
        <v>9630</v>
      </c>
    </row>
    <row r="714" spans="1:49" x14ac:dyDescent="0.25">
      <c r="A714" s="80" t="s">
        <v>1779</v>
      </c>
      <c r="B714" s="80" t="s">
        <v>1784</v>
      </c>
      <c r="C714" s="80" t="s">
        <v>9891</v>
      </c>
      <c r="D714" s="80" t="s">
        <v>9892</v>
      </c>
      <c r="E714" s="80" t="s">
        <v>7086</v>
      </c>
      <c r="F714" s="80" t="s">
        <v>9893</v>
      </c>
      <c r="G714" s="80" t="s">
        <v>9853</v>
      </c>
      <c r="H714" s="80" t="s">
        <v>9894</v>
      </c>
      <c r="I714" s="80" t="s">
        <v>9635</v>
      </c>
      <c r="K714" s="80" t="s">
        <v>13934</v>
      </c>
      <c r="L714" s="80" t="s">
        <v>446</v>
      </c>
      <c r="M714" s="80" t="s">
        <v>2008</v>
      </c>
      <c r="N714" s="80" t="s">
        <v>3368</v>
      </c>
      <c r="O714" s="80" t="s">
        <v>3573</v>
      </c>
      <c r="P714" s="80" t="s">
        <v>4189</v>
      </c>
      <c r="Q714" s="80" t="s">
        <v>5374</v>
      </c>
      <c r="R714" s="80" t="s">
        <v>5571</v>
      </c>
      <c r="S714" s="80" t="s">
        <v>7064</v>
      </c>
      <c r="T714" s="80" t="s">
        <v>1757</v>
      </c>
      <c r="U714" s="110">
        <v>3.7</v>
      </c>
      <c r="V714" s="110">
        <v>22.2</v>
      </c>
      <c r="W714" s="91">
        <v>1.6094999999999999</v>
      </c>
      <c r="X714" s="91">
        <v>19.314</v>
      </c>
      <c r="Y714" s="110" t="s">
        <v>14932</v>
      </c>
      <c r="Z714" s="110" t="s">
        <v>1</v>
      </c>
      <c r="AB714" s="133" t="s">
        <v>7280</v>
      </c>
      <c r="AC714" s="133" t="s">
        <v>8876</v>
      </c>
      <c r="AD714" s="133" t="s">
        <v>1762</v>
      </c>
      <c r="AE714" s="79">
        <v>288</v>
      </c>
      <c r="AF714" s="79" t="s">
        <v>11137</v>
      </c>
      <c r="AG714" s="134">
        <v>0.25</v>
      </c>
      <c r="AH714" s="134">
        <v>4</v>
      </c>
      <c r="AI714" s="134">
        <v>4.875</v>
      </c>
      <c r="AJ714" s="134">
        <v>6.2E-2</v>
      </c>
      <c r="AK714" s="134">
        <v>5.71</v>
      </c>
      <c r="AL714" s="134">
        <v>3.93</v>
      </c>
      <c r="AM714" s="134">
        <v>2.56</v>
      </c>
      <c r="AN714" s="134">
        <v>0.77</v>
      </c>
      <c r="AO714" s="134">
        <v>3.3000000000000002E-2</v>
      </c>
      <c r="AP714" s="134">
        <v>0.46899999999999997</v>
      </c>
      <c r="AQ714" s="134">
        <v>4.7E-2</v>
      </c>
      <c r="AR714" s="134">
        <v>2.5</v>
      </c>
      <c r="AS714" s="134"/>
      <c r="AT714" s="133" t="s">
        <v>9578</v>
      </c>
      <c r="AU714" s="133" t="s">
        <v>1773</v>
      </c>
      <c r="AV714" s="133" t="s">
        <v>9611</v>
      </c>
      <c r="AW714" s="133" t="s">
        <v>9629</v>
      </c>
    </row>
    <row r="715" spans="1:49" x14ac:dyDescent="0.25">
      <c r="A715" s="80" t="s">
        <v>1779</v>
      </c>
      <c r="B715" s="80" t="s">
        <v>1780</v>
      </c>
      <c r="C715" s="80" t="s">
        <v>9736</v>
      </c>
      <c r="D715" s="80" t="s">
        <v>9737</v>
      </c>
      <c r="E715" s="80" t="s">
        <v>1794</v>
      </c>
      <c r="F715" s="80" t="s">
        <v>9738</v>
      </c>
      <c r="G715" s="80" t="s">
        <v>9726</v>
      </c>
      <c r="H715" s="80" t="s">
        <v>9739</v>
      </c>
      <c r="I715" s="80" t="s">
        <v>5375</v>
      </c>
      <c r="K715" s="80" t="s">
        <v>12332</v>
      </c>
      <c r="L715" s="80" t="s">
        <v>704</v>
      </c>
      <c r="M715" s="80" t="s">
        <v>2348</v>
      </c>
      <c r="N715" s="80" t="s">
        <v>3371</v>
      </c>
      <c r="O715" s="80" t="s">
        <v>3535</v>
      </c>
      <c r="P715" s="80" t="s">
        <v>4276</v>
      </c>
      <c r="Q715" s="80" t="s">
        <v>5375</v>
      </c>
      <c r="R715" s="80" t="s">
        <v>5913</v>
      </c>
      <c r="S715" s="80" t="s">
        <v>1762</v>
      </c>
      <c r="T715" s="80" t="s">
        <v>1767</v>
      </c>
      <c r="U715" s="110">
        <v>8.25</v>
      </c>
      <c r="V715" s="110">
        <v>41.25</v>
      </c>
      <c r="W715" s="91">
        <v>3.1654</v>
      </c>
      <c r="X715" s="91">
        <v>31.654</v>
      </c>
      <c r="Y715" s="110" t="s">
        <v>14933</v>
      </c>
      <c r="Z715" s="110" t="s">
        <v>1</v>
      </c>
      <c r="AB715" s="133" t="s">
        <v>7622</v>
      </c>
      <c r="AC715" s="133" t="s">
        <v>7622</v>
      </c>
      <c r="AD715" s="133" t="s">
        <v>1759</v>
      </c>
      <c r="AE715" s="79">
        <v>10</v>
      </c>
      <c r="AF715" s="79" t="s">
        <v>11102</v>
      </c>
      <c r="AG715" s="134">
        <v>3.15</v>
      </c>
      <c r="AH715" s="134">
        <v>3.15</v>
      </c>
      <c r="AI715" s="134">
        <v>9.5299999999999994</v>
      </c>
      <c r="AJ715" s="134">
        <v>0.41199999999999998</v>
      </c>
      <c r="AK715" s="134">
        <v>16.2</v>
      </c>
      <c r="AL715" s="134">
        <v>6.8250000000000002</v>
      </c>
      <c r="AM715" s="134">
        <v>10.525</v>
      </c>
      <c r="AN715" s="134">
        <v>4.29</v>
      </c>
      <c r="AO715" s="134">
        <v>0.67300000000000004</v>
      </c>
      <c r="AP715" s="134">
        <v>3.125</v>
      </c>
      <c r="AQ715" s="134">
        <v>3.125</v>
      </c>
      <c r="AR715" s="134">
        <v>3.75</v>
      </c>
      <c r="AS715" s="134">
        <v>2.5000000000000001E-2</v>
      </c>
      <c r="AT715" s="133" t="s">
        <v>1765</v>
      </c>
      <c r="AU715" s="133" t="s">
        <v>1764</v>
      </c>
      <c r="AV715" s="133" t="s">
        <v>9608</v>
      </c>
      <c r="AW715" s="133" t="s">
        <v>9629</v>
      </c>
    </row>
    <row r="716" spans="1:49" x14ac:dyDescent="0.25">
      <c r="A716" s="80" t="s">
        <v>1779</v>
      </c>
      <c r="B716" s="80" t="s">
        <v>1780</v>
      </c>
      <c r="C716" s="80" t="s">
        <v>10037</v>
      </c>
      <c r="D716" s="80" t="s">
        <v>10038</v>
      </c>
      <c r="E716" s="80" t="s">
        <v>7086</v>
      </c>
      <c r="F716" s="80" t="s">
        <v>10039</v>
      </c>
      <c r="G716" s="80" t="s">
        <v>9700</v>
      </c>
      <c r="H716" s="80" t="s">
        <v>10040</v>
      </c>
      <c r="I716" s="80" t="s">
        <v>9728</v>
      </c>
      <c r="K716" s="80" t="s">
        <v>12328</v>
      </c>
      <c r="L716" s="80" t="s">
        <v>817</v>
      </c>
      <c r="M716" s="80" t="s">
        <v>2510</v>
      </c>
      <c r="N716" s="80" t="s">
        <v>3372</v>
      </c>
      <c r="O716" s="80" t="s">
        <v>3623</v>
      </c>
      <c r="P716" s="80" t="s">
        <v>4315</v>
      </c>
      <c r="Q716" s="80" t="s">
        <v>5379</v>
      </c>
      <c r="R716" s="80" t="s">
        <v>6076</v>
      </c>
      <c r="S716" s="80" t="s">
        <v>1759</v>
      </c>
      <c r="T716" s="80" t="s">
        <v>1757</v>
      </c>
      <c r="U716" s="110">
        <v>1.9</v>
      </c>
      <c r="V716" s="110">
        <v>11.4</v>
      </c>
      <c r="W716" s="91">
        <v>1.1020000000000001</v>
      </c>
      <c r="X716" s="91">
        <v>13.224</v>
      </c>
      <c r="Y716" s="110" t="s">
        <v>14932</v>
      </c>
      <c r="Z716" s="110" t="s">
        <v>1</v>
      </c>
      <c r="AB716" s="133" t="s">
        <v>7785</v>
      </c>
      <c r="AC716" s="133" t="s">
        <v>9147</v>
      </c>
      <c r="AD716" s="133" t="s">
        <v>1764</v>
      </c>
      <c r="AE716" s="79">
        <v>48</v>
      </c>
      <c r="AF716" s="79" t="s">
        <v>11178</v>
      </c>
      <c r="AG716" s="134">
        <v>0.17</v>
      </c>
      <c r="AH716" s="134">
        <v>7.5</v>
      </c>
      <c r="AI716" s="134">
        <v>14</v>
      </c>
      <c r="AJ716" s="134">
        <v>0.14399999999999999</v>
      </c>
      <c r="AK716" s="134">
        <v>15</v>
      </c>
      <c r="AL716" s="134">
        <v>8</v>
      </c>
      <c r="AM716" s="134">
        <v>1.75</v>
      </c>
      <c r="AN716" s="134">
        <v>1.8</v>
      </c>
      <c r="AO716" s="134">
        <v>0.122</v>
      </c>
      <c r="AP716" s="134">
        <v>0</v>
      </c>
      <c r="AQ716" s="134">
        <v>108</v>
      </c>
      <c r="AR716" s="134">
        <v>54</v>
      </c>
      <c r="AS716" s="134"/>
      <c r="AT716" s="133" t="s">
        <v>1765</v>
      </c>
      <c r="AU716" s="133" t="s">
        <v>7080</v>
      </c>
      <c r="AV716" s="133" t="s">
        <v>9602</v>
      </c>
      <c r="AW716" s="133" t="s">
        <v>9629</v>
      </c>
    </row>
    <row r="717" spans="1:49" x14ac:dyDescent="0.25">
      <c r="A717" s="80" t="s">
        <v>1779</v>
      </c>
      <c r="B717" s="80" t="s">
        <v>1802</v>
      </c>
      <c r="C717" s="80" t="s">
        <v>9564</v>
      </c>
      <c r="D717" s="80" t="s">
        <v>9742</v>
      </c>
      <c r="E717" s="80" t="s">
        <v>1788</v>
      </c>
      <c r="F717" s="80" t="s">
        <v>9743</v>
      </c>
      <c r="G717" s="80" t="s">
        <v>9744</v>
      </c>
      <c r="H717" s="80" t="s">
        <v>9732</v>
      </c>
      <c r="I717" s="80" t="s">
        <v>5377</v>
      </c>
      <c r="K717" s="80" t="s">
        <v>12332</v>
      </c>
      <c r="L717" s="80" t="s">
        <v>560</v>
      </c>
      <c r="M717" s="80" t="s">
        <v>2603</v>
      </c>
      <c r="N717" s="80" t="s">
        <v>3420</v>
      </c>
      <c r="O717" s="80" t="s">
        <v>3537</v>
      </c>
      <c r="P717" s="80" t="s">
        <v>4719</v>
      </c>
      <c r="Q717" s="80" t="s">
        <v>5374</v>
      </c>
      <c r="R717" s="80" t="s">
        <v>6172</v>
      </c>
      <c r="S717" s="80" t="s">
        <v>1765</v>
      </c>
      <c r="T717" s="80" t="s">
        <v>1757</v>
      </c>
      <c r="U717" s="110">
        <v>5.05</v>
      </c>
      <c r="V717" s="110">
        <v>30.3</v>
      </c>
      <c r="W717" s="91">
        <v>1.2625</v>
      </c>
      <c r="X717" s="91">
        <v>15.15</v>
      </c>
      <c r="Y717" s="110" t="s">
        <v>7087</v>
      </c>
      <c r="Z717" s="110" t="s">
        <v>1</v>
      </c>
      <c r="AB717" s="133" t="s">
        <v>7881</v>
      </c>
      <c r="AC717" s="133" t="s">
        <v>7881</v>
      </c>
      <c r="AD717" s="133" t="s">
        <v>1759</v>
      </c>
      <c r="AE717" s="79">
        <v>12</v>
      </c>
      <c r="AF717" s="79" t="s">
        <v>11127</v>
      </c>
      <c r="AG717" s="134">
        <v>0.625</v>
      </c>
      <c r="AH717" s="134">
        <v>5</v>
      </c>
      <c r="AI717" s="134">
        <v>5</v>
      </c>
      <c r="AJ717" s="134">
        <v>0.09</v>
      </c>
      <c r="AK717" s="134">
        <v>10.125</v>
      </c>
      <c r="AL717" s="134">
        <v>5.375</v>
      </c>
      <c r="AM717" s="134">
        <v>5.5</v>
      </c>
      <c r="AN717" s="134">
        <v>1.25</v>
      </c>
      <c r="AO717" s="134">
        <v>0.17299999999999999</v>
      </c>
      <c r="AP717" s="134">
        <v>5.5E-2</v>
      </c>
      <c r="AQ717" s="134">
        <v>10</v>
      </c>
      <c r="AR717" s="134">
        <v>10</v>
      </c>
      <c r="AS717" s="134">
        <v>6.0000000000000001E-3</v>
      </c>
      <c r="AT717" s="133" t="s">
        <v>1768</v>
      </c>
      <c r="AU717" s="133" t="s">
        <v>1760</v>
      </c>
      <c r="AV717" s="133" t="s">
        <v>9601</v>
      </c>
      <c r="AW717" s="133" t="s">
        <v>9630</v>
      </c>
    </row>
    <row r="718" spans="1:49" x14ac:dyDescent="0.25">
      <c r="A718" s="80" t="s">
        <v>1779</v>
      </c>
      <c r="B718" s="80" t="s">
        <v>1780</v>
      </c>
      <c r="C718" s="80" t="s">
        <v>10010</v>
      </c>
      <c r="D718" s="80" t="s">
        <v>10011</v>
      </c>
      <c r="E718" s="80" t="s">
        <v>1781</v>
      </c>
      <c r="F718" s="80" t="s">
        <v>10012</v>
      </c>
      <c r="G718" s="80" t="s">
        <v>9744</v>
      </c>
      <c r="H718" s="80" t="s">
        <v>9669</v>
      </c>
      <c r="I718" s="80" t="s">
        <v>5375</v>
      </c>
      <c r="K718" s="80" t="s">
        <v>1820</v>
      </c>
      <c r="L718" s="80" t="s">
        <v>282</v>
      </c>
      <c r="M718" s="80" t="s">
        <v>2235</v>
      </c>
      <c r="N718" s="80" t="s">
        <v>3388</v>
      </c>
      <c r="O718" s="80" t="s">
        <v>3616</v>
      </c>
      <c r="P718" s="80" t="s">
        <v>4406</v>
      </c>
      <c r="Q718" s="80" t="s">
        <v>5375</v>
      </c>
      <c r="R718" s="80" t="s">
        <v>5798</v>
      </c>
      <c r="S718" s="80" t="s">
        <v>1766</v>
      </c>
      <c r="T718" s="80" t="s">
        <v>1767</v>
      </c>
      <c r="U718" s="110">
        <v>5.4</v>
      </c>
      <c r="V718" s="110">
        <v>27</v>
      </c>
      <c r="W718" s="91">
        <v>1.28</v>
      </c>
      <c r="X718" s="91">
        <v>12.8</v>
      </c>
      <c r="Y718" s="110" t="s">
        <v>7087</v>
      </c>
      <c r="Z718" s="110" t="s">
        <v>1</v>
      </c>
      <c r="AB718" s="133" t="s">
        <v>7507</v>
      </c>
      <c r="AC718" s="133" t="s">
        <v>9018</v>
      </c>
      <c r="AD718" s="133" t="s">
        <v>1759</v>
      </c>
      <c r="AE718" s="79">
        <v>10</v>
      </c>
      <c r="AF718" s="79" t="s">
        <v>11171</v>
      </c>
      <c r="AG718" s="134">
        <v>2.125</v>
      </c>
      <c r="AH718" s="134">
        <v>5</v>
      </c>
      <c r="AI718" s="134">
        <v>5</v>
      </c>
      <c r="AJ718" s="134">
        <v>0.37</v>
      </c>
      <c r="AK718" s="134">
        <v>12.7</v>
      </c>
      <c r="AL718" s="134">
        <v>11.2</v>
      </c>
      <c r="AM718" s="134">
        <v>5.65</v>
      </c>
      <c r="AN718" s="134">
        <v>4.25</v>
      </c>
      <c r="AO718" s="134">
        <v>0.46500000000000002</v>
      </c>
      <c r="AP718" s="134">
        <v>1.2999999999999999E-2</v>
      </c>
      <c r="AQ718" s="134">
        <v>10</v>
      </c>
      <c r="AR718" s="134">
        <v>10</v>
      </c>
      <c r="AS718" s="134">
        <v>6.0000000000000001E-3</v>
      </c>
      <c r="AT718" s="133" t="s">
        <v>1757</v>
      </c>
      <c r="AU718" s="133" t="s">
        <v>1760</v>
      </c>
      <c r="AV718" s="133" t="s">
        <v>9601</v>
      </c>
      <c r="AW718" s="133" t="s">
        <v>9630</v>
      </c>
    </row>
    <row r="719" spans="1:49" x14ac:dyDescent="0.25">
      <c r="A719" s="80" t="s">
        <v>1779</v>
      </c>
      <c r="B719" s="80" t="s">
        <v>1780</v>
      </c>
      <c r="C719" s="80" t="s">
        <v>9641</v>
      </c>
      <c r="D719" s="80" t="s">
        <v>9642</v>
      </c>
      <c r="E719" s="80" t="s">
        <v>1772</v>
      </c>
      <c r="F719" s="80" t="s">
        <v>9643</v>
      </c>
      <c r="G719" s="80" t="s">
        <v>9644</v>
      </c>
      <c r="H719" s="80" t="s">
        <v>9645</v>
      </c>
      <c r="I719" s="80" t="s">
        <v>5375</v>
      </c>
      <c r="K719" s="80" t="s">
        <v>1820</v>
      </c>
      <c r="L719" s="80" t="s">
        <v>769</v>
      </c>
      <c r="M719" s="80" t="s">
        <v>2012</v>
      </c>
      <c r="N719" s="80" t="s">
        <v>3376</v>
      </c>
      <c r="O719" s="80" t="s">
        <v>3519</v>
      </c>
      <c r="P719" s="80" t="s">
        <v>4192</v>
      </c>
      <c r="Q719" s="80" t="s">
        <v>5375</v>
      </c>
      <c r="R719" s="80" t="s">
        <v>5575</v>
      </c>
      <c r="S719" s="80" t="s">
        <v>1766</v>
      </c>
      <c r="T719" s="80" t="s">
        <v>1757</v>
      </c>
      <c r="U719" s="110">
        <v>11.3</v>
      </c>
      <c r="V719" s="110">
        <v>67.8</v>
      </c>
      <c r="W719" s="91">
        <v>3.2944</v>
      </c>
      <c r="X719" s="91">
        <v>39.532800000000002</v>
      </c>
      <c r="Y719" s="110" t="s">
        <v>14932</v>
      </c>
      <c r="Z719" s="110" t="s">
        <v>1</v>
      </c>
      <c r="AB719" s="133" t="s">
        <v>7284</v>
      </c>
      <c r="AC719" s="133" t="s">
        <v>7284</v>
      </c>
      <c r="AD719" s="133" t="s">
        <v>1759</v>
      </c>
      <c r="AE719" s="79">
        <v>12</v>
      </c>
      <c r="AF719" s="79" t="s">
        <v>11076</v>
      </c>
      <c r="AG719" s="134">
        <v>1</v>
      </c>
      <c r="AH719" s="134">
        <v>8.5</v>
      </c>
      <c r="AI719" s="134">
        <v>10.625</v>
      </c>
      <c r="AJ719" s="134">
        <v>0.69199999999999995</v>
      </c>
      <c r="AK719" s="134">
        <v>12.5</v>
      </c>
      <c r="AL719" s="134">
        <v>8.75</v>
      </c>
      <c r="AM719" s="134">
        <v>6</v>
      </c>
      <c r="AN719" s="134">
        <v>8.65</v>
      </c>
      <c r="AO719" s="134">
        <v>0.38</v>
      </c>
      <c r="AP719" s="134">
        <v>0.125</v>
      </c>
      <c r="AQ719" s="134">
        <v>0.75</v>
      </c>
      <c r="AR719" s="134">
        <v>7.5</v>
      </c>
      <c r="AS719" s="134">
        <v>1.2E-2</v>
      </c>
      <c r="AT719" s="133" t="s">
        <v>1795</v>
      </c>
      <c r="AU719" s="133" t="s">
        <v>1760</v>
      </c>
      <c r="AV719" s="133" t="s">
        <v>9598</v>
      </c>
      <c r="AW719" s="133" t="s">
        <v>9629</v>
      </c>
    </row>
    <row r="720" spans="1:49" x14ac:dyDescent="0.25">
      <c r="A720" s="80" t="s">
        <v>1779</v>
      </c>
      <c r="B720" s="80" t="s">
        <v>1802</v>
      </c>
      <c r="C720" s="80" t="s">
        <v>9780</v>
      </c>
      <c r="D720" s="80" t="s">
        <v>9730</v>
      </c>
      <c r="E720" s="80" t="s">
        <v>1788</v>
      </c>
      <c r="F720" s="80" t="s">
        <v>9731</v>
      </c>
      <c r="G720" s="80" t="s">
        <v>9668</v>
      </c>
      <c r="H720" s="80" t="s">
        <v>9732</v>
      </c>
      <c r="I720" s="80" t="s">
        <v>5377</v>
      </c>
      <c r="K720" s="80" t="s">
        <v>12332</v>
      </c>
      <c r="L720" s="80" t="s">
        <v>561</v>
      </c>
      <c r="M720" s="80" t="s">
        <v>2606</v>
      </c>
      <c r="N720" s="80" t="s">
        <v>3420</v>
      </c>
      <c r="O720" s="80" t="s">
        <v>3547</v>
      </c>
      <c r="P720" s="80" t="s">
        <v>4721</v>
      </c>
      <c r="Q720" s="80" t="s">
        <v>5374</v>
      </c>
      <c r="R720" s="80" t="s">
        <v>6175</v>
      </c>
      <c r="S720" s="80" t="s">
        <v>1765</v>
      </c>
      <c r="T720" s="80" t="s">
        <v>1757</v>
      </c>
      <c r="U720" s="110">
        <v>6.2</v>
      </c>
      <c r="V720" s="110">
        <v>37.200000000000003</v>
      </c>
      <c r="W720" s="91">
        <v>1.55</v>
      </c>
      <c r="X720" s="91">
        <v>18.600000000000001</v>
      </c>
      <c r="Y720" s="110" t="s">
        <v>7087</v>
      </c>
      <c r="Z720" s="110" t="s">
        <v>1</v>
      </c>
      <c r="AB720" s="133" t="s">
        <v>7884</v>
      </c>
      <c r="AC720" s="133" t="s">
        <v>7884</v>
      </c>
      <c r="AD720" s="133" t="s">
        <v>1759</v>
      </c>
      <c r="AE720" s="79">
        <v>12</v>
      </c>
      <c r="AF720" s="79" t="s">
        <v>11113</v>
      </c>
      <c r="AG720" s="134">
        <v>0.625</v>
      </c>
      <c r="AH720" s="134">
        <v>6.5</v>
      </c>
      <c r="AI720" s="134">
        <v>6.5</v>
      </c>
      <c r="AJ720" s="134">
        <v>0.13900000000000001</v>
      </c>
      <c r="AK720" s="134">
        <v>10.845000000000001</v>
      </c>
      <c r="AL720" s="134">
        <v>6.8449999999999998</v>
      </c>
      <c r="AM720" s="134">
        <v>6.8150000000000004</v>
      </c>
      <c r="AN720" s="134">
        <v>1.9610000000000001</v>
      </c>
      <c r="AO720" s="134">
        <v>0.29299999999999998</v>
      </c>
      <c r="AP720" s="134">
        <v>5.5E-2</v>
      </c>
      <c r="AQ720" s="134">
        <v>12.875</v>
      </c>
      <c r="AR720" s="134">
        <v>12.75</v>
      </c>
      <c r="AS720" s="134">
        <v>8.9999999999999993E-3</v>
      </c>
      <c r="AT720" s="133" t="s">
        <v>1761</v>
      </c>
      <c r="AU720" s="133" t="s">
        <v>7077</v>
      </c>
      <c r="AV720" s="133" t="s">
        <v>9601</v>
      </c>
      <c r="AW720" s="133" t="s">
        <v>9630</v>
      </c>
    </row>
    <row r="721" spans="1:49" x14ac:dyDescent="0.25">
      <c r="A721" s="80" t="s">
        <v>1779</v>
      </c>
      <c r="B721" s="80" t="s">
        <v>1780</v>
      </c>
      <c r="C721" s="80" t="s">
        <v>10097</v>
      </c>
      <c r="D721" s="80" t="s">
        <v>10098</v>
      </c>
      <c r="E721" s="80" t="s">
        <v>1781</v>
      </c>
      <c r="F721" s="80" t="s">
        <v>10099</v>
      </c>
      <c r="G721" s="80" t="s">
        <v>9700</v>
      </c>
      <c r="H721" s="80" t="s">
        <v>10100</v>
      </c>
      <c r="I721" s="80" t="s">
        <v>5375</v>
      </c>
      <c r="K721" s="80" t="s">
        <v>1820</v>
      </c>
      <c r="L721" s="80" t="s">
        <v>1058</v>
      </c>
      <c r="M721" s="80" t="s">
        <v>2518</v>
      </c>
      <c r="N721" s="80" t="s">
        <v>3395</v>
      </c>
      <c r="O721" s="80" t="s">
        <v>3638</v>
      </c>
      <c r="P721" s="80" t="s">
        <v>4653</v>
      </c>
      <c r="Q721" s="80" t="s">
        <v>5375</v>
      </c>
      <c r="R721" s="80" t="s">
        <v>6084</v>
      </c>
      <c r="S721" s="80" t="s">
        <v>1759</v>
      </c>
      <c r="T721" s="80" t="s">
        <v>1758</v>
      </c>
      <c r="U721" s="110">
        <v>7.3</v>
      </c>
      <c r="V721" s="110">
        <v>21.9</v>
      </c>
      <c r="W721" s="91">
        <v>1.69</v>
      </c>
      <c r="X721" s="91">
        <v>10.14</v>
      </c>
      <c r="Y721" s="110" t="s">
        <v>7087</v>
      </c>
      <c r="Z721" s="110" t="s">
        <v>1</v>
      </c>
      <c r="AB721" s="133" t="s">
        <v>7793</v>
      </c>
      <c r="AC721" s="133" t="s">
        <v>7793</v>
      </c>
      <c r="AD721" s="133" t="s">
        <v>1759</v>
      </c>
      <c r="AE721" s="79">
        <v>6</v>
      </c>
      <c r="AF721" s="79" t="s">
        <v>11152</v>
      </c>
      <c r="AG721" s="134">
        <v>0.875</v>
      </c>
      <c r="AH721" s="134">
        <v>7.5</v>
      </c>
      <c r="AI721" s="134">
        <v>14.5</v>
      </c>
      <c r="AJ721" s="134">
        <v>0.36899999999999999</v>
      </c>
      <c r="AK721" s="134">
        <v>14.824999999999999</v>
      </c>
      <c r="AL721" s="134">
        <v>8.4499999999999993</v>
      </c>
      <c r="AM721" s="134">
        <v>5.125</v>
      </c>
      <c r="AN721" s="134">
        <v>2.6539999999999999</v>
      </c>
      <c r="AO721" s="134">
        <v>0.372</v>
      </c>
      <c r="AP721" s="134">
        <v>0</v>
      </c>
      <c r="AQ721" s="134">
        <v>108</v>
      </c>
      <c r="AR721" s="134">
        <v>54</v>
      </c>
      <c r="AS721" s="134"/>
      <c r="AT721" s="133" t="s">
        <v>7066</v>
      </c>
      <c r="AU721" s="133" t="s">
        <v>7075</v>
      </c>
      <c r="AV721" s="133" t="s">
        <v>9601</v>
      </c>
      <c r="AW721" s="133" t="s">
        <v>9630</v>
      </c>
    </row>
    <row r="722" spans="1:49" x14ac:dyDescent="0.25">
      <c r="A722" s="80" t="s">
        <v>1779</v>
      </c>
      <c r="B722" s="80" t="s">
        <v>1780</v>
      </c>
      <c r="C722" s="80" t="s">
        <v>9682</v>
      </c>
      <c r="D722" s="80" t="s">
        <v>9683</v>
      </c>
      <c r="E722" s="80" t="s">
        <v>1772</v>
      </c>
      <c r="F722" s="80" t="s">
        <v>9684</v>
      </c>
      <c r="G722" s="80" t="s">
        <v>9685</v>
      </c>
      <c r="H722" s="80" t="s">
        <v>9686</v>
      </c>
      <c r="I722" s="80" t="s">
        <v>5375</v>
      </c>
      <c r="K722" s="80" t="s">
        <v>1820</v>
      </c>
      <c r="L722" s="80" t="s">
        <v>284</v>
      </c>
      <c r="M722" s="80" t="s">
        <v>2238</v>
      </c>
      <c r="N722" s="80" t="s">
        <v>3369</v>
      </c>
      <c r="O722" s="80" t="s">
        <v>3525</v>
      </c>
      <c r="P722" s="80" t="s">
        <v>4409</v>
      </c>
      <c r="Q722" s="80" t="s">
        <v>5375</v>
      </c>
      <c r="R722" s="80" t="s">
        <v>5801</v>
      </c>
      <c r="S722" s="80" t="s">
        <v>1763</v>
      </c>
      <c r="T722" s="80" t="s">
        <v>1757</v>
      </c>
      <c r="U722" s="110">
        <v>19</v>
      </c>
      <c r="V722" s="110">
        <v>114</v>
      </c>
      <c r="W722" s="91">
        <v>6.0435999999999996</v>
      </c>
      <c r="X722" s="91">
        <v>72.523200000000003</v>
      </c>
      <c r="Y722" s="110" t="s">
        <v>14932</v>
      </c>
      <c r="Z722" s="110" t="s">
        <v>1</v>
      </c>
      <c r="AB722" s="133" t="s">
        <v>7510</v>
      </c>
      <c r="AC722" s="133" t="s">
        <v>9021</v>
      </c>
      <c r="AD722" s="133" t="s">
        <v>1759</v>
      </c>
      <c r="AE722" s="79">
        <v>12</v>
      </c>
      <c r="AF722" s="79" t="s">
        <v>11089</v>
      </c>
      <c r="AG722" s="134">
        <v>2.25</v>
      </c>
      <c r="AH722" s="134">
        <v>10.25</v>
      </c>
      <c r="AI722" s="134">
        <v>10.25</v>
      </c>
      <c r="AJ722" s="134">
        <v>1.079</v>
      </c>
      <c r="AK722" s="134">
        <v>15.5</v>
      </c>
      <c r="AL722" s="134">
        <v>10.5</v>
      </c>
      <c r="AM722" s="134">
        <v>10.75</v>
      </c>
      <c r="AN722" s="134">
        <v>13.49</v>
      </c>
      <c r="AO722" s="134">
        <v>1.012</v>
      </c>
      <c r="AP722" s="134">
        <v>1</v>
      </c>
      <c r="AQ722" s="134">
        <v>10.25</v>
      </c>
      <c r="AR722" s="134">
        <v>10.25</v>
      </c>
      <c r="AS722" s="134">
        <v>5.6000000000000001E-2</v>
      </c>
      <c r="AT722" s="133" t="s">
        <v>1783</v>
      </c>
      <c r="AU722" s="133" t="s">
        <v>1764</v>
      </c>
      <c r="AV722" s="133" t="s">
        <v>9605</v>
      </c>
      <c r="AW722" s="133" t="s">
        <v>9629</v>
      </c>
    </row>
    <row r="723" spans="1:49" x14ac:dyDescent="0.25">
      <c r="A723" s="80" t="s">
        <v>1779</v>
      </c>
      <c r="B723" s="80" t="s">
        <v>1780</v>
      </c>
      <c r="C723" s="80" t="s">
        <v>9736</v>
      </c>
      <c r="D723" s="80" t="s">
        <v>9737</v>
      </c>
      <c r="E723" s="80" t="s">
        <v>1794</v>
      </c>
      <c r="F723" s="80" t="s">
        <v>9738</v>
      </c>
      <c r="G723" s="80" t="s">
        <v>9726</v>
      </c>
      <c r="H723" s="80" t="s">
        <v>9739</v>
      </c>
      <c r="I723" s="80" t="s">
        <v>5375</v>
      </c>
      <c r="K723" s="80" t="s">
        <v>1820</v>
      </c>
      <c r="L723" s="80" t="s">
        <v>706</v>
      </c>
      <c r="M723" s="80" t="s">
        <v>2354</v>
      </c>
      <c r="N723" s="80" t="s">
        <v>3388</v>
      </c>
      <c r="O723" s="80" t="s">
        <v>3535</v>
      </c>
      <c r="P723" s="80" t="s">
        <v>4505</v>
      </c>
      <c r="Q723" s="80" t="s">
        <v>5375</v>
      </c>
      <c r="R723" s="80" t="s">
        <v>5919</v>
      </c>
      <c r="S723" s="80" t="s">
        <v>1762</v>
      </c>
      <c r="T723" s="80" t="s">
        <v>1767</v>
      </c>
      <c r="U723" s="110">
        <v>8.25</v>
      </c>
      <c r="V723" s="110">
        <v>41.25</v>
      </c>
      <c r="W723" s="91">
        <v>3.1654</v>
      </c>
      <c r="X723" s="91">
        <v>31.654</v>
      </c>
      <c r="Y723" s="110" t="s">
        <v>14933</v>
      </c>
      <c r="Z723" s="110" t="s">
        <v>1</v>
      </c>
      <c r="AB723" s="133" t="s">
        <v>7628</v>
      </c>
      <c r="AC723" s="133" t="s">
        <v>7628</v>
      </c>
      <c r="AD723" s="133" t="s">
        <v>1759</v>
      </c>
      <c r="AE723" s="79">
        <v>10</v>
      </c>
      <c r="AF723" s="79" t="s">
        <v>11102</v>
      </c>
      <c r="AG723" s="134">
        <v>3.15</v>
      </c>
      <c r="AH723" s="134">
        <v>3.15</v>
      </c>
      <c r="AI723" s="134">
        <v>9.5299999999999994</v>
      </c>
      <c r="AJ723" s="134">
        <v>0.41199999999999998</v>
      </c>
      <c r="AK723" s="134">
        <v>16.2</v>
      </c>
      <c r="AL723" s="134">
        <v>6.8250000000000002</v>
      </c>
      <c r="AM723" s="134">
        <v>10.525</v>
      </c>
      <c r="AN723" s="134">
        <v>4.29</v>
      </c>
      <c r="AO723" s="134">
        <v>0.67300000000000004</v>
      </c>
      <c r="AP723" s="134">
        <v>3.125</v>
      </c>
      <c r="AQ723" s="134">
        <v>3.125</v>
      </c>
      <c r="AR723" s="134">
        <v>3.75</v>
      </c>
      <c r="AS723" s="134">
        <v>2.5000000000000001E-2</v>
      </c>
      <c r="AT723" s="133" t="s">
        <v>1765</v>
      </c>
      <c r="AU723" s="133" t="s">
        <v>1764</v>
      </c>
      <c r="AV723" s="133" t="s">
        <v>9608</v>
      </c>
      <c r="AW723" s="133" t="s">
        <v>9629</v>
      </c>
    </row>
    <row r="724" spans="1:49" x14ac:dyDescent="0.25">
      <c r="A724" s="80" t="s">
        <v>1779</v>
      </c>
      <c r="B724" s="80" t="s">
        <v>1780</v>
      </c>
      <c r="C724" s="80" t="s">
        <v>9745</v>
      </c>
      <c r="D724" s="80" t="s">
        <v>9746</v>
      </c>
      <c r="E724" s="80" t="s">
        <v>1781</v>
      </c>
      <c r="F724" s="80" t="s">
        <v>9747</v>
      </c>
      <c r="G724" s="80" t="s">
        <v>9748</v>
      </c>
      <c r="H724" s="80" t="s">
        <v>9749</v>
      </c>
      <c r="I724" s="80" t="s">
        <v>5375</v>
      </c>
      <c r="K724" s="80" t="s">
        <v>1820</v>
      </c>
      <c r="L724" s="80" t="s">
        <v>231</v>
      </c>
      <c r="M724" s="80" t="s">
        <v>2015</v>
      </c>
      <c r="N724" s="80" t="s">
        <v>3383</v>
      </c>
      <c r="O724" s="80" t="s">
        <v>3538</v>
      </c>
      <c r="P724" s="80" t="s">
        <v>4195</v>
      </c>
      <c r="Q724" s="80" t="s">
        <v>5375</v>
      </c>
      <c r="R724" s="80" t="s">
        <v>5578</v>
      </c>
      <c r="S724" s="80" t="s">
        <v>1759</v>
      </c>
      <c r="T724" s="80" t="s">
        <v>1757</v>
      </c>
      <c r="U724" s="110">
        <v>2.4</v>
      </c>
      <c r="V724" s="110">
        <v>14.4</v>
      </c>
      <c r="W724" s="91">
        <v>0.56000000000000005</v>
      </c>
      <c r="X724" s="91">
        <v>6.72</v>
      </c>
      <c r="Y724" s="110" t="s">
        <v>7087</v>
      </c>
      <c r="Z724" s="110" t="s">
        <v>1</v>
      </c>
      <c r="AB724" s="133" t="s">
        <v>7287</v>
      </c>
      <c r="AC724" s="133" t="s">
        <v>8879</v>
      </c>
      <c r="AD724" s="133" t="s">
        <v>1757</v>
      </c>
      <c r="AE724" s="79">
        <v>144</v>
      </c>
      <c r="AF724" s="79" t="s">
        <v>11105</v>
      </c>
      <c r="AG724" s="134">
        <v>1.75</v>
      </c>
      <c r="AH724" s="134">
        <v>5.875</v>
      </c>
      <c r="AI724" s="134">
        <v>6.125</v>
      </c>
      <c r="AJ724" s="134">
        <v>3.2000000000000001E-2</v>
      </c>
      <c r="AK724" s="134">
        <v>11</v>
      </c>
      <c r="AL724" s="134">
        <v>6.5</v>
      </c>
      <c r="AM724" s="134">
        <v>3.75</v>
      </c>
      <c r="AN724" s="134">
        <v>0.4</v>
      </c>
      <c r="AO724" s="134">
        <v>0.155</v>
      </c>
      <c r="AP724" s="134">
        <v>0</v>
      </c>
      <c r="AQ724" s="134">
        <v>972</v>
      </c>
      <c r="AR724" s="134">
        <v>1.75</v>
      </c>
      <c r="AS724" s="134"/>
      <c r="AT724" s="133" t="s">
        <v>1764</v>
      </c>
      <c r="AU724" s="133" t="s">
        <v>7065</v>
      </c>
      <c r="AV724" s="133" t="s">
        <v>9597</v>
      </c>
      <c r="AW724" s="133" t="s">
        <v>9630</v>
      </c>
    </row>
    <row r="725" spans="1:49" x14ac:dyDescent="0.25">
      <c r="A725" s="80" t="s">
        <v>1779</v>
      </c>
      <c r="B725" s="80" t="s">
        <v>1802</v>
      </c>
      <c r="C725" s="80" t="s">
        <v>9692</v>
      </c>
      <c r="D725" s="80" t="s">
        <v>9693</v>
      </c>
      <c r="E725" s="80" t="s">
        <v>1788</v>
      </c>
      <c r="F725" s="80" t="s">
        <v>9694</v>
      </c>
      <c r="G725" s="80" t="s">
        <v>9695</v>
      </c>
      <c r="H725" s="80" t="s">
        <v>9696</v>
      </c>
      <c r="I725" s="80" t="s">
        <v>5377</v>
      </c>
      <c r="K725" s="80" t="s">
        <v>12332</v>
      </c>
      <c r="L725" s="80" t="s">
        <v>512</v>
      </c>
      <c r="M725" s="80" t="s">
        <v>2607</v>
      </c>
      <c r="N725" s="80" t="s">
        <v>3420</v>
      </c>
      <c r="O725" s="80" t="s">
        <v>3527</v>
      </c>
      <c r="P725" s="80" t="s">
        <v>4722</v>
      </c>
      <c r="Q725" s="80" t="s">
        <v>5374</v>
      </c>
      <c r="R725" s="80" t="s">
        <v>6176</v>
      </c>
      <c r="S725" s="80" t="s">
        <v>1760</v>
      </c>
      <c r="T725" s="80" t="s">
        <v>1757</v>
      </c>
      <c r="U725" s="110">
        <v>5</v>
      </c>
      <c r="V725" s="110">
        <v>30</v>
      </c>
      <c r="W725" s="91">
        <v>1.25</v>
      </c>
      <c r="X725" s="91">
        <v>15</v>
      </c>
      <c r="Y725" s="110" t="s">
        <v>7087</v>
      </c>
      <c r="Z725" s="110" t="s">
        <v>1</v>
      </c>
      <c r="AB725" s="133" t="s">
        <v>7885</v>
      </c>
      <c r="AC725" s="133" t="s">
        <v>7885</v>
      </c>
      <c r="AD725" s="133" t="s">
        <v>1759</v>
      </c>
      <c r="AE725" s="79">
        <v>12</v>
      </c>
      <c r="AF725" s="79" t="s">
        <v>11091</v>
      </c>
      <c r="AG725" s="134">
        <v>0.625</v>
      </c>
      <c r="AH725" s="134">
        <v>6.875</v>
      </c>
      <c r="AI725" s="134">
        <v>6.875</v>
      </c>
      <c r="AJ725" s="134">
        <v>0.13100000000000001</v>
      </c>
      <c r="AK725" s="134">
        <v>7.22</v>
      </c>
      <c r="AL725" s="134">
        <v>6.8449999999999998</v>
      </c>
      <c r="AM725" s="134">
        <v>7.44</v>
      </c>
      <c r="AN725" s="134">
        <v>1.782</v>
      </c>
      <c r="AO725" s="134">
        <v>0.21299999999999999</v>
      </c>
      <c r="AP725" s="134">
        <v>0.5</v>
      </c>
      <c r="AQ725" s="134">
        <v>6.875</v>
      </c>
      <c r="AR725" s="134">
        <v>6.875</v>
      </c>
      <c r="AS725" s="134">
        <v>1.6E-2</v>
      </c>
      <c r="AT725" s="133" t="s">
        <v>9573</v>
      </c>
      <c r="AU725" s="133" t="s">
        <v>1758</v>
      </c>
      <c r="AV725" s="133" t="s">
        <v>9603</v>
      </c>
      <c r="AW725" s="133" t="s">
        <v>9630</v>
      </c>
    </row>
    <row r="726" spans="1:49" x14ac:dyDescent="0.25">
      <c r="A726" s="80" t="s">
        <v>1779</v>
      </c>
      <c r="B726" s="80" t="s">
        <v>1780</v>
      </c>
      <c r="C726" s="80" t="s">
        <v>9670</v>
      </c>
      <c r="D726" s="80" t="s">
        <v>9671</v>
      </c>
      <c r="E726" s="80" t="s">
        <v>1772</v>
      </c>
      <c r="F726" s="80" t="s">
        <v>9672</v>
      </c>
      <c r="G726" s="80" t="s">
        <v>9673</v>
      </c>
      <c r="H726" s="80" t="s">
        <v>9674</v>
      </c>
      <c r="I726" s="80" t="s">
        <v>5375</v>
      </c>
      <c r="K726" s="80" t="s">
        <v>1820</v>
      </c>
      <c r="L726" s="80" t="s">
        <v>1059</v>
      </c>
      <c r="M726" s="80" t="s">
        <v>2521</v>
      </c>
      <c r="N726" s="80" t="s">
        <v>3370</v>
      </c>
      <c r="O726" s="80" t="s">
        <v>3522</v>
      </c>
      <c r="P726" s="80" t="s">
        <v>4656</v>
      </c>
      <c r="Q726" s="80" t="s">
        <v>5375</v>
      </c>
      <c r="R726" s="80" t="s">
        <v>6087</v>
      </c>
      <c r="S726" s="80" t="s">
        <v>1759</v>
      </c>
      <c r="T726" s="80" t="s">
        <v>1759</v>
      </c>
      <c r="U726" s="110">
        <v>43.2</v>
      </c>
      <c r="V726" s="110">
        <v>21.6</v>
      </c>
      <c r="W726" s="91">
        <v>13.05</v>
      </c>
      <c r="X726" s="91">
        <v>13.05</v>
      </c>
      <c r="Y726" s="110" t="s">
        <v>14932</v>
      </c>
      <c r="Z726" s="110" t="s">
        <v>1</v>
      </c>
      <c r="AB726" s="133" t="s">
        <v>7796</v>
      </c>
      <c r="AC726" s="133" t="s">
        <v>7796</v>
      </c>
      <c r="AD726" s="133" t="s">
        <v>1759</v>
      </c>
      <c r="AE726" s="79">
        <v>1</v>
      </c>
      <c r="AF726" s="79" t="s">
        <v>11086</v>
      </c>
      <c r="AG726" s="134">
        <v>2.75</v>
      </c>
      <c r="AH726" s="134">
        <v>2.75</v>
      </c>
      <c r="AI726" s="134">
        <v>40.25</v>
      </c>
      <c r="AJ726" s="134">
        <v>3.133</v>
      </c>
      <c r="AK726" s="134">
        <v>2.75</v>
      </c>
      <c r="AL726" s="134">
        <v>2.75</v>
      </c>
      <c r="AM726" s="134">
        <v>40.625</v>
      </c>
      <c r="AN726" s="134">
        <v>3.2629999999999999</v>
      </c>
      <c r="AO726" s="134">
        <v>0.17799999999999999</v>
      </c>
      <c r="AP726" s="134">
        <v>0.01</v>
      </c>
      <c r="AQ726" s="134">
        <v>1200</v>
      </c>
      <c r="AR726" s="134">
        <v>40</v>
      </c>
      <c r="AS726" s="134"/>
      <c r="AT726" s="133" t="s">
        <v>9571</v>
      </c>
      <c r="AU726" s="133" t="s">
        <v>1759</v>
      </c>
      <c r="AV726" s="133" t="s">
        <v>9602</v>
      </c>
      <c r="AW726" s="133" t="s">
        <v>9629</v>
      </c>
    </row>
    <row r="727" spans="1:49" x14ac:dyDescent="0.25">
      <c r="A727" s="80" t="s">
        <v>1779</v>
      </c>
      <c r="B727" s="80" t="s">
        <v>1780</v>
      </c>
      <c r="C727" s="80" t="s">
        <v>10010</v>
      </c>
      <c r="D727" s="80" t="s">
        <v>10011</v>
      </c>
      <c r="E727" s="80" t="s">
        <v>1781</v>
      </c>
      <c r="F727" s="80" t="s">
        <v>10012</v>
      </c>
      <c r="G727" s="80" t="s">
        <v>9744</v>
      </c>
      <c r="H727" s="80" t="s">
        <v>9669</v>
      </c>
      <c r="I727" s="80" t="s">
        <v>5375</v>
      </c>
      <c r="K727" s="80" t="s">
        <v>1820</v>
      </c>
      <c r="L727" s="80" t="s">
        <v>340</v>
      </c>
      <c r="M727" s="80" t="s">
        <v>2241</v>
      </c>
      <c r="N727" s="80" t="s">
        <v>3393</v>
      </c>
      <c r="O727" s="80" t="s">
        <v>3616</v>
      </c>
      <c r="P727" s="80" t="s">
        <v>4412</v>
      </c>
      <c r="Q727" s="80" t="s">
        <v>5375</v>
      </c>
      <c r="R727" s="80" t="s">
        <v>5804</v>
      </c>
      <c r="S727" s="80" t="s">
        <v>1766</v>
      </c>
      <c r="T727" s="80" t="s">
        <v>1767</v>
      </c>
      <c r="U727" s="110">
        <v>5.4</v>
      </c>
      <c r="V727" s="110">
        <v>27</v>
      </c>
      <c r="W727" s="91">
        <v>1.28</v>
      </c>
      <c r="X727" s="91">
        <v>12.8</v>
      </c>
      <c r="Y727" s="110" t="s">
        <v>7087</v>
      </c>
      <c r="Z727" s="110" t="s">
        <v>1</v>
      </c>
      <c r="AB727" s="133" t="s">
        <v>7513</v>
      </c>
      <c r="AC727" s="133" t="s">
        <v>9024</v>
      </c>
      <c r="AD727" s="133" t="s">
        <v>1759</v>
      </c>
      <c r="AE727" s="79">
        <v>10</v>
      </c>
      <c r="AF727" s="79" t="s">
        <v>11171</v>
      </c>
      <c r="AG727" s="134">
        <v>2.125</v>
      </c>
      <c r="AH727" s="134">
        <v>5</v>
      </c>
      <c r="AI727" s="134">
        <v>5</v>
      </c>
      <c r="AJ727" s="134">
        <v>0.37</v>
      </c>
      <c r="AK727" s="134">
        <v>12.7</v>
      </c>
      <c r="AL727" s="134">
        <v>11.2</v>
      </c>
      <c r="AM727" s="134">
        <v>5.65</v>
      </c>
      <c r="AN727" s="134">
        <v>4.25</v>
      </c>
      <c r="AO727" s="134">
        <v>0.46500000000000002</v>
      </c>
      <c r="AP727" s="134">
        <v>1.2999999999999999E-2</v>
      </c>
      <c r="AQ727" s="134">
        <v>10</v>
      </c>
      <c r="AR727" s="134">
        <v>10</v>
      </c>
      <c r="AS727" s="134">
        <v>6.0000000000000001E-3</v>
      </c>
      <c r="AT727" s="133" t="s">
        <v>1757</v>
      </c>
      <c r="AU727" s="133" t="s">
        <v>1760</v>
      </c>
      <c r="AV727" s="133" t="s">
        <v>9601</v>
      </c>
      <c r="AW727" s="133" t="s">
        <v>9630</v>
      </c>
    </row>
    <row r="728" spans="1:49" x14ac:dyDescent="0.25">
      <c r="A728" s="80" t="s">
        <v>1779</v>
      </c>
      <c r="B728" s="80" t="s">
        <v>1802</v>
      </c>
      <c r="C728" s="80" t="s">
        <v>9918</v>
      </c>
      <c r="D728" s="80" t="s">
        <v>9919</v>
      </c>
      <c r="E728" s="80" t="s">
        <v>1788</v>
      </c>
      <c r="F728" s="80" t="s">
        <v>9920</v>
      </c>
      <c r="G728" s="80" t="s">
        <v>9677</v>
      </c>
      <c r="H728" s="80" t="s">
        <v>9921</v>
      </c>
      <c r="I728" s="80" t="s">
        <v>5377</v>
      </c>
      <c r="K728" s="80" t="s">
        <v>12332</v>
      </c>
      <c r="L728" s="80" t="s">
        <v>517</v>
      </c>
      <c r="M728" s="80" t="s">
        <v>2609</v>
      </c>
      <c r="N728" s="80" t="s">
        <v>3420</v>
      </c>
      <c r="O728" s="80" t="s">
        <v>3523</v>
      </c>
      <c r="P728" s="80" t="s">
        <v>4723</v>
      </c>
      <c r="Q728" s="80" t="s">
        <v>5374</v>
      </c>
      <c r="R728" s="80" t="s">
        <v>6178</v>
      </c>
      <c r="S728" s="80" t="s">
        <v>1760</v>
      </c>
      <c r="T728" s="80" t="s">
        <v>1757</v>
      </c>
      <c r="U728" s="110">
        <v>6.2</v>
      </c>
      <c r="V728" s="110">
        <v>37.200000000000003</v>
      </c>
      <c r="W728" s="91">
        <v>1.55</v>
      </c>
      <c r="X728" s="91">
        <v>18.600000000000001</v>
      </c>
      <c r="Y728" s="110" t="s">
        <v>7087</v>
      </c>
      <c r="Z728" s="110" t="s">
        <v>1</v>
      </c>
      <c r="AB728" s="133" t="s">
        <v>7887</v>
      </c>
      <c r="AC728" s="133" t="s">
        <v>7887</v>
      </c>
      <c r="AD728" s="133" t="s">
        <v>1759</v>
      </c>
      <c r="AE728" s="79">
        <v>12</v>
      </c>
      <c r="AF728" s="79" t="s">
        <v>11145</v>
      </c>
      <c r="AG728" s="134">
        <v>0.75</v>
      </c>
      <c r="AH728" s="134">
        <v>8.875</v>
      </c>
      <c r="AI728" s="134">
        <v>8.875</v>
      </c>
      <c r="AJ728" s="134">
        <v>0.22500000000000001</v>
      </c>
      <c r="AK728" s="134">
        <v>9.2200000000000006</v>
      </c>
      <c r="AL728" s="134">
        <v>7.97</v>
      </c>
      <c r="AM728" s="134">
        <v>9.44</v>
      </c>
      <c r="AN728" s="134">
        <v>3.1</v>
      </c>
      <c r="AO728" s="134">
        <v>0.40100000000000002</v>
      </c>
      <c r="AP728" s="134">
        <v>0.5</v>
      </c>
      <c r="AQ728" s="134">
        <v>8.75</v>
      </c>
      <c r="AR728" s="134">
        <v>8.75</v>
      </c>
      <c r="AS728" s="134">
        <v>0.03</v>
      </c>
      <c r="AT728" s="133" t="s">
        <v>1761</v>
      </c>
      <c r="AU728" s="133" t="s">
        <v>7065</v>
      </c>
      <c r="AV728" s="133" t="s">
        <v>9603</v>
      </c>
      <c r="AW728" s="133" t="s">
        <v>9630</v>
      </c>
    </row>
    <row r="729" spans="1:49" x14ac:dyDescent="0.25">
      <c r="A729" s="80" t="s">
        <v>1779</v>
      </c>
      <c r="B729" s="80" t="s">
        <v>1780</v>
      </c>
      <c r="C729" s="80" t="s">
        <v>10077</v>
      </c>
      <c r="D729" s="80" t="s">
        <v>10078</v>
      </c>
      <c r="E729" s="80" t="s">
        <v>1781</v>
      </c>
      <c r="F729" s="80" t="s">
        <v>10079</v>
      </c>
      <c r="G729" s="80" t="s">
        <v>9677</v>
      </c>
      <c r="H729" s="80" t="s">
        <v>10080</v>
      </c>
      <c r="I729" s="80" t="s">
        <v>5375</v>
      </c>
      <c r="K729" s="80" t="s">
        <v>1820</v>
      </c>
      <c r="L729" s="80" t="s">
        <v>81</v>
      </c>
      <c r="M729" s="80" t="s">
        <v>2357</v>
      </c>
      <c r="N729" s="80" t="s">
        <v>3372</v>
      </c>
      <c r="O729" s="80" t="s">
        <v>3523</v>
      </c>
      <c r="P729" s="80" t="s">
        <v>4024</v>
      </c>
      <c r="Q729" s="80" t="s">
        <v>5375</v>
      </c>
      <c r="R729" s="80" t="s">
        <v>5922</v>
      </c>
      <c r="S729" s="80" t="s">
        <v>7068</v>
      </c>
      <c r="T729" s="80" t="s">
        <v>1757</v>
      </c>
      <c r="U729" s="110">
        <v>18.600000000000001</v>
      </c>
      <c r="V729" s="110">
        <v>111.6</v>
      </c>
      <c r="W729" s="91">
        <v>5.09</v>
      </c>
      <c r="X729" s="91">
        <v>61.08</v>
      </c>
      <c r="Y729" s="110" t="s">
        <v>7087</v>
      </c>
      <c r="Z729" s="110" t="s">
        <v>1</v>
      </c>
      <c r="AB729" s="133" t="s">
        <v>7631</v>
      </c>
      <c r="AC729" s="133" t="s">
        <v>7631</v>
      </c>
      <c r="AD729" s="133" t="s">
        <v>1759</v>
      </c>
      <c r="AE729" s="79">
        <v>12</v>
      </c>
      <c r="AF729" s="79" t="s">
        <v>11189</v>
      </c>
      <c r="AG729" s="134">
        <v>2.375</v>
      </c>
      <c r="AH729" s="134">
        <v>8.875</v>
      </c>
      <c r="AI729" s="134">
        <v>8.875</v>
      </c>
      <c r="AJ729" s="134">
        <v>2.0880000000000001</v>
      </c>
      <c r="AK729" s="134">
        <v>18.562999999999999</v>
      </c>
      <c r="AL729" s="134">
        <v>16.687999999999999</v>
      </c>
      <c r="AM729" s="134">
        <v>9.75</v>
      </c>
      <c r="AN729" s="134">
        <v>26.385999999999999</v>
      </c>
      <c r="AO729" s="134">
        <v>1.748</v>
      </c>
      <c r="AP729" s="134">
        <v>0.5</v>
      </c>
      <c r="AQ729" s="134">
        <v>8.75</v>
      </c>
      <c r="AR729" s="134">
        <v>8.75</v>
      </c>
      <c r="AS729" s="134">
        <v>0.03</v>
      </c>
      <c r="AT729" s="133" t="s">
        <v>1764</v>
      </c>
      <c r="AU729" s="133" t="s">
        <v>7065</v>
      </c>
      <c r="AV729" s="133" t="s">
        <v>9603</v>
      </c>
      <c r="AW729" s="133" t="s">
        <v>9630</v>
      </c>
    </row>
    <row r="730" spans="1:49" x14ac:dyDescent="0.25">
      <c r="A730" s="80" t="s">
        <v>1800</v>
      </c>
      <c r="B730" s="80" t="s">
        <v>1816</v>
      </c>
      <c r="C730" s="80" t="s">
        <v>1768</v>
      </c>
      <c r="D730" s="80" t="s">
        <v>11573</v>
      </c>
      <c r="E730" s="80" t="s">
        <v>1778</v>
      </c>
      <c r="F730" s="80" t="s">
        <v>11592</v>
      </c>
      <c r="G730" s="80" t="s">
        <v>9825</v>
      </c>
      <c r="H730" s="80" t="s">
        <v>11593</v>
      </c>
      <c r="I730" s="80" t="s">
        <v>9635</v>
      </c>
      <c r="K730" s="80" t="s">
        <v>12337</v>
      </c>
      <c r="L730" s="80" t="s">
        <v>11429</v>
      </c>
      <c r="M730" s="80" t="s">
        <v>11508</v>
      </c>
      <c r="N730" s="80" t="s">
        <v>11626</v>
      </c>
      <c r="O730" s="80" t="s">
        <v>11627</v>
      </c>
      <c r="P730" s="80" t="s">
        <v>11628</v>
      </c>
      <c r="Q730" s="80" t="s">
        <v>5374</v>
      </c>
      <c r="R730" s="80" t="s">
        <v>11629</v>
      </c>
      <c r="S730" s="80" t="s">
        <v>1759</v>
      </c>
      <c r="T730" s="80" t="s">
        <v>1758</v>
      </c>
      <c r="U730" s="110">
        <v>7.65</v>
      </c>
      <c r="V730" s="110">
        <v>22.95</v>
      </c>
      <c r="W730" s="91">
        <v>2.8687499999999999</v>
      </c>
      <c r="X730" s="91">
        <v>17.212499999999999</v>
      </c>
      <c r="Y730" s="110" t="s">
        <v>7087</v>
      </c>
      <c r="Z730" s="110" t="s">
        <v>1</v>
      </c>
      <c r="AB730" s="133" t="s">
        <v>11917</v>
      </c>
      <c r="AC730" s="133" t="s">
        <v>11918</v>
      </c>
      <c r="AD730" s="133" t="s">
        <v>1757</v>
      </c>
      <c r="AE730" s="79">
        <v>72</v>
      </c>
      <c r="AF730" s="79" t="s">
        <v>12091</v>
      </c>
      <c r="AG730" s="134">
        <v>0.25</v>
      </c>
      <c r="AH730" s="134">
        <v>9.5</v>
      </c>
      <c r="AI730" s="134">
        <v>12.25</v>
      </c>
      <c r="AJ730" s="134">
        <v>0.41599999999999998</v>
      </c>
      <c r="AK730" s="134">
        <v>12.5</v>
      </c>
      <c r="AL730" s="134">
        <v>9.75</v>
      </c>
      <c r="AM730" s="134">
        <v>2.5</v>
      </c>
      <c r="AN730" s="134">
        <v>2.6</v>
      </c>
      <c r="AO730" s="134">
        <v>0.17599999999999999</v>
      </c>
      <c r="AP730" s="134">
        <v>9</v>
      </c>
      <c r="AQ730" s="134">
        <v>9</v>
      </c>
      <c r="AR730" s="134">
        <v>9</v>
      </c>
      <c r="AS730" s="134">
        <v>0.54400000000000004</v>
      </c>
      <c r="AT730" s="133" t="s">
        <v>1771</v>
      </c>
      <c r="AU730" s="133" t="s">
        <v>1791</v>
      </c>
      <c r="AV730" s="133" t="s">
        <v>9610</v>
      </c>
      <c r="AW730" s="133" t="s">
        <v>9628</v>
      </c>
    </row>
    <row r="731" spans="1:49" x14ac:dyDescent="0.25">
      <c r="A731" s="80" t="s">
        <v>1779</v>
      </c>
      <c r="B731" s="80" t="s">
        <v>1780</v>
      </c>
      <c r="C731" s="80" t="s">
        <v>10037</v>
      </c>
      <c r="D731" s="80" t="s">
        <v>10038</v>
      </c>
      <c r="E731" s="80" t="s">
        <v>7086</v>
      </c>
      <c r="F731" s="80" t="s">
        <v>10039</v>
      </c>
      <c r="G731" s="80" t="s">
        <v>9700</v>
      </c>
      <c r="H731" s="80" t="s">
        <v>10040</v>
      </c>
      <c r="I731" s="80" t="s">
        <v>9728</v>
      </c>
      <c r="K731" s="80" t="s">
        <v>12328</v>
      </c>
      <c r="L731" s="80" t="s">
        <v>140</v>
      </c>
      <c r="M731" s="80" t="s">
        <v>2529</v>
      </c>
      <c r="N731" s="80" t="s">
        <v>3382</v>
      </c>
      <c r="O731" s="80" t="s">
        <v>3623</v>
      </c>
      <c r="P731" s="80" t="s">
        <v>4083</v>
      </c>
      <c r="Q731" s="80" t="s">
        <v>5379</v>
      </c>
      <c r="R731" s="80" t="s">
        <v>6095</v>
      </c>
      <c r="S731" s="80" t="s">
        <v>1759</v>
      </c>
      <c r="T731" s="80" t="s">
        <v>1757</v>
      </c>
      <c r="U731" s="110">
        <v>1.9</v>
      </c>
      <c r="V731" s="110">
        <v>11.4</v>
      </c>
      <c r="W731" s="91">
        <v>1.1020000000000001</v>
      </c>
      <c r="X731" s="91">
        <v>13.224</v>
      </c>
      <c r="Y731" s="110" t="s">
        <v>14932</v>
      </c>
      <c r="Z731" s="110" t="s">
        <v>1</v>
      </c>
      <c r="AB731" s="133" t="s">
        <v>7804</v>
      </c>
      <c r="AC731" s="133" t="s">
        <v>9151</v>
      </c>
      <c r="AD731" s="133" t="s">
        <v>1764</v>
      </c>
      <c r="AE731" s="79">
        <v>48</v>
      </c>
      <c r="AF731" s="79" t="s">
        <v>11178</v>
      </c>
      <c r="AG731" s="134">
        <v>0.17</v>
      </c>
      <c r="AH731" s="134">
        <v>7.5</v>
      </c>
      <c r="AI731" s="134">
        <v>14</v>
      </c>
      <c r="AJ731" s="134">
        <v>0.14399999999999999</v>
      </c>
      <c r="AK731" s="134">
        <v>15</v>
      </c>
      <c r="AL731" s="134">
        <v>8</v>
      </c>
      <c r="AM731" s="134">
        <v>1.75</v>
      </c>
      <c r="AN731" s="134">
        <v>1.8</v>
      </c>
      <c r="AO731" s="134">
        <v>0.122</v>
      </c>
      <c r="AP731" s="134">
        <v>0</v>
      </c>
      <c r="AQ731" s="134">
        <v>108</v>
      </c>
      <c r="AR731" s="134">
        <v>54</v>
      </c>
      <c r="AS731" s="134"/>
      <c r="AT731" s="133" t="s">
        <v>1765</v>
      </c>
      <c r="AU731" s="133" t="s">
        <v>7080</v>
      </c>
      <c r="AV731" s="133" t="s">
        <v>9602</v>
      </c>
      <c r="AW731" s="133" t="s">
        <v>9629</v>
      </c>
    </row>
    <row r="732" spans="1:49" x14ac:dyDescent="0.25">
      <c r="A732" s="80" t="s">
        <v>1779</v>
      </c>
      <c r="B732" s="80" t="s">
        <v>1780</v>
      </c>
      <c r="C732" s="80" t="s">
        <v>10037</v>
      </c>
      <c r="D732" s="80" t="s">
        <v>10038</v>
      </c>
      <c r="E732" s="80" t="s">
        <v>7086</v>
      </c>
      <c r="F732" s="80" t="s">
        <v>10039</v>
      </c>
      <c r="G732" s="80" t="s">
        <v>9700</v>
      </c>
      <c r="H732" s="80" t="s">
        <v>10040</v>
      </c>
      <c r="I732" s="80" t="s">
        <v>9728</v>
      </c>
      <c r="K732" s="80" t="s">
        <v>12331</v>
      </c>
      <c r="L732" s="80" t="s">
        <v>249</v>
      </c>
      <c r="M732" s="80" t="s">
        <v>2245</v>
      </c>
      <c r="N732" s="80" t="s">
        <v>3383</v>
      </c>
      <c r="O732" s="80" t="s">
        <v>3623</v>
      </c>
      <c r="P732" s="80" t="s">
        <v>4416</v>
      </c>
      <c r="Q732" s="80" t="s">
        <v>5379</v>
      </c>
      <c r="R732" s="80" t="s">
        <v>5808</v>
      </c>
      <c r="S732" s="80" t="s">
        <v>1759</v>
      </c>
      <c r="T732" s="80" t="s">
        <v>1757</v>
      </c>
      <c r="U732" s="110">
        <v>1.9</v>
      </c>
      <c r="V732" s="110">
        <v>11.4</v>
      </c>
      <c r="W732" s="91">
        <v>1.1020000000000001</v>
      </c>
      <c r="X732" s="91">
        <v>13.224</v>
      </c>
      <c r="Y732" s="110" t="s">
        <v>14932</v>
      </c>
      <c r="Z732" s="110" t="s">
        <v>1</v>
      </c>
      <c r="AB732" s="133" t="s">
        <v>7517</v>
      </c>
      <c r="AC732" s="133" t="s">
        <v>9026</v>
      </c>
      <c r="AD732" s="133" t="s">
        <v>1764</v>
      </c>
      <c r="AE732" s="79">
        <v>48</v>
      </c>
      <c r="AF732" s="79" t="s">
        <v>11178</v>
      </c>
      <c r="AG732" s="134">
        <v>0.17</v>
      </c>
      <c r="AH732" s="134">
        <v>7.5</v>
      </c>
      <c r="AI732" s="134">
        <v>14</v>
      </c>
      <c r="AJ732" s="134">
        <v>0.14399999999999999</v>
      </c>
      <c r="AK732" s="134">
        <v>15</v>
      </c>
      <c r="AL732" s="134">
        <v>8</v>
      </c>
      <c r="AM732" s="134">
        <v>1.75</v>
      </c>
      <c r="AN732" s="134">
        <v>1.8</v>
      </c>
      <c r="AO732" s="134">
        <v>0.122</v>
      </c>
      <c r="AP732" s="134">
        <v>0</v>
      </c>
      <c r="AQ732" s="134">
        <v>108</v>
      </c>
      <c r="AR732" s="134">
        <v>54</v>
      </c>
      <c r="AS732" s="134"/>
      <c r="AT732" s="133" t="s">
        <v>1765</v>
      </c>
      <c r="AU732" s="133" t="s">
        <v>7080</v>
      </c>
      <c r="AV732" s="133" t="s">
        <v>9602</v>
      </c>
      <c r="AW732" s="133" t="s">
        <v>9629</v>
      </c>
    </row>
    <row r="733" spans="1:49" x14ac:dyDescent="0.25">
      <c r="A733" s="80" t="s">
        <v>1779</v>
      </c>
      <c r="B733" s="80" t="s">
        <v>1797</v>
      </c>
      <c r="C733" s="80" t="s">
        <v>10363</v>
      </c>
      <c r="D733" s="80" t="s">
        <v>10364</v>
      </c>
      <c r="E733" s="80" t="s">
        <v>1793</v>
      </c>
      <c r="F733" s="80" t="s">
        <v>10365</v>
      </c>
      <c r="G733" s="80" t="s">
        <v>9677</v>
      </c>
      <c r="H733" s="80" t="s">
        <v>10366</v>
      </c>
      <c r="I733" s="80" t="s">
        <v>5377</v>
      </c>
      <c r="K733" s="80" t="s">
        <v>1820</v>
      </c>
      <c r="L733" s="80" t="s">
        <v>624</v>
      </c>
      <c r="M733" s="80" t="s">
        <v>2620</v>
      </c>
      <c r="N733" s="80" t="s">
        <v>3421</v>
      </c>
      <c r="O733" s="80" t="s">
        <v>3751</v>
      </c>
      <c r="P733" s="80" t="s">
        <v>4730</v>
      </c>
      <c r="Q733" s="80" t="s">
        <v>5374</v>
      </c>
      <c r="R733" s="80" t="s">
        <v>6188</v>
      </c>
      <c r="S733" s="80" t="s">
        <v>1760</v>
      </c>
      <c r="T733" s="80" t="s">
        <v>1757</v>
      </c>
      <c r="U733" s="110">
        <v>6.85</v>
      </c>
      <c r="V733" s="110">
        <v>41.1</v>
      </c>
      <c r="W733" s="91">
        <v>1.7124999999999999</v>
      </c>
      <c r="X733" s="91">
        <v>20.55</v>
      </c>
      <c r="Y733" s="110" t="s">
        <v>7087</v>
      </c>
      <c r="Z733" s="110" t="s">
        <v>1</v>
      </c>
      <c r="AB733" s="133" t="s">
        <v>7898</v>
      </c>
      <c r="AC733" s="133" t="s">
        <v>7898</v>
      </c>
      <c r="AD733" s="133" t="s">
        <v>1759</v>
      </c>
      <c r="AE733" s="79">
        <v>12</v>
      </c>
      <c r="AF733" s="79" t="s">
        <v>11259</v>
      </c>
      <c r="AG733" s="134">
        <v>0.75</v>
      </c>
      <c r="AH733" s="134">
        <v>9.25</v>
      </c>
      <c r="AI733" s="134">
        <v>9.25</v>
      </c>
      <c r="AJ733" s="134">
        <v>0.313</v>
      </c>
      <c r="AK733" s="134">
        <v>9.6999999999999993</v>
      </c>
      <c r="AL733" s="134">
        <v>7.2</v>
      </c>
      <c r="AM733" s="134">
        <v>10.025</v>
      </c>
      <c r="AN733" s="134">
        <v>4.1840000000000002</v>
      </c>
      <c r="AO733" s="134">
        <v>0.40500000000000003</v>
      </c>
      <c r="AP733" s="134">
        <v>0.5</v>
      </c>
      <c r="AQ733" s="134">
        <v>8.75</v>
      </c>
      <c r="AR733" s="134">
        <v>8.75</v>
      </c>
      <c r="AS733" s="134"/>
      <c r="AT733" s="133" t="s">
        <v>9557</v>
      </c>
      <c r="AU733" s="133" t="s">
        <v>1764</v>
      </c>
      <c r="AV733" s="133" t="s">
        <v>9603</v>
      </c>
      <c r="AW733" s="133" t="s">
        <v>9630</v>
      </c>
    </row>
    <row r="734" spans="1:49" x14ac:dyDescent="0.25">
      <c r="A734" s="80" t="s">
        <v>1779</v>
      </c>
      <c r="B734" s="80" t="s">
        <v>1780</v>
      </c>
      <c r="C734" s="80" t="s">
        <v>9736</v>
      </c>
      <c r="D734" s="80" t="s">
        <v>9737</v>
      </c>
      <c r="E734" s="80" t="s">
        <v>1794</v>
      </c>
      <c r="F734" s="80" t="s">
        <v>9738</v>
      </c>
      <c r="G734" s="80" t="s">
        <v>9726</v>
      </c>
      <c r="H734" s="80" t="s">
        <v>9739</v>
      </c>
      <c r="I734" s="80" t="s">
        <v>5375</v>
      </c>
      <c r="K734" s="80" t="s">
        <v>1820</v>
      </c>
      <c r="L734" s="80" t="s">
        <v>788</v>
      </c>
      <c r="M734" s="80" t="s">
        <v>2361</v>
      </c>
      <c r="N734" s="80" t="s">
        <v>3393</v>
      </c>
      <c r="O734" s="80" t="s">
        <v>3535</v>
      </c>
      <c r="P734" s="80" t="s">
        <v>4511</v>
      </c>
      <c r="Q734" s="80" t="s">
        <v>5375</v>
      </c>
      <c r="R734" s="80" t="s">
        <v>5926</v>
      </c>
      <c r="S734" s="80" t="s">
        <v>1762</v>
      </c>
      <c r="T734" s="80" t="s">
        <v>1767</v>
      </c>
      <c r="U734" s="110">
        <v>8.25</v>
      </c>
      <c r="V734" s="110">
        <v>41.25</v>
      </c>
      <c r="W734" s="91">
        <v>3.1654</v>
      </c>
      <c r="X734" s="91">
        <v>31.654</v>
      </c>
      <c r="Y734" s="110" t="s">
        <v>14933</v>
      </c>
      <c r="Z734" s="110" t="s">
        <v>1</v>
      </c>
      <c r="AB734" s="133" t="s">
        <v>7635</v>
      </c>
      <c r="AC734" s="133" t="s">
        <v>7635</v>
      </c>
      <c r="AD734" s="133" t="s">
        <v>1759</v>
      </c>
      <c r="AE734" s="79">
        <v>10</v>
      </c>
      <c r="AF734" s="79" t="s">
        <v>11102</v>
      </c>
      <c r="AG734" s="134">
        <v>3.15</v>
      </c>
      <c r="AH734" s="134">
        <v>3.15</v>
      </c>
      <c r="AI734" s="134">
        <v>9.5299999999999994</v>
      </c>
      <c r="AJ734" s="134">
        <v>0.41199999999999998</v>
      </c>
      <c r="AK734" s="134">
        <v>16.2</v>
      </c>
      <c r="AL734" s="134">
        <v>6.8250000000000002</v>
      </c>
      <c r="AM734" s="134">
        <v>10.525</v>
      </c>
      <c r="AN734" s="134">
        <v>4.29</v>
      </c>
      <c r="AO734" s="134">
        <v>0.67300000000000004</v>
      </c>
      <c r="AP734" s="134">
        <v>3.125</v>
      </c>
      <c r="AQ734" s="134">
        <v>3.125</v>
      </c>
      <c r="AR734" s="134">
        <v>3.75</v>
      </c>
      <c r="AS734" s="134">
        <v>2.5000000000000001E-2</v>
      </c>
      <c r="AT734" s="133" t="s">
        <v>1765</v>
      </c>
      <c r="AU734" s="133" t="s">
        <v>1764</v>
      </c>
      <c r="AV734" s="133" t="s">
        <v>9608</v>
      </c>
      <c r="AW734" s="133" t="s">
        <v>9629</v>
      </c>
    </row>
    <row r="735" spans="1:49" x14ac:dyDescent="0.25">
      <c r="A735" s="80" t="s">
        <v>1779</v>
      </c>
      <c r="B735" s="80" t="s">
        <v>1780</v>
      </c>
      <c r="C735" s="80" t="s">
        <v>9776</v>
      </c>
      <c r="D735" s="80" t="s">
        <v>9777</v>
      </c>
      <c r="E735" s="80" t="s">
        <v>1781</v>
      </c>
      <c r="F735" s="80" t="s">
        <v>9778</v>
      </c>
      <c r="G735" s="80" t="s">
        <v>9668</v>
      </c>
      <c r="H735" s="80" t="s">
        <v>9779</v>
      </c>
      <c r="I735" s="80" t="s">
        <v>5375</v>
      </c>
      <c r="K735" s="80" t="s">
        <v>1820</v>
      </c>
      <c r="L735" s="80" t="s">
        <v>752</v>
      </c>
      <c r="M735" s="80" t="s">
        <v>2532</v>
      </c>
      <c r="N735" s="80" t="s">
        <v>3369</v>
      </c>
      <c r="O735" s="80" t="s">
        <v>3546</v>
      </c>
      <c r="P735" s="80" t="s">
        <v>4134</v>
      </c>
      <c r="Q735" s="80" t="s">
        <v>5375</v>
      </c>
      <c r="R735" s="80" t="s">
        <v>6098</v>
      </c>
      <c r="S735" s="80" t="s">
        <v>1766</v>
      </c>
      <c r="T735" s="80" t="s">
        <v>1757</v>
      </c>
      <c r="U735" s="110">
        <v>5.8</v>
      </c>
      <c r="V735" s="110">
        <v>34.799999999999997</v>
      </c>
      <c r="W735" s="91">
        <v>1.47</v>
      </c>
      <c r="X735" s="91">
        <v>17.64</v>
      </c>
      <c r="Y735" s="110" t="s">
        <v>7087</v>
      </c>
      <c r="Z735" s="110" t="s">
        <v>1</v>
      </c>
      <c r="AB735" s="133" t="s">
        <v>7807</v>
      </c>
      <c r="AC735" s="133" t="s">
        <v>7807</v>
      </c>
      <c r="AD735" s="133" t="s">
        <v>1759</v>
      </c>
      <c r="AE735" s="79">
        <v>12</v>
      </c>
      <c r="AF735" s="79" t="s">
        <v>11111</v>
      </c>
      <c r="AG735" s="134">
        <v>1.5</v>
      </c>
      <c r="AH735" s="134">
        <v>6.5</v>
      </c>
      <c r="AI735" s="134">
        <v>6.5</v>
      </c>
      <c r="AJ735" s="134">
        <v>0.43099999999999999</v>
      </c>
      <c r="AK735" s="134">
        <v>13.688000000000001</v>
      </c>
      <c r="AL735" s="134">
        <v>13.063000000000001</v>
      </c>
      <c r="AM735" s="134">
        <v>7</v>
      </c>
      <c r="AN735" s="134">
        <v>5.8920000000000003</v>
      </c>
      <c r="AO735" s="134">
        <v>0.72399999999999998</v>
      </c>
      <c r="AP735" s="134">
        <v>5.5E-2</v>
      </c>
      <c r="AQ735" s="134">
        <v>12.875</v>
      </c>
      <c r="AR735" s="134">
        <v>12.875</v>
      </c>
      <c r="AS735" s="134">
        <v>6.0000000000000001E-3</v>
      </c>
      <c r="AT735" s="133" t="s">
        <v>7075</v>
      </c>
      <c r="AU735" s="133" t="s">
        <v>1758</v>
      </c>
      <c r="AV735" s="133" t="s">
        <v>9601</v>
      </c>
      <c r="AW735" s="133" t="s">
        <v>9630</v>
      </c>
    </row>
    <row r="736" spans="1:49" x14ac:dyDescent="0.25">
      <c r="A736" s="80" t="s">
        <v>1779</v>
      </c>
      <c r="B736" s="80" t="s">
        <v>1780</v>
      </c>
      <c r="C736" s="80" t="s">
        <v>10010</v>
      </c>
      <c r="D736" s="80" t="s">
        <v>10011</v>
      </c>
      <c r="E736" s="80" t="s">
        <v>1781</v>
      </c>
      <c r="F736" s="80" t="s">
        <v>10012</v>
      </c>
      <c r="G736" s="80" t="s">
        <v>9744</v>
      </c>
      <c r="H736" s="80" t="s">
        <v>9669</v>
      </c>
      <c r="I736" s="80" t="s">
        <v>5375</v>
      </c>
      <c r="K736" s="80" t="s">
        <v>1820</v>
      </c>
      <c r="L736" s="80" t="s">
        <v>285</v>
      </c>
      <c r="M736" s="80" t="s">
        <v>2249</v>
      </c>
      <c r="N736" s="80" t="s">
        <v>3366</v>
      </c>
      <c r="O736" s="80" t="s">
        <v>3616</v>
      </c>
      <c r="P736" s="80" t="s">
        <v>4420</v>
      </c>
      <c r="Q736" s="80" t="s">
        <v>5375</v>
      </c>
      <c r="R736" s="80" t="s">
        <v>5812</v>
      </c>
      <c r="S736" s="80" t="s">
        <v>1766</v>
      </c>
      <c r="T736" s="80" t="s">
        <v>1767</v>
      </c>
      <c r="U736" s="110">
        <v>5.4</v>
      </c>
      <c r="V736" s="110">
        <v>27</v>
      </c>
      <c r="W736" s="91">
        <v>1.28</v>
      </c>
      <c r="X736" s="91">
        <v>12.8</v>
      </c>
      <c r="Y736" s="110" t="s">
        <v>7087</v>
      </c>
      <c r="Z736" s="110" t="s">
        <v>1</v>
      </c>
      <c r="AB736" s="133" t="s">
        <v>7521</v>
      </c>
      <c r="AC736" s="133" t="s">
        <v>9030</v>
      </c>
      <c r="AD736" s="133" t="s">
        <v>1759</v>
      </c>
      <c r="AE736" s="79">
        <v>10</v>
      </c>
      <c r="AF736" s="79" t="s">
        <v>11171</v>
      </c>
      <c r="AG736" s="134">
        <v>2.125</v>
      </c>
      <c r="AH736" s="134">
        <v>5</v>
      </c>
      <c r="AI736" s="134">
        <v>5</v>
      </c>
      <c r="AJ736" s="134">
        <v>0.37</v>
      </c>
      <c r="AK736" s="134">
        <v>12.7</v>
      </c>
      <c r="AL736" s="134">
        <v>11.2</v>
      </c>
      <c r="AM736" s="134">
        <v>5.65</v>
      </c>
      <c r="AN736" s="134">
        <v>4.25</v>
      </c>
      <c r="AO736" s="134">
        <v>0.46500000000000002</v>
      </c>
      <c r="AP736" s="134">
        <v>1.2999999999999999E-2</v>
      </c>
      <c r="AQ736" s="134">
        <v>10</v>
      </c>
      <c r="AR736" s="134">
        <v>10</v>
      </c>
      <c r="AS736" s="134">
        <v>6.0000000000000001E-3</v>
      </c>
      <c r="AT736" s="133" t="s">
        <v>1757</v>
      </c>
      <c r="AU736" s="133" t="s">
        <v>1760</v>
      </c>
      <c r="AV736" s="133" t="s">
        <v>9601</v>
      </c>
      <c r="AW736" s="133" t="s">
        <v>9630</v>
      </c>
    </row>
    <row r="737" spans="1:49" x14ac:dyDescent="0.25">
      <c r="A737" s="80" t="s">
        <v>1779</v>
      </c>
      <c r="B737" s="80" t="s">
        <v>1797</v>
      </c>
      <c r="C737" s="80" t="s">
        <v>10370</v>
      </c>
      <c r="D737" s="80" t="s">
        <v>10371</v>
      </c>
      <c r="E737" s="80" t="s">
        <v>1793</v>
      </c>
      <c r="F737" s="80" t="s">
        <v>10372</v>
      </c>
      <c r="G737" s="80" t="s">
        <v>9695</v>
      </c>
      <c r="H737" s="80" t="s">
        <v>10366</v>
      </c>
      <c r="I737" s="80" t="s">
        <v>5377</v>
      </c>
      <c r="K737" s="80" t="s">
        <v>1820</v>
      </c>
      <c r="L737" s="80" t="s">
        <v>250</v>
      </c>
      <c r="M737" s="80" t="s">
        <v>2623</v>
      </c>
      <c r="N737" s="80" t="s">
        <v>3421</v>
      </c>
      <c r="O737" s="80" t="s">
        <v>3753</v>
      </c>
      <c r="P737" s="80" t="s">
        <v>4733</v>
      </c>
      <c r="Q737" s="80" t="s">
        <v>5374</v>
      </c>
      <c r="R737" s="80" t="s">
        <v>6191</v>
      </c>
      <c r="S737" s="80" t="s">
        <v>1760</v>
      </c>
      <c r="T737" s="80" t="s">
        <v>1757</v>
      </c>
      <c r="U737" s="110">
        <v>5.35</v>
      </c>
      <c r="V737" s="110">
        <v>32.1</v>
      </c>
      <c r="W737" s="91">
        <v>1.3374999999999999</v>
      </c>
      <c r="X737" s="91">
        <v>16.05</v>
      </c>
      <c r="Y737" s="110" t="s">
        <v>7087</v>
      </c>
      <c r="Z737" s="110" t="s">
        <v>1</v>
      </c>
      <c r="AB737" s="133" t="s">
        <v>7901</v>
      </c>
      <c r="AC737" s="133" t="s">
        <v>7901</v>
      </c>
      <c r="AD737" s="133" t="s">
        <v>1759</v>
      </c>
      <c r="AE737" s="79">
        <v>12</v>
      </c>
      <c r="AF737" s="79" t="s">
        <v>11260</v>
      </c>
      <c r="AG737" s="134">
        <v>0.75</v>
      </c>
      <c r="AH737" s="134">
        <v>7.125</v>
      </c>
      <c r="AI737" s="134">
        <v>7.125</v>
      </c>
      <c r="AJ737" s="134">
        <v>0.16300000000000001</v>
      </c>
      <c r="AK737" s="134">
        <v>7.22</v>
      </c>
      <c r="AL737" s="134">
        <v>6.8449999999999998</v>
      </c>
      <c r="AM737" s="134">
        <v>7.44</v>
      </c>
      <c r="AN737" s="134">
        <v>2.1659999999999999</v>
      </c>
      <c r="AO737" s="134">
        <v>0.21299999999999999</v>
      </c>
      <c r="AP737" s="134">
        <v>0.5</v>
      </c>
      <c r="AQ737" s="134">
        <v>6.75</v>
      </c>
      <c r="AR737" s="134">
        <v>6.75</v>
      </c>
      <c r="AS737" s="134"/>
      <c r="AT737" s="133" t="s">
        <v>9573</v>
      </c>
      <c r="AU737" s="133" t="s">
        <v>1758</v>
      </c>
      <c r="AV737" s="133" t="s">
        <v>9603</v>
      </c>
      <c r="AW737" s="133" t="s">
        <v>9630</v>
      </c>
    </row>
    <row r="738" spans="1:49" x14ac:dyDescent="0.25">
      <c r="A738" s="80" t="s">
        <v>1779</v>
      </c>
      <c r="B738" s="80" t="s">
        <v>1780</v>
      </c>
      <c r="C738" s="80" t="s">
        <v>9736</v>
      </c>
      <c r="D738" s="80" t="s">
        <v>9737</v>
      </c>
      <c r="E738" s="80" t="s">
        <v>1794</v>
      </c>
      <c r="F738" s="80" t="s">
        <v>9738</v>
      </c>
      <c r="G738" s="80" t="s">
        <v>9726</v>
      </c>
      <c r="H738" s="80" t="s">
        <v>9739</v>
      </c>
      <c r="I738" s="80" t="s">
        <v>5375</v>
      </c>
      <c r="K738" s="80" t="s">
        <v>1820</v>
      </c>
      <c r="L738" s="80" t="s">
        <v>82</v>
      </c>
      <c r="M738" s="80" t="s">
        <v>2367</v>
      </c>
      <c r="N738" s="80" t="s">
        <v>3366</v>
      </c>
      <c r="O738" s="80" t="s">
        <v>3535</v>
      </c>
      <c r="P738" s="80" t="s">
        <v>4516</v>
      </c>
      <c r="Q738" s="80" t="s">
        <v>5375</v>
      </c>
      <c r="R738" s="80" t="s">
        <v>5932</v>
      </c>
      <c r="S738" s="80" t="s">
        <v>1762</v>
      </c>
      <c r="T738" s="80" t="s">
        <v>1767</v>
      </c>
      <c r="U738" s="110">
        <v>8.25</v>
      </c>
      <c r="V738" s="110">
        <v>41.25</v>
      </c>
      <c r="W738" s="91">
        <v>3.1654</v>
      </c>
      <c r="X738" s="91">
        <v>31.654</v>
      </c>
      <c r="Y738" s="110" t="s">
        <v>14933</v>
      </c>
      <c r="Z738" s="110" t="s">
        <v>1</v>
      </c>
      <c r="AB738" s="133" t="s">
        <v>7641</v>
      </c>
      <c r="AC738" s="133" t="s">
        <v>7641</v>
      </c>
      <c r="AD738" s="133" t="s">
        <v>1759</v>
      </c>
      <c r="AE738" s="79">
        <v>10</v>
      </c>
      <c r="AF738" s="79" t="s">
        <v>11102</v>
      </c>
      <c r="AG738" s="134">
        <v>3.15</v>
      </c>
      <c r="AH738" s="134">
        <v>3.15</v>
      </c>
      <c r="AI738" s="134">
        <v>9.5299999999999994</v>
      </c>
      <c r="AJ738" s="134">
        <v>0.41199999999999998</v>
      </c>
      <c r="AK738" s="134">
        <v>16.2</v>
      </c>
      <c r="AL738" s="134">
        <v>6.8250000000000002</v>
      </c>
      <c r="AM738" s="134">
        <v>10.525</v>
      </c>
      <c r="AN738" s="134">
        <v>4.29</v>
      </c>
      <c r="AO738" s="134">
        <v>0.67300000000000004</v>
      </c>
      <c r="AP738" s="134">
        <v>3.125</v>
      </c>
      <c r="AQ738" s="134">
        <v>3.125</v>
      </c>
      <c r="AR738" s="134">
        <v>3.75</v>
      </c>
      <c r="AS738" s="134">
        <v>2.5000000000000001E-2</v>
      </c>
      <c r="AT738" s="133" t="s">
        <v>1765</v>
      </c>
      <c r="AU738" s="133" t="s">
        <v>1764</v>
      </c>
      <c r="AV738" s="133" t="s">
        <v>9608</v>
      </c>
      <c r="AW738" s="133" t="s">
        <v>9629</v>
      </c>
    </row>
    <row r="739" spans="1:49" x14ac:dyDescent="0.25">
      <c r="A739" s="80" t="s">
        <v>1779</v>
      </c>
      <c r="B739" s="80" t="s">
        <v>1780</v>
      </c>
      <c r="C739" s="80" t="s">
        <v>10281</v>
      </c>
      <c r="D739" s="80" t="s">
        <v>10282</v>
      </c>
      <c r="E739" s="80" t="s">
        <v>1772</v>
      </c>
      <c r="F739" s="80" t="s">
        <v>10283</v>
      </c>
      <c r="G739" s="80" t="s">
        <v>9673</v>
      </c>
      <c r="H739" s="80" t="s">
        <v>10284</v>
      </c>
      <c r="I739" s="80" t="s">
        <v>5375</v>
      </c>
      <c r="K739" s="80" t="s">
        <v>1820</v>
      </c>
      <c r="L739" s="80" t="s">
        <v>1061</v>
      </c>
      <c r="M739" s="80" t="s">
        <v>2534</v>
      </c>
      <c r="N739" s="80" t="s">
        <v>3371</v>
      </c>
      <c r="O739" s="80" t="s">
        <v>3522</v>
      </c>
      <c r="P739" s="80" t="s">
        <v>4181</v>
      </c>
      <c r="Q739" s="80" t="s">
        <v>5375</v>
      </c>
      <c r="R739" s="80" t="s">
        <v>6100</v>
      </c>
      <c r="S739" s="80" t="s">
        <v>1759</v>
      </c>
      <c r="T739" s="80" t="s">
        <v>1758</v>
      </c>
      <c r="U739" s="110">
        <v>43.2</v>
      </c>
      <c r="V739" s="110">
        <v>129.6</v>
      </c>
      <c r="W739" s="91">
        <v>13.05</v>
      </c>
      <c r="X739" s="91">
        <v>78.3</v>
      </c>
      <c r="Y739" s="110" t="s">
        <v>14932</v>
      </c>
      <c r="Z739" s="110" t="s">
        <v>1</v>
      </c>
      <c r="AB739" s="133" t="s">
        <v>7809</v>
      </c>
      <c r="AC739" s="133" t="s">
        <v>7809</v>
      </c>
      <c r="AD739" s="133" t="s">
        <v>1759</v>
      </c>
      <c r="AE739" s="79">
        <v>6</v>
      </c>
      <c r="AF739" s="79" t="s">
        <v>11086</v>
      </c>
      <c r="AG739" s="134">
        <v>2.75</v>
      </c>
      <c r="AH739" s="134">
        <v>2.75</v>
      </c>
      <c r="AI739" s="134">
        <v>40.25</v>
      </c>
      <c r="AJ739" s="134">
        <v>2.16</v>
      </c>
      <c r="AK739" s="134">
        <v>41.25</v>
      </c>
      <c r="AL739" s="134">
        <v>8.375</v>
      </c>
      <c r="AM739" s="134">
        <v>5.6879999999999997</v>
      </c>
      <c r="AN739" s="134">
        <v>13.5</v>
      </c>
      <c r="AO739" s="134">
        <v>1.137</v>
      </c>
      <c r="AP739" s="134">
        <v>0.01</v>
      </c>
      <c r="AQ739" s="134">
        <v>1200</v>
      </c>
      <c r="AR739" s="134">
        <v>40</v>
      </c>
      <c r="AS739" s="134"/>
      <c r="AT739" s="133" t="s">
        <v>7065</v>
      </c>
      <c r="AU739" s="133" t="s">
        <v>1760</v>
      </c>
      <c r="AV739" s="133" t="s">
        <v>9602</v>
      </c>
      <c r="AW739" s="133" t="s">
        <v>9629</v>
      </c>
    </row>
    <row r="740" spans="1:49" x14ac:dyDescent="0.25">
      <c r="A740" s="80" t="s">
        <v>1800</v>
      </c>
      <c r="B740" s="80" t="s">
        <v>1816</v>
      </c>
      <c r="C740" s="80" t="s">
        <v>1768</v>
      </c>
      <c r="D740" s="80" t="s">
        <v>11573</v>
      </c>
      <c r="E740" s="80" t="s">
        <v>1778</v>
      </c>
      <c r="F740" s="80" t="s">
        <v>11592</v>
      </c>
      <c r="G740" s="80" t="s">
        <v>9825</v>
      </c>
      <c r="H740" s="80" t="s">
        <v>11593</v>
      </c>
      <c r="I740" s="80" t="s">
        <v>9635</v>
      </c>
      <c r="K740" s="80" t="s">
        <v>12337</v>
      </c>
      <c r="L740" s="80" t="s">
        <v>11431</v>
      </c>
      <c r="M740" s="80" t="s">
        <v>11510</v>
      </c>
      <c r="N740" s="80" t="s">
        <v>11626</v>
      </c>
      <c r="O740" s="80" t="s">
        <v>11633</v>
      </c>
      <c r="P740" s="80" t="s">
        <v>11634</v>
      </c>
      <c r="Q740" s="80" t="s">
        <v>5374</v>
      </c>
      <c r="R740" s="80" t="s">
        <v>11635</v>
      </c>
      <c r="S740" s="80" t="s">
        <v>1759</v>
      </c>
      <c r="T740" s="80" t="s">
        <v>1758</v>
      </c>
      <c r="U740" s="110">
        <v>7.65</v>
      </c>
      <c r="V740" s="110">
        <v>22.95</v>
      </c>
      <c r="W740" s="91">
        <v>2.8687499999999999</v>
      </c>
      <c r="X740" s="91">
        <v>17.212499999999999</v>
      </c>
      <c r="Y740" s="110" t="s">
        <v>7087</v>
      </c>
      <c r="Z740" s="110" t="s">
        <v>1</v>
      </c>
      <c r="AB740" s="133" t="s">
        <v>11921</v>
      </c>
      <c r="AC740" s="133" t="s">
        <v>11922</v>
      </c>
      <c r="AD740" s="133" t="s">
        <v>1757</v>
      </c>
      <c r="AE740" s="79">
        <v>72</v>
      </c>
      <c r="AF740" s="79" t="s">
        <v>12091</v>
      </c>
      <c r="AG740" s="134">
        <v>0.25</v>
      </c>
      <c r="AH740" s="134">
        <v>9.5</v>
      </c>
      <c r="AI740" s="134">
        <v>12.25</v>
      </c>
      <c r="AJ740" s="134">
        <v>0.41599999999999998</v>
      </c>
      <c r="AK740" s="134">
        <v>12.5</v>
      </c>
      <c r="AL740" s="134">
        <v>9.75</v>
      </c>
      <c r="AM740" s="134">
        <v>2.5</v>
      </c>
      <c r="AN740" s="134">
        <v>2.6</v>
      </c>
      <c r="AO740" s="134">
        <v>0.17599999999999999</v>
      </c>
      <c r="AP740" s="134">
        <v>9</v>
      </c>
      <c r="AQ740" s="134">
        <v>9</v>
      </c>
      <c r="AR740" s="134">
        <v>9</v>
      </c>
      <c r="AS740" s="134">
        <v>0.54400000000000004</v>
      </c>
      <c r="AT740" s="133" t="s">
        <v>1771</v>
      </c>
      <c r="AU740" s="133" t="s">
        <v>1791</v>
      </c>
      <c r="AV740" s="133" t="s">
        <v>9610</v>
      </c>
      <c r="AW740" s="133" t="s">
        <v>9628</v>
      </c>
    </row>
    <row r="741" spans="1:49" x14ac:dyDescent="0.25">
      <c r="A741" s="80" t="s">
        <v>1779</v>
      </c>
      <c r="B741" s="80" t="s">
        <v>1797</v>
      </c>
      <c r="C741" s="80" t="s">
        <v>9564</v>
      </c>
      <c r="D741" s="80" t="s">
        <v>9742</v>
      </c>
      <c r="E741" s="80" t="s">
        <v>1793</v>
      </c>
      <c r="F741" s="80" t="s">
        <v>9743</v>
      </c>
      <c r="G741" s="80" t="s">
        <v>9744</v>
      </c>
      <c r="H741" s="80" t="s">
        <v>9732</v>
      </c>
      <c r="I741" s="80" t="s">
        <v>5377</v>
      </c>
      <c r="K741" s="80" t="s">
        <v>1820</v>
      </c>
      <c r="L741" s="80" t="s">
        <v>252</v>
      </c>
      <c r="M741" s="80" t="s">
        <v>2627</v>
      </c>
      <c r="N741" s="80" t="s">
        <v>3421</v>
      </c>
      <c r="O741" s="80" t="s">
        <v>3537</v>
      </c>
      <c r="P741" s="80" t="s">
        <v>4737</v>
      </c>
      <c r="Q741" s="80" t="s">
        <v>5374</v>
      </c>
      <c r="R741" s="80" t="s">
        <v>6195</v>
      </c>
      <c r="S741" s="80" t="s">
        <v>1765</v>
      </c>
      <c r="T741" s="80" t="s">
        <v>1757</v>
      </c>
      <c r="U741" s="110">
        <v>5.05</v>
      </c>
      <c r="V741" s="110">
        <v>30.3</v>
      </c>
      <c r="W741" s="91">
        <v>1.2625</v>
      </c>
      <c r="X741" s="91">
        <v>15.15</v>
      </c>
      <c r="Y741" s="110" t="s">
        <v>7087</v>
      </c>
      <c r="Z741" s="110" t="s">
        <v>1</v>
      </c>
      <c r="AB741" s="133" t="s">
        <v>7905</v>
      </c>
      <c r="AC741" s="133" t="s">
        <v>7905</v>
      </c>
      <c r="AD741" s="133" t="s">
        <v>1759</v>
      </c>
      <c r="AE741" s="79">
        <v>12</v>
      </c>
      <c r="AF741" s="79" t="s">
        <v>11104</v>
      </c>
      <c r="AG741" s="134">
        <v>0.75</v>
      </c>
      <c r="AH741" s="134">
        <v>5</v>
      </c>
      <c r="AI741" s="134">
        <v>5</v>
      </c>
      <c r="AJ741" s="134">
        <v>0.113</v>
      </c>
      <c r="AK741" s="134">
        <v>10.125</v>
      </c>
      <c r="AL741" s="134">
        <v>5.375</v>
      </c>
      <c r="AM741" s="134">
        <v>5.5</v>
      </c>
      <c r="AN741" s="134">
        <v>1.526</v>
      </c>
      <c r="AO741" s="134">
        <v>0.17299999999999999</v>
      </c>
      <c r="AP741" s="134">
        <v>5.5E-2</v>
      </c>
      <c r="AQ741" s="134">
        <v>10</v>
      </c>
      <c r="AR741" s="134">
        <v>10</v>
      </c>
      <c r="AS741" s="134"/>
      <c r="AT741" s="133" t="s">
        <v>1768</v>
      </c>
      <c r="AU741" s="133" t="s">
        <v>1760</v>
      </c>
      <c r="AV741" s="133" t="s">
        <v>9601</v>
      </c>
      <c r="AW741" s="133" t="s">
        <v>9630</v>
      </c>
    </row>
    <row r="742" spans="1:49" x14ac:dyDescent="0.25">
      <c r="A742" s="80" t="s">
        <v>1779</v>
      </c>
      <c r="B742" s="80" t="s">
        <v>1780</v>
      </c>
      <c r="C742" s="80" t="s">
        <v>10077</v>
      </c>
      <c r="D742" s="80" t="s">
        <v>10078</v>
      </c>
      <c r="E742" s="80" t="s">
        <v>1781</v>
      </c>
      <c r="F742" s="80" t="s">
        <v>10079</v>
      </c>
      <c r="G742" s="80" t="s">
        <v>9677</v>
      </c>
      <c r="H742" s="80" t="s">
        <v>10080</v>
      </c>
      <c r="I742" s="80" t="s">
        <v>5375</v>
      </c>
      <c r="K742" s="80" t="s">
        <v>1820</v>
      </c>
      <c r="L742" s="80" t="s">
        <v>707</v>
      </c>
      <c r="M742" s="80" t="s">
        <v>2371</v>
      </c>
      <c r="N742" s="80" t="s">
        <v>3369</v>
      </c>
      <c r="O742" s="80" t="s">
        <v>3523</v>
      </c>
      <c r="P742" s="80" t="s">
        <v>4050</v>
      </c>
      <c r="Q742" s="80" t="s">
        <v>5375</v>
      </c>
      <c r="R742" s="80" t="s">
        <v>5936</v>
      </c>
      <c r="S742" s="80" t="s">
        <v>7068</v>
      </c>
      <c r="T742" s="80" t="s">
        <v>1757</v>
      </c>
      <c r="U742" s="110">
        <v>18.600000000000001</v>
      </c>
      <c r="V742" s="110">
        <v>111.6</v>
      </c>
      <c r="W742" s="91">
        <v>5.09</v>
      </c>
      <c r="X742" s="91">
        <v>61.08</v>
      </c>
      <c r="Y742" s="110" t="s">
        <v>7087</v>
      </c>
      <c r="Z742" s="110" t="s">
        <v>1</v>
      </c>
      <c r="AB742" s="133" t="s">
        <v>7645</v>
      </c>
      <c r="AC742" s="133" t="s">
        <v>7645</v>
      </c>
      <c r="AD742" s="133" t="s">
        <v>1759</v>
      </c>
      <c r="AE742" s="79">
        <v>12</v>
      </c>
      <c r="AF742" s="79" t="s">
        <v>11189</v>
      </c>
      <c r="AG742" s="134">
        <v>2.375</v>
      </c>
      <c r="AH742" s="134">
        <v>8.875</v>
      </c>
      <c r="AI742" s="134">
        <v>8.875</v>
      </c>
      <c r="AJ742" s="134">
        <v>2.0880000000000001</v>
      </c>
      <c r="AK742" s="134">
        <v>18.562999999999999</v>
      </c>
      <c r="AL742" s="134">
        <v>16.687999999999999</v>
      </c>
      <c r="AM742" s="134">
        <v>9.75</v>
      </c>
      <c r="AN742" s="134">
        <v>26.385999999999999</v>
      </c>
      <c r="AO742" s="134">
        <v>1.748</v>
      </c>
      <c r="AP742" s="134">
        <v>0.5</v>
      </c>
      <c r="AQ742" s="134">
        <v>8.75</v>
      </c>
      <c r="AR742" s="134">
        <v>8.75</v>
      </c>
      <c r="AS742" s="134">
        <v>0.03</v>
      </c>
      <c r="AT742" s="133" t="s">
        <v>1764</v>
      </c>
      <c r="AU742" s="133" t="s">
        <v>7065</v>
      </c>
      <c r="AV742" s="133" t="s">
        <v>9603</v>
      </c>
      <c r="AW742" s="133" t="s">
        <v>9630</v>
      </c>
    </row>
    <row r="743" spans="1:49" x14ac:dyDescent="0.25">
      <c r="A743" s="80" t="s">
        <v>1779</v>
      </c>
      <c r="B743" s="80" t="s">
        <v>1780</v>
      </c>
      <c r="C743" s="80" t="s">
        <v>10010</v>
      </c>
      <c r="D743" s="80" t="s">
        <v>10011</v>
      </c>
      <c r="E743" s="80" t="s">
        <v>1781</v>
      </c>
      <c r="F743" s="80" t="s">
        <v>10012</v>
      </c>
      <c r="G743" s="80" t="s">
        <v>9744</v>
      </c>
      <c r="H743" s="80" t="s">
        <v>9669</v>
      </c>
      <c r="I743" s="80" t="s">
        <v>5375</v>
      </c>
      <c r="K743" s="80" t="s">
        <v>1820</v>
      </c>
      <c r="L743" s="80" t="s">
        <v>287</v>
      </c>
      <c r="M743" s="80" t="s">
        <v>2254</v>
      </c>
      <c r="N743" s="80" t="s">
        <v>3377</v>
      </c>
      <c r="O743" s="80" t="s">
        <v>3616</v>
      </c>
      <c r="P743" s="80" t="s">
        <v>4426</v>
      </c>
      <c r="Q743" s="80" t="s">
        <v>5375</v>
      </c>
      <c r="R743" s="80" t="s">
        <v>5818</v>
      </c>
      <c r="S743" s="80" t="s">
        <v>1766</v>
      </c>
      <c r="T743" s="80" t="s">
        <v>1767</v>
      </c>
      <c r="U743" s="110">
        <v>5.4</v>
      </c>
      <c r="V743" s="110">
        <v>27</v>
      </c>
      <c r="W743" s="91">
        <v>1.28</v>
      </c>
      <c r="X743" s="91">
        <v>12.8</v>
      </c>
      <c r="Y743" s="110" t="s">
        <v>7087</v>
      </c>
      <c r="Z743" s="110" t="s">
        <v>1</v>
      </c>
      <c r="AB743" s="133" t="s">
        <v>7527</v>
      </c>
      <c r="AC743" s="133" t="s">
        <v>9035</v>
      </c>
      <c r="AD743" s="133" t="s">
        <v>1759</v>
      </c>
      <c r="AE743" s="79">
        <v>10</v>
      </c>
      <c r="AF743" s="79" t="s">
        <v>11171</v>
      </c>
      <c r="AG743" s="134">
        <v>2.125</v>
      </c>
      <c r="AH743" s="134">
        <v>5</v>
      </c>
      <c r="AI743" s="134">
        <v>5</v>
      </c>
      <c r="AJ743" s="134">
        <v>0.37</v>
      </c>
      <c r="AK743" s="134">
        <v>12.7</v>
      </c>
      <c r="AL743" s="134">
        <v>11.2</v>
      </c>
      <c r="AM743" s="134">
        <v>5.65</v>
      </c>
      <c r="AN743" s="134">
        <v>4.25</v>
      </c>
      <c r="AO743" s="134">
        <v>0.46500000000000002</v>
      </c>
      <c r="AP743" s="134">
        <v>1.2999999999999999E-2</v>
      </c>
      <c r="AQ743" s="134">
        <v>10</v>
      </c>
      <c r="AR743" s="134">
        <v>10</v>
      </c>
      <c r="AS743" s="134">
        <v>6.0000000000000001E-3</v>
      </c>
      <c r="AT743" s="133" t="s">
        <v>1757</v>
      </c>
      <c r="AU743" s="133" t="s">
        <v>1760</v>
      </c>
      <c r="AV743" s="133" t="s">
        <v>9601</v>
      </c>
      <c r="AW743" s="133" t="s">
        <v>9630</v>
      </c>
    </row>
    <row r="744" spans="1:49" x14ac:dyDescent="0.25">
      <c r="A744" s="80" t="s">
        <v>1779</v>
      </c>
      <c r="B744" s="80" t="s">
        <v>1780</v>
      </c>
      <c r="C744" s="80" t="s">
        <v>10097</v>
      </c>
      <c r="D744" s="80" t="s">
        <v>10098</v>
      </c>
      <c r="E744" s="80" t="s">
        <v>1781</v>
      </c>
      <c r="F744" s="80" t="s">
        <v>10099</v>
      </c>
      <c r="G744" s="80" t="s">
        <v>9700</v>
      </c>
      <c r="H744" s="80" t="s">
        <v>10100</v>
      </c>
      <c r="I744" s="80" t="s">
        <v>5375</v>
      </c>
      <c r="K744" s="80" t="s">
        <v>1820</v>
      </c>
      <c r="L744" s="80" t="s">
        <v>753</v>
      </c>
      <c r="M744" s="80" t="s">
        <v>2536</v>
      </c>
      <c r="N744" s="80" t="s">
        <v>3370</v>
      </c>
      <c r="O744" s="80" t="s">
        <v>3638</v>
      </c>
      <c r="P744" s="80" t="s">
        <v>4668</v>
      </c>
      <c r="Q744" s="80" t="s">
        <v>5375</v>
      </c>
      <c r="R744" s="80" t="s">
        <v>6102</v>
      </c>
      <c r="S744" s="80" t="s">
        <v>1759</v>
      </c>
      <c r="T744" s="80" t="s">
        <v>1758</v>
      </c>
      <c r="U744" s="110">
        <v>7.3</v>
      </c>
      <c r="V744" s="110">
        <v>21.9</v>
      </c>
      <c r="W744" s="91">
        <v>1.69</v>
      </c>
      <c r="X744" s="91">
        <v>10.14</v>
      </c>
      <c r="Y744" s="110" t="s">
        <v>7087</v>
      </c>
      <c r="Z744" s="110" t="s">
        <v>1</v>
      </c>
      <c r="AB744" s="133" t="s">
        <v>7811</v>
      </c>
      <c r="AC744" s="133" t="s">
        <v>7811</v>
      </c>
      <c r="AD744" s="133" t="s">
        <v>1759</v>
      </c>
      <c r="AE744" s="79">
        <v>6</v>
      </c>
      <c r="AF744" s="79" t="s">
        <v>11152</v>
      </c>
      <c r="AG744" s="134">
        <v>0.875</v>
      </c>
      <c r="AH744" s="134">
        <v>7.5</v>
      </c>
      <c r="AI744" s="134">
        <v>14.5</v>
      </c>
      <c r="AJ744" s="134">
        <v>0.36899999999999999</v>
      </c>
      <c r="AK744" s="134">
        <v>14.824999999999999</v>
      </c>
      <c r="AL744" s="134">
        <v>8.4499999999999993</v>
      </c>
      <c r="AM744" s="134">
        <v>5.125</v>
      </c>
      <c r="AN744" s="134">
        <v>2.6539999999999999</v>
      </c>
      <c r="AO744" s="134">
        <v>0.372</v>
      </c>
      <c r="AP744" s="134">
        <v>0</v>
      </c>
      <c r="AQ744" s="134">
        <v>108</v>
      </c>
      <c r="AR744" s="134">
        <v>54</v>
      </c>
      <c r="AS744" s="134"/>
      <c r="AT744" s="133" t="s">
        <v>7066</v>
      </c>
      <c r="AU744" s="133" t="s">
        <v>7075</v>
      </c>
      <c r="AV744" s="133" t="s">
        <v>9601</v>
      </c>
      <c r="AW744" s="133" t="s">
        <v>9630</v>
      </c>
    </row>
    <row r="745" spans="1:49" x14ac:dyDescent="0.25">
      <c r="A745" s="80" t="s">
        <v>1800</v>
      </c>
      <c r="B745" s="80" t="s">
        <v>1816</v>
      </c>
      <c r="C745" s="80" t="s">
        <v>1768</v>
      </c>
      <c r="D745" s="80" t="s">
        <v>11573</v>
      </c>
      <c r="E745" s="80" t="s">
        <v>1778</v>
      </c>
      <c r="F745" s="80" t="s">
        <v>11592</v>
      </c>
      <c r="G745" s="80" t="s">
        <v>9825</v>
      </c>
      <c r="H745" s="80" t="s">
        <v>11593</v>
      </c>
      <c r="I745" s="80" t="s">
        <v>9635</v>
      </c>
      <c r="K745" s="80" t="s">
        <v>12337</v>
      </c>
      <c r="L745" s="80" t="s">
        <v>11432</v>
      </c>
      <c r="M745" s="80" t="s">
        <v>11511</v>
      </c>
      <c r="N745" s="80" t="s">
        <v>11626</v>
      </c>
      <c r="O745" s="80" t="s">
        <v>11636</v>
      </c>
      <c r="P745" s="80" t="s">
        <v>11637</v>
      </c>
      <c r="Q745" s="80" t="s">
        <v>5374</v>
      </c>
      <c r="R745" s="80" t="s">
        <v>11638</v>
      </c>
      <c r="S745" s="80" t="s">
        <v>1759</v>
      </c>
      <c r="T745" s="80" t="s">
        <v>1758</v>
      </c>
      <c r="U745" s="110">
        <v>7.65</v>
      </c>
      <c r="V745" s="110">
        <v>22.95</v>
      </c>
      <c r="W745" s="91">
        <v>2.8687499999999999</v>
      </c>
      <c r="X745" s="91">
        <v>17.212499999999999</v>
      </c>
      <c r="Y745" s="110" t="s">
        <v>7087</v>
      </c>
      <c r="Z745" s="110" t="s">
        <v>1</v>
      </c>
      <c r="AB745" s="133" t="s">
        <v>11923</v>
      </c>
      <c r="AC745" s="133" t="s">
        <v>11924</v>
      </c>
      <c r="AD745" s="133" t="s">
        <v>1757</v>
      </c>
      <c r="AE745" s="79">
        <v>72</v>
      </c>
      <c r="AF745" s="79" t="s">
        <v>12091</v>
      </c>
      <c r="AG745" s="134">
        <v>0.25</v>
      </c>
      <c r="AH745" s="134">
        <v>9.5</v>
      </c>
      <c r="AI745" s="134">
        <v>12.25</v>
      </c>
      <c r="AJ745" s="134">
        <v>0.41599999999999998</v>
      </c>
      <c r="AK745" s="134">
        <v>12.5</v>
      </c>
      <c r="AL745" s="134">
        <v>9.75</v>
      </c>
      <c r="AM745" s="134">
        <v>2.5</v>
      </c>
      <c r="AN745" s="134">
        <v>2.6</v>
      </c>
      <c r="AO745" s="134">
        <v>0.17599999999999999</v>
      </c>
      <c r="AP745" s="134">
        <v>9</v>
      </c>
      <c r="AQ745" s="134">
        <v>9</v>
      </c>
      <c r="AR745" s="134">
        <v>9</v>
      </c>
      <c r="AS745" s="134">
        <v>0.54400000000000004</v>
      </c>
      <c r="AT745" s="133" t="s">
        <v>1771</v>
      </c>
      <c r="AU745" s="133" t="s">
        <v>1791</v>
      </c>
      <c r="AV745" s="133" t="s">
        <v>9610</v>
      </c>
      <c r="AW745" s="133" t="s">
        <v>9628</v>
      </c>
    </row>
    <row r="746" spans="1:49" x14ac:dyDescent="0.25">
      <c r="A746" s="80" t="s">
        <v>1779</v>
      </c>
      <c r="B746" s="80" t="s">
        <v>1797</v>
      </c>
      <c r="C746" s="80" t="s">
        <v>9780</v>
      </c>
      <c r="D746" s="80" t="s">
        <v>9730</v>
      </c>
      <c r="E746" s="80" t="s">
        <v>1793</v>
      </c>
      <c r="F746" s="80" t="s">
        <v>9731</v>
      </c>
      <c r="G746" s="80" t="s">
        <v>9668</v>
      </c>
      <c r="H746" s="80" t="s">
        <v>9732</v>
      </c>
      <c r="I746" s="80" t="s">
        <v>5377</v>
      </c>
      <c r="K746" s="80" t="s">
        <v>1820</v>
      </c>
      <c r="L746" s="80" t="s">
        <v>253</v>
      </c>
      <c r="M746" s="80" t="s">
        <v>2628</v>
      </c>
      <c r="N746" s="80" t="s">
        <v>3421</v>
      </c>
      <c r="O746" s="80" t="s">
        <v>3547</v>
      </c>
      <c r="P746" s="80" t="s">
        <v>4738</v>
      </c>
      <c r="Q746" s="80" t="s">
        <v>5374</v>
      </c>
      <c r="R746" s="80" t="s">
        <v>6196</v>
      </c>
      <c r="S746" s="80" t="s">
        <v>1765</v>
      </c>
      <c r="T746" s="80" t="s">
        <v>1757</v>
      </c>
      <c r="U746" s="110">
        <v>6.2</v>
      </c>
      <c r="V746" s="110">
        <v>37.200000000000003</v>
      </c>
      <c r="W746" s="91">
        <v>1.55</v>
      </c>
      <c r="X746" s="91">
        <v>18.600000000000001</v>
      </c>
      <c r="Y746" s="110" t="s">
        <v>7087</v>
      </c>
      <c r="Z746" s="110" t="s">
        <v>1</v>
      </c>
      <c r="AB746" s="133" t="s">
        <v>7906</v>
      </c>
      <c r="AC746" s="133" t="s">
        <v>7906</v>
      </c>
      <c r="AD746" s="133" t="s">
        <v>1759</v>
      </c>
      <c r="AE746" s="79">
        <v>12</v>
      </c>
      <c r="AF746" s="79" t="s">
        <v>11099</v>
      </c>
      <c r="AG746" s="134">
        <v>0.875</v>
      </c>
      <c r="AH746" s="134">
        <v>6.5</v>
      </c>
      <c r="AI746" s="134">
        <v>6.5</v>
      </c>
      <c r="AJ746" s="134">
        <v>0.19400000000000001</v>
      </c>
      <c r="AK746" s="134">
        <v>10.845000000000001</v>
      </c>
      <c r="AL746" s="134">
        <v>6.8449999999999998</v>
      </c>
      <c r="AM746" s="134">
        <v>6.8150000000000004</v>
      </c>
      <c r="AN746" s="134">
        <v>2.621</v>
      </c>
      <c r="AO746" s="134">
        <v>0.29299999999999998</v>
      </c>
      <c r="AP746" s="134">
        <v>5.5E-2</v>
      </c>
      <c r="AQ746" s="134">
        <v>12.875</v>
      </c>
      <c r="AR746" s="134">
        <v>12.875</v>
      </c>
      <c r="AS746" s="134"/>
      <c r="AT746" s="133" t="s">
        <v>1761</v>
      </c>
      <c r="AU746" s="133" t="s">
        <v>7077</v>
      </c>
      <c r="AV746" s="133" t="s">
        <v>9601</v>
      </c>
      <c r="AW746" s="133" t="s">
        <v>9630</v>
      </c>
    </row>
    <row r="747" spans="1:49" x14ac:dyDescent="0.25">
      <c r="A747" s="80" t="s">
        <v>1779</v>
      </c>
      <c r="B747" s="80" t="s">
        <v>1780</v>
      </c>
      <c r="C747" s="80" t="s">
        <v>9736</v>
      </c>
      <c r="D747" s="80" t="s">
        <v>9737</v>
      </c>
      <c r="E747" s="80" t="s">
        <v>1794</v>
      </c>
      <c r="F747" s="80" t="s">
        <v>9738</v>
      </c>
      <c r="G747" s="80" t="s">
        <v>9726</v>
      </c>
      <c r="H747" s="80" t="s">
        <v>9739</v>
      </c>
      <c r="I747" s="80" t="s">
        <v>5375</v>
      </c>
      <c r="K747" s="80" t="s">
        <v>12328</v>
      </c>
      <c r="L747" s="80" t="s">
        <v>83</v>
      </c>
      <c r="M747" s="80" t="s">
        <v>2374</v>
      </c>
      <c r="N747" s="80" t="s">
        <v>3367</v>
      </c>
      <c r="O747" s="80" t="s">
        <v>3535</v>
      </c>
      <c r="P747" s="80" t="s">
        <v>4521</v>
      </c>
      <c r="Q747" s="80" t="s">
        <v>5375</v>
      </c>
      <c r="R747" s="80" t="s">
        <v>5939</v>
      </c>
      <c r="S747" s="80" t="s">
        <v>1762</v>
      </c>
      <c r="T747" s="80" t="s">
        <v>1767</v>
      </c>
      <c r="U747" s="110">
        <v>8.25</v>
      </c>
      <c r="V747" s="110">
        <v>41.25</v>
      </c>
      <c r="W747" s="91">
        <v>3.1654</v>
      </c>
      <c r="X747" s="91">
        <v>31.654</v>
      </c>
      <c r="Y747" s="110" t="s">
        <v>14933</v>
      </c>
      <c r="Z747" s="110" t="s">
        <v>1</v>
      </c>
      <c r="AB747" s="133" t="s">
        <v>7648</v>
      </c>
      <c r="AC747" s="133" t="s">
        <v>7648</v>
      </c>
      <c r="AD747" s="133" t="s">
        <v>1759</v>
      </c>
      <c r="AE747" s="79">
        <v>10</v>
      </c>
      <c r="AF747" s="79" t="s">
        <v>11102</v>
      </c>
      <c r="AG747" s="134">
        <v>3.15</v>
      </c>
      <c r="AH747" s="134">
        <v>3.15</v>
      </c>
      <c r="AI747" s="134">
        <v>9.5299999999999994</v>
      </c>
      <c r="AJ747" s="134">
        <v>0.41199999999999998</v>
      </c>
      <c r="AK747" s="134">
        <v>16.2</v>
      </c>
      <c r="AL747" s="134">
        <v>6.8250000000000002</v>
      </c>
      <c r="AM747" s="134">
        <v>10.525</v>
      </c>
      <c r="AN747" s="134">
        <v>4.29</v>
      </c>
      <c r="AO747" s="134">
        <v>0.67300000000000004</v>
      </c>
      <c r="AP747" s="134">
        <v>3.125</v>
      </c>
      <c r="AQ747" s="134">
        <v>3.125</v>
      </c>
      <c r="AR747" s="134">
        <v>3.75</v>
      </c>
      <c r="AS747" s="134">
        <v>2.5000000000000001E-2</v>
      </c>
      <c r="AT747" s="133" t="s">
        <v>1765</v>
      </c>
      <c r="AU747" s="133" t="s">
        <v>1764</v>
      </c>
      <c r="AV747" s="133" t="s">
        <v>9608</v>
      </c>
      <c r="AW747" s="133" t="s">
        <v>9629</v>
      </c>
    </row>
    <row r="748" spans="1:49" x14ac:dyDescent="0.25">
      <c r="A748" s="80" t="s">
        <v>1779</v>
      </c>
      <c r="B748" s="80" t="s">
        <v>1780</v>
      </c>
      <c r="C748" s="80" t="s">
        <v>9759</v>
      </c>
      <c r="D748" s="80" t="s">
        <v>9760</v>
      </c>
      <c r="E748" s="80" t="s">
        <v>1772</v>
      </c>
      <c r="F748" s="80" t="s">
        <v>9761</v>
      </c>
      <c r="G748" s="80" t="s">
        <v>9729</v>
      </c>
      <c r="H748" s="80" t="s">
        <v>9762</v>
      </c>
      <c r="I748" s="80" t="s">
        <v>5375</v>
      </c>
      <c r="K748" s="80" t="s">
        <v>1820</v>
      </c>
      <c r="L748" s="80" t="s">
        <v>489</v>
      </c>
      <c r="M748" s="80" t="s">
        <v>2260</v>
      </c>
      <c r="N748" s="80" t="s">
        <v>3395</v>
      </c>
      <c r="O748" s="80" t="s">
        <v>3541</v>
      </c>
      <c r="P748" s="80" t="s">
        <v>4432</v>
      </c>
      <c r="Q748" s="80" t="s">
        <v>5375</v>
      </c>
      <c r="R748" s="80" t="s">
        <v>5824</v>
      </c>
      <c r="S748" s="80" t="s">
        <v>1763</v>
      </c>
      <c r="T748" s="80" t="s">
        <v>1757</v>
      </c>
      <c r="U748" s="110">
        <v>8.9</v>
      </c>
      <c r="V748" s="110">
        <v>53.4</v>
      </c>
      <c r="W748" s="91">
        <v>3.2827999999999999</v>
      </c>
      <c r="X748" s="91">
        <v>39.393599999999999</v>
      </c>
      <c r="Y748" s="110" t="s">
        <v>14932</v>
      </c>
      <c r="Z748" s="110" t="s">
        <v>1</v>
      </c>
      <c r="AB748" s="133" t="s">
        <v>7533</v>
      </c>
      <c r="AC748" s="133" t="s">
        <v>7533</v>
      </c>
      <c r="AD748" s="133" t="s">
        <v>1759</v>
      </c>
      <c r="AE748" s="79">
        <v>12</v>
      </c>
      <c r="AF748" s="79" t="s">
        <v>11108</v>
      </c>
      <c r="AG748" s="134">
        <v>3.9</v>
      </c>
      <c r="AH748" s="134">
        <v>3.9</v>
      </c>
      <c r="AI748" s="134">
        <v>10.9</v>
      </c>
      <c r="AJ748" s="134">
        <v>0.496</v>
      </c>
      <c r="AK748" s="134">
        <v>23.5</v>
      </c>
      <c r="AL748" s="134">
        <v>8</v>
      </c>
      <c r="AM748" s="134">
        <v>11</v>
      </c>
      <c r="AN748" s="134">
        <v>6.2</v>
      </c>
      <c r="AO748" s="134">
        <v>1.1970000000000001</v>
      </c>
      <c r="AP748" s="134">
        <v>3.75</v>
      </c>
      <c r="AQ748" s="134">
        <v>3.75</v>
      </c>
      <c r="AR748" s="134">
        <v>4.5</v>
      </c>
      <c r="AS748" s="134">
        <v>2.5000000000000001E-2</v>
      </c>
      <c r="AT748" s="133" t="s">
        <v>1767</v>
      </c>
      <c r="AU748" s="133" t="s">
        <v>1764</v>
      </c>
      <c r="AV748" s="133" t="s">
        <v>9598</v>
      </c>
      <c r="AW748" s="133" t="s">
        <v>9629</v>
      </c>
    </row>
    <row r="749" spans="1:49" x14ac:dyDescent="0.25">
      <c r="A749" s="80" t="s">
        <v>1779</v>
      </c>
      <c r="B749" s="80" t="s">
        <v>1780</v>
      </c>
      <c r="C749" s="80" t="s">
        <v>9776</v>
      </c>
      <c r="D749" s="80" t="s">
        <v>9777</v>
      </c>
      <c r="E749" s="80" t="s">
        <v>1781</v>
      </c>
      <c r="F749" s="80" t="s">
        <v>9778</v>
      </c>
      <c r="G749" s="80" t="s">
        <v>9668</v>
      </c>
      <c r="H749" s="80" t="s">
        <v>9779</v>
      </c>
      <c r="I749" s="80" t="s">
        <v>5375</v>
      </c>
      <c r="K749" s="80" t="s">
        <v>1820</v>
      </c>
      <c r="L749" s="80" t="s">
        <v>1062</v>
      </c>
      <c r="M749" s="80" t="s">
        <v>2539</v>
      </c>
      <c r="N749" s="80" t="s">
        <v>3374</v>
      </c>
      <c r="O749" s="80" t="s">
        <v>3546</v>
      </c>
      <c r="P749" s="80" t="s">
        <v>4565</v>
      </c>
      <c r="Q749" s="80" t="s">
        <v>5375</v>
      </c>
      <c r="R749" s="80" t="s">
        <v>6105</v>
      </c>
      <c r="S749" s="80" t="s">
        <v>1766</v>
      </c>
      <c r="T749" s="80" t="s">
        <v>1757</v>
      </c>
      <c r="U749" s="110">
        <v>5.8</v>
      </c>
      <c r="V749" s="110">
        <v>34.799999999999997</v>
      </c>
      <c r="W749" s="91">
        <v>1.47</v>
      </c>
      <c r="X749" s="91">
        <v>17.64</v>
      </c>
      <c r="Y749" s="110" t="s">
        <v>7087</v>
      </c>
      <c r="Z749" s="110" t="s">
        <v>1</v>
      </c>
      <c r="AB749" s="133" t="s">
        <v>7814</v>
      </c>
      <c r="AC749" s="133" t="s">
        <v>9156</v>
      </c>
      <c r="AD749" s="133" t="s">
        <v>1759</v>
      </c>
      <c r="AE749" s="79">
        <v>12</v>
      </c>
      <c r="AF749" s="79" t="s">
        <v>11111</v>
      </c>
      <c r="AG749" s="134">
        <v>1.5</v>
      </c>
      <c r="AH749" s="134">
        <v>6.5</v>
      </c>
      <c r="AI749" s="134">
        <v>6.5</v>
      </c>
      <c r="AJ749" s="134">
        <v>0.43099999999999999</v>
      </c>
      <c r="AK749" s="134">
        <v>13.688000000000001</v>
      </c>
      <c r="AL749" s="134">
        <v>13.063000000000001</v>
      </c>
      <c r="AM749" s="134">
        <v>7</v>
      </c>
      <c r="AN749" s="134">
        <v>5.8920000000000003</v>
      </c>
      <c r="AO749" s="134">
        <v>0.72399999999999998</v>
      </c>
      <c r="AP749" s="134">
        <v>5.5E-2</v>
      </c>
      <c r="AQ749" s="134">
        <v>12.875</v>
      </c>
      <c r="AR749" s="134">
        <v>12.875</v>
      </c>
      <c r="AS749" s="134">
        <v>6.0000000000000001E-3</v>
      </c>
      <c r="AT749" s="133" t="s">
        <v>7075</v>
      </c>
      <c r="AU749" s="133" t="s">
        <v>1758</v>
      </c>
      <c r="AV749" s="133" t="s">
        <v>9601</v>
      </c>
      <c r="AW749" s="133" t="s">
        <v>9630</v>
      </c>
    </row>
    <row r="750" spans="1:49" x14ac:dyDescent="0.25">
      <c r="A750" s="80" t="s">
        <v>1800</v>
      </c>
      <c r="B750" s="80" t="s">
        <v>1816</v>
      </c>
      <c r="C750" s="80" t="s">
        <v>1768</v>
      </c>
      <c r="D750" s="80" t="s">
        <v>11573</v>
      </c>
      <c r="E750" s="80" t="s">
        <v>1778</v>
      </c>
      <c r="F750" s="80" t="s">
        <v>11592</v>
      </c>
      <c r="G750" s="80" t="s">
        <v>9825</v>
      </c>
      <c r="H750" s="80" t="s">
        <v>11593</v>
      </c>
      <c r="I750" s="80" t="s">
        <v>9635</v>
      </c>
      <c r="K750" s="80" t="s">
        <v>12337</v>
      </c>
      <c r="L750" s="80" t="s">
        <v>11433</v>
      </c>
      <c r="M750" s="80" t="s">
        <v>11512</v>
      </c>
      <c r="N750" s="80" t="s">
        <v>11626</v>
      </c>
      <c r="O750" s="80" t="s">
        <v>11639</v>
      </c>
      <c r="P750" s="80" t="s">
        <v>11640</v>
      </c>
      <c r="Q750" s="80" t="s">
        <v>5374</v>
      </c>
      <c r="R750" s="80" t="s">
        <v>11641</v>
      </c>
      <c r="S750" s="80" t="s">
        <v>1759</v>
      </c>
      <c r="T750" s="80" t="s">
        <v>1758</v>
      </c>
      <c r="U750" s="110">
        <v>7.65</v>
      </c>
      <c r="V750" s="110">
        <v>22.95</v>
      </c>
      <c r="W750" s="91">
        <v>2.8687499999999999</v>
      </c>
      <c r="X750" s="91">
        <v>17.212499999999999</v>
      </c>
      <c r="Y750" s="110" t="s">
        <v>7087</v>
      </c>
      <c r="Z750" s="110" t="s">
        <v>1</v>
      </c>
      <c r="AB750" s="133" t="s">
        <v>11925</v>
      </c>
      <c r="AC750" s="133" t="s">
        <v>11926</v>
      </c>
      <c r="AD750" s="133" t="s">
        <v>1757</v>
      </c>
      <c r="AE750" s="79">
        <v>72</v>
      </c>
      <c r="AF750" s="79" t="s">
        <v>12091</v>
      </c>
      <c r="AG750" s="134">
        <v>0.25</v>
      </c>
      <c r="AH750" s="134">
        <v>9.5</v>
      </c>
      <c r="AI750" s="134">
        <v>12.25</v>
      </c>
      <c r="AJ750" s="134">
        <v>0.41599999999999998</v>
      </c>
      <c r="AK750" s="134">
        <v>12.5</v>
      </c>
      <c r="AL750" s="134">
        <v>9.75</v>
      </c>
      <c r="AM750" s="134">
        <v>2.5</v>
      </c>
      <c r="AN750" s="134">
        <v>2.6</v>
      </c>
      <c r="AO750" s="134">
        <v>0.17599999999999999</v>
      </c>
      <c r="AP750" s="134">
        <v>9</v>
      </c>
      <c r="AQ750" s="134">
        <v>9</v>
      </c>
      <c r="AR750" s="134">
        <v>9</v>
      </c>
      <c r="AS750" s="134">
        <v>0.54400000000000004</v>
      </c>
      <c r="AT750" s="133" t="s">
        <v>1771</v>
      </c>
      <c r="AU750" s="133" t="s">
        <v>1791</v>
      </c>
      <c r="AV750" s="133" t="s">
        <v>9610</v>
      </c>
      <c r="AW750" s="133" t="s">
        <v>9628</v>
      </c>
    </row>
    <row r="751" spans="1:49" x14ac:dyDescent="0.25">
      <c r="A751" s="80" t="s">
        <v>1779</v>
      </c>
      <c r="B751" s="80" t="s">
        <v>1797</v>
      </c>
      <c r="C751" s="80" t="s">
        <v>1757</v>
      </c>
      <c r="D751" s="80" t="s">
        <v>10000</v>
      </c>
      <c r="E751" s="80" t="s">
        <v>1785</v>
      </c>
      <c r="F751" s="80" t="s">
        <v>10001</v>
      </c>
      <c r="G751" s="80" t="s">
        <v>9726</v>
      </c>
      <c r="H751" s="80" t="s">
        <v>9793</v>
      </c>
      <c r="I751" s="80" t="s">
        <v>5376</v>
      </c>
      <c r="K751" s="80" t="s">
        <v>1820</v>
      </c>
      <c r="L751" s="80" t="s">
        <v>254</v>
      </c>
      <c r="M751" s="80" t="s">
        <v>2632</v>
      </c>
      <c r="N751" s="80" t="s">
        <v>3421</v>
      </c>
      <c r="O751" s="80" t="s">
        <v>3535</v>
      </c>
      <c r="P751" s="80" t="s">
        <v>4742</v>
      </c>
      <c r="Q751" s="80" t="s">
        <v>5374</v>
      </c>
      <c r="R751" s="80" t="s">
        <v>6200</v>
      </c>
      <c r="S751" s="80" t="s">
        <v>1760</v>
      </c>
      <c r="T751" s="80" t="s">
        <v>1757</v>
      </c>
      <c r="U751" s="110">
        <v>5.7</v>
      </c>
      <c r="V751" s="110">
        <v>34.200000000000003</v>
      </c>
      <c r="W751" s="91">
        <v>2.8428800000000001</v>
      </c>
      <c r="X751" s="91">
        <v>34.1145</v>
      </c>
      <c r="Y751" s="110" t="s">
        <v>14933</v>
      </c>
      <c r="Z751" s="110" t="s">
        <v>1</v>
      </c>
      <c r="AB751" s="133" t="s">
        <v>7910</v>
      </c>
      <c r="AC751" s="133" t="s">
        <v>7910</v>
      </c>
      <c r="AD751" s="133" t="s">
        <v>1759</v>
      </c>
      <c r="AE751" s="79">
        <v>12</v>
      </c>
      <c r="AF751" s="79" t="s">
        <v>11098</v>
      </c>
      <c r="AG751" s="134">
        <v>3.15</v>
      </c>
      <c r="AH751" s="134">
        <v>3.15</v>
      </c>
      <c r="AI751" s="134">
        <v>5.51</v>
      </c>
      <c r="AJ751" s="134">
        <v>0.16800000000000001</v>
      </c>
      <c r="AK751" s="134">
        <v>9.9700000000000006</v>
      </c>
      <c r="AL751" s="134">
        <v>6.72</v>
      </c>
      <c r="AM751" s="134">
        <v>8.69</v>
      </c>
      <c r="AN751" s="134">
        <v>2.1</v>
      </c>
      <c r="AO751" s="134">
        <v>0.33700000000000002</v>
      </c>
      <c r="AP751" s="134">
        <v>3.125</v>
      </c>
      <c r="AQ751" s="134">
        <v>3.125</v>
      </c>
      <c r="AR751" s="134">
        <v>3.75</v>
      </c>
      <c r="AS751" s="134"/>
      <c r="AT751" s="133" t="s">
        <v>9567</v>
      </c>
      <c r="AU751" s="133" t="s">
        <v>7065</v>
      </c>
      <c r="AV751" s="133" t="s">
        <v>9608</v>
      </c>
      <c r="AW751" s="133" t="s">
        <v>9629</v>
      </c>
    </row>
    <row r="752" spans="1:49" x14ac:dyDescent="0.25">
      <c r="A752" s="80" t="s">
        <v>1779</v>
      </c>
      <c r="B752" s="80" t="s">
        <v>1780</v>
      </c>
      <c r="C752" s="80" t="s">
        <v>9736</v>
      </c>
      <c r="D752" s="80" t="s">
        <v>9737</v>
      </c>
      <c r="E752" s="80" t="s">
        <v>1794</v>
      </c>
      <c r="F752" s="80" t="s">
        <v>9738</v>
      </c>
      <c r="G752" s="80" t="s">
        <v>9726</v>
      </c>
      <c r="H752" s="80" t="s">
        <v>9739</v>
      </c>
      <c r="I752" s="80" t="s">
        <v>5375</v>
      </c>
      <c r="K752" s="80" t="s">
        <v>12333</v>
      </c>
      <c r="L752" s="80" t="s">
        <v>1044</v>
      </c>
      <c r="M752" s="80" t="s">
        <v>2375</v>
      </c>
      <c r="N752" s="80" t="s">
        <v>3377</v>
      </c>
      <c r="O752" s="80" t="s">
        <v>3535</v>
      </c>
      <c r="P752" s="80" t="s">
        <v>4522</v>
      </c>
      <c r="Q752" s="80" t="s">
        <v>5375</v>
      </c>
      <c r="R752" s="80" t="s">
        <v>5940</v>
      </c>
      <c r="S752" s="80" t="s">
        <v>1762</v>
      </c>
      <c r="T752" s="80" t="s">
        <v>1767</v>
      </c>
      <c r="U752" s="110">
        <v>8.25</v>
      </c>
      <c r="V752" s="110">
        <v>41.25</v>
      </c>
      <c r="W752" s="91">
        <v>3.1654</v>
      </c>
      <c r="X752" s="91">
        <v>31.654</v>
      </c>
      <c r="Y752" s="110" t="s">
        <v>14933</v>
      </c>
      <c r="Z752" s="110" t="s">
        <v>1</v>
      </c>
      <c r="AB752" s="133" t="s">
        <v>7649</v>
      </c>
      <c r="AC752" s="133" t="s">
        <v>7649</v>
      </c>
      <c r="AD752" s="133" t="s">
        <v>1759</v>
      </c>
      <c r="AE752" s="79">
        <v>10</v>
      </c>
      <c r="AF752" s="79" t="s">
        <v>11102</v>
      </c>
      <c r="AG752" s="134">
        <v>3.15</v>
      </c>
      <c r="AH752" s="134">
        <v>3.15</v>
      </c>
      <c r="AI752" s="134">
        <v>9.5299999999999994</v>
      </c>
      <c r="AJ752" s="134">
        <v>0.41199999999999998</v>
      </c>
      <c r="AK752" s="134">
        <v>16.2</v>
      </c>
      <c r="AL752" s="134">
        <v>6.8250000000000002</v>
      </c>
      <c r="AM752" s="134">
        <v>10.525</v>
      </c>
      <c r="AN752" s="134">
        <v>4.29</v>
      </c>
      <c r="AO752" s="134">
        <v>0.67300000000000004</v>
      </c>
      <c r="AP752" s="134">
        <v>3.125</v>
      </c>
      <c r="AQ752" s="134">
        <v>3.125</v>
      </c>
      <c r="AR752" s="134">
        <v>3.75</v>
      </c>
      <c r="AS752" s="134">
        <v>2.5000000000000001E-2</v>
      </c>
      <c r="AT752" s="133" t="s">
        <v>1765</v>
      </c>
      <c r="AU752" s="133" t="s">
        <v>1764</v>
      </c>
      <c r="AV752" s="133" t="s">
        <v>9608</v>
      </c>
      <c r="AW752" s="133" t="s">
        <v>9629</v>
      </c>
    </row>
    <row r="753" spans="1:49" x14ac:dyDescent="0.25">
      <c r="A753" s="80" t="s">
        <v>1779</v>
      </c>
      <c r="B753" s="80" t="s">
        <v>1780</v>
      </c>
      <c r="C753" s="80" t="s">
        <v>9957</v>
      </c>
      <c r="D753" s="80" t="s">
        <v>9958</v>
      </c>
      <c r="E753" s="80" t="s">
        <v>7086</v>
      </c>
      <c r="F753" s="80" t="s">
        <v>9959</v>
      </c>
      <c r="G753" s="80" t="s">
        <v>9700</v>
      </c>
      <c r="H753" s="80" t="s">
        <v>9960</v>
      </c>
      <c r="I753" s="80" t="s">
        <v>9741</v>
      </c>
      <c r="K753" s="80" t="s">
        <v>13934</v>
      </c>
      <c r="L753" s="80" t="s">
        <v>289</v>
      </c>
      <c r="M753" s="80" t="s">
        <v>2262</v>
      </c>
      <c r="N753" s="80" t="s">
        <v>3372</v>
      </c>
      <c r="O753" s="80" t="s">
        <v>3628</v>
      </c>
      <c r="P753" s="80" t="s">
        <v>4434</v>
      </c>
      <c r="Q753" s="80" t="s">
        <v>5376</v>
      </c>
      <c r="R753" s="80" t="s">
        <v>5826</v>
      </c>
      <c r="S753" s="80" t="s">
        <v>1759</v>
      </c>
      <c r="T753" s="80" t="s">
        <v>1757</v>
      </c>
      <c r="U753" s="110">
        <v>8.6</v>
      </c>
      <c r="V753" s="110">
        <v>51.6</v>
      </c>
      <c r="W753" s="91">
        <v>3.7410000000000001</v>
      </c>
      <c r="X753" s="91">
        <v>44.892000000000003</v>
      </c>
      <c r="Y753" s="110" t="s">
        <v>14932</v>
      </c>
      <c r="Z753" s="110" t="s">
        <v>1</v>
      </c>
      <c r="AB753" s="133" t="s">
        <v>7535</v>
      </c>
      <c r="AC753" s="133" t="s">
        <v>9040</v>
      </c>
      <c r="AD753" s="133" t="s">
        <v>1764</v>
      </c>
      <c r="AE753" s="79">
        <v>48</v>
      </c>
      <c r="AF753" s="79" t="s">
        <v>11103</v>
      </c>
      <c r="AG753" s="134">
        <v>0.75</v>
      </c>
      <c r="AH753" s="134">
        <v>8</v>
      </c>
      <c r="AI753" s="134">
        <v>12.5</v>
      </c>
      <c r="AJ753" s="134">
        <v>0.185</v>
      </c>
      <c r="AK753" s="134">
        <v>10.75</v>
      </c>
      <c r="AL753" s="134">
        <v>8</v>
      </c>
      <c r="AM753" s="134">
        <v>7.75</v>
      </c>
      <c r="AN753" s="134">
        <v>2.3140000000000001</v>
      </c>
      <c r="AO753" s="134">
        <v>0.38600000000000001</v>
      </c>
      <c r="AP753" s="134">
        <v>0.1</v>
      </c>
      <c r="AQ753" s="134">
        <v>60</v>
      </c>
      <c r="AR753" s="134">
        <v>60</v>
      </c>
      <c r="AS753" s="134"/>
      <c r="AT753" s="133" t="s">
        <v>9556</v>
      </c>
      <c r="AU753" s="133" t="s">
        <v>1758</v>
      </c>
      <c r="AV753" s="133" t="s">
        <v>9602</v>
      </c>
      <c r="AW753" s="133" t="s">
        <v>9629</v>
      </c>
    </row>
    <row r="754" spans="1:49" x14ac:dyDescent="0.25">
      <c r="A754" s="80" t="s">
        <v>1779</v>
      </c>
      <c r="B754" s="80" t="s">
        <v>1780</v>
      </c>
      <c r="C754" s="80" t="s">
        <v>10292</v>
      </c>
      <c r="D754" s="80" t="s">
        <v>10293</v>
      </c>
      <c r="E754" s="80" t="s">
        <v>1781</v>
      </c>
      <c r="F754" s="80" t="s">
        <v>10294</v>
      </c>
      <c r="G754" s="80" t="s">
        <v>9812</v>
      </c>
      <c r="H754" s="80" t="s">
        <v>9779</v>
      </c>
      <c r="I754" s="80" t="s">
        <v>5375</v>
      </c>
      <c r="K754" s="80" t="s">
        <v>1820</v>
      </c>
      <c r="L754" s="80" t="s">
        <v>754</v>
      </c>
      <c r="M754" s="80" t="s">
        <v>2542</v>
      </c>
      <c r="N754" s="80" t="s">
        <v>3372</v>
      </c>
      <c r="O754" s="80" t="s">
        <v>3555</v>
      </c>
      <c r="P754" s="80" t="s">
        <v>4218</v>
      </c>
      <c r="Q754" s="80" t="s">
        <v>5375</v>
      </c>
      <c r="R754" s="80" t="s">
        <v>6108</v>
      </c>
      <c r="S754" s="80" t="s">
        <v>1766</v>
      </c>
      <c r="T754" s="80" t="s">
        <v>1757</v>
      </c>
      <c r="U754" s="110">
        <v>10.95</v>
      </c>
      <c r="V754" s="110">
        <v>65.7</v>
      </c>
      <c r="W754" s="91">
        <v>2.57</v>
      </c>
      <c r="X754" s="91">
        <v>30.84</v>
      </c>
      <c r="Y754" s="110" t="s">
        <v>7087</v>
      </c>
      <c r="Z754" s="110" t="s">
        <v>7088</v>
      </c>
      <c r="AB754" s="133" t="s">
        <v>7817</v>
      </c>
      <c r="AC754" s="133" t="s">
        <v>7817</v>
      </c>
      <c r="AD754" s="133" t="s">
        <v>1759</v>
      </c>
      <c r="AE754" s="79">
        <v>12</v>
      </c>
      <c r="AF754" s="79" t="s">
        <v>11234</v>
      </c>
      <c r="AG754" s="134">
        <v>3.125</v>
      </c>
      <c r="AH754" s="134">
        <v>4.25</v>
      </c>
      <c r="AI754" s="134">
        <v>8</v>
      </c>
      <c r="AJ754" s="134">
        <v>0.63100000000000001</v>
      </c>
      <c r="AK754" s="134">
        <v>17.2</v>
      </c>
      <c r="AL754" s="134">
        <v>8.4499999999999993</v>
      </c>
      <c r="AM754" s="134">
        <v>10.525</v>
      </c>
      <c r="AN754" s="134">
        <v>8.2420000000000009</v>
      </c>
      <c r="AO754" s="134">
        <v>0.88500000000000001</v>
      </c>
      <c r="AP754" s="134">
        <v>0</v>
      </c>
      <c r="AQ754" s="134">
        <v>16</v>
      </c>
      <c r="AR754" s="134">
        <v>16</v>
      </c>
      <c r="AS754" s="134">
        <v>2.5000000000000001E-2</v>
      </c>
      <c r="AT754" s="133" t="s">
        <v>1767</v>
      </c>
      <c r="AU754" s="133" t="s">
        <v>1764</v>
      </c>
      <c r="AV754" s="133" t="s">
        <v>9601</v>
      </c>
      <c r="AW754" s="133" t="s">
        <v>9630</v>
      </c>
    </row>
    <row r="755" spans="1:49" x14ac:dyDescent="0.25">
      <c r="A755" s="80" t="s">
        <v>1779</v>
      </c>
      <c r="B755" s="80" t="s">
        <v>1797</v>
      </c>
      <c r="C755" s="80" t="s">
        <v>10264</v>
      </c>
      <c r="D755" s="80" t="s">
        <v>10265</v>
      </c>
      <c r="E755" s="80" t="s">
        <v>7086</v>
      </c>
      <c r="F755" s="80" t="s">
        <v>10266</v>
      </c>
      <c r="G755" s="80" t="s">
        <v>9700</v>
      </c>
      <c r="H755" s="80" t="s">
        <v>10267</v>
      </c>
      <c r="I755" s="80" t="s">
        <v>5376</v>
      </c>
      <c r="K755" s="80" t="s">
        <v>1820</v>
      </c>
      <c r="L755" s="80" t="s">
        <v>628</v>
      </c>
      <c r="M755" s="80" t="s">
        <v>2634</v>
      </c>
      <c r="N755" s="80" t="s">
        <v>3421</v>
      </c>
      <c r="O755" s="80" t="s">
        <v>3671</v>
      </c>
      <c r="P755" s="80" t="s">
        <v>4744</v>
      </c>
      <c r="Q755" s="80" t="s">
        <v>5374</v>
      </c>
      <c r="R755" s="80" t="s">
        <v>6202</v>
      </c>
      <c r="S755" s="80" t="s">
        <v>1759</v>
      </c>
      <c r="T755" s="80" t="s">
        <v>1758</v>
      </c>
      <c r="U755" s="110">
        <v>9.9499999999999993</v>
      </c>
      <c r="V755" s="110">
        <v>29.85</v>
      </c>
      <c r="W755" s="91">
        <v>2.8855</v>
      </c>
      <c r="X755" s="91">
        <v>17.312999999999999</v>
      </c>
      <c r="Y755" s="110" t="s">
        <v>14932</v>
      </c>
      <c r="Z755" s="110" t="s">
        <v>1</v>
      </c>
      <c r="AB755" s="133" t="s">
        <v>7912</v>
      </c>
      <c r="AC755" s="133" t="s">
        <v>9213</v>
      </c>
      <c r="AD755" s="133" t="s">
        <v>1760</v>
      </c>
      <c r="AE755" s="79">
        <v>48</v>
      </c>
      <c r="AF755" s="79" t="s">
        <v>11214</v>
      </c>
      <c r="AG755" s="134">
        <v>0.188</v>
      </c>
      <c r="AH755" s="134">
        <v>7.5</v>
      </c>
      <c r="AI755" s="134">
        <v>16.25</v>
      </c>
      <c r="AJ755" s="134">
        <v>0.26</v>
      </c>
      <c r="AK755" s="134">
        <v>14.125</v>
      </c>
      <c r="AL755" s="134">
        <v>7.5</v>
      </c>
      <c r="AM755" s="134">
        <v>1</v>
      </c>
      <c r="AN755" s="134">
        <v>1.6</v>
      </c>
      <c r="AO755" s="134">
        <v>6.0999999999999999E-2</v>
      </c>
      <c r="AP755" s="134">
        <v>0</v>
      </c>
      <c r="AQ755" s="134">
        <v>102</v>
      </c>
      <c r="AR755" s="134">
        <v>54</v>
      </c>
      <c r="AS755" s="134"/>
      <c r="AT755" s="133" t="s">
        <v>1773</v>
      </c>
      <c r="AU755" s="133" t="s">
        <v>7074</v>
      </c>
      <c r="AV755" s="133" t="s">
        <v>9602</v>
      </c>
      <c r="AW755" s="133" t="s">
        <v>9629</v>
      </c>
    </row>
    <row r="756" spans="1:49" x14ac:dyDescent="0.25">
      <c r="A756" s="80" t="s">
        <v>1779</v>
      </c>
      <c r="B756" s="80" t="s">
        <v>1784</v>
      </c>
      <c r="C756" s="80" t="s">
        <v>9902</v>
      </c>
      <c r="D756" s="80" t="s">
        <v>9903</v>
      </c>
      <c r="E756" s="80" t="s">
        <v>1785</v>
      </c>
      <c r="F756" s="80" t="s">
        <v>9904</v>
      </c>
      <c r="G756" s="80" t="s">
        <v>9663</v>
      </c>
      <c r="H756" s="80" t="s">
        <v>9905</v>
      </c>
      <c r="I756" s="80" t="s">
        <v>9635</v>
      </c>
      <c r="K756" s="80" t="s">
        <v>1820</v>
      </c>
      <c r="L756" s="80" t="s">
        <v>297</v>
      </c>
      <c r="M756" s="80" t="s">
        <v>2023</v>
      </c>
      <c r="N756" s="80" t="s">
        <v>3368</v>
      </c>
      <c r="O756" s="80" t="s">
        <v>3580</v>
      </c>
      <c r="P756" s="80" t="s">
        <v>4202</v>
      </c>
      <c r="Q756" s="80" t="s">
        <v>5374</v>
      </c>
      <c r="R756" s="80" t="s">
        <v>5586</v>
      </c>
      <c r="S756" s="80" t="s">
        <v>1763</v>
      </c>
      <c r="T756" s="80" t="s">
        <v>1757</v>
      </c>
      <c r="U756" s="110">
        <v>4.1500000000000004</v>
      </c>
      <c r="V756" s="110">
        <v>24.9</v>
      </c>
      <c r="W756" s="91">
        <v>2.0698099999999999</v>
      </c>
      <c r="X756" s="91">
        <v>24.83775</v>
      </c>
      <c r="Y756" s="110" t="s">
        <v>14933</v>
      </c>
      <c r="Z756" s="110" t="s">
        <v>1</v>
      </c>
      <c r="AB756" s="133" t="s">
        <v>7295</v>
      </c>
      <c r="AC756" s="133" t="s">
        <v>8884</v>
      </c>
      <c r="AD756" s="133" t="s">
        <v>1757</v>
      </c>
      <c r="AE756" s="79">
        <v>144</v>
      </c>
      <c r="AF756" s="79" t="s">
        <v>11142</v>
      </c>
      <c r="AG756" s="134">
        <v>0.02</v>
      </c>
      <c r="AH756" s="134">
        <v>4.25</v>
      </c>
      <c r="AI756" s="134">
        <v>11.25</v>
      </c>
      <c r="AJ756" s="134">
        <v>8.4000000000000005E-2</v>
      </c>
      <c r="AK756" s="134">
        <v>9.5</v>
      </c>
      <c r="AL756" s="134">
        <v>5.5</v>
      </c>
      <c r="AM756" s="134">
        <v>1.5</v>
      </c>
      <c r="AN756" s="134">
        <v>1.05</v>
      </c>
      <c r="AO756" s="134">
        <v>4.4999999999999998E-2</v>
      </c>
      <c r="AP756" s="134">
        <v>0.05</v>
      </c>
      <c r="AQ756" s="134">
        <v>5</v>
      </c>
      <c r="AR756" s="134">
        <v>9</v>
      </c>
      <c r="AS756" s="134">
        <v>6.0000000000000001E-3</v>
      </c>
      <c r="AT756" s="133" t="s">
        <v>1768</v>
      </c>
      <c r="AU756" s="133" t="s">
        <v>1775</v>
      </c>
      <c r="AV756" s="133" t="s">
        <v>9600</v>
      </c>
      <c r="AW756" s="133" t="s">
        <v>9629</v>
      </c>
    </row>
    <row r="757" spans="1:49" x14ac:dyDescent="0.25">
      <c r="A757" s="80" t="s">
        <v>1779</v>
      </c>
      <c r="B757" s="80" t="s">
        <v>1780</v>
      </c>
      <c r="C757" s="80" t="s">
        <v>10037</v>
      </c>
      <c r="D757" s="80" t="s">
        <v>10038</v>
      </c>
      <c r="E757" s="80" t="s">
        <v>7086</v>
      </c>
      <c r="F757" s="80" t="s">
        <v>10039</v>
      </c>
      <c r="G757" s="80" t="s">
        <v>9700</v>
      </c>
      <c r="H757" s="80" t="s">
        <v>10040</v>
      </c>
      <c r="I757" s="80" t="s">
        <v>9728</v>
      </c>
      <c r="K757" s="80" t="s">
        <v>12332</v>
      </c>
      <c r="L757" s="80" t="s">
        <v>755</v>
      </c>
      <c r="M757" s="80" t="s">
        <v>2545</v>
      </c>
      <c r="N757" s="80" t="s">
        <v>3371</v>
      </c>
      <c r="O757" s="80" t="s">
        <v>3623</v>
      </c>
      <c r="P757" s="80" t="s">
        <v>4368</v>
      </c>
      <c r="Q757" s="80" t="s">
        <v>5379</v>
      </c>
      <c r="R757" s="80" t="s">
        <v>6111</v>
      </c>
      <c r="S757" s="80" t="s">
        <v>1759</v>
      </c>
      <c r="T757" s="80" t="s">
        <v>1757</v>
      </c>
      <c r="U757" s="110">
        <v>1.9</v>
      </c>
      <c r="V757" s="110">
        <v>11.4</v>
      </c>
      <c r="W757" s="91">
        <v>1.1020000000000001</v>
      </c>
      <c r="X757" s="91">
        <v>13.224</v>
      </c>
      <c r="Y757" s="110" t="s">
        <v>14932</v>
      </c>
      <c r="Z757" s="110" t="s">
        <v>1</v>
      </c>
      <c r="AB757" s="133" t="s">
        <v>7820</v>
      </c>
      <c r="AC757" s="133" t="s">
        <v>9159</v>
      </c>
      <c r="AD757" s="133" t="s">
        <v>1764</v>
      </c>
      <c r="AE757" s="79">
        <v>48</v>
      </c>
      <c r="AF757" s="79" t="s">
        <v>11178</v>
      </c>
      <c r="AG757" s="134">
        <v>0.17</v>
      </c>
      <c r="AH757" s="134">
        <v>7.5</v>
      </c>
      <c r="AI757" s="134">
        <v>14</v>
      </c>
      <c r="AJ757" s="134">
        <v>0.14399999999999999</v>
      </c>
      <c r="AK757" s="134">
        <v>15</v>
      </c>
      <c r="AL757" s="134">
        <v>8</v>
      </c>
      <c r="AM757" s="134">
        <v>1.75</v>
      </c>
      <c r="AN757" s="134">
        <v>1.8</v>
      </c>
      <c r="AO757" s="134">
        <v>0.122</v>
      </c>
      <c r="AP757" s="134">
        <v>0</v>
      </c>
      <c r="AQ757" s="134">
        <v>108</v>
      </c>
      <c r="AR757" s="134">
        <v>54</v>
      </c>
      <c r="AS757" s="134"/>
      <c r="AT757" s="133" t="s">
        <v>1765</v>
      </c>
      <c r="AU757" s="133" t="s">
        <v>7080</v>
      </c>
      <c r="AV757" s="133" t="s">
        <v>9602</v>
      </c>
      <c r="AW757" s="133" t="s">
        <v>9629</v>
      </c>
    </row>
    <row r="758" spans="1:49" x14ac:dyDescent="0.25">
      <c r="A758" s="80" t="s">
        <v>1779</v>
      </c>
      <c r="B758" s="80" t="s">
        <v>1784</v>
      </c>
      <c r="C758" s="80" t="s">
        <v>9910</v>
      </c>
      <c r="D758" s="80" t="s">
        <v>9911</v>
      </c>
      <c r="E758" s="80" t="s">
        <v>7086</v>
      </c>
      <c r="F758" s="80" t="s">
        <v>9912</v>
      </c>
      <c r="G758" s="80" t="s">
        <v>9714</v>
      </c>
      <c r="H758" s="80" t="s">
        <v>9913</v>
      </c>
      <c r="I758" s="80" t="s">
        <v>9635</v>
      </c>
      <c r="K758" s="80" t="s">
        <v>1820</v>
      </c>
      <c r="L758" s="80" t="s">
        <v>452</v>
      </c>
      <c r="M758" s="80" t="s">
        <v>2026</v>
      </c>
      <c r="N758" s="80" t="s">
        <v>3368</v>
      </c>
      <c r="O758" s="80" t="s">
        <v>3582</v>
      </c>
      <c r="P758" s="80" t="s">
        <v>4205</v>
      </c>
      <c r="Q758" s="80" t="s">
        <v>5374</v>
      </c>
      <c r="R758" s="80" t="s">
        <v>5589</v>
      </c>
      <c r="S758" s="80" t="s">
        <v>1771</v>
      </c>
      <c r="T758" s="80" t="s">
        <v>1757</v>
      </c>
      <c r="U758" s="110">
        <v>5.6</v>
      </c>
      <c r="V758" s="110">
        <v>33.6</v>
      </c>
      <c r="W758" s="91">
        <v>2.4359999999999999</v>
      </c>
      <c r="X758" s="91">
        <v>29.231999999999999</v>
      </c>
      <c r="Y758" s="110" t="s">
        <v>14932</v>
      </c>
      <c r="Z758" s="110" t="s">
        <v>1</v>
      </c>
      <c r="AB758" s="133" t="s">
        <v>7298</v>
      </c>
      <c r="AC758" s="133" t="s">
        <v>8887</v>
      </c>
      <c r="AD758" s="133" t="s">
        <v>1757</v>
      </c>
      <c r="AE758" s="79">
        <v>144</v>
      </c>
      <c r="AF758" s="79" t="s">
        <v>11144</v>
      </c>
      <c r="AG758" s="134">
        <v>0.19700000000000001</v>
      </c>
      <c r="AH758" s="134">
        <v>6.1</v>
      </c>
      <c r="AI758" s="134">
        <v>8.07</v>
      </c>
      <c r="AJ758" s="134">
        <v>9.9000000000000005E-2</v>
      </c>
      <c r="AK758" s="134">
        <v>10.23</v>
      </c>
      <c r="AL758" s="134">
        <v>11.5</v>
      </c>
      <c r="AM758" s="134">
        <v>1.5</v>
      </c>
      <c r="AN758" s="134">
        <v>1.2430000000000001</v>
      </c>
      <c r="AO758" s="134">
        <v>0.10199999999999999</v>
      </c>
      <c r="AP758" s="134">
        <v>12</v>
      </c>
      <c r="AQ758" s="134">
        <v>12</v>
      </c>
      <c r="AR758" s="134">
        <v>12</v>
      </c>
      <c r="AS758" s="134"/>
      <c r="AT758" s="133" t="s">
        <v>1765</v>
      </c>
      <c r="AU758" s="133" t="s">
        <v>1775</v>
      </c>
      <c r="AV758" s="133" t="s">
        <v>9606</v>
      </c>
      <c r="AW758" s="133" t="s">
        <v>9629</v>
      </c>
    </row>
    <row r="759" spans="1:49" x14ac:dyDescent="0.25">
      <c r="A759" s="80" t="s">
        <v>1779</v>
      </c>
      <c r="B759" s="80" t="s">
        <v>1797</v>
      </c>
      <c r="C759" s="80" t="s">
        <v>9979</v>
      </c>
      <c r="D759" s="80" t="s">
        <v>9980</v>
      </c>
      <c r="E759" s="80" t="s">
        <v>1787</v>
      </c>
      <c r="F759" s="80" t="s">
        <v>9981</v>
      </c>
      <c r="G759" s="80" t="s">
        <v>9705</v>
      </c>
      <c r="H759" s="80" t="s">
        <v>9982</v>
      </c>
      <c r="I759" s="80" t="s">
        <v>9635</v>
      </c>
      <c r="K759" s="80" t="s">
        <v>1820</v>
      </c>
      <c r="L759" s="80" t="s">
        <v>683</v>
      </c>
      <c r="M759" s="80" t="s">
        <v>2637</v>
      </c>
      <c r="N759" s="80" t="s">
        <v>3421</v>
      </c>
      <c r="O759" s="80" t="s">
        <v>3604</v>
      </c>
      <c r="P759" s="80" t="s">
        <v>4747</v>
      </c>
      <c r="Q759" s="80" t="s">
        <v>5374</v>
      </c>
      <c r="R759" s="80" t="s">
        <v>6205</v>
      </c>
      <c r="S759" s="80" t="s">
        <v>1759</v>
      </c>
      <c r="T759" s="80" t="s">
        <v>1757</v>
      </c>
      <c r="U759" s="110">
        <v>5.05</v>
      </c>
      <c r="V759" s="110">
        <v>30.3</v>
      </c>
      <c r="W759" s="91">
        <v>1.89375</v>
      </c>
      <c r="X759" s="91">
        <v>22.725000000000001</v>
      </c>
      <c r="Y759" s="110" t="s">
        <v>7087</v>
      </c>
      <c r="Z759" s="110" t="s">
        <v>1</v>
      </c>
      <c r="AB759" s="133" t="s">
        <v>7915</v>
      </c>
      <c r="AC759" s="133" t="s">
        <v>9215</v>
      </c>
      <c r="AD759" s="133" t="s">
        <v>1760</v>
      </c>
      <c r="AE759" s="79">
        <v>96</v>
      </c>
      <c r="AF759" s="79" t="s">
        <v>11164</v>
      </c>
      <c r="AG759" s="134">
        <v>0.25</v>
      </c>
      <c r="AH759" s="134">
        <v>8.25</v>
      </c>
      <c r="AI759" s="134">
        <v>10.5</v>
      </c>
      <c r="AJ759" s="134">
        <v>0.216</v>
      </c>
      <c r="AK759" s="134">
        <v>8.5</v>
      </c>
      <c r="AL759" s="134">
        <v>8</v>
      </c>
      <c r="AM759" s="134">
        <v>3.75</v>
      </c>
      <c r="AN759" s="134">
        <v>2.7</v>
      </c>
      <c r="AO759" s="134">
        <v>0.14799999999999999</v>
      </c>
      <c r="AP759" s="134">
        <v>0</v>
      </c>
      <c r="AQ759" s="134">
        <v>120</v>
      </c>
      <c r="AR759" s="134">
        <v>7</v>
      </c>
      <c r="AS759" s="134"/>
      <c r="AT759" s="133" t="s">
        <v>9567</v>
      </c>
      <c r="AU759" s="133" t="s">
        <v>1757</v>
      </c>
      <c r="AV759" s="133" t="s">
        <v>9597</v>
      </c>
      <c r="AW759" s="133" t="s">
        <v>9628</v>
      </c>
    </row>
    <row r="760" spans="1:49" x14ac:dyDescent="0.25">
      <c r="A760" s="80" t="s">
        <v>1779</v>
      </c>
      <c r="B760" s="80" t="s">
        <v>1780</v>
      </c>
      <c r="C760" s="80" t="s">
        <v>9574</v>
      </c>
      <c r="D760" s="80" t="s">
        <v>10057</v>
      </c>
      <c r="E760" s="80" t="s">
        <v>1771</v>
      </c>
      <c r="F760" s="80" t="s">
        <v>10058</v>
      </c>
      <c r="G760" s="80" t="s">
        <v>9744</v>
      </c>
      <c r="H760" s="80" t="s">
        <v>10059</v>
      </c>
      <c r="I760" s="80" t="s">
        <v>9728</v>
      </c>
      <c r="K760" s="80" t="s">
        <v>1820</v>
      </c>
      <c r="L760" s="80" t="s">
        <v>291</v>
      </c>
      <c r="M760" s="80" t="s">
        <v>2267</v>
      </c>
      <c r="N760" s="80" t="s">
        <v>3382</v>
      </c>
      <c r="O760" s="80" t="s">
        <v>3537</v>
      </c>
      <c r="P760" s="80" t="s">
        <v>4177</v>
      </c>
      <c r="Q760" s="80" t="s">
        <v>5379</v>
      </c>
      <c r="R760" s="80" t="s">
        <v>5831</v>
      </c>
      <c r="S760" s="80" t="s">
        <v>1763</v>
      </c>
      <c r="T760" s="80" t="s">
        <v>1757</v>
      </c>
      <c r="U760" s="110">
        <v>1.75</v>
      </c>
      <c r="V760" s="110">
        <v>10.5</v>
      </c>
      <c r="W760" s="91">
        <v>0.875</v>
      </c>
      <c r="X760" s="91">
        <v>10.5</v>
      </c>
      <c r="Y760" s="110" t="s">
        <v>7087</v>
      </c>
      <c r="Z760" s="110" t="s">
        <v>1</v>
      </c>
      <c r="AB760" s="133" t="s">
        <v>7540</v>
      </c>
      <c r="AC760" s="133" t="s">
        <v>7540</v>
      </c>
      <c r="AD760" s="133" t="s">
        <v>1759</v>
      </c>
      <c r="AE760" s="79">
        <v>12</v>
      </c>
      <c r="AF760" s="79" t="s">
        <v>11104</v>
      </c>
      <c r="AG760" s="134">
        <v>0.75</v>
      </c>
      <c r="AH760" s="134">
        <v>5</v>
      </c>
      <c r="AI760" s="134">
        <v>5</v>
      </c>
      <c r="AJ760" s="134">
        <v>0.1</v>
      </c>
      <c r="AK760" s="134">
        <v>11.324999999999999</v>
      </c>
      <c r="AL760" s="134">
        <v>5.3879999999999999</v>
      </c>
      <c r="AM760" s="134">
        <v>5.4</v>
      </c>
      <c r="AN760" s="134">
        <v>1.45</v>
      </c>
      <c r="AO760" s="134">
        <v>0.191</v>
      </c>
      <c r="AP760" s="134">
        <v>0</v>
      </c>
      <c r="AQ760" s="134">
        <v>10</v>
      </c>
      <c r="AR760" s="134">
        <v>10</v>
      </c>
      <c r="AS760" s="134">
        <v>6.0000000000000001E-3</v>
      </c>
      <c r="AT760" s="133" t="s">
        <v>9567</v>
      </c>
      <c r="AU760" s="133" t="s">
        <v>1760</v>
      </c>
      <c r="AV760" s="133" t="s">
        <v>9601</v>
      </c>
      <c r="AW760" s="133" t="s">
        <v>9630</v>
      </c>
    </row>
    <row r="761" spans="1:49" x14ac:dyDescent="0.25">
      <c r="A761" s="80" t="s">
        <v>1779</v>
      </c>
      <c r="B761" s="80" t="s">
        <v>1804</v>
      </c>
      <c r="C761" s="80" t="s">
        <v>10006</v>
      </c>
      <c r="D761" s="80" t="s">
        <v>10007</v>
      </c>
      <c r="E761" s="80" t="s">
        <v>1766</v>
      </c>
      <c r="F761" s="80" t="s">
        <v>10008</v>
      </c>
      <c r="G761" s="80" t="s">
        <v>9668</v>
      </c>
      <c r="H761" s="80" t="s">
        <v>10009</v>
      </c>
      <c r="I761" s="80" t="s">
        <v>1804</v>
      </c>
      <c r="K761" s="80" t="s">
        <v>13934</v>
      </c>
      <c r="L761" s="80" t="s">
        <v>232</v>
      </c>
      <c r="M761" s="80" t="s">
        <v>2639</v>
      </c>
      <c r="N761" s="80" t="s">
        <v>13946</v>
      </c>
      <c r="O761" s="80" t="s">
        <v>3547</v>
      </c>
      <c r="P761" s="80" t="s">
        <v>4749</v>
      </c>
      <c r="Q761" s="80" t="s">
        <v>1804</v>
      </c>
      <c r="R761" s="80" t="s">
        <v>6207</v>
      </c>
      <c r="S761" s="80" t="s">
        <v>1763</v>
      </c>
      <c r="T761" s="80" t="s">
        <v>1757</v>
      </c>
      <c r="U761" s="110">
        <v>7.45</v>
      </c>
      <c r="V761" s="110">
        <v>44.7</v>
      </c>
      <c r="W761" s="91">
        <v>1.86</v>
      </c>
      <c r="X761" s="91">
        <v>22.32</v>
      </c>
      <c r="Y761" s="110" t="s">
        <v>7087</v>
      </c>
      <c r="Z761" s="110" t="s">
        <v>1</v>
      </c>
      <c r="AB761" s="133" t="s">
        <v>7917</v>
      </c>
      <c r="AC761" s="133" t="s">
        <v>7917</v>
      </c>
      <c r="AD761" s="133" t="s">
        <v>1759</v>
      </c>
      <c r="AE761" s="79">
        <v>12</v>
      </c>
      <c r="AF761" s="79" t="s">
        <v>11170</v>
      </c>
      <c r="AG761" s="134">
        <v>0.75</v>
      </c>
      <c r="AH761" s="134">
        <v>6.5</v>
      </c>
      <c r="AI761" s="134">
        <v>6.5</v>
      </c>
      <c r="AJ761" s="134">
        <v>0.17199999999999999</v>
      </c>
      <c r="AK761" s="134">
        <v>10.845000000000001</v>
      </c>
      <c r="AL761" s="134">
        <v>6.8449999999999998</v>
      </c>
      <c r="AM761" s="134">
        <v>6.8150000000000004</v>
      </c>
      <c r="AN761" s="134">
        <v>2.3570000000000002</v>
      </c>
      <c r="AO761" s="134">
        <v>0.29299999999999998</v>
      </c>
      <c r="AP761" s="134">
        <v>5.5E-2</v>
      </c>
      <c r="AQ761" s="134">
        <v>12.875</v>
      </c>
      <c r="AR761" s="134">
        <v>12.875</v>
      </c>
      <c r="AS761" s="134">
        <v>0.01</v>
      </c>
      <c r="AT761" s="133" t="s">
        <v>1761</v>
      </c>
      <c r="AU761" s="133" t="s">
        <v>7077</v>
      </c>
      <c r="AV761" s="133" t="s">
        <v>9601</v>
      </c>
      <c r="AW761" s="133" t="s">
        <v>9630</v>
      </c>
    </row>
    <row r="762" spans="1:49" x14ac:dyDescent="0.25">
      <c r="A762" s="80" t="s">
        <v>1779</v>
      </c>
      <c r="B762" s="80" t="s">
        <v>1780</v>
      </c>
      <c r="C762" s="80" t="s">
        <v>9745</v>
      </c>
      <c r="D762" s="80" t="s">
        <v>9746</v>
      </c>
      <c r="E762" s="80" t="s">
        <v>1781</v>
      </c>
      <c r="F762" s="80" t="s">
        <v>9747</v>
      </c>
      <c r="G762" s="80" t="s">
        <v>9748</v>
      </c>
      <c r="H762" s="80" t="s">
        <v>9749</v>
      </c>
      <c r="I762" s="80" t="s">
        <v>5375</v>
      </c>
      <c r="K762" s="80" t="s">
        <v>1820</v>
      </c>
      <c r="L762" s="80" t="s">
        <v>363</v>
      </c>
      <c r="M762" s="80" t="s">
        <v>2030</v>
      </c>
      <c r="N762" s="80" t="s">
        <v>3372</v>
      </c>
      <c r="O762" s="80" t="s">
        <v>3538</v>
      </c>
      <c r="P762" s="80" t="s">
        <v>4209</v>
      </c>
      <c r="Q762" s="80" t="s">
        <v>5375</v>
      </c>
      <c r="R762" s="80" t="s">
        <v>5593</v>
      </c>
      <c r="S762" s="80" t="s">
        <v>1759</v>
      </c>
      <c r="T762" s="80" t="s">
        <v>1757</v>
      </c>
      <c r="U762" s="110">
        <v>2.4</v>
      </c>
      <c r="V762" s="110">
        <v>14.4</v>
      </c>
      <c r="W762" s="91">
        <v>0.56000000000000005</v>
      </c>
      <c r="X762" s="91">
        <v>6.72</v>
      </c>
      <c r="Y762" s="110" t="s">
        <v>7087</v>
      </c>
      <c r="Z762" s="110" t="s">
        <v>1</v>
      </c>
      <c r="AB762" s="133" t="s">
        <v>7302</v>
      </c>
      <c r="AC762" s="133" t="s">
        <v>8888</v>
      </c>
      <c r="AD762" s="133" t="s">
        <v>1757</v>
      </c>
      <c r="AE762" s="79">
        <v>144</v>
      </c>
      <c r="AF762" s="79" t="s">
        <v>11105</v>
      </c>
      <c r="AG762" s="134">
        <v>1.75</v>
      </c>
      <c r="AH762" s="134">
        <v>5.875</v>
      </c>
      <c r="AI762" s="134">
        <v>6.125</v>
      </c>
      <c r="AJ762" s="134">
        <v>3.2000000000000001E-2</v>
      </c>
      <c r="AK762" s="134">
        <v>11</v>
      </c>
      <c r="AL762" s="134">
        <v>7.75</v>
      </c>
      <c r="AM762" s="134">
        <v>4</v>
      </c>
      <c r="AN762" s="134">
        <v>0.4</v>
      </c>
      <c r="AO762" s="134">
        <v>0.19700000000000001</v>
      </c>
      <c r="AP762" s="134">
        <v>0</v>
      </c>
      <c r="AQ762" s="134">
        <v>972</v>
      </c>
      <c r="AR762" s="134">
        <v>1.75</v>
      </c>
      <c r="AS762" s="134"/>
      <c r="AT762" s="133" t="s">
        <v>1764</v>
      </c>
      <c r="AU762" s="133" t="s">
        <v>7065</v>
      </c>
      <c r="AV762" s="133" t="s">
        <v>9597</v>
      </c>
      <c r="AW762" s="133" t="s">
        <v>9630</v>
      </c>
    </row>
    <row r="763" spans="1:49" x14ac:dyDescent="0.25">
      <c r="A763" s="80" t="s">
        <v>1779</v>
      </c>
      <c r="B763" s="80" t="s">
        <v>1780</v>
      </c>
      <c r="C763" s="80" t="s">
        <v>9736</v>
      </c>
      <c r="D763" s="80" t="s">
        <v>9737</v>
      </c>
      <c r="E763" s="80" t="s">
        <v>1794</v>
      </c>
      <c r="F763" s="80" t="s">
        <v>9738</v>
      </c>
      <c r="G763" s="80" t="s">
        <v>9726</v>
      </c>
      <c r="H763" s="80" t="s">
        <v>9739</v>
      </c>
      <c r="I763" s="80" t="s">
        <v>5375</v>
      </c>
      <c r="K763" s="80" t="s">
        <v>12334</v>
      </c>
      <c r="L763" s="80" t="s">
        <v>789</v>
      </c>
      <c r="M763" s="80" t="s">
        <v>2382</v>
      </c>
      <c r="N763" s="80" t="s">
        <v>3381</v>
      </c>
      <c r="O763" s="80" t="s">
        <v>3535</v>
      </c>
      <c r="P763" s="80" t="s">
        <v>4528</v>
      </c>
      <c r="Q763" s="80" t="s">
        <v>5375</v>
      </c>
      <c r="R763" s="80" t="s">
        <v>5947</v>
      </c>
      <c r="S763" s="80" t="s">
        <v>1762</v>
      </c>
      <c r="T763" s="80" t="s">
        <v>1767</v>
      </c>
      <c r="U763" s="110">
        <v>8.25</v>
      </c>
      <c r="V763" s="110">
        <v>41.25</v>
      </c>
      <c r="W763" s="91">
        <v>3.1654</v>
      </c>
      <c r="X763" s="91">
        <v>31.654</v>
      </c>
      <c r="Y763" s="110" t="s">
        <v>14933</v>
      </c>
      <c r="Z763" s="110" t="s">
        <v>1</v>
      </c>
      <c r="AB763" s="133" t="s">
        <v>7656</v>
      </c>
      <c r="AC763" s="133" t="s">
        <v>7656</v>
      </c>
      <c r="AD763" s="133" t="s">
        <v>1759</v>
      </c>
      <c r="AE763" s="79">
        <v>10</v>
      </c>
      <c r="AF763" s="79" t="s">
        <v>11102</v>
      </c>
      <c r="AG763" s="134">
        <v>3.15</v>
      </c>
      <c r="AH763" s="134">
        <v>3.15</v>
      </c>
      <c r="AI763" s="134">
        <v>9.5299999999999994</v>
      </c>
      <c r="AJ763" s="134">
        <v>0.41199999999999998</v>
      </c>
      <c r="AK763" s="134">
        <v>16.2</v>
      </c>
      <c r="AL763" s="134">
        <v>6.8250000000000002</v>
      </c>
      <c r="AM763" s="134">
        <v>10.525</v>
      </c>
      <c r="AN763" s="134">
        <v>4.29</v>
      </c>
      <c r="AO763" s="134">
        <v>0.67300000000000004</v>
      </c>
      <c r="AP763" s="134">
        <v>3.125</v>
      </c>
      <c r="AQ763" s="134">
        <v>3.125</v>
      </c>
      <c r="AR763" s="134">
        <v>3.75</v>
      </c>
      <c r="AS763" s="134">
        <v>2.5000000000000001E-2</v>
      </c>
      <c r="AT763" s="133" t="s">
        <v>1765</v>
      </c>
      <c r="AU763" s="133" t="s">
        <v>1764</v>
      </c>
      <c r="AV763" s="133" t="s">
        <v>9608</v>
      </c>
      <c r="AW763" s="133" t="s">
        <v>9629</v>
      </c>
    </row>
    <row r="764" spans="1:49" x14ac:dyDescent="0.25">
      <c r="A764" s="80" t="s">
        <v>1779</v>
      </c>
      <c r="B764" s="80" t="s">
        <v>1780</v>
      </c>
      <c r="C764" s="80" t="s">
        <v>9759</v>
      </c>
      <c r="D764" s="80" t="s">
        <v>9760</v>
      </c>
      <c r="E764" s="80" t="s">
        <v>1772</v>
      </c>
      <c r="F764" s="80" t="s">
        <v>9761</v>
      </c>
      <c r="G764" s="80" t="s">
        <v>9729</v>
      </c>
      <c r="H764" s="80" t="s">
        <v>9762</v>
      </c>
      <c r="I764" s="80" t="s">
        <v>5375</v>
      </c>
      <c r="K764" s="80" t="s">
        <v>1820</v>
      </c>
      <c r="L764" s="80" t="s">
        <v>491</v>
      </c>
      <c r="M764" s="80" t="s">
        <v>2272</v>
      </c>
      <c r="N764" s="80" t="s">
        <v>3369</v>
      </c>
      <c r="O764" s="80" t="s">
        <v>3541</v>
      </c>
      <c r="P764" s="80" t="s">
        <v>4440</v>
      </c>
      <c r="Q764" s="80" t="s">
        <v>5375</v>
      </c>
      <c r="R764" s="80" t="s">
        <v>5836</v>
      </c>
      <c r="S764" s="80" t="s">
        <v>1763</v>
      </c>
      <c r="T764" s="80" t="s">
        <v>1757</v>
      </c>
      <c r="U764" s="110">
        <v>8.9</v>
      </c>
      <c r="V764" s="110">
        <v>53.4</v>
      </c>
      <c r="W764" s="91">
        <v>3.2827999999999999</v>
      </c>
      <c r="X764" s="91">
        <v>39.393599999999999</v>
      </c>
      <c r="Y764" s="110" t="s">
        <v>14932</v>
      </c>
      <c r="Z764" s="110" t="s">
        <v>1</v>
      </c>
      <c r="AB764" s="133" t="s">
        <v>7545</v>
      </c>
      <c r="AC764" s="133" t="s">
        <v>9044</v>
      </c>
      <c r="AD764" s="133" t="s">
        <v>1759</v>
      </c>
      <c r="AE764" s="79">
        <v>12</v>
      </c>
      <c r="AF764" s="79" t="s">
        <v>11108</v>
      </c>
      <c r="AG764" s="134">
        <v>3.9</v>
      </c>
      <c r="AH764" s="134">
        <v>3.9</v>
      </c>
      <c r="AI764" s="134">
        <v>10.9</v>
      </c>
      <c r="AJ764" s="134">
        <v>0.496</v>
      </c>
      <c r="AK764" s="134">
        <v>23.5</v>
      </c>
      <c r="AL764" s="134">
        <v>8</v>
      </c>
      <c r="AM764" s="134">
        <v>11</v>
      </c>
      <c r="AN764" s="134">
        <v>6.2</v>
      </c>
      <c r="AO764" s="134">
        <v>1.1970000000000001</v>
      </c>
      <c r="AP764" s="134">
        <v>3.75</v>
      </c>
      <c r="AQ764" s="134">
        <v>3.75</v>
      </c>
      <c r="AR764" s="134">
        <v>4.5</v>
      </c>
      <c r="AS764" s="134">
        <v>2.5000000000000001E-2</v>
      </c>
      <c r="AT764" s="133" t="s">
        <v>1767</v>
      </c>
      <c r="AU764" s="133" t="s">
        <v>1764</v>
      </c>
      <c r="AV764" s="133" t="s">
        <v>9598</v>
      </c>
      <c r="AW764" s="133" t="s">
        <v>9629</v>
      </c>
    </row>
    <row r="765" spans="1:49" x14ac:dyDescent="0.25">
      <c r="A765" s="80" t="s">
        <v>1779</v>
      </c>
      <c r="B765" s="80" t="s">
        <v>1780</v>
      </c>
      <c r="C765" s="80" t="s">
        <v>10097</v>
      </c>
      <c r="D765" s="80" t="s">
        <v>10098</v>
      </c>
      <c r="E765" s="80" t="s">
        <v>1781</v>
      </c>
      <c r="F765" s="80" t="s">
        <v>10099</v>
      </c>
      <c r="G765" s="80" t="s">
        <v>9700</v>
      </c>
      <c r="H765" s="80" t="s">
        <v>10100</v>
      </c>
      <c r="I765" s="80" t="s">
        <v>5375</v>
      </c>
      <c r="K765" s="80" t="s">
        <v>1820</v>
      </c>
      <c r="L765" s="80" t="s">
        <v>756</v>
      </c>
      <c r="M765" s="80" t="s">
        <v>2549</v>
      </c>
      <c r="N765" s="80" t="s">
        <v>3384</v>
      </c>
      <c r="O765" s="80" t="s">
        <v>3638</v>
      </c>
      <c r="P765" s="80" t="s">
        <v>4678</v>
      </c>
      <c r="Q765" s="80" t="s">
        <v>5375</v>
      </c>
      <c r="R765" s="80" t="s">
        <v>6115</v>
      </c>
      <c r="S765" s="80" t="s">
        <v>1759</v>
      </c>
      <c r="T765" s="80" t="s">
        <v>1758</v>
      </c>
      <c r="U765" s="110">
        <v>7.3</v>
      </c>
      <c r="V765" s="110">
        <v>21.9</v>
      </c>
      <c r="W765" s="91">
        <v>1.69</v>
      </c>
      <c r="X765" s="91">
        <v>10.14</v>
      </c>
      <c r="Y765" s="110" t="s">
        <v>7087</v>
      </c>
      <c r="Z765" s="110" t="s">
        <v>1</v>
      </c>
      <c r="AB765" s="133" t="s">
        <v>7824</v>
      </c>
      <c r="AC765" s="133" t="s">
        <v>7824</v>
      </c>
      <c r="AD765" s="133" t="s">
        <v>1759</v>
      </c>
      <c r="AE765" s="79">
        <v>6</v>
      </c>
      <c r="AF765" s="79" t="s">
        <v>11152</v>
      </c>
      <c r="AG765" s="134">
        <v>0.875</v>
      </c>
      <c r="AH765" s="134">
        <v>7.5</v>
      </c>
      <c r="AI765" s="134">
        <v>14.5</v>
      </c>
      <c r="AJ765" s="134">
        <v>0.36899999999999999</v>
      </c>
      <c r="AK765" s="134">
        <v>14.824999999999999</v>
      </c>
      <c r="AL765" s="134">
        <v>8.4499999999999993</v>
      </c>
      <c r="AM765" s="134">
        <v>5.125</v>
      </c>
      <c r="AN765" s="134">
        <v>2.6539999999999999</v>
      </c>
      <c r="AO765" s="134">
        <v>0.372</v>
      </c>
      <c r="AP765" s="134">
        <v>0</v>
      </c>
      <c r="AQ765" s="134">
        <v>108</v>
      </c>
      <c r="AR765" s="134">
        <v>54</v>
      </c>
      <c r="AS765" s="134"/>
      <c r="AT765" s="133" t="s">
        <v>7066</v>
      </c>
      <c r="AU765" s="133" t="s">
        <v>7075</v>
      </c>
      <c r="AV765" s="133" t="s">
        <v>9601</v>
      </c>
      <c r="AW765" s="133" t="s">
        <v>9630</v>
      </c>
    </row>
    <row r="766" spans="1:49" x14ac:dyDescent="0.25">
      <c r="A766" s="80" t="s">
        <v>1779</v>
      </c>
      <c r="B766" s="80" t="s">
        <v>1780</v>
      </c>
      <c r="C766" s="80" t="s">
        <v>9786</v>
      </c>
      <c r="D766" s="80" t="s">
        <v>9787</v>
      </c>
      <c r="E766" s="80" t="s">
        <v>1772</v>
      </c>
      <c r="F766" s="80" t="s">
        <v>9788</v>
      </c>
      <c r="G766" s="80" t="s">
        <v>9700</v>
      </c>
      <c r="H766" s="80" t="s">
        <v>9789</v>
      </c>
      <c r="I766" s="80" t="s">
        <v>5375</v>
      </c>
      <c r="K766" s="80" t="s">
        <v>1820</v>
      </c>
      <c r="L766" s="80" t="s">
        <v>366</v>
      </c>
      <c r="M766" s="80" t="s">
        <v>2033</v>
      </c>
      <c r="N766" s="80" t="s">
        <v>3364</v>
      </c>
      <c r="O766" s="80" t="s">
        <v>3551</v>
      </c>
      <c r="P766" s="80" t="s">
        <v>4212</v>
      </c>
      <c r="Q766" s="80" t="s">
        <v>5375</v>
      </c>
      <c r="R766" s="80" t="s">
        <v>5596</v>
      </c>
      <c r="S766" s="80" t="s">
        <v>1759</v>
      </c>
      <c r="T766" s="80" t="s">
        <v>1757</v>
      </c>
      <c r="U766" s="110">
        <v>6.45</v>
      </c>
      <c r="V766" s="110">
        <v>38.700000000000003</v>
      </c>
      <c r="W766" s="91">
        <v>1.5427999999999999</v>
      </c>
      <c r="X766" s="91">
        <v>18.5136</v>
      </c>
      <c r="Y766" s="110" t="s">
        <v>14932</v>
      </c>
      <c r="Z766" s="110" t="s">
        <v>1</v>
      </c>
      <c r="AB766" s="133" t="s">
        <v>7305</v>
      </c>
      <c r="AC766" s="133" t="s">
        <v>8890</v>
      </c>
      <c r="AD766" s="133" t="s">
        <v>1764</v>
      </c>
      <c r="AE766" s="79">
        <v>48</v>
      </c>
      <c r="AF766" s="79" t="s">
        <v>11116</v>
      </c>
      <c r="AG766" s="134">
        <v>0.5</v>
      </c>
      <c r="AH766" s="134">
        <v>7.25</v>
      </c>
      <c r="AI766" s="134">
        <v>17.5</v>
      </c>
      <c r="AJ766" s="134">
        <v>0.32</v>
      </c>
      <c r="AK766" s="134">
        <v>14.938000000000001</v>
      </c>
      <c r="AL766" s="134">
        <v>8.5630000000000006</v>
      </c>
      <c r="AM766" s="134">
        <v>5.375</v>
      </c>
      <c r="AN766" s="134">
        <v>4</v>
      </c>
      <c r="AO766" s="134">
        <v>0.39800000000000002</v>
      </c>
      <c r="AP766" s="134">
        <v>0</v>
      </c>
      <c r="AQ766" s="134">
        <v>108</v>
      </c>
      <c r="AR766" s="134">
        <v>54</v>
      </c>
      <c r="AS766" s="134"/>
      <c r="AT766" s="133" t="s">
        <v>1771</v>
      </c>
      <c r="AU766" s="133" t="s">
        <v>1760</v>
      </c>
      <c r="AV766" s="133" t="s">
        <v>9602</v>
      </c>
      <c r="AW766" s="133" t="s">
        <v>9629</v>
      </c>
    </row>
    <row r="767" spans="1:49" x14ac:dyDescent="0.25">
      <c r="A767" s="80" t="s">
        <v>1779</v>
      </c>
      <c r="B767" s="80" t="s">
        <v>1780</v>
      </c>
      <c r="C767" s="80" t="s">
        <v>9745</v>
      </c>
      <c r="D767" s="80" t="s">
        <v>9746</v>
      </c>
      <c r="E767" s="80" t="s">
        <v>1781</v>
      </c>
      <c r="F767" s="80" t="s">
        <v>9747</v>
      </c>
      <c r="G767" s="80" t="s">
        <v>9748</v>
      </c>
      <c r="H767" s="80" t="s">
        <v>9749</v>
      </c>
      <c r="I767" s="80" t="s">
        <v>5375</v>
      </c>
      <c r="K767" s="80" t="s">
        <v>1820</v>
      </c>
      <c r="L767" s="80" t="s">
        <v>368</v>
      </c>
      <c r="M767" s="80" t="s">
        <v>2037</v>
      </c>
      <c r="N767" s="80" t="s">
        <v>3371</v>
      </c>
      <c r="O767" s="80" t="s">
        <v>3538</v>
      </c>
      <c r="P767" s="80" t="s">
        <v>4216</v>
      </c>
      <c r="Q767" s="80" t="s">
        <v>5375</v>
      </c>
      <c r="R767" s="80" t="s">
        <v>5600</v>
      </c>
      <c r="S767" s="80" t="s">
        <v>1759</v>
      </c>
      <c r="T767" s="80" t="s">
        <v>1757</v>
      </c>
      <c r="U767" s="110">
        <v>2.4</v>
      </c>
      <c r="V767" s="110">
        <v>14.4</v>
      </c>
      <c r="W767" s="91">
        <v>0.56000000000000005</v>
      </c>
      <c r="X767" s="91">
        <v>6.72</v>
      </c>
      <c r="Y767" s="110" t="s">
        <v>7087</v>
      </c>
      <c r="Z767" s="110" t="s">
        <v>1</v>
      </c>
      <c r="AB767" s="133" t="s">
        <v>7309</v>
      </c>
      <c r="AC767" s="133" t="s">
        <v>8892</v>
      </c>
      <c r="AD767" s="133" t="s">
        <v>1757</v>
      </c>
      <c r="AE767" s="79">
        <v>144</v>
      </c>
      <c r="AF767" s="79" t="s">
        <v>11105</v>
      </c>
      <c r="AG767" s="134">
        <v>1.75</v>
      </c>
      <c r="AH767" s="134">
        <v>5.875</v>
      </c>
      <c r="AI767" s="134">
        <v>6.125</v>
      </c>
      <c r="AJ767" s="134">
        <v>3.2000000000000001E-2</v>
      </c>
      <c r="AK767" s="134">
        <v>11</v>
      </c>
      <c r="AL767" s="134">
        <v>7.75</v>
      </c>
      <c r="AM767" s="134">
        <v>4</v>
      </c>
      <c r="AN767" s="134">
        <v>0.4</v>
      </c>
      <c r="AO767" s="134">
        <v>0.19700000000000001</v>
      </c>
      <c r="AP767" s="134">
        <v>0</v>
      </c>
      <c r="AQ767" s="134">
        <v>972</v>
      </c>
      <c r="AR767" s="134">
        <v>1.75</v>
      </c>
      <c r="AS767" s="134"/>
      <c r="AT767" s="133" t="s">
        <v>1764</v>
      </c>
      <c r="AU767" s="133" t="s">
        <v>7065</v>
      </c>
      <c r="AV767" s="133" t="s">
        <v>9597</v>
      </c>
      <c r="AW767" s="133" t="s">
        <v>9630</v>
      </c>
    </row>
    <row r="768" spans="1:49" x14ac:dyDescent="0.25">
      <c r="A768" s="80" t="s">
        <v>1779</v>
      </c>
      <c r="B768" s="80" t="s">
        <v>1780</v>
      </c>
      <c r="C768" s="80" t="s">
        <v>10010</v>
      </c>
      <c r="D768" s="80" t="s">
        <v>10011</v>
      </c>
      <c r="E768" s="80" t="s">
        <v>1781</v>
      </c>
      <c r="F768" s="80" t="s">
        <v>10012</v>
      </c>
      <c r="G768" s="80" t="s">
        <v>9744</v>
      </c>
      <c r="H768" s="80" t="s">
        <v>9669</v>
      </c>
      <c r="I768" s="80" t="s">
        <v>5375</v>
      </c>
      <c r="K768" s="80" t="s">
        <v>1820</v>
      </c>
      <c r="L768" s="80" t="s">
        <v>494</v>
      </c>
      <c r="M768" s="80" t="s">
        <v>2281</v>
      </c>
      <c r="N768" s="80" t="s">
        <v>3392</v>
      </c>
      <c r="O768" s="80" t="s">
        <v>3616</v>
      </c>
      <c r="P768" s="80" t="s">
        <v>4449</v>
      </c>
      <c r="Q768" s="80" t="s">
        <v>5375</v>
      </c>
      <c r="R768" s="80" t="s">
        <v>5846</v>
      </c>
      <c r="S768" s="80" t="s">
        <v>1766</v>
      </c>
      <c r="T768" s="80" t="s">
        <v>1767</v>
      </c>
      <c r="U768" s="110">
        <v>5.4</v>
      </c>
      <c r="V768" s="110">
        <v>27</v>
      </c>
      <c r="W768" s="91">
        <v>1.28</v>
      </c>
      <c r="X768" s="91">
        <v>12.8</v>
      </c>
      <c r="Y768" s="110" t="s">
        <v>7087</v>
      </c>
      <c r="Z768" s="110" t="s">
        <v>1</v>
      </c>
      <c r="AB768" s="133" t="s">
        <v>7555</v>
      </c>
      <c r="AC768" s="133" t="s">
        <v>7555</v>
      </c>
      <c r="AD768" s="133" t="s">
        <v>1759</v>
      </c>
      <c r="AE768" s="79">
        <v>10</v>
      </c>
      <c r="AF768" s="79" t="s">
        <v>11171</v>
      </c>
      <c r="AG768" s="134">
        <v>2.125</v>
      </c>
      <c r="AH768" s="134">
        <v>5</v>
      </c>
      <c r="AI768" s="134">
        <v>5</v>
      </c>
      <c r="AJ768" s="134">
        <v>0.37</v>
      </c>
      <c r="AK768" s="134">
        <v>12.7</v>
      </c>
      <c r="AL768" s="134">
        <v>11.2</v>
      </c>
      <c r="AM768" s="134">
        <v>5.65</v>
      </c>
      <c r="AN768" s="134">
        <v>4.25</v>
      </c>
      <c r="AO768" s="134">
        <v>0.46500000000000002</v>
      </c>
      <c r="AP768" s="134">
        <v>1.2999999999999999E-2</v>
      </c>
      <c r="AQ768" s="134">
        <v>10</v>
      </c>
      <c r="AR768" s="134">
        <v>10</v>
      </c>
      <c r="AS768" s="134">
        <v>6.0000000000000001E-3</v>
      </c>
      <c r="AT768" s="133" t="s">
        <v>1757</v>
      </c>
      <c r="AU768" s="133" t="s">
        <v>1760</v>
      </c>
      <c r="AV768" s="133" t="s">
        <v>9601</v>
      </c>
      <c r="AW768" s="133" t="s">
        <v>9630</v>
      </c>
    </row>
    <row r="769" spans="1:49" x14ac:dyDescent="0.25">
      <c r="A769" s="80" t="s">
        <v>1779</v>
      </c>
      <c r="B769" s="80" t="s">
        <v>1780</v>
      </c>
      <c r="C769" s="80" t="s">
        <v>9723</v>
      </c>
      <c r="D769" s="80" t="s">
        <v>9724</v>
      </c>
      <c r="E769" s="80" t="s">
        <v>1792</v>
      </c>
      <c r="F769" s="80" t="s">
        <v>9725</v>
      </c>
      <c r="G769" s="80" t="s">
        <v>9726</v>
      </c>
      <c r="H769" s="80" t="s">
        <v>9727</v>
      </c>
      <c r="I769" s="80" t="s">
        <v>9728</v>
      </c>
      <c r="K769" s="80" t="s">
        <v>1820</v>
      </c>
      <c r="L769" s="80" t="s">
        <v>84</v>
      </c>
      <c r="M769" s="80" t="s">
        <v>1849</v>
      </c>
      <c r="N769" s="80" t="s">
        <v>3382</v>
      </c>
      <c r="O769" s="80" t="s">
        <v>3533</v>
      </c>
      <c r="P769" s="80" t="s">
        <v>4039</v>
      </c>
      <c r="Q769" s="80" t="s">
        <v>5379</v>
      </c>
      <c r="R769" s="80" t="s">
        <v>5411</v>
      </c>
      <c r="S769" s="80" t="s">
        <v>1760</v>
      </c>
      <c r="T769" s="80" t="s">
        <v>1757</v>
      </c>
      <c r="U769" s="110">
        <v>1.9</v>
      </c>
      <c r="V769" s="110">
        <v>11.4</v>
      </c>
      <c r="W769" s="91">
        <v>1.2635000000000001</v>
      </c>
      <c r="X769" s="91">
        <v>15.162000000000001</v>
      </c>
      <c r="Y769" s="110" t="s">
        <v>14933</v>
      </c>
      <c r="Z769" s="110" t="s">
        <v>1</v>
      </c>
      <c r="AB769" s="133" t="s">
        <v>7123</v>
      </c>
      <c r="AC769" s="133" t="s">
        <v>7123</v>
      </c>
      <c r="AD769" s="133" t="s">
        <v>1759</v>
      </c>
      <c r="AE769" s="79">
        <v>12</v>
      </c>
      <c r="AF769" s="79" t="s">
        <v>11098</v>
      </c>
      <c r="AG769" s="134">
        <v>3.15</v>
      </c>
      <c r="AH769" s="134">
        <v>3.15</v>
      </c>
      <c r="AI769" s="134">
        <v>5.51</v>
      </c>
      <c r="AJ769" s="134">
        <v>0.16400000000000001</v>
      </c>
      <c r="AK769" s="134">
        <v>9.9700000000000006</v>
      </c>
      <c r="AL769" s="134">
        <v>6.72</v>
      </c>
      <c r="AM769" s="134">
        <v>8.69</v>
      </c>
      <c r="AN769" s="134">
        <v>2.0499999999999998</v>
      </c>
      <c r="AO769" s="134">
        <v>0.33700000000000002</v>
      </c>
      <c r="AP769" s="134">
        <v>3.75</v>
      </c>
      <c r="AQ769" s="134">
        <v>3.125</v>
      </c>
      <c r="AR769" s="134">
        <v>3.125</v>
      </c>
      <c r="AS769" s="134">
        <v>2.5000000000000001E-2</v>
      </c>
      <c r="AT769" s="133" t="s">
        <v>9567</v>
      </c>
      <c r="AU769" s="133" t="s">
        <v>7065</v>
      </c>
      <c r="AV769" s="133" t="s">
        <v>9608</v>
      </c>
      <c r="AW769" s="133" t="s">
        <v>9629</v>
      </c>
    </row>
    <row r="770" spans="1:49" x14ac:dyDescent="0.25">
      <c r="A770" s="80" t="s">
        <v>1779</v>
      </c>
      <c r="B770" s="80" t="s">
        <v>1780</v>
      </c>
      <c r="C770" s="80" t="s">
        <v>9574</v>
      </c>
      <c r="D770" s="80" t="s">
        <v>10057</v>
      </c>
      <c r="E770" s="80" t="s">
        <v>1771</v>
      </c>
      <c r="F770" s="80" t="s">
        <v>10058</v>
      </c>
      <c r="G770" s="80" t="s">
        <v>9744</v>
      </c>
      <c r="H770" s="80" t="s">
        <v>10059</v>
      </c>
      <c r="I770" s="80" t="s">
        <v>9728</v>
      </c>
      <c r="K770" s="80" t="s">
        <v>1820</v>
      </c>
      <c r="L770" s="80" t="s">
        <v>348</v>
      </c>
      <c r="M770" s="80" t="s">
        <v>2285</v>
      </c>
      <c r="N770" s="80" t="s">
        <v>3383</v>
      </c>
      <c r="O770" s="80" t="s">
        <v>3537</v>
      </c>
      <c r="P770" s="80" t="s">
        <v>4188</v>
      </c>
      <c r="Q770" s="80" t="s">
        <v>5379</v>
      </c>
      <c r="R770" s="80" t="s">
        <v>5850</v>
      </c>
      <c r="S770" s="80" t="s">
        <v>1763</v>
      </c>
      <c r="T770" s="80" t="s">
        <v>1757</v>
      </c>
      <c r="U770" s="110">
        <v>1.75</v>
      </c>
      <c r="V770" s="110">
        <v>10.5</v>
      </c>
      <c r="W770" s="91">
        <v>0.875</v>
      </c>
      <c r="X770" s="91">
        <v>10.5</v>
      </c>
      <c r="Y770" s="110" t="s">
        <v>7087</v>
      </c>
      <c r="Z770" s="110" t="s">
        <v>1</v>
      </c>
      <c r="AB770" s="133" t="s">
        <v>7559</v>
      </c>
      <c r="AC770" s="133" t="s">
        <v>7559</v>
      </c>
      <c r="AD770" s="133" t="s">
        <v>1759</v>
      </c>
      <c r="AE770" s="79">
        <v>12</v>
      </c>
      <c r="AF770" s="79" t="s">
        <v>11104</v>
      </c>
      <c r="AG770" s="134">
        <v>0.75</v>
      </c>
      <c r="AH770" s="134">
        <v>5</v>
      </c>
      <c r="AI770" s="134">
        <v>5</v>
      </c>
      <c r="AJ770" s="134">
        <v>0.1</v>
      </c>
      <c r="AK770" s="134">
        <v>11.324999999999999</v>
      </c>
      <c r="AL770" s="134">
        <v>5.3879999999999999</v>
      </c>
      <c r="AM770" s="134">
        <v>5.4</v>
      </c>
      <c r="AN770" s="134">
        <v>1.45</v>
      </c>
      <c r="AO770" s="134">
        <v>0.191</v>
      </c>
      <c r="AP770" s="134">
        <v>0</v>
      </c>
      <c r="AQ770" s="134">
        <v>10</v>
      </c>
      <c r="AR770" s="134">
        <v>10</v>
      </c>
      <c r="AS770" s="134">
        <v>6.0000000000000001E-3</v>
      </c>
      <c r="AT770" s="133" t="s">
        <v>9567</v>
      </c>
      <c r="AU770" s="133" t="s">
        <v>1760</v>
      </c>
      <c r="AV770" s="133" t="s">
        <v>9601</v>
      </c>
      <c r="AW770" s="133" t="s">
        <v>9630</v>
      </c>
    </row>
    <row r="771" spans="1:49" x14ac:dyDescent="0.25">
      <c r="A771" s="80" t="s">
        <v>1779</v>
      </c>
      <c r="B771" s="80" t="s">
        <v>1780</v>
      </c>
      <c r="C771" s="80" t="s">
        <v>9736</v>
      </c>
      <c r="D771" s="80" t="s">
        <v>9737</v>
      </c>
      <c r="E771" s="80" t="s">
        <v>1794</v>
      </c>
      <c r="F771" s="80" t="s">
        <v>9738</v>
      </c>
      <c r="G771" s="80" t="s">
        <v>9726</v>
      </c>
      <c r="H771" s="80" t="s">
        <v>9739</v>
      </c>
      <c r="I771" s="80" t="s">
        <v>5375</v>
      </c>
      <c r="K771" s="80" t="s">
        <v>12328</v>
      </c>
      <c r="L771" s="80" t="s">
        <v>85</v>
      </c>
      <c r="M771" s="80" t="s">
        <v>1854</v>
      </c>
      <c r="N771" s="80" t="s">
        <v>3382</v>
      </c>
      <c r="O771" s="80" t="s">
        <v>3535</v>
      </c>
      <c r="P771" s="80" t="s">
        <v>4044</v>
      </c>
      <c r="Q771" s="80" t="s">
        <v>5375</v>
      </c>
      <c r="R771" s="80" t="s">
        <v>5416</v>
      </c>
      <c r="S771" s="80" t="s">
        <v>1762</v>
      </c>
      <c r="T771" s="80" t="s">
        <v>1767</v>
      </c>
      <c r="U771" s="110">
        <v>8.25</v>
      </c>
      <c r="V771" s="110">
        <v>41.25</v>
      </c>
      <c r="W771" s="91">
        <v>3.1654</v>
      </c>
      <c r="X771" s="91">
        <v>31.654</v>
      </c>
      <c r="Y771" s="110" t="s">
        <v>14933</v>
      </c>
      <c r="Z771" s="110" t="s">
        <v>1</v>
      </c>
      <c r="AB771" s="133" t="s">
        <v>7128</v>
      </c>
      <c r="AC771" s="133" t="s">
        <v>7128</v>
      </c>
      <c r="AD771" s="133" t="s">
        <v>1759</v>
      </c>
      <c r="AE771" s="79">
        <v>10</v>
      </c>
      <c r="AF771" s="79" t="s">
        <v>11102</v>
      </c>
      <c r="AG771" s="134">
        <v>3.15</v>
      </c>
      <c r="AH771" s="134">
        <v>3.15</v>
      </c>
      <c r="AI771" s="134">
        <v>9.5299999999999994</v>
      </c>
      <c r="AJ771" s="134">
        <v>0.41199999999999998</v>
      </c>
      <c r="AK771" s="134">
        <v>16.2</v>
      </c>
      <c r="AL771" s="134">
        <v>6.8250000000000002</v>
      </c>
      <c r="AM771" s="134">
        <v>10.525</v>
      </c>
      <c r="AN771" s="134">
        <v>4.29</v>
      </c>
      <c r="AO771" s="134">
        <v>0.67300000000000004</v>
      </c>
      <c r="AP771" s="134">
        <v>3.125</v>
      </c>
      <c r="AQ771" s="134">
        <v>3.125</v>
      </c>
      <c r="AR771" s="134">
        <v>3.75</v>
      </c>
      <c r="AS771" s="134">
        <v>2.5000000000000001E-2</v>
      </c>
      <c r="AT771" s="133" t="s">
        <v>1765</v>
      </c>
      <c r="AU771" s="133" t="s">
        <v>1764</v>
      </c>
      <c r="AV771" s="133" t="s">
        <v>9608</v>
      </c>
      <c r="AW771" s="133" t="s">
        <v>9629</v>
      </c>
    </row>
    <row r="772" spans="1:49" x14ac:dyDescent="0.25">
      <c r="A772" s="80" t="s">
        <v>1779</v>
      </c>
      <c r="B772" s="80" t="s">
        <v>1780</v>
      </c>
      <c r="C772" s="80" t="s">
        <v>10097</v>
      </c>
      <c r="D772" s="80" t="s">
        <v>10098</v>
      </c>
      <c r="E772" s="80" t="s">
        <v>1781</v>
      </c>
      <c r="F772" s="80" t="s">
        <v>10099</v>
      </c>
      <c r="G772" s="80" t="s">
        <v>9700</v>
      </c>
      <c r="H772" s="80" t="s">
        <v>10100</v>
      </c>
      <c r="I772" s="80" t="s">
        <v>5375</v>
      </c>
      <c r="K772" s="80" t="s">
        <v>1820</v>
      </c>
      <c r="L772" s="80" t="s">
        <v>757</v>
      </c>
      <c r="M772" s="80" t="s">
        <v>2557</v>
      </c>
      <c r="N772" s="80" t="s">
        <v>3391</v>
      </c>
      <c r="O772" s="80" t="s">
        <v>3638</v>
      </c>
      <c r="P772" s="80" t="s">
        <v>4686</v>
      </c>
      <c r="Q772" s="80" t="s">
        <v>5375</v>
      </c>
      <c r="R772" s="80" t="s">
        <v>6124</v>
      </c>
      <c r="S772" s="80" t="s">
        <v>1759</v>
      </c>
      <c r="T772" s="80" t="s">
        <v>1758</v>
      </c>
      <c r="U772" s="110">
        <v>7.3</v>
      </c>
      <c r="V772" s="110">
        <v>21.9</v>
      </c>
      <c r="W772" s="91">
        <v>1.69</v>
      </c>
      <c r="X772" s="91">
        <v>10.14</v>
      </c>
      <c r="Y772" s="110" t="s">
        <v>7087</v>
      </c>
      <c r="Z772" s="110" t="s">
        <v>1</v>
      </c>
      <c r="AB772" s="133" t="s">
        <v>7833</v>
      </c>
      <c r="AC772" s="133" t="s">
        <v>7833</v>
      </c>
      <c r="AD772" s="133" t="s">
        <v>1759</v>
      </c>
      <c r="AE772" s="79">
        <v>6</v>
      </c>
      <c r="AF772" s="79" t="s">
        <v>11152</v>
      </c>
      <c r="AG772" s="134">
        <v>0.875</v>
      </c>
      <c r="AH772" s="134">
        <v>7.5</v>
      </c>
      <c r="AI772" s="134">
        <v>14.5</v>
      </c>
      <c r="AJ772" s="134">
        <v>0.36899999999999999</v>
      </c>
      <c r="AK772" s="134">
        <v>14.824999999999999</v>
      </c>
      <c r="AL772" s="134">
        <v>8.4499999999999993</v>
      </c>
      <c r="AM772" s="134">
        <v>5.125</v>
      </c>
      <c r="AN772" s="134">
        <v>2.6539999999999999</v>
      </c>
      <c r="AO772" s="134">
        <v>0.372</v>
      </c>
      <c r="AP772" s="134">
        <v>0</v>
      </c>
      <c r="AQ772" s="134">
        <v>108</v>
      </c>
      <c r="AR772" s="134">
        <v>54</v>
      </c>
      <c r="AS772" s="134"/>
      <c r="AT772" s="133" t="s">
        <v>7066</v>
      </c>
      <c r="AU772" s="133" t="s">
        <v>7075</v>
      </c>
      <c r="AV772" s="133" t="s">
        <v>9601</v>
      </c>
      <c r="AW772" s="133" t="s">
        <v>9630</v>
      </c>
    </row>
    <row r="773" spans="1:49" x14ac:dyDescent="0.25">
      <c r="A773" s="80" t="s">
        <v>1779</v>
      </c>
      <c r="B773" s="80" t="s">
        <v>1804</v>
      </c>
      <c r="C773" s="80" t="s">
        <v>10064</v>
      </c>
      <c r="D773" s="80" t="s">
        <v>10065</v>
      </c>
      <c r="E773" s="80" t="s">
        <v>1766</v>
      </c>
      <c r="F773" s="80" t="s">
        <v>10066</v>
      </c>
      <c r="G773" s="80" t="s">
        <v>9677</v>
      </c>
      <c r="H773" s="80" t="s">
        <v>9921</v>
      </c>
      <c r="I773" s="80" t="s">
        <v>1804</v>
      </c>
      <c r="K773" s="80" t="s">
        <v>13934</v>
      </c>
      <c r="L773" s="80" t="s">
        <v>251</v>
      </c>
      <c r="M773" s="80" t="s">
        <v>2288</v>
      </c>
      <c r="N773" s="80" t="s">
        <v>13938</v>
      </c>
      <c r="O773" s="80" t="s">
        <v>3523</v>
      </c>
      <c r="P773" s="80" t="s">
        <v>4453</v>
      </c>
      <c r="Q773" s="80" t="s">
        <v>1804</v>
      </c>
      <c r="R773" s="80" t="s">
        <v>5853</v>
      </c>
      <c r="S773" s="80" t="s">
        <v>1760</v>
      </c>
      <c r="T773" s="80" t="s">
        <v>1757</v>
      </c>
      <c r="U773" s="110">
        <v>7.45</v>
      </c>
      <c r="V773" s="110">
        <v>44.7</v>
      </c>
      <c r="W773" s="91">
        <v>1.86</v>
      </c>
      <c r="X773" s="91">
        <v>22.32</v>
      </c>
      <c r="Y773" s="110" t="s">
        <v>7087</v>
      </c>
      <c r="Z773" s="110" t="s">
        <v>1</v>
      </c>
      <c r="AB773" s="133" t="s">
        <v>7562</v>
      </c>
      <c r="AC773" s="133" t="s">
        <v>7562</v>
      </c>
      <c r="AD773" s="133" t="s">
        <v>1759</v>
      </c>
      <c r="AE773" s="79">
        <v>12</v>
      </c>
      <c r="AF773" s="79" t="s">
        <v>11145</v>
      </c>
      <c r="AG773" s="134">
        <v>0.75</v>
      </c>
      <c r="AH773" s="134">
        <v>8.875</v>
      </c>
      <c r="AI773" s="134">
        <v>8.875</v>
      </c>
      <c r="AJ773" s="134">
        <v>0.22500000000000001</v>
      </c>
      <c r="AK773" s="134">
        <v>9.2200000000000006</v>
      </c>
      <c r="AL773" s="134">
        <v>7.97</v>
      </c>
      <c r="AM773" s="134">
        <v>9.44</v>
      </c>
      <c r="AN773" s="134">
        <v>3.1</v>
      </c>
      <c r="AO773" s="134">
        <v>0.40100000000000002</v>
      </c>
      <c r="AP773" s="134">
        <v>0.5</v>
      </c>
      <c r="AQ773" s="134">
        <v>8.75</v>
      </c>
      <c r="AR773" s="134">
        <v>8.75</v>
      </c>
      <c r="AS773" s="134">
        <v>0.03</v>
      </c>
      <c r="AT773" s="133" t="s">
        <v>1761</v>
      </c>
      <c r="AU773" s="133" t="s">
        <v>7065</v>
      </c>
      <c r="AV773" s="133" t="s">
        <v>9603</v>
      </c>
      <c r="AW773" s="133" t="s">
        <v>9630</v>
      </c>
    </row>
    <row r="774" spans="1:49" x14ac:dyDescent="0.25">
      <c r="A774" s="80" t="s">
        <v>1779</v>
      </c>
      <c r="B774" s="80" t="s">
        <v>1780</v>
      </c>
      <c r="C774" s="80" t="s">
        <v>9755</v>
      </c>
      <c r="D774" s="80" t="s">
        <v>9756</v>
      </c>
      <c r="E774" s="80" t="s">
        <v>1772</v>
      </c>
      <c r="F774" s="80" t="s">
        <v>9757</v>
      </c>
      <c r="G774" s="80" t="s">
        <v>9695</v>
      </c>
      <c r="H774" s="80" t="s">
        <v>9758</v>
      </c>
      <c r="I774" s="80" t="s">
        <v>5375</v>
      </c>
      <c r="K774" s="80" t="s">
        <v>1820</v>
      </c>
      <c r="L774" s="80" t="s">
        <v>708</v>
      </c>
      <c r="M774" s="80" t="s">
        <v>1861</v>
      </c>
      <c r="N774" s="80" t="s">
        <v>3388</v>
      </c>
      <c r="O774" s="80" t="s">
        <v>3540</v>
      </c>
      <c r="P774" s="80" t="s">
        <v>4051</v>
      </c>
      <c r="Q774" s="80" t="s">
        <v>5375</v>
      </c>
      <c r="R774" s="80" t="s">
        <v>5423</v>
      </c>
      <c r="S774" s="80" t="s">
        <v>1763</v>
      </c>
      <c r="T774" s="80" t="s">
        <v>1757</v>
      </c>
      <c r="U774" s="110">
        <v>8.9</v>
      </c>
      <c r="V774" s="110">
        <v>53.4</v>
      </c>
      <c r="W774" s="91">
        <v>2.8071999999999999</v>
      </c>
      <c r="X774" s="91">
        <v>33.686399999999999</v>
      </c>
      <c r="Y774" s="110" t="s">
        <v>14932</v>
      </c>
      <c r="Z774" s="110" t="s">
        <v>1</v>
      </c>
      <c r="AB774" s="133" t="s">
        <v>7135</v>
      </c>
      <c r="AC774" s="133" t="s">
        <v>8795</v>
      </c>
      <c r="AD774" s="133" t="s">
        <v>1759</v>
      </c>
      <c r="AE774" s="79">
        <v>12</v>
      </c>
      <c r="AF774" s="79" t="s">
        <v>11107</v>
      </c>
      <c r="AG774" s="134">
        <v>1.625</v>
      </c>
      <c r="AH774" s="134">
        <v>7</v>
      </c>
      <c r="AI774" s="134">
        <v>7</v>
      </c>
      <c r="AJ774" s="134">
        <v>0.50800000000000001</v>
      </c>
      <c r="AK774" s="134">
        <v>11.25</v>
      </c>
      <c r="AL774" s="134">
        <v>7.5</v>
      </c>
      <c r="AM774" s="134">
        <v>7.25</v>
      </c>
      <c r="AN774" s="134">
        <v>6.35</v>
      </c>
      <c r="AO774" s="134">
        <v>0.35399999999999998</v>
      </c>
      <c r="AP774" s="134">
        <v>0.5</v>
      </c>
      <c r="AQ774" s="134">
        <v>7</v>
      </c>
      <c r="AR774" s="134">
        <v>7</v>
      </c>
      <c r="AS774" s="134">
        <v>2.5000000000000001E-2</v>
      </c>
      <c r="AT774" s="133" t="s">
        <v>9556</v>
      </c>
      <c r="AU774" s="133" t="s">
        <v>1758</v>
      </c>
      <c r="AV774" s="133" t="s">
        <v>9605</v>
      </c>
      <c r="AW774" s="133" t="s">
        <v>9629</v>
      </c>
    </row>
    <row r="775" spans="1:49" x14ac:dyDescent="0.25">
      <c r="A775" s="80" t="s">
        <v>1779</v>
      </c>
      <c r="B775" s="80" t="s">
        <v>1789</v>
      </c>
      <c r="C775" s="80" t="s">
        <v>9918</v>
      </c>
      <c r="D775" s="80" t="s">
        <v>9919</v>
      </c>
      <c r="E775" s="80" t="s">
        <v>1788</v>
      </c>
      <c r="F775" s="80" t="s">
        <v>9920</v>
      </c>
      <c r="G775" s="80" t="s">
        <v>9677</v>
      </c>
      <c r="H775" s="80" t="s">
        <v>9921</v>
      </c>
      <c r="I775" s="80" t="s">
        <v>5377</v>
      </c>
      <c r="K775" s="80" t="s">
        <v>1820</v>
      </c>
      <c r="L775" s="80" t="s">
        <v>886</v>
      </c>
      <c r="M775" s="80" t="s">
        <v>2676</v>
      </c>
      <c r="N775" s="80" t="s">
        <v>3428</v>
      </c>
      <c r="O775" s="80" t="s">
        <v>3523</v>
      </c>
      <c r="P775" s="80" t="s">
        <v>4784</v>
      </c>
      <c r="Q775" s="80" t="s">
        <v>5374</v>
      </c>
      <c r="R775" s="80" t="s">
        <v>6245</v>
      </c>
      <c r="S775" s="80" t="s">
        <v>1760</v>
      </c>
      <c r="T775" s="80" t="s">
        <v>1757</v>
      </c>
      <c r="U775" s="110">
        <v>6.2</v>
      </c>
      <c r="V775" s="110">
        <v>37.200000000000003</v>
      </c>
      <c r="W775" s="91">
        <v>1.55</v>
      </c>
      <c r="X775" s="91">
        <v>18.600000000000001</v>
      </c>
      <c r="Y775" s="110" t="s">
        <v>7087</v>
      </c>
      <c r="Z775" s="110" t="s">
        <v>1</v>
      </c>
      <c r="AB775" s="133" t="s">
        <v>7955</v>
      </c>
      <c r="AC775" s="133" t="s">
        <v>7955</v>
      </c>
      <c r="AD775" s="133" t="s">
        <v>1759</v>
      </c>
      <c r="AE775" s="79">
        <v>12</v>
      </c>
      <c r="AF775" s="79" t="s">
        <v>11145</v>
      </c>
      <c r="AG775" s="134">
        <v>0.75</v>
      </c>
      <c r="AH775" s="134">
        <v>8.875</v>
      </c>
      <c r="AI775" s="134">
        <v>8.875</v>
      </c>
      <c r="AJ775" s="134">
        <v>0.22500000000000001</v>
      </c>
      <c r="AK775" s="134">
        <v>9.2200000000000006</v>
      </c>
      <c r="AL775" s="134">
        <v>7.97</v>
      </c>
      <c r="AM775" s="134">
        <v>9.44</v>
      </c>
      <c r="AN775" s="134">
        <v>3.1</v>
      </c>
      <c r="AO775" s="134">
        <v>0.40100000000000002</v>
      </c>
      <c r="AP775" s="134">
        <v>0.5</v>
      </c>
      <c r="AQ775" s="134">
        <v>8.875</v>
      </c>
      <c r="AR775" s="134">
        <v>8.875</v>
      </c>
      <c r="AS775" s="134"/>
      <c r="AT775" s="133" t="s">
        <v>1761</v>
      </c>
      <c r="AU775" s="133" t="s">
        <v>7065</v>
      </c>
      <c r="AV775" s="133" t="s">
        <v>9603</v>
      </c>
      <c r="AW775" s="133" t="s">
        <v>9630</v>
      </c>
    </row>
    <row r="776" spans="1:49" x14ac:dyDescent="0.25">
      <c r="A776" s="80" t="s">
        <v>1779</v>
      </c>
      <c r="B776" s="80" t="s">
        <v>1804</v>
      </c>
      <c r="C776" s="80" t="s">
        <v>10064</v>
      </c>
      <c r="D776" s="80" t="s">
        <v>10065</v>
      </c>
      <c r="E776" s="80" t="s">
        <v>1766</v>
      </c>
      <c r="F776" s="80" t="s">
        <v>10066</v>
      </c>
      <c r="G776" s="80" t="s">
        <v>9677</v>
      </c>
      <c r="H776" s="80" t="s">
        <v>9921</v>
      </c>
      <c r="I776" s="80" t="s">
        <v>1804</v>
      </c>
      <c r="K776" s="80" t="s">
        <v>13934</v>
      </c>
      <c r="L776" s="80" t="s">
        <v>355</v>
      </c>
      <c r="M776" s="80" t="s">
        <v>2294</v>
      </c>
      <c r="N776" s="80" t="s">
        <v>13941</v>
      </c>
      <c r="O776" s="80" t="s">
        <v>3523</v>
      </c>
      <c r="P776" s="80" t="s">
        <v>4457</v>
      </c>
      <c r="Q776" s="80" t="s">
        <v>1804</v>
      </c>
      <c r="R776" s="80" t="s">
        <v>5859</v>
      </c>
      <c r="S776" s="80" t="s">
        <v>1760</v>
      </c>
      <c r="T776" s="80" t="s">
        <v>1757</v>
      </c>
      <c r="U776" s="110">
        <v>7.45</v>
      </c>
      <c r="V776" s="110">
        <v>44.7</v>
      </c>
      <c r="W776" s="91">
        <v>1.86</v>
      </c>
      <c r="X776" s="91">
        <v>22.32</v>
      </c>
      <c r="Y776" s="110" t="s">
        <v>7087</v>
      </c>
      <c r="Z776" s="110" t="s">
        <v>1</v>
      </c>
      <c r="AB776" s="133" t="s">
        <v>7568</v>
      </c>
      <c r="AC776" s="133" t="s">
        <v>7568</v>
      </c>
      <c r="AD776" s="133" t="s">
        <v>1759</v>
      </c>
      <c r="AE776" s="79">
        <v>12</v>
      </c>
      <c r="AF776" s="79" t="s">
        <v>11145</v>
      </c>
      <c r="AG776" s="134">
        <v>0.75</v>
      </c>
      <c r="AH776" s="134">
        <v>8.875</v>
      </c>
      <c r="AI776" s="134">
        <v>8.875</v>
      </c>
      <c r="AJ776" s="134">
        <v>0.22500000000000001</v>
      </c>
      <c r="AK776" s="134">
        <v>9.6999999999999993</v>
      </c>
      <c r="AL776" s="134">
        <v>8.1999999999999993</v>
      </c>
      <c r="AM776" s="134">
        <v>9.65</v>
      </c>
      <c r="AN776" s="134">
        <v>3.14</v>
      </c>
      <c r="AO776" s="134">
        <v>0.44400000000000001</v>
      </c>
      <c r="AP776" s="134">
        <v>0.5</v>
      </c>
      <c r="AQ776" s="134">
        <v>8.75</v>
      </c>
      <c r="AR776" s="134">
        <v>8.75</v>
      </c>
      <c r="AS776" s="134">
        <v>0.03</v>
      </c>
      <c r="AT776" s="133" t="s">
        <v>1763</v>
      </c>
      <c r="AU776" s="133" t="s">
        <v>7065</v>
      </c>
      <c r="AV776" s="133" t="s">
        <v>9603</v>
      </c>
      <c r="AW776" s="133" t="s">
        <v>9630</v>
      </c>
    </row>
    <row r="777" spans="1:49" x14ac:dyDescent="0.25">
      <c r="A777" s="80" t="s">
        <v>1779</v>
      </c>
      <c r="B777" s="80" t="s">
        <v>1780</v>
      </c>
      <c r="C777" s="80" t="s">
        <v>10281</v>
      </c>
      <c r="D777" s="80" t="s">
        <v>10282</v>
      </c>
      <c r="E777" s="80" t="s">
        <v>1772</v>
      </c>
      <c r="F777" s="80" t="s">
        <v>10283</v>
      </c>
      <c r="G777" s="80" t="s">
        <v>9673</v>
      </c>
      <c r="H777" s="80" t="s">
        <v>10284</v>
      </c>
      <c r="I777" s="80" t="s">
        <v>5375</v>
      </c>
      <c r="K777" s="80" t="s">
        <v>1820</v>
      </c>
      <c r="L777" s="80" t="s">
        <v>1063</v>
      </c>
      <c r="M777" s="80" t="s">
        <v>2563</v>
      </c>
      <c r="N777" s="80" t="s">
        <v>3372</v>
      </c>
      <c r="O777" s="80" t="s">
        <v>3522</v>
      </c>
      <c r="P777" s="80" t="s">
        <v>4692</v>
      </c>
      <c r="Q777" s="80" t="s">
        <v>5375</v>
      </c>
      <c r="R777" s="80" t="s">
        <v>6130</v>
      </c>
      <c r="S777" s="80" t="s">
        <v>1759</v>
      </c>
      <c r="T777" s="80" t="s">
        <v>1758</v>
      </c>
      <c r="U777" s="110">
        <v>43.2</v>
      </c>
      <c r="V777" s="110">
        <v>129.6</v>
      </c>
      <c r="W777" s="91">
        <v>13.05</v>
      </c>
      <c r="X777" s="91">
        <v>78.3</v>
      </c>
      <c r="Y777" s="110" t="s">
        <v>14932</v>
      </c>
      <c r="Z777" s="110" t="s">
        <v>1</v>
      </c>
      <c r="AB777" s="133" t="s">
        <v>7839</v>
      </c>
      <c r="AC777" s="133" t="s">
        <v>7839</v>
      </c>
      <c r="AD777" s="133" t="s">
        <v>1759</v>
      </c>
      <c r="AE777" s="79">
        <v>6</v>
      </c>
      <c r="AF777" s="79" t="s">
        <v>11086</v>
      </c>
      <c r="AG777" s="134">
        <v>2.75</v>
      </c>
      <c r="AH777" s="134">
        <v>2.75</v>
      </c>
      <c r="AI777" s="134">
        <v>40.25</v>
      </c>
      <c r="AJ777" s="134">
        <v>2.16</v>
      </c>
      <c r="AK777" s="134">
        <v>41.25</v>
      </c>
      <c r="AL777" s="134">
        <v>8.375</v>
      </c>
      <c r="AM777" s="134">
        <v>5.6879999999999997</v>
      </c>
      <c r="AN777" s="134">
        <v>13.5</v>
      </c>
      <c r="AO777" s="134">
        <v>1.137</v>
      </c>
      <c r="AP777" s="134">
        <v>0.01</v>
      </c>
      <c r="AQ777" s="134">
        <v>1200</v>
      </c>
      <c r="AR777" s="134">
        <v>40</v>
      </c>
      <c r="AS777" s="134"/>
      <c r="AT777" s="133" t="s">
        <v>7065</v>
      </c>
      <c r="AU777" s="133" t="s">
        <v>1760</v>
      </c>
      <c r="AV777" s="133" t="s">
        <v>9602</v>
      </c>
      <c r="AW777" s="133" t="s">
        <v>9629</v>
      </c>
    </row>
    <row r="778" spans="1:49" x14ac:dyDescent="0.25">
      <c r="A778" s="80" t="s">
        <v>1779</v>
      </c>
      <c r="B778" s="80" t="s">
        <v>1789</v>
      </c>
      <c r="C778" s="80" t="s">
        <v>9692</v>
      </c>
      <c r="D778" s="80" t="s">
        <v>9693</v>
      </c>
      <c r="E778" s="80" t="s">
        <v>1788</v>
      </c>
      <c r="F778" s="80" t="s">
        <v>9694</v>
      </c>
      <c r="G778" s="80" t="s">
        <v>9695</v>
      </c>
      <c r="H778" s="80" t="s">
        <v>9696</v>
      </c>
      <c r="I778" s="80" t="s">
        <v>5377</v>
      </c>
      <c r="K778" s="80" t="s">
        <v>1820</v>
      </c>
      <c r="L778" s="80" t="s">
        <v>701</v>
      </c>
      <c r="M778" s="80" t="s">
        <v>2679</v>
      </c>
      <c r="N778" s="80" t="s">
        <v>3428</v>
      </c>
      <c r="O778" s="80" t="s">
        <v>3527</v>
      </c>
      <c r="P778" s="80" t="s">
        <v>4786</v>
      </c>
      <c r="Q778" s="80" t="s">
        <v>5374</v>
      </c>
      <c r="R778" s="80" t="s">
        <v>6248</v>
      </c>
      <c r="S778" s="80" t="s">
        <v>1760</v>
      </c>
      <c r="T778" s="80" t="s">
        <v>1757</v>
      </c>
      <c r="U778" s="110">
        <v>5</v>
      </c>
      <c r="V778" s="110">
        <v>30</v>
      </c>
      <c r="W778" s="91">
        <v>1.25</v>
      </c>
      <c r="X778" s="91">
        <v>15</v>
      </c>
      <c r="Y778" s="110" t="s">
        <v>7087</v>
      </c>
      <c r="Z778" s="110" t="s">
        <v>1</v>
      </c>
      <c r="AB778" s="133" t="s">
        <v>7958</v>
      </c>
      <c r="AC778" s="133" t="s">
        <v>7958</v>
      </c>
      <c r="AD778" s="133" t="s">
        <v>1759</v>
      </c>
      <c r="AE778" s="79">
        <v>12</v>
      </c>
      <c r="AF778" s="79" t="s">
        <v>11091</v>
      </c>
      <c r="AG778" s="134">
        <v>0.625</v>
      </c>
      <c r="AH778" s="134">
        <v>6.875</v>
      </c>
      <c r="AI778" s="134">
        <v>6.875</v>
      </c>
      <c r="AJ778" s="134">
        <v>0.13100000000000001</v>
      </c>
      <c r="AK778" s="134">
        <v>7.22</v>
      </c>
      <c r="AL778" s="134">
        <v>6.8449999999999998</v>
      </c>
      <c r="AM778" s="134">
        <v>7.44</v>
      </c>
      <c r="AN778" s="134">
        <v>1.782</v>
      </c>
      <c r="AO778" s="134">
        <v>0.21299999999999999</v>
      </c>
      <c r="AP778" s="134">
        <v>0.5</v>
      </c>
      <c r="AQ778" s="134">
        <v>6.875</v>
      </c>
      <c r="AR778" s="134">
        <v>6.875</v>
      </c>
      <c r="AS778" s="134"/>
      <c r="AT778" s="133" t="s">
        <v>9573</v>
      </c>
      <c r="AU778" s="133" t="s">
        <v>1758</v>
      </c>
      <c r="AV778" s="133" t="s">
        <v>9603</v>
      </c>
      <c r="AW778" s="133" t="s">
        <v>9630</v>
      </c>
    </row>
    <row r="779" spans="1:49" x14ac:dyDescent="0.25">
      <c r="A779" s="80" t="s">
        <v>1779</v>
      </c>
      <c r="B779" s="80" t="s">
        <v>1780</v>
      </c>
      <c r="C779" s="80" t="s">
        <v>10010</v>
      </c>
      <c r="D779" s="80" t="s">
        <v>10011</v>
      </c>
      <c r="E779" s="80" t="s">
        <v>1781</v>
      </c>
      <c r="F779" s="80" t="s">
        <v>10012</v>
      </c>
      <c r="G779" s="80" t="s">
        <v>9744</v>
      </c>
      <c r="H779" s="80" t="s">
        <v>9669</v>
      </c>
      <c r="I779" s="80" t="s">
        <v>5375</v>
      </c>
      <c r="K779" s="80" t="s">
        <v>1820</v>
      </c>
      <c r="L779" s="80" t="s">
        <v>495</v>
      </c>
      <c r="M779" s="80" t="s">
        <v>2298</v>
      </c>
      <c r="N779" s="80" t="s">
        <v>3395</v>
      </c>
      <c r="O779" s="80" t="s">
        <v>3616</v>
      </c>
      <c r="P779" s="80" t="s">
        <v>4461</v>
      </c>
      <c r="Q779" s="80" t="s">
        <v>5375</v>
      </c>
      <c r="R779" s="80" t="s">
        <v>5863</v>
      </c>
      <c r="S779" s="80" t="s">
        <v>1766</v>
      </c>
      <c r="T779" s="80" t="s">
        <v>1767</v>
      </c>
      <c r="U779" s="110">
        <v>5.4</v>
      </c>
      <c r="V779" s="110">
        <v>27</v>
      </c>
      <c r="W779" s="91">
        <v>1.28</v>
      </c>
      <c r="X779" s="91">
        <v>12.8</v>
      </c>
      <c r="Y779" s="110" t="s">
        <v>7087</v>
      </c>
      <c r="Z779" s="110" t="s">
        <v>1</v>
      </c>
      <c r="AB779" s="133" t="s">
        <v>7572</v>
      </c>
      <c r="AC779" s="133" t="s">
        <v>7572</v>
      </c>
      <c r="AD779" s="133" t="s">
        <v>1759</v>
      </c>
      <c r="AE779" s="79">
        <v>10</v>
      </c>
      <c r="AF779" s="79" t="s">
        <v>11171</v>
      </c>
      <c r="AG779" s="134">
        <v>2.125</v>
      </c>
      <c r="AH779" s="134">
        <v>5</v>
      </c>
      <c r="AI779" s="134">
        <v>5</v>
      </c>
      <c r="AJ779" s="134">
        <v>0.37</v>
      </c>
      <c r="AK779" s="134">
        <v>12.7</v>
      </c>
      <c r="AL779" s="134">
        <v>11.2</v>
      </c>
      <c r="AM779" s="134">
        <v>5.65</v>
      </c>
      <c r="AN779" s="134">
        <v>4.25</v>
      </c>
      <c r="AO779" s="134">
        <v>0.46500000000000002</v>
      </c>
      <c r="AP779" s="134">
        <v>1.2999999999999999E-2</v>
      </c>
      <c r="AQ779" s="134">
        <v>10</v>
      </c>
      <c r="AR779" s="134">
        <v>10</v>
      </c>
      <c r="AS779" s="134">
        <v>6.0000000000000001E-3</v>
      </c>
      <c r="AT779" s="133" t="s">
        <v>1757</v>
      </c>
      <c r="AU779" s="133" t="s">
        <v>1760</v>
      </c>
      <c r="AV779" s="133" t="s">
        <v>9601</v>
      </c>
      <c r="AW779" s="133" t="s">
        <v>9630</v>
      </c>
    </row>
    <row r="780" spans="1:49" x14ac:dyDescent="0.25">
      <c r="A780" s="80" t="s">
        <v>1779</v>
      </c>
      <c r="B780" s="80" t="s">
        <v>1780</v>
      </c>
      <c r="C780" s="80" t="s">
        <v>10292</v>
      </c>
      <c r="D780" s="80" t="s">
        <v>10293</v>
      </c>
      <c r="E780" s="80" t="s">
        <v>1781</v>
      </c>
      <c r="F780" s="80" t="s">
        <v>10294</v>
      </c>
      <c r="G780" s="80" t="s">
        <v>9812</v>
      </c>
      <c r="H780" s="80" t="s">
        <v>9779</v>
      </c>
      <c r="I780" s="80" t="s">
        <v>5375</v>
      </c>
      <c r="K780" s="80" t="s">
        <v>1820</v>
      </c>
      <c r="L780" s="80" t="s">
        <v>819</v>
      </c>
      <c r="M780" s="80" t="s">
        <v>2565</v>
      </c>
      <c r="N780" s="80" t="s">
        <v>3364</v>
      </c>
      <c r="O780" s="80" t="s">
        <v>3555</v>
      </c>
      <c r="P780" s="80" t="s">
        <v>4226</v>
      </c>
      <c r="Q780" s="80" t="s">
        <v>5375</v>
      </c>
      <c r="R780" s="80" t="s">
        <v>6132</v>
      </c>
      <c r="S780" s="80" t="s">
        <v>1766</v>
      </c>
      <c r="T780" s="80" t="s">
        <v>1757</v>
      </c>
      <c r="U780" s="110">
        <v>10.95</v>
      </c>
      <c r="V780" s="110">
        <v>65.7</v>
      </c>
      <c r="W780" s="91">
        <v>2.57</v>
      </c>
      <c r="X780" s="91">
        <v>30.84</v>
      </c>
      <c r="Y780" s="110" t="s">
        <v>7087</v>
      </c>
      <c r="Z780" s="110" t="s">
        <v>7088</v>
      </c>
      <c r="AB780" s="133" t="s">
        <v>7841</v>
      </c>
      <c r="AC780" s="133" t="s">
        <v>9172</v>
      </c>
      <c r="AD780" s="133" t="s">
        <v>1759</v>
      </c>
      <c r="AE780" s="79">
        <v>12</v>
      </c>
      <c r="AF780" s="79" t="s">
        <v>11234</v>
      </c>
      <c r="AG780" s="134">
        <v>3.125</v>
      </c>
      <c r="AH780" s="134">
        <v>4.25</v>
      </c>
      <c r="AI780" s="134">
        <v>8</v>
      </c>
      <c r="AJ780" s="134">
        <v>0.63100000000000001</v>
      </c>
      <c r="AK780" s="134">
        <v>17.2</v>
      </c>
      <c r="AL780" s="134">
        <v>8.4499999999999993</v>
      </c>
      <c r="AM780" s="134">
        <v>10.525</v>
      </c>
      <c r="AN780" s="134">
        <v>8.2420000000000009</v>
      </c>
      <c r="AO780" s="134">
        <v>0.88500000000000001</v>
      </c>
      <c r="AP780" s="134">
        <v>0</v>
      </c>
      <c r="AQ780" s="134">
        <v>16</v>
      </c>
      <c r="AR780" s="134">
        <v>16</v>
      </c>
      <c r="AS780" s="134">
        <v>2.5000000000000001E-2</v>
      </c>
      <c r="AT780" s="133" t="s">
        <v>1767</v>
      </c>
      <c r="AU780" s="133" t="s">
        <v>1764</v>
      </c>
      <c r="AV780" s="133" t="s">
        <v>9601</v>
      </c>
      <c r="AW780" s="133" t="s">
        <v>9630</v>
      </c>
    </row>
    <row r="781" spans="1:49" x14ac:dyDescent="0.25">
      <c r="A781" s="80" t="s">
        <v>1779</v>
      </c>
      <c r="B781" s="80" t="s">
        <v>1789</v>
      </c>
      <c r="C781" s="80" t="s">
        <v>9780</v>
      </c>
      <c r="D781" s="80" t="s">
        <v>9730</v>
      </c>
      <c r="E781" s="80" t="s">
        <v>1788</v>
      </c>
      <c r="F781" s="80" t="s">
        <v>9731</v>
      </c>
      <c r="G781" s="80" t="s">
        <v>9668</v>
      </c>
      <c r="H781" s="80" t="s">
        <v>9732</v>
      </c>
      <c r="I781" s="80" t="s">
        <v>5377</v>
      </c>
      <c r="K781" s="80" t="s">
        <v>1820</v>
      </c>
      <c r="L781" s="80" t="s">
        <v>566</v>
      </c>
      <c r="M781" s="80" t="s">
        <v>2684</v>
      </c>
      <c r="N781" s="80" t="s">
        <v>3428</v>
      </c>
      <c r="O781" s="80" t="s">
        <v>3680</v>
      </c>
      <c r="P781" s="80" t="s">
        <v>4791</v>
      </c>
      <c r="Q781" s="80" t="s">
        <v>5374</v>
      </c>
      <c r="R781" s="80" t="s">
        <v>6253</v>
      </c>
      <c r="S781" s="80" t="s">
        <v>1765</v>
      </c>
      <c r="T781" s="80" t="s">
        <v>1757</v>
      </c>
      <c r="U781" s="110">
        <v>6.2</v>
      </c>
      <c r="V781" s="110">
        <v>37.200000000000003</v>
      </c>
      <c r="W781" s="91">
        <v>1.55</v>
      </c>
      <c r="X781" s="91">
        <v>18.600000000000001</v>
      </c>
      <c r="Y781" s="110" t="s">
        <v>7087</v>
      </c>
      <c r="Z781" s="110" t="s">
        <v>1</v>
      </c>
      <c r="AB781" s="133" t="s">
        <v>7963</v>
      </c>
      <c r="AC781" s="133" t="s">
        <v>7963</v>
      </c>
      <c r="AD781" s="133" t="s">
        <v>1759</v>
      </c>
      <c r="AE781" s="79">
        <v>12</v>
      </c>
      <c r="AF781" s="79" t="s">
        <v>11113</v>
      </c>
      <c r="AG781" s="134">
        <v>0.625</v>
      </c>
      <c r="AH781" s="134">
        <v>6.5</v>
      </c>
      <c r="AI781" s="134">
        <v>6.5</v>
      </c>
      <c r="AJ781" s="134">
        <v>0.13900000000000001</v>
      </c>
      <c r="AK781" s="134">
        <v>10.845000000000001</v>
      </c>
      <c r="AL781" s="134">
        <v>6.8449999999999998</v>
      </c>
      <c r="AM781" s="134">
        <v>6.8150000000000004</v>
      </c>
      <c r="AN781" s="134">
        <v>1.9610000000000001</v>
      </c>
      <c r="AO781" s="134">
        <v>0.29299999999999998</v>
      </c>
      <c r="AP781" s="134">
        <v>5.5E-2</v>
      </c>
      <c r="AQ781" s="134">
        <v>12.875</v>
      </c>
      <c r="AR781" s="134">
        <v>12.75</v>
      </c>
      <c r="AS781" s="134">
        <v>8.9999999999999993E-3</v>
      </c>
      <c r="AT781" s="133" t="s">
        <v>1761</v>
      </c>
      <c r="AU781" s="133" t="s">
        <v>7077</v>
      </c>
      <c r="AV781" s="133" t="s">
        <v>9601</v>
      </c>
      <c r="AW781" s="133" t="s">
        <v>9630</v>
      </c>
    </row>
    <row r="782" spans="1:49" x14ac:dyDescent="0.25">
      <c r="A782" s="80" t="s">
        <v>1779</v>
      </c>
      <c r="B782" s="80" t="s">
        <v>1780</v>
      </c>
      <c r="C782" s="80" t="s">
        <v>9759</v>
      </c>
      <c r="D782" s="80" t="s">
        <v>9760</v>
      </c>
      <c r="E782" s="80" t="s">
        <v>1772</v>
      </c>
      <c r="F782" s="80" t="s">
        <v>9761</v>
      </c>
      <c r="G782" s="80" t="s">
        <v>9729</v>
      </c>
      <c r="H782" s="80" t="s">
        <v>9762</v>
      </c>
      <c r="I782" s="80" t="s">
        <v>5375</v>
      </c>
      <c r="K782" s="80" t="s">
        <v>1820</v>
      </c>
      <c r="L782" s="80" t="s">
        <v>358</v>
      </c>
      <c r="M782" s="80" t="s">
        <v>2304</v>
      </c>
      <c r="N782" s="80" t="s">
        <v>3374</v>
      </c>
      <c r="O782" s="80" t="s">
        <v>3541</v>
      </c>
      <c r="P782" s="80" t="s">
        <v>4467</v>
      </c>
      <c r="Q782" s="80" t="s">
        <v>5375</v>
      </c>
      <c r="R782" s="80" t="s">
        <v>5869</v>
      </c>
      <c r="S782" s="80" t="s">
        <v>1763</v>
      </c>
      <c r="T782" s="80" t="s">
        <v>1757</v>
      </c>
      <c r="U782" s="110">
        <v>8.9</v>
      </c>
      <c r="V782" s="110">
        <v>53.4</v>
      </c>
      <c r="W782" s="91">
        <v>3.2827999999999999</v>
      </c>
      <c r="X782" s="91">
        <v>39.393599999999999</v>
      </c>
      <c r="Y782" s="110" t="s">
        <v>14932</v>
      </c>
      <c r="Z782" s="110" t="s">
        <v>1</v>
      </c>
      <c r="AB782" s="133" t="s">
        <v>7578</v>
      </c>
      <c r="AC782" s="133" t="s">
        <v>9058</v>
      </c>
      <c r="AD782" s="133" t="s">
        <v>1759</v>
      </c>
      <c r="AE782" s="79">
        <v>12</v>
      </c>
      <c r="AF782" s="79" t="s">
        <v>11108</v>
      </c>
      <c r="AG782" s="134">
        <v>3.9</v>
      </c>
      <c r="AH782" s="134">
        <v>3.9</v>
      </c>
      <c r="AI782" s="134">
        <v>10.9</v>
      </c>
      <c r="AJ782" s="134">
        <v>0.496</v>
      </c>
      <c r="AK782" s="134">
        <v>23.5</v>
      </c>
      <c r="AL782" s="134">
        <v>8</v>
      </c>
      <c r="AM782" s="134">
        <v>11</v>
      </c>
      <c r="AN782" s="134">
        <v>6.2</v>
      </c>
      <c r="AO782" s="134">
        <v>1.1970000000000001</v>
      </c>
      <c r="AP782" s="134">
        <v>3.75</v>
      </c>
      <c r="AQ782" s="134">
        <v>3.75</v>
      </c>
      <c r="AR782" s="134">
        <v>4.5</v>
      </c>
      <c r="AS782" s="134">
        <v>2.5000000000000001E-2</v>
      </c>
      <c r="AT782" s="133" t="s">
        <v>1767</v>
      </c>
      <c r="AU782" s="133" t="s">
        <v>1764</v>
      </c>
      <c r="AV782" s="133" t="s">
        <v>9598</v>
      </c>
      <c r="AW782" s="133" t="s">
        <v>9629</v>
      </c>
    </row>
    <row r="783" spans="1:49" x14ac:dyDescent="0.25">
      <c r="A783" s="80" t="s">
        <v>1779</v>
      </c>
      <c r="B783" s="80" t="s">
        <v>1780</v>
      </c>
      <c r="C783" s="80" t="s">
        <v>10292</v>
      </c>
      <c r="D783" s="80" t="s">
        <v>10293</v>
      </c>
      <c r="E783" s="80" t="s">
        <v>1781</v>
      </c>
      <c r="F783" s="80" t="s">
        <v>10294</v>
      </c>
      <c r="G783" s="80" t="s">
        <v>9812</v>
      </c>
      <c r="H783" s="80" t="s">
        <v>9779</v>
      </c>
      <c r="I783" s="80" t="s">
        <v>5375</v>
      </c>
      <c r="K783" s="80" t="s">
        <v>1820</v>
      </c>
      <c r="L783" s="80" t="s">
        <v>821</v>
      </c>
      <c r="M783" s="80" t="s">
        <v>2566</v>
      </c>
      <c r="N783" s="80" t="s">
        <v>3390</v>
      </c>
      <c r="O783" s="80" t="s">
        <v>3555</v>
      </c>
      <c r="P783" s="80" t="s">
        <v>4285</v>
      </c>
      <c r="Q783" s="80" t="s">
        <v>5375</v>
      </c>
      <c r="R783" s="80" t="s">
        <v>6133</v>
      </c>
      <c r="S783" s="80" t="s">
        <v>1766</v>
      </c>
      <c r="T783" s="80" t="s">
        <v>1757</v>
      </c>
      <c r="U783" s="110">
        <v>10.95</v>
      </c>
      <c r="V783" s="110">
        <v>65.7</v>
      </c>
      <c r="W783" s="91">
        <v>2.57</v>
      </c>
      <c r="X783" s="91">
        <v>30.84</v>
      </c>
      <c r="Y783" s="110" t="s">
        <v>7087</v>
      </c>
      <c r="Z783" s="110" t="s">
        <v>7088</v>
      </c>
      <c r="AB783" s="133" t="s">
        <v>7842</v>
      </c>
      <c r="AC783" s="133" t="s">
        <v>7842</v>
      </c>
      <c r="AD783" s="133" t="s">
        <v>1759</v>
      </c>
      <c r="AE783" s="79">
        <v>12</v>
      </c>
      <c r="AF783" s="79" t="s">
        <v>11234</v>
      </c>
      <c r="AG783" s="134">
        <v>3.125</v>
      </c>
      <c r="AH783" s="134">
        <v>4.25</v>
      </c>
      <c r="AI783" s="134">
        <v>8</v>
      </c>
      <c r="AJ783" s="134">
        <v>0.63100000000000001</v>
      </c>
      <c r="AK783" s="134">
        <v>17.2</v>
      </c>
      <c r="AL783" s="134">
        <v>8.4499999999999993</v>
      </c>
      <c r="AM783" s="134">
        <v>10.525</v>
      </c>
      <c r="AN783" s="134">
        <v>8.2420000000000009</v>
      </c>
      <c r="AO783" s="134">
        <v>0.88500000000000001</v>
      </c>
      <c r="AP783" s="134">
        <v>0</v>
      </c>
      <c r="AQ783" s="134">
        <v>16</v>
      </c>
      <c r="AR783" s="134">
        <v>16</v>
      </c>
      <c r="AS783" s="134">
        <v>2.5000000000000001E-2</v>
      </c>
      <c r="AT783" s="133" t="s">
        <v>1767</v>
      </c>
      <c r="AU783" s="133" t="s">
        <v>1764</v>
      </c>
      <c r="AV783" s="133" t="s">
        <v>9601</v>
      </c>
      <c r="AW783" s="133" t="s">
        <v>9630</v>
      </c>
    </row>
    <row r="784" spans="1:49" x14ac:dyDescent="0.25">
      <c r="A784" s="80" t="s">
        <v>1779</v>
      </c>
      <c r="B784" s="80" t="s">
        <v>1789</v>
      </c>
      <c r="C784" s="80" t="s">
        <v>9564</v>
      </c>
      <c r="D784" s="80" t="s">
        <v>9742</v>
      </c>
      <c r="E784" s="80" t="s">
        <v>1788</v>
      </c>
      <c r="F784" s="80" t="s">
        <v>9743</v>
      </c>
      <c r="G784" s="80" t="s">
        <v>9744</v>
      </c>
      <c r="H784" s="80" t="s">
        <v>9732</v>
      </c>
      <c r="I784" s="80" t="s">
        <v>5377</v>
      </c>
      <c r="K784" s="80" t="s">
        <v>1820</v>
      </c>
      <c r="L784" s="80" t="s">
        <v>570</v>
      </c>
      <c r="M784" s="80" t="s">
        <v>2688</v>
      </c>
      <c r="N784" s="80" t="s">
        <v>3428</v>
      </c>
      <c r="O784" s="80" t="s">
        <v>3537</v>
      </c>
      <c r="P784" s="80" t="s">
        <v>4795</v>
      </c>
      <c r="Q784" s="80" t="s">
        <v>5374</v>
      </c>
      <c r="R784" s="80" t="s">
        <v>6257</v>
      </c>
      <c r="S784" s="80" t="s">
        <v>1765</v>
      </c>
      <c r="T784" s="80" t="s">
        <v>1757</v>
      </c>
      <c r="U784" s="110">
        <v>5.05</v>
      </c>
      <c r="V784" s="110">
        <v>30.3</v>
      </c>
      <c r="W784" s="91">
        <v>1.2625</v>
      </c>
      <c r="X784" s="91">
        <v>15.15</v>
      </c>
      <c r="Y784" s="110" t="s">
        <v>7087</v>
      </c>
      <c r="Z784" s="110" t="s">
        <v>1</v>
      </c>
      <c r="AB784" s="133" t="s">
        <v>7967</v>
      </c>
      <c r="AC784" s="133" t="s">
        <v>7967</v>
      </c>
      <c r="AD784" s="133" t="s">
        <v>1759</v>
      </c>
      <c r="AE784" s="79">
        <v>12</v>
      </c>
      <c r="AF784" s="79" t="s">
        <v>11127</v>
      </c>
      <c r="AG784" s="134">
        <v>0.625</v>
      </c>
      <c r="AH784" s="134">
        <v>5</v>
      </c>
      <c r="AI784" s="134">
        <v>5</v>
      </c>
      <c r="AJ784" s="134">
        <v>0.09</v>
      </c>
      <c r="AK784" s="134">
        <v>10.125</v>
      </c>
      <c r="AL784" s="134">
        <v>5.375</v>
      </c>
      <c r="AM784" s="134">
        <v>5.5</v>
      </c>
      <c r="AN784" s="134">
        <v>1.25</v>
      </c>
      <c r="AO784" s="134">
        <v>0.17299999999999999</v>
      </c>
      <c r="AP784" s="134">
        <v>5.5E-2</v>
      </c>
      <c r="AQ784" s="134">
        <v>10</v>
      </c>
      <c r="AR784" s="134">
        <v>10</v>
      </c>
      <c r="AS784" s="134">
        <v>6.0000000000000001E-3</v>
      </c>
      <c r="AT784" s="133" t="s">
        <v>1768</v>
      </c>
      <c r="AU784" s="133" t="s">
        <v>1760</v>
      </c>
      <c r="AV784" s="133" t="s">
        <v>9601</v>
      </c>
      <c r="AW784" s="133" t="s">
        <v>9630</v>
      </c>
    </row>
    <row r="785" spans="1:49" x14ac:dyDescent="0.25">
      <c r="A785" s="80" t="s">
        <v>1779</v>
      </c>
      <c r="B785" s="80" t="s">
        <v>1789</v>
      </c>
      <c r="C785" s="80" t="s">
        <v>9790</v>
      </c>
      <c r="D785" s="80" t="s">
        <v>9791</v>
      </c>
      <c r="E785" s="80" t="s">
        <v>1785</v>
      </c>
      <c r="F785" s="80" t="s">
        <v>9792</v>
      </c>
      <c r="G785" s="80" t="s">
        <v>9726</v>
      </c>
      <c r="H785" s="80" t="s">
        <v>9793</v>
      </c>
      <c r="I785" s="80" t="s">
        <v>5377</v>
      </c>
      <c r="K785" s="80" t="s">
        <v>1820</v>
      </c>
      <c r="L785" s="80" t="s">
        <v>573</v>
      </c>
      <c r="M785" s="80" t="s">
        <v>2691</v>
      </c>
      <c r="N785" s="80" t="s">
        <v>3428</v>
      </c>
      <c r="O785" s="80" t="s">
        <v>3673</v>
      </c>
      <c r="P785" s="80" t="s">
        <v>4798</v>
      </c>
      <c r="Q785" s="80" t="s">
        <v>5374</v>
      </c>
      <c r="R785" s="80" t="s">
        <v>6260</v>
      </c>
      <c r="S785" s="80" t="s">
        <v>1760</v>
      </c>
      <c r="T785" s="80" t="s">
        <v>1757</v>
      </c>
      <c r="U785" s="110">
        <v>5.7</v>
      </c>
      <c r="V785" s="110">
        <v>34.200000000000003</v>
      </c>
      <c r="W785" s="91">
        <v>1.8952500000000001</v>
      </c>
      <c r="X785" s="91">
        <v>22.742999999999999</v>
      </c>
      <c r="Y785" s="110" t="s">
        <v>14933</v>
      </c>
      <c r="Z785" s="110" t="s">
        <v>1</v>
      </c>
      <c r="AB785" s="133" t="s">
        <v>7970</v>
      </c>
      <c r="AC785" s="133" t="s">
        <v>7970</v>
      </c>
      <c r="AD785" s="133" t="s">
        <v>1759</v>
      </c>
      <c r="AE785" s="79">
        <v>12</v>
      </c>
      <c r="AF785" s="79" t="s">
        <v>11098</v>
      </c>
      <c r="AG785" s="134">
        <v>3.15</v>
      </c>
      <c r="AH785" s="134">
        <v>3.15</v>
      </c>
      <c r="AI785" s="134">
        <v>5.51</v>
      </c>
      <c r="AJ785" s="134">
        <v>0.16800000000000001</v>
      </c>
      <c r="AK785" s="134">
        <v>9.9700000000000006</v>
      </c>
      <c r="AL785" s="134">
        <v>6.72</v>
      </c>
      <c r="AM785" s="134">
        <v>8.69</v>
      </c>
      <c r="AN785" s="134">
        <v>2.1</v>
      </c>
      <c r="AO785" s="134">
        <v>0.33700000000000002</v>
      </c>
      <c r="AP785" s="134">
        <v>3.125</v>
      </c>
      <c r="AQ785" s="134">
        <v>3.125</v>
      </c>
      <c r="AR785" s="134">
        <v>3.75</v>
      </c>
      <c r="AS785" s="134"/>
      <c r="AT785" s="133" t="s">
        <v>9567</v>
      </c>
      <c r="AU785" s="133" t="s">
        <v>7065</v>
      </c>
      <c r="AV785" s="133" t="s">
        <v>9608</v>
      </c>
      <c r="AW785" s="133" t="s">
        <v>9629</v>
      </c>
    </row>
    <row r="786" spans="1:49" x14ac:dyDescent="0.25">
      <c r="A786" s="80" t="s">
        <v>1779</v>
      </c>
      <c r="B786" s="80" t="s">
        <v>1780</v>
      </c>
      <c r="C786" s="80" t="s">
        <v>10292</v>
      </c>
      <c r="D786" s="80" t="s">
        <v>10293</v>
      </c>
      <c r="E786" s="80" t="s">
        <v>1781</v>
      </c>
      <c r="F786" s="80" t="s">
        <v>10294</v>
      </c>
      <c r="G786" s="80" t="s">
        <v>9812</v>
      </c>
      <c r="H786" s="80" t="s">
        <v>9779</v>
      </c>
      <c r="I786" s="80" t="s">
        <v>5375</v>
      </c>
      <c r="K786" s="80" t="s">
        <v>1820</v>
      </c>
      <c r="L786" s="80" t="s">
        <v>179</v>
      </c>
      <c r="M786" s="80" t="s">
        <v>2568</v>
      </c>
      <c r="N786" s="80" t="s">
        <v>3385</v>
      </c>
      <c r="O786" s="80" t="s">
        <v>3555</v>
      </c>
      <c r="P786" s="80" t="s">
        <v>4231</v>
      </c>
      <c r="Q786" s="80" t="s">
        <v>5375</v>
      </c>
      <c r="R786" s="80" t="s">
        <v>6135</v>
      </c>
      <c r="S786" s="80" t="s">
        <v>1766</v>
      </c>
      <c r="T786" s="80" t="s">
        <v>1757</v>
      </c>
      <c r="U786" s="110">
        <v>10.95</v>
      </c>
      <c r="V786" s="110">
        <v>65.7</v>
      </c>
      <c r="W786" s="91">
        <v>2.57</v>
      </c>
      <c r="X786" s="91">
        <v>30.84</v>
      </c>
      <c r="Y786" s="110" t="s">
        <v>7087</v>
      </c>
      <c r="Z786" s="110" t="s">
        <v>7088</v>
      </c>
      <c r="AB786" s="133" t="s">
        <v>7844</v>
      </c>
      <c r="AC786" s="133" t="s">
        <v>9174</v>
      </c>
      <c r="AD786" s="133" t="s">
        <v>1759</v>
      </c>
      <c r="AE786" s="79">
        <v>12</v>
      </c>
      <c r="AF786" s="79" t="s">
        <v>11234</v>
      </c>
      <c r="AG786" s="134">
        <v>3.125</v>
      </c>
      <c r="AH786" s="134">
        <v>4.25</v>
      </c>
      <c r="AI786" s="134">
        <v>8</v>
      </c>
      <c r="AJ786" s="134">
        <v>0.63100000000000001</v>
      </c>
      <c r="AK786" s="134">
        <v>17.2</v>
      </c>
      <c r="AL786" s="134">
        <v>8.4499999999999993</v>
      </c>
      <c r="AM786" s="134">
        <v>10.525</v>
      </c>
      <c r="AN786" s="134">
        <v>8.2420000000000009</v>
      </c>
      <c r="AO786" s="134">
        <v>0.88500000000000001</v>
      </c>
      <c r="AP786" s="134">
        <v>0</v>
      </c>
      <c r="AQ786" s="134">
        <v>16</v>
      </c>
      <c r="AR786" s="134">
        <v>16</v>
      </c>
      <c r="AS786" s="134">
        <v>2.5000000000000001E-2</v>
      </c>
      <c r="AT786" s="133" t="s">
        <v>1767</v>
      </c>
      <c r="AU786" s="133" t="s">
        <v>1764</v>
      </c>
      <c r="AV786" s="133" t="s">
        <v>9601</v>
      </c>
      <c r="AW786" s="133" t="s">
        <v>9630</v>
      </c>
    </row>
    <row r="787" spans="1:49" x14ac:dyDescent="0.25">
      <c r="A787" s="80" t="s">
        <v>1779</v>
      </c>
      <c r="B787" s="80" t="s">
        <v>1784</v>
      </c>
      <c r="C787" s="80" t="s">
        <v>9918</v>
      </c>
      <c r="D787" s="80" t="s">
        <v>9919</v>
      </c>
      <c r="E787" s="80" t="s">
        <v>1788</v>
      </c>
      <c r="F787" s="80" t="s">
        <v>9920</v>
      </c>
      <c r="G787" s="80" t="s">
        <v>9677</v>
      </c>
      <c r="H787" s="80" t="s">
        <v>9921</v>
      </c>
      <c r="I787" s="80" t="s">
        <v>5377</v>
      </c>
      <c r="K787" s="80" t="s">
        <v>1820</v>
      </c>
      <c r="L787" s="80" t="s">
        <v>575</v>
      </c>
      <c r="M787" s="80" t="s">
        <v>2694</v>
      </c>
      <c r="N787" s="80" t="s">
        <v>3429</v>
      </c>
      <c r="O787" s="80" t="s">
        <v>3523</v>
      </c>
      <c r="P787" s="80" t="s">
        <v>4801</v>
      </c>
      <c r="Q787" s="80" t="s">
        <v>5374</v>
      </c>
      <c r="R787" s="80" t="s">
        <v>6263</v>
      </c>
      <c r="S787" s="80" t="s">
        <v>1760</v>
      </c>
      <c r="T787" s="80" t="s">
        <v>1757</v>
      </c>
      <c r="U787" s="110">
        <v>6.2</v>
      </c>
      <c r="V787" s="110">
        <v>37.200000000000003</v>
      </c>
      <c r="W787" s="91">
        <v>1.55</v>
      </c>
      <c r="X787" s="91">
        <v>18.600000000000001</v>
      </c>
      <c r="Y787" s="110" t="s">
        <v>7087</v>
      </c>
      <c r="Z787" s="110" t="s">
        <v>1</v>
      </c>
      <c r="AB787" s="133" t="s">
        <v>7973</v>
      </c>
      <c r="AC787" s="133" t="s">
        <v>7973</v>
      </c>
      <c r="AD787" s="133" t="s">
        <v>1759</v>
      </c>
      <c r="AE787" s="79">
        <v>12</v>
      </c>
      <c r="AF787" s="79" t="s">
        <v>11145</v>
      </c>
      <c r="AG787" s="134">
        <v>0.75</v>
      </c>
      <c r="AH787" s="134">
        <v>8.875</v>
      </c>
      <c r="AI787" s="134">
        <v>8.875</v>
      </c>
      <c r="AJ787" s="134">
        <v>0.22500000000000001</v>
      </c>
      <c r="AK787" s="134">
        <v>9.2200000000000006</v>
      </c>
      <c r="AL787" s="134">
        <v>7.97</v>
      </c>
      <c r="AM787" s="134">
        <v>9.44</v>
      </c>
      <c r="AN787" s="134">
        <v>3.1</v>
      </c>
      <c r="AO787" s="134">
        <v>0.40100000000000002</v>
      </c>
      <c r="AP787" s="134">
        <v>0.5</v>
      </c>
      <c r="AQ787" s="134">
        <v>8.875</v>
      </c>
      <c r="AR787" s="134">
        <v>8.875</v>
      </c>
      <c r="AS787" s="134"/>
      <c r="AT787" s="133" t="s">
        <v>1761</v>
      </c>
      <c r="AU787" s="133" t="s">
        <v>7065</v>
      </c>
      <c r="AV787" s="133" t="s">
        <v>9603</v>
      </c>
      <c r="AW787" s="133" t="s">
        <v>9630</v>
      </c>
    </row>
    <row r="788" spans="1:49" x14ac:dyDescent="0.25">
      <c r="A788" s="80" t="s">
        <v>1779</v>
      </c>
      <c r="B788" s="80" t="s">
        <v>1784</v>
      </c>
      <c r="C788" s="80" t="s">
        <v>9692</v>
      </c>
      <c r="D788" s="80" t="s">
        <v>9693</v>
      </c>
      <c r="E788" s="80" t="s">
        <v>1788</v>
      </c>
      <c r="F788" s="80" t="s">
        <v>9694</v>
      </c>
      <c r="G788" s="80" t="s">
        <v>9695</v>
      </c>
      <c r="H788" s="80" t="s">
        <v>9696</v>
      </c>
      <c r="I788" s="80" t="s">
        <v>5377</v>
      </c>
      <c r="K788" s="80" t="s">
        <v>1820</v>
      </c>
      <c r="L788" s="80" t="s">
        <v>889</v>
      </c>
      <c r="M788" s="80" t="s">
        <v>2697</v>
      </c>
      <c r="N788" s="80" t="s">
        <v>3429</v>
      </c>
      <c r="O788" s="80" t="s">
        <v>3527</v>
      </c>
      <c r="P788" s="80" t="s">
        <v>4804</v>
      </c>
      <c r="Q788" s="80" t="s">
        <v>5374</v>
      </c>
      <c r="R788" s="80" t="s">
        <v>6266</v>
      </c>
      <c r="S788" s="80" t="s">
        <v>1760</v>
      </c>
      <c r="T788" s="80" t="s">
        <v>1757</v>
      </c>
      <c r="U788" s="110">
        <v>5</v>
      </c>
      <c r="V788" s="110">
        <v>30</v>
      </c>
      <c r="W788" s="91">
        <v>1.25</v>
      </c>
      <c r="X788" s="91">
        <v>15</v>
      </c>
      <c r="Y788" s="110" t="s">
        <v>7087</v>
      </c>
      <c r="Z788" s="110" t="s">
        <v>1</v>
      </c>
      <c r="AB788" s="133" t="s">
        <v>7976</v>
      </c>
      <c r="AC788" s="133" t="s">
        <v>7976</v>
      </c>
      <c r="AD788" s="133" t="s">
        <v>1759</v>
      </c>
      <c r="AE788" s="79">
        <v>12</v>
      </c>
      <c r="AF788" s="79" t="s">
        <v>11091</v>
      </c>
      <c r="AG788" s="134">
        <v>0.625</v>
      </c>
      <c r="AH788" s="134">
        <v>6.875</v>
      </c>
      <c r="AI788" s="134">
        <v>6.875</v>
      </c>
      <c r="AJ788" s="134">
        <v>0.13100000000000001</v>
      </c>
      <c r="AK788" s="134">
        <v>7.22</v>
      </c>
      <c r="AL788" s="134">
        <v>6.8449999999999998</v>
      </c>
      <c r="AM788" s="134">
        <v>7.44</v>
      </c>
      <c r="AN788" s="134">
        <v>1.782</v>
      </c>
      <c r="AO788" s="134">
        <v>0.21299999999999999</v>
      </c>
      <c r="AP788" s="134">
        <v>0.5</v>
      </c>
      <c r="AQ788" s="134">
        <v>6.875</v>
      </c>
      <c r="AR788" s="134">
        <v>6.875</v>
      </c>
      <c r="AS788" s="134"/>
      <c r="AT788" s="133" t="s">
        <v>9573</v>
      </c>
      <c r="AU788" s="133" t="s">
        <v>1758</v>
      </c>
      <c r="AV788" s="133" t="s">
        <v>9603</v>
      </c>
      <c r="AW788" s="133" t="s">
        <v>9630</v>
      </c>
    </row>
    <row r="789" spans="1:49" x14ac:dyDescent="0.25">
      <c r="A789" s="80" t="s">
        <v>1779</v>
      </c>
      <c r="B789" s="80" t="s">
        <v>1780</v>
      </c>
      <c r="C789" s="80" t="s">
        <v>10010</v>
      </c>
      <c r="D789" s="80" t="s">
        <v>10011</v>
      </c>
      <c r="E789" s="80" t="s">
        <v>1781</v>
      </c>
      <c r="F789" s="80" t="s">
        <v>10012</v>
      </c>
      <c r="G789" s="80" t="s">
        <v>9744</v>
      </c>
      <c r="H789" s="80" t="s">
        <v>9669</v>
      </c>
      <c r="I789" s="80" t="s">
        <v>5375</v>
      </c>
      <c r="K789" s="80" t="s">
        <v>1820</v>
      </c>
      <c r="L789" s="80" t="s">
        <v>294</v>
      </c>
      <c r="M789" s="80" t="s">
        <v>2309</v>
      </c>
      <c r="N789" s="80" t="s">
        <v>3370</v>
      </c>
      <c r="O789" s="80" t="s">
        <v>3616</v>
      </c>
      <c r="P789" s="80" t="s">
        <v>4472</v>
      </c>
      <c r="Q789" s="80" t="s">
        <v>5375</v>
      </c>
      <c r="R789" s="80" t="s">
        <v>5874</v>
      </c>
      <c r="S789" s="80" t="s">
        <v>1766</v>
      </c>
      <c r="T789" s="80" t="s">
        <v>1767</v>
      </c>
      <c r="U789" s="110">
        <v>5.4</v>
      </c>
      <c r="V789" s="110">
        <v>27</v>
      </c>
      <c r="W789" s="91">
        <v>1.28</v>
      </c>
      <c r="X789" s="91">
        <v>12.8</v>
      </c>
      <c r="Y789" s="110" t="s">
        <v>7087</v>
      </c>
      <c r="Z789" s="110" t="s">
        <v>1</v>
      </c>
      <c r="AB789" s="133" t="s">
        <v>7583</v>
      </c>
      <c r="AC789" s="133" t="s">
        <v>7583</v>
      </c>
      <c r="AD789" s="133" t="s">
        <v>1759</v>
      </c>
      <c r="AE789" s="79">
        <v>10</v>
      </c>
      <c r="AF789" s="79" t="s">
        <v>11171</v>
      </c>
      <c r="AG789" s="134">
        <v>2.125</v>
      </c>
      <c r="AH789" s="134">
        <v>5</v>
      </c>
      <c r="AI789" s="134">
        <v>5</v>
      </c>
      <c r="AJ789" s="134">
        <v>0.37</v>
      </c>
      <c r="AK789" s="134">
        <v>12.7</v>
      </c>
      <c r="AL789" s="134">
        <v>11.2</v>
      </c>
      <c r="AM789" s="134">
        <v>5.65</v>
      </c>
      <c r="AN789" s="134">
        <v>4.25</v>
      </c>
      <c r="AO789" s="134">
        <v>0.46500000000000002</v>
      </c>
      <c r="AP789" s="134">
        <v>1.2999999999999999E-2</v>
      </c>
      <c r="AQ789" s="134">
        <v>10</v>
      </c>
      <c r="AR789" s="134">
        <v>10</v>
      </c>
      <c r="AS789" s="134">
        <v>6.0000000000000001E-3</v>
      </c>
      <c r="AT789" s="133" t="s">
        <v>1757</v>
      </c>
      <c r="AU789" s="133" t="s">
        <v>1760</v>
      </c>
      <c r="AV789" s="133" t="s">
        <v>9601</v>
      </c>
      <c r="AW789" s="133" t="s">
        <v>9630</v>
      </c>
    </row>
    <row r="790" spans="1:49" x14ac:dyDescent="0.25">
      <c r="A790" s="80" t="s">
        <v>1779</v>
      </c>
      <c r="B790" s="80" t="s">
        <v>1780</v>
      </c>
      <c r="C790" s="80" t="s">
        <v>9776</v>
      </c>
      <c r="D790" s="80" t="s">
        <v>9777</v>
      </c>
      <c r="E790" s="80" t="s">
        <v>1781</v>
      </c>
      <c r="F790" s="80" t="s">
        <v>9778</v>
      </c>
      <c r="G790" s="80" t="s">
        <v>9668</v>
      </c>
      <c r="H790" s="80" t="s">
        <v>9779</v>
      </c>
      <c r="I790" s="80" t="s">
        <v>5375</v>
      </c>
      <c r="K790" s="80" t="s">
        <v>1820</v>
      </c>
      <c r="L790" s="80" t="s">
        <v>87</v>
      </c>
      <c r="M790" s="80" t="s">
        <v>1875</v>
      </c>
      <c r="N790" s="80" t="s">
        <v>3382</v>
      </c>
      <c r="O790" s="80" t="s">
        <v>3546</v>
      </c>
      <c r="P790" s="80" t="s">
        <v>4065</v>
      </c>
      <c r="Q790" s="80" t="s">
        <v>5375</v>
      </c>
      <c r="R790" s="80" t="s">
        <v>5437</v>
      </c>
      <c r="S790" s="80" t="s">
        <v>1766</v>
      </c>
      <c r="T790" s="80" t="s">
        <v>1757</v>
      </c>
      <c r="U790" s="110">
        <v>5.8</v>
      </c>
      <c r="V790" s="110">
        <v>34.799999999999997</v>
      </c>
      <c r="W790" s="91">
        <v>1.47</v>
      </c>
      <c r="X790" s="91">
        <v>17.64</v>
      </c>
      <c r="Y790" s="110" t="s">
        <v>7087</v>
      </c>
      <c r="Z790" s="110" t="s">
        <v>1</v>
      </c>
      <c r="AB790" s="133" t="s">
        <v>7149</v>
      </c>
      <c r="AC790" s="133" t="s">
        <v>8805</v>
      </c>
      <c r="AD790" s="133" t="s">
        <v>1759</v>
      </c>
      <c r="AE790" s="79">
        <v>12</v>
      </c>
      <c r="AF790" s="79" t="s">
        <v>11111</v>
      </c>
      <c r="AG790" s="134">
        <v>1.5</v>
      </c>
      <c r="AH790" s="134">
        <v>6.5</v>
      </c>
      <c r="AI790" s="134">
        <v>6.5</v>
      </c>
      <c r="AJ790" s="134">
        <v>0.43099999999999999</v>
      </c>
      <c r="AK790" s="134">
        <v>13.688000000000001</v>
      </c>
      <c r="AL790" s="134">
        <v>13.063000000000001</v>
      </c>
      <c r="AM790" s="134">
        <v>7</v>
      </c>
      <c r="AN790" s="134">
        <v>5.8920000000000003</v>
      </c>
      <c r="AO790" s="134">
        <v>0.72399999999999998</v>
      </c>
      <c r="AP790" s="134">
        <v>5.5E-2</v>
      </c>
      <c r="AQ790" s="134">
        <v>12.875</v>
      </c>
      <c r="AR790" s="134">
        <v>12.875</v>
      </c>
      <c r="AS790" s="134">
        <v>6.0000000000000001E-3</v>
      </c>
      <c r="AT790" s="133" t="s">
        <v>7075</v>
      </c>
      <c r="AU790" s="133" t="s">
        <v>1758</v>
      </c>
      <c r="AV790" s="133" t="s">
        <v>9601</v>
      </c>
      <c r="AW790" s="133" t="s">
        <v>9630</v>
      </c>
    </row>
    <row r="791" spans="1:49" x14ac:dyDescent="0.25">
      <c r="A791" s="80" t="s">
        <v>1779</v>
      </c>
      <c r="B791" s="80" t="s">
        <v>1784</v>
      </c>
      <c r="C791" s="80" t="s">
        <v>9780</v>
      </c>
      <c r="D791" s="80" t="s">
        <v>9730</v>
      </c>
      <c r="E791" s="80" t="s">
        <v>1788</v>
      </c>
      <c r="F791" s="80" t="s">
        <v>9731</v>
      </c>
      <c r="G791" s="80" t="s">
        <v>9668</v>
      </c>
      <c r="H791" s="80" t="s">
        <v>9732</v>
      </c>
      <c r="I791" s="80" t="s">
        <v>5377</v>
      </c>
      <c r="K791" s="80" t="s">
        <v>1820</v>
      </c>
      <c r="L791" s="80" t="s">
        <v>703</v>
      </c>
      <c r="M791" s="80" t="s">
        <v>2702</v>
      </c>
      <c r="N791" s="80" t="s">
        <v>3429</v>
      </c>
      <c r="O791" s="80" t="s">
        <v>3547</v>
      </c>
      <c r="P791" s="80" t="s">
        <v>4807</v>
      </c>
      <c r="Q791" s="80" t="s">
        <v>5374</v>
      </c>
      <c r="R791" s="80" t="s">
        <v>6271</v>
      </c>
      <c r="S791" s="80" t="s">
        <v>1765</v>
      </c>
      <c r="T791" s="80" t="s">
        <v>1757</v>
      </c>
      <c r="U791" s="110">
        <v>6.2</v>
      </c>
      <c r="V791" s="110">
        <v>37.200000000000003</v>
      </c>
      <c r="W791" s="91">
        <v>1.55</v>
      </c>
      <c r="X791" s="91">
        <v>18.600000000000001</v>
      </c>
      <c r="Y791" s="110" t="s">
        <v>7087</v>
      </c>
      <c r="Z791" s="110" t="s">
        <v>1</v>
      </c>
      <c r="AB791" s="133" t="s">
        <v>7981</v>
      </c>
      <c r="AC791" s="133" t="s">
        <v>7981</v>
      </c>
      <c r="AD791" s="133" t="s">
        <v>1759</v>
      </c>
      <c r="AE791" s="79">
        <v>12</v>
      </c>
      <c r="AF791" s="79" t="s">
        <v>11113</v>
      </c>
      <c r="AG791" s="134">
        <v>0.625</v>
      </c>
      <c r="AH791" s="134">
        <v>6.5</v>
      </c>
      <c r="AI791" s="134">
        <v>6.5</v>
      </c>
      <c r="AJ791" s="134">
        <v>0.13900000000000001</v>
      </c>
      <c r="AK791" s="134">
        <v>10.845000000000001</v>
      </c>
      <c r="AL791" s="134">
        <v>6.8449999999999998</v>
      </c>
      <c r="AM791" s="134">
        <v>6.8150000000000004</v>
      </c>
      <c r="AN791" s="134">
        <v>1.9610000000000001</v>
      </c>
      <c r="AO791" s="134">
        <v>0.29299999999999998</v>
      </c>
      <c r="AP791" s="134">
        <v>5.5E-2</v>
      </c>
      <c r="AQ791" s="134">
        <v>12.875</v>
      </c>
      <c r="AR791" s="134">
        <v>12.75</v>
      </c>
      <c r="AS791" s="134">
        <v>8.9999999999999993E-3</v>
      </c>
      <c r="AT791" s="133" t="s">
        <v>1761</v>
      </c>
      <c r="AU791" s="133" t="s">
        <v>7077</v>
      </c>
      <c r="AV791" s="133" t="s">
        <v>9601</v>
      </c>
      <c r="AW791" s="133" t="s">
        <v>9630</v>
      </c>
    </row>
    <row r="792" spans="1:49" x14ac:dyDescent="0.25">
      <c r="A792" s="80" t="s">
        <v>1779</v>
      </c>
      <c r="B792" s="80" t="s">
        <v>1784</v>
      </c>
      <c r="C792" s="80" t="s">
        <v>9564</v>
      </c>
      <c r="D792" s="80" t="s">
        <v>9742</v>
      </c>
      <c r="E792" s="80" t="s">
        <v>1788</v>
      </c>
      <c r="F792" s="80" t="s">
        <v>9743</v>
      </c>
      <c r="G792" s="80" t="s">
        <v>9744</v>
      </c>
      <c r="H792" s="80" t="s">
        <v>9732</v>
      </c>
      <c r="I792" s="80" t="s">
        <v>5377</v>
      </c>
      <c r="K792" s="80" t="s">
        <v>1820</v>
      </c>
      <c r="L792" s="80" t="s">
        <v>890</v>
      </c>
      <c r="M792" s="80" t="s">
        <v>2704</v>
      </c>
      <c r="N792" s="80" t="s">
        <v>3429</v>
      </c>
      <c r="O792" s="80" t="s">
        <v>3537</v>
      </c>
      <c r="P792" s="80" t="s">
        <v>4809</v>
      </c>
      <c r="Q792" s="80" t="s">
        <v>5374</v>
      </c>
      <c r="R792" s="80" t="s">
        <v>6273</v>
      </c>
      <c r="S792" s="80" t="s">
        <v>1765</v>
      </c>
      <c r="T792" s="80" t="s">
        <v>1757</v>
      </c>
      <c r="U792" s="110">
        <v>5.05</v>
      </c>
      <c r="V792" s="110">
        <v>30.3</v>
      </c>
      <c r="W792" s="91">
        <v>1.2625</v>
      </c>
      <c r="X792" s="91">
        <v>15.15</v>
      </c>
      <c r="Y792" s="110" t="s">
        <v>7087</v>
      </c>
      <c r="Z792" s="110" t="s">
        <v>1</v>
      </c>
      <c r="AB792" s="133" t="s">
        <v>7983</v>
      </c>
      <c r="AC792" s="133" t="s">
        <v>7983</v>
      </c>
      <c r="AD792" s="133" t="s">
        <v>1759</v>
      </c>
      <c r="AE792" s="79">
        <v>12</v>
      </c>
      <c r="AF792" s="79" t="s">
        <v>11127</v>
      </c>
      <c r="AG792" s="134">
        <v>0.625</v>
      </c>
      <c r="AH792" s="134">
        <v>5</v>
      </c>
      <c r="AI792" s="134">
        <v>5</v>
      </c>
      <c r="AJ792" s="134">
        <v>0.09</v>
      </c>
      <c r="AK792" s="134">
        <v>10.125</v>
      </c>
      <c r="AL792" s="134">
        <v>5.375</v>
      </c>
      <c r="AM792" s="134">
        <v>5.5</v>
      </c>
      <c r="AN792" s="134">
        <v>1.25</v>
      </c>
      <c r="AO792" s="134">
        <v>0.17299999999999999</v>
      </c>
      <c r="AP792" s="134">
        <v>5.5E-2</v>
      </c>
      <c r="AQ792" s="134">
        <v>10</v>
      </c>
      <c r="AR792" s="134">
        <v>10</v>
      </c>
      <c r="AS792" s="134">
        <v>6.0000000000000001E-3</v>
      </c>
      <c r="AT792" s="133" t="s">
        <v>1768</v>
      </c>
      <c r="AU792" s="133" t="s">
        <v>1760</v>
      </c>
      <c r="AV792" s="133" t="s">
        <v>9601</v>
      </c>
      <c r="AW792" s="133" t="s">
        <v>9630</v>
      </c>
    </row>
    <row r="793" spans="1:49" x14ac:dyDescent="0.25">
      <c r="A793" s="80" t="s">
        <v>1779</v>
      </c>
      <c r="B793" s="80" t="s">
        <v>1784</v>
      </c>
      <c r="C793" s="80" t="s">
        <v>9790</v>
      </c>
      <c r="D793" s="80" t="s">
        <v>9791</v>
      </c>
      <c r="E793" s="80" t="s">
        <v>1785</v>
      </c>
      <c r="F793" s="80" t="s">
        <v>9792</v>
      </c>
      <c r="G793" s="80" t="s">
        <v>9726</v>
      </c>
      <c r="H793" s="80" t="s">
        <v>9793</v>
      </c>
      <c r="I793" s="80" t="s">
        <v>5377</v>
      </c>
      <c r="K793" s="80" t="s">
        <v>1820</v>
      </c>
      <c r="L793" s="80" t="s">
        <v>705</v>
      </c>
      <c r="M793" s="80" t="s">
        <v>2707</v>
      </c>
      <c r="N793" s="80" t="s">
        <v>3429</v>
      </c>
      <c r="O793" s="80" t="s">
        <v>3673</v>
      </c>
      <c r="P793" s="80" t="s">
        <v>4812</v>
      </c>
      <c r="Q793" s="80" t="s">
        <v>5374</v>
      </c>
      <c r="R793" s="80" t="s">
        <v>6276</v>
      </c>
      <c r="S793" s="80" t="s">
        <v>1760</v>
      </c>
      <c r="T793" s="80" t="s">
        <v>1757</v>
      </c>
      <c r="U793" s="110">
        <v>5.7</v>
      </c>
      <c r="V793" s="110">
        <v>34.200000000000003</v>
      </c>
      <c r="W793" s="91">
        <v>1.8952500000000001</v>
      </c>
      <c r="X793" s="91">
        <v>22.742999999999999</v>
      </c>
      <c r="Y793" s="110" t="s">
        <v>14933</v>
      </c>
      <c r="Z793" s="110" t="s">
        <v>1</v>
      </c>
      <c r="AB793" s="133" t="s">
        <v>7986</v>
      </c>
      <c r="AC793" s="133" t="s">
        <v>7986</v>
      </c>
      <c r="AD793" s="133" t="s">
        <v>1759</v>
      </c>
      <c r="AE793" s="79">
        <v>12</v>
      </c>
      <c r="AF793" s="79" t="s">
        <v>11098</v>
      </c>
      <c r="AG793" s="134">
        <v>3.15</v>
      </c>
      <c r="AH793" s="134">
        <v>3.15</v>
      </c>
      <c r="AI793" s="134">
        <v>5.51</v>
      </c>
      <c r="AJ793" s="134">
        <v>0.16800000000000001</v>
      </c>
      <c r="AK793" s="134">
        <v>9.9700000000000006</v>
      </c>
      <c r="AL793" s="134">
        <v>6.72</v>
      </c>
      <c r="AM793" s="134">
        <v>8.69</v>
      </c>
      <c r="AN793" s="134">
        <v>2.1</v>
      </c>
      <c r="AO793" s="134">
        <v>0.33700000000000002</v>
      </c>
      <c r="AP793" s="134">
        <v>3.125</v>
      </c>
      <c r="AQ793" s="134">
        <v>3.125</v>
      </c>
      <c r="AR793" s="134">
        <v>3.75</v>
      </c>
      <c r="AS793" s="134"/>
      <c r="AT793" s="133" t="s">
        <v>9567</v>
      </c>
      <c r="AU793" s="133" t="s">
        <v>7065</v>
      </c>
      <c r="AV793" s="133" t="s">
        <v>9608</v>
      </c>
      <c r="AW793" s="133" t="s">
        <v>9629</v>
      </c>
    </row>
    <row r="794" spans="1:49" x14ac:dyDescent="0.25">
      <c r="A794" s="80" t="s">
        <v>1779</v>
      </c>
      <c r="B794" s="80" t="s">
        <v>1780</v>
      </c>
      <c r="C794" s="80" t="s">
        <v>10281</v>
      </c>
      <c r="D794" s="80" t="s">
        <v>10282</v>
      </c>
      <c r="E794" s="80" t="s">
        <v>1772</v>
      </c>
      <c r="F794" s="80" t="s">
        <v>10283</v>
      </c>
      <c r="G794" s="80" t="s">
        <v>9673</v>
      </c>
      <c r="H794" s="80" t="s">
        <v>10284</v>
      </c>
      <c r="I794" s="80" t="s">
        <v>5375</v>
      </c>
      <c r="K794" s="80" t="s">
        <v>1820</v>
      </c>
      <c r="L794" s="80" t="s">
        <v>472</v>
      </c>
      <c r="M794" s="80" t="s">
        <v>2571</v>
      </c>
      <c r="N794" s="80" t="s">
        <v>3369</v>
      </c>
      <c r="O794" s="80" t="s">
        <v>3522</v>
      </c>
      <c r="P794" s="80" t="s">
        <v>4697</v>
      </c>
      <c r="Q794" s="80" t="s">
        <v>5375</v>
      </c>
      <c r="R794" s="80" t="s">
        <v>6138</v>
      </c>
      <c r="S794" s="80" t="s">
        <v>1759</v>
      </c>
      <c r="T794" s="80" t="s">
        <v>1758</v>
      </c>
      <c r="U794" s="110">
        <v>43.2</v>
      </c>
      <c r="V794" s="110">
        <v>129.6</v>
      </c>
      <c r="W794" s="91">
        <v>13.05</v>
      </c>
      <c r="X794" s="91">
        <v>78.3</v>
      </c>
      <c r="Y794" s="110" t="s">
        <v>14932</v>
      </c>
      <c r="Z794" s="110" t="s">
        <v>1</v>
      </c>
      <c r="AB794" s="133" t="s">
        <v>7847</v>
      </c>
      <c r="AC794" s="133" t="s">
        <v>7847</v>
      </c>
      <c r="AD794" s="133" t="s">
        <v>1759</v>
      </c>
      <c r="AE794" s="79">
        <v>6</v>
      </c>
      <c r="AF794" s="79" t="s">
        <v>11086</v>
      </c>
      <c r="AG794" s="134">
        <v>2.75</v>
      </c>
      <c r="AH794" s="134">
        <v>2.75</v>
      </c>
      <c r="AI794" s="134">
        <v>40.25</v>
      </c>
      <c r="AJ794" s="134">
        <v>2.16</v>
      </c>
      <c r="AK794" s="134">
        <v>41.25</v>
      </c>
      <c r="AL794" s="134">
        <v>8.375</v>
      </c>
      <c r="AM794" s="134">
        <v>5.6879999999999997</v>
      </c>
      <c r="AN794" s="134">
        <v>13.5</v>
      </c>
      <c r="AO794" s="134">
        <v>1.137</v>
      </c>
      <c r="AP794" s="134">
        <v>0.01</v>
      </c>
      <c r="AQ794" s="134">
        <v>1200</v>
      </c>
      <c r="AR794" s="134">
        <v>40</v>
      </c>
      <c r="AS794" s="134"/>
      <c r="AT794" s="133" t="s">
        <v>7065</v>
      </c>
      <c r="AU794" s="133" t="s">
        <v>1760</v>
      </c>
      <c r="AV794" s="133" t="s">
        <v>9602</v>
      </c>
      <c r="AW794" s="133" t="s">
        <v>9629</v>
      </c>
    </row>
    <row r="795" spans="1:49" x14ac:dyDescent="0.25">
      <c r="A795" s="80" t="s">
        <v>1779</v>
      </c>
      <c r="B795" s="80" t="s">
        <v>1804</v>
      </c>
      <c r="C795" s="80" t="s">
        <v>10241</v>
      </c>
      <c r="D795" s="80" t="s">
        <v>10242</v>
      </c>
      <c r="E795" s="80" t="s">
        <v>1766</v>
      </c>
      <c r="F795" s="80" t="s">
        <v>10243</v>
      </c>
      <c r="G795" s="80" t="s">
        <v>9700</v>
      </c>
      <c r="H795" s="80" t="s">
        <v>10244</v>
      </c>
      <c r="I795" s="80" t="s">
        <v>1804</v>
      </c>
      <c r="K795" s="80" t="s">
        <v>13934</v>
      </c>
      <c r="L795" s="80" t="s">
        <v>687</v>
      </c>
      <c r="M795" s="80" t="s">
        <v>2750</v>
      </c>
      <c r="N795" s="80" t="s">
        <v>13947</v>
      </c>
      <c r="O795" s="80" t="s">
        <v>3696</v>
      </c>
      <c r="P795" s="80" t="s">
        <v>4855</v>
      </c>
      <c r="Q795" s="80" t="s">
        <v>1804</v>
      </c>
      <c r="R795" s="80" t="s">
        <v>6320</v>
      </c>
      <c r="S795" s="80" t="s">
        <v>1759</v>
      </c>
      <c r="T795" s="80" t="s">
        <v>1757</v>
      </c>
      <c r="U795" s="110">
        <v>10.3</v>
      </c>
      <c r="V795" s="110">
        <v>61.8</v>
      </c>
      <c r="W795" s="91">
        <v>2.83</v>
      </c>
      <c r="X795" s="91">
        <v>33.96</v>
      </c>
      <c r="Y795" s="110" t="s">
        <v>7087</v>
      </c>
      <c r="Z795" s="110" t="s">
        <v>1</v>
      </c>
      <c r="AB795" s="133" t="s">
        <v>8030</v>
      </c>
      <c r="AC795" s="133" t="s">
        <v>8030</v>
      </c>
      <c r="AD795" s="133" t="s">
        <v>1759</v>
      </c>
      <c r="AE795" s="79">
        <v>12</v>
      </c>
      <c r="AF795" s="79" t="s">
        <v>11227</v>
      </c>
      <c r="AG795" s="134">
        <v>0.375</v>
      </c>
      <c r="AH795" s="134">
        <v>7.5</v>
      </c>
      <c r="AI795" s="134">
        <v>14.5</v>
      </c>
      <c r="AJ795" s="134">
        <v>0.23799999999999999</v>
      </c>
      <c r="AK795" s="134">
        <v>14.824999999999999</v>
      </c>
      <c r="AL795" s="134">
        <v>8.4499999999999993</v>
      </c>
      <c r="AM795" s="134">
        <v>5.125</v>
      </c>
      <c r="AN795" s="134">
        <v>3.2959999999999998</v>
      </c>
      <c r="AO795" s="134">
        <v>0.372</v>
      </c>
      <c r="AP795" s="134">
        <v>0.1</v>
      </c>
      <c r="AQ795" s="134">
        <v>108</v>
      </c>
      <c r="AR795" s="134">
        <v>54</v>
      </c>
      <c r="AS795" s="134">
        <v>0.3</v>
      </c>
      <c r="AT795" s="133" t="s">
        <v>7066</v>
      </c>
      <c r="AU795" s="133" t="s">
        <v>7075</v>
      </c>
      <c r="AV795" s="133" t="s">
        <v>9602</v>
      </c>
      <c r="AW795" s="133" t="s">
        <v>9630</v>
      </c>
    </row>
    <row r="796" spans="1:49" x14ac:dyDescent="0.25">
      <c r="A796" s="80" t="s">
        <v>1779</v>
      </c>
      <c r="B796" s="80" t="s">
        <v>1804</v>
      </c>
      <c r="C796" s="80" t="s">
        <v>10064</v>
      </c>
      <c r="D796" s="80" t="s">
        <v>10065</v>
      </c>
      <c r="E796" s="80" t="s">
        <v>1766</v>
      </c>
      <c r="F796" s="80" t="s">
        <v>10066</v>
      </c>
      <c r="G796" s="80" t="s">
        <v>9677</v>
      </c>
      <c r="H796" s="80" t="s">
        <v>9921</v>
      </c>
      <c r="I796" s="80" t="s">
        <v>1804</v>
      </c>
      <c r="K796" s="80" t="s">
        <v>13934</v>
      </c>
      <c r="L796" s="80" t="s">
        <v>688</v>
      </c>
      <c r="M796" s="80" t="s">
        <v>2751</v>
      </c>
      <c r="N796" s="80" t="s">
        <v>13947</v>
      </c>
      <c r="O796" s="80" t="s">
        <v>3523</v>
      </c>
      <c r="P796" s="80" t="s">
        <v>4856</v>
      </c>
      <c r="Q796" s="80" t="s">
        <v>1804</v>
      </c>
      <c r="R796" s="80" t="s">
        <v>6321</v>
      </c>
      <c r="S796" s="80" t="s">
        <v>1760</v>
      </c>
      <c r="T796" s="80" t="s">
        <v>1757</v>
      </c>
      <c r="U796" s="110">
        <v>7.45</v>
      </c>
      <c r="V796" s="110">
        <v>44.7</v>
      </c>
      <c r="W796" s="91">
        <v>1.86</v>
      </c>
      <c r="X796" s="91">
        <v>22.32</v>
      </c>
      <c r="Y796" s="110" t="s">
        <v>7087</v>
      </c>
      <c r="Z796" s="110" t="s">
        <v>1</v>
      </c>
      <c r="AB796" s="133" t="s">
        <v>8031</v>
      </c>
      <c r="AC796" s="133" t="s">
        <v>8031</v>
      </c>
      <c r="AD796" s="133" t="s">
        <v>1759</v>
      </c>
      <c r="AE796" s="79">
        <v>12</v>
      </c>
      <c r="AF796" s="79" t="s">
        <v>11145</v>
      </c>
      <c r="AG796" s="134">
        <v>0.75</v>
      </c>
      <c r="AH796" s="134">
        <v>8.875</v>
      </c>
      <c r="AI796" s="134">
        <v>8.875</v>
      </c>
      <c r="AJ796" s="134">
        <v>0.22500000000000001</v>
      </c>
      <c r="AK796" s="134">
        <v>9.2200000000000006</v>
      </c>
      <c r="AL796" s="134">
        <v>7.97</v>
      </c>
      <c r="AM796" s="134">
        <v>9.44</v>
      </c>
      <c r="AN796" s="134">
        <v>3.1</v>
      </c>
      <c r="AO796" s="134">
        <v>0.40100000000000002</v>
      </c>
      <c r="AP796" s="134">
        <v>0.5</v>
      </c>
      <c r="AQ796" s="134">
        <v>8.75</v>
      </c>
      <c r="AR796" s="134">
        <v>8.75</v>
      </c>
      <c r="AS796" s="134">
        <v>0.03</v>
      </c>
      <c r="AT796" s="133" t="s">
        <v>1761</v>
      </c>
      <c r="AU796" s="133" t="s">
        <v>7065</v>
      </c>
      <c r="AV796" s="133" t="s">
        <v>9603</v>
      </c>
      <c r="AW796" s="133" t="s">
        <v>9630</v>
      </c>
    </row>
    <row r="797" spans="1:49" x14ac:dyDescent="0.25">
      <c r="A797" s="80" t="s">
        <v>1779</v>
      </c>
      <c r="B797" s="80" t="s">
        <v>1780</v>
      </c>
      <c r="C797" s="80" t="s">
        <v>9755</v>
      </c>
      <c r="D797" s="80" t="s">
        <v>9756</v>
      </c>
      <c r="E797" s="80" t="s">
        <v>1772</v>
      </c>
      <c r="F797" s="80" t="s">
        <v>9757</v>
      </c>
      <c r="G797" s="80" t="s">
        <v>9695</v>
      </c>
      <c r="H797" s="80" t="s">
        <v>9758</v>
      </c>
      <c r="I797" s="80" t="s">
        <v>5375</v>
      </c>
      <c r="K797" s="80" t="s">
        <v>1820</v>
      </c>
      <c r="L797" s="80" t="s">
        <v>295</v>
      </c>
      <c r="M797" s="80" t="s">
        <v>2311</v>
      </c>
      <c r="N797" s="80" t="s">
        <v>3391</v>
      </c>
      <c r="O797" s="80" t="s">
        <v>3540</v>
      </c>
      <c r="P797" s="80" t="s">
        <v>4473</v>
      </c>
      <c r="Q797" s="80" t="s">
        <v>5375</v>
      </c>
      <c r="R797" s="80" t="s">
        <v>5876</v>
      </c>
      <c r="S797" s="80" t="s">
        <v>1763</v>
      </c>
      <c r="T797" s="80" t="s">
        <v>1757</v>
      </c>
      <c r="U797" s="110">
        <v>8.9</v>
      </c>
      <c r="V797" s="110">
        <v>53.4</v>
      </c>
      <c r="W797" s="91">
        <v>2.8071999999999999</v>
      </c>
      <c r="X797" s="91">
        <v>33.686399999999999</v>
      </c>
      <c r="Y797" s="110" t="s">
        <v>14932</v>
      </c>
      <c r="Z797" s="110" t="s">
        <v>1</v>
      </c>
      <c r="AB797" s="133" t="s">
        <v>7585</v>
      </c>
      <c r="AC797" s="133" t="s">
        <v>9060</v>
      </c>
      <c r="AD797" s="133" t="s">
        <v>1759</v>
      </c>
      <c r="AE797" s="79">
        <v>12</v>
      </c>
      <c r="AF797" s="79" t="s">
        <v>11107</v>
      </c>
      <c r="AG797" s="134">
        <v>1.625</v>
      </c>
      <c r="AH797" s="134">
        <v>7</v>
      </c>
      <c r="AI797" s="134">
        <v>7</v>
      </c>
      <c r="AJ797" s="134">
        <v>0.50800000000000001</v>
      </c>
      <c r="AK797" s="134">
        <v>11.25</v>
      </c>
      <c r="AL797" s="134">
        <v>7.5</v>
      </c>
      <c r="AM797" s="134">
        <v>7.25</v>
      </c>
      <c r="AN797" s="134">
        <v>6.35</v>
      </c>
      <c r="AO797" s="134">
        <v>0.35399999999999998</v>
      </c>
      <c r="AP797" s="134">
        <v>0.5</v>
      </c>
      <c r="AQ797" s="134">
        <v>7</v>
      </c>
      <c r="AR797" s="134">
        <v>7</v>
      </c>
      <c r="AS797" s="134">
        <v>2.5000000000000001E-2</v>
      </c>
      <c r="AT797" s="133" t="s">
        <v>9556</v>
      </c>
      <c r="AU797" s="133" t="s">
        <v>1758</v>
      </c>
      <c r="AV797" s="133" t="s">
        <v>9605</v>
      </c>
      <c r="AW797" s="133" t="s">
        <v>9629</v>
      </c>
    </row>
    <row r="798" spans="1:49" x14ac:dyDescent="0.25">
      <c r="A798" s="80" t="s">
        <v>1779</v>
      </c>
      <c r="B798" s="80" t="s">
        <v>1804</v>
      </c>
      <c r="C798" s="80" t="s">
        <v>9933</v>
      </c>
      <c r="D798" s="80" t="s">
        <v>9934</v>
      </c>
      <c r="E798" s="80" t="s">
        <v>1766</v>
      </c>
      <c r="F798" s="80" t="s">
        <v>9935</v>
      </c>
      <c r="G798" s="80" t="s">
        <v>9729</v>
      </c>
      <c r="H798" s="80" t="s">
        <v>9936</v>
      </c>
      <c r="I798" s="80" t="s">
        <v>1804</v>
      </c>
      <c r="K798" s="80" t="s">
        <v>13934</v>
      </c>
      <c r="L798" s="80" t="s">
        <v>965</v>
      </c>
      <c r="M798" s="80" t="s">
        <v>2752</v>
      </c>
      <c r="N798" s="80" t="s">
        <v>13947</v>
      </c>
      <c r="O798" s="80" t="s">
        <v>3587</v>
      </c>
      <c r="P798" s="80" t="s">
        <v>4857</v>
      </c>
      <c r="Q798" s="80" t="s">
        <v>1804</v>
      </c>
      <c r="R798" s="80" t="s">
        <v>6322</v>
      </c>
      <c r="S798" s="80" t="s">
        <v>1760</v>
      </c>
      <c r="T798" s="80" t="s">
        <v>1757</v>
      </c>
      <c r="U798" s="110">
        <v>9.3000000000000007</v>
      </c>
      <c r="V798" s="110">
        <v>55.8</v>
      </c>
      <c r="W798" s="91">
        <v>3.49</v>
      </c>
      <c r="X798" s="91">
        <v>41.88</v>
      </c>
      <c r="Y798" s="110" t="s">
        <v>7087</v>
      </c>
      <c r="Z798" s="110" t="s">
        <v>1</v>
      </c>
      <c r="AB798" s="133" t="s">
        <v>8032</v>
      </c>
      <c r="AC798" s="133" t="s">
        <v>8032</v>
      </c>
      <c r="AD798" s="133" t="s">
        <v>1759</v>
      </c>
      <c r="AE798" s="79">
        <v>12</v>
      </c>
      <c r="AF798" s="79" t="s">
        <v>11150</v>
      </c>
      <c r="AG798" s="134">
        <v>3.625</v>
      </c>
      <c r="AH798" s="134">
        <v>3.625</v>
      </c>
      <c r="AI798" s="134">
        <v>7.5</v>
      </c>
      <c r="AJ798" s="134">
        <v>0.24399999999999999</v>
      </c>
      <c r="AK798" s="134">
        <v>15.574999999999999</v>
      </c>
      <c r="AL798" s="134">
        <v>11.7</v>
      </c>
      <c r="AM798" s="134">
        <v>8.5250000000000004</v>
      </c>
      <c r="AN798" s="134">
        <v>3.8279999999999998</v>
      </c>
      <c r="AO798" s="134">
        <v>0.89900000000000002</v>
      </c>
      <c r="AP798" s="134">
        <v>3.5</v>
      </c>
      <c r="AQ798" s="134">
        <v>3.5</v>
      </c>
      <c r="AR798" s="134">
        <v>5</v>
      </c>
      <c r="AS798" s="134">
        <v>2.5000000000000001E-2</v>
      </c>
      <c r="AT798" s="133" t="s">
        <v>1767</v>
      </c>
      <c r="AU798" s="133" t="s">
        <v>7065</v>
      </c>
      <c r="AV798" s="133" t="s">
        <v>9598</v>
      </c>
      <c r="AW798" s="133" t="s">
        <v>9633</v>
      </c>
    </row>
    <row r="799" spans="1:49" x14ac:dyDescent="0.25">
      <c r="A799" s="80" t="s">
        <v>1779</v>
      </c>
      <c r="B799" s="80" t="s">
        <v>1804</v>
      </c>
      <c r="C799" s="80" t="s">
        <v>10006</v>
      </c>
      <c r="D799" s="80" t="s">
        <v>10007</v>
      </c>
      <c r="E799" s="80" t="s">
        <v>1766</v>
      </c>
      <c r="F799" s="80" t="s">
        <v>10008</v>
      </c>
      <c r="G799" s="80" t="s">
        <v>9668</v>
      </c>
      <c r="H799" s="80" t="s">
        <v>10009</v>
      </c>
      <c r="I799" s="80" t="s">
        <v>1804</v>
      </c>
      <c r="K799" s="80" t="s">
        <v>13934</v>
      </c>
      <c r="L799" s="80" t="s">
        <v>968</v>
      </c>
      <c r="M799" s="80" t="s">
        <v>2753</v>
      </c>
      <c r="N799" s="80" t="s">
        <v>13947</v>
      </c>
      <c r="O799" s="80" t="s">
        <v>3547</v>
      </c>
      <c r="P799" s="80" t="s">
        <v>4858</v>
      </c>
      <c r="Q799" s="80" t="s">
        <v>1804</v>
      </c>
      <c r="R799" s="80" t="s">
        <v>6323</v>
      </c>
      <c r="S799" s="80" t="s">
        <v>1763</v>
      </c>
      <c r="T799" s="80" t="s">
        <v>1757</v>
      </c>
      <c r="U799" s="110">
        <v>7.45</v>
      </c>
      <c r="V799" s="110">
        <v>44.7</v>
      </c>
      <c r="W799" s="91">
        <v>1.86</v>
      </c>
      <c r="X799" s="91">
        <v>22.32</v>
      </c>
      <c r="Y799" s="110" t="s">
        <v>7087</v>
      </c>
      <c r="Z799" s="110" t="s">
        <v>1</v>
      </c>
      <c r="AB799" s="133" t="s">
        <v>8033</v>
      </c>
      <c r="AC799" s="133" t="s">
        <v>8033</v>
      </c>
      <c r="AD799" s="133" t="s">
        <v>1759</v>
      </c>
      <c r="AE799" s="79">
        <v>12</v>
      </c>
      <c r="AF799" s="79" t="s">
        <v>11170</v>
      </c>
      <c r="AG799" s="134">
        <v>0.75</v>
      </c>
      <c r="AH799" s="134">
        <v>6.5</v>
      </c>
      <c r="AI799" s="134">
        <v>6.5</v>
      </c>
      <c r="AJ799" s="134">
        <v>0.17199999999999999</v>
      </c>
      <c r="AK799" s="134">
        <v>10.845000000000001</v>
      </c>
      <c r="AL799" s="134">
        <v>6.8449999999999998</v>
      </c>
      <c r="AM799" s="134">
        <v>6.8150000000000004</v>
      </c>
      <c r="AN799" s="134">
        <v>2.3570000000000002</v>
      </c>
      <c r="AO799" s="134">
        <v>0.29299999999999998</v>
      </c>
      <c r="AP799" s="134">
        <v>5.5E-2</v>
      </c>
      <c r="AQ799" s="134">
        <v>12.875</v>
      </c>
      <c r="AR799" s="134">
        <v>12.875</v>
      </c>
      <c r="AS799" s="134">
        <v>0.01</v>
      </c>
      <c r="AT799" s="133" t="s">
        <v>1761</v>
      </c>
      <c r="AU799" s="133" t="s">
        <v>7077</v>
      </c>
      <c r="AV799" s="133" t="s">
        <v>9601</v>
      </c>
      <c r="AW799" s="133" t="s">
        <v>9630</v>
      </c>
    </row>
    <row r="800" spans="1:49" x14ac:dyDescent="0.25">
      <c r="A800" s="80" t="s">
        <v>1779</v>
      </c>
      <c r="B800" s="80" t="s">
        <v>1784</v>
      </c>
      <c r="C800" s="80" t="s">
        <v>9799</v>
      </c>
      <c r="D800" s="80" t="s">
        <v>9800</v>
      </c>
      <c r="E800" s="80" t="s">
        <v>1787</v>
      </c>
      <c r="F800" s="80" t="s">
        <v>9801</v>
      </c>
      <c r="G800" s="80" t="s">
        <v>9802</v>
      </c>
      <c r="H800" s="80" t="s">
        <v>9803</v>
      </c>
      <c r="I800" s="80" t="s">
        <v>9635</v>
      </c>
      <c r="K800" s="80" t="s">
        <v>1820</v>
      </c>
      <c r="L800" s="80" t="s">
        <v>260</v>
      </c>
      <c r="M800" s="80" t="s">
        <v>2755</v>
      </c>
      <c r="N800" s="80" t="s">
        <v>3435</v>
      </c>
      <c r="O800" s="80" t="s">
        <v>3796</v>
      </c>
      <c r="P800" s="80" t="s">
        <v>4860</v>
      </c>
      <c r="Q800" s="80" t="s">
        <v>5374</v>
      </c>
      <c r="R800" s="80" t="s">
        <v>6326</v>
      </c>
      <c r="S800" s="80" t="s">
        <v>1759</v>
      </c>
      <c r="T800" s="80" t="s">
        <v>1757</v>
      </c>
      <c r="U800" s="110">
        <v>2.35</v>
      </c>
      <c r="V800" s="110">
        <v>14.1</v>
      </c>
      <c r="W800" s="91">
        <v>0.88124999999999998</v>
      </c>
      <c r="X800" s="91">
        <v>10.574999999999999</v>
      </c>
      <c r="Y800" s="110" t="s">
        <v>7087</v>
      </c>
      <c r="Z800" s="110" t="s">
        <v>1</v>
      </c>
      <c r="AB800" s="133" t="s">
        <v>8036</v>
      </c>
      <c r="AC800" s="133" t="s">
        <v>9262</v>
      </c>
      <c r="AD800" s="133" t="s">
        <v>1762</v>
      </c>
      <c r="AE800" s="79">
        <v>288</v>
      </c>
      <c r="AF800" s="79" t="s">
        <v>11281</v>
      </c>
      <c r="AG800" s="134">
        <v>0.3</v>
      </c>
      <c r="AH800" s="134">
        <v>4</v>
      </c>
      <c r="AI800" s="134">
        <v>4</v>
      </c>
      <c r="AJ800" s="134">
        <v>0.04</v>
      </c>
      <c r="AK800" s="134">
        <v>4.25</v>
      </c>
      <c r="AL800" s="134">
        <v>4.25</v>
      </c>
      <c r="AM800" s="134">
        <v>3.875</v>
      </c>
      <c r="AN800" s="134">
        <v>0.48</v>
      </c>
      <c r="AO800" s="134">
        <v>4.1000000000000002E-2</v>
      </c>
      <c r="AP800" s="134">
        <v>0.5</v>
      </c>
      <c r="AQ800" s="134">
        <v>0.5</v>
      </c>
      <c r="AR800" s="134">
        <v>0.01</v>
      </c>
      <c r="AS800" s="134"/>
      <c r="AT800" s="133" t="s">
        <v>9575</v>
      </c>
      <c r="AU800" s="133" t="s">
        <v>1757</v>
      </c>
      <c r="AV800" s="133" t="s">
        <v>9597</v>
      </c>
      <c r="AW800" s="133" t="s">
        <v>9632</v>
      </c>
    </row>
    <row r="801" spans="1:49" x14ac:dyDescent="0.25">
      <c r="A801" s="80" t="s">
        <v>1779</v>
      </c>
      <c r="B801" s="80" t="s">
        <v>1780</v>
      </c>
      <c r="C801" s="80" t="s">
        <v>9682</v>
      </c>
      <c r="D801" s="80" t="s">
        <v>9683</v>
      </c>
      <c r="E801" s="80" t="s">
        <v>1772</v>
      </c>
      <c r="F801" s="80" t="s">
        <v>9684</v>
      </c>
      <c r="G801" s="80" t="s">
        <v>9685</v>
      </c>
      <c r="H801" s="80" t="s">
        <v>9686</v>
      </c>
      <c r="I801" s="80" t="s">
        <v>5375</v>
      </c>
      <c r="K801" s="80" t="s">
        <v>1820</v>
      </c>
      <c r="L801" s="80" t="s">
        <v>1045</v>
      </c>
      <c r="M801" s="80" t="s">
        <v>1885</v>
      </c>
      <c r="N801" s="80" t="s">
        <v>3388</v>
      </c>
      <c r="O801" s="80" t="s">
        <v>3525</v>
      </c>
      <c r="P801" s="80" t="s">
        <v>4075</v>
      </c>
      <c r="Q801" s="80" t="s">
        <v>5375</v>
      </c>
      <c r="R801" s="80" t="s">
        <v>5447</v>
      </c>
      <c r="S801" s="80" t="s">
        <v>1763</v>
      </c>
      <c r="T801" s="80" t="s">
        <v>1757</v>
      </c>
      <c r="U801" s="110">
        <v>19</v>
      </c>
      <c r="V801" s="110">
        <v>114</v>
      </c>
      <c r="W801" s="91">
        <v>6.0435999999999996</v>
      </c>
      <c r="X801" s="91">
        <v>72.523200000000003</v>
      </c>
      <c r="Y801" s="110" t="s">
        <v>14932</v>
      </c>
      <c r="Z801" s="110" t="s">
        <v>1</v>
      </c>
      <c r="AB801" s="133" t="s">
        <v>7159</v>
      </c>
      <c r="AC801" s="133" t="s">
        <v>8811</v>
      </c>
      <c r="AD801" s="133" t="s">
        <v>1759</v>
      </c>
      <c r="AE801" s="79">
        <v>12</v>
      </c>
      <c r="AF801" s="79" t="s">
        <v>11089</v>
      </c>
      <c r="AG801" s="134">
        <v>2.25</v>
      </c>
      <c r="AH801" s="134">
        <v>10.25</v>
      </c>
      <c r="AI801" s="134">
        <v>10.25</v>
      </c>
      <c r="AJ801" s="134">
        <v>1.079</v>
      </c>
      <c r="AK801" s="134">
        <v>15.5</v>
      </c>
      <c r="AL801" s="134">
        <v>10.5</v>
      </c>
      <c r="AM801" s="134">
        <v>10.75</v>
      </c>
      <c r="AN801" s="134">
        <v>13.49</v>
      </c>
      <c r="AO801" s="134">
        <v>1.012</v>
      </c>
      <c r="AP801" s="134">
        <v>1</v>
      </c>
      <c r="AQ801" s="134">
        <v>10.25</v>
      </c>
      <c r="AR801" s="134">
        <v>10.25</v>
      </c>
      <c r="AS801" s="134">
        <v>5.6000000000000001E-2</v>
      </c>
      <c r="AT801" s="133" t="s">
        <v>1783</v>
      </c>
      <c r="AU801" s="133" t="s">
        <v>1764</v>
      </c>
      <c r="AV801" s="133" t="s">
        <v>9605</v>
      </c>
      <c r="AW801" s="133" t="s">
        <v>9629</v>
      </c>
    </row>
    <row r="802" spans="1:49" x14ac:dyDescent="0.25">
      <c r="A802" s="80" t="s">
        <v>1779</v>
      </c>
      <c r="B802" s="80" t="s">
        <v>1784</v>
      </c>
      <c r="C802" s="80" t="s">
        <v>9636</v>
      </c>
      <c r="D802" s="80" t="s">
        <v>9637</v>
      </c>
      <c r="E802" s="80" t="s">
        <v>1788</v>
      </c>
      <c r="F802" s="80" t="s">
        <v>10497</v>
      </c>
      <c r="G802" s="80" t="s">
        <v>9663</v>
      </c>
      <c r="H802" s="80" t="s">
        <v>10498</v>
      </c>
      <c r="I802" s="80" t="s">
        <v>9635</v>
      </c>
      <c r="K802" s="80" t="s">
        <v>1820</v>
      </c>
      <c r="L802" s="80" t="s">
        <v>639</v>
      </c>
      <c r="M802" s="80" t="s">
        <v>2757</v>
      </c>
      <c r="N802" s="80" t="s">
        <v>3435</v>
      </c>
      <c r="O802" s="80" t="s">
        <v>3798</v>
      </c>
      <c r="P802" s="80" t="s">
        <v>4861</v>
      </c>
      <c r="Q802" s="80" t="s">
        <v>5374</v>
      </c>
      <c r="R802" s="80" t="s">
        <v>6328</v>
      </c>
      <c r="S802" s="80" t="s">
        <v>1767</v>
      </c>
      <c r="T802" s="80" t="s">
        <v>1757</v>
      </c>
      <c r="U802" s="110">
        <v>5.15</v>
      </c>
      <c r="V802" s="110">
        <v>30.9</v>
      </c>
      <c r="W802" s="91">
        <v>1.9312499999999999</v>
      </c>
      <c r="X802" s="91">
        <v>23.175000000000001</v>
      </c>
      <c r="Y802" s="110" t="s">
        <v>7087</v>
      </c>
      <c r="Z802" s="110" t="s">
        <v>1</v>
      </c>
      <c r="AB802" s="133" t="s">
        <v>8038</v>
      </c>
      <c r="AC802" s="133" t="s">
        <v>9263</v>
      </c>
      <c r="AD802" s="133" t="s">
        <v>1757</v>
      </c>
      <c r="AE802" s="79">
        <v>144</v>
      </c>
      <c r="AF802" s="79" t="s">
        <v>11282</v>
      </c>
      <c r="AG802" s="134">
        <v>0.12</v>
      </c>
      <c r="AH802" s="134">
        <v>5.5</v>
      </c>
      <c r="AI802" s="134">
        <v>14.5</v>
      </c>
      <c r="AJ802" s="134">
        <v>0.09</v>
      </c>
      <c r="AK802" s="134">
        <v>14.5</v>
      </c>
      <c r="AL802" s="134">
        <v>5.75</v>
      </c>
      <c r="AM802" s="134">
        <v>1.875</v>
      </c>
      <c r="AN802" s="134">
        <v>1.1299999999999999</v>
      </c>
      <c r="AO802" s="134">
        <v>0.09</v>
      </c>
      <c r="AP802" s="134">
        <v>0.01</v>
      </c>
      <c r="AQ802" s="134">
        <v>5</v>
      </c>
      <c r="AR802" s="134">
        <v>11.5</v>
      </c>
      <c r="AS802" s="134"/>
      <c r="AT802" s="133" t="s">
        <v>9554</v>
      </c>
      <c r="AU802" s="133" t="s">
        <v>1761</v>
      </c>
      <c r="AV802" s="133" t="s">
        <v>9600</v>
      </c>
      <c r="AW802" s="133" t="s">
        <v>9632</v>
      </c>
    </row>
    <row r="803" spans="1:49" x14ac:dyDescent="0.25">
      <c r="A803" s="80" t="s">
        <v>1779</v>
      </c>
      <c r="B803" s="80" t="s">
        <v>1789</v>
      </c>
      <c r="C803" s="80" t="s">
        <v>9711</v>
      </c>
      <c r="D803" s="80" t="s">
        <v>9712</v>
      </c>
      <c r="E803" s="80" t="s">
        <v>7086</v>
      </c>
      <c r="F803" s="80" t="s">
        <v>9713</v>
      </c>
      <c r="G803" s="80" t="s">
        <v>9714</v>
      </c>
      <c r="H803" s="80" t="s">
        <v>9715</v>
      </c>
      <c r="I803" s="80" t="s">
        <v>9635</v>
      </c>
      <c r="K803" s="80" t="s">
        <v>1820</v>
      </c>
      <c r="L803" s="80" t="s">
        <v>929</v>
      </c>
      <c r="M803" s="80" t="s">
        <v>2771</v>
      </c>
      <c r="N803" s="80" t="s">
        <v>3428</v>
      </c>
      <c r="O803" s="80" t="s">
        <v>3585</v>
      </c>
      <c r="P803" s="80" t="s">
        <v>4877</v>
      </c>
      <c r="Q803" s="80" t="s">
        <v>5374</v>
      </c>
      <c r="R803" s="80" t="s">
        <v>6344</v>
      </c>
      <c r="S803" s="80" t="s">
        <v>1759</v>
      </c>
      <c r="T803" s="80" t="s">
        <v>1767</v>
      </c>
      <c r="U803" s="110">
        <v>4.1500000000000004</v>
      </c>
      <c r="V803" s="110">
        <v>20.75</v>
      </c>
      <c r="W803" s="91">
        <v>1.80525</v>
      </c>
      <c r="X803" s="91">
        <v>18.052499999999998</v>
      </c>
      <c r="Y803" s="110" t="s">
        <v>14932</v>
      </c>
      <c r="Z803" s="110" t="s">
        <v>1</v>
      </c>
      <c r="AB803" s="133" t="s">
        <v>8054</v>
      </c>
      <c r="AC803" s="133" t="s">
        <v>9274</v>
      </c>
      <c r="AD803" s="133" t="s">
        <v>1763</v>
      </c>
      <c r="AE803" s="79">
        <v>200</v>
      </c>
      <c r="AF803" s="79" t="s">
        <v>11209</v>
      </c>
      <c r="AG803" s="134">
        <v>7.87</v>
      </c>
      <c r="AH803" s="134">
        <v>5.5</v>
      </c>
      <c r="AI803" s="134">
        <v>5.8999999999999997E-2</v>
      </c>
      <c r="AJ803" s="134">
        <v>4.3999999999999997E-2</v>
      </c>
      <c r="AK803" s="134">
        <v>8.26</v>
      </c>
      <c r="AL803" s="134">
        <v>5.9</v>
      </c>
      <c r="AM803" s="134">
        <v>0.59</v>
      </c>
      <c r="AN803" s="134">
        <v>0.48499999999999999</v>
      </c>
      <c r="AO803" s="134">
        <v>1.7000000000000001E-2</v>
      </c>
      <c r="AP803" s="134">
        <v>0</v>
      </c>
      <c r="AQ803" s="134">
        <v>18</v>
      </c>
      <c r="AR803" s="134">
        <v>18</v>
      </c>
      <c r="AS803" s="134"/>
      <c r="AT803" s="133" t="s">
        <v>7082</v>
      </c>
      <c r="AU803" s="133" t="s">
        <v>9562</v>
      </c>
      <c r="AV803" s="133" t="s">
        <v>9606</v>
      </c>
      <c r="AW803" s="133" t="s">
        <v>9629</v>
      </c>
    </row>
    <row r="804" spans="1:49" x14ac:dyDescent="0.25">
      <c r="A804" s="80" t="s">
        <v>1779</v>
      </c>
      <c r="B804" s="80" t="s">
        <v>1789</v>
      </c>
      <c r="C804" s="80" t="s">
        <v>9979</v>
      </c>
      <c r="D804" s="80" t="s">
        <v>9980</v>
      </c>
      <c r="E804" s="80" t="s">
        <v>1787</v>
      </c>
      <c r="F804" s="80" t="s">
        <v>9981</v>
      </c>
      <c r="G804" s="80" t="s">
        <v>9705</v>
      </c>
      <c r="H804" s="80" t="s">
        <v>9982</v>
      </c>
      <c r="I804" s="80" t="s">
        <v>9635</v>
      </c>
      <c r="K804" s="80" t="s">
        <v>1820</v>
      </c>
      <c r="L804" s="80" t="s">
        <v>579</v>
      </c>
      <c r="M804" s="80" t="s">
        <v>2773</v>
      </c>
      <c r="N804" s="80" t="s">
        <v>3428</v>
      </c>
      <c r="O804" s="80" t="s">
        <v>3604</v>
      </c>
      <c r="P804" s="80" t="s">
        <v>4879</v>
      </c>
      <c r="Q804" s="80" t="s">
        <v>5374</v>
      </c>
      <c r="R804" s="80" t="s">
        <v>6346</v>
      </c>
      <c r="S804" s="80" t="s">
        <v>1759</v>
      </c>
      <c r="T804" s="80" t="s">
        <v>1757</v>
      </c>
      <c r="U804" s="110">
        <v>5.05</v>
      </c>
      <c r="V804" s="110">
        <v>30.3</v>
      </c>
      <c r="W804" s="91">
        <v>1.89375</v>
      </c>
      <c r="X804" s="91">
        <v>22.725000000000001</v>
      </c>
      <c r="Y804" s="110" t="s">
        <v>7087</v>
      </c>
      <c r="Z804" s="110" t="s">
        <v>1</v>
      </c>
      <c r="AB804" s="133" t="s">
        <v>8056</v>
      </c>
      <c r="AC804" s="133" t="s">
        <v>9276</v>
      </c>
      <c r="AD804" s="133" t="s">
        <v>1760</v>
      </c>
      <c r="AE804" s="79">
        <v>96</v>
      </c>
      <c r="AF804" s="79" t="s">
        <v>11164</v>
      </c>
      <c r="AG804" s="134">
        <v>0.25</v>
      </c>
      <c r="AH804" s="134">
        <v>8.25</v>
      </c>
      <c r="AI804" s="134">
        <v>10.5</v>
      </c>
      <c r="AJ804" s="134">
        <v>0.216</v>
      </c>
      <c r="AK804" s="134">
        <v>8.5</v>
      </c>
      <c r="AL804" s="134">
        <v>8</v>
      </c>
      <c r="AM804" s="134">
        <v>3.75</v>
      </c>
      <c r="AN804" s="134">
        <v>2.7</v>
      </c>
      <c r="AO804" s="134">
        <v>0.14799999999999999</v>
      </c>
      <c r="AP804" s="134">
        <v>0.03</v>
      </c>
      <c r="AQ804" s="134">
        <v>84.96</v>
      </c>
      <c r="AR804" s="134">
        <v>7</v>
      </c>
      <c r="AS804" s="134"/>
      <c r="AT804" s="133" t="s">
        <v>9567</v>
      </c>
      <c r="AU804" s="133" t="s">
        <v>1757</v>
      </c>
      <c r="AV804" s="133" t="s">
        <v>9597</v>
      </c>
      <c r="AW804" s="133" t="s">
        <v>9628</v>
      </c>
    </row>
    <row r="805" spans="1:49" x14ac:dyDescent="0.25">
      <c r="A805" s="80" t="s">
        <v>1779</v>
      </c>
      <c r="B805" s="80" t="s">
        <v>1804</v>
      </c>
      <c r="C805" s="80" t="s">
        <v>10064</v>
      </c>
      <c r="D805" s="80" t="s">
        <v>10065</v>
      </c>
      <c r="E805" s="80" t="s">
        <v>1766</v>
      </c>
      <c r="F805" s="80" t="s">
        <v>10066</v>
      </c>
      <c r="G805" s="80" t="s">
        <v>9677</v>
      </c>
      <c r="H805" s="80" t="s">
        <v>9921</v>
      </c>
      <c r="I805" s="80" t="s">
        <v>1804</v>
      </c>
      <c r="K805" s="80" t="s">
        <v>13934</v>
      </c>
      <c r="L805" s="80" t="s">
        <v>361</v>
      </c>
      <c r="M805" s="80" t="s">
        <v>2314</v>
      </c>
      <c r="N805" s="80" t="s">
        <v>13940</v>
      </c>
      <c r="O805" s="80" t="s">
        <v>3523</v>
      </c>
      <c r="P805" s="80" t="s">
        <v>4476</v>
      </c>
      <c r="Q805" s="80" t="s">
        <v>1804</v>
      </c>
      <c r="R805" s="80" t="s">
        <v>5879</v>
      </c>
      <c r="S805" s="80" t="s">
        <v>1760</v>
      </c>
      <c r="T805" s="80" t="s">
        <v>1757</v>
      </c>
      <c r="U805" s="110">
        <v>7.45</v>
      </c>
      <c r="V805" s="110">
        <v>44.7</v>
      </c>
      <c r="W805" s="91">
        <v>1.86</v>
      </c>
      <c r="X805" s="91">
        <v>22.32</v>
      </c>
      <c r="Y805" s="110" t="s">
        <v>7087</v>
      </c>
      <c r="Z805" s="110" t="s">
        <v>7088</v>
      </c>
      <c r="AB805" s="133" t="s">
        <v>7588</v>
      </c>
      <c r="AC805" s="133" t="s">
        <v>7588</v>
      </c>
      <c r="AD805" s="133" t="s">
        <v>1759</v>
      </c>
      <c r="AE805" s="79">
        <v>12</v>
      </c>
      <c r="AF805" s="79" t="s">
        <v>11145</v>
      </c>
      <c r="AG805" s="134">
        <v>0.75</v>
      </c>
      <c r="AH805" s="134">
        <v>8.875</v>
      </c>
      <c r="AI805" s="134">
        <v>8.875</v>
      </c>
      <c r="AJ805" s="134">
        <v>0.22500000000000001</v>
      </c>
      <c r="AK805" s="134">
        <v>9.6999999999999993</v>
      </c>
      <c r="AL805" s="134">
        <v>8.1999999999999993</v>
      </c>
      <c r="AM805" s="134">
        <v>9.65</v>
      </c>
      <c r="AN805" s="134">
        <v>3.14</v>
      </c>
      <c r="AO805" s="134">
        <v>0.44400000000000001</v>
      </c>
      <c r="AP805" s="134">
        <v>0.5</v>
      </c>
      <c r="AQ805" s="134">
        <v>8.75</v>
      </c>
      <c r="AR805" s="134">
        <v>8.75</v>
      </c>
      <c r="AS805" s="134">
        <v>0.03</v>
      </c>
      <c r="AT805" s="133" t="s">
        <v>1763</v>
      </c>
      <c r="AU805" s="133" t="s">
        <v>7065</v>
      </c>
      <c r="AV805" s="133" t="s">
        <v>9603</v>
      </c>
      <c r="AW805" s="133" t="s">
        <v>9630</v>
      </c>
    </row>
    <row r="806" spans="1:49" x14ac:dyDescent="0.25">
      <c r="A806" s="80" t="s">
        <v>1779</v>
      </c>
      <c r="B806" s="80" t="s">
        <v>1789</v>
      </c>
      <c r="C806" s="80" t="s">
        <v>9871</v>
      </c>
      <c r="D806" s="80" t="s">
        <v>9872</v>
      </c>
      <c r="E806" s="80" t="s">
        <v>1787</v>
      </c>
      <c r="F806" s="80" t="s">
        <v>9873</v>
      </c>
      <c r="G806" s="80" t="s">
        <v>9797</v>
      </c>
      <c r="H806" s="80" t="s">
        <v>9874</v>
      </c>
      <c r="I806" s="80" t="s">
        <v>9635</v>
      </c>
      <c r="K806" s="80" t="s">
        <v>1820</v>
      </c>
      <c r="L806" s="80" t="s">
        <v>582</v>
      </c>
      <c r="M806" s="80" t="s">
        <v>2775</v>
      </c>
      <c r="N806" s="80" t="s">
        <v>3428</v>
      </c>
      <c r="O806" s="80" t="s">
        <v>3617</v>
      </c>
      <c r="P806" s="80" t="s">
        <v>4881</v>
      </c>
      <c r="Q806" s="80" t="s">
        <v>5374</v>
      </c>
      <c r="R806" s="80" t="s">
        <v>6348</v>
      </c>
      <c r="S806" s="80" t="s">
        <v>1759</v>
      </c>
      <c r="T806" s="80" t="s">
        <v>1758</v>
      </c>
      <c r="U806" s="110">
        <v>6.9</v>
      </c>
      <c r="V806" s="110">
        <v>20.7</v>
      </c>
      <c r="W806" s="91">
        <v>2.5874999999999999</v>
      </c>
      <c r="X806" s="91">
        <v>15.525</v>
      </c>
      <c r="Y806" s="110" t="s">
        <v>7087</v>
      </c>
      <c r="Z806" s="110" t="s">
        <v>1</v>
      </c>
      <c r="AB806" s="133" t="s">
        <v>8058</v>
      </c>
      <c r="AC806" s="133" t="s">
        <v>9278</v>
      </c>
      <c r="AD806" s="133" t="s">
        <v>1767</v>
      </c>
      <c r="AE806" s="79">
        <v>60</v>
      </c>
      <c r="AF806" s="79" t="s">
        <v>11207</v>
      </c>
      <c r="AG806" s="134">
        <v>0.125</v>
      </c>
      <c r="AH806" s="134">
        <v>11.5</v>
      </c>
      <c r="AI806" s="134">
        <v>13.5</v>
      </c>
      <c r="AJ806" s="134">
        <v>0.19800000000000001</v>
      </c>
      <c r="AK806" s="134">
        <v>13.75</v>
      </c>
      <c r="AL806" s="134">
        <v>11.5</v>
      </c>
      <c r="AM806" s="134">
        <v>1.5</v>
      </c>
      <c r="AN806" s="134">
        <v>1.24</v>
      </c>
      <c r="AO806" s="134">
        <v>0.13700000000000001</v>
      </c>
      <c r="AP806" s="134">
        <v>9</v>
      </c>
      <c r="AQ806" s="134">
        <v>9</v>
      </c>
      <c r="AR806" s="134">
        <v>12</v>
      </c>
      <c r="AS806" s="134"/>
      <c r="AT806" s="133" t="s">
        <v>1757</v>
      </c>
      <c r="AU806" s="133" t="s">
        <v>1775</v>
      </c>
      <c r="AV806" s="133" t="s">
        <v>9597</v>
      </c>
      <c r="AW806" s="133" t="s">
        <v>9632</v>
      </c>
    </row>
    <row r="807" spans="1:49" x14ac:dyDescent="0.25">
      <c r="A807" s="80" t="s">
        <v>1779</v>
      </c>
      <c r="B807" s="80" t="s">
        <v>1789</v>
      </c>
      <c r="C807" s="80" t="s">
        <v>9858</v>
      </c>
      <c r="D807" s="80" t="s">
        <v>9859</v>
      </c>
      <c r="E807" s="80" t="s">
        <v>1787</v>
      </c>
      <c r="F807" s="80" t="s">
        <v>9860</v>
      </c>
      <c r="G807" s="80" t="s">
        <v>9861</v>
      </c>
      <c r="H807" s="80" t="s">
        <v>9862</v>
      </c>
      <c r="I807" s="80" t="s">
        <v>9635</v>
      </c>
      <c r="K807" s="80" t="s">
        <v>1820</v>
      </c>
      <c r="L807" s="80" t="s">
        <v>641</v>
      </c>
      <c r="M807" s="80" t="s">
        <v>2777</v>
      </c>
      <c r="N807" s="80" t="s">
        <v>3428</v>
      </c>
      <c r="O807" s="80" t="s">
        <v>3686</v>
      </c>
      <c r="P807" s="80" t="s">
        <v>4883</v>
      </c>
      <c r="Q807" s="80" t="s">
        <v>5374</v>
      </c>
      <c r="R807" s="80" t="s">
        <v>6350</v>
      </c>
      <c r="S807" s="80" t="s">
        <v>7065</v>
      </c>
      <c r="T807" s="80" t="s">
        <v>1758</v>
      </c>
      <c r="U807" s="110">
        <v>5.6</v>
      </c>
      <c r="V807" s="110">
        <v>16.8</v>
      </c>
      <c r="W807" s="91">
        <v>2.1</v>
      </c>
      <c r="X807" s="91">
        <v>12.6</v>
      </c>
      <c r="Y807" s="110" t="s">
        <v>7087</v>
      </c>
      <c r="Z807" s="110" t="s">
        <v>1</v>
      </c>
      <c r="AB807" s="133" t="s">
        <v>8060</v>
      </c>
      <c r="AC807" s="133" t="s">
        <v>9279</v>
      </c>
      <c r="AD807" s="133" t="s">
        <v>1762</v>
      </c>
      <c r="AE807" s="79">
        <v>144</v>
      </c>
      <c r="AF807" s="79" t="s">
        <v>11208</v>
      </c>
      <c r="AG807" s="134">
        <v>0.1</v>
      </c>
      <c r="AH807" s="134">
        <v>7.5</v>
      </c>
      <c r="AI807" s="134">
        <v>10.25</v>
      </c>
      <c r="AJ807" s="134">
        <v>0.11</v>
      </c>
      <c r="AK807" s="134">
        <v>10.5</v>
      </c>
      <c r="AL807" s="134">
        <v>7.75</v>
      </c>
      <c r="AM807" s="134">
        <v>1.375</v>
      </c>
      <c r="AN807" s="134">
        <v>0.94</v>
      </c>
      <c r="AO807" s="134">
        <v>6.5000000000000002E-2</v>
      </c>
      <c r="AP807" s="134">
        <v>0.03</v>
      </c>
      <c r="AQ807" s="134">
        <v>5</v>
      </c>
      <c r="AR807" s="134">
        <v>39</v>
      </c>
      <c r="AS807" s="134"/>
      <c r="AT807" s="133" t="s">
        <v>9554</v>
      </c>
      <c r="AU807" s="133" t="s">
        <v>9570</v>
      </c>
      <c r="AV807" s="133" t="s">
        <v>9597</v>
      </c>
      <c r="AW807" s="133" t="s">
        <v>9632</v>
      </c>
    </row>
    <row r="808" spans="1:49" x14ac:dyDescent="0.25">
      <c r="A808" s="80" t="s">
        <v>1779</v>
      </c>
      <c r="B808" s="80" t="s">
        <v>1789</v>
      </c>
      <c r="C808" s="80" t="s">
        <v>10196</v>
      </c>
      <c r="D808" s="80" t="s">
        <v>10197</v>
      </c>
      <c r="E808" s="80" t="s">
        <v>7086</v>
      </c>
      <c r="F808" s="80" t="s">
        <v>10198</v>
      </c>
      <c r="G808" s="80" t="s">
        <v>9729</v>
      </c>
      <c r="H808" s="80" t="s">
        <v>10199</v>
      </c>
      <c r="I808" s="80" t="s">
        <v>9635</v>
      </c>
      <c r="K808" s="80" t="s">
        <v>1821</v>
      </c>
      <c r="L808" s="80" t="s">
        <v>644</v>
      </c>
      <c r="M808" s="80" t="s">
        <v>2779</v>
      </c>
      <c r="N808" s="80" t="s">
        <v>3428</v>
      </c>
      <c r="O808" s="80" t="s">
        <v>3687</v>
      </c>
      <c r="P808" s="80" t="s">
        <v>4885</v>
      </c>
      <c r="Q808" s="80" t="s">
        <v>5376</v>
      </c>
      <c r="R808" s="80" t="s">
        <v>6352</v>
      </c>
      <c r="S808" s="80" t="s">
        <v>1759</v>
      </c>
      <c r="T808" s="80" t="s">
        <v>1757</v>
      </c>
      <c r="U808" s="110">
        <v>1.7</v>
      </c>
      <c r="V808" s="110">
        <v>10.199999999999999</v>
      </c>
      <c r="W808" s="91">
        <v>0.73950000000000005</v>
      </c>
      <c r="X808" s="91">
        <v>8.8740000000000006</v>
      </c>
      <c r="Y808" s="110" t="s">
        <v>14932</v>
      </c>
      <c r="Z808" s="110" t="s">
        <v>1</v>
      </c>
      <c r="AB808" s="133" t="s">
        <v>8062</v>
      </c>
      <c r="AC808" s="133" t="s">
        <v>9281</v>
      </c>
      <c r="AD808" s="133" t="s">
        <v>1764</v>
      </c>
      <c r="AE808" s="79">
        <v>48</v>
      </c>
      <c r="AF808" s="79" t="s">
        <v>11219</v>
      </c>
      <c r="AG808" s="134">
        <v>3.54</v>
      </c>
      <c r="AH808" s="134">
        <v>3.54</v>
      </c>
      <c r="AI808" s="134">
        <v>4.53</v>
      </c>
      <c r="AJ808" s="134">
        <v>6.6000000000000003E-2</v>
      </c>
      <c r="AK808" s="134">
        <v>3.94</v>
      </c>
      <c r="AL808" s="134">
        <v>3.94</v>
      </c>
      <c r="AM808" s="134">
        <v>11.42</v>
      </c>
      <c r="AN808" s="134">
        <v>0.82</v>
      </c>
      <c r="AO808" s="134">
        <v>0.10299999999999999</v>
      </c>
      <c r="AP808" s="134">
        <v>3.5</v>
      </c>
      <c r="AQ808" s="134">
        <v>3.5</v>
      </c>
      <c r="AR808" s="134">
        <v>4.5</v>
      </c>
      <c r="AS808" s="134"/>
      <c r="AT808" s="133" t="s">
        <v>9586</v>
      </c>
      <c r="AU808" s="133" t="s">
        <v>1764</v>
      </c>
      <c r="AV808" s="133" t="s">
        <v>9598</v>
      </c>
      <c r="AW808" s="133" t="s">
        <v>9629</v>
      </c>
    </row>
    <row r="809" spans="1:49" x14ac:dyDescent="0.25">
      <c r="A809" s="80" t="s">
        <v>1779</v>
      </c>
      <c r="B809" s="80" t="s">
        <v>1789</v>
      </c>
      <c r="C809" s="80" t="s">
        <v>9567</v>
      </c>
      <c r="D809" s="80" t="s">
        <v>9945</v>
      </c>
      <c r="E809" s="80" t="s">
        <v>1785</v>
      </c>
      <c r="F809" s="80" t="s">
        <v>9946</v>
      </c>
      <c r="G809" s="80" t="s">
        <v>9947</v>
      </c>
      <c r="H809" s="80" t="s">
        <v>9948</v>
      </c>
      <c r="I809" s="80" t="s">
        <v>9635</v>
      </c>
      <c r="K809" s="80" t="s">
        <v>1820</v>
      </c>
      <c r="L809" s="80" t="s">
        <v>650</v>
      </c>
      <c r="M809" s="80" t="s">
        <v>2781</v>
      </c>
      <c r="N809" s="80" t="s">
        <v>3428</v>
      </c>
      <c r="O809" s="80" t="s">
        <v>3592</v>
      </c>
      <c r="P809" s="80" t="s">
        <v>4887</v>
      </c>
      <c r="Q809" s="80" t="s">
        <v>5374</v>
      </c>
      <c r="R809" s="80" t="s">
        <v>6354</v>
      </c>
      <c r="S809" s="80" t="s">
        <v>1760</v>
      </c>
      <c r="T809" s="80" t="s">
        <v>1757</v>
      </c>
      <c r="U809" s="110">
        <v>4.75</v>
      </c>
      <c r="V809" s="110">
        <v>28.5</v>
      </c>
      <c r="W809" s="91">
        <v>2.3690600000000002</v>
      </c>
      <c r="X809" s="91">
        <v>28.428750000000001</v>
      </c>
      <c r="Y809" s="110" t="s">
        <v>14933</v>
      </c>
      <c r="Z809" s="110" t="s">
        <v>1</v>
      </c>
      <c r="AB809" s="133" t="s">
        <v>8064</v>
      </c>
      <c r="AC809" s="133" t="s">
        <v>9283</v>
      </c>
      <c r="AD809" s="133" t="s">
        <v>1757</v>
      </c>
      <c r="AE809" s="79">
        <v>144</v>
      </c>
      <c r="AF809" s="79" t="s">
        <v>11216</v>
      </c>
      <c r="AG809" s="134">
        <v>6.3E-2</v>
      </c>
      <c r="AH809" s="134">
        <v>7</v>
      </c>
      <c r="AI809" s="134">
        <v>12</v>
      </c>
      <c r="AJ809" s="134">
        <v>5.3999999999999999E-2</v>
      </c>
      <c r="AK809" s="134">
        <v>12</v>
      </c>
      <c r="AL809" s="134">
        <v>7</v>
      </c>
      <c r="AM809" s="134">
        <v>1.25</v>
      </c>
      <c r="AN809" s="134">
        <v>0.68</v>
      </c>
      <c r="AO809" s="134">
        <v>6.0999999999999999E-2</v>
      </c>
      <c r="AP809" s="134">
        <v>0.01</v>
      </c>
      <c r="AQ809" s="134">
        <v>6.25</v>
      </c>
      <c r="AR809" s="134">
        <v>8.8699999999999992</v>
      </c>
      <c r="AS809" s="134"/>
      <c r="AT809" s="133" t="s">
        <v>9556</v>
      </c>
      <c r="AU809" s="133" t="s">
        <v>9574</v>
      </c>
      <c r="AV809" s="133" t="s">
        <v>9612</v>
      </c>
      <c r="AW809" s="133" t="s">
        <v>9629</v>
      </c>
    </row>
    <row r="810" spans="1:49" x14ac:dyDescent="0.25">
      <c r="A810" s="80" t="s">
        <v>1779</v>
      </c>
      <c r="B810" s="80" t="s">
        <v>1780</v>
      </c>
      <c r="C810" s="80" t="s">
        <v>10292</v>
      </c>
      <c r="D810" s="80" t="s">
        <v>10293</v>
      </c>
      <c r="E810" s="80" t="s">
        <v>1781</v>
      </c>
      <c r="F810" s="80" t="s">
        <v>10294</v>
      </c>
      <c r="G810" s="80" t="s">
        <v>9812</v>
      </c>
      <c r="H810" s="80" t="s">
        <v>9779</v>
      </c>
      <c r="I810" s="80" t="s">
        <v>5375</v>
      </c>
      <c r="K810" s="80" t="s">
        <v>1820</v>
      </c>
      <c r="L810" s="80" t="s">
        <v>822</v>
      </c>
      <c r="M810" s="80" t="s">
        <v>2577</v>
      </c>
      <c r="N810" s="80" t="s">
        <v>3388</v>
      </c>
      <c r="O810" s="80" t="s">
        <v>3555</v>
      </c>
      <c r="P810" s="80" t="s">
        <v>4443</v>
      </c>
      <c r="Q810" s="80" t="s">
        <v>5375</v>
      </c>
      <c r="R810" s="80" t="s">
        <v>6144</v>
      </c>
      <c r="S810" s="80" t="s">
        <v>1766</v>
      </c>
      <c r="T810" s="80" t="s">
        <v>1757</v>
      </c>
      <c r="U810" s="110">
        <v>10.95</v>
      </c>
      <c r="V810" s="110">
        <v>65.7</v>
      </c>
      <c r="W810" s="91">
        <v>2.57</v>
      </c>
      <c r="X810" s="91">
        <v>30.84</v>
      </c>
      <c r="Y810" s="110" t="s">
        <v>7087</v>
      </c>
      <c r="Z810" s="110" t="s">
        <v>7088</v>
      </c>
      <c r="AB810" s="133" t="s">
        <v>7853</v>
      </c>
      <c r="AC810" s="133" t="s">
        <v>9181</v>
      </c>
      <c r="AD810" s="133" t="s">
        <v>1759</v>
      </c>
      <c r="AE810" s="79">
        <v>12</v>
      </c>
      <c r="AF810" s="79" t="s">
        <v>11234</v>
      </c>
      <c r="AG810" s="134">
        <v>3.125</v>
      </c>
      <c r="AH810" s="134">
        <v>4.25</v>
      </c>
      <c r="AI810" s="134">
        <v>8</v>
      </c>
      <c r="AJ810" s="134">
        <v>0.63100000000000001</v>
      </c>
      <c r="AK810" s="134">
        <v>17.2</v>
      </c>
      <c r="AL810" s="134">
        <v>8.4499999999999993</v>
      </c>
      <c r="AM810" s="134">
        <v>10.525</v>
      </c>
      <c r="AN810" s="134">
        <v>8.2420000000000009</v>
      </c>
      <c r="AO810" s="134">
        <v>0.88500000000000001</v>
      </c>
      <c r="AP810" s="134">
        <v>0</v>
      </c>
      <c r="AQ810" s="134">
        <v>16</v>
      </c>
      <c r="AR810" s="134">
        <v>16</v>
      </c>
      <c r="AS810" s="134">
        <v>2.5000000000000001E-2</v>
      </c>
      <c r="AT810" s="133" t="s">
        <v>1767</v>
      </c>
      <c r="AU810" s="133" t="s">
        <v>1764</v>
      </c>
      <c r="AV810" s="133" t="s">
        <v>9601</v>
      </c>
      <c r="AW810" s="133" t="s">
        <v>9630</v>
      </c>
    </row>
    <row r="811" spans="1:49" x14ac:dyDescent="0.25">
      <c r="A811" s="80" t="s">
        <v>1779</v>
      </c>
      <c r="B811" s="80" t="s">
        <v>1789</v>
      </c>
      <c r="C811" s="80" t="s">
        <v>10142</v>
      </c>
      <c r="D811" s="80" t="s">
        <v>10143</v>
      </c>
      <c r="E811" s="80" t="s">
        <v>7086</v>
      </c>
      <c r="F811" s="80" t="s">
        <v>10144</v>
      </c>
      <c r="G811" s="80" t="s">
        <v>9700</v>
      </c>
      <c r="H811" s="80" t="s">
        <v>10145</v>
      </c>
      <c r="I811" s="80" t="s">
        <v>5377</v>
      </c>
      <c r="K811" s="80" t="s">
        <v>1820</v>
      </c>
      <c r="L811" s="80" t="s">
        <v>934</v>
      </c>
      <c r="M811" s="80" t="s">
        <v>2783</v>
      </c>
      <c r="N811" s="80" t="s">
        <v>3428</v>
      </c>
      <c r="O811" s="80" t="s">
        <v>3671</v>
      </c>
      <c r="P811" s="80" t="s">
        <v>4889</v>
      </c>
      <c r="Q811" s="80" t="s">
        <v>5374</v>
      </c>
      <c r="R811" s="80" t="s">
        <v>6356</v>
      </c>
      <c r="S811" s="80" t="s">
        <v>1759</v>
      </c>
      <c r="T811" s="80" t="s">
        <v>1758</v>
      </c>
      <c r="U811" s="110">
        <v>9.9499999999999993</v>
      </c>
      <c r="V811" s="110">
        <v>29.85</v>
      </c>
      <c r="W811" s="91">
        <v>2.8855</v>
      </c>
      <c r="X811" s="91">
        <v>17.312999999999999</v>
      </c>
      <c r="Y811" s="110" t="s">
        <v>14932</v>
      </c>
      <c r="Z811" s="110" t="s">
        <v>1</v>
      </c>
      <c r="AB811" s="133" t="s">
        <v>8066</v>
      </c>
      <c r="AC811" s="133" t="s">
        <v>9285</v>
      </c>
      <c r="AD811" s="133" t="s">
        <v>1760</v>
      </c>
      <c r="AE811" s="79">
        <v>48</v>
      </c>
      <c r="AF811" s="79" t="s">
        <v>11141</v>
      </c>
      <c r="AG811" s="134">
        <v>0.25</v>
      </c>
      <c r="AH811" s="134">
        <v>7.5</v>
      </c>
      <c r="AI811" s="134">
        <v>16.25</v>
      </c>
      <c r="AJ811" s="134">
        <v>0.26</v>
      </c>
      <c r="AK811" s="134">
        <v>14.125</v>
      </c>
      <c r="AL811" s="134">
        <v>7.5</v>
      </c>
      <c r="AM811" s="134">
        <v>1</v>
      </c>
      <c r="AN811" s="134">
        <v>1.6</v>
      </c>
      <c r="AO811" s="134">
        <v>6.0999999999999999E-2</v>
      </c>
      <c r="AP811" s="134">
        <v>0.01</v>
      </c>
      <c r="AQ811" s="134">
        <v>102</v>
      </c>
      <c r="AR811" s="134">
        <v>54</v>
      </c>
      <c r="AS811" s="134"/>
      <c r="AT811" s="133" t="s">
        <v>1773</v>
      </c>
      <c r="AU811" s="133" t="s">
        <v>7074</v>
      </c>
      <c r="AV811" s="133" t="s">
        <v>9602</v>
      </c>
      <c r="AW811" s="133" t="s">
        <v>9629</v>
      </c>
    </row>
    <row r="812" spans="1:49" x14ac:dyDescent="0.25">
      <c r="A812" s="80" t="s">
        <v>1779</v>
      </c>
      <c r="B812" s="80" t="s">
        <v>1780</v>
      </c>
      <c r="C812" s="80" t="s">
        <v>9776</v>
      </c>
      <c r="D812" s="80" t="s">
        <v>9777</v>
      </c>
      <c r="E812" s="80" t="s">
        <v>1781</v>
      </c>
      <c r="F812" s="80" t="s">
        <v>9778</v>
      </c>
      <c r="G812" s="80" t="s">
        <v>9668</v>
      </c>
      <c r="H812" s="80" t="s">
        <v>9779</v>
      </c>
      <c r="I812" s="80" t="s">
        <v>5375</v>
      </c>
      <c r="K812" s="80" t="s">
        <v>1820</v>
      </c>
      <c r="L812" s="80" t="s">
        <v>89</v>
      </c>
      <c r="M812" s="80" t="s">
        <v>1902</v>
      </c>
      <c r="N812" s="80" t="s">
        <v>3392</v>
      </c>
      <c r="O812" s="80" t="s">
        <v>3546</v>
      </c>
      <c r="P812" s="80" t="s">
        <v>4090</v>
      </c>
      <c r="Q812" s="80" t="s">
        <v>5375</v>
      </c>
      <c r="R812" s="80" t="s">
        <v>5465</v>
      </c>
      <c r="S812" s="80" t="s">
        <v>1766</v>
      </c>
      <c r="T812" s="80" t="s">
        <v>1757</v>
      </c>
      <c r="U812" s="110">
        <v>5.8</v>
      </c>
      <c r="V812" s="110">
        <v>34.799999999999997</v>
      </c>
      <c r="W812" s="91">
        <v>1.47</v>
      </c>
      <c r="X812" s="91">
        <v>17.64</v>
      </c>
      <c r="Y812" s="110" t="s">
        <v>7087</v>
      </c>
      <c r="Z812" s="110" t="s">
        <v>1</v>
      </c>
      <c r="AB812" s="133" t="s">
        <v>7174</v>
      </c>
      <c r="AC812" s="133" t="s">
        <v>7174</v>
      </c>
      <c r="AD812" s="133" t="s">
        <v>1759</v>
      </c>
      <c r="AE812" s="79">
        <v>12</v>
      </c>
      <c r="AF812" s="79" t="s">
        <v>11111</v>
      </c>
      <c r="AG812" s="134">
        <v>1.5</v>
      </c>
      <c r="AH812" s="134">
        <v>6.5</v>
      </c>
      <c r="AI812" s="134">
        <v>6.5</v>
      </c>
      <c r="AJ812" s="134">
        <v>0.43099999999999999</v>
      </c>
      <c r="AK812" s="134">
        <v>13.688000000000001</v>
      </c>
      <c r="AL812" s="134">
        <v>13.063000000000001</v>
      </c>
      <c r="AM812" s="134">
        <v>7</v>
      </c>
      <c r="AN812" s="134">
        <v>5.8920000000000003</v>
      </c>
      <c r="AO812" s="134">
        <v>0.72399999999999998</v>
      </c>
      <c r="AP812" s="134">
        <v>5.5E-2</v>
      </c>
      <c r="AQ812" s="134">
        <v>12.875</v>
      </c>
      <c r="AR812" s="134">
        <v>12.875</v>
      </c>
      <c r="AS812" s="134">
        <v>6.0000000000000001E-3</v>
      </c>
      <c r="AT812" s="133" t="s">
        <v>7075</v>
      </c>
      <c r="AU812" s="133" t="s">
        <v>1758</v>
      </c>
      <c r="AV812" s="133" t="s">
        <v>9601</v>
      </c>
      <c r="AW812" s="133" t="s">
        <v>9630</v>
      </c>
    </row>
    <row r="813" spans="1:49" x14ac:dyDescent="0.25">
      <c r="A813" s="80" t="s">
        <v>1779</v>
      </c>
      <c r="B813" s="80" t="s">
        <v>1780</v>
      </c>
      <c r="C813" s="80" t="s">
        <v>9574</v>
      </c>
      <c r="D813" s="80" t="s">
        <v>10057</v>
      </c>
      <c r="E813" s="80" t="s">
        <v>1771</v>
      </c>
      <c r="F813" s="80" t="s">
        <v>10058</v>
      </c>
      <c r="G813" s="80" t="s">
        <v>9744</v>
      </c>
      <c r="H813" s="80" t="s">
        <v>10059</v>
      </c>
      <c r="I813" s="80" t="s">
        <v>9728</v>
      </c>
      <c r="K813" s="80" t="s">
        <v>1820</v>
      </c>
      <c r="L813" s="80" t="s">
        <v>497</v>
      </c>
      <c r="M813" s="80" t="s">
        <v>2318</v>
      </c>
      <c r="N813" s="80" t="s">
        <v>3371</v>
      </c>
      <c r="O813" s="80" t="s">
        <v>3537</v>
      </c>
      <c r="P813" s="80" t="s">
        <v>4103</v>
      </c>
      <c r="Q813" s="80" t="s">
        <v>5379</v>
      </c>
      <c r="R813" s="80" t="s">
        <v>5883</v>
      </c>
      <c r="S813" s="80" t="s">
        <v>1763</v>
      </c>
      <c r="T813" s="80" t="s">
        <v>1757</v>
      </c>
      <c r="U813" s="110">
        <v>1.75</v>
      </c>
      <c r="V813" s="110">
        <v>10.5</v>
      </c>
      <c r="W813" s="91">
        <v>0.875</v>
      </c>
      <c r="X813" s="91">
        <v>10.5</v>
      </c>
      <c r="Y813" s="110" t="s">
        <v>7087</v>
      </c>
      <c r="Z813" s="110" t="s">
        <v>1</v>
      </c>
      <c r="AB813" s="133" t="s">
        <v>7592</v>
      </c>
      <c r="AC813" s="133" t="s">
        <v>7592</v>
      </c>
      <c r="AD813" s="133" t="s">
        <v>1759</v>
      </c>
      <c r="AE813" s="79">
        <v>12</v>
      </c>
      <c r="AF813" s="79" t="s">
        <v>11104</v>
      </c>
      <c r="AG813" s="134">
        <v>0.75</v>
      </c>
      <c r="AH813" s="134">
        <v>5</v>
      </c>
      <c r="AI813" s="134">
        <v>5</v>
      </c>
      <c r="AJ813" s="134">
        <v>0.1</v>
      </c>
      <c r="AK813" s="134">
        <v>11.324999999999999</v>
      </c>
      <c r="AL813" s="134">
        <v>5.3879999999999999</v>
      </c>
      <c r="AM813" s="134">
        <v>5.4</v>
      </c>
      <c r="AN813" s="134">
        <v>1.45</v>
      </c>
      <c r="AO813" s="134">
        <v>0.191</v>
      </c>
      <c r="AP813" s="134">
        <v>0</v>
      </c>
      <c r="AQ813" s="134">
        <v>10</v>
      </c>
      <c r="AR813" s="134">
        <v>10</v>
      </c>
      <c r="AS813" s="134">
        <v>6.0000000000000001E-3</v>
      </c>
      <c r="AT813" s="133" t="s">
        <v>9567</v>
      </c>
      <c r="AU813" s="133" t="s">
        <v>1760</v>
      </c>
      <c r="AV813" s="133" t="s">
        <v>9601</v>
      </c>
      <c r="AW813" s="133" t="s">
        <v>9630</v>
      </c>
    </row>
    <row r="814" spans="1:49" x14ac:dyDescent="0.25">
      <c r="A814" s="80" t="s">
        <v>1779</v>
      </c>
      <c r="B814" s="80" t="s">
        <v>1789</v>
      </c>
      <c r="C814" s="80" t="s">
        <v>9566</v>
      </c>
      <c r="D814" s="80" t="s">
        <v>9769</v>
      </c>
      <c r="E814" s="80" t="s">
        <v>1787</v>
      </c>
      <c r="F814" s="80" t="s">
        <v>9770</v>
      </c>
      <c r="G814" s="80" t="s">
        <v>9734</v>
      </c>
      <c r="H814" s="80" t="s">
        <v>9771</v>
      </c>
      <c r="I814" s="80" t="s">
        <v>9635</v>
      </c>
      <c r="K814" s="80" t="s">
        <v>1820</v>
      </c>
      <c r="L814" s="80" t="s">
        <v>585</v>
      </c>
      <c r="M814" s="80" t="s">
        <v>2784</v>
      </c>
      <c r="N814" s="80" t="s">
        <v>3428</v>
      </c>
      <c r="O814" s="80" t="s">
        <v>3544</v>
      </c>
      <c r="P814" s="80" t="s">
        <v>4890</v>
      </c>
      <c r="Q814" s="80" t="s">
        <v>5374</v>
      </c>
      <c r="R814" s="80" t="s">
        <v>6357</v>
      </c>
      <c r="S814" s="80" t="s">
        <v>1760</v>
      </c>
      <c r="T814" s="80" t="s">
        <v>1758</v>
      </c>
      <c r="U814" s="110">
        <v>6.25</v>
      </c>
      <c r="V814" s="110">
        <v>18.75</v>
      </c>
      <c r="W814" s="91">
        <v>2.34375</v>
      </c>
      <c r="X814" s="91">
        <v>14.0625</v>
      </c>
      <c r="Y814" s="110" t="s">
        <v>7087</v>
      </c>
      <c r="Z814" s="110" t="s">
        <v>1</v>
      </c>
      <c r="AB814" s="133" t="s">
        <v>8067</v>
      </c>
      <c r="AC814" s="133" t="s">
        <v>9286</v>
      </c>
      <c r="AD814" s="133" t="s">
        <v>1757</v>
      </c>
      <c r="AE814" s="79">
        <v>72</v>
      </c>
      <c r="AF814" s="79" t="s">
        <v>11220</v>
      </c>
      <c r="AG814" s="134">
        <v>4.25</v>
      </c>
      <c r="AH814" s="134">
        <v>4.25</v>
      </c>
      <c r="AI814" s="134">
        <v>7</v>
      </c>
      <c r="AJ814" s="134">
        <v>0.14099999999999999</v>
      </c>
      <c r="AK814" s="134">
        <v>11</v>
      </c>
      <c r="AL814" s="134">
        <v>4.5</v>
      </c>
      <c r="AM814" s="134">
        <v>4.5</v>
      </c>
      <c r="AN814" s="134">
        <v>0.88</v>
      </c>
      <c r="AO814" s="134">
        <v>0.129</v>
      </c>
      <c r="AP814" s="134">
        <v>4.25</v>
      </c>
      <c r="AQ814" s="134">
        <v>4.25</v>
      </c>
      <c r="AR814" s="134">
        <v>6.25</v>
      </c>
      <c r="AS814" s="134"/>
      <c r="AT814" s="133" t="s">
        <v>9574</v>
      </c>
      <c r="AU814" s="133" t="s">
        <v>1767</v>
      </c>
      <c r="AV814" s="133" t="s">
        <v>9597</v>
      </c>
      <c r="AW814" s="133" t="s">
        <v>9632</v>
      </c>
    </row>
    <row r="815" spans="1:49" x14ac:dyDescent="0.25">
      <c r="A815" s="80" t="s">
        <v>1779</v>
      </c>
      <c r="B815" s="80" t="s">
        <v>1786</v>
      </c>
      <c r="C815" s="80" t="s">
        <v>9780</v>
      </c>
      <c r="D815" s="80" t="s">
        <v>9730</v>
      </c>
      <c r="E815" s="80" t="s">
        <v>1788</v>
      </c>
      <c r="F815" s="80" t="s">
        <v>9731</v>
      </c>
      <c r="G815" s="80" t="s">
        <v>9668</v>
      </c>
      <c r="H815" s="80" t="s">
        <v>9732</v>
      </c>
      <c r="I815" s="80" t="s">
        <v>5377</v>
      </c>
      <c r="K815" s="80" t="s">
        <v>1820</v>
      </c>
      <c r="L815" s="80" t="s">
        <v>91</v>
      </c>
      <c r="M815" s="80" t="s">
        <v>1906</v>
      </c>
      <c r="N815" s="80" t="s">
        <v>3380</v>
      </c>
      <c r="O815" s="80" t="s">
        <v>3547</v>
      </c>
      <c r="P815" s="80" t="s">
        <v>4094</v>
      </c>
      <c r="Q815" s="80" t="s">
        <v>5374</v>
      </c>
      <c r="R815" s="80" t="s">
        <v>5469</v>
      </c>
      <c r="S815" s="80" t="s">
        <v>1765</v>
      </c>
      <c r="T815" s="80" t="s">
        <v>1757</v>
      </c>
      <c r="U815" s="110">
        <v>6.2</v>
      </c>
      <c r="V815" s="110">
        <v>37.200000000000003</v>
      </c>
      <c r="W815" s="91">
        <v>1.55</v>
      </c>
      <c r="X815" s="91">
        <v>18.600000000000001</v>
      </c>
      <c r="Y815" s="110" t="s">
        <v>7087</v>
      </c>
      <c r="Z815" s="110" t="s">
        <v>14529</v>
      </c>
      <c r="AB815" s="133" t="s">
        <v>7178</v>
      </c>
      <c r="AC815" s="133" t="s">
        <v>7178</v>
      </c>
      <c r="AD815" s="133" t="s">
        <v>1759</v>
      </c>
      <c r="AE815" s="79">
        <v>12</v>
      </c>
      <c r="AF815" s="79" t="s">
        <v>11113</v>
      </c>
      <c r="AG815" s="134">
        <v>0.625</v>
      </c>
      <c r="AH815" s="134">
        <v>6.5</v>
      </c>
      <c r="AI815" s="134">
        <v>6.5</v>
      </c>
      <c r="AJ815" s="134">
        <v>0.13900000000000001</v>
      </c>
      <c r="AK815" s="134">
        <v>10.845000000000001</v>
      </c>
      <c r="AL815" s="134">
        <v>6.8449999999999998</v>
      </c>
      <c r="AM815" s="134">
        <v>6.8150000000000004</v>
      </c>
      <c r="AN815" s="134">
        <v>1.9610000000000001</v>
      </c>
      <c r="AO815" s="134">
        <v>0.29299999999999998</v>
      </c>
      <c r="AP815" s="134">
        <v>5.5E-2</v>
      </c>
      <c r="AQ815" s="134">
        <v>12.875</v>
      </c>
      <c r="AR815" s="134">
        <v>12.75</v>
      </c>
      <c r="AS815" s="134">
        <v>8.9999999999999993E-3</v>
      </c>
      <c r="AT815" s="133" t="s">
        <v>1761</v>
      </c>
      <c r="AU815" s="133" t="s">
        <v>7077</v>
      </c>
      <c r="AV815" s="133" t="s">
        <v>9601</v>
      </c>
      <c r="AW815" s="133" t="s">
        <v>9630</v>
      </c>
    </row>
    <row r="816" spans="1:49" x14ac:dyDescent="0.25">
      <c r="A816" s="80" t="s">
        <v>1779</v>
      </c>
      <c r="B816" s="80" t="s">
        <v>1780</v>
      </c>
      <c r="C816" s="80" t="s">
        <v>10292</v>
      </c>
      <c r="D816" s="80" t="s">
        <v>10293</v>
      </c>
      <c r="E816" s="80" t="s">
        <v>1781</v>
      </c>
      <c r="F816" s="80" t="s">
        <v>10294</v>
      </c>
      <c r="G816" s="80" t="s">
        <v>9812</v>
      </c>
      <c r="H816" s="80" t="s">
        <v>9779</v>
      </c>
      <c r="I816" s="80" t="s">
        <v>5375</v>
      </c>
      <c r="K816" s="80" t="s">
        <v>1820</v>
      </c>
      <c r="L816" s="80" t="s">
        <v>394</v>
      </c>
      <c r="M816" s="80" t="s">
        <v>2579</v>
      </c>
      <c r="N816" s="80" t="s">
        <v>3393</v>
      </c>
      <c r="O816" s="80" t="s">
        <v>3555</v>
      </c>
      <c r="P816" s="80" t="s">
        <v>4466</v>
      </c>
      <c r="Q816" s="80" t="s">
        <v>5375</v>
      </c>
      <c r="R816" s="80" t="s">
        <v>6146</v>
      </c>
      <c r="S816" s="80" t="s">
        <v>1766</v>
      </c>
      <c r="T816" s="80" t="s">
        <v>1757</v>
      </c>
      <c r="U816" s="110">
        <v>10.95</v>
      </c>
      <c r="V816" s="110">
        <v>65.7</v>
      </c>
      <c r="W816" s="91">
        <v>2.57</v>
      </c>
      <c r="X816" s="91">
        <v>30.84</v>
      </c>
      <c r="Y816" s="110" t="s">
        <v>7087</v>
      </c>
      <c r="Z816" s="110" t="s">
        <v>7088</v>
      </c>
      <c r="AB816" s="133" t="s">
        <v>7855</v>
      </c>
      <c r="AC816" s="133" t="s">
        <v>9182</v>
      </c>
      <c r="AD816" s="133" t="s">
        <v>1759</v>
      </c>
      <c r="AE816" s="79">
        <v>12</v>
      </c>
      <c r="AF816" s="79" t="s">
        <v>11234</v>
      </c>
      <c r="AG816" s="134">
        <v>3.125</v>
      </c>
      <c r="AH816" s="134">
        <v>4.25</v>
      </c>
      <c r="AI816" s="134">
        <v>8</v>
      </c>
      <c r="AJ816" s="134">
        <v>0.63100000000000001</v>
      </c>
      <c r="AK816" s="134">
        <v>17.2</v>
      </c>
      <c r="AL816" s="134">
        <v>8.4499999999999993</v>
      </c>
      <c r="AM816" s="134">
        <v>10.525</v>
      </c>
      <c r="AN816" s="134">
        <v>8.2420000000000009</v>
      </c>
      <c r="AO816" s="134">
        <v>0.88500000000000001</v>
      </c>
      <c r="AP816" s="134">
        <v>0</v>
      </c>
      <c r="AQ816" s="134">
        <v>16</v>
      </c>
      <c r="AR816" s="134">
        <v>16</v>
      </c>
      <c r="AS816" s="134">
        <v>2.5000000000000001E-2</v>
      </c>
      <c r="AT816" s="133" t="s">
        <v>1767</v>
      </c>
      <c r="AU816" s="133" t="s">
        <v>1764</v>
      </c>
      <c r="AV816" s="133" t="s">
        <v>9601</v>
      </c>
      <c r="AW816" s="133" t="s">
        <v>9630</v>
      </c>
    </row>
    <row r="817" spans="1:49" x14ac:dyDescent="0.25">
      <c r="A817" s="80" t="s">
        <v>1779</v>
      </c>
      <c r="B817" s="80" t="s">
        <v>1784</v>
      </c>
      <c r="C817" s="80" t="s">
        <v>10260</v>
      </c>
      <c r="D817" s="80" t="s">
        <v>10261</v>
      </c>
      <c r="E817" s="80" t="s">
        <v>1788</v>
      </c>
      <c r="F817" s="80" t="s">
        <v>10262</v>
      </c>
      <c r="G817" s="80" t="s">
        <v>9695</v>
      </c>
      <c r="H817" s="80" t="s">
        <v>10263</v>
      </c>
      <c r="I817" s="80" t="s">
        <v>5376</v>
      </c>
      <c r="K817" s="80" t="s">
        <v>1820</v>
      </c>
      <c r="L817" s="80" t="s">
        <v>654</v>
      </c>
      <c r="M817" s="80" t="s">
        <v>13196</v>
      </c>
      <c r="N817" s="80" t="s">
        <v>3435</v>
      </c>
      <c r="O817" s="80" t="s">
        <v>3810</v>
      </c>
      <c r="P817" s="80" t="s">
        <v>4899</v>
      </c>
      <c r="Q817" s="80" t="s">
        <v>5374</v>
      </c>
      <c r="R817" s="80" t="s">
        <v>6366</v>
      </c>
      <c r="S817" s="80" t="s">
        <v>1760</v>
      </c>
      <c r="T817" s="80" t="s">
        <v>1757</v>
      </c>
      <c r="U817" s="110">
        <v>5.95</v>
      </c>
      <c r="V817" s="110">
        <v>35.700000000000003</v>
      </c>
      <c r="W817" s="91">
        <v>2.0825</v>
      </c>
      <c r="X817" s="91">
        <v>24.99</v>
      </c>
      <c r="Y817" s="110" t="s">
        <v>7087</v>
      </c>
      <c r="Z817" s="110" t="s">
        <v>1</v>
      </c>
      <c r="AB817" s="133" t="s">
        <v>8076</v>
      </c>
      <c r="AC817" s="133" t="s">
        <v>9295</v>
      </c>
      <c r="AD817" s="133" t="s">
        <v>1759</v>
      </c>
      <c r="AE817" s="79">
        <v>12</v>
      </c>
      <c r="AF817" s="79" t="s">
        <v>11091</v>
      </c>
      <c r="AG817" s="134">
        <v>0.625</v>
      </c>
      <c r="AH817" s="134">
        <v>6.875</v>
      </c>
      <c r="AI817" s="134">
        <v>6.875</v>
      </c>
      <c r="AJ817" s="134">
        <v>0.13100000000000001</v>
      </c>
      <c r="AK817" s="134">
        <v>7.22</v>
      </c>
      <c r="AL817" s="134">
        <v>6.8449999999999998</v>
      </c>
      <c r="AM817" s="134">
        <v>7.44</v>
      </c>
      <c r="AN817" s="134">
        <v>1.782</v>
      </c>
      <c r="AO817" s="134">
        <v>0.21299999999999999</v>
      </c>
      <c r="AP817" s="134">
        <v>0.5</v>
      </c>
      <c r="AQ817" s="134">
        <v>6.875</v>
      </c>
      <c r="AR817" s="134">
        <v>6.875</v>
      </c>
      <c r="AS817" s="134"/>
      <c r="AT817" s="133" t="s">
        <v>9573</v>
      </c>
      <c r="AU817" s="133" t="s">
        <v>1758</v>
      </c>
      <c r="AV817" s="133" t="s">
        <v>9603</v>
      </c>
      <c r="AW817" s="133" t="s">
        <v>9630</v>
      </c>
    </row>
    <row r="818" spans="1:49" x14ac:dyDescent="0.25">
      <c r="A818" s="80" t="s">
        <v>1779</v>
      </c>
      <c r="B818" s="80" t="s">
        <v>1780</v>
      </c>
      <c r="C818" s="80" t="s">
        <v>7082</v>
      </c>
      <c r="D818" s="80" t="s">
        <v>10071</v>
      </c>
      <c r="E818" s="80" t="s">
        <v>1771</v>
      </c>
      <c r="F818" s="80" t="s">
        <v>10072</v>
      </c>
      <c r="G818" s="80" t="s">
        <v>9668</v>
      </c>
      <c r="H818" s="80" t="s">
        <v>10059</v>
      </c>
      <c r="I818" s="80" t="s">
        <v>9728</v>
      </c>
      <c r="K818" s="80" t="s">
        <v>1820</v>
      </c>
      <c r="L818" s="80" t="s">
        <v>555</v>
      </c>
      <c r="M818" s="80" t="s">
        <v>2326</v>
      </c>
      <c r="N818" s="80" t="s">
        <v>3382</v>
      </c>
      <c r="O818" s="80" t="s">
        <v>3547</v>
      </c>
      <c r="P818" s="80" t="s">
        <v>4065</v>
      </c>
      <c r="Q818" s="80" t="s">
        <v>5379</v>
      </c>
      <c r="R818" s="80" t="s">
        <v>5891</v>
      </c>
      <c r="S818" s="80" t="s">
        <v>1763</v>
      </c>
      <c r="T818" s="80" t="s">
        <v>1757</v>
      </c>
      <c r="U818" s="110">
        <v>1.75</v>
      </c>
      <c r="V818" s="110">
        <v>10.5</v>
      </c>
      <c r="W818" s="91">
        <v>0.875</v>
      </c>
      <c r="X818" s="91">
        <v>10.5</v>
      </c>
      <c r="Y818" s="110" t="s">
        <v>7087</v>
      </c>
      <c r="Z818" s="110" t="s">
        <v>1</v>
      </c>
      <c r="AB818" s="133" t="s">
        <v>7600</v>
      </c>
      <c r="AC818" s="133" t="s">
        <v>7600</v>
      </c>
      <c r="AD818" s="133" t="s">
        <v>1759</v>
      </c>
      <c r="AE818" s="79">
        <v>12</v>
      </c>
      <c r="AF818" s="79" t="s">
        <v>11170</v>
      </c>
      <c r="AG818" s="134">
        <v>0.75</v>
      </c>
      <c r="AH818" s="134">
        <v>6.5</v>
      </c>
      <c r="AI818" s="134">
        <v>6.5</v>
      </c>
      <c r="AJ818" s="134">
        <v>0.17199999999999999</v>
      </c>
      <c r="AK818" s="134">
        <v>10.845000000000001</v>
      </c>
      <c r="AL818" s="134">
        <v>6.8449999999999998</v>
      </c>
      <c r="AM818" s="134">
        <v>6.8150000000000004</v>
      </c>
      <c r="AN818" s="134">
        <v>2.3570000000000002</v>
      </c>
      <c r="AO818" s="134">
        <v>0.29299999999999998</v>
      </c>
      <c r="AP818" s="134">
        <v>0</v>
      </c>
      <c r="AQ818" s="134">
        <v>12.75</v>
      </c>
      <c r="AR818" s="134">
        <v>12.875</v>
      </c>
      <c r="AS818" s="134">
        <v>6.0000000000000001E-3</v>
      </c>
      <c r="AT818" s="133" t="s">
        <v>1761</v>
      </c>
      <c r="AU818" s="133" t="s">
        <v>7077</v>
      </c>
      <c r="AV818" s="133" t="s">
        <v>9601</v>
      </c>
      <c r="AW818" s="133" t="s">
        <v>9630</v>
      </c>
    </row>
    <row r="819" spans="1:49" x14ac:dyDescent="0.25">
      <c r="A819" s="80" t="s">
        <v>1779</v>
      </c>
      <c r="B819" s="80" t="s">
        <v>1780</v>
      </c>
      <c r="C819" s="80" t="s">
        <v>9776</v>
      </c>
      <c r="D819" s="80" t="s">
        <v>9777</v>
      </c>
      <c r="E819" s="80" t="s">
        <v>1781</v>
      </c>
      <c r="F819" s="80" t="s">
        <v>9778</v>
      </c>
      <c r="G819" s="80" t="s">
        <v>9668</v>
      </c>
      <c r="H819" s="80" t="s">
        <v>9779</v>
      </c>
      <c r="I819" s="80" t="s">
        <v>5375</v>
      </c>
      <c r="K819" s="80" t="s">
        <v>1820</v>
      </c>
      <c r="L819" s="80" t="s">
        <v>93</v>
      </c>
      <c r="M819" s="80" t="s">
        <v>1913</v>
      </c>
      <c r="N819" s="80" t="s">
        <v>3383</v>
      </c>
      <c r="O819" s="80" t="s">
        <v>3546</v>
      </c>
      <c r="P819" s="80" t="s">
        <v>4101</v>
      </c>
      <c r="Q819" s="80" t="s">
        <v>5375</v>
      </c>
      <c r="R819" s="80" t="s">
        <v>5476</v>
      </c>
      <c r="S819" s="80" t="s">
        <v>1766</v>
      </c>
      <c r="T819" s="80" t="s">
        <v>1757</v>
      </c>
      <c r="U819" s="110">
        <v>5.8</v>
      </c>
      <c r="V819" s="110">
        <v>34.799999999999997</v>
      </c>
      <c r="W819" s="91">
        <v>1.47</v>
      </c>
      <c r="X819" s="91">
        <v>17.64</v>
      </c>
      <c r="Y819" s="110" t="s">
        <v>7087</v>
      </c>
      <c r="Z819" s="110" t="s">
        <v>1</v>
      </c>
      <c r="AB819" s="133" t="s">
        <v>7185</v>
      </c>
      <c r="AC819" s="133" t="s">
        <v>7185</v>
      </c>
      <c r="AD819" s="133" t="s">
        <v>1759</v>
      </c>
      <c r="AE819" s="79">
        <v>12</v>
      </c>
      <c r="AF819" s="79" t="s">
        <v>11111</v>
      </c>
      <c r="AG819" s="134">
        <v>1.5</v>
      </c>
      <c r="AH819" s="134">
        <v>6.5</v>
      </c>
      <c r="AI819" s="134">
        <v>6.5</v>
      </c>
      <c r="AJ819" s="134">
        <v>0.43099999999999999</v>
      </c>
      <c r="AK819" s="134">
        <v>13.688000000000001</v>
      </c>
      <c r="AL819" s="134">
        <v>13.063000000000001</v>
      </c>
      <c r="AM819" s="134">
        <v>7</v>
      </c>
      <c r="AN819" s="134">
        <v>5.8920000000000003</v>
      </c>
      <c r="AO819" s="134">
        <v>0.72399999999999998</v>
      </c>
      <c r="AP819" s="134">
        <v>5.5E-2</v>
      </c>
      <c r="AQ819" s="134">
        <v>12.875</v>
      </c>
      <c r="AR819" s="134">
        <v>12.875</v>
      </c>
      <c r="AS819" s="134">
        <v>6.0000000000000001E-3</v>
      </c>
      <c r="AT819" s="133" t="s">
        <v>7075</v>
      </c>
      <c r="AU819" s="133" t="s">
        <v>1758</v>
      </c>
      <c r="AV819" s="133" t="s">
        <v>9601</v>
      </c>
      <c r="AW819" s="133" t="s">
        <v>9630</v>
      </c>
    </row>
    <row r="820" spans="1:49" x14ac:dyDescent="0.25">
      <c r="A820" s="80" t="s">
        <v>1779</v>
      </c>
      <c r="B820" s="80" t="s">
        <v>1780</v>
      </c>
      <c r="C820" s="80" t="s">
        <v>10292</v>
      </c>
      <c r="D820" s="80" t="s">
        <v>10293</v>
      </c>
      <c r="E820" s="80" t="s">
        <v>1781</v>
      </c>
      <c r="F820" s="80" t="s">
        <v>10294</v>
      </c>
      <c r="G820" s="80" t="s">
        <v>9812</v>
      </c>
      <c r="H820" s="80" t="s">
        <v>9779</v>
      </c>
      <c r="I820" s="80" t="s">
        <v>5375</v>
      </c>
      <c r="K820" s="80" t="s">
        <v>1820</v>
      </c>
      <c r="L820" s="80" t="s">
        <v>853</v>
      </c>
      <c r="M820" s="80" t="s">
        <v>2582</v>
      </c>
      <c r="N820" s="80" t="s">
        <v>3366</v>
      </c>
      <c r="O820" s="80" t="s">
        <v>3555</v>
      </c>
      <c r="P820" s="80" t="s">
        <v>4239</v>
      </c>
      <c r="Q820" s="80" t="s">
        <v>5375</v>
      </c>
      <c r="R820" s="80" t="s">
        <v>6149</v>
      </c>
      <c r="S820" s="80" t="s">
        <v>1766</v>
      </c>
      <c r="T820" s="80" t="s">
        <v>1757</v>
      </c>
      <c r="U820" s="110">
        <v>10.95</v>
      </c>
      <c r="V820" s="110">
        <v>65.7</v>
      </c>
      <c r="W820" s="91">
        <v>2.57</v>
      </c>
      <c r="X820" s="91">
        <v>30.84</v>
      </c>
      <c r="Y820" s="110" t="s">
        <v>7087</v>
      </c>
      <c r="Z820" s="110" t="s">
        <v>7088</v>
      </c>
      <c r="AB820" s="133" t="s">
        <v>7858</v>
      </c>
      <c r="AC820" s="133" t="s">
        <v>7858</v>
      </c>
      <c r="AD820" s="133" t="s">
        <v>1759</v>
      </c>
      <c r="AE820" s="79">
        <v>12</v>
      </c>
      <c r="AF820" s="79" t="s">
        <v>11234</v>
      </c>
      <c r="AG820" s="134">
        <v>3.125</v>
      </c>
      <c r="AH820" s="134">
        <v>4.25</v>
      </c>
      <c r="AI820" s="134">
        <v>8</v>
      </c>
      <c r="AJ820" s="134">
        <v>0.63100000000000001</v>
      </c>
      <c r="AK820" s="134">
        <v>17.2</v>
      </c>
      <c r="AL820" s="134">
        <v>8.4499999999999993</v>
      </c>
      <c r="AM820" s="134">
        <v>10.525</v>
      </c>
      <c r="AN820" s="134">
        <v>8.2420000000000009</v>
      </c>
      <c r="AO820" s="134">
        <v>0.88500000000000001</v>
      </c>
      <c r="AP820" s="134">
        <v>0</v>
      </c>
      <c r="AQ820" s="134">
        <v>16</v>
      </c>
      <c r="AR820" s="134">
        <v>16</v>
      </c>
      <c r="AS820" s="134">
        <v>2.5000000000000001E-2</v>
      </c>
      <c r="AT820" s="133" t="s">
        <v>1767</v>
      </c>
      <c r="AU820" s="133" t="s">
        <v>1764</v>
      </c>
      <c r="AV820" s="133" t="s">
        <v>9601</v>
      </c>
      <c r="AW820" s="133" t="s">
        <v>9630</v>
      </c>
    </row>
    <row r="821" spans="1:49" x14ac:dyDescent="0.25">
      <c r="A821" s="80" t="s">
        <v>1779</v>
      </c>
      <c r="B821" s="80" t="s">
        <v>1784</v>
      </c>
      <c r="C821" s="80" t="s">
        <v>10256</v>
      </c>
      <c r="D821" s="80" t="s">
        <v>10257</v>
      </c>
      <c r="E821" s="80" t="s">
        <v>1788</v>
      </c>
      <c r="F821" s="80" t="s">
        <v>10258</v>
      </c>
      <c r="G821" s="80" t="s">
        <v>9677</v>
      </c>
      <c r="H821" s="80" t="s">
        <v>10259</v>
      </c>
      <c r="I821" s="80" t="s">
        <v>5376</v>
      </c>
      <c r="K821" s="80" t="s">
        <v>1820</v>
      </c>
      <c r="L821" s="80" t="s">
        <v>658</v>
      </c>
      <c r="M821" s="80" t="s">
        <v>13197</v>
      </c>
      <c r="N821" s="80" t="s">
        <v>3435</v>
      </c>
      <c r="O821" s="80" t="s">
        <v>3811</v>
      </c>
      <c r="P821" s="80" t="s">
        <v>4900</v>
      </c>
      <c r="Q821" s="80" t="s">
        <v>5374</v>
      </c>
      <c r="R821" s="80" t="s">
        <v>6367</v>
      </c>
      <c r="S821" s="80" t="s">
        <v>1760</v>
      </c>
      <c r="T821" s="80" t="s">
        <v>1757</v>
      </c>
      <c r="U821" s="110">
        <v>7.85</v>
      </c>
      <c r="V821" s="110">
        <v>47.1</v>
      </c>
      <c r="W821" s="91">
        <v>2.7475000000000001</v>
      </c>
      <c r="X821" s="91">
        <v>32.97</v>
      </c>
      <c r="Y821" s="110" t="s">
        <v>7087</v>
      </c>
      <c r="Z821" s="110" t="s">
        <v>1</v>
      </c>
      <c r="AB821" s="133" t="s">
        <v>8077</v>
      </c>
      <c r="AC821" s="133" t="s">
        <v>9296</v>
      </c>
      <c r="AD821" s="133" t="s">
        <v>1759</v>
      </c>
      <c r="AE821" s="79">
        <v>12</v>
      </c>
      <c r="AF821" s="79" t="s">
        <v>11145</v>
      </c>
      <c r="AG821" s="134">
        <v>0.75</v>
      </c>
      <c r="AH821" s="134">
        <v>8.875</v>
      </c>
      <c r="AI821" s="134">
        <v>8.875</v>
      </c>
      <c r="AJ821" s="134">
        <v>0.22500000000000001</v>
      </c>
      <c r="AK821" s="134">
        <v>9.2200000000000006</v>
      </c>
      <c r="AL821" s="134">
        <v>7.97</v>
      </c>
      <c r="AM821" s="134">
        <v>9.44</v>
      </c>
      <c r="AN821" s="134">
        <v>3.1</v>
      </c>
      <c r="AO821" s="134">
        <v>0.40100000000000002</v>
      </c>
      <c r="AP821" s="134">
        <v>0.5</v>
      </c>
      <c r="AQ821" s="134">
        <v>8.75</v>
      </c>
      <c r="AR821" s="134">
        <v>8.75</v>
      </c>
      <c r="AS821" s="134"/>
      <c r="AT821" s="133" t="s">
        <v>1761</v>
      </c>
      <c r="AU821" s="133" t="s">
        <v>7065</v>
      </c>
      <c r="AV821" s="133" t="s">
        <v>9603</v>
      </c>
      <c r="AW821" s="133" t="s">
        <v>9630</v>
      </c>
    </row>
    <row r="822" spans="1:49" x14ac:dyDescent="0.25">
      <c r="A822" s="80" t="s">
        <v>1779</v>
      </c>
      <c r="B822" s="80" t="s">
        <v>1780</v>
      </c>
      <c r="C822" s="80" t="s">
        <v>10292</v>
      </c>
      <c r="D822" s="80" t="s">
        <v>10293</v>
      </c>
      <c r="E822" s="80" t="s">
        <v>1781</v>
      </c>
      <c r="F822" s="80" t="s">
        <v>10294</v>
      </c>
      <c r="G822" s="80" t="s">
        <v>9812</v>
      </c>
      <c r="H822" s="80" t="s">
        <v>9779</v>
      </c>
      <c r="I822" s="80" t="s">
        <v>5375</v>
      </c>
      <c r="K822" s="80" t="s">
        <v>1820</v>
      </c>
      <c r="L822" s="80" t="s">
        <v>184</v>
      </c>
      <c r="M822" s="80" t="s">
        <v>2584</v>
      </c>
      <c r="N822" s="80" t="s">
        <v>3367</v>
      </c>
      <c r="O822" s="80" t="s">
        <v>3555</v>
      </c>
      <c r="P822" s="80" t="s">
        <v>4480</v>
      </c>
      <c r="Q822" s="80" t="s">
        <v>5375</v>
      </c>
      <c r="R822" s="80" t="s">
        <v>6151</v>
      </c>
      <c r="S822" s="80" t="s">
        <v>1766</v>
      </c>
      <c r="T822" s="80" t="s">
        <v>1757</v>
      </c>
      <c r="U822" s="110">
        <v>10.95</v>
      </c>
      <c r="V822" s="110">
        <v>65.7</v>
      </c>
      <c r="W822" s="91">
        <v>2.57</v>
      </c>
      <c r="X822" s="91">
        <v>30.84</v>
      </c>
      <c r="Y822" s="110" t="s">
        <v>7087</v>
      </c>
      <c r="Z822" s="110" t="s">
        <v>7088</v>
      </c>
      <c r="AB822" s="133" t="s">
        <v>7860</v>
      </c>
      <c r="AC822" s="133" t="s">
        <v>9184</v>
      </c>
      <c r="AD822" s="133" t="s">
        <v>1759</v>
      </c>
      <c r="AE822" s="79">
        <v>12</v>
      </c>
      <c r="AF822" s="79" t="s">
        <v>11234</v>
      </c>
      <c r="AG822" s="134">
        <v>3.125</v>
      </c>
      <c r="AH822" s="134">
        <v>4.25</v>
      </c>
      <c r="AI822" s="134">
        <v>8</v>
      </c>
      <c r="AJ822" s="134">
        <v>0.63100000000000001</v>
      </c>
      <c r="AK822" s="134">
        <v>17.2</v>
      </c>
      <c r="AL822" s="134">
        <v>8.4499999999999993</v>
      </c>
      <c r="AM822" s="134">
        <v>10.525</v>
      </c>
      <c r="AN822" s="134">
        <v>8.2420000000000009</v>
      </c>
      <c r="AO822" s="134">
        <v>0.88500000000000001</v>
      </c>
      <c r="AP822" s="134">
        <v>0</v>
      </c>
      <c r="AQ822" s="134">
        <v>16</v>
      </c>
      <c r="AR822" s="134">
        <v>16</v>
      </c>
      <c r="AS822" s="134">
        <v>2.5000000000000001E-2</v>
      </c>
      <c r="AT822" s="133" t="s">
        <v>1767</v>
      </c>
      <c r="AU822" s="133" t="s">
        <v>1764</v>
      </c>
      <c r="AV822" s="133" t="s">
        <v>9601</v>
      </c>
      <c r="AW822" s="133" t="s">
        <v>9630</v>
      </c>
    </row>
    <row r="823" spans="1:49" x14ac:dyDescent="0.25">
      <c r="A823" s="80" t="s">
        <v>1779</v>
      </c>
      <c r="B823" s="80" t="s">
        <v>1780</v>
      </c>
      <c r="C823" s="80" t="s">
        <v>9776</v>
      </c>
      <c r="D823" s="80" t="s">
        <v>9777</v>
      </c>
      <c r="E823" s="80" t="s">
        <v>1781</v>
      </c>
      <c r="F823" s="80" t="s">
        <v>9778</v>
      </c>
      <c r="G823" s="80" t="s">
        <v>9668</v>
      </c>
      <c r="H823" s="80" t="s">
        <v>9779</v>
      </c>
      <c r="I823" s="80" t="s">
        <v>5375</v>
      </c>
      <c r="K823" s="80" t="s">
        <v>1820</v>
      </c>
      <c r="L823" s="80" t="s">
        <v>792</v>
      </c>
      <c r="M823" s="80" t="s">
        <v>1918</v>
      </c>
      <c r="N823" s="80" t="s">
        <v>3395</v>
      </c>
      <c r="O823" s="80" t="s">
        <v>3546</v>
      </c>
      <c r="P823" s="80" t="s">
        <v>4106</v>
      </c>
      <c r="Q823" s="80" t="s">
        <v>5375</v>
      </c>
      <c r="R823" s="80" t="s">
        <v>5481</v>
      </c>
      <c r="S823" s="80" t="s">
        <v>1766</v>
      </c>
      <c r="T823" s="80" t="s">
        <v>1757</v>
      </c>
      <c r="U823" s="110">
        <v>5.8</v>
      </c>
      <c r="V823" s="110">
        <v>34.799999999999997</v>
      </c>
      <c r="W823" s="91">
        <v>1.47</v>
      </c>
      <c r="X823" s="91">
        <v>17.64</v>
      </c>
      <c r="Y823" s="110" t="s">
        <v>7087</v>
      </c>
      <c r="Z823" s="110" t="s">
        <v>1</v>
      </c>
      <c r="AB823" s="133" t="s">
        <v>7190</v>
      </c>
      <c r="AC823" s="133" t="s">
        <v>7190</v>
      </c>
      <c r="AD823" s="133" t="s">
        <v>1759</v>
      </c>
      <c r="AE823" s="79">
        <v>12</v>
      </c>
      <c r="AF823" s="79" t="s">
        <v>11111</v>
      </c>
      <c r="AG823" s="134">
        <v>1.5</v>
      </c>
      <c r="AH823" s="134">
        <v>6.5</v>
      </c>
      <c r="AI823" s="134">
        <v>6.5</v>
      </c>
      <c r="AJ823" s="134">
        <v>0.43099999999999999</v>
      </c>
      <c r="AK823" s="134">
        <v>13.688000000000001</v>
      </c>
      <c r="AL823" s="134">
        <v>13.063000000000001</v>
      </c>
      <c r="AM823" s="134">
        <v>7</v>
      </c>
      <c r="AN823" s="134">
        <v>5.8920000000000003</v>
      </c>
      <c r="AO823" s="134">
        <v>0.72399999999999998</v>
      </c>
      <c r="AP823" s="134">
        <v>5.5E-2</v>
      </c>
      <c r="AQ823" s="134">
        <v>12.875</v>
      </c>
      <c r="AR823" s="134">
        <v>12.875</v>
      </c>
      <c r="AS823" s="134">
        <v>6.0000000000000001E-3</v>
      </c>
      <c r="AT823" s="133" t="s">
        <v>7075</v>
      </c>
      <c r="AU823" s="133" t="s">
        <v>1758</v>
      </c>
      <c r="AV823" s="133" t="s">
        <v>9601</v>
      </c>
      <c r="AW823" s="133" t="s">
        <v>9630</v>
      </c>
    </row>
    <row r="824" spans="1:49" x14ac:dyDescent="0.25">
      <c r="A824" s="80" t="s">
        <v>1779</v>
      </c>
      <c r="B824" s="80" t="s">
        <v>1780</v>
      </c>
      <c r="C824" s="80" t="s">
        <v>7082</v>
      </c>
      <c r="D824" s="80" t="s">
        <v>10071</v>
      </c>
      <c r="E824" s="80" t="s">
        <v>1771</v>
      </c>
      <c r="F824" s="80" t="s">
        <v>10072</v>
      </c>
      <c r="G824" s="80" t="s">
        <v>9668</v>
      </c>
      <c r="H824" s="80" t="s">
        <v>10059</v>
      </c>
      <c r="I824" s="80" t="s">
        <v>9728</v>
      </c>
      <c r="K824" s="80" t="s">
        <v>1820</v>
      </c>
      <c r="L824" s="80" t="s">
        <v>557</v>
      </c>
      <c r="M824" s="80" t="s">
        <v>2329</v>
      </c>
      <c r="N824" s="80" t="s">
        <v>3383</v>
      </c>
      <c r="O824" s="80" t="s">
        <v>3547</v>
      </c>
      <c r="P824" s="80" t="s">
        <v>4101</v>
      </c>
      <c r="Q824" s="80" t="s">
        <v>5379</v>
      </c>
      <c r="R824" s="80" t="s">
        <v>5894</v>
      </c>
      <c r="S824" s="80" t="s">
        <v>1763</v>
      </c>
      <c r="T824" s="80" t="s">
        <v>1757</v>
      </c>
      <c r="U824" s="110">
        <v>1.75</v>
      </c>
      <c r="V824" s="110">
        <v>10.5</v>
      </c>
      <c r="W824" s="91">
        <v>0.875</v>
      </c>
      <c r="X824" s="91">
        <v>10.5</v>
      </c>
      <c r="Y824" s="110" t="s">
        <v>7087</v>
      </c>
      <c r="Z824" s="110" t="s">
        <v>1</v>
      </c>
      <c r="AB824" s="133" t="s">
        <v>7603</v>
      </c>
      <c r="AC824" s="133" t="s">
        <v>7603</v>
      </c>
      <c r="AD824" s="133" t="s">
        <v>1759</v>
      </c>
      <c r="AE824" s="79">
        <v>12</v>
      </c>
      <c r="AF824" s="79" t="s">
        <v>11170</v>
      </c>
      <c r="AG824" s="134">
        <v>0.75</v>
      </c>
      <c r="AH824" s="134">
        <v>6.5</v>
      </c>
      <c r="AI824" s="134">
        <v>6.5</v>
      </c>
      <c r="AJ824" s="134">
        <v>0.17199999999999999</v>
      </c>
      <c r="AK824" s="134">
        <v>10.845000000000001</v>
      </c>
      <c r="AL824" s="134">
        <v>6.8449999999999998</v>
      </c>
      <c r="AM824" s="134">
        <v>6.8150000000000004</v>
      </c>
      <c r="AN824" s="134">
        <v>2.3570000000000002</v>
      </c>
      <c r="AO824" s="134">
        <v>0.29299999999999998</v>
      </c>
      <c r="AP824" s="134">
        <v>0</v>
      </c>
      <c r="AQ824" s="134">
        <v>12.75</v>
      </c>
      <c r="AR824" s="134">
        <v>12.875</v>
      </c>
      <c r="AS824" s="134">
        <v>6.0000000000000001E-3</v>
      </c>
      <c r="AT824" s="133" t="s">
        <v>1761</v>
      </c>
      <c r="AU824" s="133" t="s">
        <v>7077</v>
      </c>
      <c r="AV824" s="133" t="s">
        <v>9601</v>
      </c>
      <c r="AW824" s="133" t="s">
        <v>9630</v>
      </c>
    </row>
    <row r="825" spans="1:49" x14ac:dyDescent="0.25">
      <c r="A825" s="80" t="s">
        <v>1779</v>
      </c>
      <c r="B825" s="80" t="s">
        <v>1784</v>
      </c>
      <c r="C825" s="80" t="s">
        <v>1757</v>
      </c>
      <c r="D825" s="80" t="s">
        <v>10000</v>
      </c>
      <c r="E825" s="80" t="s">
        <v>1785</v>
      </c>
      <c r="F825" s="80" t="s">
        <v>10001</v>
      </c>
      <c r="G825" s="80" t="s">
        <v>9726</v>
      </c>
      <c r="H825" s="80" t="s">
        <v>9793</v>
      </c>
      <c r="I825" s="80" t="s">
        <v>5376</v>
      </c>
      <c r="K825" s="80" t="s">
        <v>1820</v>
      </c>
      <c r="L825" s="80" t="s">
        <v>661</v>
      </c>
      <c r="M825" s="80" t="s">
        <v>2793</v>
      </c>
      <c r="N825" s="80" t="s">
        <v>3435</v>
      </c>
      <c r="O825" s="80" t="s">
        <v>3812</v>
      </c>
      <c r="P825" s="80" t="s">
        <v>4901</v>
      </c>
      <c r="Q825" s="80" t="s">
        <v>5374</v>
      </c>
      <c r="R825" s="80" t="s">
        <v>6368</v>
      </c>
      <c r="S825" s="80" t="s">
        <v>1760</v>
      </c>
      <c r="T825" s="80" t="s">
        <v>1757</v>
      </c>
      <c r="U825" s="110">
        <v>5.7</v>
      </c>
      <c r="V825" s="110">
        <v>34.200000000000003</v>
      </c>
      <c r="W825" s="91">
        <v>2.8428800000000001</v>
      </c>
      <c r="X825" s="91">
        <v>34.1145</v>
      </c>
      <c r="Y825" s="110" t="s">
        <v>14933</v>
      </c>
      <c r="Z825" s="110" t="s">
        <v>1</v>
      </c>
      <c r="AB825" s="133" t="s">
        <v>8078</v>
      </c>
      <c r="AC825" s="133" t="s">
        <v>8078</v>
      </c>
      <c r="AD825" s="133" t="s">
        <v>1759</v>
      </c>
      <c r="AE825" s="79">
        <v>12</v>
      </c>
      <c r="AF825" s="79" t="s">
        <v>11098</v>
      </c>
      <c r="AG825" s="134">
        <v>3.15</v>
      </c>
      <c r="AH825" s="134">
        <v>3.15</v>
      </c>
      <c r="AI825" s="134">
        <v>5.51</v>
      </c>
      <c r="AJ825" s="134">
        <v>0.16800000000000001</v>
      </c>
      <c r="AK825" s="134">
        <v>9.9700000000000006</v>
      </c>
      <c r="AL825" s="134">
        <v>6.72</v>
      </c>
      <c r="AM825" s="134">
        <v>8.69</v>
      </c>
      <c r="AN825" s="134">
        <v>2.1</v>
      </c>
      <c r="AO825" s="134">
        <v>0.33700000000000002</v>
      </c>
      <c r="AP825" s="134">
        <v>3.125</v>
      </c>
      <c r="AQ825" s="134">
        <v>3.125</v>
      </c>
      <c r="AR825" s="134">
        <v>3.75</v>
      </c>
      <c r="AS825" s="134"/>
      <c r="AT825" s="133" t="s">
        <v>9567</v>
      </c>
      <c r="AU825" s="133" t="s">
        <v>7065</v>
      </c>
      <c r="AV825" s="133" t="s">
        <v>9608</v>
      </c>
      <c r="AW825" s="133" t="s">
        <v>9629</v>
      </c>
    </row>
    <row r="826" spans="1:49" x14ac:dyDescent="0.25">
      <c r="A826" s="80" t="s">
        <v>1779</v>
      </c>
      <c r="B826" s="80" t="s">
        <v>1780</v>
      </c>
      <c r="C826" s="80" t="s">
        <v>9776</v>
      </c>
      <c r="D826" s="80" t="s">
        <v>9777</v>
      </c>
      <c r="E826" s="80" t="s">
        <v>1781</v>
      </c>
      <c r="F826" s="80" t="s">
        <v>9778</v>
      </c>
      <c r="G826" s="80" t="s">
        <v>9668</v>
      </c>
      <c r="H826" s="80" t="s">
        <v>9779</v>
      </c>
      <c r="I826" s="80" t="s">
        <v>5375</v>
      </c>
      <c r="K826" s="80" t="s">
        <v>1820</v>
      </c>
      <c r="L826" s="80" t="s">
        <v>96</v>
      </c>
      <c r="M826" s="80" t="s">
        <v>1925</v>
      </c>
      <c r="N826" s="80" t="s">
        <v>3370</v>
      </c>
      <c r="O826" s="80" t="s">
        <v>3546</v>
      </c>
      <c r="P826" s="80" t="s">
        <v>4113</v>
      </c>
      <c r="Q826" s="80" t="s">
        <v>5375</v>
      </c>
      <c r="R826" s="80" t="s">
        <v>5488</v>
      </c>
      <c r="S826" s="80" t="s">
        <v>1766</v>
      </c>
      <c r="T826" s="80" t="s">
        <v>1757</v>
      </c>
      <c r="U826" s="110">
        <v>5.8</v>
      </c>
      <c r="V826" s="110">
        <v>34.799999999999997</v>
      </c>
      <c r="W826" s="91">
        <v>1.47</v>
      </c>
      <c r="X826" s="91">
        <v>17.64</v>
      </c>
      <c r="Y826" s="110" t="s">
        <v>7087</v>
      </c>
      <c r="Z826" s="110" t="s">
        <v>1</v>
      </c>
      <c r="AB826" s="133" t="s">
        <v>7197</v>
      </c>
      <c r="AC826" s="133" t="s">
        <v>7197</v>
      </c>
      <c r="AD826" s="133" t="s">
        <v>1759</v>
      </c>
      <c r="AE826" s="79">
        <v>12</v>
      </c>
      <c r="AF826" s="79" t="s">
        <v>11111</v>
      </c>
      <c r="AG826" s="134">
        <v>1.5</v>
      </c>
      <c r="AH826" s="134">
        <v>6.5</v>
      </c>
      <c r="AI826" s="134">
        <v>6.5</v>
      </c>
      <c r="AJ826" s="134">
        <v>0.43099999999999999</v>
      </c>
      <c r="AK826" s="134">
        <v>13.688000000000001</v>
      </c>
      <c r="AL826" s="134">
        <v>13.063000000000001</v>
      </c>
      <c r="AM826" s="134">
        <v>7</v>
      </c>
      <c r="AN826" s="134">
        <v>5.8920000000000003</v>
      </c>
      <c r="AO826" s="134">
        <v>0.72399999999999998</v>
      </c>
      <c r="AP826" s="134">
        <v>5.5E-2</v>
      </c>
      <c r="AQ826" s="134">
        <v>12.875</v>
      </c>
      <c r="AR826" s="134">
        <v>12.875</v>
      </c>
      <c r="AS826" s="134">
        <v>6.0000000000000001E-3</v>
      </c>
      <c r="AT826" s="133" t="s">
        <v>7075</v>
      </c>
      <c r="AU826" s="133" t="s">
        <v>1758</v>
      </c>
      <c r="AV826" s="133" t="s">
        <v>9601</v>
      </c>
      <c r="AW826" s="133" t="s">
        <v>9630</v>
      </c>
    </row>
    <row r="827" spans="1:49" x14ac:dyDescent="0.25">
      <c r="A827" s="80" t="s">
        <v>1779</v>
      </c>
      <c r="B827" s="80" t="s">
        <v>1780</v>
      </c>
      <c r="C827" s="80" t="s">
        <v>7082</v>
      </c>
      <c r="D827" s="80" t="s">
        <v>10071</v>
      </c>
      <c r="E827" s="80" t="s">
        <v>1771</v>
      </c>
      <c r="F827" s="80" t="s">
        <v>10072</v>
      </c>
      <c r="G827" s="80" t="s">
        <v>9668</v>
      </c>
      <c r="H827" s="80" t="s">
        <v>10059</v>
      </c>
      <c r="I827" s="80" t="s">
        <v>9728</v>
      </c>
      <c r="K827" s="80" t="s">
        <v>1820</v>
      </c>
      <c r="L827" s="80" t="s">
        <v>1086</v>
      </c>
      <c r="M827" s="80" t="s">
        <v>2334</v>
      </c>
      <c r="N827" s="80" t="s">
        <v>3371</v>
      </c>
      <c r="O827" s="80" t="s">
        <v>3547</v>
      </c>
      <c r="P827" s="80" t="s">
        <v>4233</v>
      </c>
      <c r="Q827" s="80" t="s">
        <v>5379</v>
      </c>
      <c r="R827" s="80" t="s">
        <v>5899</v>
      </c>
      <c r="S827" s="80" t="s">
        <v>1763</v>
      </c>
      <c r="T827" s="80" t="s">
        <v>1757</v>
      </c>
      <c r="U827" s="110">
        <v>1.75</v>
      </c>
      <c r="V827" s="110">
        <v>10.5</v>
      </c>
      <c r="W827" s="91">
        <v>0.875</v>
      </c>
      <c r="X827" s="91">
        <v>10.5</v>
      </c>
      <c r="Y827" s="110" t="s">
        <v>7087</v>
      </c>
      <c r="Z827" s="110" t="s">
        <v>1</v>
      </c>
      <c r="AB827" s="133" t="s">
        <v>7608</v>
      </c>
      <c r="AC827" s="133" t="s">
        <v>7608</v>
      </c>
      <c r="AD827" s="133" t="s">
        <v>1759</v>
      </c>
      <c r="AE827" s="79">
        <v>12</v>
      </c>
      <c r="AF827" s="79" t="s">
        <v>11170</v>
      </c>
      <c r="AG827" s="134">
        <v>0.75</v>
      </c>
      <c r="AH827" s="134">
        <v>6.5</v>
      </c>
      <c r="AI827" s="134">
        <v>6.5</v>
      </c>
      <c r="AJ827" s="134">
        <v>0.17199999999999999</v>
      </c>
      <c r="AK827" s="134">
        <v>10.845000000000001</v>
      </c>
      <c r="AL827" s="134">
        <v>6.8449999999999998</v>
      </c>
      <c r="AM827" s="134">
        <v>6.8150000000000004</v>
      </c>
      <c r="AN827" s="134">
        <v>2.3570000000000002</v>
      </c>
      <c r="AO827" s="134">
        <v>0.29299999999999998</v>
      </c>
      <c r="AP827" s="134">
        <v>5.5E-2</v>
      </c>
      <c r="AQ827" s="134">
        <v>12.875</v>
      </c>
      <c r="AR827" s="134">
        <v>12.875</v>
      </c>
      <c r="AS827" s="134">
        <v>6.0000000000000001E-3</v>
      </c>
      <c r="AT827" s="133" t="s">
        <v>1761</v>
      </c>
      <c r="AU827" s="133" t="s">
        <v>7077</v>
      </c>
      <c r="AV827" s="133" t="s">
        <v>9601</v>
      </c>
      <c r="AW827" s="133" t="s">
        <v>9630</v>
      </c>
    </row>
    <row r="828" spans="1:49" x14ac:dyDescent="0.25">
      <c r="A828" s="80" t="s">
        <v>1779</v>
      </c>
      <c r="B828" s="80" t="s">
        <v>1780</v>
      </c>
      <c r="C828" s="80" t="s">
        <v>9759</v>
      </c>
      <c r="D828" s="80" t="s">
        <v>9760</v>
      </c>
      <c r="E828" s="80" t="s">
        <v>1772</v>
      </c>
      <c r="F828" s="80" t="s">
        <v>9761</v>
      </c>
      <c r="G828" s="80" t="s">
        <v>9729</v>
      </c>
      <c r="H828" s="80" t="s">
        <v>9762</v>
      </c>
      <c r="I828" s="80" t="s">
        <v>5375</v>
      </c>
      <c r="K828" s="80" t="s">
        <v>1820</v>
      </c>
      <c r="L828" s="80" t="s">
        <v>1046</v>
      </c>
      <c r="M828" s="80" t="s">
        <v>1928</v>
      </c>
      <c r="N828" s="80" t="s">
        <v>3388</v>
      </c>
      <c r="O828" s="80" t="s">
        <v>3541</v>
      </c>
      <c r="P828" s="80" t="s">
        <v>4116</v>
      </c>
      <c r="Q828" s="80" t="s">
        <v>5375</v>
      </c>
      <c r="R828" s="80" t="s">
        <v>5491</v>
      </c>
      <c r="S828" s="80" t="s">
        <v>1763</v>
      </c>
      <c r="T828" s="80" t="s">
        <v>1757</v>
      </c>
      <c r="U828" s="110">
        <v>8.9</v>
      </c>
      <c r="V828" s="110">
        <v>53.4</v>
      </c>
      <c r="W828" s="91">
        <v>3.2827999999999999</v>
      </c>
      <c r="X828" s="91">
        <v>39.393599999999999</v>
      </c>
      <c r="Y828" s="110" t="s">
        <v>14932</v>
      </c>
      <c r="Z828" s="110" t="s">
        <v>1</v>
      </c>
      <c r="AB828" s="133" t="s">
        <v>7200</v>
      </c>
      <c r="AC828" s="133" t="s">
        <v>8833</v>
      </c>
      <c r="AD828" s="133" t="s">
        <v>1759</v>
      </c>
      <c r="AE828" s="79">
        <v>12</v>
      </c>
      <c r="AF828" s="79" t="s">
        <v>11108</v>
      </c>
      <c r="AG828" s="134">
        <v>3.9</v>
      </c>
      <c r="AH828" s="134">
        <v>3.9</v>
      </c>
      <c r="AI828" s="134">
        <v>10.9</v>
      </c>
      <c r="AJ828" s="134">
        <v>0.496</v>
      </c>
      <c r="AK828" s="134">
        <v>23.5</v>
      </c>
      <c r="AL828" s="134">
        <v>8</v>
      </c>
      <c r="AM828" s="134">
        <v>11</v>
      </c>
      <c r="AN828" s="134">
        <v>6.2</v>
      </c>
      <c r="AO828" s="134">
        <v>1.1970000000000001</v>
      </c>
      <c r="AP828" s="134">
        <v>3.75</v>
      </c>
      <c r="AQ828" s="134">
        <v>3.75</v>
      </c>
      <c r="AR828" s="134">
        <v>4.5</v>
      </c>
      <c r="AS828" s="134">
        <v>2.5000000000000001E-2</v>
      </c>
      <c r="AT828" s="133" t="s">
        <v>1767</v>
      </c>
      <c r="AU828" s="133" t="s">
        <v>1764</v>
      </c>
      <c r="AV828" s="133" t="s">
        <v>9598</v>
      </c>
      <c r="AW828" s="133" t="s">
        <v>9629</v>
      </c>
    </row>
    <row r="829" spans="1:49" x14ac:dyDescent="0.25">
      <c r="A829" s="80" t="s">
        <v>1779</v>
      </c>
      <c r="B829" s="80" t="s">
        <v>1780</v>
      </c>
      <c r="C829" s="80" t="s">
        <v>10292</v>
      </c>
      <c r="D829" s="80" t="s">
        <v>10293</v>
      </c>
      <c r="E829" s="80" t="s">
        <v>1781</v>
      </c>
      <c r="F829" s="80" t="s">
        <v>10294</v>
      </c>
      <c r="G829" s="80" t="s">
        <v>9812</v>
      </c>
      <c r="H829" s="80" t="s">
        <v>9779</v>
      </c>
      <c r="I829" s="80" t="s">
        <v>5375</v>
      </c>
      <c r="K829" s="80" t="s">
        <v>1820</v>
      </c>
      <c r="L829" s="80" t="s">
        <v>402</v>
      </c>
      <c r="M829" s="80" t="s">
        <v>2587</v>
      </c>
      <c r="N829" s="80" t="s">
        <v>3381</v>
      </c>
      <c r="O829" s="80" t="s">
        <v>3555</v>
      </c>
      <c r="P829" s="80" t="s">
        <v>4458</v>
      </c>
      <c r="Q829" s="80" t="s">
        <v>5375</v>
      </c>
      <c r="R829" s="80" t="s">
        <v>6155</v>
      </c>
      <c r="S829" s="80" t="s">
        <v>1766</v>
      </c>
      <c r="T829" s="80" t="s">
        <v>1757</v>
      </c>
      <c r="U829" s="110">
        <v>10.95</v>
      </c>
      <c r="V829" s="110">
        <v>65.7</v>
      </c>
      <c r="W829" s="91">
        <v>2.57</v>
      </c>
      <c r="X829" s="91">
        <v>30.84</v>
      </c>
      <c r="Y829" s="110" t="s">
        <v>7087</v>
      </c>
      <c r="Z829" s="110" t="s">
        <v>7088</v>
      </c>
      <c r="AB829" s="133" t="s">
        <v>7864</v>
      </c>
      <c r="AC829" s="133" t="s">
        <v>9188</v>
      </c>
      <c r="AD829" s="133" t="s">
        <v>1759</v>
      </c>
      <c r="AE829" s="79">
        <v>12</v>
      </c>
      <c r="AF829" s="79" t="s">
        <v>11234</v>
      </c>
      <c r="AG829" s="134">
        <v>3.125</v>
      </c>
      <c r="AH829" s="134">
        <v>4.25</v>
      </c>
      <c r="AI829" s="134">
        <v>8</v>
      </c>
      <c r="AJ829" s="134">
        <v>0.63100000000000001</v>
      </c>
      <c r="AK829" s="134">
        <v>17.2</v>
      </c>
      <c r="AL829" s="134">
        <v>8.4499999999999993</v>
      </c>
      <c r="AM829" s="134">
        <v>10.525</v>
      </c>
      <c r="AN829" s="134">
        <v>8.2420000000000009</v>
      </c>
      <c r="AO829" s="134">
        <v>0.88500000000000001</v>
      </c>
      <c r="AP829" s="134">
        <v>0</v>
      </c>
      <c r="AQ829" s="134">
        <v>16</v>
      </c>
      <c r="AR829" s="134">
        <v>16</v>
      </c>
      <c r="AS829" s="134">
        <v>2.5000000000000001E-2</v>
      </c>
      <c r="AT829" s="133" t="s">
        <v>1767</v>
      </c>
      <c r="AU829" s="133" t="s">
        <v>1764</v>
      </c>
      <c r="AV829" s="133" t="s">
        <v>9601</v>
      </c>
      <c r="AW829" s="133" t="s">
        <v>9630</v>
      </c>
    </row>
    <row r="830" spans="1:49" x14ac:dyDescent="0.25">
      <c r="A830" s="80" t="s">
        <v>1779</v>
      </c>
      <c r="B830" s="80" t="s">
        <v>1780</v>
      </c>
      <c r="C830" s="80" t="s">
        <v>9682</v>
      </c>
      <c r="D830" s="80" t="s">
        <v>9683</v>
      </c>
      <c r="E830" s="80" t="s">
        <v>1772</v>
      </c>
      <c r="F830" s="80" t="s">
        <v>9684</v>
      </c>
      <c r="G830" s="80" t="s">
        <v>9685</v>
      </c>
      <c r="H830" s="80" t="s">
        <v>9686</v>
      </c>
      <c r="I830" s="80" t="s">
        <v>5375</v>
      </c>
      <c r="K830" s="80" t="s">
        <v>1820</v>
      </c>
      <c r="L830" s="80" t="s">
        <v>162</v>
      </c>
      <c r="M830" s="80" t="s">
        <v>2338</v>
      </c>
      <c r="N830" s="80" t="s">
        <v>3391</v>
      </c>
      <c r="O830" s="80" t="s">
        <v>3525</v>
      </c>
      <c r="P830" s="80" t="s">
        <v>4493</v>
      </c>
      <c r="Q830" s="80" t="s">
        <v>5375</v>
      </c>
      <c r="R830" s="80" t="s">
        <v>5903</v>
      </c>
      <c r="S830" s="80" t="s">
        <v>1763</v>
      </c>
      <c r="T830" s="80" t="s">
        <v>1757</v>
      </c>
      <c r="U830" s="110">
        <v>19</v>
      </c>
      <c r="V830" s="110">
        <v>114</v>
      </c>
      <c r="W830" s="91">
        <v>6.0435999999999996</v>
      </c>
      <c r="X830" s="91">
        <v>72.523200000000003</v>
      </c>
      <c r="Y830" s="110" t="s">
        <v>14932</v>
      </c>
      <c r="Z830" s="110" t="s">
        <v>1</v>
      </c>
      <c r="AB830" s="133" t="s">
        <v>7612</v>
      </c>
      <c r="AC830" s="133" t="s">
        <v>9069</v>
      </c>
      <c r="AD830" s="133" t="s">
        <v>1759</v>
      </c>
      <c r="AE830" s="79">
        <v>12</v>
      </c>
      <c r="AF830" s="79" t="s">
        <v>11089</v>
      </c>
      <c r="AG830" s="134">
        <v>2.25</v>
      </c>
      <c r="AH830" s="134">
        <v>10.25</v>
      </c>
      <c r="AI830" s="134">
        <v>10.25</v>
      </c>
      <c r="AJ830" s="134">
        <v>1.079</v>
      </c>
      <c r="AK830" s="134">
        <v>17.75</v>
      </c>
      <c r="AL830" s="134">
        <v>10.5</v>
      </c>
      <c r="AM830" s="134">
        <v>10.5</v>
      </c>
      <c r="AN830" s="134">
        <v>13.49</v>
      </c>
      <c r="AO830" s="134">
        <v>1.1319999999999999</v>
      </c>
      <c r="AP830" s="134">
        <v>1</v>
      </c>
      <c r="AQ830" s="134">
        <v>10.25</v>
      </c>
      <c r="AR830" s="134">
        <v>10.25</v>
      </c>
      <c r="AS830" s="134">
        <v>5.6000000000000001E-2</v>
      </c>
      <c r="AT830" s="133" t="s">
        <v>1767</v>
      </c>
      <c r="AU830" s="133" t="s">
        <v>1764</v>
      </c>
      <c r="AV830" s="133" t="s">
        <v>9605</v>
      </c>
      <c r="AW830" s="133" t="s">
        <v>9629</v>
      </c>
    </row>
    <row r="831" spans="1:49" x14ac:dyDescent="0.25">
      <c r="A831" s="80" t="s">
        <v>1779</v>
      </c>
      <c r="B831" s="80" t="s">
        <v>1780</v>
      </c>
      <c r="C831" s="80" t="s">
        <v>9755</v>
      </c>
      <c r="D831" s="80" t="s">
        <v>9756</v>
      </c>
      <c r="E831" s="80" t="s">
        <v>1772</v>
      </c>
      <c r="F831" s="80" t="s">
        <v>9757</v>
      </c>
      <c r="G831" s="80" t="s">
        <v>9695</v>
      </c>
      <c r="H831" s="80" t="s">
        <v>9758</v>
      </c>
      <c r="I831" s="80" t="s">
        <v>5375</v>
      </c>
      <c r="K831" s="80" t="s">
        <v>1820</v>
      </c>
      <c r="L831" s="80" t="s">
        <v>1047</v>
      </c>
      <c r="M831" s="80" t="s">
        <v>1932</v>
      </c>
      <c r="N831" s="80" t="s">
        <v>3393</v>
      </c>
      <c r="O831" s="80" t="s">
        <v>3540</v>
      </c>
      <c r="P831" s="80" t="s">
        <v>4120</v>
      </c>
      <c r="Q831" s="80" t="s">
        <v>5375</v>
      </c>
      <c r="R831" s="80" t="s">
        <v>5495</v>
      </c>
      <c r="S831" s="80" t="s">
        <v>1763</v>
      </c>
      <c r="T831" s="80" t="s">
        <v>1757</v>
      </c>
      <c r="U831" s="110">
        <v>8.9</v>
      </c>
      <c r="V831" s="110">
        <v>53.4</v>
      </c>
      <c r="W831" s="91">
        <v>2.8071999999999999</v>
      </c>
      <c r="X831" s="91">
        <v>33.686399999999999</v>
      </c>
      <c r="Y831" s="110" t="s">
        <v>14932</v>
      </c>
      <c r="Z831" s="110" t="s">
        <v>1</v>
      </c>
      <c r="AB831" s="133" t="s">
        <v>7204</v>
      </c>
      <c r="AC831" s="133" t="s">
        <v>8836</v>
      </c>
      <c r="AD831" s="133" t="s">
        <v>1759</v>
      </c>
      <c r="AE831" s="79">
        <v>12</v>
      </c>
      <c r="AF831" s="79" t="s">
        <v>11107</v>
      </c>
      <c r="AG831" s="134">
        <v>1.625</v>
      </c>
      <c r="AH831" s="134">
        <v>7</v>
      </c>
      <c r="AI831" s="134">
        <v>7</v>
      </c>
      <c r="AJ831" s="134">
        <v>0.50800000000000001</v>
      </c>
      <c r="AK831" s="134">
        <v>11.25</v>
      </c>
      <c r="AL831" s="134">
        <v>7.5</v>
      </c>
      <c r="AM831" s="134">
        <v>7.25</v>
      </c>
      <c r="AN831" s="134">
        <v>6.35</v>
      </c>
      <c r="AO831" s="134">
        <v>0.35399999999999998</v>
      </c>
      <c r="AP831" s="134">
        <v>0.5</v>
      </c>
      <c r="AQ831" s="134">
        <v>7</v>
      </c>
      <c r="AR831" s="134">
        <v>7</v>
      </c>
      <c r="AS831" s="134">
        <v>2.5000000000000001E-2</v>
      </c>
      <c r="AT831" s="133" t="s">
        <v>9556</v>
      </c>
      <c r="AU831" s="133" t="s">
        <v>1758</v>
      </c>
      <c r="AV831" s="133" t="s">
        <v>9605</v>
      </c>
      <c r="AW831" s="133" t="s">
        <v>9629</v>
      </c>
    </row>
    <row r="832" spans="1:49" x14ac:dyDescent="0.25">
      <c r="A832" s="80" t="s">
        <v>1779</v>
      </c>
      <c r="B832" s="80" t="s">
        <v>1780</v>
      </c>
      <c r="C832" s="80" t="s">
        <v>10037</v>
      </c>
      <c r="D832" s="80" t="s">
        <v>10038</v>
      </c>
      <c r="E832" s="80" t="s">
        <v>7086</v>
      </c>
      <c r="F832" s="80" t="s">
        <v>10039</v>
      </c>
      <c r="G832" s="80" t="s">
        <v>9700</v>
      </c>
      <c r="H832" s="80" t="s">
        <v>10040</v>
      </c>
      <c r="I832" s="80" t="s">
        <v>9728</v>
      </c>
      <c r="K832" s="80" t="s">
        <v>12331</v>
      </c>
      <c r="L832" s="80" t="s">
        <v>187</v>
      </c>
      <c r="M832" s="80" t="s">
        <v>2589</v>
      </c>
      <c r="N832" s="80" t="s">
        <v>3379</v>
      </c>
      <c r="O832" s="80" t="s">
        <v>3623</v>
      </c>
      <c r="P832" s="80" t="s">
        <v>4558</v>
      </c>
      <c r="Q832" s="80" t="s">
        <v>5379</v>
      </c>
      <c r="R832" s="80" t="s">
        <v>6157</v>
      </c>
      <c r="S832" s="80" t="s">
        <v>1759</v>
      </c>
      <c r="T832" s="80" t="s">
        <v>1757</v>
      </c>
      <c r="U832" s="110">
        <v>1.9</v>
      </c>
      <c r="V832" s="110">
        <v>11.4</v>
      </c>
      <c r="W832" s="91">
        <v>1.1020000000000001</v>
      </c>
      <c r="X832" s="91">
        <v>13.224</v>
      </c>
      <c r="Y832" s="110" t="s">
        <v>14932</v>
      </c>
      <c r="Z832" s="110" t="s">
        <v>1</v>
      </c>
      <c r="AB832" s="133" t="s">
        <v>7866</v>
      </c>
      <c r="AC832" s="133" t="s">
        <v>9190</v>
      </c>
      <c r="AD832" s="133" t="s">
        <v>1764</v>
      </c>
      <c r="AE832" s="79">
        <v>48</v>
      </c>
      <c r="AF832" s="79" t="s">
        <v>11178</v>
      </c>
      <c r="AG832" s="134">
        <v>0.17</v>
      </c>
      <c r="AH832" s="134">
        <v>7.5</v>
      </c>
      <c r="AI832" s="134">
        <v>14</v>
      </c>
      <c r="AJ832" s="134">
        <v>0.14399999999999999</v>
      </c>
      <c r="AK832" s="134">
        <v>15</v>
      </c>
      <c r="AL832" s="134">
        <v>8</v>
      </c>
      <c r="AM832" s="134">
        <v>1.75</v>
      </c>
      <c r="AN832" s="134">
        <v>1.8</v>
      </c>
      <c r="AO832" s="134">
        <v>0.122</v>
      </c>
      <c r="AP832" s="134">
        <v>0</v>
      </c>
      <c r="AQ832" s="134">
        <v>108</v>
      </c>
      <c r="AR832" s="134">
        <v>54</v>
      </c>
      <c r="AS832" s="134"/>
      <c r="AT832" s="133" t="s">
        <v>1765</v>
      </c>
      <c r="AU832" s="133" t="s">
        <v>7080</v>
      </c>
      <c r="AV832" s="133" t="s">
        <v>9602</v>
      </c>
      <c r="AW832" s="133" t="s">
        <v>9629</v>
      </c>
    </row>
    <row r="833" spans="1:49" x14ac:dyDescent="0.25">
      <c r="A833" s="80" t="s">
        <v>1779</v>
      </c>
      <c r="B833" s="80" t="s">
        <v>1780</v>
      </c>
      <c r="C833" s="80" t="s">
        <v>9814</v>
      </c>
      <c r="D833" s="80" t="s">
        <v>9815</v>
      </c>
      <c r="E833" s="80" t="s">
        <v>1781</v>
      </c>
      <c r="F833" s="80" t="s">
        <v>9816</v>
      </c>
      <c r="G833" s="80" t="s">
        <v>9744</v>
      </c>
      <c r="H833" s="80" t="s">
        <v>9779</v>
      </c>
      <c r="I833" s="80" t="s">
        <v>5375</v>
      </c>
      <c r="K833" s="80" t="s">
        <v>1820</v>
      </c>
      <c r="L833" s="80" t="s">
        <v>714</v>
      </c>
      <c r="M833" s="80" t="s">
        <v>1938</v>
      </c>
      <c r="N833" s="80" t="s">
        <v>3379</v>
      </c>
      <c r="O833" s="80" t="s">
        <v>3553</v>
      </c>
      <c r="P833" s="80" t="s">
        <v>4110</v>
      </c>
      <c r="Q833" s="80" t="s">
        <v>5375</v>
      </c>
      <c r="R833" s="80" t="s">
        <v>5501</v>
      </c>
      <c r="S833" s="80" t="s">
        <v>1766</v>
      </c>
      <c r="T833" s="80" t="s">
        <v>1757</v>
      </c>
      <c r="U833" s="110">
        <v>4.75</v>
      </c>
      <c r="V833" s="110">
        <v>28.5</v>
      </c>
      <c r="W833" s="91">
        <v>1.06</v>
      </c>
      <c r="X833" s="91">
        <v>12.72</v>
      </c>
      <c r="Y833" s="110" t="s">
        <v>7087</v>
      </c>
      <c r="Z833" s="110" t="s">
        <v>1</v>
      </c>
      <c r="AB833" s="133" t="s">
        <v>7210</v>
      </c>
      <c r="AC833" s="133" t="s">
        <v>7210</v>
      </c>
      <c r="AD833" s="133" t="s">
        <v>1759</v>
      </c>
      <c r="AE833" s="79">
        <v>12</v>
      </c>
      <c r="AF833" s="79" t="s">
        <v>11121</v>
      </c>
      <c r="AG833" s="134">
        <v>1.625</v>
      </c>
      <c r="AH833" s="134">
        <v>5</v>
      </c>
      <c r="AI833" s="134">
        <v>5</v>
      </c>
      <c r="AJ833" s="134">
        <v>0.24399999999999999</v>
      </c>
      <c r="AK833" s="134">
        <v>12.7</v>
      </c>
      <c r="AL833" s="134">
        <v>11.2</v>
      </c>
      <c r="AM833" s="134">
        <v>5.65</v>
      </c>
      <c r="AN833" s="134">
        <v>3.4780000000000002</v>
      </c>
      <c r="AO833" s="134">
        <v>0.46500000000000002</v>
      </c>
      <c r="AP833" s="134">
        <v>5.5E-2</v>
      </c>
      <c r="AQ833" s="134">
        <v>10</v>
      </c>
      <c r="AR833" s="134">
        <v>10</v>
      </c>
      <c r="AS833" s="134">
        <v>6.0000000000000001E-3</v>
      </c>
      <c r="AT833" s="133" t="s">
        <v>1757</v>
      </c>
      <c r="AU833" s="133" t="s">
        <v>1760</v>
      </c>
      <c r="AV833" s="133" t="s">
        <v>9601</v>
      </c>
      <c r="AW833" s="133" t="s">
        <v>9630</v>
      </c>
    </row>
    <row r="834" spans="1:49" x14ac:dyDescent="0.25">
      <c r="A834" s="80" t="s">
        <v>1779</v>
      </c>
      <c r="B834" s="80" t="s">
        <v>1780</v>
      </c>
      <c r="C834" s="80" t="s">
        <v>9957</v>
      </c>
      <c r="D834" s="80" t="s">
        <v>9958</v>
      </c>
      <c r="E834" s="80" t="s">
        <v>7086</v>
      </c>
      <c r="F834" s="80" t="s">
        <v>9959</v>
      </c>
      <c r="G834" s="80" t="s">
        <v>9700</v>
      </c>
      <c r="H834" s="80" t="s">
        <v>9960</v>
      </c>
      <c r="I834" s="80" t="s">
        <v>9741</v>
      </c>
      <c r="K834" s="80" t="s">
        <v>13936</v>
      </c>
      <c r="L834" s="80" t="s">
        <v>163</v>
      </c>
      <c r="M834" s="80" t="s">
        <v>2342</v>
      </c>
      <c r="N834" s="80" t="s">
        <v>3394</v>
      </c>
      <c r="O834" s="80" t="s">
        <v>3634</v>
      </c>
      <c r="P834" s="80" t="s">
        <v>4497</v>
      </c>
      <c r="Q834" s="80" t="s">
        <v>5376</v>
      </c>
      <c r="R834" s="80" t="s">
        <v>5907</v>
      </c>
      <c r="S834" s="80" t="s">
        <v>1759</v>
      </c>
      <c r="T834" s="80" t="s">
        <v>1757</v>
      </c>
      <c r="U834" s="110">
        <v>8.6</v>
      </c>
      <c r="V834" s="110">
        <v>51.6</v>
      </c>
      <c r="W834" s="91">
        <v>3.7410000000000001</v>
      </c>
      <c r="X834" s="91">
        <v>44.892000000000003</v>
      </c>
      <c r="Y834" s="110" t="s">
        <v>14932</v>
      </c>
      <c r="Z834" s="110" t="s">
        <v>1</v>
      </c>
      <c r="AB834" s="133" t="s">
        <v>7616</v>
      </c>
      <c r="AC834" s="133" t="s">
        <v>9070</v>
      </c>
      <c r="AD834" s="133" t="s">
        <v>1764</v>
      </c>
      <c r="AE834" s="79">
        <v>48</v>
      </c>
      <c r="AF834" s="79" t="s">
        <v>11103</v>
      </c>
      <c r="AG834" s="134">
        <v>0.75</v>
      </c>
      <c r="AH834" s="134">
        <v>8</v>
      </c>
      <c r="AI834" s="134">
        <v>12.5</v>
      </c>
      <c r="AJ834" s="134">
        <v>0.252</v>
      </c>
      <c r="AK834" s="134">
        <v>10.75</v>
      </c>
      <c r="AL834" s="134">
        <v>8</v>
      </c>
      <c r="AM834" s="134">
        <v>7.75</v>
      </c>
      <c r="AN834" s="134">
        <v>3.15</v>
      </c>
      <c r="AO834" s="134">
        <v>0.38600000000000001</v>
      </c>
      <c r="AP834" s="134">
        <v>0.1</v>
      </c>
      <c r="AQ834" s="134">
        <v>60</v>
      </c>
      <c r="AR834" s="134">
        <v>60</v>
      </c>
      <c r="AS834" s="134"/>
      <c r="AT834" s="133" t="s">
        <v>9556</v>
      </c>
      <c r="AU834" s="133" t="s">
        <v>1758</v>
      </c>
      <c r="AV834" s="133" t="s">
        <v>9602</v>
      </c>
      <c r="AW834" s="133" t="s">
        <v>9629</v>
      </c>
    </row>
    <row r="835" spans="1:49" x14ac:dyDescent="0.25">
      <c r="A835" s="80" t="s">
        <v>1779</v>
      </c>
      <c r="B835" s="80" t="s">
        <v>1784</v>
      </c>
      <c r="C835" s="80" t="s">
        <v>10325</v>
      </c>
      <c r="D835" s="80" t="s">
        <v>10326</v>
      </c>
      <c r="E835" s="80" t="s">
        <v>1791</v>
      </c>
      <c r="F835" s="80" t="s">
        <v>10327</v>
      </c>
      <c r="G835" s="80" t="s">
        <v>10250</v>
      </c>
      <c r="H835" s="80" t="s">
        <v>10328</v>
      </c>
      <c r="I835" s="80" t="s">
        <v>5382</v>
      </c>
      <c r="K835" s="80" t="s">
        <v>13936</v>
      </c>
      <c r="L835" s="80" t="s">
        <v>188</v>
      </c>
      <c r="M835" s="80" t="s">
        <v>2590</v>
      </c>
      <c r="N835" s="80" t="s">
        <v>3372</v>
      </c>
      <c r="O835" s="80" t="s">
        <v>3615</v>
      </c>
      <c r="P835" s="80" t="s">
        <v>4369</v>
      </c>
      <c r="Q835" s="80" t="s">
        <v>5382</v>
      </c>
      <c r="R835" s="80" t="s">
        <v>6159</v>
      </c>
      <c r="S835" s="80" t="s">
        <v>1762</v>
      </c>
      <c r="T835" s="80" t="s">
        <v>1757</v>
      </c>
      <c r="U835" s="110">
        <v>8.6</v>
      </c>
      <c r="V835" s="110">
        <v>51.6</v>
      </c>
      <c r="W835" s="91">
        <v>3.2250000000000001</v>
      </c>
      <c r="X835" s="91">
        <v>38.700000000000003</v>
      </c>
      <c r="Y835" s="110" t="s">
        <v>7087</v>
      </c>
      <c r="Z835" s="110" t="s">
        <v>1</v>
      </c>
      <c r="AB835" s="133" t="s">
        <v>7868</v>
      </c>
      <c r="AC835" s="133" t="s">
        <v>7868</v>
      </c>
      <c r="AD835" s="133" t="s">
        <v>1759</v>
      </c>
      <c r="AE835" s="79">
        <v>12</v>
      </c>
      <c r="AF835" s="79" t="s">
        <v>11243</v>
      </c>
      <c r="AG835" s="134">
        <v>2.625</v>
      </c>
      <c r="AH835" s="134">
        <v>4.25</v>
      </c>
      <c r="AI835" s="134">
        <v>8</v>
      </c>
      <c r="AJ835" s="134">
        <v>0.4</v>
      </c>
      <c r="AK835" s="134">
        <v>18.812999999999999</v>
      </c>
      <c r="AL835" s="134">
        <v>9.8130000000000006</v>
      </c>
      <c r="AM835" s="134">
        <v>8.375</v>
      </c>
      <c r="AN835" s="134">
        <v>5.69</v>
      </c>
      <c r="AO835" s="134">
        <v>0.89500000000000002</v>
      </c>
      <c r="AP835" s="134">
        <v>0.15</v>
      </c>
      <c r="AQ835" s="134">
        <v>15.8</v>
      </c>
      <c r="AR835" s="134">
        <v>15.8</v>
      </c>
      <c r="AS835" s="134"/>
      <c r="AT835" s="133" t="s">
        <v>1767</v>
      </c>
      <c r="AU835" s="133" t="s">
        <v>7065</v>
      </c>
      <c r="AV835" s="133" t="s">
        <v>9601</v>
      </c>
      <c r="AW835" s="133" t="s">
        <v>9630</v>
      </c>
    </row>
    <row r="836" spans="1:49" x14ac:dyDescent="0.25">
      <c r="A836" s="80" t="s">
        <v>1779</v>
      </c>
      <c r="B836" s="80" t="s">
        <v>1780</v>
      </c>
      <c r="C836" s="80" t="s">
        <v>9821</v>
      </c>
      <c r="D836" s="80" t="s">
        <v>9822</v>
      </c>
      <c r="E836" s="80" t="s">
        <v>1781</v>
      </c>
      <c r="F836" s="80" t="s">
        <v>9823</v>
      </c>
      <c r="G836" s="80" t="s">
        <v>9685</v>
      </c>
      <c r="H836" s="80" t="s">
        <v>9824</v>
      </c>
      <c r="I836" s="80" t="s">
        <v>5375</v>
      </c>
      <c r="K836" s="80" t="s">
        <v>1820</v>
      </c>
      <c r="L836" s="80" t="s">
        <v>1048</v>
      </c>
      <c r="M836" s="80" t="s">
        <v>1942</v>
      </c>
      <c r="N836" s="80" t="s">
        <v>3372</v>
      </c>
      <c r="O836" s="80" t="s">
        <v>3556</v>
      </c>
      <c r="P836" s="80" t="s">
        <v>4130</v>
      </c>
      <c r="Q836" s="80" t="s">
        <v>5375</v>
      </c>
      <c r="R836" s="80" t="s">
        <v>5505</v>
      </c>
      <c r="S836" s="80" t="s">
        <v>1762</v>
      </c>
      <c r="T836" s="80" t="s">
        <v>1767</v>
      </c>
      <c r="U836" s="110">
        <v>13.5</v>
      </c>
      <c r="V836" s="110">
        <v>67.5</v>
      </c>
      <c r="W836" s="91">
        <v>4.08</v>
      </c>
      <c r="X836" s="91">
        <v>40.799999999999997</v>
      </c>
      <c r="Y836" s="110" t="s">
        <v>7087</v>
      </c>
      <c r="Z836" s="110" t="s">
        <v>1</v>
      </c>
      <c r="AB836" s="133" t="s">
        <v>7214</v>
      </c>
      <c r="AC836" s="133" t="s">
        <v>8840</v>
      </c>
      <c r="AD836" s="133" t="s">
        <v>1759</v>
      </c>
      <c r="AE836" s="79">
        <v>10</v>
      </c>
      <c r="AF836" s="79" t="s">
        <v>11122</v>
      </c>
      <c r="AG836" s="134">
        <v>1.75</v>
      </c>
      <c r="AH836" s="134">
        <v>10.125</v>
      </c>
      <c r="AI836" s="134">
        <v>10.125</v>
      </c>
      <c r="AJ836" s="134">
        <v>1.04</v>
      </c>
      <c r="AK836" s="134">
        <v>18.812999999999999</v>
      </c>
      <c r="AL836" s="134">
        <v>11.063000000000001</v>
      </c>
      <c r="AM836" s="134">
        <v>11.375</v>
      </c>
      <c r="AN836" s="134">
        <v>11.77</v>
      </c>
      <c r="AO836" s="134">
        <v>1.37</v>
      </c>
      <c r="AP836" s="134">
        <v>0.75</v>
      </c>
      <c r="AQ836" s="134">
        <v>10</v>
      </c>
      <c r="AR836" s="134">
        <v>10</v>
      </c>
      <c r="AS836" s="134">
        <v>0.05</v>
      </c>
      <c r="AT836" s="133" t="s">
        <v>1760</v>
      </c>
      <c r="AU836" s="133" t="s">
        <v>1764</v>
      </c>
      <c r="AV836" s="133" t="s">
        <v>9603</v>
      </c>
      <c r="AW836" s="133" t="s">
        <v>9630</v>
      </c>
    </row>
    <row r="837" spans="1:49" x14ac:dyDescent="0.25">
      <c r="A837" s="80" t="s">
        <v>1779</v>
      </c>
      <c r="B837" s="80" t="s">
        <v>1780</v>
      </c>
      <c r="C837" s="80" t="s">
        <v>9574</v>
      </c>
      <c r="D837" s="80" t="s">
        <v>10057</v>
      </c>
      <c r="E837" s="80" t="s">
        <v>1771</v>
      </c>
      <c r="F837" s="80" t="s">
        <v>10058</v>
      </c>
      <c r="G837" s="80" t="s">
        <v>9744</v>
      </c>
      <c r="H837" s="80" t="s">
        <v>10059</v>
      </c>
      <c r="I837" s="80" t="s">
        <v>9728</v>
      </c>
      <c r="K837" s="80" t="s">
        <v>1820</v>
      </c>
      <c r="L837" s="80" t="s">
        <v>1087</v>
      </c>
      <c r="M837" s="80" t="s">
        <v>2346</v>
      </c>
      <c r="N837" s="80" t="s">
        <v>3379</v>
      </c>
      <c r="O837" s="80" t="s">
        <v>3537</v>
      </c>
      <c r="P837" s="80" t="s">
        <v>4110</v>
      </c>
      <c r="Q837" s="80" t="s">
        <v>5379</v>
      </c>
      <c r="R837" s="80" t="s">
        <v>5911</v>
      </c>
      <c r="S837" s="80" t="s">
        <v>1763</v>
      </c>
      <c r="T837" s="80" t="s">
        <v>1757</v>
      </c>
      <c r="U837" s="110">
        <v>1.75</v>
      </c>
      <c r="V837" s="110">
        <v>10.5</v>
      </c>
      <c r="W837" s="91">
        <v>0.875</v>
      </c>
      <c r="X837" s="91">
        <v>10.5</v>
      </c>
      <c r="Y837" s="110" t="s">
        <v>7087</v>
      </c>
      <c r="Z837" s="110" t="s">
        <v>1</v>
      </c>
      <c r="AB837" s="133" t="s">
        <v>7620</v>
      </c>
      <c r="AC837" s="133" t="s">
        <v>7620</v>
      </c>
      <c r="AD837" s="133" t="s">
        <v>1759</v>
      </c>
      <c r="AE837" s="79">
        <v>12</v>
      </c>
      <c r="AF837" s="79" t="s">
        <v>11104</v>
      </c>
      <c r="AG837" s="134">
        <v>0.75</v>
      </c>
      <c r="AH837" s="134">
        <v>5</v>
      </c>
      <c r="AI837" s="134">
        <v>5</v>
      </c>
      <c r="AJ837" s="134">
        <v>0.1</v>
      </c>
      <c r="AK837" s="134">
        <v>11.324999999999999</v>
      </c>
      <c r="AL837" s="134">
        <v>5.3879999999999999</v>
      </c>
      <c r="AM837" s="134">
        <v>5.4</v>
      </c>
      <c r="AN837" s="134">
        <v>1.45</v>
      </c>
      <c r="AO837" s="134">
        <v>0.191</v>
      </c>
      <c r="AP837" s="134">
        <v>0</v>
      </c>
      <c r="AQ837" s="134">
        <v>10</v>
      </c>
      <c r="AR837" s="134">
        <v>10</v>
      </c>
      <c r="AS837" s="134">
        <v>6.0000000000000001E-3</v>
      </c>
      <c r="AT837" s="133" t="s">
        <v>9567</v>
      </c>
      <c r="AU837" s="133" t="s">
        <v>1760</v>
      </c>
      <c r="AV837" s="133" t="s">
        <v>9601</v>
      </c>
      <c r="AW837" s="133" t="s">
        <v>9630</v>
      </c>
    </row>
    <row r="838" spans="1:49" x14ac:dyDescent="0.25">
      <c r="A838" s="80" t="s">
        <v>1779</v>
      </c>
      <c r="B838" s="80" t="s">
        <v>1780</v>
      </c>
      <c r="C838" s="80" t="s">
        <v>10292</v>
      </c>
      <c r="D838" s="80" t="s">
        <v>10293</v>
      </c>
      <c r="E838" s="80" t="s">
        <v>1781</v>
      </c>
      <c r="F838" s="80" t="s">
        <v>10294</v>
      </c>
      <c r="G838" s="80" t="s">
        <v>9812</v>
      </c>
      <c r="H838" s="80" t="s">
        <v>9779</v>
      </c>
      <c r="I838" s="80" t="s">
        <v>5375</v>
      </c>
      <c r="K838" s="80" t="s">
        <v>1820</v>
      </c>
      <c r="L838" s="80" t="s">
        <v>476</v>
      </c>
      <c r="M838" s="80" t="s">
        <v>2591</v>
      </c>
      <c r="N838" s="80" t="s">
        <v>3382</v>
      </c>
      <c r="O838" s="80" t="s">
        <v>3555</v>
      </c>
      <c r="P838" s="80" t="s">
        <v>4065</v>
      </c>
      <c r="Q838" s="80" t="s">
        <v>5375</v>
      </c>
      <c r="R838" s="80" t="s">
        <v>6160</v>
      </c>
      <c r="S838" s="80" t="s">
        <v>1766</v>
      </c>
      <c r="T838" s="80" t="s">
        <v>1757</v>
      </c>
      <c r="U838" s="110">
        <v>10.95</v>
      </c>
      <c r="V838" s="110">
        <v>65.7</v>
      </c>
      <c r="W838" s="91">
        <v>2.57</v>
      </c>
      <c r="X838" s="91">
        <v>30.84</v>
      </c>
      <c r="Y838" s="110" t="s">
        <v>7087</v>
      </c>
      <c r="Z838" s="110" t="s">
        <v>7088</v>
      </c>
      <c r="AB838" s="133" t="s">
        <v>7869</v>
      </c>
      <c r="AC838" s="133" t="s">
        <v>9192</v>
      </c>
      <c r="AD838" s="133" t="s">
        <v>1759</v>
      </c>
      <c r="AE838" s="79">
        <v>12</v>
      </c>
      <c r="AF838" s="79" t="s">
        <v>11234</v>
      </c>
      <c r="AG838" s="134">
        <v>3.125</v>
      </c>
      <c r="AH838" s="134">
        <v>4.25</v>
      </c>
      <c r="AI838" s="134">
        <v>8</v>
      </c>
      <c r="AJ838" s="134">
        <v>0.63100000000000001</v>
      </c>
      <c r="AK838" s="134">
        <v>17.2</v>
      </c>
      <c r="AL838" s="134">
        <v>8.4499999999999993</v>
      </c>
      <c r="AM838" s="134">
        <v>10.525</v>
      </c>
      <c r="AN838" s="134">
        <v>8.2420000000000009</v>
      </c>
      <c r="AO838" s="134">
        <v>0.88500000000000001</v>
      </c>
      <c r="AP838" s="134">
        <v>0</v>
      </c>
      <c r="AQ838" s="134">
        <v>16</v>
      </c>
      <c r="AR838" s="134">
        <v>16</v>
      </c>
      <c r="AS838" s="134">
        <v>2.5000000000000001E-2</v>
      </c>
      <c r="AT838" s="133" t="s">
        <v>1767</v>
      </c>
      <c r="AU838" s="133" t="s">
        <v>1764</v>
      </c>
      <c r="AV838" s="133" t="s">
        <v>9601</v>
      </c>
      <c r="AW838" s="133" t="s">
        <v>9630</v>
      </c>
    </row>
    <row r="839" spans="1:49" x14ac:dyDescent="0.25">
      <c r="A839" s="80" t="s">
        <v>1779</v>
      </c>
      <c r="B839" s="80" t="s">
        <v>1780</v>
      </c>
      <c r="C839" s="80" t="s">
        <v>9814</v>
      </c>
      <c r="D839" s="80" t="s">
        <v>9815</v>
      </c>
      <c r="E839" s="80" t="s">
        <v>1781</v>
      </c>
      <c r="F839" s="80" t="s">
        <v>9816</v>
      </c>
      <c r="G839" s="80" t="s">
        <v>9744</v>
      </c>
      <c r="H839" s="80" t="s">
        <v>9779</v>
      </c>
      <c r="I839" s="80" t="s">
        <v>5375</v>
      </c>
      <c r="K839" s="80" t="s">
        <v>1820</v>
      </c>
      <c r="L839" s="80" t="s">
        <v>717</v>
      </c>
      <c r="M839" s="80" t="s">
        <v>1944</v>
      </c>
      <c r="N839" s="80" t="s">
        <v>3369</v>
      </c>
      <c r="O839" s="80" t="s">
        <v>3553</v>
      </c>
      <c r="P839" s="80" t="s">
        <v>4112</v>
      </c>
      <c r="Q839" s="80" t="s">
        <v>5375</v>
      </c>
      <c r="R839" s="80" t="s">
        <v>5507</v>
      </c>
      <c r="S839" s="80" t="s">
        <v>1766</v>
      </c>
      <c r="T839" s="80" t="s">
        <v>1757</v>
      </c>
      <c r="U839" s="110">
        <v>4.75</v>
      </c>
      <c r="V839" s="110">
        <v>28.5</v>
      </c>
      <c r="W839" s="91">
        <v>1.06</v>
      </c>
      <c r="X839" s="91">
        <v>12.72</v>
      </c>
      <c r="Y839" s="110" t="s">
        <v>7087</v>
      </c>
      <c r="Z839" s="110" t="s">
        <v>1</v>
      </c>
      <c r="AB839" s="133" t="s">
        <v>7216</v>
      </c>
      <c r="AC839" s="133" t="s">
        <v>7216</v>
      </c>
      <c r="AD839" s="133" t="s">
        <v>1759</v>
      </c>
      <c r="AE839" s="79">
        <v>12</v>
      </c>
      <c r="AF839" s="79" t="s">
        <v>11121</v>
      </c>
      <c r="AG839" s="134">
        <v>1.625</v>
      </c>
      <c r="AH839" s="134">
        <v>5</v>
      </c>
      <c r="AI839" s="134">
        <v>5</v>
      </c>
      <c r="AJ839" s="134">
        <v>0.24399999999999999</v>
      </c>
      <c r="AK839" s="134">
        <v>12.7</v>
      </c>
      <c r="AL839" s="134">
        <v>11.2</v>
      </c>
      <c r="AM839" s="134">
        <v>5.65</v>
      </c>
      <c r="AN839" s="134">
        <v>3.4780000000000002</v>
      </c>
      <c r="AO839" s="134">
        <v>0.46500000000000002</v>
      </c>
      <c r="AP839" s="134">
        <v>5.5E-2</v>
      </c>
      <c r="AQ839" s="134">
        <v>10</v>
      </c>
      <c r="AR839" s="134">
        <v>10</v>
      </c>
      <c r="AS839" s="134">
        <v>6.0000000000000001E-3</v>
      </c>
      <c r="AT839" s="133" t="s">
        <v>1757</v>
      </c>
      <c r="AU839" s="133" t="s">
        <v>1760</v>
      </c>
      <c r="AV839" s="133" t="s">
        <v>9601</v>
      </c>
      <c r="AW839" s="133" t="s">
        <v>9630</v>
      </c>
    </row>
    <row r="840" spans="1:49" x14ac:dyDescent="0.25">
      <c r="A840" s="80" t="s">
        <v>1779</v>
      </c>
      <c r="B840" s="80" t="s">
        <v>1780</v>
      </c>
      <c r="C840" s="80" t="s">
        <v>10292</v>
      </c>
      <c r="D840" s="80" t="s">
        <v>10293</v>
      </c>
      <c r="E840" s="80" t="s">
        <v>1781</v>
      </c>
      <c r="F840" s="80" t="s">
        <v>10294</v>
      </c>
      <c r="G840" s="80" t="s">
        <v>9812</v>
      </c>
      <c r="H840" s="80" t="s">
        <v>9779</v>
      </c>
      <c r="I840" s="80" t="s">
        <v>5375</v>
      </c>
      <c r="K840" s="80" t="s">
        <v>1820</v>
      </c>
      <c r="L840" s="80" t="s">
        <v>189</v>
      </c>
      <c r="M840" s="80" t="s">
        <v>2592</v>
      </c>
      <c r="N840" s="80" t="s">
        <v>3392</v>
      </c>
      <c r="O840" s="80" t="s">
        <v>3555</v>
      </c>
      <c r="P840" s="80" t="s">
        <v>4090</v>
      </c>
      <c r="Q840" s="80" t="s">
        <v>5375</v>
      </c>
      <c r="R840" s="80" t="s">
        <v>6161</v>
      </c>
      <c r="S840" s="80" t="s">
        <v>1766</v>
      </c>
      <c r="T840" s="80" t="s">
        <v>1757</v>
      </c>
      <c r="U840" s="110">
        <v>10.95</v>
      </c>
      <c r="V840" s="110">
        <v>65.7</v>
      </c>
      <c r="W840" s="91">
        <v>2.57</v>
      </c>
      <c r="X840" s="91">
        <v>30.84</v>
      </c>
      <c r="Y840" s="110" t="s">
        <v>7087</v>
      </c>
      <c r="Z840" s="110" t="s">
        <v>7088</v>
      </c>
      <c r="AB840" s="133" t="s">
        <v>7870</v>
      </c>
      <c r="AC840" s="133" t="s">
        <v>7870</v>
      </c>
      <c r="AD840" s="133" t="s">
        <v>1759</v>
      </c>
      <c r="AE840" s="79">
        <v>12</v>
      </c>
      <c r="AF840" s="79" t="s">
        <v>11234</v>
      </c>
      <c r="AG840" s="134">
        <v>3.125</v>
      </c>
      <c r="AH840" s="134">
        <v>4.25</v>
      </c>
      <c r="AI840" s="134">
        <v>8</v>
      </c>
      <c r="AJ840" s="134">
        <v>0.63100000000000001</v>
      </c>
      <c r="AK840" s="134">
        <v>17.2</v>
      </c>
      <c r="AL840" s="134">
        <v>8.4499999999999993</v>
      </c>
      <c r="AM840" s="134">
        <v>10.525</v>
      </c>
      <c r="AN840" s="134">
        <v>8.2420000000000009</v>
      </c>
      <c r="AO840" s="134">
        <v>0.88500000000000001</v>
      </c>
      <c r="AP840" s="134">
        <v>0</v>
      </c>
      <c r="AQ840" s="134">
        <v>16</v>
      </c>
      <c r="AR840" s="134">
        <v>16</v>
      </c>
      <c r="AS840" s="134">
        <v>2.5000000000000001E-2</v>
      </c>
      <c r="AT840" s="133" t="s">
        <v>1767</v>
      </c>
      <c r="AU840" s="133" t="s">
        <v>1764</v>
      </c>
      <c r="AV840" s="133" t="s">
        <v>9601</v>
      </c>
      <c r="AW840" s="133" t="s">
        <v>9630</v>
      </c>
    </row>
    <row r="841" spans="1:49" x14ac:dyDescent="0.25">
      <c r="A841" s="80" t="s">
        <v>1779</v>
      </c>
      <c r="B841" s="80" t="s">
        <v>1780</v>
      </c>
      <c r="C841" s="80" t="s">
        <v>9809</v>
      </c>
      <c r="D841" s="80" t="s">
        <v>9810</v>
      </c>
      <c r="E841" s="80" t="s">
        <v>1781</v>
      </c>
      <c r="F841" s="80" t="s">
        <v>9811</v>
      </c>
      <c r="G841" s="80" t="s">
        <v>9812</v>
      </c>
      <c r="H841" s="80" t="s">
        <v>9813</v>
      </c>
      <c r="I841" s="80" t="s">
        <v>5375</v>
      </c>
      <c r="K841" s="80" t="s">
        <v>1820</v>
      </c>
      <c r="L841" s="80" t="s">
        <v>1049</v>
      </c>
      <c r="M841" s="80" t="s">
        <v>1947</v>
      </c>
      <c r="N841" s="80" t="s">
        <v>3369</v>
      </c>
      <c r="O841" s="80" t="s">
        <v>3555</v>
      </c>
      <c r="P841" s="80" t="s">
        <v>4134</v>
      </c>
      <c r="Q841" s="80" t="s">
        <v>5375</v>
      </c>
      <c r="R841" s="80" t="s">
        <v>5510</v>
      </c>
      <c r="S841" s="80" t="s">
        <v>7064</v>
      </c>
      <c r="T841" s="80" t="s">
        <v>1758</v>
      </c>
      <c r="U841" s="110">
        <v>14.5</v>
      </c>
      <c r="V841" s="110">
        <v>43.5</v>
      </c>
      <c r="W841" s="91">
        <v>4.58</v>
      </c>
      <c r="X841" s="91">
        <v>27.48</v>
      </c>
      <c r="Y841" s="110" t="s">
        <v>7087</v>
      </c>
      <c r="Z841" s="110" t="s">
        <v>7088</v>
      </c>
      <c r="AB841" s="133" t="s">
        <v>7219</v>
      </c>
      <c r="AC841" s="133" t="s">
        <v>8842</v>
      </c>
      <c r="AD841" s="133" t="s">
        <v>1759</v>
      </c>
      <c r="AE841" s="79">
        <v>6</v>
      </c>
      <c r="AF841" s="79" t="s">
        <v>11120</v>
      </c>
      <c r="AG841" s="134">
        <v>3.375</v>
      </c>
      <c r="AH841" s="134">
        <v>8.5</v>
      </c>
      <c r="AI841" s="134">
        <v>8</v>
      </c>
      <c r="AJ841" s="134">
        <v>1.42</v>
      </c>
      <c r="AK841" s="134">
        <v>17.2</v>
      </c>
      <c r="AL841" s="134">
        <v>8.4499999999999993</v>
      </c>
      <c r="AM841" s="134">
        <v>10.525</v>
      </c>
      <c r="AN841" s="134">
        <v>9.19</v>
      </c>
      <c r="AO841" s="134">
        <v>0.88500000000000001</v>
      </c>
      <c r="AP841" s="134">
        <v>0</v>
      </c>
      <c r="AQ841" s="134">
        <v>16</v>
      </c>
      <c r="AR841" s="134">
        <v>16</v>
      </c>
      <c r="AS841" s="134">
        <v>1.2E-2</v>
      </c>
      <c r="AT841" s="133" t="s">
        <v>1767</v>
      </c>
      <c r="AU841" s="133" t="s">
        <v>1764</v>
      </c>
      <c r="AV841" s="133" t="s">
        <v>9601</v>
      </c>
      <c r="AW841" s="133" t="s">
        <v>9630</v>
      </c>
    </row>
    <row r="842" spans="1:49" x14ac:dyDescent="0.25">
      <c r="A842" s="80" t="s">
        <v>1779</v>
      </c>
      <c r="B842" s="80" t="s">
        <v>1780</v>
      </c>
      <c r="C842" s="80" t="s">
        <v>10292</v>
      </c>
      <c r="D842" s="80" t="s">
        <v>10293</v>
      </c>
      <c r="E842" s="80" t="s">
        <v>1781</v>
      </c>
      <c r="F842" s="80" t="s">
        <v>10294</v>
      </c>
      <c r="G842" s="80" t="s">
        <v>9812</v>
      </c>
      <c r="H842" s="80" t="s">
        <v>9779</v>
      </c>
      <c r="I842" s="80" t="s">
        <v>5375</v>
      </c>
      <c r="K842" s="80" t="s">
        <v>1820</v>
      </c>
      <c r="L842" s="80" t="s">
        <v>854</v>
      </c>
      <c r="M842" s="80" t="s">
        <v>2593</v>
      </c>
      <c r="N842" s="80" t="s">
        <v>3383</v>
      </c>
      <c r="O842" s="80" t="s">
        <v>3555</v>
      </c>
      <c r="P842" s="80" t="s">
        <v>4101</v>
      </c>
      <c r="Q842" s="80" t="s">
        <v>5375</v>
      </c>
      <c r="R842" s="80" t="s">
        <v>6162</v>
      </c>
      <c r="S842" s="80" t="s">
        <v>1766</v>
      </c>
      <c r="T842" s="80" t="s">
        <v>1757</v>
      </c>
      <c r="U842" s="110">
        <v>10.95</v>
      </c>
      <c r="V842" s="110">
        <v>65.7</v>
      </c>
      <c r="W842" s="91">
        <v>2.57</v>
      </c>
      <c r="X842" s="91">
        <v>30.84</v>
      </c>
      <c r="Y842" s="110" t="s">
        <v>7087</v>
      </c>
      <c r="Z842" s="110" t="s">
        <v>7088</v>
      </c>
      <c r="AB842" s="133" t="s">
        <v>7871</v>
      </c>
      <c r="AC842" s="133" t="s">
        <v>7871</v>
      </c>
      <c r="AD842" s="133" t="s">
        <v>1759</v>
      </c>
      <c r="AE842" s="79">
        <v>12</v>
      </c>
      <c r="AF842" s="79" t="s">
        <v>11234</v>
      </c>
      <c r="AG842" s="134">
        <v>3.125</v>
      </c>
      <c r="AH842" s="134">
        <v>4.25</v>
      </c>
      <c r="AI842" s="134">
        <v>8</v>
      </c>
      <c r="AJ842" s="134">
        <v>0.63100000000000001</v>
      </c>
      <c r="AK842" s="134">
        <v>17.2</v>
      </c>
      <c r="AL842" s="134">
        <v>8.4499999999999993</v>
      </c>
      <c r="AM842" s="134">
        <v>10.525</v>
      </c>
      <c r="AN842" s="134">
        <v>8.2420000000000009</v>
      </c>
      <c r="AO842" s="134">
        <v>0.88500000000000001</v>
      </c>
      <c r="AP842" s="134">
        <v>0</v>
      </c>
      <c r="AQ842" s="134">
        <v>16</v>
      </c>
      <c r="AR842" s="134">
        <v>16</v>
      </c>
      <c r="AS842" s="134">
        <v>2.5000000000000001E-2</v>
      </c>
      <c r="AT842" s="133" t="s">
        <v>1767</v>
      </c>
      <c r="AU842" s="133" t="s">
        <v>1764</v>
      </c>
      <c r="AV842" s="133" t="s">
        <v>9601</v>
      </c>
      <c r="AW842" s="133" t="s">
        <v>9630</v>
      </c>
    </row>
    <row r="843" spans="1:49" x14ac:dyDescent="0.25">
      <c r="A843" s="80" t="s">
        <v>1779</v>
      </c>
      <c r="B843" s="80" t="s">
        <v>1780</v>
      </c>
      <c r="C843" s="80" t="s">
        <v>9776</v>
      </c>
      <c r="D843" s="80" t="s">
        <v>9777</v>
      </c>
      <c r="E843" s="80" t="s">
        <v>1781</v>
      </c>
      <c r="F843" s="80" t="s">
        <v>9778</v>
      </c>
      <c r="G843" s="80" t="s">
        <v>9668</v>
      </c>
      <c r="H843" s="80" t="s">
        <v>9779</v>
      </c>
      <c r="I843" s="80" t="s">
        <v>5375</v>
      </c>
      <c r="K843" s="80" t="s">
        <v>1820</v>
      </c>
      <c r="L843" s="80" t="s">
        <v>97</v>
      </c>
      <c r="M843" s="80" t="s">
        <v>1950</v>
      </c>
      <c r="N843" s="80" t="s">
        <v>3384</v>
      </c>
      <c r="O843" s="80" t="s">
        <v>3546</v>
      </c>
      <c r="P843" s="80" t="s">
        <v>4137</v>
      </c>
      <c r="Q843" s="80" t="s">
        <v>5375</v>
      </c>
      <c r="R843" s="80" t="s">
        <v>5513</v>
      </c>
      <c r="S843" s="80" t="s">
        <v>1766</v>
      </c>
      <c r="T843" s="80" t="s">
        <v>1757</v>
      </c>
      <c r="U843" s="110">
        <v>5.8</v>
      </c>
      <c r="V843" s="110">
        <v>34.799999999999997</v>
      </c>
      <c r="W843" s="91">
        <v>1.47</v>
      </c>
      <c r="X843" s="91">
        <v>17.64</v>
      </c>
      <c r="Y843" s="110" t="s">
        <v>7087</v>
      </c>
      <c r="Z843" s="110" t="s">
        <v>1</v>
      </c>
      <c r="AB843" s="133" t="s">
        <v>7222</v>
      </c>
      <c r="AC843" s="133" t="s">
        <v>7222</v>
      </c>
      <c r="AD843" s="133" t="s">
        <v>1759</v>
      </c>
      <c r="AE843" s="79">
        <v>12</v>
      </c>
      <c r="AF843" s="79" t="s">
        <v>11111</v>
      </c>
      <c r="AG843" s="134">
        <v>1.5</v>
      </c>
      <c r="AH843" s="134">
        <v>6.5</v>
      </c>
      <c r="AI843" s="134">
        <v>6.5</v>
      </c>
      <c r="AJ843" s="134">
        <v>0.43099999999999999</v>
      </c>
      <c r="AK843" s="134">
        <v>13.688000000000001</v>
      </c>
      <c r="AL843" s="134">
        <v>13.063000000000001</v>
      </c>
      <c r="AM843" s="134">
        <v>7</v>
      </c>
      <c r="AN843" s="134">
        <v>5.8920000000000003</v>
      </c>
      <c r="AO843" s="134">
        <v>0.72399999999999998</v>
      </c>
      <c r="AP843" s="134">
        <v>5.5E-2</v>
      </c>
      <c r="AQ843" s="134">
        <v>12.875</v>
      </c>
      <c r="AR843" s="134">
        <v>12.875</v>
      </c>
      <c r="AS843" s="134">
        <v>6.0000000000000001E-3</v>
      </c>
      <c r="AT843" s="133" t="s">
        <v>7075</v>
      </c>
      <c r="AU843" s="133" t="s">
        <v>1758</v>
      </c>
      <c r="AV843" s="133" t="s">
        <v>9601</v>
      </c>
      <c r="AW843" s="133" t="s">
        <v>9630</v>
      </c>
    </row>
    <row r="844" spans="1:49" x14ac:dyDescent="0.25">
      <c r="A844" s="80" t="s">
        <v>1779</v>
      </c>
      <c r="B844" s="80" t="s">
        <v>1780</v>
      </c>
      <c r="C844" s="80" t="s">
        <v>10292</v>
      </c>
      <c r="D844" s="80" t="s">
        <v>10293</v>
      </c>
      <c r="E844" s="80" t="s">
        <v>1781</v>
      </c>
      <c r="F844" s="80" t="s">
        <v>10294</v>
      </c>
      <c r="G844" s="80" t="s">
        <v>9812</v>
      </c>
      <c r="H844" s="80" t="s">
        <v>9779</v>
      </c>
      <c r="I844" s="80" t="s">
        <v>5375</v>
      </c>
      <c r="K844" s="80" t="s">
        <v>1820</v>
      </c>
      <c r="L844" s="80" t="s">
        <v>479</v>
      </c>
      <c r="M844" s="80" t="s">
        <v>2596</v>
      </c>
      <c r="N844" s="80" t="s">
        <v>3395</v>
      </c>
      <c r="O844" s="80" t="s">
        <v>3555</v>
      </c>
      <c r="P844" s="80" t="s">
        <v>4106</v>
      </c>
      <c r="Q844" s="80" t="s">
        <v>5375</v>
      </c>
      <c r="R844" s="80" t="s">
        <v>6165</v>
      </c>
      <c r="S844" s="80" t="s">
        <v>1766</v>
      </c>
      <c r="T844" s="80" t="s">
        <v>1757</v>
      </c>
      <c r="U844" s="110">
        <v>10.95</v>
      </c>
      <c r="V844" s="110">
        <v>65.7</v>
      </c>
      <c r="W844" s="91">
        <v>2.57</v>
      </c>
      <c r="X844" s="91">
        <v>30.84</v>
      </c>
      <c r="Y844" s="110" t="s">
        <v>7087</v>
      </c>
      <c r="Z844" s="110" t="s">
        <v>7088</v>
      </c>
      <c r="AB844" s="133" t="s">
        <v>7874</v>
      </c>
      <c r="AC844" s="133" t="s">
        <v>7874</v>
      </c>
      <c r="AD844" s="133" t="s">
        <v>1759</v>
      </c>
      <c r="AE844" s="79">
        <v>12</v>
      </c>
      <c r="AF844" s="79" t="s">
        <v>11234</v>
      </c>
      <c r="AG844" s="134">
        <v>3.125</v>
      </c>
      <c r="AH844" s="134">
        <v>4.25</v>
      </c>
      <c r="AI844" s="134">
        <v>8</v>
      </c>
      <c r="AJ844" s="134">
        <v>0.63100000000000001</v>
      </c>
      <c r="AK844" s="134">
        <v>17.2</v>
      </c>
      <c r="AL844" s="134">
        <v>8.4499999999999993</v>
      </c>
      <c r="AM844" s="134">
        <v>10.525</v>
      </c>
      <c r="AN844" s="134">
        <v>8.2420000000000009</v>
      </c>
      <c r="AO844" s="134">
        <v>0.88500000000000001</v>
      </c>
      <c r="AP844" s="134">
        <v>0</v>
      </c>
      <c r="AQ844" s="134">
        <v>16</v>
      </c>
      <c r="AR844" s="134">
        <v>16</v>
      </c>
      <c r="AS844" s="134">
        <v>2.5000000000000001E-2</v>
      </c>
      <c r="AT844" s="133" t="s">
        <v>1767</v>
      </c>
      <c r="AU844" s="133" t="s">
        <v>1764</v>
      </c>
      <c r="AV844" s="133" t="s">
        <v>9601</v>
      </c>
      <c r="AW844" s="133" t="s">
        <v>9630</v>
      </c>
    </row>
    <row r="845" spans="1:49" x14ac:dyDescent="0.25">
      <c r="A845" s="80" t="s">
        <v>1779</v>
      </c>
      <c r="B845" s="80" t="s">
        <v>1780</v>
      </c>
      <c r="C845" s="80" t="s">
        <v>9814</v>
      </c>
      <c r="D845" s="80" t="s">
        <v>9815</v>
      </c>
      <c r="E845" s="80" t="s">
        <v>1781</v>
      </c>
      <c r="F845" s="80" t="s">
        <v>9816</v>
      </c>
      <c r="G845" s="80" t="s">
        <v>9744</v>
      </c>
      <c r="H845" s="80" t="s">
        <v>9779</v>
      </c>
      <c r="I845" s="80" t="s">
        <v>5375</v>
      </c>
      <c r="K845" s="80" t="s">
        <v>1820</v>
      </c>
      <c r="L845" s="80" t="s">
        <v>719</v>
      </c>
      <c r="M845" s="80" t="s">
        <v>1954</v>
      </c>
      <c r="N845" s="80" t="s">
        <v>3374</v>
      </c>
      <c r="O845" s="80" t="s">
        <v>3553</v>
      </c>
      <c r="P845" s="80" t="s">
        <v>4140</v>
      </c>
      <c r="Q845" s="80" t="s">
        <v>5375</v>
      </c>
      <c r="R845" s="80" t="s">
        <v>5517</v>
      </c>
      <c r="S845" s="80" t="s">
        <v>1766</v>
      </c>
      <c r="T845" s="80" t="s">
        <v>1757</v>
      </c>
      <c r="U845" s="110">
        <v>4.75</v>
      </c>
      <c r="V845" s="110">
        <v>28.5</v>
      </c>
      <c r="W845" s="91">
        <v>1.06</v>
      </c>
      <c r="X845" s="91">
        <v>12.72</v>
      </c>
      <c r="Y845" s="110" t="s">
        <v>7087</v>
      </c>
      <c r="Z845" s="110" t="s">
        <v>1</v>
      </c>
      <c r="AB845" s="133" t="s">
        <v>7226</v>
      </c>
      <c r="AC845" s="133" t="s">
        <v>7226</v>
      </c>
      <c r="AD845" s="133" t="s">
        <v>1759</v>
      </c>
      <c r="AE845" s="79">
        <v>12</v>
      </c>
      <c r="AF845" s="79" t="s">
        <v>11121</v>
      </c>
      <c r="AG845" s="134">
        <v>1.625</v>
      </c>
      <c r="AH845" s="134">
        <v>5</v>
      </c>
      <c r="AI845" s="134">
        <v>5</v>
      </c>
      <c r="AJ845" s="134">
        <v>0.24399999999999999</v>
      </c>
      <c r="AK845" s="134">
        <v>12.7</v>
      </c>
      <c r="AL845" s="134">
        <v>11.2</v>
      </c>
      <c r="AM845" s="134">
        <v>5.65</v>
      </c>
      <c r="AN845" s="134">
        <v>3.4780000000000002</v>
      </c>
      <c r="AO845" s="134">
        <v>0.46500000000000002</v>
      </c>
      <c r="AP845" s="134">
        <v>5.5E-2</v>
      </c>
      <c r="AQ845" s="134">
        <v>10</v>
      </c>
      <c r="AR845" s="134">
        <v>10</v>
      </c>
      <c r="AS845" s="134">
        <v>6.0000000000000001E-3</v>
      </c>
      <c r="AT845" s="133" t="s">
        <v>1757</v>
      </c>
      <c r="AU845" s="133" t="s">
        <v>1760</v>
      </c>
      <c r="AV845" s="133" t="s">
        <v>9601</v>
      </c>
      <c r="AW845" s="133" t="s">
        <v>9630</v>
      </c>
    </row>
    <row r="846" spans="1:49" x14ac:dyDescent="0.25">
      <c r="A846" s="80" t="s">
        <v>1779</v>
      </c>
      <c r="B846" s="80" t="s">
        <v>1780</v>
      </c>
      <c r="C846" s="80" t="s">
        <v>10037</v>
      </c>
      <c r="D846" s="80" t="s">
        <v>10038</v>
      </c>
      <c r="E846" s="80" t="s">
        <v>7086</v>
      </c>
      <c r="F846" s="80" t="s">
        <v>10039</v>
      </c>
      <c r="G846" s="80" t="s">
        <v>9700</v>
      </c>
      <c r="H846" s="80" t="s">
        <v>10040</v>
      </c>
      <c r="I846" s="80" t="s">
        <v>9728</v>
      </c>
      <c r="K846" s="80" t="s">
        <v>12330</v>
      </c>
      <c r="L846" s="80" t="s">
        <v>857</v>
      </c>
      <c r="M846" s="80" t="s">
        <v>2599</v>
      </c>
      <c r="N846" s="80" t="s">
        <v>3377</v>
      </c>
      <c r="O846" s="80" t="s">
        <v>3623</v>
      </c>
      <c r="P846" s="80" t="s">
        <v>4223</v>
      </c>
      <c r="Q846" s="80" t="s">
        <v>5379</v>
      </c>
      <c r="R846" s="80" t="s">
        <v>6168</v>
      </c>
      <c r="S846" s="80" t="s">
        <v>1759</v>
      </c>
      <c r="T846" s="80" t="s">
        <v>1757</v>
      </c>
      <c r="U846" s="110">
        <v>1.9</v>
      </c>
      <c r="V846" s="110">
        <v>11.4</v>
      </c>
      <c r="W846" s="91">
        <v>1.1020000000000001</v>
      </c>
      <c r="X846" s="91">
        <v>13.224</v>
      </c>
      <c r="Y846" s="110" t="s">
        <v>14932</v>
      </c>
      <c r="Z846" s="110" t="s">
        <v>1</v>
      </c>
      <c r="AB846" s="133" t="s">
        <v>7877</v>
      </c>
      <c r="AC846" s="133" t="s">
        <v>9197</v>
      </c>
      <c r="AD846" s="133" t="s">
        <v>1764</v>
      </c>
      <c r="AE846" s="79">
        <v>48</v>
      </c>
      <c r="AF846" s="79" t="s">
        <v>11178</v>
      </c>
      <c r="AG846" s="134">
        <v>0.17</v>
      </c>
      <c r="AH846" s="134">
        <v>7.5</v>
      </c>
      <c r="AI846" s="134">
        <v>14</v>
      </c>
      <c r="AJ846" s="134">
        <v>0.14399999999999999</v>
      </c>
      <c r="AK846" s="134">
        <v>15</v>
      </c>
      <c r="AL846" s="134">
        <v>8</v>
      </c>
      <c r="AM846" s="134">
        <v>1.75</v>
      </c>
      <c r="AN846" s="134">
        <v>1.8</v>
      </c>
      <c r="AO846" s="134">
        <v>0.122</v>
      </c>
      <c r="AP846" s="134">
        <v>0</v>
      </c>
      <c r="AQ846" s="134">
        <v>108</v>
      </c>
      <c r="AR846" s="134">
        <v>54</v>
      </c>
      <c r="AS846" s="134"/>
      <c r="AT846" s="133" t="s">
        <v>1765</v>
      </c>
      <c r="AU846" s="133" t="s">
        <v>7080</v>
      </c>
      <c r="AV846" s="133" t="s">
        <v>9602</v>
      </c>
      <c r="AW846" s="133" t="s">
        <v>9629</v>
      </c>
    </row>
    <row r="847" spans="1:49" x14ac:dyDescent="0.25">
      <c r="A847" s="80" t="s">
        <v>1779</v>
      </c>
      <c r="B847" s="80" t="s">
        <v>1780</v>
      </c>
      <c r="C847" s="80" t="s">
        <v>9809</v>
      </c>
      <c r="D847" s="80" t="s">
        <v>9810</v>
      </c>
      <c r="E847" s="80" t="s">
        <v>1781</v>
      </c>
      <c r="F847" s="80" t="s">
        <v>9811</v>
      </c>
      <c r="G847" s="80" t="s">
        <v>9812</v>
      </c>
      <c r="H847" s="80" t="s">
        <v>9813</v>
      </c>
      <c r="I847" s="80" t="s">
        <v>5375</v>
      </c>
      <c r="K847" s="80" t="s">
        <v>1820</v>
      </c>
      <c r="L847" s="80" t="s">
        <v>99</v>
      </c>
      <c r="M847" s="80" t="s">
        <v>1958</v>
      </c>
      <c r="N847" s="80" t="s">
        <v>3390</v>
      </c>
      <c r="O847" s="80" t="s">
        <v>3555</v>
      </c>
      <c r="P847" s="80" t="s">
        <v>4143</v>
      </c>
      <c r="Q847" s="80" t="s">
        <v>5375</v>
      </c>
      <c r="R847" s="80" t="s">
        <v>5521</v>
      </c>
      <c r="S847" s="80" t="s">
        <v>7064</v>
      </c>
      <c r="T847" s="80" t="s">
        <v>1758</v>
      </c>
      <c r="U847" s="110">
        <v>14.5</v>
      </c>
      <c r="V847" s="110">
        <v>43.5</v>
      </c>
      <c r="W847" s="91">
        <v>4.58</v>
      </c>
      <c r="X847" s="91">
        <v>27.48</v>
      </c>
      <c r="Y847" s="110" t="s">
        <v>7087</v>
      </c>
      <c r="Z847" s="110" t="s">
        <v>7088</v>
      </c>
      <c r="AB847" s="133" t="s">
        <v>7230</v>
      </c>
      <c r="AC847" s="133" t="s">
        <v>8849</v>
      </c>
      <c r="AD847" s="133" t="s">
        <v>1759</v>
      </c>
      <c r="AE847" s="79">
        <v>6</v>
      </c>
      <c r="AF847" s="79" t="s">
        <v>11120</v>
      </c>
      <c r="AG847" s="134">
        <v>3.375</v>
      </c>
      <c r="AH847" s="134">
        <v>8.5</v>
      </c>
      <c r="AI847" s="134">
        <v>8</v>
      </c>
      <c r="AJ847" s="134">
        <v>1.42</v>
      </c>
      <c r="AK847" s="134">
        <v>17.2</v>
      </c>
      <c r="AL847" s="134">
        <v>8.4499999999999993</v>
      </c>
      <c r="AM847" s="134">
        <v>10.525</v>
      </c>
      <c r="AN847" s="134">
        <v>9.19</v>
      </c>
      <c r="AO847" s="134">
        <v>0.88500000000000001</v>
      </c>
      <c r="AP847" s="134">
        <v>0</v>
      </c>
      <c r="AQ847" s="134">
        <v>16</v>
      </c>
      <c r="AR847" s="134">
        <v>16</v>
      </c>
      <c r="AS847" s="134">
        <v>1.2E-2</v>
      </c>
      <c r="AT847" s="133" t="s">
        <v>1767</v>
      </c>
      <c r="AU847" s="133" t="s">
        <v>1764</v>
      </c>
      <c r="AV847" s="133" t="s">
        <v>9601</v>
      </c>
      <c r="AW847" s="133" t="s">
        <v>9630</v>
      </c>
    </row>
    <row r="848" spans="1:49" x14ac:dyDescent="0.25">
      <c r="A848" s="80" t="s">
        <v>1779</v>
      </c>
      <c r="B848" s="80" t="s">
        <v>1780</v>
      </c>
      <c r="C848" s="80" t="s">
        <v>9682</v>
      </c>
      <c r="D848" s="80" t="s">
        <v>9683</v>
      </c>
      <c r="E848" s="80" t="s">
        <v>1772</v>
      </c>
      <c r="F848" s="80" t="s">
        <v>9684</v>
      </c>
      <c r="G848" s="80" t="s">
        <v>9685</v>
      </c>
      <c r="H848" s="80" t="s">
        <v>9686</v>
      </c>
      <c r="I848" s="80" t="s">
        <v>5375</v>
      </c>
      <c r="K848" s="80" t="s">
        <v>1820</v>
      </c>
      <c r="L848" s="80" t="s">
        <v>793</v>
      </c>
      <c r="M848" s="80" t="s">
        <v>1960</v>
      </c>
      <c r="N848" s="80" t="s">
        <v>3393</v>
      </c>
      <c r="O848" s="80" t="s">
        <v>3525</v>
      </c>
      <c r="P848" s="80" t="s">
        <v>4145</v>
      </c>
      <c r="Q848" s="80" t="s">
        <v>5375</v>
      </c>
      <c r="R848" s="80" t="s">
        <v>5523</v>
      </c>
      <c r="S848" s="80" t="s">
        <v>1763</v>
      </c>
      <c r="T848" s="80" t="s">
        <v>1757</v>
      </c>
      <c r="U848" s="110">
        <v>19</v>
      </c>
      <c r="V848" s="110">
        <v>114</v>
      </c>
      <c r="W848" s="91">
        <v>6.0435999999999996</v>
      </c>
      <c r="X848" s="91">
        <v>72.523200000000003</v>
      </c>
      <c r="Y848" s="110" t="s">
        <v>14932</v>
      </c>
      <c r="Z848" s="110" t="s">
        <v>1</v>
      </c>
      <c r="AB848" s="133" t="s">
        <v>7232</v>
      </c>
      <c r="AC848" s="133" t="s">
        <v>8851</v>
      </c>
      <c r="AD848" s="133" t="s">
        <v>1759</v>
      </c>
      <c r="AE848" s="79">
        <v>12</v>
      </c>
      <c r="AF848" s="79" t="s">
        <v>11089</v>
      </c>
      <c r="AG848" s="134">
        <v>2.25</v>
      </c>
      <c r="AH848" s="134">
        <v>10.25</v>
      </c>
      <c r="AI848" s="134">
        <v>10.25</v>
      </c>
      <c r="AJ848" s="134">
        <v>1.079</v>
      </c>
      <c r="AK848" s="134">
        <v>15.5</v>
      </c>
      <c r="AL848" s="134">
        <v>10.5</v>
      </c>
      <c r="AM848" s="134">
        <v>10.75</v>
      </c>
      <c r="AN848" s="134">
        <v>13.49</v>
      </c>
      <c r="AO848" s="134">
        <v>1.012</v>
      </c>
      <c r="AP848" s="134">
        <v>1</v>
      </c>
      <c r="AQ848" s="134">
        <v>10.25</v>
      </c>
      <c r="AR848" s="134">
        <v>10.25</v>
      </c>
      <c r="AS848" s="134">
        <v>5.6000000000000001E-2</v>
      </c>
      <c r="AT848" s="133" t="s">
        <v>1783</v>
      </c>
      <c r="AU848" s="133" t="s">
        <v>1764</v>
      </c>
      <c r="AV848" s="133" t="s">
        <v>9605</v>
      </c>
      <c r="AW848" s="133" t="s">
        <v>9629</v>
      </c>
    </row>
    <row r="849" spans="1:49" x14ac:dyDescent="0.25">
      <c r="A849" s="80" t="s">
        <v>1779</v>
      </c>
      <c r="B849" s="80" t="s">
        <v>1780</v>
      </c>
      <c r="C849" s="80" t="s">
        <v>9786</v>
      </c>
      <c r="D849" s="80" t="s">
        <v>9787</v>
      </c>
      <c r="E849" s="80" t="s">
        <v>1772</v>
      </c>
      <c r="F849" s="80" t="s">
        <v>9788</v>
      </c>
      <c r="G849" s="80" t="s">
        <v>9700</v>
      </c>
      <c r="H849" s="80" t="s">
        <v>9789</v>
      </c>
      <c r="I849" s="80" t="s">
        <v>5375</v>
      </c>
      <c r="K849" s="80" t="s">
        <v>1820</v>
      </c>
      <c r="L849" s="80" t="s">
        <v>482</v>
      </c>
      <c r="M849" s="80" t="s">
        <v>2601</v>
      </c>
      <c r="N849" s="80" t="s">
        <v>3392</v>
      </c>
      <c r="O849" s="80" t="s">
        <v>3551</v>
      </c>
      <c r="P849" s="80" t="s">
        <v>4717</v>
      </c>
      <c r="Q849" s="80" t="s">
        <v>5375</v>
      </c>
      <c r="R849" s="80" t="s">
        <v>6170</v>
      </c>
      <c r="S849" s="80" t="s">
        <v>1759</v>
      </c>
      <c r="T849" s="80" t="s">
        <v>1757</v>
      </c>
      <c r="U849" s="110">
        <v>6.45</v>
      </c>
      <c r="V849" s="110">
        <v>38.700000000000003</v>
      </c>
      <c r="W849" s="91">
        <v>1.5427999999999999</v>
      </c>
      <c r="X849" s="91">
        <v>18.5136</v>
      </c>
      <c r="Y849" s="110" t="s">
        <v>14932</v>
      </c>
      <c r="Z849" s="110" t="s">
        <v>1</v>
      </c>
      <c r="AB849" s="133" t="s">
        <v>7879</v>
      </c>
      <c r="AC849" s="133" t="s">
        <v>9199</v>
      </c>
      <c r="AD849" s="133" t="s">
        <v>1764</v>
      </c>
      <c r="AE849" s="79">
        <v>48</v>
      </c>
      <c r="AF849" s="79" t="s">
        <v>11251</v>
      </c>
      <c r="AG849" s="134">
        <v>0.5</v>
      </c>
      <c r="AH849" s="134">
        <v>7.25</v>
      </c>
      <c r="AI849" s="134">
        <v>17.25</v>
      </c>
      <c r="AJ849" s="134">
        <v>0.32</v>
      </c>
      <c r="AK849" s="134">
        <v>14.938000000000001</v>
      </c>
      <c r="AL849" s="134">
        <v>8.5630000000000006</v>
      </c>
      <c r="AM849" s="134">
        <v>5.375</v>
      </c>
      <c r="AN849" s="134">
        <v>4</v>
      </c>
      <c r="AO849" s="134">
        <v>0.39800000000000002</v>
      </c>
      <c r="AP849" s="134">
        <v>0</v>
      </c>
      <c r="AQ849" s="134">
        <v>108</v>
      </c>
      <c r="AR849" s="134">
        <v>54</v>
      </c>
      <c r="AS849" s="134"/>
      <c r="AT849" s="133" t="s">
        <v>1771</v>
      </c>
      <c r="AU849" s="133" t="s">
        <v>1760</v>
      </c>
      <c r="AV849" s="133" t="s">
        <v>9602</v>
      </c>
      <c r="AW849" s="133" t="s">
        <v>9629</v>
      </c>
    </row>
    <row r="850" spans="1:49" x14ac:dyDescent="0.25">
      <c r="A850" s="80" t="s">
        <v>1779</v>
      </c>
      <c r="B850" s="80" t="s">
        <v>1780</v>
      </c>
      <c r="C850" s="80" t="s">
        <v>9776</v>
      </c>
      <c r="D850" s="80" t="s">
        <v>9777</v>
      </c>
      <c r="E850" s="80" t="s">
        <v>1781</v>
      </c>
      <c r="F850" s="80" t="s">
        <v>9778</v>
      </c>
      <c r="G850" s="80" t="s">
        <v>9668</v>
      </c>
      <c r="H850" s="80" t="s">
        <v>9779</v>
      </c>
      <c r="I850" s="80" t="s">
        <v>5375</v>
      </c>
      <c r="K850" s="80" t="s">
        <v>1820</v>
      </c>
      <c r="L850" s="80" t="s">
        <v>101</v>
      </c>
      <c r="M850" s="80" t="s">
        <v>1964</v>
      </c>
      <c r="N850" s="80" t="s">
        <v>3391</v>
      </c>
      <c r="O850" s="80" t="s">
        <v>3546</v>
      </c>
      <c r="P850" s="80" t="s">
        <v>4149</v>
      </c>
      <c r="Q850" s="80" t="s">
        <v>5375</v>
      </c>
      <c r="R850" s="80" t="s">
        <v>5527</v>
      </c>
      <c r="S850" s="80" t="s">
        <v>1766</v>
      </c>
      <c r="T850" s="80" t="s">
        <v>1757</v>
      </c>
      <c r="U850" s="110">
        <v>5.8</v>
      </c>
      <c r="V850" s="110">
        <v>34.799999999999997</v>
      </c>
      <c r="W850" s="91">
        <v>1.47</v>
      </c>
      <c r="X850" s="91">
        <v>17.64</v>
      </c>
      <c r="Y850" s="110" t="s">
        <v>7087</v>
      </c>
      <c r="Z850" s="110" t="s">
        <v>1</v>
      </c>
      <c r="AB850" s="133" t="s">
        <v>7236</v>
      </c>
      <c r="AC850" s="133" t="s">
        <v>7236</v>
      </c>
      <c r="AD850" s="133" t="s">
        <v>1759</v>
      </c>
      <c r="AE850" s="79">
        <v>12</v>
      </c>
      <c r="AF850" s="79" t="s">
        <v>11111</v>
      </c>
      <c r="AG850" s="134">
        <v>1.5</v>
      </c>
      <c r="AH850" s="134">
        <v>6.5</v>
      </c>
      <c r="AI850" s="134">
        <v>6.5</v>
      </c>
      <c r="AJ850" s="134">
        <v>0.43099999999999999</v>
      </c>
      <c r="AK850" s="134">
        <v>13.688000000000001</v>
      </c>
      <c r="AL850" s="134">
        <v>13.063000000000001</v>
      </c>
      <c r="AM850" s="134">
        <v>7</v>
      </c>
      <c r="AN850" s="134">
        <v>5.8920000000000003</v>
      </c>
      <c r="AO850" s="134">
        <v>0.72399999999999998</v>
      </c>
      <c r="AP850" s="134">
        <v>5.5E-2</v>
      </c>
      <c r="AQ850" s="134">
        <v>12.875</v>
      </c>
      <c r="AR850" s="134">
        <v>12.875</v>
      </c>
      <c r="AS850" s="134">
        <v>6.0000000000000001E-3</v>
      </c>
      <c r="AT850" s="133" t="s">
        <v>7075</v>
      </c>
      <c r="AU850" s="133" t="s">
        <v>1758</v>
      </c>
      <c r="AV850" s="133" t="s">
        <v>9601</v>
      </c>
      <c r="AW850" s="133" t="s">
        <v>9630</v>
      </c>
    </row>
    <row r="851" spans="1:49" x14ac:dyDescent="0.25">
      <c r="A851" s="80" t="s">
        <v>1779</v>
      </c>
      <c r="B851" s="80" t="s">
        <v>1780</v>
      </c>
      <c r="C851" s="80" t="s">
        <v>9786</v>
      </c>
      <c r="D851" s="80" t="s">
        <v>9787</v>
      </c>
      <c r="E851" s="80" t="s">
        <v>1772</v>
      </c>
      <c r="F851" s="80" t="s">
        <v>9788</v>
      </c>
      <c r="G851" s="80" t="s">
        <v>9700</v>
      </c>
      <c r="H851" s="80" t="s">
        <v>9789</v>
      </c>
      <c r="I851" s="80" t="s">
        <v>5375</v>
      </c>
      <c r="K851" s="80" t="s">
        <v>1820</v>
      </c>
      <c r="L851" s="80" t="s">
        <v>406</v>
      </c>
      <c r="M851" s="80" t="s">
        <v>2604</v>
      </c>
      <c r="N851" s="80" t="s">
        <v>3383</v>
      </c>
      <c r="O851" s="80" t="s">
        <v>3551</v>
      </c>
      <c r="P851" s="80" t="s">
        <v>4416</v>
      </c>
      <c r="Q851" s="80" t="s">
        <v>5375</v>
      </c>
      <c r="R851" s="80" t="s">
        <v>6173</v>
      </c>
      <c r="S851" s="80" t="s">
        <v>1759</v>
      </c>
      <c r="T851" s="80" t="s">
        <v>1757</v>
      </c>
      <c r="U851" s="110">
        <v>6.45</v>
      </c>
      <c r="V851" s="110">
        <v>38.700000000000003</v>
      </c>
      <c r="W851" s="91">
        <v>1.5427999999999999</v>
      </c>
      <c r="X851" s="91">
        <v>18.5136</v>
      </c>
      <c r="Y851" s="110" t="s">
        <v>14932</v>
      </c>
      <c r="Z851" s="110" t="s">
        <v>1</v>
      </c>
      <c r="AB851" s="133" t="s">
        <v>7882</v>
      </c>
      <c r="AC851" s="133" t="s">
        <v>9201</v>
      </c>
      <c r="AD851" s="133" t="s">
        <v>1764</v>
      </c>
      <c r="AE851" s="79">
        <v>48</v>
      </c>
      <c r="AF851" s="79" t="s">
        <v>11116</v>
      </c>
      <c r="AG851" s="134">
        <v>0.5</v>
      </c>
      <c r="AH851" s="134">
        <v>7.25</v>
      </c>
      <c r="AI851" s="134">
        <v>17.5</v>
      </c>
      <c r="AJ851" s="134">
        <v>0.32</v>
      </c>
      <c r="AK851" s="134">
        <v>14.938000000000001</v>
      </c>
      <c r="AL851" s="134">
        <v>8.5630000000000006</v>
      </c>
      <c r="AM851" s="134">
        <v>5.375</v>
      </c>
      <c r="AN851" s="134">
        <v>4</v>
      </c>
      <c r="AO851" s="134">
        <v>0.39800000000000002</v>
      </c>
      <c r="AP851" s="134">
        <v>0</v>
      </c>
      <c r="AQ851" s="134">
        <v>108</v>
      </c>
      <c r="AR851" s="134">
        <v>54</v>
      </c>
      <c r="AS851" s="134"/>
      <c r="AT851" s="133" t="s">
        <v>1771</v>
      </c>
      <c r="AU851" s="133" t="s">
        <v>1760</v>
      </c>
      <c r="AV851" s="133" t="s">
        <v>9602</v>
      </c>
      <c r="AW851" s="133" t="s">
        <v>9629</v>
      </c>
    </row>
    <row r="852" spans="1:49" x14ac:dyDescent="0.25">
      <c r="A852" s="80" t="s">
        <v>1779</v>
      </c>
      <c r="B852" s="80" t="s">
        <v>1780</v>
      </c>
      <c r="C852" s="80" t="s">
        <v>10292</v>
      </c>
      <c r="D852" s="80" t="s">
        <v>10293</v>
      </c>
      <c r="E852" s="80" t="s">
        <v>1781</v>
      </c>
      <c r="F852" s="80" t="s">
        <v>10294</v>
      </c>
      <c r="G852" s="80" t="s">
        <v>9812</v>
      </c>
      <c r="H852" s="80" t="s">
        <v>9779</v>
      </c>
      <c r="I852" s="80" t="s">
        <v>5375</v>
      </c>
      <c r="K852" s="80" t="s">
        <v>1820</v>
      </c>
      <c r="L852" s="80" t="s">
        <v>191</v>
      </c>
      <c r="M852" s="80" t="s">
        <v>2608</v>
      </c>
      <c r="N852" s="80" t="s">
        <v>3370</v>
      </c>
      <c r="O852" s="80" t="s">
        <v>3555</v>
      </c>
      <c r="P852" s="80" t="s">
        <v>4113</v>
      </c>
      <c r="Q852" s="80" t="s">
        <v>5375</v>
      </c>
      <c r="R852" s="80" t="s">
        <v>6177</v>
      </c>
      <c r="S852" s="80" t="s">
        <v>1766</v>
      </c>
      <c r="T852" s="80" t="s">
        <v>1757</v>
      </c>
      <c r="U852" s="110">
        <v>10.95</v>
      </c>
      <c r="V852" s="110">
        <v>65.7</v>
      </c>
      <c r="W852" s="91">
        <v>2.57</v>
      </c>
      <c r="X852" s="91">
        <v>30.84</v>
      </c>
      <c r="Y852" s="110" t="s">
        <v>7087</v>
      </c>
      <c r="Z852" s="110" t="s">
        <v>7088</v>
      </c>
      <c r="AB852" s="133" t="s">
        <v>7886</v>
      </c>
      <c r="AC852" s="133" t="s">
        <v>7886</v>
      </c>
      <c r="AD852" s="133" t="s">
        <v>1759</v>
      </c>
      <c r="AE852" s="79">
        <v>12</v>
      </c>
      <c r="AF852" s="79" t="s">
        <v>11234</v>
      </c>
      <c r="AG852" s="134">
        <v>3.125</v>
      </c>
      <c r="AH852" s="134">
        <v>4.25</v>
      </c>
      <c r="AI852" s="134">
        <v>8</v>
      </c>
      <c r="AJ852" s="134">
        <v>0.63100000000000001</v>
      </c>
      <c r="AK852" s="134">
        <v>17.2</v>
      </c>
      <c r="AL852" s="134">
        <v>8.4499999999999993</v>
      </c>
      <c r="AM852" s="134">
        <v>10.525</v>
      </c>
      <c r="AN852" s="134">
        <v>8.2420000000000009</v>
      </c>
      <c r="AO852" s="134">
        <v>0.88500000000000001</v>
      </c>
      <c r="AP852" s="134">
        <v>0</v>
      </c>
      <c r="AQ852" s="134">
        <v>16</v>
      </c>
      <c r="AR852" s="134">
        <v>16</v>
      </c>
      <c r="AS852" s="134">
        <v>2.5000000000000001E-2</v>
      </c>
      <c r="AT852" s="133" t="s">
        <v>1767</v>
      </c>
      <c r="AU852" s="133" t="s">
        <v>1764</v>
      </c>
      <c r="AV852" s="133" t="s">
        <v>9601</v>
      </c>
      <c r="AW852" s="133" t="s">
        <v>9630</v>
      </c>
    </row>
    <row r="853" spans="1:49" x14ac:dyDescent="0.25">
      <c r="A853" s="80" t="s">
        <v>1779</v>
      </c>
      <c r="B853" s="80" t="s">
        <v>1780</v>
      </c>
      <c r="C853" s="80" t="s">
        <v>10037</v>
      </c>
      <c r="D853" s="80" t="s">
        <v>10038</v>
      </c>
      <c r="E853" s="80" t="s">
        <v>7086</v>
      </c>
      <c r="F853" s="80" t="s">
        <v>10039</v>
      </c>
      <c r="G853" s="80" t="s">
        <v>9700</v>
      </c>
      <c r="H853" s="80" t="s">
        <v>10040</v>
      </c>
      <c r="I853" s="80" t="s">
        <v>9728</v>
      </c>
      <c r="K853" s="80" t="s">
        <v>12328</v>
      </c>
      <c r="L853" s="80" t="s">
        <v>486</v>
      </c>
      <c r="M853" s="80" t="s">
        <v>2610</v>
      </c>
      <c r="N853" s="80" t="s">
        <v>3369</v>
      </c>
      <c r="O853" s="80" t="s">
        <v>3623</v>
      </c>
      <c r="P853" s="80" t="s">
        <v>4574</v>
      </c>
      <c r="Q853" s="80" t="s">
        <v>5379</v>
      </c>
      <c r="R853" s="80" t="s">
        <v>6179</v>
      </c>
      <c r="S853" s="80" t="s">
        <v>1759</v>
      </c>
      <c r="T853" s="80" t="s">
        <v>1757</v>
      </c>
      <c r="U853" s="110">
        <v>1.9</v>
      </c>
      <c r="V853" s="110">
        <v>11.4</v>
      </c>
      <c r="W853" s="91">
        <v>1.1020000000000001</v>
      </c>
      <c r="X853" s="91">
        <v>13.224</v>
      </c>
      <c r="Y853" s="110" t="s">
        <v>14932</v>
      </c>
      <c r="Z853" s="110" t="s">
        <v>1</v>
      </c>
      <c r="AB853" s="133" t="s">
        <v>7888</v>
      </c>
      <c r="AC853" s="133" t="s">
        <v>9202</v>
      </c>
      <c r="AD853" s="133" t="s">
        <v>1764</v>
      </c>
      <c r="AE853" s="79">
        <v>48</v>
      </c>
      <c r="AF853" s="79" t="s">
        <v>11178</v>
      </c>
      <c r="AG853" s="134">
        <v>0.17</v>
      </c>
      <c r="AH853" s="134">
        <v>7.5</v>
      </c>
      <c r="AI853" s="134">
        <v>14</v>
      </c>
      <c r="AJ853" s="134">
        <v>0.14399999999999999</v>
      </c>
      <c r="AK853" s="134">
        <v>15</v>
      </c>
      <c r="AL853" s="134">
        <v>8</v>
      </c>
      <c r="AM853" s="134">
        <v>1.75</v>
      </c>
      <c r="AN853" s="134">
        <v>1.8</v>
      </c>
      <c r="AO853" s="134">
        <v>0.122</v>
      </c>
      <c r="AP853" s="134">
        <v>0</v>
      </c>
      <c r="AQ853" s="134">
        <v>108</v>
      </c>
      <c r="AR853" s="134">
        <v>54</v>
      </c>
      <c r="AS853" s="134"/>
      <c r="AT853" s="133" t="s">
        <v>1765</v>
      </c>
      <c r="AU853" s="133" t="s">
        <v>7080</v>
      </c>
      <c r="AV853" s="133" t="s">
        <v>9602</v>
      </c>
      <c r="AW853" s="133" t="s">
        <v>9629</v>
      </c>
    </row>
    <row r="854" spans="1:49" x14ac:dyDescent="0.25">
      <c r="A854" s="80" t="s">
        <v>1779</v>
      </c>
      <c r="B854" s="80" t="s">
        <v>1780</v>
      </c>
      <c r="C854" s="80" t="s">
        <v>10292</v>
      </c>
      <c r="D854" s="80" t="s">
        <v>10293</v>
      </c>
      <c r="E854" s="80" t="s">
        <v>1781</v>
      </c>
      <c r="F854" s="80" t="s">
        <v>10294</v>
      </c>
      <c r="G854" s="80" t="s">
        <v>9812</v>
      </c>
      <c r="H854" s="80" t="s">
        <v>9779</v>
      </c>
      <c r="I854" s="80" t="s">
        <v>5375</v>
      </c>
      <c r="K854" s="80" t="s">
        <v>1820</v>
      </c>
      <c r="L854" s="80" t="s">
        <v>487</v>
      </c>
      <c r="M854" s="80" t="s">
        <v>2615</v>
      </c>
      <c r="N854" s="80" t="s">
        <v>3391</v>
      </c>
      <c r="O854" s="80" t="s">
        <v>3555</v>
      </c>
      <c r="P854" s="80" t="s">
        <v>4149</v>
      </c>
      <c r="Q854" s="80" t="s">
        <v>5375</v>
      </c>
      <c r="R854" s="80" t="s">
        <v>6183</v>
      </c>
      <c r="S854" s="80" t="s">
        <v>1766</v>
      </c>
      <c r="T854" s="80" t="s">
        <v>1757</v>
      </c>
      <c r="U854" s="110">
        <v>10.95</v>
      </c>
      <c r="V854" s="110">
        <v>65.7</v>
      </c>
      <c r="W854" s="91">
        <v>2.57</v>
      </c>
      <c r="X854" s="91">
        <v>30.84</v>
      </c>
      <c r="Y854" s="110" t="s">
        <v>7087</v>
      </c>
      <c r="Z854" s="110" t="s">
        <v>7088</v>
      </c>
      <c r="AB854" s="133" t="s">
        <v>7893</v>
      </c>
      <c r="AC854" s="133" t="s">
        <v>7893</v>
      </c>
      <c r="AD854" s="133" t="s">
        <v>1759</v>
      </c>
      <c r="AE854" s="79">
        <v>12</v>
      </c>
      <c r="AF854" s="79" t="s">
        <v>11234</v>
      </c>
      <c r="AG854" s="134">
        <v>3.125</v>
      </c>
      <c r="AH854" s="134">
        <v>4.25</v>
      </c>
      <c r="AI854" s="134">
        <v>8</v>
      </c>
      <c r="AJ854" s="134">
        <v>0.63100000000000001</v>
      </c>
      <c r="AK854" s="134">
        <v>17.2</v>
      </c>
      <c r="AL854" s="134">
        <v>8.4499999999999993</v>
      </c>
      <c r="AM854" s="134">
        <v>10.525</v>
      </c>
      <c r="AN854" s="134">
        <v>8.2420000000000009</v>
      </c>
      <c r="AO854" s="134">
        <v>0.88500000000000001</v>
      </c>
      <c r="AP854" s="134">
        <v>0</v>
      </c>
      <c r="AQ854" s="134">
        <v>16</v>
      </c>
      <c r="AR854" s="134">
        <v>16</v>
      </c>
      <c r="AS854" s="134">
        <v>2.5000000000000001E-2</v>
      </c>
      <c r="AT854" s="133" t="s">
        <v>1767</v>
      </c>
      <c r="AU854" s="133" t="s">
        <v>1764</v>
      </c>
      <c r="AV854" s="133" t="s">
        <v>9601</v>
      </c>
      <c r="AW854" s="133" t="s">
        <v>9630</v>
      </c>
    </row>
    <row r="855" spans="1:49" x14ac:dyDescent="0.25">
      <c r="A855" s="80" t="s">
        <v>1779</v>
      </c>
      <c r="B855" s="80" t="s">
        <v>1780</v>
      </c>
      <c r="C855" s="80" t="s">
        <v>9786</v>
      </c>
      <c r="D855" s="80" t="s">
        <v>9787</v>
      </c>
      <c r="E855" s="80" t="s">
        <v>1772</v>
      </c>
      <c r="F855" s="80" t="s">
        <v>9788</v>
      </c>
      <c r="G855" s="80" t="s">
        <v>9700</v>
      </c>
      <c r="H855" s="80" t="s">
        <v>9789</v>
      </c>
      <c r="I855" s="80" t="s">
        <v>5375</v>
      </c>
      <c r="K855" s="80" t="s">
        <v>1820</v>
      </c>
      <c r="L855" s="80" t="s">
        <v>858</v>
      </c>
      <c r="M855" s="80" t="s">
        <v>2617</v>
      </c>
      <c r="N855" s="80" t="s">
        <v>3395</v>
      </c>
      <c r="O855" s="80" t="s">
        <v>3551</v>
      </c>
      <c r="P855" s="80" t="s">
        <v>4727</v>
      </c>
      <c r="Q855" s="80" t="s">
        <v>5375</v>
      </c>
      <c r="R855" s="80" t="s">
        <v>6185</v>
      </c>
      <c r="S855" s="80" t="s">
        <v>1759</v>
      </c>
      <c r="T855" s="80" t="s">
        <v>1757</v>
      </c>
      <c r="U855" s="110">
        <v>6.45</v>
      </c>
      <c r="V855" s="110">
        <v>38.700000000000003</v>
      </c>
      <c r="W855" s="91">
        <v>1.5427999999999999</v>
      </c>
      <c r="X855" s="91">
        <v>18.5136</v>
      </c>
      <c r="Y855" s="110" t="s">
        <v>14932</v>
      </c>
      <c r="Z855" s="110" t="s">
        <v>1</v>
      </c>
      <c r="AB855" s="133" t="s">
        <v>7895</v>
      </c>
      <c r="AC855" s="133" t="s">
        <v>9206</v>
      </c>
      <c r="AD855" s="133" t="s">
        <v>1764</v>
      </c>
      <c r="AE855" s="79">
        <v>48</v>
      </c>
      <c r="AF855" s="79" t="s">
        <v>11116</v>
      </c>
      <c r="AG855" s="134">
        <v>0.5</v>
      </c>
      <c r="AH855" s="134">
        <v>7.25</v>
      </c>
      <c r="AI855" s="134">
        <v>17.5</v>
      </c>
      <c r="AJ855" s="134">
        <v>0.32</v>
      </c>
      <c r="AK855" s="134">
        <v>14.938000000000001</v>
      </c>
      <c r="AL855" s="134">
        <v>8.5630000000000006</v>
      </c>
      <c r="AM855" s="134">
        <v>5.375</v>
      </c>
      <c r="AN855" s="134">
        <v>4</v>
      </c>
      <c r="AO855" s="134">
        <v>0.39800000000000002</v>
      </c>
      <c r="AP855" s="134">
        <v>0</v>
      </c>
      <c r="AQ855" s="134">
        <v>108</v>
      </c>
      <c r="AR855" s="134">
        <v>54</v>
      </c>
      <c r="AS855" s="134"/>
      <c r="AT855" s="133" t="s">
        <v>1771</v>
      </c>
      <c r="AU855" s="133" t="s">
        <v>1760</v>
      </c>
      <c r="AV855" s="133" t="s">
        <v>9602</v>
      </c>
      <c r="AW855" s="133" t="s">
        <v>9629</v>
      </c>
    </row>
    <row r="856" spans="1:49" x14ac:dyDescent="0.25">
      <c r="A856" s="80" t="s">
        <v>1776</v>
      </c>
      <c r="B856" s="80" t="s">
        <v>1805</v>
      </c>
      <c r="C856" s="80" t="s">
        <v>10367</v>
      </c>
      <c r="D856" s="80" t="s">
        <v>10368</v>
      </c>
      <c r="E856" s="80" t="s">
        <v>7086</v>
      </c>
      <c r="F856" s="80" t="s">
        <v>10369</v>
      </c>
      <c r="G856" s="80" t="s">
        <v>9700</v>
      </c>
      <c r="H856" s="80" t="s">
        <v>10244</v>
      </c>
      <c r="I856" s="80" t="s">
        <v>5377</v>
      </c>
      <c r="K856" s="80" t="s">
        <v>13933</v>
      </c>
      <c r="L856" s="80" t="s">
        <v>193</v>
      </c>
      <c r="M856" s="80" t="s">
        <v>2621</v>
      </c>
      <c r="N856" s="80" t="s">
        <v>3422</v>
      </c>
      <c r="O856" s="80" t="s">
        <v>3752</v>
      </c>
      <c r="P856" s="80" t="s">
        <v>4731</v>
      </c>
      <c r="Q856" s="80" t="s">
        <v>5374</v>
      </c>
      <c r="R856" s="80" t="s">
        <v>6189</v>
      </c>
      <c r="S856" s="80" t="s">
        <v>1759</v>
      </c>
      <c r="T856" s="80" t="s">
        <v>1757</v>
      </c>
      <c r="U856" s="110">
        <v>10.15</v>
      </c>
      <c r="V856" s="110">
        <v>60.9</v>
      </c>
      <c r="W856" s="91">
        <v>2.9434999999999998</v>
      </c>
      <c r="X856" s="91">
        <v>35.322000000000003</v>
      </c>
      <c r="Y856" s="110" t="s">
        <v>14932</v>
      </c>
      <c r="Z856" s="110" t="s">
        <v>1</v>
      </c>
      <c r="AB856" s="133" t="s">
        <v>7899</v>
      </c>
      <c r="AC856" s="133" t="s">
        <v>9209</v>
      </c>
      <c r="AD856" s="133" t="s">
        <v>1764</v>
      </c>
      <c r="AE856" s="79">
        <v>48</v>
      </c>
      <c r="AF856" s="79" t="s">
        <v>11141</v>
      </c>
      <c r="AG856" s="134">
        <v>0.25</v>
      </c>
      <c r="AH856" s="134">
        <v>7.5</v>
      </c>
      <c r="AI856" s="134">
        <v>16.25</v>
      </c>
      <c r="AJ856" s="134">
        <v>0.27500000000000002</v>
      </c>
      <c r="AK856" s="134">
        <v>14.125</v>
      </c>
      <c r="AL856" s="134">
        <v>7.5</v>
      </c>
      <c r="AM856" s="134">
        <v>2.5</v>
      </c>
      <c r="AN856" s="134">
        <v>3.73</v>
      </c>
      <c r="AO856" s="134">
        <v>0.153</v>
      </c>
      <c r="AP856" s="134">
        <v>0.1</v>
      </c>
      <c r="AQ856" s="134">
        <v>108</v>
      </c>
      <c r="AR856" s="134">
        <v>54</v>
      </c>
      <c r="AS856" s="134">
        <v>0.33100000000000002</v>
      </c>
      <c r="AT856" s="133" t="s">
        <v>1773</v>
      </c>
      <c r="AU856" s="133" t="s">
        <v>1791</v>
      </c>
      <c r="AV856" s="133" t="s">
        <v>9602</v>
      </c>
      <c r="AW856" s="133" t="s">
        <v>9629</v>
      </c>
    </row>
    <row r="857" spans="1:49" x14ac:dyDescent="0.25">
      <c r="A857" s="80" t="s">
        <v>1779</v>
      </c>
      <c r="B857" s="80" t="s">
        <v>1780</v>
      </c>
      <c r="C857" s="80" t="s">
        <v>9786</v>
      </c>
      <c r="D857" s="80" t="s">
        <v>9787</v>
      </c>
      <c r="E857" s="80" t="s">
        <v>1772</v>
      </c>
      <c r="F857" s="80" t="s">
        <v>9788</v>
      </c>
      <c r="G857" s="80" t="s">
        <v>9700</v>
      </c>
      <c r="H857" s="80" t="s">
        <v>9789</v>
      </c>
      <c r="I857" s="80" t="s">
        <v>5375</v>
      </c>
      <c r="K857" s="80" t="s">
        <v>1820</v>
      </c>
      <c r="L857" s="80" t="s">
        <v>409</v>
      </c>
      <c r="M857" s="80" t="s">
        <v>2630</v>
      </c>
      <c r="N857" s="80" t="s">
        <v>3370</v>
      </c>
      <c r="O857" s="80" t="s">
        <v>3551</v>
      </c>
      <c r="P857" s="80" t="s">
        <v>4740</v>
      </c>
      <c r="Q857" s="80" t="s">
        <v>5375</v>
      </c>
      <c r="R857" s="80" t="s">
        <v>6198</v>
      </c>
      <c r="S857" s="80" t="s">
        <v>1759</v>
      </c>
      <c r="T857" s="80" t="s">
        <v>1757</v>
      </c>
      <c r="U857" s="110">
        <v>6.45</v>
      </c>
      <c r="V857" s="110">
        <v>38.700000000000003</v>
      </c>
      <c r="W857" s="91">
        <v>1.5427999999999999</v>
      </c>
      <c r="X857" s="91">
        <v>18.5136</v>
      </c>
      <c r="Y857" s="110" t="s">
        <v>14932</v>
      </c>
      <c r="Z857" s="110" t="s">
        <v>1</v>
      </c>
      <c r="AB857" s="133" t="s">
        <v>7908</v>
      </c>
      <c r="AC857" s="133" t="s">
        <v>9211</v>
      </c>
      <c r="AD857" s="133" t="s">
        <v>1764</v>
      </c>
      <c r="AE857" s="79">
        <v>48</v>
      </c>
      <c r="AF857" s="79" t="s">
        <v>11116</v>
      </c>
      <c r="AG857" s="134">
        <v>0.5</v>
      </c>
      <c r="AH857" s="134">
        <v>7.25</v>
      </c>
      <c r="AI857" s="134">
        <v>17.5</v>
      </c>
      <c r="AJ857" s="134">
        <v>0.32</v>
      </c>
      <c r="AK857" s="134">
        <v>14.936999999999999</v>
      </c>
      <c r="AL857" s="134">
        <v>5.375</v>
      </c>
      <c r="AM857" s="134">
        <v>8.5619999999999994</v>
      </c>
      <c r="AN857" s="134">
        <v>4</v>
      </c>
      <c r="AO857" s="134">
        <v>0.39800000000000002</v>
      </c>
      <c r="AP857" s="134">
        <v>0</v>
      </c>
      <c r="AQ857" s="134">
        <v>108</v>
      </c>
      <c r="AR857" s="134">
        <v>54</v>
      </c>
      <c r="AS857" s="134"/>
      <c r="AT857" s="133" t="s">
        <v>9554</v>
      </c>
      <c r="AU857" s="133" t="s">
        <v>7065</v>
      </c>
      <c r="AV857" s="133" t="s">
        <v>9602</v>
      </c>
      <c r="AW857" s="133" t="s">
        <v>9629</v>
      </c>
    </row>
    <row r="858" spans="1:49" x14ac:dyDescent="0.25">
      <c r="A858" s="80" t="s">
        <v>1779</v>
      </c>
      <c r="B858" s="80" t="s">
        <v>1804</v>
      </c>
      <c r="C858" s="80" t="s">
        <v>10241</v>
      </c>
      <c r="D858" s="80" t="s">
        <v>10242</v>
      </c>
      <c r="E858" s="80" t="s">
        <v>1766</v>
      </c>
      <c r="F858" s="80" t="s">
        <v>10243</v>
      </c>
      <c r="G858" s="80" t="s">
        <v>9700</v>
      </c>
      <c r="H858" s="80" t="s">
        <v>10244</v>
      </c>
      <c r="I858" s="80" t="s">
        <v>1804</v>
      </c>
      <c r="K858" s="80" t="s">
        <v>13934</v>
      </c>
      <c r="L858" s="80" t="s">
        <v>1363</v>
      </c>
      <c r="M858" s="80" t="s">
        <v>2633</v>
      </c>
      <c r="N858" s="80" t="s">
        <v>13941</v>
      </c>
      <c r="O858" s="80" t="s">
        <v>3696</v>
      </c>
      <c r="P858" s="80" t="s">
        <v>4743</v>
      </c>
      <c r="Q858" s="80" t="s">
        <v>1804</v>
      </c>
      <c r="R858" s="80" t="s">
        <v>6201</v>
      </c>
      <c r="S858" s="80" t="s">
        <v>1759</v>
      </c>
      <c r="T858" s="80" t="s">
        <v>1757</v>
      </c>
      <c r="U858" s="110">
        <v>10.3</v>
      </c>
      <c r="V858" s="110">
        <v>61.8</v>
      </c>
      <c r="W858" s="91">
        <v>2.83</v>
      </c>
      <c r="X858" s="91">
        <v>33.96</v>
      </c>
      <c r="Y858" s="110" t="s">
        <v>7087</v>
      </c>
      <c r="Z858" s="110" t="s">
        <v>1</v>
      </c>
      <c r="AB858" s="133" t="s">
        <v>7911</v>
      </c>
      <c r="AC858" s="133" t="s">
        <v>9212</v>
      </c>
      <c r="AD858" s="133" t="s">
        <v>1759</v>
      </c>
      <c r="AE858" s="79">
        <v>12</v>
      </c>
      <c r="AF858" s="79" t="s">
        <v>11227</v>
      </c>
      <c r="AG858" s="134">
        <v>0.375</v>
      </c>
      <c r="AH858" s="134">
        <v>7.5</v>
      </c>
      <c r="AI858" s="134">
        <v>14.5</v>
      </c>
      <c r="AJ858" s="134">
        <v>0.23799999999999999</v>
      </c>
      <c r="AK858" s="134">
        <v>14.824999999999999</v>
      </c>
      <c r="AL858" s="134">
        <v>8.4499999999999993</v>
      </c>
      <c r="AM858" s="134">
        <v>5.125</v>
      </c>
      <c r="AN858" s="134">
        <v>3.2959999999999998</v>
      </c>
      <c r="AO858" s="134">
        <v>0.372</v>
      </c>
      <c r="AP858" s="134">
        <v>0.1</v>
      </c>
      <c r="AQ858" s="134">
        <v>108</v>
      </c>
      <c r="AR858" s="134">
        <v>54</v>
      </c>
      <c r="AS858" s="134">
        <v>0.3</v>
      </c>
      <c r="AT858" s="133" t="s">
        <v>7066</v>
      </c>
      <c r="AU858" s="133" t="s">
        <v>7075</v>
      </c>
      <c r="AV858" s="133" t="s">
        <v>9602</v>
      </c>
      <c r="AW858" s="133" t="s">
        <v>9630</v>
      </c>
    </row>
    <row r="859" spans="1:49" x14ac:dyDescent="0.25">
      <c r="A859" s="80" t="s">
        <v>1779</v>
      </c>
      <c r="B859" s="80" t="s">
        <v>1780</v>
      </c>
      <c r="C859" s="80" t="s">
        <v>10385</v>
      </c>
      <c r="D859" s="80" t="s">
        <v>10386</v>
      </c>
      <c r="E859" s="80" t="s">
        <v>1781</v>
      </c>
      <c r="F859" s="80" t="s">
        <v>10387</v>
      </c>
      <c r="G859" s="80" t="s">
        <v>10250</v>
      </c>
      <c r="H859" s="80" t="s">
        <v>10388</v>
      </c>
      <c r="I859" s="80" t="s">
        <v>5375</v>
      </c>
      <c r="K859" s="80" t="s">
        <v>1820</v>
      </c>
      <c r="L859" s="80" t="s">
        <v>732</v>
      </c>
      <c r="M859" s="80" t="s">
        <v>2641</v>
      </c>
      <c r="N859" s="80" t="s">
        <v>3372</v>
      </c>
      <c r="O859" s="80" t="s">
        <v>3755</v>
      </c>
      <c r="P859" s="80" t="s">
        <v>4751</v>
      </c>
      <c r="Q859" s="80" t="s">
        <v>5375</v>
      </c>
      <c r="R859" s="80" t="s">
        <v>6209</v>
      </c>
      <c r="S859" s="80" t="s">
        <v>1765</v>
      </c>
      <c r="T859" s="80" t="s">
        <v>1757</v>
      </c>
      <c r="U859" s="110">
        <v>5.3</v>
      </c>
      <c r="V859" s="110">
        <v>31.8</v>
      </c>
      <c r="W859" s="91">
        <v>1.44</v>
      </c>
      <c r="X859" s="91">
        <v>17.28</v>
      </c>
      <c r="Y859" s="110" t="s">
        <v>7087</v>
      </c>
      <c r="Z859" s="110" t="s">
        <v>1</v>
      </c>
      <c r="AB859" s="133" t="s">
        <v>7919</v>
      </c>
      <c r="AC859" s="133" t="s">
        <v>7919</v>
      </c>
      <c r="AD859" s="133" t="s">
        <v>1759</v>
      </c>
      <c r="AE859" s="79">
        <v>12</v>
      </c>
      <c r="AF859" s="79" t="s">
        <v>11261</v>
      </c>
      <c r="AG859" s="134">
        <v>1.25</v>
      </c>
      <c r="AH859" s="134">
        <v>4.375</v>
      </c>
      <c r="AI859" s="134">
        <v>8</v>
      </c>
      <c r="AJ859" s="134">
        <v>0.23100000000000001</v>
      </c>
      <c r="AK859" s="134">
        <v>13.375</v>
      </c>
      <c r="AL859" s="134">
        <v>8.75</v>
      </c>
      <c r="AM859" s="134">
        <v>6</v>
      </c>
      <c r="AN859" s="134">
        <v>3.0720000000000001</v>
      </c>
      <c r="AO859" s="134">
        <v>0.40600000000000003</v>
      </c>
      <c r="AP859" s="134">
        <v>0.08</v>
      </c>
      <c r="AQ859" s="134">
        <v>12.75</v>
      </c>
      <c r="AR859" s="134">
        <v>16</v>
      </c>
      <c r="AS859" s="134">
        <v>1.2E-2</v>
      </c>
      <c r="AT859" s="133" t="s">
        <v>1771</v>
      </c>
      <c r="AU859" s="133" t="s">
        <v>1760</v>
      </c>
      <c r="AV859" s="133" t="s">
        <v>9601</v>
      </c>
      <c r="AW859" s="133" t="s">
        <v>9630</v>
      </c>
    </row>
    <row r="860" spans="1:49" x14ac:dyDescent="0.25">
      <c r="A860" s="80" t="s">
        <v>1779</v>
      </c>
      <c r="B860" s="80" t="s">
        <v>1780</v>
      </c>
      <c r="C860" s="80" t="s">
        <v>10385</v>
      </c>
      <c r="D860" s="80" t="s">
        <v>10386</v>
      </c>
      <c r="E860" s="80" t="s">
        <v>1781</v>
      </c>
      <c r="F860" s="80" t="s">
        <v>10387</v>
      </c>
      <c r="G860" s="80" t="s">
        <v>10250</v>
      </c>
      <c r="H860" s="80" t="s">
        <v>10388</v>
      </c>
      <c r="I860" s="80" t="s">
        <v>5375</v>
      </c>
      <c r="K860" s="80" t="s">
        <v>1820</v>
      </c>
      <c r="L860" s="80" t="s">
        <v>734</v>
      </c>
      <c r="M860" s="80" t="s">
        <v>2646</v>
      </c>
      <c r="N860" s="80" t="s">
        <v>3369</v>
      </c>
      <c r="O860" s="80" t="s">
        <v>3755</v>
      </c>
      <c r="P860" s="80" t="s">
        <v>4755</v>
      </c>
      <c r="Q860" s="80" t="s">
        <v>5375</v>
      </c>
      <c r="R860" s="80" t="s">
        <v>6214</v>
      </c>
      <c r="S860" s="80" t="s">
        <v>1765</v>
      </c>
      <c r="T860" s="80" t="s">
        <v>1757</v>
      </c>
      <c r="U860" s="110">
        <v>5.3</v>
      </c>
      <c r="V860" s="110">
        <v>31.8</v>
      </c>
      <c r="W860" s="91">
        <v>1.44</v>
      </c>
      <c r="X860" s="91">
        <v>17.28</v>
      </c>
      <c r="Y860" s="110" t="s">
        <v>7087</v>
      </c>
      <c r="Z860" s="110" t="s">
        <v>1</v>
      </c>
      <c r="AB860" s="133" t="s">
        <v>7924</v>
      </c>
      <c r="AC860" s="133" t="s">
        <v>9220</v>
      </c>
      <c r="AD860" s="133" t="s">
        <v>1759</v>
      </c>
      <c r="AE860" s="79">
        <v>12</v>
      </c>
      <c r="AF860" s="79" t="s">
        <v>11261</v>
      </c>
      <c r="AG860" s="134">
        <v>1.25</v>
      </c>
      <c r="AH860" s="134">
        <v>4.375</v>
      </c>
      <c r="AI860" s="134">
        <v>8</v>
      </c>
      <c r="AJ860" s="134">
        <v>0.23100000000000001</v>
      </c>
      <c r="AK860" s="134">
        <v>13.375</v>
      </c>
      <c r="AL860" s="134">
        <v>8.75</v>
      </c>
      <c r="AM860" s="134">
        <v>6</v>
      </c>
      <c r="AN860" s="134">
        <v>3.0720000000000001</v>
      </c>
      <c r="AO860" s="134">
        <v>0.40600000000000003</v>
      </c>
      <c r="AP860" s="134">
        <v>0.08</v>
      </c>
      <c r="AQ860" s="134">
        <v>12.75</v>
      </c>
      <c r="AR860" s="134">
        <v>16</v>
      </c>
      <c r="AS860" s="134">
        <v>1.2E-2</v>
      </c>
      <c r="AT860" s="133" t="s">
        <v>1771</v>
      </c>
      <c r="AU860" s="133" t="s">
        <v>1760</v>
      </c>
      <c r="AV860" s="133" t="s">
        <v>9601</v>
      </c>
      <c r="AW860" s="133" t="s">
        <v>9630</v>
      </c>
    </row>
    <row r="861" spans="1:49" x14ac:dyDescent="0.25">
      <c r="A861" s="80" t="s">
        <v>1779</v>
      </c>
      <c r="B861" s="80" t="s">
        <v>1780</v>
      </c>
      <c r="C861" s="80" t="s">
        <v>10385</v>
      </c>
      <c r="D861" s="80" t="s">
        <v>10386</v>
      </c>
      <c r="E861" s="80" t="s">
        <v>1781</v>
      </c>
      <c r="F861" s="80" t="s">
        <v>10387</v>
      </c>
      <c r="G861" s="80" t="s">
        <v>10250</v>
      </c>
      <c r="H861" s="80" t="s">
        <v>10388</v>
      </c>
      <c r="I861" s="80" t="s">
        <v>5375</v>
      </c>
      <c r="K861" s="80" t="s">
        <v>1820</v>
      </c>
      <c r="L861" s="80" t="s">
        <v>1392</v>
      </c>
      <c r="M861" s="80" t="s">
        <v>2650</v>
      </c>
      <c r="N861" s="80" t="s">
        <v>3364</v>
      </c>
      <c r="O861" s="80" t="s">
        <v>3755</v>
      </c>
      <c r="P861" s="80" t="s">
        <v>4758</v>
      </c>
      <c r="Q861" s="80" t="s">
        <v>5375</v>
      </c>
      <c r="R861" s="80" t="s">
        <v>6218</v>
      </c>
      <c r="S861" s="80" t="s">
        <v>1765</v>
      </c>
      <c r="T861" s="80" t="s">
        <v>1757</v>
      </c>
      <c r="U861" s="110">
        <v>5.3</v>
      </c>
      <c r="V861" s="110">
        <v>31.8</v>
      </c>
      <c r="W861" s="91">
        <v>1.44</v>
      </c>
      <c r="X861" s="91">
        <v>17.28</v>
      </c>
      <c r="Y861" s="110" t="s">
        <v>7087</v>
      </c>
      <c r="Z861" s="110" t="s">
        <v>1</v>
      </c>
      <c r="AB861" s="133" t="s">
        <v>7928</v>
      </c>
      <c r="AC861" s="133" t="s">
        <v>9224</v>
      </c>
      <c r="AD861" s="133" t="s">
        <v>1759</v>
      </c>
      <c r="AE861" s="79">
        <v>12</v>
      </c>
      <c r="AF861" s="79" t="s">
        <v>11261</v>
      </c>
      <c r="AG861" s="134">
        <v>1.25</v>
      </c>
      <c r="AH861" s="134">
        <v>4.375</v>
      </c>
      <c r="AI861" s="134">
        <v>8</v>
      </c>
      <c r="AJ861" s="134">
        <v>0.23100000000000001</v>
      </c>
      <c r="AK861" s="134">
        <v>13.375</v>
      </c>
      <c r="AL861" s="134">
        <v>8.75</v>
      </c>
      <c r="AM861" s="134">
        <v>6</v>
      </c>
      <c r="AN861" s="134">
        <v>3.0720000000000001</v>
      </c>
      <c r="AO861" s="134">
        <v>0.40600000000000003</v>
      </c>
      <c r="AP861" s="134">
        <v>0.08</v>
      </c>
      <c r="AQ861" s="134">
        <v>12.75</v>
      </c>
      <c r="AR861" s="134">
        <v>16</v>
      </c>
      <c r="AS861" s="134">
        <v>1.2E-2</v>
      </c>
      <c r="AT861" s="133" t="s">
        <v>1771</v>
      </c>
      <c r="AU861" s="133" t="s">
        <v>1760</v>
      </c>
      <c r="AV861" s="133" t="s">
        <v>9601</v>
      </c>
      <c r="AW861" s="133" t="s">
        <v>9630</v>
      </c>
    </row>
    <row r="862" spans="1:49" x14ac:dyDescent="0.25">
      <c r="A862" s="80" t="s">
        <v>1779</v>
      </c>
      <c r="B862" s="80" t="s">
        <v>1784</v>
      </c>
      <c r="C862" s="80" t="s">
        <v>10307</v>
      </c>
      <c r="D862" s="80" t="s">
        <v>10308</v>
      </c>
      <c r="E862" s="80" t="s">
        <v>1785</v>
      </c>
      <c r="F862" s="80" t="s">
        <v>10309</v>
      </c>
      <c r="G862" s="80" t="s">
        <v>9744</v>
      </c>
      <c r="H862" s="80" t="s">
        <v>10302</v>
      </c>
      <c r="I862" s="80" t="s">
        <v>5376</v>
      </c>
      <c r="K862" s="80" t="s">
        <v>1820</v>
      </c>
      <c r="L862" s="80" t="s">
        <v>937</v>
      </c>
      <c r="M862" s="80" t="s">
        <v>2794</v>
      </c>
      <c r="N862" s="80" t="s">
        <v>3435</v>
      </c>
      <c r="O862" s="80" t="s">
        <v>3814</v>
      </c>
      <c r="P862" s="80" t="s">
        <v>4903</v>
      </c>
      <c r="Q862" s="80" t="s">
        <v>5374</v>
      </c>
      <c r="R862" s="80" t="s">
        <v>6370</v>
      </c>
      <c r="S862" s="80" t="s">
        <v>1765</v>
      </c>
      <c r="T862" s="80" t="s">
        <v>1757</v>
      </c>
      <c r="U862" s="110">
        <v>6.05</v>
      </c>
      <c r="V862" s="110">
        <v>36.299999999999997</v>
      </c>
      <c r="W862" s="91">
        <v>2.8162799999999999</v>
      </c>
      <c r="X862" s="91">
        <v>33.795299999999997</v>
      </c>
      <c r="Y862" s="110" t="s">
        <v>14933</v>
      </c>
      <c r="Z862" s="110" t="s">
        <v>1</v>
      </c>
      <c r="AB862" s="133" t="s">
        <v>8080</v>
      </c>
      <c r="AC862" s="133" t="s">
        <v>9298</v>
      </c>
      <c r="AD862" s="133" t="s">
        <v>1757</v>
      </c>
      <c r="AE862" s="79">
        <v>144</v>
      </c>
      <c r="AF862" s="79" t="s">
        <v>11292</v>
      </c>
      <c r="AG862" s="134">
        <v>5</v>
      </c>
      <c r="AH862" s="134">
        <v>5</v>
      </c>
      <c r="AI862" s="134">
        <v>0.59</v>
      </c>
      <c r="AJ862" s="134">
        <v>0.14599999999999999</v>
      </c>
      <c r="AK862" s="134">
        <v>5.31</v>
      </c>
      <c r="AL862" s="134">
        <v>5.31</v>
      </c>
      <c r="AM862" s="134">
        <v>7.48</v>
      </c>
      <c r="AN862" s="134">
        <v>1.83</v>
      </c>
      <c r="AO862" s="134">
        <v>0.122</v>
      </c>
      <c r="AP862" s="134">
        <v>5.5E-2</v>
      </c>
      <c r="AQ862" s="134">
        <v>10</v>
      </c>
      <c r="AR862" s="134">
        <v>10</v>
      </c>
      <c r="AS862" s="134"/>
      <c r="AT862" s="133" t="s">
        <v>9588</v>
      </c>
      <c r="AU862" s="133" t="s">
        <v>1758</v>
      </c>
      <c r="AV862" s="133" t="s">
        <v>9601</v>
      </c>
      <c r="AW862" s="133" t="s">
        <v>9629</v>
      </c>
    </row>
    <row r="863" spans="1:49" x14ac:dyDescent="0.25">
      <c r="A863" s="80" t="s">
        <v>1779</v>
      </c>
      <c r="B863" s="80" t="s">
        <v>1784</v>
      </c>
      <c r="C863" s="80" t="s">
        <v>10299</v>
      </c>
      <c r="D863" s="80" t="s">
        <v>10300</v>
      </c>
      <c r="E863" s="80" t="s">
        <v>1785</v>
      </c>
      <c r="F863" s="80" t="s">
        <v>10301</v>
      </c>
      <c r="G863" s="80" t="s">
        <v>9668</v>
      </c>
      <c r="H863" s="80" t="s">
        <v>10302</v>
      </c>
      <c r="I863" s="80" t="s">
        <v>5376</v>
      </c>
      <c r="K863" s="80" t="s">
        <v>1820</v>
      </c>
      <c r="L863" s="80" t="s">
        <v>586</v>
      </c>
      <c r="M863" s="80" t="s">
        <v>13198</v>
      </c>
      <c r="N863" s="80" t="s">
        <v>3435</v>
      </c>
      <c r="O863" s="80" t="s">
        <v>3815</v>
      </c>
      <c r="P863" s="80" t="s">
        <v>4904</v>
      </c>
      <c r="Q863" s="80" t="s">
        <v>5374</v>
      </c>
      <c r="R863" s="80" t="s">
        <v>6371</v>
      </c>
      <c r="S863" s="80" t="s">
        <v>1765</v>
      </c>
      <c r="T863" s="80" t="s">
        <v>1757</v>
      </c>
      <c r="U863" s="110">
        <v>7.45</v>
      </c>
      <c r="V863" s="110">
        <v>44.7</v>
      </c>
      <c r="W863" s="91">
        <v>3.4679799999999998</v>
      </c>
      <c r="X863" s="91">
        <v>41.615699999999997</v>
      </c>
      <c r="Y863" s="110" t="s">
        <v>14933</v>
      </c>
      <c r="Z863" s="110" t="s">
        <v>1</v>
      </c>
      <c r="AB863" s="133" t="s">
        <v>8081</v>
      </c>
      <c r="AC863" s="133" t="s">
        <v>9299</v>
      </c>
      <c r="AD863" s="133" t="s">
        <v>1757</v>
      </c>
      <c r="AE863" s="79">
        <v>144</v>
      </c>
      <c r="AF863" s="79" t="s">
        <v>11293</v>
      </c>
      <c r="AG863" s="134">
        <v>6.5</v>
      </c>
      <c r="AH863" s="134">
        <v>6.5</v>
      </c>
      <c r="AI863" s="134">
        <v>0.59</v>
      </c>
      <c r="AJ863" s="134">
        <v>0.24</v>
      </c>
      <c r="AK863" s="134">
        <v>6.7</v>
      </c>
      <c r="AL863" s="134">
        <v>6.7</v>
      </c>
      <c r="AM863" s="134">
        <v>7.48</v>
      </c>
      <c r="AN863" s="134">
        <v>3</v>
      </c>
      <c r="AO863" s="134">
        <v>0.19400000000000001</v>
      </c>
      <c r="AP863" s="134">
        <v>5.5E-2</v>
      </c>
      <c r="AQ863" s="134">
        <v>12.75</v>
      </c>
      <c r="AR863" s="134">
        <v>12.875</v>
      </c>
      <c r="AS863" s="134"/>
      <c r="AT863" s="133" t="s">
        <v>7071</v>
      </c>
      <c r="AU863" s="133" t="s">
        <v>1758</v>
      </c>
      <c r="AV863" s="133" t="s">
        <v>9601</v>
      </c>
      <c r="AW863" s="133" t="s">
        <v>9629</v>
      </c>
    </row>
    <row r="864" spans="1:49" x14ac:dyDescent="0.25">
      <c r="A864" s="80" t="s">
        <v>1779</v>
      </c>
      <c r="B864" s="80" t="s">
        <v>1784</v>
      </c>
      <c r="C864" s="80" t="s">
        <v>10299</v>
      </c>
      <c r="D864" s="80" t="s">
        <v>10300</v>
      </c>
      <c r="E864" s="80" t="s">
        <v>1785</v>
      </c>
      <c r="F864" s="80" t="s">
        <v>10301</v>
      </c>
      <c r="G864" s="80" t="s">
        <v>9668</v>
      </c>
      <c r="H864" s="80" t="s">
        <v>10302</v>
      </c>
      <c r="I864" s="80" t="s">
        <v>5376</v>
      </c>
      <c r="K864" s="80" t="s">
        <v>1820</v>
      </c>
      <c r="L864" s="80" t="s">
        <v>235</v>
      </c>
      <c r="M864" s="80" t="s">
        <v>13199</v>
      </c>
      <c r="N864" s="80" t="s">
        <v>3435</v>
      </c>
      <c r="O864" s="80" t="s">
        <v>3816</v>
      </c>
      <c r="P864" s="80" t="s">
        <v>4905</v>
      </c>
      <c r="Q864" s="80" t="s">
        <v>5374</v>
      </c>
      <c r="R864" s="80" t="s">
        <v>6372</v>
      </c>
      <c r="S864" s="80" t="s">
        <v>1765</v>
      </c>
      <c r="T864" s="80" t="s">
        <v>1757</v>
      </c>
      <c r="U864" s="110">
        <v>7.45</v>
      </c>
      <c r="V864" s="110">
        <v>44.7</v>
      </c>
      <c r="W864" s="91">
        <v>3.4679799999999998</v>
      </c>
      <c r="X864" s="91">
        <v>41.615699999999997</v>
      </c>
      <c r="Y864" s="110" t="s">
        <v>14933</v>
      </c>
      <c r="Z864" s="110" t="s">
        <v>1</v>
      </c>
      <c r="AB864" s="133" t="s">
        <v>8082</v>
      </c>
      <c r="AC864" s="133" t="s">
        <v>9300</v>
      </c>
      <c r="AD864" s="133" t="s">
        <v>1757</v>
      </c>
      <c r="AE864" s="79">
        <v>144</v>
      </c>
      <c r="AF864" s="79" t="s">
        <v>11293</v>
      </c>
      <c r="AG864" s="134">
        <v>6.5</v>
      </c>
      <c r="AH864" s="134">
        <v>6.5</v>
      </c>
      <c r="AI864" s="134">
        <v>0.59</v>
      </c>
      <c r="AJ864" s="134">
        <v>0.24</v>
      </c>
      <c r="AK864" s="134">
        <v>6.7</v>
      </c>
      <c r="AL864" s="134">
        <v>6.7</v>
      </c>
      <c r="AM864" s="134">
        <v>7.48</v>
      </c>
      <c r="AN864" s="134">
        <v>3</v>
      </c>
      <c r="AO864" s="134">
        <v>0.19400000000000001</v>
      </c>
      <c r="AP864" s="134">
        <v>5.5E-2</v>
      </c>
      <c r="AQ864" s="134">
        <v>12.75</v>
      </c>
      <c r="AR864" s="134">
        <v>12.875</v>
      </c>
      <c r="AS864" s="134"/>
      <c r="AT864" s="133" t="s">
        <v>7071</v>
      </c>
      <c r="AU864" s="133" t="s">
        <v>1758</v>
      </c>
      <c r="AV864" s="133" t="s">
        <v>9601</v>
      </c>
      <c r="AW864" s="133" t="s">
        <v>9629</v>
      </c>
    </row>
    <row r="865" spans="1:49" x14ac:dyDescent="0.25">
      <c r="A865" s="80" t="s">
        <v>1779</v>
      </c>
      <c r="B865" s="80" t="s">
        <v>1809</v>
      </c>
      <c r="C865" s="80" t="s">
        <v>10260</v>
      </c>
      <c r="D865" s="80" t="s">
        <v>10261</v>
      </c>
      <c r="E865" s="80" t="s">
        <v>1793</v>
      </c>
      <c r="F865" s="80" t="s">
        <v>10262</v>
      </c>
      <c r="G865" s="80" t="s">
        <v>9695</v>
      </c>
      <c r="H865" s="80" t="s">
        <v>10263</v>
      </c>
      <c r="I865" s="80" t="s">
        <v>5376</v>
      </c>
      <c r="K865" s="80" t="s">
        <v>1820</v>
      </c>
      <c r="L865" s="80" t="s">
        <v>590</v>
      </c>
      <c r="M865" s="80" t="s">
        <v>2795</v>
      </c>
      <c r="N865" s="80" t="s">
        <v>3426</v>
      </c>
      <c r="O865" s="80" t="s">
        <v>3810</v>
      </c>
      <c r="P865" s="80" t="s">
        <v>4906</v>
      </c>
      <c r="Q865" s="80" t="s">
        <v>5374</v>
      </c>
      <c r="R865" s="80" t="s">
        <v>6373</v>
      </c>
      <c r="S865" s="80" t="s">
        <v>1760</v>
      </c>
      <c r="T865" s="80" t="s">
        <v>1757</v>
      </c>
      <c r="U865" s="110">
        <v>5.95</v>
      </c>
      <c r="V865" s="110">
        <v>35.700000000000003</v>
      </c>
      <c r="W865" s="91">
        <v>2.0825</v>
      </c>
      <c r="X865" s="91">
        <v>24.99</v>
      </c>
      <c r="Y865" s="110" t="s">
        <v>7087</v>
      </c>
      <c r="Z865" s="110" t="s">
        <v>1</v>
      </c>
      <c r="AB865" s="133" t="s">
        <v>8083</v>
      </c>
      <c r="AC865" s="133" t="s">
        <v>9301</v>
      </c>
      <c r="AD865" s="133" t="s">
        <v>1757</v>
      </c>
      <c r="AE865" s="79">
        <v>144</v>
      </c>
      <c r="AF865" s="79" t="s">
        <v>11091</v>
      </c>
      <c r="AG865" s="134">
        <v>0.625</v>
      </c>
      <c r="AH865" s="134">
        <v>6.875</v>
      </c>
      <c r="AI865" s="134">
        <v>6.875</v>
      </c>
      <c r="AJ865" s="134">
        <v>0.13100000000000001</v>
      </c>
      <c r="AK865" s="134">
        <v>7.22</v>
      </c>
      <c r="AL865" s="134">
        <v>6.8449999999999998</v>
      </c>
      <c r="AM865" s="134">
        <v>7.44</v>
      </c>
      <c r="AN865" s="134">
        <v>1.782</v>
      </c>
      <c r="AO865" s="134">
        <v>0.21299999999999999</v>
      </c>
      <c r="AP865" s="134">
        <v>0.5</v>
      </c>
      <c r="AQ865" s="134">
        <v>6.875</v>
      </c>
      <c r="AR865" s="134">
        <v>6.875</v>
      </c>
      <c r="AS865" s="134"/>
      <c r="AT865" s="133" t="s">
        <v>9573</v>
      </c>
      <c r="AU865" s="133" t="s">
        <v>1758</v>
      </c>
      <c r="AV865" s="133" t="s">
        <v>9603</v>
      </c>
      <c r="AW865" s="133" t="s">
        <v>9630</v>
      </c>
    </row>
    <row r="866" spans="1:49" x14ac:dyDescent="0.25">
      <c r="A866" s="80" t="s">
        <v>1779</v>
      </c>
      <c r="B866" s="80" t="s">
        <v>1809</v>
      </c>
      <c r="C866" s="80" t="s">
        <v>10256</v>
      </c>
      <c r="D866" s="80" t="s">
        <v>10257</v>
      </c>
      <c r="E866" s="80" t="s">
        <v>1788</v>
      </c>
      <c r="F866" s="80" t="s">
        <v>10258</v>
      </c>
      <c r="G866" s="80" t="s">
        <v>9677</v>
      </c>
      <c r="H866" s="80" t="s">
        <v>10259</v>
      </c>
      <c r="I866" s="80" t="s">
        <v>5376</v>
      </c>
      <c r="K866" s="80" t="s">
        <v>1820</v>
      </c>
      <c r="L866" s="80" t="s">
        <v>940</v>
      </c>
      <c r="M866" s="80" t="s">
        <v>13200</v>
      </c>
      <c r="N866" s="80" t="s">
        <v>3426</v>
      </c>
      <c r="O866" s="80" t="s">
        <v>3723</v>
      </c>
      <c r="P866" s="80" t="s">
        <v>4907</v>
      </c>
      <c r="Q866" s="80" t="s">
        <v>5374</v>
      </c>
      <c r="R866" s="80" t="s">
        <v>6374</v>
      </c>
      <c r="S866" s="80" t="s">
        <v>1760</v>
      </c>
      <c r="T866" s="80" t="s">
        <v>1757</v>
      </c>
      <c r="U866" s="110">
        <v>7.85</v>
      </c>
      <c r="V866" s="110">
        <v>47.1</v>
      </c>
      <c r="W866" s="91">
        <v>2.7475000000000001</v>
      </c>
      <c r="X866" s="91">
        <v>32.97</v>
      </c>
      <c r="Y866" s="110" t="s">
        <v>7087</v>
      </c>
      <c r="Z866" s="110" t="s">
        <v>1</v>
      </c>
      <c r="AB866" s="133" t="s">
        <v>8084</v>
      </c>
      <c r="AC866" s="133" t="s">
        <v>9302</v>
      </c>
      <c r="AD866" s="133" t="s">
        <v>1759</v>
      </c>
      <c r="AE866" s="79">
        <v>12</v>
      </c>
      <c r="AF866" s="79" t="s">
        <v>11145</v>
      </c>
      <c r="AG866" s="134">
        <v>0.75</v>
      </c>
      <c r="AH866" s="134">
        <v>8.875</v>
      </c>
      <c r="AI866" s="134">
        <v>8.875</v>
      </c>
      <c r="AJ866" s="134">
        <v>0.22500000000000001</v>
      </c>
      <c r="AK866" s="134">
        <v>9.2200000000000006</v>
      </c>
      <c r="AL866" s="134">
        <v>7.97</v>
      </c>
      <c r="AM866" s="134">
        <v>9.44</v>
      </c>
      <c r="AN866" s="134">
        <v>3.1</v>
      </c>
      <c r="AO866" s="134">
        <v>0.40100000000000002</v>
      </c>
      <c r="AP866" s="134">
        <v>0.5</v>
      </c>
      <c r="AQ866" s="134">
        <v>8.75</v>
      </c>
      <c r="AR866" s="134">
        <v>8.75</v>
      </c>
      <c r="AS866" s="134"/>
      <c r="AT866" s="133" t="s">
        <v>1761</v>
      </c>
      <c r="AU866" s="133" t="s">
        <v>7065</v>
      </c>
      <c r="AV866" s="133" t="s">
        <v>9603</v>
      </c>
      <c r="AW866" s="133" t="s">
        <v>9630</v>
      </c>
    </row>
    <row r="867" spans="1:49" x14ac:dyDescent="0.25">
      <c r="A867" s="80" t="s">
        <v>1779</v>
      </c>
      <c r="B867" s="80" t="s">
        <v>1809</v>
      </c>
      <c r="C867" s="80" t="s">
        <v>9711</v>
      </c>
      <c r="D867" s="80" t="s">
        <v>9712</v>
      </c>
      <c r="E867" s="80" t="s">
        <v>7086</v>
      </c>
      <c r="F867" s="80" t="s">
        <v>9713</v>
      </c>
      <c r="G867" s="80" t="s">
        <v>9714</v>
      </c>
      <c r="H867" s="80" t="s">
        <v>9715</v>
      </c>
      <c r="I867" s="80" t="s">
        <v>9635</v>
      </c>
      <c r="K867" s="80" t="s">
        <v>1820</v>
      </c>
      <c r="L867" s="80" t="s">
        <v>594</v>
      </c>
      <c r="M867" s="80" t="s">
        <v>2796</v>
      </c>
      <c r="N867" s="80" t="s">
        <v>3426</v>
      </c>
      <c r="O867" s="80" t="s">
        <v>3585</v>
      </c>
      <c r="P867" s="80" t="s">
        <v>4908</v>
      </c>
      <c r="Q867" s="80" t="s">
        <v>5374</v>
      </c>
      <c r="R867" s="80" t="s">
        <v>6375</v>
      </c>
      <c r="S867" s="80" t="s">
        <v>1759</v>
      </c>
      <c r="T867" s="80" t="s">
        <v>1767</v>
      </c>
      <c r="U867" s="110">
        <v>4.1500000000000004</v>
      </c>
      <c r="V867" s="110">
        <v>20.75</v>
      </c>
      <c r="W867" s="91">
        <v>1.80525</v>
      </c>
      <c r="X867" s="91">
        <v>18.052499999999998</v>
      </c>
      <c r="Y867" s="110" t="s">
        <v>14932</v>
      </c>
      <c r="Z867" s="110" t="s">
        <v>1</v>
      </c>
      <c r="AB867" s="133" t="s">
        <v>8085</v>
      </c>
      <c r="AC867" s="133" t="s">
        <v>9303</v>
      </c>
      <c r="AD867" s="133" t="s">
        <v>1763</v>
      </c>
      <c r="AE867" s="79">
        <v>200</v>
      </c>
      <c r="AF867" s="79" t="s">
        <v>11209</v>
      </c>
      <c r="AG867" s="134">
        <v>7.87</v>
      </c>
      <c r="AH867" s="134">
        <v>5.5</v>
      </c>
      <c r="AI867" s="134">
        <v>5.8999999999999997E-2</v>
      </c>
      <c r="AJ867" s="134">
        <v>4.3999999999999997E-2</v>
      </c>
      <c r="AK867" s="134">
        <v>8.26</v>
      </c>
      <c r="AL867" s="134">
        <v>5.9</v>
      </c>
      <c r="AM867" s="134">
        <v>0.59</v>
      </c>
      <c r="AN867" s="134">
        <v>0.48499999999999999</v>
      </c>
      <c r="AO867" s="134">
        <v>1.7000000000000001E-2</v>
      </c>
      <c r="AP867" s="134">
        <v>0</v>
      </c>
      <c r="AQ867" s="134">
        <v>18</v>
      </c>
      <c r="AR867" s="134">
        <v>18</v>
      </c>
      <c r="AS867" s="134"/>
      <c r="AT867" s="133" t="s">
        <v>7082</v>
      </c>
      <c r="AU867" s="133" t="s">
        <v>9562</v>
      </c>
      <c r="AV867" s="133" t="s">
        <v>9606</v>
      </c>
      <c r="AW867" s="133" t="s">
        <v>9629</v>
      </c>
    </row>
    <row r="868" spans="1:49" x14ac:dyDescent="0.25">
      <c r="A868" s="80" t="s">
        <v>1779</v>
      </c>
      <c r="B868" s="80" t="s">
        <v>1809</v>
      </c>
      <c r="C868" s="80" t="s">
        <v>10204</v>
      </c>
      <c r="D868" s="80" t="s">
        <v>10205</v>
      </c>
      <c r="E868" s="80" t="s">
        <v>1787</v>
      </c>
      <c r="F868" s="80" t="s">
        <v>10206</v>
      </c>
      <c r="G868" s="80" t="s">
        <v>9705</v>
      </c>
      <c r="H868" s="80" t="s">
        <v>10175</v>
      </c>
      <c r="I868" s="80" t="s">
        <v>9635</v>
      </c>
      <c r="K868" s="80" t="s">
        <v>1820</v>
      </c>
      <c r="L868" s="80" t="s">
        <v>599</v>
      </c>
      <c r="M868" s="80" t="s">
        <v>2798</v>
      </c>
      <c r="N868" s="80" t="s">
        <v>3426</v>
      </c>
      <c r="O868" s="80" t="s">
        <v>3800</v>
      </c>
      <c r="P868" s="80" t="s">
        <v>4910</v>
      </c>
      <c r="Q868" s="80" t="s">
        <v>5374</v>
      </c>
      <c r="R868" s="80" t="s">
        <v>6377</v>
      </c>
      <c r="S868" s="80" t="s">
        <v>1759</v>
      </c>
      <c r="T868" s="80" t="s">
        <v>1758</v>
      </c>
      <c r="U868" s="110">
        <v>8.25</v>
      </c>
      <c r="V868" s="110">
        <v>24.75</v>
      </c>
      <c r="W868" s="91">
        <v>3.09375</v>
      </c>
      <c r="X868" s="91">
        <v>18.5625</v>
      </c>
      <c r="Y868" s="110" t="s">
        <v>7087</v>
      </c>
      <c r="Z868" s="110" t="s">
        <v>1</v>
      </c>
      <c r="AB868" s="133" t="s">
        <v>8087</v>
      </c>
      <c r="AC868" s="133" t="s">
        <v>9305</v>
      </c>
      <c r="AD868" s="133" t="s">
        <v>1768</v>
      </c>
      <c r="AE868" s="79">
        <v>216</v>
      </c>
      <c r="AF868" s="79" t="s">
        <v>11218</v>
      </c>
      <c r="AG868" s="134">
        <v>0.25</v>
      </c>
      <c r="AH868" s="134">
        <v>6.5</v>
      </c>
      <c r="AI868" s="134">
        <v>8.25</v>
      </c>
      <c r="AJ868" s="134">
        <v>0.14399999999999999</v>
      </c>
      <c r="AK868" s="134">
        <v>7</v>
      </c>
      <c r="AL868" s="134">
        <v>6.75</v>
      </c>
      <c r="AM868" s="134">
        <v>1.75</v>
      </c>
      <c r="AN868" s="134">
        <v>0.9</v>
      </c>
      <c r="AO868" s="134">
        <v>4.8000000000000001E-2</v>
      </c>
      <c r="AP868" s="134">
        <v>0.03</v>
      </c>
      <c r="AQ868" s="134">
        <v>58</v>
      </c>
      <c r="AR868" s="134">
        <v>6</v>
      </c>
      <c r="AS868" s="134"/>
      <c r="AT868" s="133" t="s">
        <v>1772</v>
      </c>
      <c r="AU868" s="133" t="s">
        <v>7080</v>
      </c>
      <c r="AV868" s="133" t="s">
        <v>9597</v>
      </c>
      <c r="AW868" s="133" t="s">
        <v>9628</v>
      </c>
    </row>
    <row r="869" spans="1:49" x14ac:dyDescent="0.25">
      <c r="A869" s="80" t="s">
        <v>1779</v>
      </c>
      <c r="B869" s="80" t="s">
        <v>1809</v>
      </c>
      <c r="C869" s="80" t="s">
        <v>10307</v>
      </c>
      <c r="D869" s="80" t="s">
        <v>10308</v>
      </c>
      <c r="E869" s="80" t="s">
        <v>1785</v>
      </c>
      <c r="F869" s="80" t="s">
        <v>10309</v>
      </c>
      <c r="G869" s="80" t="s">
        <v>9744</v>
      </c>
      <c r="H869" s="80" t="s">
        <v>10302</v>
      </c>
      <c r="I869" s="80" t="s">
        <v>5376</v>
      </c>
      <c r="K869" s="80" t="s">
        <v>1820</v>
      </c>
      <c r="L869" s="80" t="s">
        <v>664</v>
      </c>
      <c r="M869" s="80" t="s">
        <v>2800</v>
      </c>
      <c r="N869" s="80" t="s">
        <v>3426</v>
      </c>
      <c r="O869" s="80" t="s">
        <v>3819</v>
      </c>
      <c r="P869" s="80" t="s">
        <v>4911</v>
      </c>
      <c r="Q869" s="80" t="s">
        <v>5374</v>
      </c>
      <c r="R869" s="80" t="s">
        <v>6379</v>
      </c>
      <c r="S869" s="80" t="s">
        <v>1765</v>
      </c>
      <c r="T869" s="80" t="s">
        <v>1757</v>
      </c>
      <c r="U869" s="110">
        <v>6.05</v>
      </c>
      <c r="V869" s="110">
        <v>36.299999999999997</v>
      </c>
      <c r="W869" s="91">
        <v>2.8162799999999999</v>
      </c>
      <c r="X869" s="91">
        <v>33.795299999999997</v>
      </c>
      <c r="Y869" s="110" t="s">
        <v>14933</v>
      </c>
      <c r="Z869" s="110" t="s">
        <v>1</v>
      </c>
      <c r="AB869" s="133" t="s">
        <v>8089</v>
      </c>
      <c r="AC869" s="133" t="s">
        <v>9306</v>
      </c>
      <c r="AD869" s="133" t="s">
        <v>1757</v>
      </c>
      <c r="AE869" s="79">
        <v>144</v>
      </c>
      <c r="AF869" s="79" t="s">
        <v>11292</v>
      </c>
      <c r="AG869" s="134">
        <v>5</v>
      </c>
      <c r="AH869" s="134">
        <v>5</v>
      </c>
      <c r="AI869" s="134">
        <v>0.59</v>
      </c>
      <c r="AJ869" s="134">
        <v>0.14599999999999999</v>
      </c>
      <c r="AK869" s="134">
        <v>5.31</v>
      </c>
      <c r="AL869" s="134">
        <v>5.31</v>
      </c>
      <c r="AM869" s="134">
        <v>7.48</v>
      </c>
      <c r="AN869" s="134">
        <v>1.83</v>
      </c>
      <c r="AO869" s="134">
        <v>0.122</v>
      </c>
      <c r="AP869" s="134">
        <v>5.5E-2</v>
      </c>
      <c r="AQ869" s="134">
        <v>10</v>
      </c>
      <c r="AR869" s="134">
        <v>10</v>
      </c>
      <c r="AS869" s="134"/>
      <c r="AT869" s="133" t="s">
        <v>9588</v>
      </c>
      <c r="AU869" s="133" t="s">
        <v>1758</v>
      </c>
      <c r="AV869" s="133" t="s">
        <v>9601</v>
      </c>
      <c r="AW869" s="133" t="s">
        <v>9629</v>
      </c>
    </row>
    <row r="870" spans="1:49" x14ac:dyDescent="0.25">
      <c r="A870" s="80" t="s">
        <v>1779</v>
      </c>
      <c r="B870" s="80" t="s">
        <v>1809</v>
      </c>
      <c r="C870" s="80" t="s">
        <v>9706</v>
      </c>
      <c r="D870" s="80" t="s">
        <v>9707</v>
      </c>
      <c r="E870" s="80" t="s">
        <v>7086</v>
      </c>
      <c r="F870" s="80" t="s">
        <v>9708</v>
      </c>
      <c r="G870" s="80" t="s">
        <v>9709</v>
      </c>
      <c r="H870" s="80" t="s">
        <v>9710</v>
      </c>
      <c r="I870" s="80" t="s">
        <v>9635</v>
      </c>
      <c r="K870" s="80" t="s">
        <v>1820</v>
      </c>
      <c r="L870" s="80" t="s">
        <v>667</v>
      </c>
      <c r="M870" s="80" t="s">
        <v>2801</v>
      </c>
      <c r="N870" s="80" t="s">
        <v>3426</v>
      </c>
      <c r="O870" s="80" t="s">
        <v>3820</v>
      </c>
      <c r="P870" s="80" t="s">
        <v>4912</v>
      </c>
      <c r="Q870" s="80" t="s">
        <v>5374</v>
      </c>
      <c r="R870" s="80" t="s">
        <v>6380</v>
      </c>
      <c r="S870" s="80" t="s">
        <v>1760</v>
      </c>
      <c r="T870" s="80" t="s">
        <v>1758</v>
      </c>
      <c r="U870" s="110">
        <v>6.4</v>
      </c>
      <c r="V870" s="110">
        <v>19.2</v>
      </c>
      <c r="W870" s="91">
        <v>2.7839999999999998</v>
      </c>
      <c r="X870" s="91">
        <v>16.704000000000001</v>
      </c>
      <c r="Y870" s="110" t="s">
        <v>14932</v>
      </c>
      <c r="Z870" s="110" t="s">
        <v>1</v>
      </c>
      <c r="AB870" s="133" t="s">
        <v>8090</v>
      </c>
      <c r="AC870" s="133" t="s">
        <v>9307</v>
      </c>
      <c r="AD870" s="133" t="s">
        <v>1757</v>
      </c>
      <c r="AE870" s="79">
        <v>72</v>
      </c>
      <c r="AF870" s="79" t="s">
        <v>11221</v>
      </c>
      <c r="AG870" s="134">
        <v>1.75</v>
      </c>
      <c r="AH870" s="134">
        <v>6</v>
      </c>
      <c r="AI870" s="134">
        <v>8.25</v>
      </c>
      <c r="AJ870" s="134">
        <v>0.09</v>
      </c>
      <c r="AK870" s="134">
        <v>8.35</v>
      </c>
      <c r="AL870" s="134">
        <v>6.25</v>
      </c>
      <c r="AM870" s="134">
        <v>4.875</v>
      </c>
      <c r="AN870" s="134">
        <v>0.56000000000000005</v>
      </c>
      <c r="AO870" s="134">
        <v>0.14699999999999999</v>
      </c>
      <c r="AP870" s="134">
        <v>1</v>
      </c>
      <c r="AQ870" s="134">
        <v>2.5</v>
      </c>
      <c r="AR870" s="134">
        <v>5.25</v>
      </c>
      <c r="AS870" s="134"/>
      <c r="AT870" s="133" t="s">
        <v>1768</v>
      </c>
      <c r="AU870" s="133" t="s">
        <v>7075</v>
      </c>
      <c r="AV870" s="133" t="s">
        <v>9597</v>
      </c>
      <c r="AW870" s="133" t="s">
        <v>9629</v>
      </c>
    </row>
    <row r="871" spans="1:49" x14ac:dyDescent="0.25">
      <c r="A871" s="80" t="s">
        <v>1779</v>
      </c>
      <c r="B871" s="80" t="s">
        <v>1809</v>
      </c>
      <c r="C871" s="80" t="s">
        <v>10017</v>
      </c>
      <c r="D871" s="80" t="s">
        <v>10018</v>
      </c>
      <c r="E871" s="80" t="s">
        <v>7086</v>
      </c>
      <c r="F871" s="80" t="s">
        <v>10019</v>
      </c>
      <c r="G871" s="80" t="s">
        <v>9797</v>
      </c>
      <c r="H871" s="80" t="s">
        <v>10020</v>
      </c>
      <c r="I871" s="80" t="s">
        <v>9635</v>
      </c>
      <c r="K871" s="80" t="s">
        <v>1820</v>
      </c>
      <c r="L871" s="80" t="s">
        <v>672</v>
      </c>
      <c r="M871" s="80" t="s">
        <v>2803</v>
      </c>
      <c r="N871" s="80" t="s">
        <v>3426</v>
      </c>
      <c r="O871" s="80" t="s">
        <v>3617</v>
      </c>
      <c r="P871" s="80" t="s">
        <v>4914</v>
      </c>
      <c r="Q871" s="80" t="s">
        <v>5374</v>
      </c>
      <c r="R871" s="80" t="s">
        <v>6382</v>
      </c>
      <c r="S871" s="80" t="s">
        <v>1759</v>
      </c>
      <c r="T871" s="80" t="s">
        <v>1758</v>
      </c>
      <c r="U871" s="110">
        <v>8.0500000000000007</v>
      </c>
      <c r="V871" s="110">
        <v>24.15</v>
      </c>
      <c r="W871" s="91">
        <v>3.5017499999999999</v>
      </c>
      <c r="X871" s="91">
        <v>21.0105</v>
      </c>
      <c r="Y871" s="110" t="s">
        <v>14932</v>
      </c>
      <c r="Z871" s="110" t="s">
        <v>1</v>
      </c>
      <c r="AB871" s="133" t="s">
        <v>8092</v>
      </c>
      <c r="AC871" s="133" t="s">
        <v>9309</v>
      </c>
      <c r="AD871" s="133" t="s">
        <v>1757</v>
      </c>
      <c r="AE871" s="79">
        <v>72</v>
      </c>
      <c r="AF871" s="79" t="s">
        <v>11241</v>
      </c>
      <c r="AG871" s="134">
        <v>0.25</v>
      </c>
      <c r="AH871" s="134">
        <v>9.5</v>
      </c>
      <c r="AI871" s="134">
        <v>13</v>
      </c>
      <c r="AJ871" s="134">
        <v>0.224</v>
      </c>
      <c r="AK871" s="134">
        <v>13</v>
      </c>
      <c r="AL871" s="134">
        <v>9.5</v>
      </c>
      <c r="AM871" s="134">
        <v>1</v>
      </c>
      <c r="AN871" s="134">
        <v>1.4</v>
      </c>
      <c r="AO871" s="134">
        <v>7.0999999999999994E-2</v>
      </c>
      <c r="AP871" s="134">
        <v>9</v>
      </c>
      <c r="AQ871" s="134">
        <v>9</v>
      </c>
      <c r="AR871" s="134">
        <v>12</v>
      </c>
      <c r="AS871" s="134"/>
      <c r="AT871" s="133" t="s">
        <v>1771</v>
      </c>
      <c r="AU871" s="133" t="s">
        <v>7074</v>
      </c>
      <c r="AV871" s="133" t="s">
        <v>9597</v>
      </c>
      <c r="AW871" s="133" t="s">
        <v>9629</v>
      </c>
    </row>
    <row r="872" spans="1:49" x14ac:dyDescent="0.25">
      <c r="A872" s="80" t="s">
        <v>1779</v>
      </c>
      <c r="B872" s="80" t="s">
        <v>1809</v>
      </c>
      <c r="C872" s="80" t="s">
        <v>10526</v>
      </c>
      <c r="D872" s="80" t="s">
        <v>10527</v>
      </c>
      <c r="E872" s="80" t="s">
        <v>1787</v>
      </c>
      <c r="F872" s="80" t="s">
        <v>10528</v>
      </c>
      <c r="G872" s="80" t="s">
        <v>9825</v>
      </c>
      <c r="H872" s="80" t="s">
        <v>10529</v>
      </c>
      <c r="I872" s="80" t="s">
        <v>9635</v>
      </c>
      <c r="K872" s="80" t="s">
        <v>1820</v>
      </c>
      <c r="L872" s="80" t="s">
        <v>673</v>
      </c>
      <c r="M872" s="80" t="s">
        <v>2804</v>
      </c>
      <c r="N872" s="80" t="s">
        <v>3426</v>
      </c>
      <c r="O872" s="80" t="s">
        <v>3823</v>
      </c>
      <c r="P872" s="80" t="s">
        <v>4915</v>
      </c>
      <c r="Q872" s="80" t="s">
        <v>5374</v>
      </c>
      <c r="R872" s="80" t="s">
        <v>6383</v>
      </c>
      <c r="S872" s="80" t="s">
        <v>1760</v>
      </c>
      <c r="T872" s="80" t="s">
        <v>1758</v>
      </c>
      <c r="U872" s="110">
        <v>8.4</v>
      </c>
      <c r="V872" s="110">
        <v>25.2</v>
      </c>
      <c r="W872" s="91">
        <v>3.15</v>
      </c>
      <c r="X872" s="91">
        <v>18.899999999999999</v>
      </c>
      <c r="Y872" s="110" t="s">
        <v>7087</v>
      </c>
      <c r="Z872" s="110" t="s">
        <v>1</v>
      </c>
      <c r="AB872" s="133" t="s">
        <v>8093</v>
      </c>
      <c r="AC872" s="133" t="s">
        <v>9310</v>
      </c>
      <c r="AD872" s="133" t="s">
        <v>1757</v>
      </c>
      <c r="AE872" s="79">
        <v>72</v>
      </c>
      <c r="AF872" s="79" t="s">
        <v>11295</v>
      </c>
      <c r="AG872" s="134">
        <v>10.5</v>
      </c>
      <c r="AH872" s="134">
        <v>3</v>
      </c>
      <c r="AI872" s="134">
        <v>0.5</v>
      </c>
      <c r="AJ872" s="134">
        <v>0.25600000000000001</v>
      </c>
      <c r="AK872" s="134">
        <v>10.75</v>
      </c>
      <c r="AL872" s="134">
        <v>3.25</v>
      </c>
      <c r="AM872" s="134">
        <v>3.75</v>
      </c>
      <c r="AN872" s="134">
        <v>1.6</v>
      </c>
      <c r="AO872" s="134">
        <v>7.5999999999999998E-2</v>
      </c>
      <c r="AP872" s="134">
        <v>2.68</v>
      </c>
      <c r="AQ872" s="134">
        <v>2.68</v>
      </c>
      <c r="AR872" s="134">
        <v>7.3</v>
      </c>
      <c r="AS872" s="134"/>
      <c r="AT872" s="133" t="s">
        <v>7081</v>
      </c>
      <c r="AU872" s="133" t="s">
        <v>1757</v>
      </c>
      <c r="AV872" s="133" t="s">
        <v>9610</v>
      </c>
      <c r="AW872" s="133" t="s">
        <v>9628</v>
      </c>
    </row>
    <row r="873" spans="1:49" x14ac:dyDescent="0.25">
      <c r="A873" s="80" t="s">
        <v>1779</v>
      </c>
      <c r="B873" s="80" t="s">
        <v>1809</v>
      </c>
      <c r="C873" s="80" t="s">
        <v>10333</v>
      </c>
      <c r="D873" s="80" t="s">
        <v>10334</v>
      </c>
      <c r="E873" s="80" t="s">
        <v>7086</v>
      </c>
      <c r="F873" s="80" t="s">
        <v>10335</v>
      </c>
      <c r="G873" s="80" t="s">
        <v>10336</v>
      </c>
      <c r="H873" s="80" t="s">
        <v>10337</v>
      </c>
      <c r="I873" s="80" t="s">
        <v>9635</v>
      </c>
      <c r="K873" s="80" t="s">
        <v>1820</v>
      </c>
      <c r="L873" s="80" t="s">
        <v>602</v>
      </c>
      <c r="M873" s="80" t="s">
        <v>2806</v>
      </c>
      <c r="N873" s="80" t="s">
        <v>3426</v>
      </c>
      <c r="O873" s="80" t="s">
        <v>3742</v>
      </c>
      <c r="P873" s="80" t="s">
        <v>4917</v>
      </c>
      <c r="Q873" s="80" t="s">
        <v>5374</v>
      </c>
      <c r="R873" s="80" t="s">
        <v>6385</v>
      </c>
      <c r="S873" s="80" t="s">
        <v>1769</v>
      </c>
      <c r="T873" s="80" t="s">
        <v>1757</v>
      </c>
      <c r="U873" s="110">
        <v>8.0500000000000007</v>
      </c>
      <c r="V873" s="110">
        <v>48.3</v>
      </c>
      <c r="W873" s="91">
        <v>3.5017499999999999</v>
      </c>
      <c r="X873" s="91">
        <v>42.021000000000001</v>
      </c>
      <c r="Y873" s="110" t="s">
        <v>14932</v>
      </c>
      <c r="Z873" s="110" t="s">
        <v>1</v>
      </c>
      <c r="AB873" s="133" t="s">
        <v>8095</v>
      </c>
      <c r="AC873" s="133" t="s">
        <v>9312</v>
      </c>
      <c r="AD873" s="133" t="s">
        <v>1757</v>
      </c>
      <c r="AE873" s="79">
        <v>144</v>
      </c>
      <c r="AF873" s="79" t="s">
        <v>11296</v>
      </c>
      <c r="AG873" s="134">
        <v>8.25</v>
      </c>
      <c r="AH873" s="134">
        <v>7.25</v>
      </c>
      <c r="AI873" s="134">
        <v>0.25</v>
      </c>
      <c r="AJ873" s="134">
        <v>8.7999999999999995E-2</v>
      </c>
      <c r="AK873" s="134">
        <v>8.5</v>
      </c>
      <c r="AL873" s="134">
        <v>7.5</v>
      </c>
      <c r="AM873" s="134">
        <v>1.75</v>
      </c>
      <c r="AN873" s="134">
        <v>1.1000000000000001</v>
      </c>
      <c r="AO873" s="134">
        <v>6.5000000000000002E-2</v>
      </c>
      <c r="AP873" s="134">
        <v>0.03</v>
      </c>
      <c r="AQ873" s="134">
        <v>5.9</v>
      </c>
      <c r="AR873" s="134">
        <v>22.5</v>
      </c>
      <c r="AS873" s="134"/>
      <c r="AT873" s="133" t="s">
        <v>7079</v>
      </c>
      <c r="AU873" s="133" t="s">
        <v>7080</v>
      </c>
      <c r="AV873" s="133" t="s">
        <v>9597</v>
      </c>
      <c r="AW873" s="133" t="s">
        <v>9629</v>
      </c>
    </row>
    <row r="874" spans="1:49" x14ac:dyDescent="0.25">
      <c r="A874" s="80" t="s">
        <v>1779</v>
      </c>
      <c r="B874" s="80" t="s">
        <v>1784</v>
      </c>
      <c r="C874" s="80" t="s">
        <v>9692</v>
      </c>
      <c r="D874" s="80" t="s">
        <v>9693</v>
      </c>
      <c r="E874" s="80" t="s">
        <v>1788</v>
      </c>
      <c r="F874" s="80" t="s">
        <v>9694</v>
      </c>
      <c r="G874" s="80" t="s">
        <v>9695</v>
      </c>
      <c r="H874" s="80" t="s">
        <v>9696</v>
      </c>
      <c r="I874" s="80" t="s">
        <v>5377</v>
      </c>
      <c r="K874" s="80" t="s">
        <v>12331</v>
      </c>
      <c r="L874" s="80" t="s">
        <v>1701</v>
      </c>
      <c r="M874" s="80" t="s">
        <v>3227</v>
      </c>
      <c r="N874" s="80" t="s">
        <v>3475</v>
      </c>
      <c r="O874" s="80" t="s">
        <v>3527</v>
      </c>
      <c r="P874" s="80" t="s">
        <v>12596</v>
      </c>
      <c r="Q874" s="80" t="s">
        <v>5374</v>
      </c>
      <c r="R874" s="80" t="s">
        <v>6827</v>
      </c>
      <c r="S874" s="80" t="s">
        <v>1760</v>
      </c>
      <c r="T874" s="80" t="s">
        <v>1757</v>
      </c>
      <c r="U874" s="110">
        <v>5</v>
      </c>
      <c r="V874" s="110">
        <v>30</v>
      </c>
      <c r="W874" s="91">
        <v>1.25</v>
      </c>
      <c r="X874" s="91">
        <v>15</v>
      </c>
      <c r="Y874" s="110" t="s">
        <v>7087</v>
      </c>
      <c r="Z874" s="110" t="s">
        <v>1</v>
      </c>
      <c r="AB874" s="133" t="s">
        <v>8537</v>
      </c>
      <c r="AC874" s="133" t="s">
        <v>8537</v>
      </c>
      <c r="AD874" s="133" t="s">
        <v>1759</v>
      </c>
      <c r="AE874" s="79">
        <v>12</v>
      </c>
      <c r="AF874" s="79" t="s">
        <v>11091</v>
      </c>
      <c r="AG874" s="134">
        <v>0.625</v>
      </c>
      <c r="AH874" s="134">
        <v>6.875</v>
      </c>
      <c r="AI874" s="134">
        <v>6.875</v>
      </c>
      <c r="AJ874" s="134">
        <v>0.13100000000000001</v>
      </c>
      <c r="AK874" s="134">
        <v>7.22</v>
      </c>
      <c r="AL874" s="134">
        <v>6.8449999999999998</v>
      </c>
      <c r="AM874" s="134">
        <v>7.44</v>
      </c>
      <c r="AN874" s="134">
        <v>1.782</v>
      </c>
      <c r="AO874" s="134">
        <v>0.21299999999999999</v>
      </c>
      <c r="AP874" s="134"/>
      <c r="AQ874" s="134"/>
      <c r="AR874" s="134"/>
      <c r="AS874" s="134"/>
      <c r="AT874" s="133" t="s">
        <v>9573</v>
      </c>
      <c r="AU874" s="133" t="s">
        <v>1758</v>
      </c>
      <c r="AV874" s="133" t="s">
        <v>9603</v>
      </c>
      <c r="AW874" s="133" t="s">
        <v>9630</v>
      </c>
    </row>
    <row r="875" spans="1:49" x14ac:dyDescent="0.25">
      <c r="A875" s="80" t="s">
        <v>1779</v>
      </c>
      <c r="B875" s="80" t="s">
        <v>1784</v>
      </c>
      <c r="C875" s="80" t="s">
        <v>9780</v>
      </c>
      <c r="D875" s="80" t="s">
        <v>9730</v>
      </c>
      <c r="E875" s="80" t="s">
        <v>1788</v>
      </c>
      <c r="F875" s="80" t="s">
        <v>9731</v>
      </c>
      <c r="G875" s="80" t="s">
        <v>9668</v>
      </c>
      <c r="H875" s="80" t="s">
        <v>9732</v>
      </c>
      <c r="I875" s="80" t="s">
        <v>5377</v>
      </c>
      <c r="K875" s="80" t="s">
        <v>12331</v>
      </c>
      <c r="L875" s="80" t="s">
        <v>1702</v>
      </c>
      <c r="M875" s="80" t="s">
        <v>3228</v>
      </c>
      <c r="N875" s="80" t="s">
        <v>3475</v>
      </c>
      <c r="O875" s="80" t="s">
        <v>3847</v>
      </c>
      <c r="P875" s="80" t="s">
        <v>12598</v>
      </c>
      <c r="Q875" s="80" t="s">
        <v>5374</v>
      </c>
      <c r="R875" s="80" t="s">
        <v>6828</v>
      </c>
      <c r="S875" s="80" t="s">
        <v>1765</v>
      </c>
      <c r="T875" s="80" t="s">
        <v>1757</v>
      </c>
      <c r="U875" s="110">
        <v>6.2</v>
      </c>
      <c r="V875" s="110">
        <v>37.200000000000003</v>
      </c>
      <c r="W875" s="91">
        <v>1.55</v>
      </c>
      <c r="X875" s="91">
        <v>18.600000000000001</v>
      </c>
      <c r="Y875" s="110" t="s">
        <v>7087</v>
      </c>
      <c r="Z875" s="110" t="s">
        <v>1</v>
      </c>
      <c r="AB875" s="133" t="s">
        <v>8538</v>
      </c>
      <c r="AC875" s="133" t="s">
        <v>8538</v>
      </c>
      <c r="AD875" s="133" t="s">
        <v>1759</v>
      </c>
      <c r="AE875" s="79">
        <v>12</v>
      </c>
      <c r="AF875" s="79" t="s">
        <v>11113</v>
      </c>
      <c r="AG875" s="134">
        <v>0.625</v>
      </c>
      <c r="AH875" s="134">
        <v>6.5</v>
      </c>
      <c r="AI875" s="134">
        <v>6.5</v>
      </c>
      <c r="AJ875" s="134">
        <v>0.13900000000000001</v>
      </c>
      <c r="AK875" s="134">
        <v>10.845000000000001</v>
      </c>
      <c r="AL875" s="134">
        <v>6.8449999999999998</v>
      </c>
      <c r="AM875" s="134">
        <v>6.8150000000000004</v>
      </c>
      <c r="AN875" s="134">
        <v>1.9610000000000001</v>
      </c>
      <c r="AO875" s="134">
        <v>0.29299999999999998</v>
      </c>
      <c r="AP875" s="134">
        <v>5.5E-2</v>
      </c>
      <c r="AQ875" s="134">
        <v>12.875</v>
      </c>
      <c r="AR875" s="134">
        <v>12.75</v>
      </c>
      <c r="AS875" s="134">
        <v>8.9999999999999993E-3</v>
      </c>
      <c r="AT875" s="133" t="s">
        <v>1761</v>
      </c>
      <c r="AU875" s="133" t="s">
        <v>7077</v>
      </c>
      <c r="AV875" s="133" t="s">
        <v>9601</v>
      </c>
      <c r="AW875" s="133" t="s">
        <v>9630</v>
      </c>
    </row>
    <row r="876" spans="1:49" x14ac:dyDescent="0.25">
      <c r="A876" s="80" t="s">
        <v>1779</v>
      </c>
      <c r="B876" s="80" t="s">
        <v>1809</v>
      </c>
      <c r="C876" s="80" t="s">
        <v>10196</v>
      </c>
      <c r="D876" s="80" t="s">
        <v>10197</v>
      </c>
      <c r="E876" s="80" t="s">
        <v>7086</v>
      </c>
      <c r="F876" s="80" t="s">
        <v>10198</v>
      </c>
      <c r="G876" s="80" t="s">
        <v>9729</v>
      </c>
      <c r="H876" s="80" t="s">
        <v>10199</v>
      </c>
      <c r="I876" s="80" t="s">
        <v>9635</v>
      </c>
      <c r="K876" s="80" t="s">
        <v>1820</v>
      </c>
      <c r="L876" s="80" t="s">
        <v>943</v>
      </c>
      <c r="M876" s="80" t="s">
        <v>2808</v>
      </c>
      <c r="N876" s="80" t="s">
        <v>3426</v>
      </c>
      <c r="O876" s="80" t="s">
        <v>3687</v>
      </c>
      <c r="P876" s="80" t="s">
        <v>4919</v>
      </c>
      <c r="Q876" s="80" t="s">
        <v>5374</v>
      </c>
      <c r="R876" s="80" t="s">
        <v>6387</v>
      </c>
      <c r="S876" s="80" t="s">
        <v>1759</v>
      </c>
      <c r="T876" s="80" t="s">
        <v>1757</v>
      </c>
      <c r="U876" s="110">
        <v>1.7</v>
      </c>
      <c r="V876" s="110">
        <v>10.199999999999999</v>
      </c>
      <c r="W876" s="91">
        <v>0.73950000000000005</v>
      </c>
      <c r="X876" s="91">
        <v>8.8740000000000006</v>
      </c>
      <c r="Y876" s="110" t="s">
        <v>14932</v>
      </c>
      <c r="Z876" s="110" t="s">
        <v>1</v>
      </c>
      <c r="AB876" s="133" t="s">
        <v>8097</v>
      </c>
      <c r="AC876" s="133" t="s">
        <v>9314</v>
      </c>
      <c r="AD876" s="133" t="s">
        <v>1764</v>
      </c>
      <c r="AE876" s="79">
        <v>48</v>
      </c>
      <c r="AF876" s="79" t="s">
        <v>11219</v>
      </c>
      <c r="AG876" s="134">
        <v>3.54</v>
      </c>
      <c r="AH876" s="134">
        <v>3.54</v>
      </c>
      <c r="AI876" s="134">
        <v>4.53</v>
      </c>
      <c r="AJ876" s="134">
        <v>6.6000000000000003E-2</v>
      </c>
      <c r="AK876" s="134">
        <v>3.94</v>
      </c>
      <c r="AL876" s="134">
        <v>3.94</v>
      </c>
      <c r="AM876" s="134">
        <v>11.42</v>
      </c>
      <c r="AN876" s="134">
        <v>0.82</v>
      </c>
      <c r="AO876" s="134">
        <v>0.10299999999999999</v>
      </c>
      <c r="AP876" s="134">
        <v>3.5</v>
      </c>
      <c r="AQ876" s="134">
        <v>3.5</v>
      </c>
      <c r="AR876" s="134">
        <v>4.5</v>
      </c>
      <c r="AS876" s="134"/>
      <c r="AT876" s="133" t="s">
        <v>9586</v>
      </c>
      <c r="AU876" s="133" t="s">
        <v>1764</v>
      </c>
      <c r="AV876" s="133" t="s">
        <v>9598</v>
      </c>
      <c r="AW876" s="133" t="s">
        <v>9629</v>
      </c>
    </row>
    <row r="877" spans="1:49" x14ac:dyDescent="0.25">
      <c r="A877" s="80" t="s">
        <v>1779</v>
      </c>
      <c r="B877" s="80" t="s">
        <v>1784</v>
      </c>
      <c r="C877" s="80" t="s">
        <v>9564</v>
      </c>
      <c r="D877" s="80" t="s">
        <v>9742</v>
      </c>
      <c r="E877" s="80" t="s">
        <v>1788</v>
      </c>
      <c r="F877" s="80" t="s">
        <v>9743</v>
      </c>
      <c r="G877" s="80" t="s">
        <v>9744</v>
      </c>
      <c r="H877" s="80" t="s">
        <v>9732</v>
      </c>
      <c r="I877" s="80" t="s">
        <v>5377</v>
      </c>
      <c r="K877" s="80" t="s">
        <v>12331</v>
      </c>
      <c r="L877" s="80" t="s">
        <v>1703</v>
      </c>
      <c r="M877" s="80" t="s">
        <v>3229</v>
      </c>
      <c r="N877" s="80" t="s">
        <v>3475</v>
      </c>
      <c r="O877" s="80" t="s">
        <v>3537</v>
      </c>
      <c r="P877" s="80" t="s">
        <v>12599</v>
      </c>
      <c r="Q877" s="80" t="s">
        <v>5374</v>
      </c>
      <c r="R877" s="80" t="s">
        <v>6829</v>
      </c>
      <c r="S877" s="80" t="s">
        <v>1765</v>
      </c>
      <c r="T877" s="80" t="s">
        <v>1757</v>
      </c>
      <c r="U877" s="110">
        <v>5.05</v>
      </c>
      <c r="V877" s="110">
        <v>30.3</v>
      </c>
      <c r="W877" s="91">
        <v>1.2625</v>
      </c>
      <c r="X877" s="91">
        <v>15.15</v>
      </c>
      <c r="Y877" s="110" t="s">
        <v>7087</v>
      </c>
      <c r="Z877" s="110" t="s">
        <v>1</v>
      </c>
      <c r="AB877" s="133" t="s">
        <v>8539</v>
      </c>
      <c r="AC877" s="133" t="s">
        <v>8539</v>
      </c>
      <c r="AD877" s="133" t="s">
        <v>1759</v>
      </c>
      <c r="AE877" s="79">
        <v>12</v>
      </c>
      <c r="AF877" s="79" t="s">
        <v>11127</v>
      </c>
      <c r="AG877" s="134">
        <v>0.625</v>
      </c>
      <c r="AH877" s="134">
        <v>5</v>
      </c>
      <c r="AI877" s="134">
        <v>5</v>
      </c>
      <c r="AJ877" s="134">
        <v>0.09</v>
      </c>
      <c r="AK877" s="134">
        <v>10.125</v>
      </c>
      <c r="AL877" s="134">
        <v>5.375</v>
      </c>
      <c r="AM877" s="134">
        <v>5.5</v>
      </c>
      <c r="AN877" s="134">
        <v>1.25</v>
      </c>
      <c r="AO877" s="134">
        <v>0.17299999999999999</v>
      </c>
      <c r="AP877" s="134">
        <v>5.5E-2</v>
      </c>
      <c r="AQ877" s="134">
        <v>10</v>
      </c>
      <c r="AR877" s="134">
        <v>10</v>
      </c>
      <c r="AS877" s="134">
        <v>6.0000000000000001E-3</v>
      </c>
      <c r="AT877" s="133" t="s">
        <v>1768</v>
      </c>
      <c r="AU877" s="133" t="s">
        <v>1760</v>
      </c>
      <c r="AV877" s="133" t="s">
        <v>9601</v>
      </c>
      <c r="AW877" s="133" t="s">
        <v>9630</v>
      </c>
    </row>
    <row r="878" spans="1:49" x14ac:dyDescent="0.25">
      <c r="A878" s="80" t="s">
        <v>1779</v>
      </c>
      <c r="B878" s="80" t="s">
        <v>1784</v>
      </c>
      <c r="C878" s="80" t="s">
        <v>10142</v>
      </c>
      <c r="D878" s="80" t="s">
        <v>10143</v>
      </c>
      <c r="E878" s="80" t="s">
        <v>1788</v>
      </c>
      <c r="F878" s="80" t="s">
        <v>10144</v>
      </c>
      <c r="G878" s="80" t="s">
        <v>9700</v>
      </c>
      <c r="H878" s="80" t="s">
        <v>10145</v>
      </c>
      <c r="I878" s="80" t="s">
        <v>5377</v>
      </c>
      <c r="K878" s="80" t="s">
        <v>12331</v>
      </c>
      <c r="L878" s="80" t="s">
        <v>1704</v>
      </c>
      <c r="M878" s="80" t="s">
        <v>3230</v>
      </c>
      <c r="N878" s="80" t="s">
        <v>3475</v>
      </c>
      <c r="O878" s="80" t="s">
        <v>3848</v>
      </c>
      <c r="P878" s="80" t="s">
        <v>12602</v>
      </c>
      <c r="Q878" s="80" t="s">
        <v>5374</v>
      </c>
      <c r="R878" s="80" t="s">
        <v>6830</v>
      </c>
      <c r="S878" s="80" t="s">
        <v>1759</v>
      </c>
      <c r="T878" s="80" t="s">
        <v>1758</v>
      </c>
      <c r="U878" s="110">
        <v>9.9499999999999993</v>
      </c>
      <c r="V878" s="110">
        <v>29.85</v>
      </c>
      <c r="W878" s="91">
        <v>2.4874999999999998</v>
      </c>
      <c r="X878" s="91">
        <v>14.925000000000001</v>
      </c>
      <c r="Y878" s="110" t="s">
        <v>7087</v>
      </c>
      <c r="Z878" s="110" t="s">
        <v>1</v>
      </c>
      <c r="AB878" s="133" t="s">
        <v>8540</v>
      </c>
      <c r="AC878" s="133" t="s">
        <v>8540</v>
      </c>
      <c r="AD878" s="133" t="s">
        <v>1759</v>
      </c>
      <c r="AE878" s="79">
        <v>6</v>
      </c>
      <c r="AF878" s="79" t="s">
        <v>11152</v>
      </c>
      <c r="AG878" s="134">
        <v>0.875</v>
      </c>
      <c r="AH878" s="134">
        <v>7.5</v>
      </c>
      <c r="AI878" s="134">
        <v>14.5</v>
      </c>
      <c r="AJ878" s="134">
        <v>0.215</v>
      </c>
      <c r="AK878" s="134">
        <v>14.824999999999999</v>
      </c>
      <c r="AL878" s="134">
        <v>8.4499999999999993</v>
      </c>
      <c r="AM878" s="134">
        <v>5.125</v>
      </c>
      <c r="AN878" s="134">
        <v>1.73</v>
      </c>
      <c r="AO878" s="134">
        <v>0.372</v>
      </c>
      <c r="AP878" s="134"/>
      <c r="AQ878" s="134"/>
      <c r="AR878" s="134"/>
      <c r="AS878" s="134"/>
      <c r="AT878" s="133" t="s">
        <v>7066</v>
      </c>
      <c r="AU878" s="133" t="s">
        <v>7075</v>
      </c>
      <c r="AV878" s="133" t="s">
        <v>9601</v>
      </c>
      <c r="AW878" s="133" t="s">
        <v>9630</v>
      </c>
    </row>
    <row r="879" spans="1:49" x14ac:dyDescent="0.25">
      <c r="A879" s="80" t="s">
        <v>1779</v>
      </c>
      <c r="B879" s="80" t="s">
        <v>1809</v>
      </c>
      <c r="C879" s="80" t="s">
        <v>10299</v>
      </c>
      <c r="D879" s="80" t="s">
        <v>10300</v>
      </c>
      <c r="E879" s="80" t="s">
        <v>1785</v>
      </c>
      <c r="F879" s="80" t="s">
        <v>10301</v>
      </c>
      <c r="G879" s="80" t="s">
        <v>9668</v>
      </c>
      <c r="H879" s="80" t="s">
        <v>10302</v>
      </c>
      <c r="I879" s="80" t="s">
        <v>5376</v>
      </c>
      <c r="K879" s="80" t="s">
        <v>1820</v>
      </c>
      <c r="L879" s="80" t="s">
        <v>946</v>
      </c>
      <c r="M879" s="80" t="s">
        <v>13201</v>
      </c>
      <c r="N879" s="80" t="s">
        <v>3426</v>
      </c>
      <c r="O879" s="80" t="s">
        <v>3827</v>
      </c>
      <c r="P879" s="80" t="s">
        <v>4920</v>
      </c>
      <c r="Q879" s="80" t="s">
        <v>5374</v>
      </c>
      <c r="R879" s="80" t="s">
        <v>6390</v>
      </c>
      <c r="S879" s="80" t="s">
        <v>1765</v>
      </c>
      <c r="T879" s="80" t="s">
        <v>1757</v>
      </c>
      <c r="U879" s="110">
        <v>7.45</v>
      </c>
      <c r="V879" s="110">
        <v>44.7</v>
      </c>
      <c r="W879" s="91">
        <v>3.4679799999999998</v>
      </c>
      <c r="X879" s="91">
        <v>41.615699999999997</v>
      </c>
      <c r="Y879" s="110" t="s">
        <v>14933</v>
      </c>
      <c r="Z879" s="110" t="s">
        <v>1</v>
      </c>
      <c r="AB879" s="133" t="s">
        <v>8100</v>
      </c>
      <c r="AC879" s="133" t="s">
        <v>9316</v>
      </c>
      <c r="AD879" s="133" t="s">
        <v>1757</v>
      </c>
      <c r="AE879" s="79">
        <v>144</v>
      </c>
      <c r="AF879" s="79" t="s">
        <v>11293</v>
      </c>
      <c r="AG879" s="134">
        <v>6.5</v>
      </c>
      <c r="AH879" s="134">
        <v>6.5</v>
      </c>
      <c r="AI879" s="134">
        <v>0.59</v>
      </c>
      <c r="AJ879" s="134">
        <v>0.24</v>
      </c>
      <c r="AK879" s="134">
        <v>6.7</v>
      </c>
      <c r="AL879" s="134">
        <v>6.7</v>
      </c>
      <c r="AM879" s="134">
        <v>7.48</v>
      </c>
      <c r="AN879" s="134">
        <v>3</v>
      </c>
      <c r="AO879" s="134">
        <v>0.19400000000000001</v>
      </c>
      <c r="AP879" s="134">
        <v>5.5E-2</v>
      </c>
      <c r="AQ879" s="134">
        <v>12.75</v>
      </c>
      <c r="AR879" s="134">
        <v>12.875</v>
      </c>
      <c r="AS879" s="134"/>
      <c r="AT879" s="133" t="s">
        <v>7071</v>
      </c>
      <c r="AU879" s="133" t="s">
        <v>1758</v>
      </c>
      <c r="AV879" s="133" t="s">
        <v>9601</v>
      </c>
      <c r="AW879" s="133" t="s">
        <v>9629</v>
      </c>
    </row>
    <row r="880" spans="1:49" x14ac:dyDescent="0.25">
      <c r="A880" s="80" t="s">
        <v>1779</v>
      </c>
      <c r="B880" s="80" t="s">
        <v>1784</v>
      </c>
      <c r="C880" s="80" t="s">
        <v>10233</v>
      </c>
      <c r="D880" s="80" t="s">
        <v>10234</v>
      </c>
      <c r="E880" s="80" t="s">
        <v>1785</v>
      </c>
      <c r="F880" s="80" t="s">
        <v>10235</v>
      </c>
      <c r="G880" s="80" t="s">
        <v>9726</v>
      </c>
      <c r="H880" s="80" t="s">
        <v>10236</v>
      </c>
      <c r="I880" s="80" t="s">
        <v>5376</v>
      </c>
      <c r="K880" s="80" t="s">
        <v>12331</v>
      </c>
      <c r="L880" s="80" t="s">
        <v>1706</v>
      </c>
      <c r="M880" s="80" t="s">
        <v>3232</v>
      </c>
      <c r="N880" s="80" t="s">
        <v>3475</v>
      </c>
      <c r="O880" s="80" t="s">
        <v>3692</v>
      </c>
      <c r="P880" s="80" t="s">
        <v>12607</v>
      </c>
      <c r="Q880" s="80" t="s">
        <v>5374</v>
      </c>
      <c r="R880" s="80" t="s">
        <v>6832</v>
      </c>
      <c r="S880" s="80" t="s">
        <v>1760</v>
      </c>
      <c r="T880" s="80" t="s">
        <v>1757</v>
      </c>
      <c r="U880" s="110">
        <v>6.1</v>
      </c>
      <c r="V880" s="110">
        <v>36.6</v>
      </c>
      <c r="W880" s="91">
        <v>3.0423800000000001</v>
      </c>
      <c r="X880" s="91">
        <v>36.508499999999998</v>
      </c>
      <c r="Y880" s="110" t="s">
        <v>14933</v>
      </c>
      <c r="Z880" s="110" t="s">
        <v>1</v>
      </c>
      <c r="AB880" s="133" t="s">
        <v>8542</v>
      </c>
      <c r="AC880" s="133" t="s">
        <v>8542</v>
      </c>
      <c r="AD880" s="133" t="s">
        <v>1759</v>
      </c>
      <c r="AE880" s="79">
        <v>12</v>
      </c>
      <c r="AF880" s="79" t="s">
        <v>11252</v>
      </c>
      <c r="AG880" s="134">
        <v>3.54</v>
      </c>
      <c r="AH880" s="134">
        <v>3.54</v>
      </c>
      <c r="AI880" s="134">
        <v>6.5</v>
      </c>
      <c r="AJ880" s="134">
        <v>0.24</v>
      </c>
      <c r="AK880" s="134">
        <v>11.02</v>
      </c>
      <c r="AL880" s="134">
        <v>7.48</v>
      </c>
      <c r="AM880" s="134">
        <v>9.65</v>
      </c>
      <c r="AN880" s="134">
        <v>3</v>
      </c>
      <c r="AO880" s="134">
        <v>0.46</v>
      </c>
      <c r="AP880" s="134"/>
      <c r="AQ880" s="134"/>
      <c r="AR880" s="134"/>
      <c r="AS880" s="134"/>
      <c r="AT880" s="133" t="s">
        <v>9554</v>
      </c>
      <c r="AU880" s="133" t="s">
        <v>1764</v>
      </c>
      <c r="AV880" s="133" t="s">
        <v>9608</v>
      </c>
      <c r="AW880" s="133" t="s">
        <v>9629</v>
      </c>
    </row>
    <row r="881" spans="1:49" x14ac:dyDescent="0.25">
      <c r="A881" s="80" t="s">
        <v>1779</v>
      </c>
      <c r="B881" s="80" t="s">
        <v>1809</v>
      </c>
      <c r="C881" s="80" t="s">
        <v>10299</v>
      </c>
      <c r="D881" s="80" t="s">
        <v>10300</v>
      </c>
      <c r="E881" s="80" t="s">
        <v>1785</v>
      </c>
      <c r="F881" s="80" t="s">
        <v>10301</v>
      </c>
      <c r="G881" s="80" t="s">
        <v>9668</v>
      </c>
      <c r="H881" s="80" t="s">
        <v>10302</v>
      </c>
      <c r="I881" s="80" t="s">
        <v>5376</v>
      </c>
      <c r="K881" s="80" t="s">
        <v>1820</v>
      </c>
      <c r="L881" s="80" t="s">
        <v>237</v>
      </c>
      <c r="M881" s="80" t="s">
        <v>13202</v>
      </c>
      <c r="N881" s="80" t="s">
        <v>3426</v>
      </c>
      <c r="O881" s="80" t="s">
        <v>3828</v>
      </c>
      <c r="P881" s="80" t="s">
        <v>4921</v>
      </c>
      <c r="Q881" s="80" t="s">
        <v>5374</v>
      </c>
      <c r="R881" s="80" t="s">
        <v>6393</v>
      </c>
      <c r="S881" s="80" t="s">
        <v>1765</v>
      </c>
      <c r="T881" s="80" t="s">
        <v>1757</v>
      </c>
      <c r="U881" s="110">
        <v>7.45</v>
      </c>
      <c r="V881" s="110">
        <v>44.7</v>
      </c>
      <c r="W881" s="91">
        <v>3.4679799999999998</v>
      </c>
      <c r="X881" s="91">
        <v>41.615699999999997</v>
      </c>
      <c r="Y881" s="110" t="s">
        <v>14933</v>
      </c>
      <c r="Z881" s="110" t="s">
        <v>1</v>
      </c>
      <c r="AB881" s="133" t="s">
        <v>8103</v>
      </c>
      <c r="AC881" s="133" t="s">
        <v>9317</v>
      </c>
      <c r="AD881" s="133" t="s">
        <v>1757</v>
      </c>
      <c r="AE881" s="79">
        <v>144</v>
      </c>
      <c r="AF881" s="79" t="s">
        <v>11293</v>
      </c>
      <c r="AG881" s="134">
        <v>6.5</v>
      </c>
      <c r="AH881" s="134">
        <v>6.5</v>
      </c>
      <c r="AI881" s="134">
        <v>0.59</v>
      </c>
      <c r="AJ881" s="134">
        <v>0.24</v>
      </c>
      <c r="AK881" s="134">
        <v>6.7</v>
      </c>
      <c r="AL881" s="134">
        <v>6.7</v>
      </c>
      <c r="AM881" s="134">
        <v>7.48</v>
      </c>
      <c r="AN881" s="134">
        <v>3</v>
      </c>
      <c r="AO881" s="134">
        <v>0.19400000000000001</v>
      </c>
      <c r="AP881" s="134">
        <v>5.5E-2</v>
      </c>
      <c r="AQ881" s="134">
        <v>12.75</v>
      </c>
      <c r="AR881" s="134">
        <v>12.875</v>
      </c>
      <c r="AS881" s="134"/>
      <c r="AT881" s="133" t="s">
        <v>7071</v>
      </c>
      <c r="AU881" s="133" t="s">
        <v>1758</v>
      </c>
      <c r="AV881" s="133" t="s">
        <v>9601</v>
      </c>
      <c r="AW881" s="133" t="s">
        <v>9629</v>
      </c>
    </row>
    <row r="882" spans="1:49" x14ac:dyDescent="0.25">
      <c r="A882" s="80" t="s">
        <v>1779</v>
      </c>
      <c r="B882" s="80" t="s">
        <v>1784</v>
      </c>
      <c r="C882" s="80" t="s">
        <v>9555</v>
      </c>
      <c r="D882" s="80" t="s">
        <v>10289</v>
      </c>
      <c r="E882" s="80" t="s">
        <v>1787</v>
      </c>
      <c r="F882" s="80" t="s">
        <v>10290</v>
      </c>
      <c r="G882" s="80" t="s">
        <v>9753</v>
      </c>
      <c r="H882" s="80" t="s">
        <v>10291</v>
      </c>
      <c r="I882" s="80" t="s">
        <v>9635</v>
      </c>
      <c r="K882" s="80" t="s">
        <v>12331</v>
      </c>
      <c r="L882" s="80" t="s">
        <v>1707</v>
      </c>
      <c r="M882" s="80" t="s">
        <v>3233</v>
      </c>
      <c r="N882" s="80" t="s">
        <v>3476</v>
      </c>
      <c r="O882" s="80" t="s">
        <v>3999</v>
      </c>
      <c r="P882" s="80" t="s">
        <v>12614</v>
      </c>
      <c r="Q882" s="80" t="s">
        <v>5374</v>
      </c>
      <c r="R882" s="80" t="s">
        <v>6833</v>
      </c>
      <c r="S882" s="80" t="s">
        <v>1759</v>
      </c>
      <c r="T882" s="80" t="s">
        <v>1757</v>
      </c>
      <c r="U882" s="110">
        <v>2.4</v>
      </c>
      <c r="V882" s="110">
        <v>14.4</v>
      </c>
      <c r="W882" s="91">
        <v>0.9</v>
      </c>
      <c r="X882" s="91">
        <v>10.8</v>
      </c>
      <c r="Y882" s="110" t="s">
        <v>7087</v>
      </c>
      <c r="Z882" s="110" t="s">
        <v>1</v>
      </c>
      <c r="AB882" s="133" t="s">
        <v>8543</v>
      </c>
      <c r="AC882" s="133" t="s">
        <v>9516</v>
      </c>
      <c r="AD882" s="133" t="s">
        <v>1762</v>
      </c>
      <c r="AE882" s="79">
        <v>288</v>
      </c>
      <c r="AF882" s="79" t="s">
        <v>11425</v>
      </c>
      <c r="AG882" s="134">
        <v>0.6</v>
      </c>
      <c r="AH882" s="134">
        <v>2.5</v>
      </c>
      <c r="AI882" s="134">
        <v>5</v>
      </c>
      <c r="AJ882" s="134">
        <v>6.6000000000000003E-2</v>
      </c>
      <c r="AK882" s="134">
        <v>7.25</v>
      </c>
      <c r="AL882" s="134">
        <v>3.875</v>
      </c>
      <c r="AM882" s="134">
        <v>3</v>
      </c>
      <c r="AN882" s="134">
        <v>0.82</v>
      </c>
      <c r="AO882" s="134">
        <v>4.9000000000000002E-2</v>
      </c>
      <c r="AP882" s="134"/>
      <c r="AQ882" s="134"/>
      <c r="AR882" s="134"/>
      <c r="AS882" s="134"/>
      <c r="AT882" s="133" t="s">
        <v>9588</v>
      </c>
      <c r="AU882" s="133" t="s">
        <v>1765</v>
      </c>
      <c r="AV882" s="133" t="s">
        <v>9609</v>
      </c>
      <c r="AW882" s="133" t="s">
        <v>9632</v>
      </c>
    </row>
    <row r="883" spans="1:49" x14ac:dyDescent="0.25">
      <c r="A883" s="80" t="s">
        <v>1779</v>
      </c>
      <c r="B883" s="80" t="s">
        <v>1784</v>
      </c>
      <c r="C883" s="80" t="s">
        <v>9555</v>
      </c>
      <c r="D883" s="80" t="s">
        <v>10289</v>
      </c>
      <c r="E883" s="80" t="s">
        <v>1787</v>
      </c>
      <c r="F883" s="80" t="s">
        <v>10290</v>
      </c>
      <c r="G883" s="80" t="s">
        <v>9753</v>
      </c>
      <c r="H883" s="80" t="s">
        <v>10291</v>
      </c>
      <c r="I883" s="80" t="s">
        <v>9635</v>
      </c>
      <c r="K883" s="80" t="s">
        <v>12331</v>
      </c>
      <c r="L883" s="80" t="s">
        <v>1708</v>
      </c>
      <c r="M883" s="80" t="s">
        <v>3234</v>
      </c>
      <c r="N883" s="80" t="s">
        <v>3476</v>
      </c>
      <c r="O883" s="80" t="s">
        <v>4000</v>
      </c>
      <c r="P883" s="80" t="s">
        <v>12615</v>
      </c>
      <c r="Q883" s="80" t="s">
        <v>5374</v>
      </c>
      <c r="R883" s="80" t="s">
        <v>6834</v>
      </c>
      <c r="S883" s="80" t="s">
        <v>1759</v>
      </c>
      <c r="T883" s="80" t="s">
        <v>1757</v>
      </c>
      <c r="U883" s="110">
        <v>2.4</v>
      </c>
      <c r="V883" s="110">
        <v>14.4</v>
      </c>
      <c r="W883" s="91">
        <v>0.9</v>
      </c>
      <c r="X883" s="91">
        <v>10.8</v>
      </c>
      <c r="Y883" s="110" t="s">
        <v>7087</v>
      </c>
      <c r="Z883" s="110" t="s">
        <v>1</v>
      </c>
      <c r="AB883" s="133" t="s">
        <v>8544</v>
      </c>
      <c r="AC883" s="133" t="s">
        <v>9517</v>
      </c>
      <c r="AD883" s="133" t="s">
        <v>1762</v>
      </c>
      <c r="AE883" s="79">
        <v>288</v>
      </c>
      <c r="AF883" s="79" t="s">
        <v>11425</v>
      </c>
      <c r="AG883" s="134">
        <v>0.6</v>
      </c>
      <c r="AH883" s="134">
        <v>2.5</v>
      </c>
      <c r="AI883" s="134">
        <v>5</v>
      </c>
      <c r="AJ883" s="134">
        <v>6.6000000000000003E-2</v>
      </c>
      <c r="AK883" s="134">
        <v>7.25</v>
      </c>
      <c r="AL883" s="134">
        <v>3.875</v>
      </c>
      <c r="AM883" s="134">
        <v>3</v>
      </c>
      <c r="AN883" s="134">
        <v>0.82</v>
      </c>
      <c r="AO883" s="134">
        <v>4.9000000000000002E-2</v>
      </c>
      <c r="AP883" s="134"/>
      <c r="AQ883" s="134"/>
      <c r="AR883" s="134"/>
      <c r="AS883" s="134"/>
      <c r="AT883" s="133" t="s">
        <v>9588</v>
      </c>
      <c r="AU883" s="133" t="s">
        <v>1765</v>
      </c>
      <c r="AV883" s="133" t="s">
        <v>9609</v>
      </c>
      <c r="AW883" s="133" t="s">
        <v>9632</v>
      </c>
    </row>
    <row r="884" spans="1:49" x14ac:dyDescent="0.25">
      <c r="A884" s="80" t="s">
        <v>1779</v>
      </c>
      <c r="B884" s="80" t="s">
        <v>1784</v>
      </c>
      <c r="C884" s="80" t="s">
        <v>9555</v>
      </c>
      <c r="D884" s="80" t="s">
        <v>10289</v>
      </c>
      <c r="E884" s="80" t="s">
        <v>1787</v>
      </c>
      <c r="F884" s="80" t="s">
        <v>10290</v>
      </c>
      <c r="G884" s="80" t="s">
        <v>9753</v>
      </c>
      <c r="H884" s="80" t="s">
        <v>10291</v>
      </c>
      <c r="I884" s="80" t="s">
        <v>9635</v>
      </c>
      <c r="K884" s="80" t="s">
        <v>12331</v>
      </c>
      <c r="L884" s="80" t="s">
        <v>1709</v>
      </c>
      <c r="M884" s="80" t="s">
        <v>3235</v>
      </c>
      <c r="N884" s="80" t="s">
        <v>3476</v>
      </c>
      <c r="O884" s="80" t="s">
        <v>4001</v>
      </c>
      <c r="P884" s="80" t="s">
        <v>12616</v>
      </c>
      <c r="Q884" s="80" t="s">
        <v>5374</v>
      </c>
      <c r="R884" s="80" t="s">
        <v>6835</v>
      </c>
      <c r="S884" s="80" t="s">
        <v>1759</v>
      </c>
      <c r="T884" s="80" t="s">
        <v>1757</v>
      </c>
      <c r="U884" s="110">
        <v>2.4</v>
      </c>
      <c r="V884" s="110">
        <v>14.4</v>
      </c>
      <c r="W884" s="91">
        <v>0.9</v>
      </c>
      <c r="X884" s="91">
        <v>10.8</v>
      </c>
      <c r="Y884" s="110" t="s">
        <v>7087</v>
      </c>
      <c r="Z884" s="110" t="s">
        <v>1</v>
      </c>
      <c r="AB884" s="133" t="s">
        <v>8545</v>
      </c>
      <c r="AC884" s="133" t="s">
        <v>9518</v>
      </c>
      <c r="AD884" s="133" t="s">
        <v>1762</v>
      </c>
      <c r="AE884" s="79">
        <v>288</v>
      </c>
      <c r="AF884" s="79" t="s">
        <v>11425</v>
      </c>
      <c r="AG884" s="134">
        <v>0.6</v>
      </c>
      <c r="AH884" s="134">
        <v>2.5</v>
      </c>
      <c r="AI884" s="134">
        <v>5</v>
      </c>
      <c r="AJ884" s="134">
        <v>6.6000000000000003E-2</v>
      </c>
      <c r="AK884" s="134">
        <v>7.25</v>
      </c>
      <c r="AL884" s="134">
        <v>3.875</v>
      </c>
      <c r="AM884" s="134">
        <v>3</v>
      </c>
      <c r="AN884" s="134">
        <v>0.82</v>
      </c>
      <c r="AO884" s="134">
        <v>4.9000000000000002E-2</v>
      </c>
      <c r="AP884" s="134"/>
      <c r="AQ884" s="134"/>
      <c r="AR884" s="134"/>
      <c r="AS884" s="134"/>
      <c r="AT884" s="133" t="s">
        <v>9588</v>
      </c>
      <c r="AU884" s="133" t="s">
        <v>1765</v>
      </c>
      <c r="AV884" s="133" t="s">
        <v>9609</v>
      </c>
      <c r="AW884" s="133" t="s">
        <v>9632</v>
      </c>
    </row>
    <row r="885" spans="1:49" x14ac:dyDescent="0.25">
      <c r="A885" s="80" t="s">
        <v>1779</v>
      </c>
      <c r="B885" s="80" t="s">
        <v>1809</v>
      </c>
      <c r="C885" s="80" t="s">
        <v>10264</v>
      </c>
      <c r="D885" s="80" t="s">
        <v>10265</v>
      </c>
      <c r="E885" s="80" t="s">
        <v>7086</v>
      </c>
      <c r="F885" s="80" t="s">
        <v>10266</v>
      </c>
      <c r="G885" s="80" t="s">
        <v>9700</v>
      </c>
      <c r="H885" s="80" t="s">
        <v>10267</v>
      </c>
      <c r="I885" s="80" t="s">
        <v>5376</v>
      </c>
      <c r="K885" s="80" t="s">
        <v>1820</v>
      </c>
      <c r="L885" s="80" t="s">
        <v>949</v>
      </c>
      <c r="M885" s="80" t="s">
        <v>2815</v>
      </c>
      <c r="N885" s="80" t="s">
        <v>3426</v>
      </c>
      <c r="O885" s="80" t="s">
        <v>3671</v>
      </c>
      <c r="P885" s="80" t="s">
        <v>4923</v>
      </c>
      <c r="Q885" s="80" t="s">
        <v>5374</v>
      </c>
      <c r="R885" s="80" t="s">
        <v>6396</v>
      </c>
      <c r="S885" s="80" t="s">
        <v>1759</v>
      </c>
      <c r="T885" s="80" t="s">
        <v>1758</v>
      </c>
      <c r="U885" s="110">
        <v>9.9499999999999993</v>
      </c>
      <c r="V885" s="110">
        <v>29.85</v>
      </c>
      <c r="W885" s="91">
        <v>2.8855</v>
      </c>
      <c r="X885" s="91">
        <v>17.312999999999999</v>
      </c>
      <c r="Y885" s="110" t="s">
        <v>14932</v>
      </c>
      <c r="Z885" s="110" t="s">
        <v>1</v>
      </c>
      <c r="AB885" s="133" t="s">
        <v>8106</v>
      </c>
      <c r="AC885" s="133" t="s">
        <v>9318</v>
      </c>
      <c r="AD885" s="133" t="s">
        <v>1760</v>
      </c>
      <c r="AE885" s="79">
        <v>48</v>
      </c>
      <c r="AF885" s="79" t="s">
        <v>11141</v>
      </c>
      <c r="AG885" s="134">
        <v>0.25</v>
      </c>
      <c r="AH885" s="134">
        <v>7.5</v>
      </c>
      <c r="AI885" s="134">
        <v>16.25</v>
      </c>
      <c r="AJ885" s="134">
        <v>0.317</v>
      </c>
      <c r="AK885" s="134">
        <v>14.125</v>
      </c>
      <c r="AL885" s="134">
        <v>7.5</v>
      </c>
      <c r="AM885" s="134">
        <v>1</v>
      </c>
      <c r="AN885" s="134">
        <v>1.98</v>
      </c>
      <c r="AO885" s="134">
        <v>6.0999999999999999E-2</v>
      </c>
      <c r="AP885" s="134">
        <v>0.01</v>
      </c>
      <c r="AQ885" s="134">
        <v>102</v>
      </c>
      <c r="AR885" s="134">
        <v>54</v>
      </c>
      <c r="AS885" s="134"/>
      <c r="AT885" s="133" t="s">
        <v>1773</v>
      </c>
      <c r="AU885" s="133" t="s">
        <v>7074</v>
      </c>
      <c r="AV885" s="133" t="s">
        <v>9602</v>
      </c>
      <c r="AW885" s="133" t="s">
        <v>9629</v>
      </c>
    </row>
    <row r="886" spans="1:49" x14ac:dyDescent="0.25">
      <c r="A886" s="80" t="s">
        <v>1779</v>
      </c>
      <c r="B886" s="80" t="s">
        <v>1784</v>
      </c>
      <c r="C886" s="80" t="s">
        <v>9555</v>
      </c>
      <c r="D886" s="80" t="s">
        <v>10289</v>
      </c>
      <c r="E886" s="80" t="s">
        <v>1787</v>
      </c>
      <c r="F886" s="80" t="s">
        <v>10290</v>
      </c>
      <c r="G886" s="80" t="s">
        <v>9753</v>
      </c>
      <c r="H886" s="80" t="s">
        <v>10291</v>
      </c>
      <c r="I886" s="80" t="s">
        <v>9635</v>
      </c>
      <c r="K886" s="80" t="s">
        <v>12331</v>
      </c>
      <c r="L886" s="80" t="s">
        <v>1710</v>
      </c>
      <c r="M886" s="80" t="s">
        <v>3236</v>
      </c>
      <c r="N886" s="80" t="s">
        <v>3476</v>
      </c>
      <c r="O886" s="80" t="s">
        <v>4002</v>
      </c>
      <c r="P886" s="80" t="s">
        <v>12620</v>
      </c>
      <c r="Q886" s="80" t="s">
        <v>5374</v>
      </c>
      <c r="R886" s="80" t="s">
        <v>6836</v>
      </c>
      <c r="S886" s="80" t="s">
        <v>1759</v>
      </c>
      <c r="T886" s="80" t="s">
        <v>1757</v>
      </c>
      <c r="U886" s="110">
        <v>2.4</v>
      </c>
      <c r="V886" s="110">
        <v>14.4</v>
      </c>
      <c r="W886" s="91">
        <v>0.9</v>
      </c>
      <c r="X886" s="91">
        <v>10.8</v>
      </c>
      <c r="Y886" s="110" t="s">
        <v>7087</v>
      </c>
      <c r="Z886" s="110" t="s">
        <v>1</v>
      </c>
      <c r="AB886" s="133" t="s">
        <v>8546</v>
      </c>
      <c r="AC886" s="133" t="s">
        <v>9519</v>
      </c>
      <c r="AD886" s="133" t="s">
        <v>1762</v>
      </c>
      <c r="AE886" s="79">
        <v>288</v>
      </c>
      <c r="AF886" s="79" t="s">
        <v>11425</v>
      </c>
      <c r="AG886" s="134">
        <v>0.6</v>
      </c>
      <c r="AH886" s="134">
        <v>2.5</v>
      </c>
      <c r="AI886" s="134">
        <v>5</v>
      </c>
      <c r="AJ886" s="134">
        <v>6.6000000000000003E-2</v>
      </c>
      <c r="AK886" s="134">
        <v>7.25</v>
      </c>
      <c r="AL886" s="134">
        <v>3.875</v>
      </c>
      <c r="AM886" s="134">
        <v>3</v>
      </c>
      <c r="AN886" s="134">
        <v>0.82</v>
      </c>
      <c r="AO886" s="134">
        <v>4.9000000000000002E-2</v>
      </c>
      <c r="AP886" s="134"/>
      <c r="AQ886" s="134"/>
      <c r="AR886" s="134"/>
      <c r="AS886" s="134"/>
      <c r="AT886" s="133" t="s">
        <v>9588</v>
      </c>
      <c r="AU886" s="133" t="s">
        <v>1765</v>
      </c>
      <c r="AV886" s="133" t="s">
        <v>9609</v>
      </c>
      <c r="AW886" s="133" t="s">
        <v>9632</v>
      </c>
    </row>
    <row r="887" spans="1:49" x14ac:dyDescent="0.25">
      <c r="A887" s="80" t="s">
        <v>1779</v>
      </c>
      <c r="B887" s="80" t="s">
        <v>1809</v>
      </c>
      <c r="C887" s="80" t="s">
        <v>10207</v>
      </c>
      <c r="D887" s="80" t="s">
        <v>10208</v>
      </c>
      <c r="E887" s="80" t="s">
        <v>7086</v>
      </c>
      <c r="F887" s="80" t="s">
        <v>10209</v>
      </c>
      <c r="G887" s="80" t="s">
        <v>9734</v>
      </c>
      <c r="H887" s="80" t="s">
        <v>10210</v>
      </c>
      <c r="I887" s="80" t="s">
        <v>9635</v>
      </c>
      <c r="K887" s="80" t="s">
        <v>1820</v>
      </c>
      <c r="L887" s="80" t="s">
        <v>605</v>
      </c>
      <c r="M887" s="80" t="s">
        <v>2818</v>
      </c>
      <c r="N887" s="80" t="s">
        <v>3426</v>
      </c>
      <c r="O887" s="80" t="s">
        <v>3829</v>
      </c>
      <c r="P887" s="80" t="s">
        <v>4925</v>
      </c>
      <c r="Q887" s="80" t="s">
        <v>5374</v>
      </c>
      <c r="R887" s="80" t="s">
        <v>6399</v>
      </c>
      <c r="S887" s="80" t="s">
        <v>1760</v>
      </c>
      <c r="T887" s="80" t="s">
        <v>1758</v>
      </c>
      <c r="U887" s="110">
        <v>12.45</v>
      </c>
      <c r="V887" s="110">
        <v>37.35</v>
      </c>
      <c r="W887" s="91">
        <v>5.4157500000000001</v>
      </c>
      <c r="X887" s="91">
        <v>32.494500000000002</v>
      </c>
      <c r="Y887" s="110" t="s">
        <v>14932</v>
      </c>
      <c r="Z887" s="110" t="s">
        <v>1</v>
      </c>
      <c r="AB887" s="133" t="s">
        <v>8109</v>
      </c>
      <c r="AC887" s="133" t="s">
        <v>9319</v>
      </c>
      <c r="AD887" s="133" t="s">
        <v>1762</v>
      </c>
      <c r="AE887" s="79">
        <v>144</v>
      </c>
      <c r="AF887" s="79" t="s">
        <v>11297</v>
      </c>
      <c r="AG887" s="134">
        <v>1.5</v>
      </c>
      <c r="AH887" s="134">
        <v>7</v>
      </c>
      <c r="AI887" s="134">
        <v>10</v>
      </c>
      <c r="AJ887" s="134">
        <v>0.16</v>
      </c>
      <c r="AK887" s="134">
        <v>10</v>
      </c>
      <c r="AL887" s="134">
        <v>7.25</v>
      </c>
      <c r="AM887" s="134">
        <v>3.25</v>
      </c>
      <c r="AN887" s="134">
        <v>1</v>
      </c>
      <c r="AO887" s="134">
        <v>0.13600000000000001</v>
      </c>
      <c r="AP887" s="134">
        <v>0.2</v>
      </c>
      <c r="AQ887" s="134">
        <v>4.8</v>
      </c>
      <c r="AR887" s="134">
        <v>6.7</v>
      </c>
      <c r="AS887" s="134"/>
      <c r="AT887" s="133" t="s">
        <v>9557</v>
      </c>
      <c r="AU887" s="133" t="s">
        <v>7066</v>
      </c>
      <c r="AV887" s="133" t="s">
        <v>9597</v>
      </c>
      <c r="AW887" s="133" t="s">
        <v>9629</v>
      </c>
    </row>
    <row r="888" spans="1:49" x14ac:dyDescent="0.25">
      <c r="A888" s="80" t="s">
        <v>1779</v>
      </c>
      <c r="B888" s="80" t="s">
        <v>1784</v>
      </c>
      <c r="C888" s="80" t="s">
        <v>9555</v>
      </c>
      <c r="D888" s="80" t="s">
        <v>10289</v>
      </c>
      <c r="E888" s="80" t="s">
        <v>1787</v>
      </c>
      <c r="F888" s="80" t="s">
        <v>10290</v>
      </c>
      <c r="G888" s="80" t="s">
        <v>9753</v>
      </c>
      <c r="H888" s="80" t="s">
        <v>10291</v>
      </c>
      <c r="I888" s="80" t="s">
        <v>9635</v>
      </c>
      <c r="K888" s="80" t="s">
        <v>12331</v>
      </c>
      <c r="L888" s="80" t="s">
        <v>1711</v>
      </c>
      <c r="M888" s="80" t="s">
        <v>3237</v>
      </c>
      <c r="N888" s="80" t="s">
        <v>3476</v>
      </c>
      <c r="O888" s="80" t="s">
        <v>4003</v>
      </c>
      <c r="P888" s="80" t="s">
        <v>12624</v>
      </c>
      <c r="Q888" s="80" t="s">
        <v>5374</v>
      </c>
      <c r="R888" s="80" t="s">
        <v>6837</v>
      </c>
      <c r="S888" s="80" t="s">
        <v>1759</v>
      </c>
      <c r="T888" s="80" t="s">
        <v>1757</v>
      </c>
      <c r="U888" s="110">
        <v>2.4</v>
      </c>
      <c r="V888" s="110">
        <v>14.4</v>
      </c>
      <c r="W888" s="91">
        <v>0.9</v>
      </c>
      <c r="X888" s="91">
        <v>10.8</v>
      </c>
      <c r="Y888" s="110" t="s">
        <v>7087</v>
      </c>
      <c r="Z888" s="110" t="s">
        <v>1</v>
      </c>
      <c r="AB888" s="133" t="s">
        <v>8547</v>
      </c>
      <c r="AC888" s="133" t="s">
        <v>9520</v>
      </c>
      <c r="AD888" s="133" t="s">
        <v>1762</v>
      </c>
      <c r="AE888" s="79">
        <v>288</v>
      </c>
      <c r="AF888" s="79" t="s">
        <v>11425</v>
      </c>
      <c r="AG888" s="134">
        <v>0.6</v>
      </c>
      <c r="AH888" s="134">
        <v>2.5</v>
      </c>
      <c r="AI888" s="134">
        <v>5</v>
      </c>
      <c r="AJ888" s="134">
        <v>6.6000000000000003E-2</v>
      </c>
      <c r="AK888" s="134">
        <v>7.25</v>
      </c>
      <c r="AL888" s="134">
        <v>3.875</v>
      </c>
      <c r="AM888" s="134">
        <v>3</v>
      </c>
      <c r="AN888" s="134">
        <v>0.82</v>
      </c>
      <c r="AO888" s="134">
        <v>4.9000000000000002E-2</v>
      </c>
      <c r="AP888" s="134"/>
      <c r="AQ888" s="134"/>
      <c r="AR888" s="134"/>
      <c r="AS888" s="134"/>
      <c r="AT888" s="133" t="s">
        <v>9588</v>
      </c>
      <c r="AU888" s="133" t="s">
        <v>1765</v>
      </c>
      <c r="AV888" s="133" t="s">
        <v>9609</v>
      </c>
      <c r="AW888" s="133" t="s">
        <v>9632</v>
      </c>
    </row>
    <row r="889" spans="1:49" x14ac:dyDescent="0.25">
      <c r="A889" s="80" t="s">
        <v>1779</v>
      </c>
      <c r="B889" s="80" t="s">
        <v>1784</v>
      </c>
      <c r="C889" s="80" t="s">
        <v>10272</v>
      </c>
      <c r="D889" s="80" t="s">
        <v>10273</v>
      </c>
      <c r="E889" s="80" t="s">
        <v>1785</v>
      </c>
      <c r="F889" s="80" t="s">
        <v>10478</v>
      </c>
      <c r="G889" s="80" t="s">
        <v>10275</v>
      </c>
      <c r="H889" s="80" t="s">
        <v>10479</v>
      </c>
      <c r="I889" s="80" t="s">
        <v>9635</v>
      </c>
      <c r="K889" s="80" t="s">
        <v>12328</v>
      </c>
      <c r="L889" s="80" t="s">
        <v>1248</v>
      </c>
      <c r="M889" s="80" t="s">
        <v>2737</v>
      </c>
      <c r="N889" s="80" t="s">
        <v>3368</v>
      </c>
      <c r="O889" s="80" t="s">
        <v>3792</v>
      </c>
      <c r="P889" s="80" t="s">
        <v>4842</v>
      </c>
      <c r="Q889" s="80" t="s">
        <v>5374</v>
      </c>
      <c r="R889" s="80" t="s">
        <v>6306</v>
      </c>
      <c r="S889" s="80" t="s">
        <v>1760</v>
      </c>
      <c r="T889" s="80" t="s">
        <v>1757</v>
      </c>
      <c r="U889" s="110">
        <v>3.55</v>
      </c>
      <c r="V889" s="110">
        <v>21.3</v>
      </c>
      <c r="W889" s="91">
        <v>1.7705599999999999</v>
      </c>
      <c r="X889" s="91">
        <v>21.246749999999999</v>
      </c>
      <c r="Y889" s="110" t="s">
        <v>14933</v>
      </c>
      <c r="Z889" s="110" t="s">
        <v>1</v>
      </c>
      <c r="AB889" s="133" t="s">
        <v>8016</v>
      </c>
      <c r="AC889" s="133" t="s">
        <v>9251</v>
      </c>
      <c r="AD889" s="133" t="s">
        <v>1757</v>
      </c>
      <c r="AE889" s="79">
        <v>144</v>
      </c>
      <c r="AF889" s="79" t="s">
        <v>11277</v>
      </c>
      <c r="AG889" s="134">
        <v>3.5</v>
      </c>
      <c r="AH889" s="134">
        <v>6</v>
      </c>
      <c r="AI889" s="134">
        <v>9</v>
      </c>
      <c r="AJ889" s="134">
        <v>0.128</v>
      </c>
      <c r="AK889" s="134">
        <v>7.25</v>
      </c>
      <c r="AL889" s="134">
        <v>7.25</v>
      </c>
      <c r="AM889" s="134">
        <v>10.5</v>
      </c>
      <c r="AN889" s="134">
        <v>1.6</v>
      </c>
      <c r="AO889" s="134">
        <v>0.31900000000000001</v>
      </c>
      <c r="AP889" s="134">
        <v>3.5</v>
      </c>
      <c r="AQ889" s="134">
        <v>3.5</v>
      </c>
      <c r="AR889" s="134">
        <v>2.5</v>
      </c>
      <c r="AS889" s="134"/>
      <c r="AT889" s="133" t="s">
        <v>1768</v>
      </c>
      <c r="AU889" s="133" t="s">
        <v>1764</v>
      </c>
      <c r="AV889" s="133" t="s">
        <v>9608</v>
      </c>
      <c r="AW889" s="133" t="s">
        <v>9629</v>
      </c>
    </row>
    <row r="890" spans="1:49" x14ac:dyDescent="0.25">
      <c r="A890" s="80" t="s">
        <v>1798</v>
      </c>
      <c r="B890" s="80" t="s">
        <v>1780</v>
      </c>
      <c r="C890" s="80" t="s">
        <v>10126</v>
      </c>
      <c r="D890" s="80" t="s">
        <v>10127</v>
      </c>
      <c r="E890" s="80" t="s">
        <v>7072</v>
      </c>
      <c r="F890" s="80" t="s">
        <v>10554</v>
      </c>
      <c r="G890" s="80" t="s">
        <v>10555</v>
      </c>
      <c r="H890" s="80" t="s">
        <v>10556</v>
      </c>
      <c r="I890" s="80" t="s">
        <v>1798</v>
      </c>
      <c r="K890" s="80" t="s">
        <v>12341</v>
      </c>
      <c r="L890" s="80" t="s">
        <v>709</v>
      </c>
      <c r="M890" s="80" t="s">
        <v>2825</v>
      </c>
      <c r="N890" s="80" t="s">
        <v>3376</v>
      </c>
      <c r="O890" s="80" t="s">
        <v>3835</v>
      </c>
      <c r="P890" s="80" t="s">
        <v>4928</v>
      </c>
      <c r="Q890" s="80" t="s">
        <v>1798</v>
      </c>
      <c r="R890" s="80" t="s">
        <v>6406</v>
      </c>
      <c r="S890" s="80" t="s">
        <v>1762</v>
      </c>
      <c r="T890" s="80" t="s">
        <v>1757</v>
      </c>
      <c r="U890" s="110">
        <v>4.9000000000000004</v>
      </c>
      <c r="V890" s="110">
        <v>29.4</v>
      </c>
      <c r="W890" s="91">
        <v>2.2736000000000001</v>
      </c>
      <c r="X890" s="91">
        <v>27.283200000000001</v>
      </c>
      <c r="Y890" s="110" t="s">
        <v>14932</v>
      </c>
      <c r="Z890" s="110" t="s">
        <v>1</v>
      </c>
      <c r="AB890" s="133" t="s">
        <v>8116</v>
      </c>
      <c r="AC890" s="133" t="s">
        <v>9320</v>
      </c>
      <c r="AD890" s="133" t="s">
        <v>1758</v>
      </c>
      <c r="AE890" s="79">
        <v>72</v>
      </c>
      <c r="AF890" s="79" t="s">
        <v>11298</v>
      </c>
      <c r="AG890" s="134">
        <v>2.76</v>
      </c>
      <c r="AH890" s="134">
        <v>2.76</v>
      </c>
      <c r="AI890" s="134">
        <v>6.89</v>
      </c>
      <c r="AJ890" s="134">
        <v>0.23799999999999999</v>
      </c>
      <c r="AK890" s="134">
        <v>15.9</v>
      </c>
      <c r="AL890" s="134">
        <v>5.5</v>
      </c>
      <c r="AM890" s="134">
        <v>7.28</v>
      </c>
      <c r="AN890" s="134">
        <v>2.98</v>
      </c>
      <c r="AO890" s="134">
        <v>0.36799999999999999</v>
      </c>
      <c r="AP890" s="134">
        <v>2.4380000000000002</v>
      </c>
      <c r="AQ890" s="134">
        <v>2.4380000000000002</v>
      </c>
      <c r="AR890" s="134">
        <v>1</v>
      </c>
      <c r="AS890" s="134"/>
      <c r="AT890" s="133" t="s">
        <v>7076</v>
      </c>
      <c r="AU890" s="133" t="s">
        <v>1758</v>
      </c>
      <c r="AV890" s="133" t="s">
        <v>9598</v>
      </c>
      <c r="AW890" s="133" t="s">
        <v>9629</v>
      </c>
    </row>
    <row r="891" spans="1:49" x14ac:dyDescent="0.25">
      <c r="A891" s="80" t="s">
        <v>1779</v>
      </c>
      <c r="B891" s="80" t="s">
        <v>1784</v>
      </c>
      <c r="C891" s="80" t="s">
        <v>9555</v>
      </c>
      <c r="D891" s="80" t="s">
        <v>10289</v>
      </c>
      <c r="E891" s="80" t="s">
        <v>1787</v>
      </c>
      <c r="F891" s="80" t="s">
        <v>10290</v>
      </c>
      <c r="G891" s="80" t="s">
        <v>9753</v>
      </c>
      <c r="H891" s="80" t="s">
        <v>10291</v>
      </c>
      <c r="I891" s="80" t="s">
        <v>9635</v>
      </c>
      <c r="K891" s="80" t="s">
        <v>12331</v>
      </c>
      <c r="L891" s="80" t="s">
        <v>1712</v>
      </c>
      <c r="M891" s="80" t="s">
        <v>3238</v>
      </c>
      <c r="N891" s="80" t="s">
        <v>3476</v>
      </c>
      <c r="O891" s="80" t="s">
        <v>4004</v>
      </c>
      <c r="P891" s="80" t="s">
        <v>12627</v>
      </c>
      <c r="Q891" s="80" t="s">
        <v>5374</v>
      </c>
      <c r="R891" s="80" t="s">
        <v>6838</v>
      </c>
      <c r="S891" s="80" t="s">
        <v>1759</v>
      </c>
      <c r="T891" s="80" t="s">
        <v>1757</v>
      </c>
      <c r="U891" s="110">
        <v>2.4</v>
      </c>
      <c r="V891" s="110">
        <v>14.4</v>
      </c>
      <c r="W891" s="91">
        <v>0.9</v>
      </c>
      <c r="X891" s="91">
        <v>10.8</v>
      </c>
      <c r="Y891" s="110" t="s">
        <v>7087</v>
      </c>
      <c r="Z891" s="110" t="s">
        <v>1</v>
      </c>
      <c r="AB891" s="133" t="s">
        <v>8548</v>
      </c>
      <c r="AC891" s="133" t="s">
        <v>9521</v>
      </c>
      <c r="AD891" s="133" t="s">
        <v>1762</v>
      </c>
      <c r="AE891" s="79">
        <v>288</v>
      </c>
      <c r="AF891" s="79" t="s">
        <v>11425</v>
      </c>
      <c r="AG891" s="134">
        <v>0.6</v>
      </c>
      <c r="AH891" s="134">
        <v>2.5</v>
      </c>
      <c r="AI891" s="134">
        <v>5</v>
      </c>
      <c r="AJ891" s="134">
        <v>6.6000000000000003E-2</v>
      </c>
      <c r="AK891" s="134">
        <v>7.25</v>
      </c>
      <c r="AL891" s="134">
        <v>3.875</v>
      </c>
      <c r="AM891" s="134">
        <v>3</v>
      </c>
      <c r="AN891" s="134">
        <v>0.82</v>
      </c>
      <c r="AO891" s="134">
        <v>4.9000000000000002E-2</v>
      </c>
      <c r="AP891" s="134"/>
      <c r="AQ891" s="134"/>
      <c r="AR891" s="134"/>
      <c r="AS891" s="134"/>
      <c r="AT891" s="133" t="s">
        <v>9588</v>
      </c>
      <c r="AU891" s="133" t="s">
        <v>1765</v>
      </c>
      <c r="AV891" s="133" t="s">
        <v>9609</v>
      </c>
      <c r="AW891" s="133" t="s">
        <v>9632</v>
      </c>
    </row>
    <row r="892" spans="1:49" x14ac:dyDescent="0.25">
      <c r="A892" s="80" t="s">
        <v>1779</v>
      </c>
      <c r="B892" s="80" t="s">
        <v>1784</v>
      </c>
      <c r="C892" s="80" t="s">
        <v>9555</v>
      </c>
      <c r="D892" s="80" t="s">
        <v>10289</v>
      </c>
      <c r="E892" s="80" t="s">
        <v>1787</v>
      </c>
      <c r="F892" s="80" t="s">
        <v>10290</v>
      </c>
      <c r="G892" s="80" t="s">
        <v>9753</v>
      </c>
      <c r="H892" s="80" t="s">
        <v>10291</v>
      </c>
      <c r="I892" s="80" t="s">
        <v>9635</v>
      </c>
      <c r="K892" s="80" t="s">
        <v>12331</v>
      </c>
      <c r="L892" s="80" t="s">
        <v>1713</v>
      </c>
      <c r="M892" s="80" t="s">
        <v>3239</v>
      </c>
      <c r="N892" s="80" t="s">
        <v>3476</v>
      </c>
      <c r="O892" s="80" t="s">
        <v>4005</v>
      </c>
      <c r="P892" s="80" t="s">
        <v>12630</v>
      </c>
      <c r="Q892" s="80" t="s">
        <v>5374</v>
      </c>
      <c r="R892" s="80" t="s">
        <v>6839</v>
      </c>
      <c r="S892" s="80" t="s">
        <v>1759</v>
      </c>
      <c r="T892" s="80" t="s">
        <v>1757</v>
      </c>
      <c r="U892" s="110">
        <v>2.4</v>
      </c>
      <c r="V892" s="110">
        <v>14.4</v>
      </c>
      <c r="W892" s="91">
        <v>0.9</v>
      </c>
      <c r="X892" s="91">
        <v>10.8</v>
      </c>
      <c r="Y892" s="110" t="s">
        <v>7087</v>
      </c>
      <c r="Z892" s="110" t="s">
        <v>1</v>
      </c>
      <c r="AB892" s="133" t="s">
        <v>8549</v>
      </c>
      <c r="AC892" s="133" t="s">
        <v>9522</v>
      </c>
      <c r="AD892" s="133" t="s">
        <v>1762</v>
      </c>
      <c r="AE892" s="79">
        <v>288</v>
      </c>
      <c r="AF892" s="79" t="s">
        <v>11425</v>
      </c>
      <c r="AG892" s="134">
        <v>0.6</v>
      </c>
      <c r="AH892" s="134">
        <v>2.5</v>
      </c>
      <c r="AI892" s="134">
        <v>5</v>
      </c>
      <c r="AJ892" s="134">
        <v>6.6000000000000003E-2</v>
      </c>
      <c r="AK892" s="134">
        <v>7.25</v>
      </c>
      <c r="AL892" s="134">
        <v>3.875</v>
      </c>
      <c r="AM892" s="134">
        <v>3</v>
      </c>
      <c r="AN892" s="134">
        <v>0.82</v>
      </c>
      <c r="AO892" s="134">
        <v>4.9000000000000002E-2</v>
      </c>
      <c r="AP892" s="134"/>
      <c r="AQ892" s="134"/>
      <c r="AR892" s="134"/>
      <c r="AS892" s="134"/>
      <c r="AT892" s="133" t="s">
        <v>9588</v>
      </c>
      <c r="AU892" s="133" t="s">
        <v>1765</v>
      </c>
      <c r="AV892" s="133" t="s">
        <v>9609</v>
      </c>
      <c r="AW892" s="133" t="s">
        <v>9632</v>
      </c>
    </row>
    <row r="893" spans="1:49" x14ac:dyDescent="0.25">
      <c r="A893" s="80" t="s">
        <v>1798</v>
      </c>
      <c r="B893" s="80" t="s">
        <v>1780</v>
      </c>
      <c r="C893" s="80" t="s">
        <v>10126</v>
      </c>
      <c r="D893" s="80" t="s">
        <v>10127</v>
      </c>
      <c r="E893" s="80" t="s">
        <v>7072</v>
      </c>
      <c r="F893" s="80" t="s">
        <v>10559</v>
      </c>
      <c r="G893" s="80" t="s">
        <v>10555</v>
      </c>
      <c r="H893" s="80" t="s">
        <v>10556</v>
      </c>
      <c r="I893" s="80" t="s">
        <v>1798</v>
      </c>
      <c r="K893" s="80" t="s">
        <v>12341</v>
      </c>
      <c r="L893" s="80" t="s">
        <v>803</v>
      </c>
      <c r="M893" s="80" t="s">
        <v>2826</v>
      </c>
      <c r="N893" s="80" t="s">
        <v>3376</v>
      </c>
      <c r="O893" s="80" t="s">
        <v>3836</v>
      </c>
      <c r="P893" s="80" t="s">
        <v>4930</v>
      </c>
      <c r="Q893" s="80" t="s">
        <v>1798</v>
      </c>
      <c r="R893" s="80" t="s">
        <v>6408</v>
      </c>
      <c r="S893" s="80" t="s">
        <v>1765</v>
      </c>
      <c r="T893" s="80" t="s">
        <v>1757</v>
      </c>
      <c r="U893" s="110">
        <v>4.9000000000000004</v>
      </c>
      <c r="V893" s="110">
        <v>29.4</v>
      </c>
      <c r="W893" s="91">
        <v>2.2736000000000001</v>
      </c>
      <c r="X893" s="91">
        <v>27.283200000000001</v>
      </c>
      <c r="Y893" s="110" t="s">
        <v>14932</v>
      </c>
      <c r="Z893" s="110" t="s">
        <v>1</v>
      </c>
      <c r="AB893" s="133" t="s">
        <v>8118</v>
      </c>
      <c r="AC893" s="133" t="s">
        <v>9321</v>
      </c>
      <c r="AD893" s="133" t="s">
        <v>1758</v>
      </c>
      <c r="AE893" s="79">
        <v>72</v>
      </c>
      <c r="AF893" s="79" t="s">
        <v>11299</v>
      </c>
      <c r="AG893" s="134">
        <v>3.15</v>
      </c>
      <c r="AH893" s="134">
        <v>3.15</v>
      </c>
      <c r="AI893" s="134">
        <v>6.3</v>
      </c>
      <c r="AJ893" s="134">
        <v>0.23799999999999999</v>
      </c>
      <c r="AK893" s="134">
        <v>19.29</v>
      </c>
      <c r="AL893" s="134">
        <v>6.69</v>
      </c>
      <c r="AM893" s="134">
        <v>7.48</v>
      </c>
      <c r="AN893" s="134">
        <v>2.98</v>
      </c>
      <c r="AO893" s="134">
        <v>0.55900000000000005</v>
      </c>
      <c r="AP893" s="134">
        <v>2.875</v>
      </c>
      <c r="AQ893" s="134">
        <v>2.875</v>
      </c>
      <c r="AR893" s="134">
        <v>2.125</v>
      </c>
      <c r="AS893" s="134">
        <v>0.16900000000000001</v>
      </c>
      <c r="AT893" s="133" t="s">
        <v>7066</v>
      </c>
      <c r="AU893" s="133" t="s">
        <v>1758</v>
      </c>
      <c r="AV893" s="133" t="s">
        <v>9598</v>
      </c>
      <c r="AW893" s="133" t="s">
        <v>9629</v>
      </c>
    </row>
    <row r="894" spans="1:49" x14ac:dyDescent="0.25">
      <c r="A894" s="80" t="s">
        <v>1779</v>
      </c>
      <c r="B894" s="80" t="s">
        <v>1784</v>
      </c>
      <c r="C894" s="80" t="s">
        <v>9555</v>
      </c>
      <c r="D894" s="80" t="s">
        <v>10289</v>
      </c>
      <c r="E894" s="80" t="s">
        <v>1787</v>
      </c>
      <c r="F894" s="80" t="s">
        <v>10290</v>
      </c>
      <c r="G894" s="80" t="s">
        <v>9753</v>
      </c>
      <c r="H894" s="80" t="s">
        <v>10291</v>
      </c>
      <c r="I894" s="80" t="s">
        <v>9635</v>
      </c>
      <c r="K894" s="80" t="s">
        <v>12331</v>
      </c>
      <c r="L894" s="80" t="s">
        <v>1714</v>
      </c>
      <c r="M894" s="80" t="s">
        <v>3240</v>
      </c>
      <c r="N894" s="80" t="s">
        <v>3476</v>
      </c>
      <c r="O894" s="80" t="s">
        <v>4006</v>
      </c>
      <c r="P894" s="80" t="s">
        <v>12633</v>
      </c>
      <c r="Q894" s="80" t="s">
        <v>5374</v>
      </c>
      <c r="R894" s="80" t="s">
        <v>6840</v>
      </c>
      <c r="S894" s="80" t="s">
        <v>1759</v>
      </c>
      <c r="T894" s="80" t="s">
        <v>1757</v>
      </c>
      <c r="U894" s="110">
        <v>2.4</v>
      </c>
      <c r="V894" s="110">
        <v>14.4</v>
      </c>
      <c r="W894" s="91">
        <v>0.9</v>
      </c>
      <c r="X894" s="91">
        <v>10.8</v>
      </c>
      <c r="Y894" s="110" t="s">
        <v>7087</v>
      </c>
      <c r="Z894" s="110" t="s">
        <v>1</v>
      </c>
      <c r="AB894" s="133" t="s">
        <v>8550</v>
      </c>
      <c r="AC894" s="133" t="s">
        <v>9523</v>
      </c>
      <c r="AD894" s="133" t="s">
        <v>1762</v>
      </c>
      <c r="AE894" s="79">
        <v>288</v>
      </c>
      <c r="AF894" s="79" t="s">
        <v>11425</v>
      </c>
      <c r="AG894" s="134">
        <v>0.6</v>
      </c>
      <c r="AH894" s="134">
        <v>2.5</v>
      </c>
      <c r="AI894" s="134">
        <v>5</v>
      </c>
      <c r="AJ894" s="134">
        <v>6.6000000000000003E-2</v>
      </c>
      <c r="AK894" s="134">
        <v>7.25</v>
      </c>
      <c r="AL894" s="134">
        <v>3.875</v>
      </c>
      <c r="AM894" s="134">
        <v>3</v>
      </c>
      <c r="AN894" s="134">
        <v>0.82</v>
      </c>
      <c r="AO894" s="134">
        <v>4.9000000000000002E-2</v>
      </c>
      <c r="AP894" s="134"/>
      <c r="AQ894" s="134"/>
      <c r="AR894" s="134"/>
      <c r="AS894" s="134"/>
      <c r="AT894" s="133" t="s">
        <v>9588</v>
      </c>
      <c r="AU894" s="133" t="s">
        <v>1765</v>
      </c>
      <c r="AV894" s="133" t="s">
        <v>9609</v>
      </c>
      <c r="AW894" s="133" t="s">
        <v>9632</v>
      </c>
    </row>
    <row r="895" spans="1:49" x14ac:dyDescent="0.25">
      <c r="A895" s="80" t="s">
        <v>1798</v>
      </c>
      <c r="B895" s="80" t="s">
        <v>1780</v>
      </c>
      <c r="C895" s="80" t="s">
        <v>10126</v>
      </c>
      <c r="D895" s="80" t="s">
        <v>10127</v>
      </c>
      <c r="E895" s="80" t="s">
        <v>7072</v>
      </c>
      <c r="F895" s="80" t="s">
        <v>10560</v>
      </c>
      <c r="G895" s="80" t="s">
        <v>9729</v>
      </c>
      <c r="H895" s="80" t="s">
        <v>10561</v>
      </c>
      <c r="I895" s="80" t="s">
        <v>1798</v>
      </c>
      <c r="K895" s="80" t="s">
        <v>12341</v>
      </c>
      <c r="L895" s="80" t="s">
        <v>711</v>
      </c>
      <c r="M895" s="80" t="s">
        <v>2827</v>
      </c>
      <c r="N895" s="80" t="s">
        <v>3376</v>
      </c>
      <c r="O895" s="80" t="s">
        <v>3837</v>
      </c>
      <c r="P895" s="80" t="s">
        <v>4931</v>
      </c>
      <c r="Q895" s="80" t="s">
        <v>1798</v>
      </c>
      <c r="R895" s="80" t="s">
        <v>6409</v>
      </c>
      <c r="S895" s="80" t="s">
        <v>1763</v>
      </c>
      <c r="T895" s="80" t="s">
        <v>1757</v>
      </c>
      <c r="U895" s="110">
        <v>4.05</v>
      </c>
      <c r="V895" s="110">
        <v>24.3</v>
      </c>
      <c r="W895" s="91">
        <v>1.8792</v>
      </c>
      <c r="X895" s="91">
        <v>22.5504</v>
      </c>
      <c r="Y895" s="110" t="s">
        <v>14932</v>
      </c>
      <c r="Z895" s="110" t="s">
        <v>1</v>
      </c>
      <c r="AB895" s="133" t="s">
        <v>8119</v>
      </c>
      <c r="AC895" s="133" t="s">
        <v>9322</v>
      </c>
      <c r="AD895" s="133" t="s">
        <v>1758</v>
      </c>
      <c r="AE895" s="79">
        <v>72</v>
      </c>
      <c r="AF895" s="79" t="s">
        <v>11300</v>
      </c>
      <c r="AG895" s="134">
        <v>2.13</v>
      </c>
      <c r="AH895" s="134">
        <v>2.13</v>
      </c>
      <c r="AI895" s="134">
        <v>5.75</v>
      </c>
      <c r="AJ895" s="134">
        <v>0.27400000000000002</v>
      </c>
      <c r="AK895" s="134">
        <v>8.6300000000000008</v>
      </c>
      <c r="AL895" s="134">
        <v>6.63</v>
      </c>
      <c r="AM895" s="134">
        <v>6.13</v>
      </c>
      <c r="AN895" s="134">
        <v>3.42</v>
      </c>
      <c r="AO895" s="134">
        <v>0.20300000000000001</v>
      </c>
      <c r="AP895" s="134">
        <v>2</v>
      </c>
      <c r="AQ895" s="134">
        <v>2</v>
      </c>
      <c r="AR895" s="134">
        <v>2</v>
      </c>
      <c r="AS895" s="134">
        <v>2.5000000000000001E-2</v>
      </c>
      <c r="AT895" s="133" t="s">
        <v>7083</v>
      </c>
      <c r="AU895" s="133" t="s">
        <v>7077</v>
      </c>
      <c r="AV895" s="133" t="s">
        <v>9598</v>
      </c>
      <c r="AW895" s="133" t="s">
        <v>9629</v>
      </c>
    </row>
    <row r="896" spans="1:49" x14ac:dyDescent="0.25">
      <c r="A896" s="80" t="s">
        <v>1779</v>
      </c>
      <c r="B896" s="80" t="s">
        <v>1784</v>
      </c>
      <c r="C896" s="80" t="s">
        <v>9555</v>
      </c>
      <c r="D896" s="80" t="s">
        <v>10289</v>
      </c>
      <c r="E896" s="80" t="s">
        <v>1787</v>
      </c>
      <c r="F896" s="80" t="s">
        <v>10290</v>
      </c>
      <c r="G896" s="80" t="s">
        <v>9753</v>
      </c>
      <c r="H896" s="80" t="s">
        <v>10291</v>
      </c>
      <c r="I896" s="80" t="s">
        <v>9635</v>
      </c>
      <c r="K896" s="80" t="s">
        <v>12331</v>
      </c>
      <c r="L896" s="80" t="s">
        <v>1715</v>
      </c>
      <c r="M896" s="80" t="s">
        <v>3241</v>
      </c>
      <c r="N896" s="80" t="s">
        <v>3476</v>
      </c>
      <c r="O896" s="80" t="s">
        <v>4007</v>
      </c>
      <c r="P896" s="80" t="s">
        <v>12634</v>
      </c>
      <c r="Q896" s="80" t="s">
        <v>5374</v>
      </c>
      <c r="R896" s="80" t="s">
        <v>6841</v>
      </c>
      <c r="S896" s="80" t="s">
        <v>1759</v>
      </c>
      <c r="T896" s="80" t="s">
        <v>1757</v>
      </c>
      <c r="U896" s="110">
        <v>2.4</v>
      </c>
      <c r="V896" s="110">
        <v>14.4</v>
      </c>
      <c r="W896" s="91">
        <v>0.9</v>
      </c>
      <c r="X896" s="91">
        <v>10.8</v>
      </c>
      <c r="Y896" s="110" t="s">
        <v>7087</v>
      </c>
      <c r="Z896" s="110" t="s">
        <v>1</v>
      </c>
      <c r="AB896" s="133" t="s">
        <v>8551</v>
      </c>
      <c r="AC896" s="133" t="s">
        <v>9524</v>
      </c>
      <c r="AD896" s="133" t="s">
        <v>1762</v>
      </c>
      <c r="AE896" s="79">
        <v>288</v>
      </c>
      <c r="AF896" s="79" t="s">
        <v>11425</v>
      </c>
      <c r="AG896" s="134">
        <v>0.6</v>
      </c>
      <c r="AH896" s="134">
        <v>2.5</v>
      </c>
      <c r="AI896" s="134">
        <v>5</v>
      </c>
      <c r="AJ896" s="134">
        <v>6.6000000000000003E-2</v>
      </c>
      <c r="AK896" s="134">
        <v>7.25</v>
      </c>
      <c r="AL896" s="134">
        <v>3.875</v>
      </c>
      <c r="AM896" s="134">
        <v>3</v>
      </c>
      <c r="AN896" s="134">
        <v>0.82</v>
      </c>
      <c r="AO896" s="134">
        <v>4.9000000000000002E-2</v>
      </c>
      <c r="AP896" s="134"/>
      <c r="AQ896" s="134"/>
      <c r="AR896" s="134"/>
      <c r="AS896" s="134"/>
      <c r="AT896" s="133" t="s">
        <v>9588</v>
      </c>
      <c r="AU896" s="133" t="s">
        <v>1765</v>
      </c>
      <c r="AV896" s="133" t="s">
        <v>9609</v>
      </c>
      <c r="AW896" s="133" t="s">
        <v>9632</v>
      </c>
    </row>
    <row r="897" spans="1:49" x14ac:dyDescent="0.25">
      <c r="A897" s="80" t="s">
        <v>1798</v>
      </c>
      <c r="B897" s="80" t="s">
        <v>1780</v>
      </c>
      <c r="C897" s="80" t="s">
        <v>10126</v>
      </c>
      <c r="D897" s="80" t="s">
        <v>10127</v>
      </c>
      <c r="E897" s="80" t="s">
        <v>7072</v>
      </c>
      <c r="F897" s="80" t="s">
        <v>10562</v>
      </c>
      <c r="G897" s="80" t="s">
        <v>9729</v>
      </c>
      <c r="H897" s="80" t="s">
        <v>10563</v>
      </c>
      <c r="I897" s="80" t="s">
        <v>1798</v>
      </c>
      <c r="K897" s="80" t="s">
        <v>12341</v>
      </c>
      <c r="L897" s="80" t="s">
        <v>332</v>
      </c>
      <c r="M897" s="80" t="s">
        <v>2829</v>
      </c>
      <c r="N897" s="80" t="s">
        <v>3398</v>
      </c>
      <c r="O897" s="80" t="s">
        <v>3838</v>
      </c>
      <c r="P897" s="80" t="s">
        <v>4933</v>
      </c>
      <c r="Q897" s="80" t="s">
        <v>1798</v>
      </c>
      <c r="R897" s="80" t="s">
        <v>6411</v>
      </c>
      <c r="S897" s="80" t="s">
        <v>1765</v>
      </c>
      <c r="T897" s="80" t="s">
        <v>1757</v>
      </c>
      <c r="U897" s="110">
        <v>4.05</v>
      </c>
      <c r="V897" s="110">
        <v>24.3</v>
      </c>
      <c r="W897" s="91">
        <v>1.8792</v>
      </c>
      <c r="X897" s="91">
        <v>22.5504</v>
      </c>
      <c r="Y897" s="110" t="s">
        <v>14932</v>
      </c>
      <c r="Z897" s="110" t="s">
        <v>1</v>
      </c>
      <c r="AB897" s="133" t="s">
        <v>8121</v>
      </c>
      <c r="AC897" s="133" t="s">
        <v>9323</v>
      </c>
      <c r="AD897" s="133" t="s">
        <v>1758</v>
      </c>
      <c r="AE897" s="79">
        <v>72</v>
      </c>
      <c r="AF897" s="79" t="s">
        <v>11301</v>
      </c>
      <c r="AG897" s="134">
        <v>2.13</v>
      </c>
      <c r="AH897" s="134">
        <v>2.13</v>
      </c>
      <c r="AI897" s="134">
        <v>5</v>
      </c>
      <c r="AJ897" s="134">
        <v>0.223</v>
      </c>
      <c r="AK897" s="134">
        <v>8.6300000000000008</v>
      </c>
      <c r="AL897" s="134">
        <v>6.63</v>
      </c>
      <c r="AM897" s="134">
        <v>5.38</v>
      </c>
      <c r="AN897" s="134">
        <v>2.79</v>
      </c>
      <c r="AO897" s="134">
        <v>0.17799999999999999</v>
      </c>
      <c r="AP897" s="134">
        <v>2</v>
      </c>
      <c r="AQ897" s="134">
        <v>2</v>
      </c>
      <c r="AR897" s="134">
        <v>2</v>
      </c>
      <c r="AS897" s="134">
        <v>0.25</v>
      </c>
      <c r="AT897" s="133" t="s">
        <v>7083</v>
      </c>
      <c r="AU897" s="133" t="s">
        <v>1760</v>
      </c>
      <c r="AV897" s="133" t="s">
        <v>9598</v>
      </c>
      <c r="AW897" s="133" t="s">
        <v>9629</v>
      </c>
    </row>
    <row r="898" spans="1:49" x14ac:dyDescent="0.25">
      <c r="A898" s="80" t="s">
        <v>1779</v>
      </c>
      <c r="B898" s="80" t="s">
        <v>1784</v>
      </c>
      <c r="C898" s="80" t="s">
        <v>9555</v>
      </c>
      <c r="D898" s="80" t="s">
        <v>10289</v>
      </c>
      <c r="E898" s="80" t="s">
        <v>1787</v>
      </c>
      <c r="F898" s="80" t="s">
        <v>10290</v>
      </c>
      <c r="G898" s="80" t="s">
        <v>9753</v>
      </c>
      <c r="H898" s="80" t="s">
        <v>10291</v>
      </c>
      <c r="I898" s="80" t="s">
        <v>9635</v>
      </c>
      <c r="K898" s="80" t="s">
        <v>12331</v>
      </c>
      <c r="L898" s="80" t="s">
        <v>1716</v>
      </c>
      <c r="M898" s="80" t="s">
        <v>3242</v>
      </c>
      <c r="N898" s="80" t="s">
        <v>3476</v>
      </c>
      <c r="O898" s="80" t="s">
        <v>4008</v>
      </c>
      <c r="P898" s="80" t="s">
        <v>12637</v>
      </c>
      <c r="Q898" s="80" t="s">
        <v>5374</v>
      </c>
      <c r="R898" s="80" t="s">
        <v>6842</v>
      </c>
      <c r="S898" s="80" t="s">
        <v>1759</v>
      </c>
      <c r="T898" s="80" t="s">
        <v>1757</v>
      </c>
      <c r="U898" s="110">
        <v>2.4</v>
      </c>
      <c r="V898" s="110">
        <v>14.4</v>
      </c>
      <c r="W898" s="91">
        <v>0.9</v>
      </c>
      <c r="X898" s="91">
        <v>10.8</v>
      </c>
      <c r="Y898" s="110" t="s">
        <v>7087</v>
      </c>
      <c r="Z898" s="110" t="s">
        <v>1</v>
      </c>
      <c r="AB898" s="133" t="s">
        <v>8552</v>
      </c>
      <c r="AC898" s="133" t="s">
        <v>9525</v>
      </c>
      <c r="AD898" s="133" t="s">
        <v>1762</v>
      </c>
      <c r="AE898" s="79">
        <v>288</v>
      </c>
      <c r="AF898" s="79" t="s">
        <v>11425</v>
      </c>
      <c r="AG898" s="134">
        <v>0.6</v>
      </c>
      <c r="AH898" s="134">
        <v>2.5</v>
      </c>
      <c r="AI898" s="134">
        <v>5</v>
      </c>
      <c r="AJ898" s="134">
        <v>6.6000000000000003E-2</v>
      </c>
      <c r="AK898" s="134">
        <v>7.25</v>
      </c>
      <c r="AL898" s="134">
        <v>3.875</v>
      </c>
      <c r="AM898" s="134">
        <v>3</v>
      </c>
      <c r="AN898" s="134">
        <v>0.82</v>
      </c>
      <c r="AO898" s="134">
        <v>4.9000000000000002E-2</v>
      </c>
      <c r="AP898" s="134"/>
      <c r="AQ898" s="134"/>
      <c r="AR898" s="134"/>
      <c r="AS898" s="134"/>
      <c r="AT898" s="133" t="s">
        <v>9588</v>
      </c>
      <c r="AU898" s="133" t="s">
        <v>1765</v>
      </c>
      <c r="AV898" s="133" t="s">
        <v>9609</v>
      </c>
      <c r="AW898" s="133" t="s">
        <v>9632</v>
      </c>
    </row>
    <row r="899" spans="1:49" x14ac:dyDescent="0.25">
      <c r="A899" s="80" t="s">
        <v>1779</v>
      </c>
      <c r="B899" s="80" t="s">
        <v>1784</v>
      </c>
      <c r="C899" s="80" t="s">
        <v>10081</v>
      </c>
      <c r="D899" s="80" t="s">
        <v>10082</v>
      </c>
      <c r="E899" s="80" t="s">
        <v>1787</v>
      </c>
      <c r="F899" s="80" t="s">
        <v>10083</v>
      </c>
      <c r="G899" s="80" t="s">
        <v>9753</v>
      </c>
      <c r="H899" s="80" t="s">
        <v>10084</v>
      </c>
      <c r="I899" s="80" t="s">
        <v>9635</v>
      </c>
      <c r="K899" s="80" t="s">
        <v>12331</v>
      </c>
      <c r="L899" s="80" t="s">
        <v>1717</v>
      </c>
      <c r="M899" s="80" t="s">
        <v>3243</v>
      </c>
      <c r="N899" s="80" t="s">
        <v>3477</v>
      </c>
      <c r="O899" s="80" t="s">
        <v>4009</v>
      </c>
      <c r="P899" s="80" t="s">
        <v>12640</v>
      </c>
      <c r="Q899" s="80" t="s">
        <v>5374</v>
      </c>
      <c r="R899" s="80" t="s">
        <v>6843</v>
      </c>
      <c r="S899" s="80" t="s">
        <v>1763</v>
      </c>
      <c r="T899" s="80" t="s">
        <v>1757</v>
      </c>
      <c r="U899" s="110">
        <v>4.5</v>
      </c>
      <c r="V899" s="110">
        <v>27</v>
      </c>
      <c r="W899" s="91">
        <v>1.6875</v>
      </c>
      <c r="X899" s="91">
        <v>20.25</v>
      </c>
      <c r="Y899" s="110" t="s">
        <v>7087</v>
      </c>
      <c r="Z899" s="110" t="s">
        <v>1</v>
      </c>
      <c r="AB899" s="133" t="s">
        <v>8553</v>
      </c>
      <c r="AC899" s="133" t="s">
        <v>9526</v>
      </c>
      <c r="AD899" s="133" t="s">
        <v>1762</v>
      </c>
      <c r="AE899" s="79">
        <v>288</v>
      </c>
      <c r="AF899" s="79" t="s">
        <v>11426</v>
      </c>
      <c r="AG899" s="134">
        <v>0.52</v>
      </c>
      <c r="AH899" s="134">
        <v>3.25</v>
      </c>
      <c r="AI899" s="134">
        <v>4.5</v>
      </c>
      <c r="AJ899" s="134">
        <v>0.08</v>
      </c>
      <c r="AK899" s="134">
        <v>6</v>
      </c>
      <c r="AL899" s="134">
        <v>3.5</v>
      </c>
      <c r="AM899" s="134">
        <v>3.75</v>
      </c>
      <c r="AN899" s="134">
        <v>1</v>
      </c>
      <c r="AO899" s="134">
        <v>4.5999999999999999E-2</v>
      </c>
      <c r="AP899" s="134"/>
      <c r="AQ899" s="134"/>
      <c r="AR899" s="134"/>
      <c r="AS899" s="134"/>
      <c r="AT899" s="133" t="s">
        <v>9596</v>
      </c>
      <c r="AU899" s="133" t="s">
        <v>1757</v>
      </c>
      <c r="AV899" s="133" t="s">
        <v>9609</v>
      </c>
      <c r="AW899" s="133" t="s">
        <v>9632</v>
      </c>
    </row>
    <row r="900" spans="1:49" x14ac:dyDescent="0.25">
      <c r="A900" s="80" t="s">
        <v>1798</v>
      </c>
      <c r="B900" s="80" t="s">
        <v>1780</v>
      </c>
      <c r="C900" s="80" t="s">
        <v>10564</v>
      </c>
      <c r="D900" s="80" t="s">
        <v>10565</v>
      </c>
      <c r="E900" s="80" t="s">
        <v>7072</v>
      </c>
      <c r="F900" s="80" t="s">
        <v>10566</v>
      </c>
      <c r="G900" s="80" t="s">
        <v>9729</v>
      </c>
      <c r="H900" s="80" t="s">
        <v>10567</v>
      </c>
      <c r="I900" s="80" t="s">
        <v>1798</v>
      </c>
      <c r="K900" s="80" t="s">
        <v>12341</v>
      </c>
      <c r="L900" s="80" t="s">
        <v>338</v>
      </c>
      <c r="M900" s="80" t="s">
        <v>2830</v>
      </c>
      <c r="N900" s="80" t="s">
        <v>3376</v>
      </c>
      <c r="O900" s="80" t="s">
        <v>3839</v>
      </c>
      <c r="P900" s="80" t="s">
        <v>4934</v>
      </c>
      <c r="Q900" s="80" t="s">
        <v>1798</v>
      </c>
      <c r="R900" s="80" t="s">
        <v>6412</v>
      </c>
      <c r="S900" s="80" t="s">
        <v>1760</v>
      </c>
      <c r="T900" s="80" t="s">
        <v>1757</v>
      </c>
      <c r="U900" s="110">
        <v>4.05</v>
      </c>
      <c r="V900" s="110">
        <v>24.3</v>
      </c>
      <c r="W900" s="91">
        <v>1.8792</v>
      </c>
      <c r="X900" s="91">
        <v>22.5504</v>
      </c>
      <c r="Y900" s="110" t="s">
        <v>14932</v>
      </c>
      <c r="Z900" s="110" t="s">
        <v>1</v>
      </c>
      <c r="AB900" s="133" t="s">
        <v>8122</v>
      </c>
      <c r="AC900" s="133" t="s">
        <v>8122</v>
      </c>
      <c r="AD900" s="133" t="s">
        <v>1759</v>
      </c>
      <c r="AE900" s="79">
        <v>12</v>
      </c>
      <c r="AF900" s="79" t="s">
        <v>11302</v>
      </c>
      <c r="AG900" s="134">
        <v>3.54</v>
      </c>
      <c r="AH900" s="134">
        <v>3.54</v>
      </c>
      <c r="AI900" s="134">
        <v>4.33</v>
      </c>
      <c r="AJ900" s="134">
        <v>0.318</v>
      </c>
      <c r="AK900" s="134">
        <v>7.48</v>
      </c>
      <c r="AL900" s="134">
        <v>7.48</v>
      </c>
      <c r="AM900" s="134">
        <v>7.87</v>
      </c>
      <c r="AN900" s="134">
        <v>3.97</v>
      </c>
      <c r="AO900" s="134">
        <v>0.255</v>
      </c>
      <c r="AP900" s="134">
        <v>3.48</v>
      </c>
      <c r="AQ900" s="134">
        <v>3.48</v>
      </c>
      <c r="AR900" s="134">
        <v>2.75</v>
      </c>
      <c r="AS900" s="134"/>
      <c r="AT900" s="133" t="s">
        <v>9570</v>
      </c>
      <c r="AU900" s="133" t="s">
        <v>1758</v>
      </c>
      <c r="AV900" s="133" t="s">
        <v>9598</v>
      </c>
      <c r="AW900" s="133" t="s">
        <v>9629</v>
      </c>
    </row>
    <row r="901" spans="1:49" x14ac:dyDescent="0.25">
      <c r="A901" s="80" t="s">
        <v>1779</v>
      </c>
      <c r="B901" s="80" t="s">
        <v>1784</v>
      </c>
      <c r="C901" s="80" t="s">
        <v>10081</v>
      </c>
      <c r="D901" s="80" t="s">
        <v>10082</v>
      </c>
      <c r="E901" s="80" t="s">
        <v>1787</v>
      </c>
      <c r="F901" s="80" t="s">
        <v>10083</v>
      </c>
      <c r="G901" s="80" t="s">
        <v>9753</v>
      </c>
      <c r="H901" s="80" t="s">
        <v>10084</v>
      </c>
      <c r="I901" s="80" t="s">
        <v>9635</v>
      </c>
      <c r="K901" s="80" t="s">
        <v>12331</v>
      </c>
      <c r="L901" s="80" t="s">
        <v>1718</v>
      </c>
      <c r="M901" s="80" t="s">
        <v>3244</v>
      </c>
      <c r="N901" s="80" t="s">
        <v>3477</v>
      </c>
      <c r="O901" s="80" t="s">
        <v>4010</v>
      </c>
      <c r="P901" s="80" t="s">
        <v>12642</v>
      </c>
      <c r="Q901" s="80" t="s">
        <v>5374</v>
      </c>
      <c r="R901" s="80" t="s">
        <v>6844</v>
      </c>
      <c r="S901" s="80" t="s">
        <v>1763</v>
      </c>
      <c r="T901" s="80" t="s">
        <v>1757</v>
      </c>
      <c r="U901" s="110">
        <v>4.5</v>
      </c>
      <c r="V901" s="110">
        <v>27</v>
      </c>
      <c r="W901" s="91">
        <v>1.6875</v>
      </c>
      <c r="X901" s="91">
        <v>20.25</v>
      </c>
      <c r="Y901" s="110" t="s">
        <v>7087</v>
      </c>
      <c r="Z901" s="110" t="s">
        <v>1</v>
      </c>
      <c r="AB901" s="133" t="s">
        <v>8554</v>
      </c>
      <c r="AC901" s="133" t="s">
        <v>9527</v>
      </c>
      <c r="AD901" s="133" t="s">
        <v>1762</v>
      </c>
      <c r="AE901" s="79">
        <v>288</v>
      </c>
      <c r="AF901" s="79" t="s">
        <v>11426</v>
      </c>
      <c r="AG901" s="134">
        <v>0.52</v>
      </c>
      <c r="AH901" s="134">
        <v>3.25</v>
      </c>
      <c r="AI901" s="134">
        <v>4.5</v>
      </c>
      <c r="AJ901" s="134">
        <v>0.08</v>
      </c>
      <c r="AK901" s="134">
        <v>6</v>
      </c>
      <c r="AL901" s="134">
        <v>3.5</v>
      </c>
      <c r="AM901" s="134">
        <v>3.75</v>
      </c>
      <c r="AN901" s="134">
        <v>1</v>
      </c>
      <c r="AO901" s="134">
        <v>4.5999999999999999E-2</v>
      </c>
      <c r="AP901" s="134"/>
      <c r="AQ901" s="134"/>
      <c r="AR901" s="134"/>
      <c r="AS901" s="134"/>
      <c r="AT901" s="133" t="s">
        <v>9596</v>
      </c>
      <c r="AU901" s="133" t="s">
        <v>1757</v>
      </c>
      <c r="AV901" s="133" t="s">
        <v>9609</v>
      </c>
      <c r="AW901" s="133" t="s">
        <v>9632</v>
      </c>
    </row>
    <row r="902" spans="1:49" x14ac:dyDescent="0.25">
      <c r="A902" s="80" t="s">
        <v>1798</v>
      </c>
      <c r="B902" s="80" t="s">
        <v>1780</v>
      </c>
      <c r="C902" s="80" t="s">
        <v>10568</v>
      </c>
      <c r="D902" s="80" t="s">
        <v>10569</v>
      </c>
      <c r="E902" s="80" t="s">
        <v>7072</v>
      </c>
      <c r="F902" s="80" t="s">
        <v>10570</v>
      </c>
      <c r="G902" s="80" t="s">
        <v>9729</v>
      </c>
      <c r="H902" s="80" t="s">
        <v>10569</v>
      </c>
      <c r="I902" s="80" t="s">
        <v>1798</v>
      </c>
      <c r="K902" s="80" t="s">
        <v>12341</v>
      </c>
      <c r="L902" s="80" t="s">
        <v>342</v>
      </c>
      <c r="M902" s="80" t="s">
        <v>2832</v>
      </c>
      <c r="N902" s="80" t="s">
        <v>3398</v>
      </c>
      <c r="O902" s="80" t="s">
        <v>3840</v>
      </c>
      <c r="P902" s="80" t="s">
        <v>4936</v>
      </c>
      <c r="Q902" s="80" t="s">
        <v>1798</v>
      </c>
      <c r="R902" s="80" t="s">
        <v>6414</v>
      </c>
      <c r="S902" s="80" t="s">
        <v>1757</v>
      </c>
      <c r="T902" s="80" t="s">
        <v>1757</v>
      </c>
      <c r="U902" s="110">
        <v>6.35</v>
      </c>
      <c r="V902" s="110">
        <v>38.1</v>
      </c>
      <c r="W902" s="91">
        <v>2.9464000000000001</v>
      </c>
      <c r="X902" s="91">
        <v>35.3568</v>
      </c>
      <c r="Y902" s="110" t="s">
        <v>14932</v>
      </c>
      <c r="Z902" s="110" t="s">
        <v>1</v>
      </c>
      <c r="AB902" s="133" t="s">
        <v>8124</v>
      </c>
      <c r="AC902" s="133" t="s">
        <v>8124</v>
      </c>
      <c r="AD902" s="133" t="s">
        <v>1759</v>
      </c>
      <c r="AE902" s="79">
        <v>12</v>
      </c>
      <c r="AF902" s="79" t="s">
        <v>11303</v>
      </c>
      <c r="AG902" s="134">
        <v>3.54</v>
      </c>
      <c r="AH902" s="134">
        <v>3.54</v>
      </c>
      <c r="AI902" s="134">
        <v>6.1</v>
      </c>
      <c r="AJ902" s="134">
        <v>0.45800000000000002</v>
      </c>
      <c r="AK902" s="134">
        <v>11.02</v>
      </c>
      <c r="AL902" s="134">
        <v>7.68</v>
      </c>
      <c r="AM902" s="134">
        <v>11.02</v>
      </c>
      <c r="AN902" s="134">
        <v>5.73</v>
      </c>
      <c r="AO902" s="134">
        <v>0.54</v>
      </c>
      <c r="AP902" s="134">
        <v>3.48</v>
      </c>
      <c r="AQ902" s="134">
        <v>3.48</v>
      </c>
      <c r="AR902" s="134">
        <v>2.75</v>
      </c>
      <c r="AS902" s="134">
        <v>0.375</v>
      </c>
      <c r="AT902" s="133" t="s">
        <v>9556</v>
      </c>
      <c r="AU902" s="133" t="s">
        <v>1764</v>
      </c>
      <c r="AV902" s="133" t="s">
        <v>9598</v>
      </c>
      <c r="AW902" s="133" t="s">
        <v>9629</v>
      </c>
    </row>
    <row r="903" spans="1:49" x14ac:dyDescent="0.25">
      <c r="A903" s="80" t="s">
        <v>1779</v>
      </c>
      <c r="B903" s="80" t="s">
        <v>1784</v>
      </c>
      <c r="C903" s="80" t="s">
        <v>10081</v>
      </c>
      <c r="D903" s="80" t="s">
        <v>10082</v>
      </c>
      <c r="E903" s="80" t="s">
        <v>1787</v>
      </c>
      <c r="F903" s="80" t="s">
        <v>10083</v>
      </c>
      <c r="G903" s="80" t="s">
        <v>9753</v>
      </c>
      <c r="H903" s="80" t="s">
        <v>10084</v>
      </c>
      <c r="I903" s="80" t="s">
        <v>9635</v>
      </c>
      <c r="K903" s="80" t="s">
        <v>12331</v>
      </c>
      <c r="L903" s="80" t="s">
        <v>1719</v>
      </c>
      <c r="M903" s="80" t="s">
        <v>3245</v>
      </c>
      <c r="N903" s="80" t="s">
        <v>3477</v>
      </c>
      <c r="O903" s="80" t="s">
        <v>4011</v>
      </c>
      <c r="P903" s="80" t="s">
        <v>12645</v>
      </c>
      <c r="Q903" s="80" t="s">
        <v>5374</v>
      </c>
      <c r="R903" s="80" t="s">
        <v>6845</v>
      </c>
      <c r="S903" s="80" t="s">
        <v>1763</v>
      </c>
      <c r="T903" s="80" t="s">
        <v>1757</v>
      </c>
      <c r="U903" s="110">
        <v>4.5</v>
      </c>
      <c r="V903" s="110">
        <v>27</v>
      </c>
      <c r="W903" s="91">
        <v>1.6875</v>
      </c>
      <c r="X903" s="91">
        <v>20.25</v>
      </c>
      <c r="Y903" s="110" t="s">
        <v>7087</v>
      </c>
      <c r="Z903" s="110" t="s">
        <v>1</v>
      </c>
      <c r="AB903" s="133" t="s">
        <v>8555</v>
      </c>
      <c r="AC903" s="133" t="s">
        <v>9528</v>
      </c>
      <c r="AD903" s="133" t="s">
        <v>1762</v>
      </c>
      <c r="AE903" s="79">
        <v>288</v>
      </c>
      <c r="AF903" s="79" t="s">
        <v>11426</v>
      </c>
      <c r="AG903" s="134">
        <v>0.52</v>
      </c>
      <c r="AH903" s="134">
        <v>3.25</v>
      </c>
      <c r="AI903" s="134">
        <v>4.5</v>
      </c>
      <c r="AJ903" s="134">
        <v>0.08</v>
      </c>
      <c r="AK903" s="134">
        <v>6</v>
      </c>
      <c r="AL903" s="134">
        <v>3.5</v>
      </c>
      <c r="AM903" s="134">
        <v>3.75</v>
      </c>
      <c r="AN903" s="134">
        <v>1</v>
      </c>
      <c r="AO903" s="134">
        <v>4.5999999999999999E-2</v>
      </c>
      <c r="AP903" s="134"/>
      <c r="AQ903" s="134"/>
      <c r="AR903" s="134"/>
      <c r="AS903" s="134"/>
      <c r="AT903" s="133" t="s">
        <v>9596</v>
      </c>
      <c r="AU903" s="133" t="s">
        <v>1757</v>
      </c>
      <c r="AV903" s="133" t="s">
        <v>9609</v>
      </c>
      <c r="AW903" s="133" t="s">
        <v>9632</v>
      </c>
    </row>
    <row r="904" spans="1:49" x14ac:dyDescent="0.25">
      <c r="A904" s="80" t="s">
        <v>1776</v>
      </c>
      <c r="B904" s="80" t="s">
        <v>1777</v>
      </c>
      <c r="C904" s="80" t="s">
        <v>9636</v>
      </c>
      <c r="D904" s="80" t="s">
        <v>9637</v>
      </c>
      <c r="E904" s="80" t="s">
        <v>7086</v>
      </c>
      <c r="F904" s="80" t="s">
        <v>10749</v>
      </c>
      <c r="G904" s="80" t="s">
        <v>9714</v>
      </c>
      <c r="H904" s="80" t="s">
        <v>9634</v>
      </c>
      <c r="I904" s="80" t="s">
        <v>9635</v>
      </c>
      <c r="K904" s="80" t="s">
        <v>13933</v>
      </c>
      <c r="L904" s="80" t="s">
        <v>1307</v>
      </c>
      <c r="M904" s="80" t="s">
        <v>3099</v>
      </c>
      <c r="N904" s="80" t="s">
        <v>3363</v>
      </c>
      <c r="O904" s="80" t="s">
        <v>3951</v>
      </c>
      <c r="P904" s="80" t="s">
        <v>5175</v>
      </c>
      <c r="Q904" s="80" t="s">
        <v>5374</v>
      </c>
      <c r="R904" s="80" t="s">
        <v>6688</v>
      </c>
      <c r="S904" s="80" t="s">
        <v>1759</v>
      </c>
      <c r="T904" s="80" t="s">
        <v>1757</v>
      </c>
      <c r="U904" s="110">
        <v>13.85</v>
      </c>
      <c r="V904" s="110">
        <v>83.1</v>
      </c>
      <c r="W904" s="91">
        <v>6.02475</v>
      </c>
      <c r="X904" s="91">
        <v>72.296999999999997</v>
      </c>
      <c r="Y904" s="110" t="s">
        <v>14932</v>
      </c>
      <c r="Z904" s="110" t="s">
        <v>1</v>
      </c>
      <c r="AB904" s="133" t="s">
        <v>8398</v>
      </c>
      <c r="AC904" s="133" t="s">
        <v>9445</v>
      </c>
      <c r="AD904" s="133" t="s">
        <v>1760</v>
      </c>
      <c r="AE904" s="79">
        <v>96</v>
      </c>
      <c r="AF904" s="79" t="s">
        <v>11386</v>
      </c>
      <c r="AG904" s="134">
        <v>6.5</v>
      </c>
      <c r="AH904" s="134">
        <v>4.5</v>
      </c>
      <c r="AI904" s="134">
        <v>0.59</v>
      </c>
      <c r="AJ904" s="134">
        <v>0.13300000000000001</v>
      </c>
      <c r="AK904" s="134">
        <v>6.5</v>
      </c>
      <c r="AL904" s="134">
        <v>4.5</v>
      </c>
      <c r="AM904" s="134">
        <v>4.75</v>
      </c>
      <c r="AN904" s="134">
        <v>1.66</v>
      </c>
      <c r="AO904" s="134">
        <v>0.08</v>
      </c>
      <c r="AP904" s="134">
        <v>0</v>
      </c>
      <c r="AQ904" s="134">
        <v>72</v>
      </c>
      <c r="AR904" s="134">
        <v>0</v>
      </c>
      <c r="AS904" s="134"/>
      <c r="AT904" s="133" t="s">
        <v>9569</v>
      </c>
      <c r="AU904" s="133" t="s">
        <v>1767</v>
      </c>
      <c r="AV904" s="133" t="s">
        <v>9606</v>
      </c>
      <c r="AW904" s="133" t="s">
        <v>9629</v>
      </c>
    </row>
    <row r="905" spans="1:49" x14ac:dyDescent="0.25">
      <c r="A905" s="80" t="s">
        <v>1779</v>
      </c>
      <c r="B905" s="80" t="s">
        <v>1784</v>
      </c>
      <c r="C905" s="80" t="s">
        <v>10381</v>
      </c>
      <c r="D905" s="80" t="s">
        <v>10382</v>
      </c>
      <c r="E905" s="80" t="s">
        <v>1787</v>
      </c>
      <c r="F905" s="80" t="s">
        <v>10383</v>
      </c>
      <c r="G905" s="80" t="s">
        <v>9753</v>
      </c>
      <c r="H905" s="80" t="s">
        <v>10384</v>
      </c>
      <c r="I905" s="80" t="s">
        <v>9635</v>
      </c>
      <c r="K905" s="80" t="s">
        <v>12331</v>
      </c>
      <c r="L905" s="80" t="s">
        <v>1720</v>
      </c>
      <c r="M905" s="80" t="s">
        <v>3246</v>
      </c>
      <c r="N905" s="80" t="s">
        <v>3477</v>
      </c>
      <c r="O905" s="80" t="s">
        <v>4012</v>
      </c>
      <c r="P905" s="80" t="s">
        <v>12648</v>
      </c>
      <c r="Q905" s="80" t="s">
        <v>5374</v>
      </c>
      <c r="R905" s="80" t="s">
        <v>6846</v>
      </c>
      <c r="S905" s="80" t="s">
        <v>1757</v>
      </c>
      <c r="T905" s="80" t="s">
        <v>1757</v>
      </c>
      <c r="U905" s="110">
        <v>4.4000000000000004</v>
      </c>
      <c r="V905" s="110">
        <v>26.4</v>
      </c>
      <c r="W905" s="91">
        <v>1.65</v>
      </c>
      <c r="X905" s="91">
        <v>19.8</v>
      </c>
      <c r="Y905" s="110" t="s">
        <v>7087</v>
      </c>
      <c r="Z905" s="110" t="s">
        <v>1</v>
      </c>
      <c r="AB905" s="133" t="s">
        <v>8556</v>
      </c>
      <c r="AC905" s="133" t="s">
        <v>9529</v>
      </c>
      <c r="AD905" s="133" t="s">
        <v>1757</v>
      </c>
      <c r="AE905" s="79">
        <v>144</v>
      </c>
      <c r="AF905" s="79" t="s">
        <v>11427</v>
      </c>
      <c r="AG905" s="134">
        <v>0.52</v>
      </c>
      <c r="AH905" s="134">
        <v>2.25</v>
      </c>
      <c r="AI905" s="134">
        <v>8</v>
      </c>
      <c r="AJ905" s="134">
        <v>0.114</v>
      </c>
      <c r="AK905" s="134">
        <v>8.25</v>
      </c>
      <c r="AL905" s="134">
        <v>6.5</v>
      </c>
      <c r="AM905" s="134">
        <v>2.75</v>
      </c>
      <c r="AN905" s="134">
        <v>1.42</v>
      </c>
      <c r="AO905" s="134">
        <v>8.5000000000000006E-2</v>
      </c>
      <c r="AP905" s="134"/>
      <c r="AQ905" s="134"/>
      <c r="AR905" s="134"/>
      <c r="AS905" s="134"/>
      <c r="AT905" s="133" t="s">
        <v>9573</v>
      </c>
      <c r="AU905" s="133" t="s">
        <v>1795</v>
      </c>
      <c r="AV905" s="133" t="s">
        <v>9609</v>
      </c>
      <c r="AW905" s="133" t="s">
        <v>9632</v>
      </c>
    </row>
    <row r="906" spans="1:49" x14ac:dyDescent="0.25">
      <c r="A906" s="80" t="s">
        <v>1776</v>
      </c>
      <c r="B906" s="80" t="s">
        <v>1805</v>
      </c>
      <c r="C906" s="80" t="s">
        <v>10750</v>
      </c>
      <c r="D906" s="80" t="s">
        <v>10751</v>
      </c>
      <c r="E906" s="80" t="s">
        <v>1785</v>
      </c>
      <c r="F906" s="80" t="s">
        <v>10752</v>
      </c>
      <c r="G906" s="80" t="s">
        <v>9663</v>
      </c>
      <c r="H906" s="80" t="s">
        <v>10753</v>
      </c>
      <c r="I906" s="80" t="s">
        <v>9635</v>
      </c>
      <c r="K906" s="80" t="s">
        <v>13933</v>
      </c>
      <c r="L906" s="80" t="s">
        <v>1349</v>
      </c>
      <c r="M906" s="80" t="s">
        <v>3103</v>
      </c>
      <c r="N906" s="80" t="s">
        <v>3404</v>
      </c>
      <c r="O906" s="80" t="s">
        <v>3952</v>
      </c>
      <c r="P906" s="80" t="s">
        <v>5179</v>
      </c>
      <c r="Q906" s="80" t="s">
        <v>5374</v>
      </c>
      <c r="R906" s="80" t="s">
        <v>6692</v>
      </c>
      <c r="S906" s="80" t="s">
        <v>1757</v>
      </c>
      <c r="T906" s="80" t="s">
        <v>1757</v>
      </c>
      <c r="U906" s="110">
        <v>4.75</v>
      </c>
      <c r="V906" s="110">
        <v>28.5</v>
      </c>
      <c r="W906" s="91">
        <v>2.3690600000000002</v>
      </c>
      <c r="X906" s="91">
        <v>28.428750000000001</v>
      </c>
      <c r="Y906" s="110" t="s">
        <v>14933</v>
      </c>
      <c r="Z906" s="110" t="s">
        <v>1</v>
      </c>
      <c r="AB906" s="133" t="s">
        <v>8402</v>
      </c>
      <c r="AC906" s="133" t="s">
        <v>9449</v>
      </c>
      <c r="AD906" s="133" t="s">
        <v>1757</v>
      </c>
      <c r="AE906" s="79">
        <v>144</v>
      </c>
      <c r="AF906" s="79" t="s">
        <v>11388</v>
      </c>
      <c r="AG906" s="134">
        <v>0.25</v>
      </c>
      <c r="AH906" s="134">
        <v>5.75</v>
      </c>
      <c r="AI906" s="134">
        <v>13</v>
      </c>
      <c r="AJ906" s="134">
        <v>0.13300000000000001</v>
      </c>
      <c r="AK906" s="134">
        <v>9.75</v>
      </c>
      <c r="AL906" s="134">
        <v>5.63</v>
      </c>
      <c r="AM906" s="134">
        <v>2</v>
      </c>
      <c r="AN906" s="134">
        <v>1.66</v>
      </c>
      <c r="AO906" s="134">
        <v>6.4000000000000001E-2</v>
      </c>
      <c r="AP906" s="134">
        <v>0.05</v>
      </c>
      <c r="AQ906" s="134">
        <v>5</v>
      </c>
      <c r="AR906" s="134">
        <v>9</v>
      </c>
      <c r="AS906" s="134"/>
      <c r="AT906" s="133" t="s">
        <v>9570</v>
      </c>
      <c r="AU906" s="133" t="s">
        <v>1762</v>
      </c>
      <c r="AV906" s="133" t="s">
        <v>9625</v>
      </c>
      <c r="AW906" s="133" t="s">
        <v>9629</v>
      </c>
    </row>
    <row r="907" spans="1:49" x14ac:dyDescent="0.25">
      <c r="A907" s="80" t="s">
        <v>1798</v>
      </c>
      <c r="B907" s="80" t="s">
        <v>1780</v>
      </c>
      <c r="C907" s="80" t="s">
        <v>10571</v>
      </c>
      <c r="D907" s="80" t="s">
        <v>10572</v>
      </c>
      <c r="E907" s="80" t="s">
        <v>7072</v>
      </c>
      <c r="F907" s="80" t="s">
        <v>10573</v>
      </c>
      <c r="G907" s="80" t="s">
        <v>9729</v>
      </c>
      <c r="H907" s="80" t="s">
        <v>10574</v>
      </c>
      <c r="I907" s="80" t="s">
        <v>1798</v>
      </c>
      <c r="K907" s="80" t="s">
        <v>12341</v>
      </c>
      <c r="L907" s="80" t="s">
        <v>344</v>
      </c>
      <c r="M907" s="80" t="s">
        <v>2834</v>
      </c>
      <c r="N907" s="80" t="s">
        <v>3376</v>
      </c>
      <c r="O907" s="80" t="s">
        <v>3841</v>
      </c>
      <c r="P907" s="80" t="s">
        <v>4938</v>
      </c>
      <c r="Q907" s="80" t="s">
        <v>1798</v>
      </c>
      <c r="R907" s="80" t="s">
        <v>6416</v>
      </c>
      <c r="S907" s="80" t="s">
        <v>1760</v>
      </c>
      <c r="T907" s="80" t="s">
        <v>1757</v>
      </c>
      <c r="U907" s="110">
        <v>5.45</v>
      </c>
      <c r="V907" s="110">
        <v>32.700000000000003</v>
      </c>
      <c r="W907" s="91">
        <v>2.5287999999999999</v>
      </c>
      <c r="X907" s="91">
        <v>30.345600000000001</v>
      </c>
      <c r="Y907" s="110" t="s">
        <v>14932</v>
      </c>
      <c r="Z907" s="110" t="s">
        <v>1</v>
      </c>
      <c r="AB907" s="133" t="s">
        <v>8126</v>
      </c>
      <c r="AC907" s="133" t="s">
        <v>8126</v>
      </c>
      <c r="AD907" s="133" t="s">
        <v>1759</v>
      </c>
      <c r="AE907" s="79">
        <v>12</v>
      </c>
      <c r="AF907" s="79" t="s">
        <v>11304</v>
      </c>
      <c r="AG907" s="134">
        <v>3.1890000000000001</v>
      </c>
      <c r="AH907" s="134">
        <v>3.1890000000000001</v>
      </c>
      <c r="AI907" s="134">
        <v>7.13</v>
      </c>
      <c r="AJ907" s="134">
        <v>0.38800000000000001</v>
      </c>
      <c r="AK907" s="134">
        <v>10.039999999999999</v>
      </c>
      <c r="AL907" s="134">
        <v>6.69</v>
      </c>
      <c r="AM907" s="134">
        <v>11.22</v>
      </c>
      <c r="AN907" s="134">
        <v>4.8499999999999996</v>
      </c>
      <c r="AO907" s="134">
        <v>0.436</v>
      </c>
      <c r="AP907" s="134">
        <v>3</v>
      </c>
      <c r="AQ907" s="134">
        <v>3</v>
      </c>
      <c r="AR907" s="134">
        <v>4</v>
      </c>
      <c r="AS907" s="134"/>
      <c r="AT907" s="133" t="s">
        <v>9567</v>
      </c>
      <c r="AU907" s="133" t="s">
        <v>1764</v>
      </c>
      <c r="AV907" s="133" t="s">
        <v>9598</v>
      </c>
      <c r="AW907" s="133" t="s">
        <v>9629</v>
      </c>
    </row>
    <row r="908" spans="1:49" x14ac:dyDescent="0.25">
      <c r="A908" s="80" t="s">
        <v>1779</v>
      </c>
      <c r="B908" s="80" t="s">
        <v>1784</v>
      </c>
      <c r="C908" s="80" t="s">
        <v>9918</v>
      </c>
      <c r="D908" s="80" t="s">
        <v>9919</v>
      </c>
      <c r="E908" s="80" t="s">
        <v>1788</v>
      </c>
      <c r="F908" s="80" t="s">
        <v>9920</v>
      </c>
      <c r="G908" s="80" t="s">
        <v>9677</v>
      </c>
      <c r="H908" s="80" t="s">
        <v>9921</v>
      </c>
      <c r="I908" s="80" t="s">
        <v>5377</v>
      </c>
      <c r="K908" s="80" t="s">
        <v>12331</v>
      </c>
      <c r="L908" s="80" t="s">
        <v>1722</v>
      </c>
      <c r="M908" s="80" t="s">
        <v>3248</v>
      </c>
      <c r="N908" s="80" t="s">
        <v>3475</v>
      </c>
      <c r="O908" s="80" t="s">
        <v>3523</v>
      </c>
      <c r="P908" s="80" t="s">
        <v>12649</v>
      </c>
      <c r="Q908" s="80" t="s">
        <v>5374</v>
      </c>
      <c r="R908" s="80" t="s">
        <v>6848</v>
      </c>
      <c r="S908" s="80" t="s">
        <v>1760</v>
      </c>
      <c r="T908" s="80" t="s">
        <v>1757</v>
      </c>
      <c r="U908" s="110">
        <v>6.2</v>
      </c>
      <c r="V908" s="110">
        <v>37.200000000000003</v>
      </c>
      <c r="W908" s="91">
        <v>1.55</v>
      </c>
      <c r="X908" s="91">
        <v>18.600000000000001</v>
      </c>
      <c r="Y908" s="110" t="s">
        <v>7087</v>
      </c>
      <c r="Z908" s="110" t="s">
        <v>1</v>
      </c>
      <c r="AB908" s="133" t="s">
        <v>8558</v>
      </c>
      <c r="AC908" s="133" t="s">
        <v>8558</v>
      </c>
      <c r="AD908" s="133" t="s">
        <v>1759</v>
      </c>
      <c r="AE908" s="79">
        <v>12</v>
      </c>
      <c r="AF908" s="79" t="s">
        <v>11145</v>
      </c>
      <c r="AG908" s="134">
        <v>0.75</v>
      </c>
      <c r="AH908" s="134">
        <v>8.875</v>
      </c>
      <c r="AI908" s="134">
        <v>8.875</v>
      </c>
      <c r="AJ908" s="134">
        <v>0.22500000000000001</v>
      </c>
      <c r="AK908" s="134">
        <v>9.2200000000000006</v>
      </c>
      <c r="AL908" s="134">
        <v>7.97</v>
      </c>
      <c r="AM908" s="134">
        <v>9.44</v>
      </c>
      <c r="AN908" s="134">
        <v>3.1</v>
      </c>
      <c r="AO908" s="134">
        <v>0.40100000000000002</v>
      </c>
      <c r="AP908" s="134"/>
      <c r="AQ908" s="134"/>
      <c r="AR908" s="134"/>
      <c r="AS908" s="134"/>
      <c r="AT908" s="133" t="s">
        <v>1761</v>
      </c>
      <c r="AU908" s="133" t="s">
        <v>7065</v>
      </c>
      <c r="AV908" s="133" t="s">
        <v>9603</v>
      </c>
      <c r="AW908" s="133" t="s">
        <v>9630</v>
      </c>
    </row>
    <row r="909" spans="1:49" x14ac:dyDescent="0.25">
      <c r="A909" s="80" t="s">
        <v>1776</v>
      </c>
      <c r="B909" s="80" t="s">
        <v>1805</v>
      </c>
      <c r="C909" s="80" t="s">
        <v>10758</v>
      </c>
      <c r="D909" s="80" t="s">
        <v>10759</v>
      </c>
      <c r="E909" s="80" t="s">
        <v>1785</v>
      </c>
      <c r="F909" s="80" t="s">
        <v>10760</v>
      </c>
      <c r="G909" s="80" t="s">
        <v>9663</v>
      </c>
      <c r="H909" s="80" t="s">
        <v>10761</v>
      </c>
      <c r="I909" s="80" t="s">
        <v>9635</v>
      </c>
      <c r="K909" s="80" t="s">
        <v>13933</v>
      </c>
      <c r="L909" s="80" t="s">
        <v>1308</v>
      </c>
      <c r="M909" s="80" t="s">
        <v>3106</v>
      </c>
      <c r="N909" s="80" t="s">
        <v>3404</v>
      </c>
      <c r="O909" s="80" t="s">
        <v>3953</v>
      </c>
      <c r="P909" s="80" t="s">
        <v>5181</v>
      </c>
      <c r="Q909" s="80" t="s">
        <v>5374</v>
      </c>
      <c r="R909" s="80" t="s">
        <v>6694</v>
      </c>
      <c r="S909" s="80" t="s">
        <v>1767</v>
      </c>
      <c r="T909" s="80" t="s">
        <v>1757</v>
      </c>
      <c r="U909" s="110">
        <v>3.35</v>
      </c>
      <c r="V909" s="110">
        <v>20.100000000000001</v>
      </c>
      <c r="W909" s="91">
        <v>1.6708099999999999</v>
      </c>
      <c r="X909" s="91">
        <v>20.04975</v>
      </c>
      <c r="Y909" s="110" t="s">
        <v>14933</v>
      </c>
      <c r="Z909" s="110" t="s">
        <v>1</v>
      </c>
      <c r="AB909" s="133" t="s">
        <v>8404</v>
      </c>
      <c r="AC909" s="133" t="s">
        <v>9450</v>
      </c>
      <c r="AD909" s="133" t="s">
        <v>1757</v>
      </c>
      <c r="AE909" s="79">
        <v>144</v>
      </c>
      <c r="AF909" s="79" t="s">
        <v>11390</v>
      </c>
      <c r="AG909" s="134">
        <v>0.25</v>
      </c>
      <c r="AH909" s="134">
        <v>7</v>
      </c>
      <c r="AI909" s="134">
        <v>10.25</v>
      </c>
      <c r="AJ909" s="134">
        <v>0.152</v>
      </c>
      <c r="AK909" s="134">
        <v>8.8699999999999992</v>
      </c>
      <c r="AL909" s="134">
        <v>6.63</v>
      </c>
      <c r="AM909" s="134">
        <v>2.87</v>
      </c>
      <c r="AN909" s="134">
        <v>1.9</v>
      </c>
      <c r="AO909" s="134">
        <v>9.8000000000000004E-2</v>
      </c>
      <c r="AP909" s="134">
        <v>0.05</v>
      </c>
      <c r="AQ909" s="134">
        <v>6.25</v>
      </c>
      <c r="AR909" s="134">
        <v>7</v>
      </c>
      <c r="AS909" s="134"/>
      <c r="AT909" s="133" t="s">
        <v>1775</v>
      </c>
      <c r="AU909" s="133" t="s">
        <v>1765</v>
      </c>
      <c r="AV909" s="133" t="s">
        <v>9625</v>
      </c>
      <c r="AW909" s="133" t="s">
        <v>9629</v>
      </c>
    </row>
    <row r="910" spans="1:49" x14ac:dyDescent="0.25">
      <c r="A910" s="80" t="s">
        <v>1779</v>
      </c>
      <c r="B910" s="80" t="s">
        <v>1784</v>
      </c>
      <c r="C910" s="80" t="s">
        <v>10709</v>
      </c>
      <c r="D910" s="80" t="s">
        <v>10710</v>
      </c>
      <c r="E910" s="80" t="s">
        <v>1788</v>
      </c>
      <c r="F910" s="80" t="s">
        <v>10623</v>
      </c>
      <c r="G910" s="80" t="s">
        <v>10250</v>
      </c>
      <c r="H910" s="80" t="s">
        <v>9732</v>
      </c>
      <c r="I910" s="80" t="s">
        <v>5377</v>
      </c>
      <c r="K910" s="80" t="s">
        <v>12331</v>
      </c>
      <c r="L910" s="80" t="s">
        <v>1723</v>
      </c>
      <c r="M910" s="80" t="s">
        <v>3249</v>
      </c>
      <c r="N910" s="80" t="s">
        <v>3475</v>
      </c>
      <c r="O910" s="80" t="s">
        <v>3868</v>
      </c>
      <c r="P910" s="80" t="s">
        <v>12650</v>
      </c>
      <c r="Q910" s="80" t="s">
        <v>5374</v>
      </c>
      <c r="R910" s="80" t="s">
        <v>6849</v>
      </c>
      <c r="S910" s="80" t="s">
        <v>1765</v>
      </c>
      <c r="T910" s="80" t="s">
        <v>1757</v>
      </c>
      <c r="U910" s="110">
        <v>8.3000000000000007</v>
      </c>
      <c r="V910" s="110">
        <v>49.8</v>
      </c>
      <c r="W910" s="91">
        <v>2.0750000000000002</v>
      </c>
      <c r="X910" s="91">
        <v>24.9</v>
      </c>
      <c r="Y910" s="110" t="s">
        <v>7087</v>
      </c>
      <c r="Z910" s="110" t="s">
        <v>1</v>
      </c>
      <c r="AB910" s="133" t="s">
        <v>8559</v>
      </c>
      <c r="AC910" s="133" t="s">
        <v>8559</v>
      </c>
      <c r="AD910" s="133" t="s">
        <v>1759</v>
      </c>
      <c r="AE910" s="79">
        <v>12</v>
      </c>
      <c r="AF910" s="79" t="s">
        <v>11325</v>
      </c>
      <c r="AG910" s="134">
        <v>1</v>
      </c>
      <c r="AH910" s="134">
        <v>4.25</v>
      </c>
      <c r="AI910" s="134">
        <v>7.75</v>
      </c>
      <c r="AJ910" s="134">
        <v>0.16900000000000001</v>
      </c>
      <c r="AK910" s="134">
        <v>13.375</v>
      </c>
      <c r="AL910" s="134">
        <v>8.75</v>
      </c>
      <c r="AM910" s="134">
        <v>6</v>
      </c>
      <c r="AN910" s="134">
        <v>2.3940000000000001</v>
      </c>
      <c r="AO910" s="134">
        <v>0.40600000000000003</v>
      </c>
      <c r="AP910" s="134">
        <v>0.01</v>
      </c>
      <c r="AQ910" s="134">
        <v>11.75</v>
      </c>
      <c r="AR910" s="134">
        <v>15.5</v>
      </c>
      <c r="AS910" s="134">
        <v>1.2999999999999999E-2</v>
      </c>
      <c r="AT910" s="133" t="s">
        <v>1771</v>
      </c>
      <c r="AU910" s="133" t="s">
        <v>1760</v>
      </c>
      <c r="AV910" s="133" t="s">
        <v>9601</v>
      </c>
      <c r="AW910" s="133" t="s">
        <v>9630</v>
      </c>
    </row>
    <row r="911" spans="1:49" x14ac:dyDescent="0.25">
      <c r="A911" s="80" t="s">
        <v>1798</v>
      </c>
      <c r="B911" s="80" t="s">
        <v>1780</v>
      </c>
      <c r="C911" s="80" t="s">
        <v>10575</v>
      </c>
      <c r="D911" s="80" t="s">
        <v>10576</v>
      </c>
      <c r="E911" s="80" t="s">
        <v>7072</v>
      </c>
      <c r="F911" s="80" t="s">
        <v>10577</v>
      </c>
      <c r="G911" s="80" t="s">
        <v>9729</v>
      </c>
      <c r="H911" s="80" t="s">
        <v>10576</v>
      </c>
      <c r="I911" s="80" t="s">
        <v>1798</v>
      </c>
      <c r="K911" s="80" t="s">
        <v>13936</v>
      </c>
      <c r="L911" s="80" t="s">
        <v>804</v>
      </c>
      <c r="M911" s="80" t="s">
        <v>2836</v>
      </c>
      <c r="N911" s="80" t="s">
        <v>3376</v>
      </c>
      <c r="O911" s="80" t="s">
        <v>3842</v>
      </c>
      <c r="P911" s="80" t="s">
        <v>4940</v>
      </c>
      <c r="Q911" s="80" t="s">
        <v>1798</v>
      </c>
      <c r="R911" s="80" t="s">
        <v>6418</v>
      </c>
      <c r="S911" s="80" t="s">
        <v>1758</v>
      </c>
      <c r="T911" s="80" t="s">
        <v>1757</v>
      </c>
      <c r="U911" s="110">
        <v>6</v>
      </c>
      <c r="V911" s="110">
        <v>36</v>
      </c>
      <c r="W911" s="91">
        <v>2.7839999999999998</v>
      </c>
      <c r="X911" s="91">
        <v>33.408000000000001</v>
      </c>
      <c r="Y911" s="110" t="s">
        <v>14932</v>
      </c>
      <c r="Z911" s="110" t="s">
        <v>1</v>
      </c>
      <c r="AB911" s="133" t="s">
        <v>8128</v>
      </c>
      <c r="AC911" s="133" t="s">
        <v>8128</v>
      </c>
      <c r="AD911" s="133" t="s">
        <v>1759</v>
      </c>
      <c r="AE911" s="79">
        <v>12</v>
      </c>
      <c r="AF911" s="79" t="s">
        <v>11305</v>
      </c>
      <c r="AG911" s="134">
        <v>2.76</v>
      </c>
      <c r="AH911" s="134">
        <v>2.76</v>
      </c>
      <c r="AI911" s="134">
        <v>7.87</v>
      </c>
      <c r="AJ911" s="134">
        <v>0.247</v>
      </c>
      <c r="AK911" s="134">
        <v>11.61</v>
      </c>
      <c r="AL911" s="134">
        <v>8.86</v>
      </c>
      <c r="AM911" s="134">
        <v>8.27</v>
      </c>
      <c r="AN911" s="134">
        <v>3.09</v>
      </c>
      <c r="AO911" s="134">
        <v>0.49199999999999999</v>
      </c>
      <c r="AP911" s="134">
        <v>2.5</v>
      </c>
      <c r="AQ911" s="134">
        <v>2.5</v>
      </c>
      <c r="AR911" s="134">
        <v>4.25</v>
      </c>
      <c r="AS911" s="134">
        <v>0.23100000000000001</v>
      </c>
      <c r="AT911" s="133" t="s">
        <v>1773</v>
      </c>
      <c r="AU911" s="133" t="s">
        <v>7065</v>
      </c>
      <c r="AV911" s="133" t="s">
        <v>9598</v>
      </c>
      <c r="AW911" s="133" t="s">
        <v>9629</v>
      </c>
    </row>
    <row r="912" spans="1:49" x14ac:dyDescent="0.25">
      <c r="A912" s="80" t="s">
        <v>1776</v>
      </c>
      <c r="B912" s="80" t="s">
        <v>1777</v>
      </c>
      <c r="C912" s="80" t="s">
        <v>10762</v>
      </c>
      <c r="D912" s="80" t="s">
        <v>10763</v>
      </c>
      <c r="E912" s="80" t="s">
        <v>1778</v>
      </c>
      <c r="F912" s="80" t="s">
        <v>10764</v>
      </c>
      <c r="G912" s="80" t="s">
        <v>9634</v>
      </c>
      <c r="H912" s="80" t="s">
        <v>10765</v>
      </c>
      <c r="I912" s="80" t="s">
        <v>9635</v>
      </c>
      <c r="K912" s="80" t="s">
        <v>13933</v>
      </c>
      <c r="L912" s="80" t="s">
        <v>1227</v>
      </c>
      <c r="M912" s="80" t="s">
        <v>3109</v>
      </c>
      <c r="N912" s="80" t="s">
        <v>3363</v>
      </c>
      <c r="O912" s="80" t="s">
        <v>3954</v>
      </c>
      <c r="P912" s="80" t="s">
        <v>5184</v>
      </c>
      <c r="Q912" s="80" t="s">
        <v>5374</v>
      </c>
      <c r="R912" s="80" t="s">
        <v>6697</v>
      </c>
      <c r="S912" s="80" t="s">
        <v>1759</v>
      </c>
      <c r="T912" s="80" t="s">
        <v>1758</v>
      </c>
      <c r="U912" s="110">
        <v>14.55</v>
      </c>
      <c r="V912" s="110">
        <v>43.65</v>
      </c>
      <c r="W912" s="91">
        <v>5.4562499999999998</v>
      </c>
      <c r="X912" s="91">
        <v>32.737499999999997</v>
      </c>
      <c r="Y912" s="110" t="s">
        <v>7087</v>
      </c>
      <c r="Z912" s="110" t="s">
        <v>1</v>
      </c>
      <c r="AB912" s="133" t="s">
        <v>8407</v>
      </c>
      <c r="AC912" s="133" t="s">
        <v>8407</v>
      </c>
      <c r="AD912" s="133" t="s">
        <v>1759</v>
      </c>
      <c r="AE912" s="79">
        <v>6</v>
      </c>
      <c r="AF912" s="79" t="s">
        <v>11391</v>
      </c>
      <c r="AG912" s="134">
        <v>5.5</v>
      </c>
      <c r="AH912" s="134">
        <v>5.5</v>
      </c>
      <c r="AI912" s="134">
        <v>10</v>
      </c>
      <c r="AJ912" s="134">
        <v>0.91200000000000003</v>
      </c>
      <c r="AK912" s="134">
        <v>17.25</v>
      </c>
      <c r="AL912" s="134">
        <v>11.75</v>
      </c>
      <c r="AM912" s="134">
        <v>10.75</v>
      </c>
      <c r="AN912" s="134">
        <v>5.7</v>
      </c>
      <c r="AO912" s="134">
        <v>1.2609999999999999</v>
      </c>
      <c r="AP912" s="134"/>
      <c r="AQ912" s="134"/>
      <c r="AR912" s="134"/>
      <c r="AS912" s="134"/>
      <c r="AT912" s="133" t="s">
        <v>7075</v>
      </c>
      <c r="AU912" s="133" t="s">
        <v>1764</v>
      </c>
      <c r="AV912" s="133" t="s">
        <v>9597</v>
      </c>
      <c r="AW912" s="133" t="s">
        <v>9628</v>
      </c>
    </row>
    <row r="913" spans="1:49" x14ac:dyDescent="0.25">
      <c r="A913" s="80" t="s">
        <v>1800</v>
      </c>
      <c r="B913" s="80" t="s">
        <v>11624</v>
      </c>
      <c r="C913" s="80" t="s">
        <v>12654</v>
      </c>
      <c r="D913" s="80" t="s">
        <v>12655</v>
      </c>
      <c r="E913" s="80" t="s">
        <v>7086</v>
      </c>
      <c r="F913" s="80" t="s">
        <v>12656</v>
      </c>
      <c r="G913" s="80" t="s">
        <v>9721</v>
      </c>
      <c r="H913" s="80" t="s">
        <v>12657</v>
      </c>
      <c r="I913" s="80" t="s">
        <v>5374</v>
      </c>
      <c r="K913" s="80" t="s">
        <v>12342</v>
      </c>
      <c r="L913" s="80" t="s">
        <v>12211</v>
      </c>
      <c r="M913" s="80" t="s">
        <v>12658</v>
      </c>
      <c r="N913" s="80" t="s">
        <v>11650</v>
      </c>
      <c r="O913" s="80" t="s">
        <v>12659</v>
      </c>
      <c r="P913" s="80" t="s">
        <v>13948</v>
      </c>
      <c r="Q913" s="80" t="s">
        <v>5374</v>
      </c>
      <c r="R913" s="80" t="s">
        <v>12660</v>
      </c>
      <c r="S913" s="80" t="s">
        <v>1759</v>
      </c>
      <c r="T913" s="80" t="s">
        <v>1757</v>
      </c>
      <c r="U913" s="110">
        <v>6.5</v>
      </c>
      <c r="V913" s="110">
        <v>39</v>
      </c>
      <c r="W913" s="91">
        <v>2.6389999999999998</v>
      </c>
      <c r="X913" s="91">
        <v>31.667999999999999</v>
      </c>
      <c r="Y913" s="110" t="s">
        <v>14932</v>
      </c>
      <c r="Z913" s="110" t="s">
        <v>1</v>
      </c>
      <c r="AB913" s="133" t="s">
        <v>13031</v>
      </c>
      <c r="AC913" s="133" t="s">
        <v>13032</v>
      </c>
      <c r="AD913" s="133" t="s">
        <v>1764</v>
      </c>
      <c r="AE913" s="79">
        <v>48</v>
      </c>
      <c r="AF913" s="79" t="s">
        <v>13174</v>
      </c>
      <c r="AG913" s="134">
        <v>8.27</v>
      </c>
      <c r="AH913" s="134">
        <v>7.48</v>
      </c>
      <c r="AI913" s="134">
        <v>3.03</v>
      </c>
      <c r="AJ913" s="134">
        <v>0.27800000000000002</v>
      </c>
      <c r="AK913" s="134">
        <v>8.6609999999999996</v>
      </c>
      <c r="AL913" s="134">
        <v>7.8739999999999997</v>
      </c>
      <c r="AM913" s="134">
        <v>5.5910000000000002</v>
      </c>
      <c r="AN913" s="134">
        <v>3.48</v>
      </c>
      <c r="AO913" s="134">
        <v>0.221</v>
      </c>
      <c r="AP913" s="134">
        <v>7.28</v>
      </c>
      <c r="AQ913" s="134">
        <v>5.87</v>
      </c>
      <c r="AR913" s="134">
        <v>2.75</v>
      </c>
      <c r="AS913" s="134"/>
      <c r="AT913" s="133" t="s">
        <v>9567</v>
      </c>
      <c r="AU913" s="133" t="s">
        <v>1760</v>
      </c>
      <c r="AV913" s="133" t="s">
        <v>9605</v>
      </c>
      <c r="AW913" s="133" t="s">
        <v>9629</v>
      </c>
    </row>
    <row r="914" spans="1:49" x14ac:dyDescent="0.25">
      <c r="A914" s="80" t="s">
        <v>1798</v>
      </c>
      <c r="B914" s="80" t="s">
        <v>1780</v>
      </c>
      <c r="C914" s="80" t="s">
        <v>10123</v>
      </c>
      <c r="D914" s="80" t="s">
        <v>10124</v>
      </c>
      <c r="E914" s="80" t="s">
        <v>7072</v>
      </c>
      <c r="F914" s="80" t="s">
        <v>10125</v>
      </c>
      <c r="G914" s="80" t="s">
        <v>9729</v>
      </c>
      <c r="H914" s="80" t="s">
        <v>10124</v>
      </c>
      <c r="I914" s="80" t="s">
        <v>1798</v>
      </c>
      <c r="K914" s="80" t="s">
        <v>13936</v>
      </c>
      <c r="L914" s="80" t="s">
        <v>712</v>
      </c>
      <c r="M914" s="80" t="s">
        <v>2440</v>
      </c>
      <c r="N914" s="80" t="s">
        <v>3376</v>
      </c>
      <c r="O914" s="80" t="s">
        <v>3659</v>
      </c>
      <c r="P914" s="80" t="s">
        <v>4580</v>
      </c>
      <c r="Q914" s="80" t="s">
        <v>1798</v>
      </c>
      <c r="R914" s="80" t="s">
        <v>6005</v>
      </c>
      <c r="S914" s="80" t="s">
        <v>1764</v>
      </c>
      <c r="T914" s="80" t="s">
        <v>1757</v>
      </c>
      <c r="U914" s="110">
        <v>6.4</v>
      </c>
      <c r="V914" s="110">
        <v>38.4</v>
      </c>
      <c r="W914" s="91">
        <v>2.9695999999999998</v>
      </c>
      <c r="X914" s="91">
        <v>35.635199999999998</v>
      </c>
      <c r="Y914" s="110" t="s">
        <v>14932</v>
      </c>
      <c r="Z914" s="110" t="s">
        <v>1</v>
      </c>
      <c r="AB914" s="133" t="s">
        <v>7714</v>
      </c>
      <c r="AC914" s="133" t="s">
        <v>7714</v>
      </c>
      <c r="AD914" s="133" t="s">
        <v>1759</v>
      </c>
      <c r="AE914" s="79">
        <v>12</v>
      </c>
      <c r="AF914" s="79" t="s">
        <v>11200</v>
      </c>
      <c r="AG914" s="134">
        <v>3.15</v>
      </c>
      <c r="AH914" s="134">
        <v>3.15</v>
      </c>
      <c r="AI914" s="134">
        <v>8.4600000000000009</v>
      </c>
      <c r="AJ914" s="134">
        <v>0.33500000000000002</v>
      </c>
      <c r="AK914" s="134">
        <v>13.98</v>
      </c>
      <c r="AL914" s="134">
        <v>10.63</v>
      </c>
      <c r="AM914" s="134">
        <v>9.06</v>
      </c>
      <c r="AN914" s="134">
        <v>4.1900000000000004</v>
      </c>
      <c r="AO914" s="134">
        <v>0.77900000000000003</v>
      </c>
      <c r="AP914" s="134">
        <v>3.5</v>
      </c>
      <c r="AQ914" s="134">
        <v>3.5</v>
      </c>
      <c r="AR914" s="134">
        <v>6.875</v>
      </c>
      <c r="AS914" s="134">
        <v>0.33800000000000002</v>
      </c>
      <c r="AT914" s="133" t="s">
        <v>1757</v>
      </c>
      <c r="AU914" s="133" t="s">
        <v>7065</v>
      </c>
      <c r="AV914" s="133" t="s">
        <v>9598</v>
      </c>
      <c r="AW914" s="133" t="s">
        <v>9629</v>
      </c>
    </row>
    <row r="915" spans="1:49" x14ac:dyDescent="0.25">
      <c r="A915" s="80" t="s">
        <v>1800</v>
      </c>
      <c r="B915" s="80" t="s">
        <v>11624</v>
      </c>
      <c r="C915" s="80" t="s">
        <v>9636</v>
      </c>
      <c r="D915" s="80" t="s">
        <v>9637</v>
      </c>
      <c r="E915" s="80" t="s">
        <v>7086</v>
      </c>
      <c r="F915" s="80" t="s">
        <v>10711</v>
      </c>
      <c r="G915" s="80" t="s">
        <v>9734</v>
      </c>
      <c r="H915" s="80" t="s">
        <v>10712</v>
      </c>
      <c r="I915" s="80" t="s">
        <v>9635</v>
      </c>
      <c r="K915" s="80" t="s">
        <v>12342</v>
      </c>
      <c r="L915" s="80" t="s">
        <v>12213</v>
      </c>
      <c r="M915" s="80" t="s">
        <v>12663</v>
      </c>
      <c r="N915" s="80" t="s">
        <v>10938</v>
      </c>
      <c r="O915" s="80" t="s">
        <v>12664</v>
      </c>
      <c r="P915" s="80" t="s">
        <v>13949</v>
      </c>
      <c r="Q915" s="80" t="s">
        <v>5374</v>
      </c>
      <c r="R915" s="80" t="s">
        <v>12665</v>
      </c>
      <c r="S915" s="80" t="s">
        <v>1759</v>
      </c>
      <c r="T915" s="80" t="s">
        <v>1757</v>
      </c>
      <c r="U915" s="110">
        <v>9.1</v>
      </c>
      <c r="V915" s="110">
        <v>54.6</v>
      </c>
      <c r="W915" s="91">
        <v>3.9584999999999999</v>
      </c>
      <c r="X915" s="91">
        <v>47.502000000000002</v>
      </c>
      <c r="Y915" s="110" t="s">
        <v>14932</v>
      </c>
      <c r="Z915" s="110" t="s">
        <v>1</v>
      </c>
      <c r="AB915" s="133" t="s">
        <v>13034</v>
      </c>
      <c r="AC915" s="133" t="s">
        <v>13035</v>
      </c>
      <c r="AD915" s="133" t="s">
        <v>1757</v>
      </c>
      <c r="AE915" s="79">
        <v>144</v>
      </c>
      <c r="AF915" s="79" t="s">
        <v>13175</v>
      </c>
      <c r="AG915" s="134">
        <v>8</v>
      </c>
      <c r="AH915" s="134">
        <v>9</v>
      </c>
      <c r="AI915" s="134">
        <v>0.3</v>
      </c>
      <c r="AJ915" s="134">
        <v>0.20799999999999999</v>
      </c>
      <c r="AK915" s="134">
        <v>4</v>
      </c>
      <c r="AL915" s="134">
        <v>8.4</v>
      </c>
      <c r="AM915" s="134">
        <v>9.4</v>
      </c>
      <c r="AN915" s="134">
        <v>2.6</v>
      </c>
      <c r="AO915" s="134">
        <v>0.183</v>
      </c>
      <c r="AP915" s="134"/>
      <c r="AQ915" s="134">
        <v>7.5</v>
      </c>
      <c r="AR915" s="134">
        <v>8.75</v>
      </c>
      <c r="AS915" s="134"/>
      <c r="AT915" s="133" t="s">
        <v>9580</v>
      </c>
      <c r="AU915" s="133" t="s">
        <v>7065</v>
      </c>
      <c r="AV915" s="133" t="s">
        <v>9597</v>
      </c>
      <c r="AW915" s="133" t="s">
        <v>9629</v>
      </c>
    </row>
    <row r="916" spans="1:49" x14ac:dyDescent="0.25">
      <c r="A916" s="80" t="s">
        <v>1776</v>
      </c>
      <c r="B916" s="80" t="s">
        <v>1777</v>
      </c>
      <c r="C916" s="80" t="s">
        <v>10762</v>
      </c>
      <c r="D916" s="80" t="s">
        <v>10763</v>
      </c>
      <c r="E916" s="80" t="s">
        <v>1778</v>
      </c>
      <c r="F916" s="80" t="s">
        <v>10764</v>
      </c>
      <c r="G916" s="80" t="s">
        <v>9634</v>
      </c>
      <c r="H916" s="80" t="s">
        <v>10765</v>
      </c>
      <c r="I916" s="80" t="s">
        <v>9635</v>
      </c>
      <c r="K916" s="80" t="s">
        <v>13933</v>
      </c>
      <c r="L916" s="80" t="s">
        <v>1352</v>
      </c>
      <c r="M916" s="80" t="s">
        <v>3110</v>
      </c>
      <c r="N916" s="80" t="s">
        <v>3363</v>
      </c>
      <c r="O916" s="80" t="s">
        <v>3955</v>
      </c>
      <c r="P916" s="80" t="s">
        <v>5185</v>
      </c>
      <c r="Q916" s="80" t="s">
        <v>5374</v>
      </c>
      <c r="R916" s="80" t="s">
        <v>6698</v>
      </c>
      <c r="S916" s="80" t="s">
        <v>1759</v>
      </c>
      <c r="T916" s="80" t="s">
        <v>1758</v>
      </c>
      <c r="U916" s="110">
        <v>14.55</v>
      </c>
      <c r="V916" s="110">
        <v>43.65</v>
      </c>
      <c r="W916" s="91">
        <v>5.4562499999999998</v>
      </c>
      <c r="X916" s="91">
        <v>32.737499999999997</v>
      </c>
      <c r="Y916" s="110" t="s">
        <v>7087</v>
      </c>
      <c r="Z916" s="110" t="s">
        <v>1</v>
      </c>
      <c r="AB916" s="133" t="s">
        <v>8408</v>
      </c>
      <c r="AC916" s="133" t="s">
        <v>8408</v>
      </c>
      <c r="AD916" s="133" t="s">
        <v>1759</v>
      </c>
      <c r="AE916" s="79">
        <v>6</v>
      </c>
      <c r="AF916" s="79" t="s">
        <v>11391</v>
      </c>
      <c r="AG916" s="134">
        <v>5.5</v>
      </c>
      <c r="AH916" s="134">
        <v>5.5</v>
      </c>
      <c r="AI916" s="134">
        <v>10</v>
      </c>
      <c r="AJ916" s="134">
        <v>0.91200000000000003</v>
      </c>
      <c r="AK916" s="134">
        <v>17.25</v>
      </c>
      <c r="AL916" s="134">
        <v>11.75</v>
      </c>
      <c r="AM916" s="134">
        <v>10.75</v>
      </c>
      <c r="AN916" s="134">
        <v>5.7</v>
      </c>
      <c r="AO916" s="134">
        <v>1.2609999999999999</v>
      </c>
      <c r="AP916" s="134"/>
      <c r="AQ916" s="134"/>
      <c r="AR916" s="134"/>
      <c r="AS916" s="134"/>
      <c r="AT916" s="133" t="s">
        <v>7075</v>
      </c>
      <c r="AU916" s="133" t="s">
        <v>1764</v>
      </c>
      <c r="AV916" s="133" t="s">
        <v>9597</v>
      </c>
      <c r="AW916" s="133" t="s">
        <v>9628</v>
      </c>
    </row>
    <row r="917" spans="1:49" x14ac:dyDescent="0.25">
      <c r="A917" s="80" t="s">
        <v>1798</v>
      </c>
      <c r="B917" s="80" t="s">
        <v>1780</v>
      </c>
      <c r="C917" s="80" t="s">
        <v>10126</v>
      </c>
      <c r="D917" s="80" t="s">
        <v>10127</v>
      </c>
      <c r="E917" s="80" t="s">
        <v>7072</v>
      </c>
      <c r="F917" s="80" t="s">
        <v>10128</v>
      </c>
      <c r="G917" s="80" t="s">
        <v>9729</v>
      </c>
      <c r="H917" s="80" t="s">
        <v>10129</v>
      </c>
      <c r="I917" s="80" t="s">
        <v>1798</v>
      </c>
      <c r="K917" s="80" t="s">
        <v>13936</v>
      </c>
      <c r="L917" s="80" t="s">
        <v>807</v>
      </c>
      <c r="M917" s="80" t="s">
        <v>2441</v>
      </c>
      <c r="N917" s="80" t="s">
        <v>3376</v>
      </c>
      <c r="O917" s="80" t="s">
        <v>3660</v>
      </c>
      <c r="P917" s="80" t="s">
        <v>4581</v>
      </c>
      <c r="Q917" s="80" t="s">
        <v>1798</v>
      </c>
      <c r="R917" s="80" t="s">
        <v>6006</v>
      </c>
      <c r="S917" s="80" t="s">
        <v>1764</v>
      </c>
      <c r="T917" s="80" t="s">
        <v>1758</v>
      </c>
      <c r="U917" s="110">
        <v>10.55</v>
      </c>
      <c r="V917" s="110">
        <v>31.65</v>
      </c>
      <c r="W917" s="91">
        <v>4.8952</v>
      </c>
      <c r="X917" s="91">
        <v>29.371200000000002</v>
      </c>
      <c r="Y917" s="110" t="s">
        <v>14932</v>
      </c>
      <c r="Z917" s="110" t="s">
        <v>1</v>
      </c>
      <c r="AB917" s="133" t="s">
        <v>7715</v>
      </c>
      <c r="AC917" s="133" t="s">
        <v>9124</v>
      </c>
      <c r="AD917" s="133" t="s">
        <v>1760</v>
      </c>
      <c r="AE917" s="79">
        <v>48</v>
      </c>
      <c r="AF917" s="79" t="s">
        <v>11201</v>
      </c>
      <c r="AG917" s="134">
        <v>6.69</v>
      </c>
      <c r="AH917" s="134">
        <v>6.69</v>
      </c>
      <c r="AI917" s="134">
        <v>3.94</v>
      </c>
      <c r="AJ917" s="134">
        <v>0.41399999999999998</v>
      </c>
      <c r="AK917" s="134">
        <v>14.17</v>
      </c>
      <c r="AL917" s="134">
        <v>7.09</v>
      </c>
      <c r="AM917" s="134">
        <v>12.6</v>
      </c>
      <c r="AN917" s="134">
        <v>2.59</v>
      </c>
      <c r="AO917" s="134">
        <v>0.73299999999999998</v>
      </c>
      <c r="AP917" s="134">
        <v>3.33</v>
      </c>
      <c r="AQ917" s="134">
        <v>3.33</v>
      </c>
      <c r="AR917" s="134">
        <v>3.73</v>
      </c>
      <c r="AS917" s="134">
        <v>0.36299999999999999</v>
      </c>
      <c r="AT917" s="133" t="s">
        <v>1791</v>
      </c>
      <c r="AU917" s="133" t="s">
        <v>1769</v>
      </c>
      <c r="AV917" s="133" t="s">
        <v>9598</v>
      </c>
      <c r="AW917" s="133" t="s">
        <v>9629</v>
      </c>
    </row>
    <row r="918" spans="1:49" x14ac:dyDescent="0.25">
      <c r="A918" s="80" t="s">
        <v>1800</v>
      </c>
      <c r="B918" s="80" t="s">
        <v>11624</v>
      </c>
      <c r="C918" s="80" t="s">
        <v>9850</v>
      </c>
      <c r="D918" s="80" t="s">
        <v>9851</v>
      </c>
      <c r="E918" s="80" t="s">
        <v>7086</v>
      </c>
      <c r="F918" s="80" t="s">
        <v>9852</v>
      </c>
      <c r="G918" s="80" t="s">
        <v>9853</v>
      </c>
      <c r="H918" s="80" t="s">
        <v>9854</v>
      </c>
      <c r="I918" s="80" t="s">
        <v>9635</v>
      </c>
      <c r="K918" s="80" t="s">
        <v>12342</v>
      </c>
      <c r="L918" s="80" t="s">
        <v>12215</v>
      </c>
      <c r="M918" s="80" t="s">
        <v>15495</v>
      </c>
      <c r="N918" s="80" t="s">
        <v>10938</v>
      </c>
      <c r="O918" s="80" t="s">
        <v>12667</v>
      </c>
      <c r="P918" s="80" t="s">
        <v>13950</v>
      </c>
      <c r="Q918" s="80" t="s">
        <v>5374</v>
      </c>
      <c r="R918" s="80" t="s">
        <v>12668</v>
      </c>
      <c r="S918" s="80" t="s">
        <v>1766</v>
      </c>
      <c r="T918" s="80" t="s">
        <v>1757</v>
      </c>
      <c r="U918" s="110">
        <v>3.15</v>
      </c>
      <c r="V918" s="110">
        <v>18.899999999999999</v>
      </c>
      <c r="W918" s="91">
        <v>1.37025</v>
      </c>
      <c r="X918" s="91">
        <v>16.443000000000001</v>
      </c>
      <c r="Y918" s="110" t="s">
        <v>14932</v>
      </c>
      <c r="Z918" s="110" t="s">
        <v>1</v>
      </c>
      <c r="AB918" s="133" t="s">
        <v>13037</v>
      </c>
      <c r="AC918" s="133" t="s">
        <v>13038</v>
      </c>
      <c r="AD918" s="133" t="s">
        <v>1757</v>
      </c>
      <c r="AE918" s="79">
        <v>144</v>
      </c>
      <c r="AF918" s="79" t="s">
        <v>11419</v>
      </c>
      <c r="AG918" s="134">
        <v>0.75</v>
      </c>
      <c r="AH918" s="134">
        <v>4.5</v>
      </c>
      <c r="AI918" s="134">
        <v>5.7</v>
      </c>
      <c r="AJ918" s="134">
        <v>0.14399999999999999</v>
      </c>
      <c r="AK918" s="134">
        <v>8.8000000000000007</v>
      </c>
      <c r="AL918" s="134">
        <v>7.5</v>
      </c>
      <c r="AM918" s="134">
        <v>4</v>
      </c>
      <c r="AN918" s="134">
        <v>1.8</v>
      </c>
      <c r="AO918" s="134">
        <v>0.153</v>
      </c>
      <c r="AP918" s="134"/>
      <c r="AQ918" s="134">
        <v>1.6</v>
      </c>
      <c r="AR918" s="134">
        <v>3.2</v>
      </c>
      <c r="AS918" s="134"/>
      <c r="AT918" s="133" t="s">
        <v>9568</v>
      </c>
      <c r="AU918" s="133" t="s">
        <v>1757</v>
      </c>
      <c r="AV918" s="133" t="s">
        <v>9611</v>
      </c>
      <c r="AW918" s="133" t="s">
        <v>9629</v>
      </c>
    </row>
    <row r="919" spans="1:49" x14ac:dyDescent="0.25">
      <c r="A919" s="80" t="s">
        <v>1798</v>
      </c>
      <c r="B919" s="80" t="s">
        <v>1780</v>
      </c>
      <c r="C919" s="80" t="s">
        <v>10130</v>
      </c>
      <c r="D919" s="80" t="s">
        <v>10131</v>
      </c>
      <c r="E919" s="80" t="s">
        <v>7072</v>
      </c>
      <c r="F919" s="80" t="s">
        <v>10132</v>
      </c>
      <c r="G919" s="80" t="s">
        <v>9644</v>
      </c>
      <c r="H919" s="80" t="s">
        <v>10133</v>
      </c>
      <c r="I919" s="80" t="s">
        <v>1798</v>
      </c>
      <c r="K919" s="80" t="s">
        <v>12331</v>
      </c>
      <c r="L919" s="80" t="s">
        <v>347</v>
      </c>
      <c r="M919" s="80" t="s">
        <v>2442</v>
      </c>
      <c r="N919" s="80" t="s">
        <v>3369</v>
      </c>
      <c r="O919" s="80" t="s">
        <v>3661</v>
      </c>
      <c r="P919" s="80" t="s">
        <v>4582</v>
      </c>
      <c r="Q919" s="80" t="s">
        <v>1798</v>
      </c>
      <c r="R919" s="80" t="s">
        <v>6007</v>
      </c>
      <c r="S919" s="80" t="s">
        <v>1762</v>
      </c>
      <c r="T919" s="80" t="s">
        <v>1757</v>
      </c>
      <c r="U919" s="110">
        <v>5</v>
      </c>
      <c r="V919" s="110">
        <v>30</v>
      </c>
      <c r="W919" s="91">
        <v>2.3199999999999998</v>
      </c>
      <c r="X919" s="91">
        <v>27.84</v>
      </c>
      <c r="Y919" s="110" t="s">
        <v>14932</v>
      </c>
      <c r="Z919" s="110" t="s">
        <v>1</v>
      </c>
      <c r="AB919" s="133" t="s">
        <v>7716</v>
      </c>
      <c r="AC919" s="133" t="s">
        <v>9125</v>
      </c>
      <c r="AD919" s="133" t="s">
        <v>1760</v>
      </c>
      <c r="AE919" s="79">
        <v>96</v>
      </c>
      <c r="AF919" s="79" t="s">
        <v>11202</v>
      </c>
      <c r="AG919" s="134">
        <v>1.5</v>
      </c>
      <c r="AH919" s="134">
        <v>2.75</v>
      </c>
      <c r="AI919" s="134">
        <v>7.63</v>
      </c>
      <c r="AJ919" s="134">
        <v>0.32700000000000001</v>
      </c>
      <c r="AK919" s="134">
        <v>9.5</v>
      </c>
      <c r="AL919" s="134">
        <v>6</v>
      </c>
      <c r="AM919" s="134">
        <v>8.1300000000000008</v>
      </c>
      <c r="AN919" s="134">
        <v>4.09</v>
      </c>
      <c r="AO919" s="134">
        <v>0.26800000000000002</v>
      </c>
      <c r="AP919" s="134"/>
      <c r="AQ919" s="134"/>
      <c r="AR919" s="134"/>
      <c r="AS919" s="134"/>
      <c r="AT919" s="133" t="s">
        <v>7083</v>
      </c>
      <c r="AU919" s="133" t="s">
        <v>7065</v>
      </c>
      <c r="AV919" s="133" t="s">
        <v>9598</v>
      </c>
      <c r="AW919" s="133" t="s">
        <v>9629</v>
      </c>
    </row>
    <row r="920" spans="1:49" x14ac:dyDescent="0.25">
      <c r="A920" s="80" t="s">
        <v>1798</v>
      </c>
      <c r="B920" s="80" t="s">
        <v>1780</v>
      </c>
      <c r="C920" s="80" t="s">
        <v>10126</v>
      </c>
      <c r="D920" s="80" t="s">
        <v>10127</v>
      </c>
      <c r="E920" s="80" t="s">
        <v>7072</v>
      </c>
      <c r="F920" s="80" t="s">
        <v>10766</v>
      </c>
      <c r="G920" s="80" t="s">
        <v>9853</v>
      </c>
      <c r="H920" s="80" t="s">
        <v>10767</v>
      </c>
      <c r="I920" s="80" t="s">
        <v>1798</v>
      </c>
      <c r="K920" s="80" t="s">
        <v>12331</v>
      </c>
      <c r="L920" s="80" t="s">
        <v>1233</v>
      </c>
      <c r="M920" s="80" t="s">
        <v>15381</v>
      </c>
      <c r="N920" s="80" t="s">
        <v>3368</v>
      </c>
      <c r="O920" s="80" t="s">
        <v>12347</v>
      </c>
      <c r="P920" s="80" t="s">
        <v>5188</v>
      </c>
      <c r="Q920" s="80" t="s">
        <v>1798</v>
      </c>
      <c r="R920" s="80" t="s">
        <v>6701</v>
      </c>
      <c r="S920" s="80" t="s">
        <v>1766</v>
      </c>
      <c r="T920" s="80" t="s">
        <v>1757</v>
      </c>
      <c r="U920" s="110">
        <v>4.8</v>
      </c>
      <c r="V920" s="110">
        <v>28.8</v>
      </c>
      <c r="W920" s="91">
        <v>2.2271999999999998</v>
      </c>
      <c r="X920" s="91">
        <v>26.726400000000002</v>
      </c>
      <c r="Y920" s="110" t="s">
        <v>14932</v>
      </c>
      <c r="Z920" s="110" t="s">
        <v>1</v>
      </c>
      <c r="AB920" s="133" t="s">
        <v>8411</v>
      </c>
      <c r="AC920" s="133" t="s">
        <v>9451</v>
      </c>
      <c r="AD920" s="133" t="s">
        <v>1757</v>
      </c>
      <c r="AE920" s="79">
        <v>144</v>
      </c>
      <c r="AF920" s="79" t="s">
        <v>11393</v>
      </c>
      <c r="AG920" s="134">
        <v>2</v>
      </c>
      <c r="AH920" s="134">
        <v>2.25</v>
      </c>
      <c r="AI920" s="134">
        <v>5.7</v>
      </c>
      <c r="AJ920" s="134">
        <v>1.1120000000000001</v>
      </c>
      <c r="AK920" s="134">
        <v>8.4600000000000009</v>
      </c>
      <c r="AL920" s="134">
        <v>7.1</v>
      </c>
      <c r="AM920" s="134">
        <v>6</v>
      </c>
      <c r="AN920" s="134">
        <v>13.9</v>
      </c>
      <c r="AO920" s="134">
        <v>0.20899999999999999</v>
      </c>
      <c r="AP920" s="134">
        <v>0.1</v>
      </c>
      <c r="AQ920" s="134">
        <v>0.1</v>
      </c>
      <c r="AR920" s="134">
        <v>3.7</v>
      </c>
      <c r="AS920" s="134"/>
      <c r="AT920" s="133" t="s">
        <v>9555</v>
      </c>
      <c r="AU920" s="133" t="s">
        <v>1760</v>
      </c>
      <c r="AV920" s="133" t="s">
        <v>9626</v>
      </c>
      <c r="AW920" s="133" t="s">
        <v>9629</v>
      </c>
    </row>
    <row r="921" spans="1:49" x14ac:dyDescent="0.25">
      <c r="A921" s="80" t="s">
        <v>1800</v>
      </c>
      <c r="B921" s="80" t="s">
        <v>11624</v>
      </c>
      <c r="C921" s="80" t="s">
        <v>10722</v>
      </c>
      <c r="D921" s="80" t="s">
        <v>10723</v>
      </c>
      <c r="E921" s="80" t="s">
        <v>7086</v>
      </c>
      <c r="F921" s="80" t="s">
        <v>10724</v>
      </c>
      <c r="G921" s="80" t="s">
        <v>10725</v>
      </c>
      <c r="H921" s="80" t="s">
        <v>10726</v>
      </c>
      <c r="I921" s="80" t="s">
        <v>9635</v>
      </c>
      <c r="K921" s="80" t="s">
        <v>12342</v>
      </c>
      <c r="L921" s="80" t="s">
        <v>12217</v>
      </c>
      <c r="M921" s="80" t="s">
        <v>12671</v>
      </c>
      <c r="N921" s="80" t="s">
        <v>10938</v>
      </c>
      <c r="O921" s="80" t="s">
        <v>12672</v>
      </c>
      <c r="P921" s="80" t="s">
        <v>13951</v>
      </c>
      <c r="Q921" s="80" t="s">
        <v>5374</v>
      </c>
      <c r="R921" s="80" t="s">
        <v>12673</v>
      </c>
      <c r="S921" s="80" t="s">
        <v>1759</v>
      </c>
      <c r="T921" s="80" t="s">
        <v>1757</v>
      </c>
      <c r="U921" s="110">
        <v>3.35</v>
      </c>
      <c r="V921" s="110">
        <v>20.100000000000001</v>
      </c>
      <c r="W921" s="91">
        <v>1.4572499999999999</v>
      </c>
      <c r="X921" s="91">
        <v>17.486999999999998</v>
      </c>
      <c r="Y921" s="110" t="s">
        <v>14932</v>
      </c>
      <c r="Z921" s="110" t="s">
        <v>1</v>
      </c>
      <c r="AB921" s="133" t="s">
        <v>13040</v>
      </c>
      <c r="AC921" s="133" t="s">
        <v>13041</v>
      </c>
      <c r="AD921" s="133" t="s">
        <v>1762</v>
      </c>
      <c r="AE921" s="79">
        <v>288</v>
      </c>
      <c r="AF921" s="79" t="s">
        <v>11366</v>
      </c>
      <c r="AG921" s="134">
        <v>0.12</v>
      </c>
      <c r="AH921" s="134">
        <v>5.25</v>
      </c>
      <c r="AI921" s="134">
        <v>10.5</v>
      </c>
      <c r="AJ921" s="134">
        <v>6.4000000000000001E-2</v>
      </c>
      <c r="AK921" s="134">
        <v>10.75</v>
      </c>
      <c r="AL921" s="134">
        <v>5.5</v>
      </c>
      <c r="AM921" s="134">
        <v>1.69</v>
      </c>
      <c r="AN921" s="134">
        <v>0.8</v>
      </c>
      <c r="AO921" s="134">
        <v>5.8000000000000003E-2</v>
      </c>
      <c r="AP921" s="134"/>
      <c r="AQ921" s="134">
        <v>5</v>
      </c>
      <c r="AR921" s="134">
        <v>8.5</v>
      </c>
      <c r="AS921" s="134"/>
      <c r="AT921" s="133" t="s">
        <v>1775</v>
      </c>
      <c r="AU921" s="133" t="s">
        <v>9567</v>
      </c>
      <c r="AV921" s="133" t="s">
        <v>9597</v>
      </c>
      <c r="AW921" s="133" t="s">
        <v>9629</v>
      </c>
    </row>
    <row r="922" spans="1:49" x14ac:dyDescent="0.25">
      <c r="A922" s="80" t="s">
        <v>1798</v>
      </c>
      <c r="B922" s="80" t="s">
        <v>1780</v>
      </c>
      <c r="C922" s="80" t="s">
        <v>10130</v>
      </c>
      <c r="D922" s="80" t="s">
        <v>10131</v>
      </c>
      <c r="E922" s="80" t="s">
        <v>7072</v>
      </c>
      <c r="F922" s="80" t="s">
        <v>10132</v>
      </c>
      <c r="G922" s="80" t="s">
        <v>9644</v>
      </c>
      <c r="H922" s="80" t="s">
        <v>10133</v>
      </c>
      <c r="I922" s="80" t="s">
        <v>1798</v>
      </c>
      <c r="K922" s="80" t="s">
        <v>13952</v>
      </c>
      <c r="L922" s="80" t="s">
        <v>715</v>
      </c>
      <c r="M922" s="80" t="s">
        <v>2443</v>
      </c>
      <c r="N922" s="80" t="s">
        <v>3376</v>
      </c>
      <c r="O922" s="80" t="s">
        <v>3662</v>
      </c>
      <c r="P922" s="80" t="s">
        <v>4583</v>
      </c>
      <c r="Q922" s="80" t="s">
        <v>1798</v>
      </c>
      <c r="R922" s="80" t="s">
        <v>6008</v>
      </c>
      <c r="S922" s="80" t="s">
        <v>1762</v>
      </c>
      <c r="T922" s="80" t="s">
        <v>1757</v>
      </c>
      <c r="U922" s="110">
        <v>5</v>
      </c>
      <c r="V922" s="110">
        <v>30</v>
      </c>
      <c r="W922" s="91">
        <v>2.3199999999999998</v>
      </c>
      <c r="X922" s="91">
        <v>27.84</v>
      </c>
      <c r="Y922" s="110" t="s">
        <v>14932</v>
      </c>
      <c r="Z922" s="110" t="s">
        <v>1</v>
      </c>
      <c r="AB922" s="133" t="s">
        <v>7717</v>
      </c>
      <c r="AC922" s="133" t="s">
        <v>9126</v>
      </c>
      <c r="AD922" s="133" t="s">
        <v>1760</v>
      </c>
      <c r="AE922" s="79">
        <v>96</v>
      </c>
      <c r="AF922" s="79" t="s">
        <v>11202</v>
      </c>
      <c r="AG922" s="134">
        <v>1.5</v>
      </c>
      <c r="AH922" s="134">
        <v>2.75</v>
      </c>
      <c r="AI922" s="134">
        <v>7.63</v>
      </c>
      <c r="AJ922" s="134">
        <v>0.32700000000000001</v>
      </c>
      <c r="AK922" s="134">
        <v>9.5</v>
      </c>
      <c r="AL922" s="134">
        <v>6</v>
      </c>
      <c r="AM922" s="134">
        <v>8.1300000000000008</v>
      </c>
      <c r="AN922" s="134">
        <v>4.09</v>
      </c>
      <c r="AO922" s="134">
        <v>0.26800000000000002</v>
      </c>
      <c r="AP922" s="134"/>
      <c r="AQ922" s="134"/>
      <c r="AR922" s="134"/>
      <c r="AS922" s="134"/>
      <c r="AT922" s="133" t="s">
        <v>7083</v>
      </c>
      <c r="AU922" s="133" t="s">
        <v>7065</v>
      </c>
      <c r="AV922" s="133" t="s">
        <v>9598</v>
      </c>
      <c r="AW922" s="133" t="s">
        <v>9629</v>
      </c>
    </row>
    <row r="923" spans="1:49" x14ac:dyDescent="0.25">
      <c r="A923" s="80" t="s">
        <v>1798</v>
      </c>
      <c r="B923" s="80" t="s">
        <v>1780</v>
      </c>
      <c r="C923" s="80" t="s">
        <v>10126</v>
      </c>
      <c r="D923" s="80" t="s">
        <v>10127</v>
      </c>
      <c r="E923" s="80" t="s">
        <v>1799</v>
      </c>
      <c r="F923" s="80" t="s">
        <v>10772</v>
      </c>
      <c r="G923" s="80" t="s">
        <v>10250</v>
      </c>
      <c r="H923" s="80" t="s">
        <v>10773</v>
      </c>
      <c r="I923" s="80" t="s">
        <v>1798</v>
      </c>
      <c r="K923" s="80" t="s">
        <v>12331</v>
      </c>
      <c r="L923" s="80" t="s">
        <v>1309</v>
      </c>
      <c r="M923" s="80" t="s">
        <v>3117</v>
      </c>
      <c r="N923" s="80" t="s">
        <v>3372</v>
      </c>
      <c r="O923" s="80" t="s">
        <v>3961</v>
      </c>
      <c r="P923" s="80" t="s">
        <v>5193</v>
      </c>
      <c r="Q923" s="80" t="s">
        <v>1798</v>
      </c>
      <c r="R923" s="80" t="s">
        <v>6706</v>
      </c>
      <c r="S923" s="80" t="s">
        <v>1763</v>
      </c>
      <c r="T923" s="80" t="s">
        <v>1767</v>
      </c>
      <c r="U923" s="110">
        <v>5.4</v>
      </c>
      <c r="V923" s="110">
        <v>27</v>
      </c>
      <c r="W923" s="91">
        <v>2.16</v>
      </c>
      <c r="X923" s="91">
        <v>21.6</v>
      </c>
      <c r="Y923" s="110" t="s">
        <v>7087</v>
      </c>
      <c r="Z923" s="110" t="s">
        <v>1</v>
      </c>
      <c r="AB923" s="133" t="s">
        <v>8416</v>
      </c>
      <c r="AC923" s="133" t="s">
        <v>8416</v>
      </c>
      <c r="AD923" s="133" t="s">
        <v>1759</v>
      </c>
      <c r="AE923" s="79">
        <v>10</v>
      </c>
      <c r="AF923" s="79" t="s">
        <v>11395</v>
      </c>
      <c r="AG923" s="134">
        <v>1.625</v>
      </c>
      <c r="AH923" s="134">
        <v>4.625</v>
      </c>
      <c r="AI923" s="134">
        <v>8</v>
      </c>
      <c r="AJ923" s="134">
        <v>0.4</v>
      </c>
      <c r="AK923" s="134">
        <v>12.813000000000001</v>
      </c>
      <c r="AL923" s="134">
        <v>9.3130000000000006</v>
      </c>
      <c r="AM923" s="134">
        <v>9.5</v>
      </c>
      <c r="AN923" s="134">
        <v>4.66</v>
      </c>
      <c r="AO923" s="134">
        <v>0.65600000000000003</v>
      </c>
      <c r="AP923" s="134">
        <v>5.0000000000000001E-3</v>
      </c>
      <c r="AQ923" s="134">
        <v>11.8</v>
      </c>
      <c r="AR923" s="134">
        <v>15.75</v>
      </c>
      <c r="AS923" s="134"/>
      <c r="AT923" s="133" t="s">
        <v>1765</v>
      </c>
      <c r="AU923" s="133" t="s">
        <v>7065</v>
      </c>
      <c r="AV923" s="133" t="s">
        <v>9601</v>
      </c>
      <c r="AW923" s="133" t="s">
        <v>9630</v>
      </c>
    </row>
    <row r="924" spans="1:49" x14ac:dyDescent="0.25">
      <c r="A924" s="80" t="s">
        <v>1800</v>
      </c>
      <c r="B924" s="80" t="s">
        <v>11624</v>
      </c>
      <c r="C924" s="80" t="s">
        <v>10499</v>
      </c>
      <c r="D924" s="80" t="s">
        <v>10500</v>
      </c>
      <c r="E924" s="80" t="s">
        <v>1767</v>
      </c>
      <c r="F924" s="80" t="s">
        <v>10501</v>
      </c>
      <c r="G924" s="80" t="s">
        <v>9677</v>
      </c>
      <c r="H924" s="80" t="s">
        <v>10502</v>
      </c>
      <c r="I924" s="80" t="s">
        <v>5376</v>
      </c>
      <c r="K924" s="80" t="s">
        <v>12342</v>
      </c>
      <c r="L924" s="80" t="s">
        <v>12219</v>
      </c>
      <c r="M924" s="80" t="s">
        <v>12676</v>
      </c>
      <c r="N924" s="80" t="s">
        <v>11650</v>
      </c>
      <c r="O924" s="80" t="s">
        <v>12677</v>
      </c>
      <c r="P924" s="80" t="s">
        <v>13953</v>
      </c>
      <c r="Q924" s="80" t="s">
        <v>5374</v>
      </c>
      <c r="R924" s="80" t="s">
        <v>12678</v>
      </c>
      <c r="S924" s="80" t="s">
        <v>1760</v>
      </c>
      <c r="T924" s="80" t="s">
        <v>1757</v>
      </c>
      <c r="U924" s="110">
        <v>7.45</v>
      </c>
      <c r="V924" s="110">
        <v>44.7</v>
      </c>
      <c r="W924" s="91">
        <v>2.6074999999999999</v>
      </c>
      <c r="X924" s="91">
        <v>31.29</v>
      </c>
      <c r="Y924" s="110" t="s">
        <v>7087</v>
      </c>
      <c r="Z924" s="110" t="s">
        <v>1</v>
      </c>
      <c r="AB924" s="133" t="s">
        <v>13043</v>
      </c>
      <c r="AC924" s="133" t="s">
        <v>13044</v>
      </c>
      <c r="AD924" s="133" t="s">
        <v>1760</v>
      </c>
      <c r="AE924" s="79">
        <v>96</v>
      </c>
      <c r="AF924" s="79" t="s">
        <v>13176</v>
      </c>
      <c r="AG924" s="134">
        <v>0.5</v>
      </c>
      <c r="AH924" s="134">
        <v>9</v>
      </c>
      <c r="AI924" s="134">
        <v>8.75</v>
      </c>
      <c r="AJ924" s="134">
        <v>0.27200000000000002</v>
      </c>
      <c r="AK924" s="134">
        <v>6.375</v>
      </c>
      <c r="AL924" s="134">
        <v>9.375</v>
      </c>
      <c r="AM924" s="134">
        <v>9.5</v>
      </c>
      <c r="AN924" s="134">
        <v>3.4</v>
      </c>
      <c r="AO924" s="134">
        <v>0.32900000000000001</v>
      </c>
      <c r="AP924" s="134"/>
      <c r="AQ924" s="134">
        <v>9.17</v>
      </c>
      <c r="AR924" s="134">
        <v>8.5399999999999991</v>
      </c>
      <c r="AS924" s="134"/>
      <c r="AT924" s="133" t="s">
        <v>1775</v>
      </c>
      <c r="AU924" s="133" t="s">
        <v>7065</v>
      </c>
      <c r="AV924" s="133" t="s">
        <v>9603</v>
      </c>
      <c r="AW924" s="133" t="s">
        <v>9631</v>
      </c>
    </row>
    <row r="925" spans="1:49" x14ac:dyDescent="0.25">
      <c r="A925" s="80" t="s">
        <v>1798</v>
      </c>
      <c r="B925" s="80" t="s">
        <v>1780</v>
      </c>
      <c r="C925" s="80" t="s">
        <v>10130</v>
      </c>
      <c r="D925" s="80" t="s">
        <v>10131</v>
      </c>
      <c r="E925" s="80" t="s">
        <v>7072</v>
      </c>
      <c r="F925" s="80" t="s">
        <v>10132</v>
      </c>
      <c r="G925" s="80" t="s">
        <v>9644</v>
      </c>
      <c r="H925" s="80" t="s">
        <v>10133</v>
      </c>
      <c r="I925" s="80" t="s">
        <v>1798</v>
      </c>
      <c r="K925" s="80" t="s">
        <v>12331</v>
      </c>
      <c r="L925" s="80" t="s">
        <v>811</v>
      </c>
      <c r="M925" s="80" t="s">
        <v>2444</v>
      </c>
      <c r="N925" s="80" t="s">
        <v>3372</v>
      </c>
      <c r="O925" s="80" t="s">
        <v>3663</v>
      </c>
      <c r="P925" s="80" t="s">
        <v>4584</v>
      </c>
      <c r="Q925" s="80" t="s">
        <v>1798</v>
      </c>
      <c r="R925" s="80" t="s">
        <v>6009</v>
      </c>
      <c r="S925" s="80" t="s">
        <v>1762</v>
      </c>
      <c r="T925" s="80" t="s">
        <v>1757</v>
      </c>
      <c r="U925" s="110">
        <v>5</v>
      </c>
      <c r="V925" s="110">
        <v>30</v>
      </c>
      <c r="W925" s="91">
        <v>2.3199999999999998</v>
      </c>
      <c r="X925" s="91">
        <v>27.84</v>
      </c>
      <c r="Y925" s="110" t="s">
        <v>14932</v>
      </c>
      <c r="Z925" s="110" t="s">
        <v>1</v>
      </c>
      <c r="AB925" s="133" t="s">
        <v>7718</v>
      </c>
      <c r="AC925" s="133" t="s">
        <v>9127</v>
      </c>
      <c r="AD925" s="133" t="s">
        <v>1760</v>
      </c>
      <c r="AE925" s="79">
        <v>96</v>
      </c>
      <c r="AF925" s="79" t="s">
        <v>11202</v>
      </c>
      <c r="AG925" s="134">
        <v>1.5</v>
      </c>
      <c r="AH925" s="134">
        <v>2.75</v>
      </c>
      <c r="AI925" s="134">
        <v>7.63</v>
      </c>
      <c r="AJ925" s="134">
        <v>0.32700000000000001</v>
      </c>
      <c r="AK925" s="134">
        <v>9.5</v>
      </c>
      <c r="AL925" s="134">
        <v>6</v>
      </c>
      <c r="AM925" s="134">
        <v>8.1300000000000008</v>
      </c>
      <c r="AN925" s="134">
        <v>4.09</v>
      </c>
      <c r="AO925" s="134">
        <v>0.26800000000000002</v>
      </c>
      <c r="AP925" s="134"/>
      <c r="AQ925" s="134"/>
      <c r="AR925" s="134"/>
      <c r="AS925" s="134"/>
      <c r="AT925" s="133" t="s">
        <v>7083</v>
      </c>
      <c r="AU925" s="133" t="s">
        <v>7065</v>
      </c>
      <c r="AV925" s="133" t="s">
        <v>9598</v>
      </c>
      <c r="AW925" s="133" t="s">
        <v>9629</v>
      </c>
    </row>
    <row r="926" spans="1:49" x14ac:dyDescent="0.25">
      <c r="A926" s="80" t="s">
        <v>1800</v>
      </c>
      <c r="B926" s="80" t="s">
        <v>11623</v>
      </c>
      <c r="C926" s="80" t="s">
        <v>12681</v>
      </c>
      <c r="D926" s="80" t="s">
        <v>12682</v>
      </c>
      <c r="E926" s="80" t="s">
        <v>1785</v>
      </c>
      <c r="F926" s="80" t="s">
        <v>12683</v>
      </c>
      <c r="G926" s="80" t="s">
        <v>9808</v>
      </c>
      <c r="H926" s="80" t="s">
        <v>12684</v>
      </c>
      <c r="I926" s="80" t="s">
        <v>9635</v>
      </c>
      <c r="K926" s="80" t="s">
        <v>12342</v>
      </c>
      <c r="L926" s="80" t="s">
        <v>12221</v>
      </c>
      <c r="M926" s="80" t="s">
        <v>12685</v>
      </c>
      <c r="N926" s="80" t="s">
        <v>10957</v>
      </c>
      <c r="O926" s="80" t="s">
        <v>12686</v>
      </c>
      <c r="P926" s="80" t="s">
        <v>13954</v>
      </c>
      <c r="Q926" s="80" t="s">
        <v>5374</v>
      </c>
      <c r="R926" s="80" t="s">
        <v>12687</v>
      </c>
      <c r="S926" s="80" t="s">
        <v>1764</v>
      </c>
      <c r="T926" s="80" t="s">
        <v>1757</v>
      </c>
      <c r="U926" s="110">
        <v>11.05</v>
      </c>
      <c r="V926" s="110">
        <v>66.3</v>
      </c>
      <c r="W926" s="91">
        <v>5.51119</v>
      </c>
      <c r="X926" s="91">
        <v>66.134249999999994</v>
      </c>
      <c r="Y926" s="110" t="s">
        <v>14933</v>
      </c>
      <c r="Z926" s="110" t="s">
        <v>1</v>
      </c>
      <c r="AB926" s="133" t="s">
        <v>13046</v>
      </c>
      <c r="AC926" s="133" t="s">
        <v>13047</v>
      </c>
      <c r="AD926" s="133" t="s">
        <v>1758</v>
      </c>
      <c r="AE926" s="79">
        <v>72</v>
      </c>
      <c r="AF926" s="79" t="s">
        <v>13177</v>
      </c>
      <c r="AG926" s="134">
        <v>0.2</v>
      </c>
      <c r="AH926" s="134">
        <v>5.0999999999999996</v>
      </c>
      <c r="AI926" s="134">
        <v>3</v>
      </c>
      <c r="AJ926" s="134">
        <v>0.16500000000000001</v>
      </c>
      <c r="AK926" s="134">
        <v>12.2</v>
      </c>
      <c r="AL926" s="134">
        <v>9.0500000000000007</v>
      </c>
      <c r="AM926" s="134">
        <v>4.33</v>
      </c>
      <c r="AN926" s="134">
        <v>2.0670000000000002</v>
      </c>
      <c r="AO926" s="134">
        <v>0.27700000000000002</v>
      </c>
      <c r="AP926" s="134"/>
      <c r="AQ926" s="134">
        <v>6.25</v>
      </c>
      <c r="AR926" s="134">
        <v>4</v>
      </c>
      <c r="AS926" s="134"/>
      <c r="AT926" s="133" t="s">
        <v>1795</v>
      </c>
      <c r="AU926" s="133" t="s">
        <v>1783</v>
      </c>
      <c r="AV926" s="133" t="s">
        <v>13170</v>
      </c>
      <c r="AW926" s="133" t="s">
        <v>9629</v>
      </c>
    </row>
    <row r="927" spans="1:49" x14ac:dyDescent="0.25">
      <c r="A927" s="80" t="s">
        <v>1798</v>
      </c>
      <c r="B927" s="80" t="s">
        <v>1803</v>
      </c>
      <c r="C927" s="80" t="s">
        <v>10668</v>
      </c>
      <c r="D927" s="80" t="s">
        <v>10669</v>
      </c>
      <c r="E927" s="80" t="s">
        <v>1799</v>
      </c>
      <c r="F927" s="80" t="s">
        <v>10670</v>
      </c>
      <c r="G927" s="80" t="s">
        <v>9785</v>
      </c>
      <c r="H927" s="80" t="s">
        <v>10671</v>
      </c>
      <c r="I927" s="80" t="s">
        <v>1798</v>
      </c>
      <c r="K927" s="80" t="s">
        <v>12327</v>
      </c>
      <c r="L927" s="80" t="s">
        <v>1019</v>
      </c>
      <c r="M927" s="80" t="s">
        <v>2984</v>
      </c>
      <c r="N927" s="80" t="s">
        <v>3427</v>
      </c>
      <c r="O927" s="80" t="s">
        <v>3902</v>
      </c>
      <c r="P927" s="80" t="s">
        <v>1</v>
      </c>
      <c r="Q927" s="80" t="s">
        <v>5381</v>
      </c>
      <c r="R927" s="80" t="s">
        <v>6572</v>
      </c>
      <c r="S927" s="80" t="s">
        <v>1759</v>
      </c>
      <c r="T927" s="80" t="s">
        <v>1759</v>
      </c>
      <c r="U927" s="110">
        <v>420.2</v>
      </c>
      <c r="V927" s="110">
        <v>210.1</v>
      </c>
      <c r="W927" s="91">
        <v>168.08</v>
      </c>
      <c r="X927" s="91">
        <v>168.08</v>
      </c>
      <c r="Y927" s="110" t="s">
        <v>7087</v>
      </c>
      <c r="Z927" s="110" t="s">
        <v>1</v>
      </c>
      <c r="AB927" s="133" t="s">
        <v>8282</v>
      </c>
      <c r="AC927" s="133" t="s">
        <v>8282</v>
      </c>
      <c r="AD927" s="133" t="s">
        <v>1759</v>
      </c>
      <c r="AE927" s="79">
        <v>1</v>
      </c>
      <c r="AF927" s="79" t="s">
        <v>15798</v>
      </c>
      <c r="AG927" s="134"/>
      <c r="AH927" s="134"/>
      <c r="AI927" s="134"/>
      <c r="AJ927" s="134"/>
      <c r="AK927" s="134">
        <v>51.125</v>
      </c>
      <c r="AL927" s="134">
        <v>16.312999999999999</v>
      </c>
      <c r="AM927" s="134">
        <v>10.063000000000001</v>
      </c>
      <c r="AN927" s="134">
        <v>36.08</v>
      </c>
      <c r="AO927" s="134">
        <v>4.8570000000000002</v>
      </c>
      <c r="AP927" s="134"/>
      <c r="AQ927" s="134"/>
      <c r="AR927" s="134"/>
      <c r="AS927" s="134"/>
      <c r="AT927" s="133" t="s">
        <v>1764</v>
      </c>
      <c r="AU927" s="133" t="s">
        <v>1769</v>
      </c>
      <c r="AV927" s="133" t="s">
        <v>9601</v>
      </c>
      <c r="AW927" s="133" t="s">
        <v>9630</v>
      </c>
    </row>
    <row r="928" spans="1:49" x14ac:dyDescent="0.25">
      <c r="A928" s="80" t="s">
        <v>1798</v>
      </c>
      <c r="B928" s="80" t="s">
        <v>1780</v>
      </c>
      <c r="C928" s="80" t="s">
        <v>10130</v>
      </c>
      <c r="D928" s="80" t="s">
        <v>10131</v>
      </c>
      <c r="E928" s="80" t="s">
        <v>7072</v>
      </c>
      <c r="F928" s="80" t="s">
        <v>10132</v>
      </c>
      <c r="G928" s="80" t="s">
        <v>9644</v>
      </c>
      <c r="H928" s="80" t="s">
        <v>10133</v>
      </c>
      <c r="I928" s="80" t="s">
        <v>1798</v>
      </c>
      <c r="K928" s="80" t="s">
        <v>12331</v>
      </c>
      <c r="L928" s="80" t="s">
        <v>1142</v>
      </c>
      <c r="M928" s="80" t="s">
        <v>2445</v>
      </c>
      <c r="N928" s="80" t="s">
        <v>3390</v>
      </c>
      <c r="O928" s="80" t="s">
        <v>3664</v>
      </c>
      <c r="P928" s="80" t="s">
        <v>4585</v>
      </c>
      <c r="Q928" s="80" t="s">
        <v>1798</v>
      </c>
      <c r="R928" s="80" t="s">
        <v>6010</v>
      </c>
      <c r="S928" s="80" t="s">
        <v>1762</v>
      </c>
      <c r="T928" s="80" t="s">
        <v>1757</v>
      </c>
      <c r="U928" s="110">
        <v>5</v>
      </c>
      <c r="V928" s="110">
        <v>30</v>
      </c>
      <c r="W928" s="91">
        <v>2.3199999999999998</v>
      </c>
      <c r="X928" s="91">
        <v>27.84</v>
      </c>
      <c r="Y928" s="110" t="s">
        <v>14932</v>
      </c>
      <c r="Z928" s="110" t="s">
        <v>1</v>
      </c>
      <c r="AB928" s="133" t="s">
        <v>7719</v>
      </c>
      <c r="AC928" s="133" t="s">
        <v>9128</v>
      </c>
      <c r="AD928" s="133" t="s">
        <v>1760</v>
      </c>
      <c r="AE928" s="79">
        <v>96</v>
      </c>
      <c r="AF928" s="79" t="s">
        <v>11202</v>
      </c>
      <c r="AG928" s="134">
        <v>1.5</v>
      </c>
      <c r="AH928" s="134">
        <v>2.75</v>
      </c>
      <c r="AI928" s="134">
        <v>7.63</v>
      </c>
      <c r="AJ928" s="134">
        <v>0.32700000000000001</v>
      </c>
      <c r="AK928" s="134">
        <v>9.5</v>
      </c>
      <c r="AL928" s="134">
        <v>6</v>
      </c>
      <c r="AM928" s="134">
        <v>8.1300000000000008</v>
      </c>
      <c r="AN928" s="134">
        <v>4.09</v>
      </c>
      <c r="AO928" s="134">
        <v>0.26800000000000002</v>
      </c>
      <c r="AP928" s="134"/>
      <c r="AQ928" s="134"/>
      <c r="AR928" s="134"/>
      <c r="AS928" s="134"/>
      <c r="AT928" s="133" t="s">
        <v>7083</v>
      </c>
      <c r="AU928" s="133" t="s">
        <v>7065</v>
      </c>
      <c r="AV928" s="133" t="s">
        <v>9598</v>
      </c>
      <c r="AW928" s="133" t="s">
        <v>9629</v>
      </c>
    </row>
    <row r="929" spans="1:49" x14ac:dyDescent="0.25">
      <c r="A929" s="80" t="s">
        <v>1800</v>
      </c>
      <c r="B929" s="80" t="s">
        <v>11623</v>
      </c>
      <c r="C929" s="80" t="s">
        <v>9636</v>
      </c>
      <c r="D929" s="80" t="s">
        <v>9637</v>
      </c>
      <c r="E929" s="80" t="s">
        <v>7086</v>
      </c>
      <c r="F929" s="80" t="s">
        <v>10701</v>
      </c>
      <c r="G929" s="80" t="s">
        <v>9729</v>
      </c>
      <c r="H929" s="80" t="s">
        <v>10702</v>
      </c>
      <c r="I929" s="80" t="s">
        <v>9635</v>
      </c>
      <c r="K929" s="80" t="s">
        <v>12342</v>
      </c>
      <c r="L929" s="80" t="s">
        <v>12223</v>
      </c>
      <c r="M929" s="80" t="s">
        <v>12690</v>
      </c>
      <c r="N929" s="80" t="s">
        <v>10957</v>
      </c>
      <c r="O929" s="80" t="s">
        <v>12691</v>
      </c>
      <c r="P929" s="80" t="s">
        <v>13955</v>
      </c>
      <c r="Q929" s="80" t="s">
        <v>5374</v>
      </c>
      <c r="R929" s="80" t="s">
        <v>12692</v>
      </c>
      <c r="S929" s="80" t="s">
        <v>1760</v>
      </c>
      <c r="T929" s="80" t="s">
        <v>1757</v>
      </c>
      <c r="U929" s="110">
        <v>6.4</v>
      </c>
      <c r="V929" s="110">
        <v>38.4</v>
      </c>
      <c r="W929" s="91">
        <v>2.7839999999999998</v>
      </c>
      <c r="X929" s="91">
        <v>33.408000000000001</v>
      </c>
      <c r="Y929" s="110" t="s">
        <v>14932</v>
      </c>
      <c r="Z929" s="110" t="s">
        <v>1</v>
      </c>
      <c r="AB929" s="133" t="s">
        <v>13049</v>
      </c>
      <c r="AC929" s="133" t="s">
        <v>13050</v>
      </c>
      <c r="AD929" s="133" t="s">
        <v>1758</v>
      </c>
      <c r="AE929" s="79">
        <v>72</v>
      </c>
      <c r="AF929" s="79" t="s">
        <v>11358</v>
      </c>
      <c r="AG929" s="134">
        <v>3.74</v>
      </c>
      <c r="AH929" s="134">
        <v>3.74</v>
      </c>
      <c r="AI929" s="134">
        <v>4.29</v>
      </c>
      <c r="AJ929" s="134">
        <v>0.14299999999999999</v>
      </c>
      <c r="AK929" s="134">
        <v>11.9</v>
      </c>
      <c r="AL929" s="134">
        <v>4.5</v>
      </c>
      <c r="AM929" s="134">
        <v>9.1</v>
      </c>
      <c r="AN929" s="134">
        <v>1.79</v>
      </c>
      <c r="AO929" s="134">
        <v>0.28199999999999997</v>
      </c>
      <c r="AP929" s="134">
        <v>3.48</v>
      </c>
      <c r="AQ929" s="134">
        <v>3.48</v>
      </c>
      <c r="AR929" s="134">
        <v>2.75</v>
      </c>
      <c r="AS929" s="134"/>
      <c r="AT929" s="133" t="s">
        <v>9573</v>
      </c>
      <c r="AU929" s="133" t="s">
        <v>7065</v>
      </c>
      <c r="AV929" s="133" t="s">
        <v>9598</v>
      </c>
      <c r="AW929" s="133" t="s">
        <v>9629</v>
      </c>
    </row>
    <row r="930" spans="1:49" x14ac:dyDescent="0.25">
      <c r="A930" s="80" t="s">
        <v>1798</v>
      </c>
      <c r="B930" s="80" t="s">
        <v>1784</v>
      </c>
      <c r="C930" s="80" t="s">
        <v>10126</v>
      </c>
      <c r="D930" s="80" t="s">
        <v>10127</v>
      </c>
      <c r="E930" s="80" t="s">
        <v>1799</v>
      </c>
      <c r="F930" s="80" t="s">
        <v>10672</v>
      </c>
      <c r="G930" s="80" t="s">
        <v>9785</v>
      </c>
      <c r="H930" s="80" t="s">
        <v>10673</v>
      </c>
      <c r="I930" s="80" t="s">
        <v>1798</v>
      </c>
      <c r="K930" s="80" t="s">
        <v>12336</v>
      </c>
      <c r="L930" s="80" t="s">
        <v>1399</v>
      </c>
      <c r="M930" s="80" t="s">
        <v>2985</v>
      </c>
      <c r="N930" s="80" t="s">
        <v>3376</v>
      </c>
      <c r="O930" s="80" t="s">
        <v>3903</v>
      </c>
      <c r="P930" s="80" t="s">
        <v>1</v>
      </c>
      <c r="Q930" s="80" t="s">
        <v>5381</v>
      </c>
      <c r="R930" s="80" t="s">
        <v>6573</v>
      </c>
      <c r="S930" s="80" t="s">
        <v>1759</v>
      </c>
      <c r="T930" s="80" t="s">
        <v>1759</v>
      </c>
      <c r="U930" s="110">
        <v>458.3</v>
      </c>
      <c r="V930" s="110">
        <v>229.15</v>
      </c>
      <c r="W930" s="91">
        <v>183.32</v>
      </c>
      <c r="X930" s="91">
        <v>183.32</v>
      </c>
      <c r="Y930" s="110" t="s">
        <v>7087</v>
      </c>
      <c r="Z930" s="110" t="s">
        <v>1</v>
      </c>
      <c r="AB930" s="133" t="s">
        <v>8283</v>
      </c>
      <c r="AC930" s="133" t="s">
        <v>8283</v>
      </c>
      <c r="AD930" s="133" t="s">
        <v>1759</v>
      </c>
      <c r="AE930" s="79">
        <v>1</v>
      </c>
      <c r="AF930" s="79" t="s">
        <v>15798</v>
      </c>
      <c r="AG930" s="134"/>
      <c r="AH930" s="134"/>
      <c r="AI930" s="134"/>
      <c r="AJ930" s="134"/>
      <c r="AK930" s="134">
        <v>51.125</v>
      </c>
      <c r="AL930" s="134">
        <v>16.312999999999999</v>
      </c>
      <c r="AM930" s="134">
        <v>10.063000000000001</v>
      </c>
      <c r="AN930" s="134">
        <v>39.44</v>
      </c>
      <c r="AO930" s="134">
        <v>4.8570000000000002</v>
      </c>
      <c r="AP930" s="134"/>
      <c r="AQ930" s="134"/>
      <c r="AR930" s="134"/>
      <c r="AS930" s="134"/>
      <c r="AT930" s="133" t="s">
        <v>1764</v>
      </c>
      <c r="AU930" s="133" t="s">
        <v>1769</v>
      </c>
      <c r="AV930" s="133" t="s">
        <v>9598</v>
      </c>
      <c r="AW930" s="133" t="s">
        <v>9630</v>
      </c>
    </row>
    <row r="931" spans="1:49" x14ac:dyDescent="0.25">
      <c r="A931" s="80" t="s">
        <v>1798</v>
      </c>
      <c r="B931" s="80" t="s">
        <v>1780</v>
      </c>
      <c r="C931" s="80" t="s">
        <v>10130</v>
      </c>
      <c r="D931" s="80" t="s">
        <v>10131</v>
      </c>
      <c r="E931" s="80" t="s">
        <v>7072</v>
      </c>
      <c r="F931" s="80" t="s">
        <v>10132</v>
      </c>
      <c r="G931" s="80" t="s">
        <v>9644</v>
      </c>
      <c r="H931" s="80" t="s">
        <v>10133</v>
      </c>
      <c r="I931" s="80" t="s">
        <v>1798</v>
      </c>
      <c r="K931" s="80" t="s">
        <v>13952</v>
      </c>
      <c r="L931" s="80" t="s">
        <v>1144</v>
      </c>
      <c r="M931" s="80" t="s">
        <v>2446</v>
      </c>
      <c r="N931" s="80" t="s">
        <v>3376</v>
      </c>
      <c r="O931" s="80" t="s">
        <v>3665</v>
      </c>
      <c r="P931" s="80" t="s">
        <v>4529</v>
      </c>
      <c r="Q931" s="80" t="s">
        <v>1798</v>
      </c>
      <c r="R931" s="80" t="s">
        <v>6011</v>
      </c>
      <c r="S931" s="80" t="s">
        <v>1762</v>
      </c>
      <c r="T931" s="80" t="s">
        <v>1757</v>
      </c>
      <c r="U931" s="110">
        <v>5</v>
      </c>
      <c r="V931" s="110">
        <v>30</v>
      </c>
      <c r="W931" s="91">
        <v>2.3199999999999998</v>
      </c>
      <c r="X931" s="91">
        <v>27.84</v>
      </c>
      <c r="Y931" s="110" t="s">
        <v>14932</v>
      </c>
      <c r="Z931" s="110" t="s">
        <v>1</v>
      </c>
      <c r="AB931" s="133" t="s">
        <v>7720</v>
      </c>
      <c r="AC931" s="133" t="s">
        <v>9129</v>
      </c>
      <c r="AD931" s="133" t="s">
        <v>1758</v>
      </c>
      <c r="AE931" s="79">
        <v>72</v>
      </c>
      <c r="AF931" s="79" t="s">
        <v>11203</v>
      </c>
      <c r="AG931" s="134">
        <v>1.63</v>
      </c>
      <c r="AH931" s="134">
        <v>2.63</v>
      </c>
      <c r="AI931" s="134">
        <v>7.63</v>
      </c>
      <c r="AJ931" s="134">
        <v>0.378</v>
      </c>
      <c r="AK931" s="134">
        <v>8.3800000000000008</v>
      </c>
      <c r="AL931" s="134">
        <v>7</v>
      </c>
      <c r="AM931" s="134">
        <v>8.1300000000000008</v>
      </c>
      <c r="AN931" s="134">
        <v>4.72</v>
      </c>
      <c r="AO931" s="134">
        <v>0.27600000000000002</v>
      </c>
      <c r="AP931" s="134">
        <v>0.625</v>
      </c>
      <c r="AQ931" s="134">
        <v>1</v>
      </c>
      <c r="AR931" s="134">
        <v>7</v>
      </c>
      <c r="AS931" s="134"/>
      <c r="AT931" s="133" t="s">
        <v>1775</v>
      </c>
      <c r="AU931" s="133" t="s">
        <v>7065</v>
      </c>
      <c r="AV931" s="133" t="s">
        <v>9598</v>
      </c>
      <c r="AW931" s="133" t="s">
        <v>9629</v>
      </c>
    </row>
    <row r="932" spans="1:49" x14ac:dyDescent="0.25">
      <c r="A932" s="80" t="s">
        <v>1800</v>
      </c>
      <c r="B932" s="80" t="s">
        <v>11623</v>
      </c>
      <c r="C932" s="80" t="s">
        <v>10172</v>
      </c>
      <c r="D932" s="80" t="s">
        <v>10173</v>
      </c>
      <c r="E932" s="80" t="s">
        <v>1778</v>
      </c>
      <c r="F932" s="80" t="s">
        <v>10174</v>
      </c>
      <c r="G932" s="80" t="s">
        <v>9705</v>
      </c>
      <c r="H932" s="80" t="s">
        <v>10175</v>
      </c>
      <c r="I932" s="80" t="s">
        <v>9635</v>
      </c>
      <c r="K932" s="80" t="s">
        <v>12342</v>
      </c>
      <c r="L932" s="80" t="s">
        <v>12224</v>
      </c>
      <c r="M932" s="80" t="s">
        <v>15383</v>
      </c>
      <c r="N932" s="80" t="s">
        <v>10957</v>
      </c>
      <c r="O932" s="80" t="s">
        <v>12693</v>
      </c>
      <c r="P932" s="80" t="s">
        <v>13956</v>
      </c>
      <c r="Q932" s="80" t="s">
        <v>5374</v>
      </c>
      <c r="R932" s="80" t="s">
        <v>12694</v>
      </c>
      <c r="S932" s="80" t="s">
        <v>1759</v>
      </c>
      <c r="T932" s="80" t="s">
        <v>1757</v>
      </c>
      <c r="U932" s="110">
        <v>8.25</v>
      </c>
      <c r="V932" s="110">
        <v>49.5</v>
      </c>
      <c r="W932" s="91">
        <v>3.09375</v>
      </c>
      <c r="X932" s="91">
        <v>37.125</v>
      </c>
      <c r="Y932" s="110" t="s">
        <v>7087</v>
      </c>
      <c r="Z932" s="110" t="s">
        <v>1</v>
      </c>
      <c r="AB932" s="133" t="s">
        <v>13051</v>
      </c>
      <c r="AC932" s="133" t="s">
        <v>13052</v>
      </c>
      <c r="AD932" s="133" t="s">
        <v>1760</v>
      </c>
      <c r="AE932" s="79">
        <v>96</v>
      </c>
      <c r="AF932" s="79" t="s">
        <v>14934</v>
      </c>
      <c r="AG932" s="134">
        <v>0.25</v>
      </c>
      <c r="AH932" s="134">
        <v>6.5</v>
      </c>
      <c r="AI932" s="134">
        <v>8</v>
      </c>
      <c r="AJ932" s="134">
        <v>0.16</v>
      </c>
      <c r="AK932" s="134">
        <v>6.75</v>
      </c>
      <c r="AL932" s="134">
        <v>5.75</v>
      </c>
      <c r="AM932" s="134">
        <v>3.25</v>
      </c>
      <c r="AN932" s="134">
        <v>2</v>
      </c>
      <c r="AO932" s="134">
        <v>7.2999999999999995E-2</v>
      </c>
      <c r="AP932" s="134"/>
      <c r="AQ932" s="134">
        <v>76</v>
      </c>
      <c r="AR932" s="134">
        <v>6</v>
      </c>
      <c r="AS932" s="134"/>
      <c r="AT932" s="133" t="s">
        <v>7073</v>
      </c>
      <c r="AU932" s="133" t="s">
        <v>7066</v>
      </c>
      <c r="AV932" s="133" t="s">
        <v>9597</v>
      </c>
      <c r="AW932" s="133" t="s">
        <v>9628</v>
      </c>
    </row>
    <row r="933" spans="1:49" x14ac:dyDescent="0.25">
      <c r="A933" s="80" t="s">
        <v>1779</v>
      </c>
      <c r="B933" s="80" t="s">
        <v>1796</v>
      </c>
      <c r="C933" s="80" t="s">
        <v>9790</v>
      </c>
      <c r="D933" s="80" t="s">
        <v>9791</v>
      </c>
      <c r="E933" s="80" t="s">
        <v>1785</v>
      </c>
      <c r="F933" s="80" t="s">
        <v>9792</v>
      </c>
      <c r="G933" s="80" t="s">
        <v>9726</v>
      </c>
      <c r="H933" s="80" t="s">
        <v>9793</v>
      </c>
      <c r="I933" s="80" t="s">
        <v>5377</v>
      </c>
      <c r="K933" s="80" t="s">
        <v>1820</v>
      </c>
      <c r="L933" s="80" t="s">
        <v>1402</v>
      </c>
      <c r="M933" s="80" t="s">
        <v>2987</v>
      </c>
      <c r="N933" s="80" t="s">
        <v>3454</v>
      </c>
      <c r="O933" s="80" t="s">
        <v>3673</v>
      </c>
      <c r="P933" s="80" t="s">
        <v>5077</v>
      </c>
      <c r="Q933" s="80" t="s">
        <v>5374</v>
      </c>
      <c r="R933" s="80" t="s">
        <v>6574</v>
      </c>
      <c r="S933" s="80" t="s">
        <v>1760</v>
      </c>
      <c r="T933" s="80" t="s">
        <v>1757</v>
      </c>
      <c r="U933" s="110">
        <v>5.7</v>
      </c>
      <c r="V933" s="110">
        <v>34.200000000000003</v>
      </c>
      <c r="W933" s="91">
        <v>1.8952500000000001</v>
      </c>
      <c r="X933" s="91">
        <v>22.742999999999999</v>
      </c>
      <c r="Y933" s="110" t="s">
        <v>14933</v>
      </c>
      <c r="Z933" s="110" t="s">
        <v>1</v>
      </c>
      <c r="AB933" s="133" t="s">
        <v>8284</v>
      </c>
      <c r="AC933" s="133" t="s">
        <v>8284</v>
      </c>
      <c r="AD933" s="133" t="s">
        <v>1759</v>
      </c>
      <c r="AE933" s="79">
        <v>12</v>
      </c>
      <c r="AF933" s="79" t="s">
        <v>11098</v>
      </c>
      <c r="AG933" s="134">
        <v>3.15</v>
      </c>
      <c r="AH933" s="134">
        <v>3.15</v>
      </c>
      <c r="AI933" s="134">
        <v>5.51</v>
      </c>
      <c r="AJ933" s="134">
        <v>0.153</v>
      </c>
      <c r="AK933" s="134">
        <v>10.4</v>
      </c>
      <c r="AL933" s="134">
        <v>6.69</v>
      </c>
      <c r="AM933" s="134">
        <v>8.4600000000000009</v>
      </c>
      <c r="AN933" s="134">
        <v>1.91</v>
      </c>
      <c r="AO933" s="134">
        <v>0.34100000000000003</v>
      </c>
      <c r="AP933" s="134">
        <v>3.75</v>
      </c>
      <c r="AQ933" s="134">
        <v>3.125</v>
      </c>
      <c r="AR933" s="134">
        <v>3.125</v>
      </c>
      <c r="AS933" s="134"/>
      <c r="AT933" s="133" t="s">
        <v>7080</v>
      </c>
      <c r="AU933" s="133" t="s">
        <v>7065</v>
      </c>
      <c r="AV933" s="133" t="s">
        <v>9608</v>
      </c>
      <c r="AW933" s="133" t="s">
        <v>9629</v>
      </c>
    </row>
    <row r="934" spans="1:49" x14ac:dyDescent="0.25">
      <c r="A934" s="80" t="s">
        <v>1800</v>
      </c>
      <c r="B934" s="80" t="s">
        <v>1815</v>
      </c>
      <c r="C934" s="80" t="s">
        <v>9636</v>
      </c>
      <c r="D934" s="80" t="s">
        <v>9637</v>
      </c>
      <c r="E934" s="80" t="s">
        <v>1778</v>
      </c>
      <c r="F934" s="80" t="s">
        <v>10606</v>
      </c>
      <c r="G934" s="80" t="s">
        <v>10122</v>
      </c>
      <c r="H934" s="80" t="s">
        <v>10607</v>
      </c>
      <c r="I934" s="80" t="s">
        <v>9635</v>
      </c>
      <c r="K934" s="80" t="s">
        <v>12342</v>
      </c>
      <c r="L934" s="80" t="s">
        <v>12226</v>
      </c>
      <c r="M934" s="80" t="s">
        <v>12698</v>
      </c>
      <c r="N934" s="80" t="s">
        <v>10961</v>
      </c>
      <c r="O934" s="80" t="s">
        <v>12699</v>
      </c>
      <c r="P934" s="80" t="s">
        <v>13957</v>
      </c>
      <c r="Q934" s="80" t="s">
        <v>5374</v>
      </c>
      <c r="R934" s="80" t="s">
        <v>12700</v>
      </c>
      <c r="S934" s="80" t="s">
        <v>1759</v>
      </c>
      <c r="T934" s="80" t="s">
        <v>1757</v>
      </c>
      <c r="U934" s="110">
        <v>6.25</v>
      </c>
      <c r="V934" s="110">
        <v>37.5</v>
      </c>
      <c r="W934" s="91">
        <v>2.34375</v>
      </c>
      <c r="X934" s="91">
        <v>28.125</v>
      </c>
      <c r="Y934" s="110" t="s">
        <v>7087</v>
      </c>
      <c r="Z934" s="110" t="s">
        <v>1</v>
      </c>
      <c r="AB934" s="133" t="s">
        <v>13054</v>
      </c>
      <c r="AC934" s="133" t="s">
        <v>13055</v>
      </c>
      <c r="AD934" s="133" t="s">
        <v>1762</v>
      </c>
      <c r="AE934" s="79">
        <v>288</v>
      </c>
      <c r="AF934" s="79" t="s">
        <v>13178</v>
      </c>
      <c r="AG934" s="134">
        <v>0.25</v>
      </c>
      <c r="AH934" s="134">
        <v>6.5</v>
      </c>
      <c r="AI934" s="134">
        <v>11</v>
      </c>
      <c r="AJ934" s="134">
        <v>0.112</v>
      </c>
      <c r="AK934" s="134">
        <v>11.25</v>
      </c>
      <c r="AL934" s="134">
        <v>6.75</v>
      </c>
      <c r="AM934" s="134">
        <v>3.5</v>
      </c>
      <c r="AN934" s="134">
        <v>1.4</v>
      </c>
      <c r="AO934" s="134">
        <v>0.154</v>
      </c>
      <c r="AP934" s="134"/>
      <c r="AQ934" s="134">
        <v>7</v>
      </c>
      <c r="AR934" s="134">
        <v>11</v>
      </c>
      <c r="AS934" s="134"/>
      <c r="AT934" s="133" t="s">
        <v>1761</v>
      </c>
      <c r="AU934" s="133" t="s">
        <v>7070</v>
      </c>
      <c r="AV934" s="133" t="s">
        <v>9597</v>
      </c>
      <c r="AW934" s="133" t="s">
        <v>9628</v>
      </c>
    </row>
    <row r="935" spans="1:49" x14ac:dyDescent="0.25">
      <c r="A935" s="80" t="s">
        <v>1798</v>
      </c>
      <c r="B935" s="80" t="s">
        <v>1780</v>
      </c>
      <c r="C935" s="80" t="s">
        <v>10126</v>
      </c>
      <c r="D935" s="80" t="s">
        <v>10127</v>
      </c>
      <c r="E935" s="80" t="s">
        <v>7072</v>
      </c>
      <c r="F935" s="80" t="s">
        <v>10134</v>
      </c>
      <c r="G935" s="80" t="s">
        <v>9853</v>
      </c>
      <c r="H935" s="80" t="s">
        <v>10135</v>
      </c>
      <c r="I935" s="80" t="s">
        <v>1798</v>
      </c>
      <c r="K935" s="80" t="s">
        <v>1820</v>
      </c>
      <c r="L935" s="80" t="s">
        <v>813</v>
      </c>
      <c r="M935" s="80" t="s">
        <v>2447</v>
      </c>
      <c r="N935" s="80" t="s">
        <v>3368</v>
      </c>
      <c r="O935" s="80" t="s">
        <v>3666</v>
      </c>
      <c r="P935" s="80" t="s">
        <v>4586</v>
      </c>
      <c r="Q935" s="80" t="s">
        <v>1798</v>
      </c>
      <c r="R935" s="80" t="s">
        <v>6012</v>
      </c>
      <c r="S935" s="80" t="s">
        <v>7063</v>
      </c>
      <c r="T935" s="80" t="s">
        <v>1757</v>
      </c>
      <c r="U935" s="110">
        <v>2.7</v>
      </c>
      <c r="V935" s="110">
        <v>16.2</v>
      </c>
      <c r="W935" s="91">
        <v>1.2527999999999999</v>
      </c>
      <c r="X935" s="91">
        <v>15.0336</v>
      </c>
      <c r="Y935" s="110" t="s">
        <v>14932</v>
      </c>
      <c r="Z935" s="110" t="s">
        <v>1</v>
      </c>
      <c r="AB935" s="133" t="s">
        <v>7721</v>
      </c>
      <c r="AC935" s="133" t="s">
        <v>9130</v>
      </c>
      <c r="AD935" s="133" t="s">
        <v>1757</v>
      </c>
      <c r="AE935" s="79">
        <v>144</v>
      </c>
      <c r="AF935" s="79" t="s">
        <v>11204</v>
      </c>
      <c r="AG935" s="134">
        <v>1.85</v>
      </c>
      <c r="AH935" s="134">
        <v>1.85</v>
      </c>
      <c r="AI935" s="134">
        <v>2.95</v>
      </c>
      <c r="AJ935" s="134">
        <v>0.14099999999999999</v>
      </c>
      <c r="AK935" s="134">
        <v>7.7</v>
      </c>
      <c r="AL935" s="134">
        <v>5.85</v>
      </c>
      <c r="AM935" s="134">
        <v>3.2</v>
      </c>
      <c r="AN935" s="134">
        <v>1.76</v>
      </c>
      <c r="AO935" s="134">
        <v>8.3000000000000004E-2</v>
      </c>
      <c r="AP935" s="134">
        <v>0.01</v>
      </c>
      <c r="AQ935" s="134">
        <v>0.01</v>
      </c>
      <c r="AR935" s="134">
        <v>2.5499999999999998</v>
      </c>
      <c r="AS935" s="134"/>
      <c r="AT935" s="133" t="s">
        <v>7071</v>
      </c>
      <c r="AU935" s="133" t="s">
        <v>1771</v>
      </c>
      <c r="AV935" s="133" t="s">
        <v>9615</v>
      </c>
      <c r="AW935" s="133" t="s">
        <v>9629</v>
      </c>
    </row>
    <row r="936" spans="1:49" x14ac:dyDescent="0.25">
      <c r="A936" s="80" t="s">
        <v>1800</v>
      </c>
      <c r="B936" s="80" t="s">
        <v>1815</v>
      </c>
      <c r="C936" s="80" t="s">
        <v>12703</v>
      </c>
      <c r="D936" s="80" t="s">
        <v>12704</v>
      </c>
      <c r="E936" s="80" t="s">
        <v>7086</v>
      </c>
      <c r="F936" s="80" t="s">
        <v>12705</v>
      </c>
      <c r="G936" s="80" t="s">
        <v>12706</v>
      </c>
      <c r="H936" s="80" t="s">
        <v>12707</v>
      </c>
      <c r="I936" s="80" t="s">
        <v>9635</v>
      </c>
      <c r="K936" s="80" t="s">
        <v>12342</v>
      </c>
      <c r="L936" s="80" t="s">
        <v>12228</v>
      </c>
      <c r="M936" s="80" t="s">
        <v>15496</v>
      </c>
      <c r="N936" s="80" t="s">
        <v>10961</v>
      </c>
      <c r="O936" s="80" t="s">
        <v>12708</v>
      </c>
      <c r="P936" s="80" t="s">
        <v>13958</v>
      </c>
      <c r="Q936" s="80" t="s">
        <v>5374</v>
      </c>
      <c r="R936" s="80" t="s">
        <v>12709</v>
      </c>
      <c r="S936" s="80" t="s">
        <v>1759</v>
      </c>
      <c r="T936" s="80" t="s">
        <v>1757</v>
      </c>
      <c r="U936" s="110">
        <v>5</v>
      </c>
      <c r="V936" s="110">
        <v>30</v>
      </c>
      <c r="W936" s="91">
        <v>2.1749999999999998</v>
      </c>
      <c r="X936" s="91">
        <v>26.1</v>
      </c>
      <c r="Y936" s="110" t="s">
        <v>14932</v>
      </c>
      <c r="Z936" s="110" t="s">
        <v>1</v>
      </c>
      <c r="AB936" s="133" t="s">
        <v>13057</v>
      </c>
      <c r="AC936" s="133" t="s">
        <v>13058</v>
      </c>
      <c r="AD936" s="133" t="s">
        <v>1764</v>
      </c>
      <c r="AE936" s="79">
        <v>48</v>
      </c>
      <c r="AF936" s="79" t="s">
        <v>13179</v>
      </c>
      <c r="AG936" s="134">
        <v>8.5429999999999993</v>
      </c>
      <c r="AH936" s="134">
        <v>8.0709999999999997</v>
      </c>
      <c r="AI936" s="134">
        <v>6.0629999999999997</v>
      </c>
      <c r="AJ936" s="134">
        <v>0.26200000000000001</v>
      </c>
      <c r="AK936" s="134">
        <v>9.2520000000000007</v>
      </c>
      <c r="AL936" s="134">
        <v>8.6609999999999996</v>
      </c>
      <c r="AM936" s="134">
        <v>17.52</v>
      </c>
      <c r="AN936" s="134">
        <v>3.28</v>
      </c>
      <c r="AO936" s="134">
        <v>0.81200000000000006</v>
      </c>
      <c r="AP936" s="134">
        <v>9</v>
      </c>
      <c r="AQ936" s="134">
        <v>9</v>
      </c>
      <c r="AR936" s="134">
        <v>7</v>
      </c>
      <c r="AS936" s="134"/>
      <c r="AT936" s="133" t="s">
        <v>9554</v>
      </c>
      <c r="AU936" s="133" t="s">
        <v>1774</v>
      </c>
      <c r="AV936" s="133" t="s">
        <v>9598</v>
      </c>
      <c r="AW936" s="133" t="s">
        <v>9629</v>
      </c>
    </row>
    <row r="937" spans="1:49" x14ac:dyDescent="0.25">
      <c r="A937" s="80" t="s">
        <v>1779</v>
      </c>
      <c r="B937" s="80" t="s">
        <v>1796</v>
      </c>
      <c r="C937" s="80" t="s">
        <v>10581</v>
      </c>
      <c r="D937" s="80" t="s">
        <v>10582</v>
      </c>
      <c r="E937" s="80" t="s">
        <v>1787</v>
      </c>
      <c r="F937" s="80" t="s">
        <v>10583</v>
      </c>
      <c r="G937" s="80" t="s">
        <v>9947</v>
      </c>
      <c r="H937" s="80" t="s">
        <v>10584</v>
      </c>
      <c r="I937" s="80" t="s">
        <v>9635</v>
      </c>
      <c r="K937" s="80" t="s">
        <v>1820</v>
      </c>
      <c r="L937" s="80" t="s">
        <v>1020</v>
      </c>
      <c r="M937" s="80" t="s">
        <v>2989</v>
      </c>
      <c r="N937" s="80" t="s">
        <v>3454</v>
      </c>
      <c r="O937" s="80" t="s">
        <v>3846</v>
      </c>
      <c r="P937" s="80" t="s">
        <v>5079</v>
      </c>
      <c r="Q937" s="80" t="s">
        <v>5374</v>
      </c>
      <c r="R937" s="80" t="s">
        <v>6576</v>
      </c>
      <c r="S937" s="80" t="s">
        <v>1760</v>
      </c>
      <c r="T937" s="80" t="s">
        <v>1757</v>
      </c>
      <c r="U937" s="110">
        <v>4.9000000000000004</v>
      </c>
      <c r="V937" s="110">
        <v>29.4</v>
      </c>
      <c r="W937" s="91">
        <v>1.8374999999999999</v>
      </c>
      <c r="X937" s="91">
        <v>22.05</v>
      </c>
      <c r="Y937" s="110" t="s">
        <v>7087</v>
      </c>
      <c r="Z937" s="110" t="s">
        <v>1</v>
      </c>
      <c r="AB937" s="133" t="s">
        <v>8286</v>
      </c>
      <c r="AC937" s="133" t="s">
        <v>9388</v>
      </c>
      <c r="AD937" s="133" t="s">
        <v>1757</v>
      </c>
      <c r="AE937" s="79">
        <v>144</v>
      </c>
      <c r="AF937" s="79" t="s">
        <v>11288</v>
      </c>
      <c r="AG937" s="134">
        <v>0.125</v>
      </c>
      <c r="AH937" s="134">
        <v>6.75</v>
      </c>
      <c r="AI937" s="134">
        <v>11</v>
      </c>
      <c r="AJ937" s="134">
        <v>0.11799999999999999</v>
      </c>
      <c r="AK937" s="134">
        <v>11</v>
      </c>
      <c r="AL937" s="134">
        <v>7</v>
      </c>
      <c r="AM937" s="134">
        <v>1.5</v>
      </c>
      <c r="AN937" s="134">
        <v>1.47</v>
      </c>
      <c r="AO937" s="134">
        <v>6.7000000000000004E-2</v>
      </c>
      <c r="AP937" s="134">
        <v>2.5000000000000001E-2</v>
      </c>
      <c r="AQ937" s="134">
        <v>6.5</v>
      </c>
      <c r="AR937" s="134">
        <v>8.75</v>
      </c>
      <c r="AS937" s="134"/>
      <c r="AT937" s="133" t="s">
        <v>1762</v>
      </c>
      <c r="AU937" s="133" t="s">
        <v>1775</v>
      </c>
      <c r="AV937" s="133" t="s">
        <v>9616</v>
      </c>
      <c r="AW937" s="133" t="s">
        <v>9632</v>
      </c>
    </row>
    <row r="938" spans="1:49" x14ac:dyDescent="0.25">
      <c r="A938" s="80" t="s">
        <v>1798</v>
      </c>
      <c r="B938" s="80" t="s">
        <v>1780</v>
      </c>
      <c r="C938" s="80" t="s">
        <v>10126</v>
      </c>
      <c r="D938" s="80" t="s">
        <v>10127</v>
      </c>
      <c r="E938" s="80" t="s">
        <v>7072</v>
      </c>
      <c r="F938" s="80" t="s">
        <v>10136</v>
      </c>
      <c r="G938" s="80" t="s">
        <v>9853</v>
      </c>
      <c r="H938" s="80" t="s">
        <v>10137</v>
      </c>
      <c r="I938" s="80" t="s">
        <v>1798</v>
      </c>
      <c r="K938" s="80" t="s">
        <v>1820</v>
      </c>
      <c r="L938" s="80" t="s">
        <v>350</v>
      </c>
      <c r="M938" s="80" t="s">
        <v>2448</v>
      </c>
      <c r="N938" s="80" t="s">
        <v>3398</v>
      </c>
      <c r="O938" s="80" t="s">
        <v>3667</v>
      </c>
      <c r="P938" s="80" t="s">
        <v>4587</v>
      </c>
      <c r="Q938" s="80" t="s">
        <v>1798</v>
      </c>
      <c r="R938" s="80" t="s">
        <v>6013</v>
      </c>
      <c r="S938" s="80" t="s">
        <v>7063</v>
      </c>
      <c r="T938" s="80" t="s">
        <v>1757</v>
      </c>
      <c r="U938" s="110">
        <v>3.5</v>
      </c>
      <c r="V938" s="110">
        <v>21</v>
      </c>
      <c r="W938" s="91">
        <v>1.6240000000000001</v>
      </c>
      <c r="X938" s="91">
        <v>19.488</v>
      </c>
      <c r="Y938" s="110" t="s">
        <v>14932</v>
      </c>
      <c r="Z938" s="110" t="s">
        <v>1</v>
      </c>
      <c r="AB938" s="133" t="s">
        <v>7722</v>
      </c>
      <c r="AC938" s="133" t="s">
        <v>9131</v>
      </c>
      <c r="AD938" s="133" t="s">
        <v>1757</v>
      </c>
      <c r="AE938" s="79">
        <v>144</v>
      </c>
      <c r="AF938" s="79" t="s">
        <v>11204</v>
      </c>
      <c r="AG938" s="134">
        <v>1.85</v>
      </c>
      <c r="AH938" s="134">
        <v>1.85</v>
      </c>
      <c r="AI938" s="134">
        <v>2.95</v>
      </c>
      <c r="AJ938" s="134">
        <v>0.112</v>
      </c>
      <c r="AK938" s="134">
        <v>7.7</v>
      </c>
      <c r="AL938" s="134">
        <v>5.85</v>
      </c>
      <c r="AM938" s="134">
        <v>3.2</v>
      </c>
      <c r="AN938" s="134">
        <v>1.4</v>
      </c>
      <c r="AO938" s="134">
        <v>8.3000000000000004E-2</v>
      </c>
      <c r="AP938" s="134">
        <v>0.1</v>
      </c>
      <c r="AQ938" s="134">
        <v>0.1</v>
      </c>
      <c r="AR938" s="134">
        <v>2.5499999999999998</v>
      </c>
      <c r="AS938" s="134"/>
      <c r="AT938" s="133" t="s">
        <v>7071</v>
      </c>
      <c r="AU938" s="133" t="s">
        <v>1771</v>
      </c>
      <c r="AV938" s="133" t="s">
        <v>9615</v>
      </c>
      <c r="AW938" s="133" t="s">
        <v>9629</v>
      </c>
    </row>
    <row r="939" spans="1:49" x14ac:dyDescent="0.25">
      <c r="A939" s="80" t="s">
        <v>1800</v>
      </c>
      <c r="B939" s="80" t="s">
        <v>1815</v>
      </c>
      <c r="C939" s="80" t="s">
        <v>10758</v>
      </c>
      <c r="D939" s="80" t="s">
        <v>10759</v>
      </c>
      <c r="E939" s="80" t="s">
        <v>1785</v>
      </c>
      <c r="F939" s="80" t="s">
        <v>10760</v>
      </c>
      <c r="G939" s="80" t="s">
        <v>9663</v>
      </c>
      <c r="H939" s="80" t="s">
        <v>10761</v>
      </c>
      <c r="I939" s="80" t="s">
        <v>9635</v>
      </c>
      <c r="K939" s="80" t="s">
        <v>12342</v>
      </c>
      <c r="L939" s="80" t="s">
        <v>12231</v>
      </c>
      <c r="M939" s="80" t="s">
        <v>12714</v>
      </c>
      <c r="N939" s="80" t="s">
        <v>10961</v>
      </c>
      <c r="O939" s="80" t="s">
        <v>12715</v>
      </c>
      <c r="P939" s="80" t="s">
        <v>13959</v>
      </c>
      <c r="Q939" s="80" t="s">
        <v>5374</v>
      </c>
      <c r="R939" s="80" t="s">
        <v>12716</v>
      </c>
      <c r="S939" s="80" t="s">
        <v>1767</v>
      </c>
      <c r="T939" s="80" t="s">
        <v>1757</v>
      </c>
      <c r="U939" s="110">
        <v>3.35</v>
      </c>
      <c r="V939" s="110">
        <v>20.100000000000001</v>
      </c>
      <c r="W939" s="91">
        <v>1.6708099999999999</v>
      </c>
      <c r="X939" s="91">
        <v>20.04975</v>
      </c>
      <c r="Y939" s="110" t="s">
        <v>14933</v>
      </c>
      <c r="Z939" s="110" t="s">
        <v>1</v>
      </c>
      <c r="AB939" s="133" t="s">
        <v>13061</v>
      </c>
      <c r="AC939" s="133" t="s">
        <v>13062</v>
      </c>
      <c r="AD939" s="133" t="s">
        <v>1757</v>
      </c>
      <c r="AE939" s="79">
        <v>144</v>
      </c>
      <c r="AF939" s="79" t="s">
        <v>12098</v>
      </c>
      <c r="AG939" s="134">
        <v>0.5</v>
      </c>
      <c r="AH939" s="134">
        <v>7</v>
      </c>
      <c r="AI939" s="134">
        <v>10.25</v>
      </c>
      <c r="AJ939" s="134">
        <v>8.7999999999999995E-2</v>
      </c>
      <c r="AK939" s="134">
        <v>8.875</v>
      </c>
      <c r="AL939" s="134">
        <v>6.625</v>
      </c>
      <c r="AM939" s="134">
        <v>2.875</v>
      </c>
      <c r="AN939" s="134">
        <v>1.1000000000000001</v>
      </c>
      <c r="AO939" s="134">
        <v>9.8000000000000004E-2</v>
      </c>
      <c r="AP939" s="134">
        <v>0.05</v>
      </c>
      <c r="AQ939" s="134">
        <v>6.25</v>
      </c>
      <c r="AR939" s="134">
        <v>7</v>
      </c>
      <c r="AS939" s="134"/>
      <c r="AT939" s="133" t="s">
        <v>1775</v>
      </c>
      <c r="AU939" s="133" t="s">
        <v>1765</v>
      </c>
      <c r="AV939" s="133" t="s">
        <v>9625</v>
      </c>
      <c r="AW939" s="133" t="s">
        <v>9629</v>
      </c>
    </row>
    <row r="940" spans="1:49" x14ac:dyDescent="0.25">
      <c r="A940" s="80" t="s">
        <v>1779</v>
      </c>
      <c r="B940" s="80" t="s">
        <v>1796</v>
      </c>
      <c r="C940" s="80" t="s">
        <v>9564</v>
      </c>
      <c r="D940" s="80" t="s">
        <v>9742</v>
      </c>
      <c r="E940" s="80" t="s">
        <v>1788</v>
      </c>
      <c r="F940" s="80" t="s">
        <v>9743</v>
      </c>
      <c r="G940" s="80" t="s">
        <v>9744</v>
      </c>
      <c r="H940" s="80" t="s">
        <v>9732</v>
      </c>
      <c r="I940" s="80" t="s">
        <v>5377</v>
      </c>
      <c r="K940" s="80" t="s">
        <v>1820</v>
      </c>
      <c r="L940" s="80" t="s">
        <v>1404</v>
      </c>
      <c r="M940" s="80" t="s">
        <v>2991</v>
      </c>
      <c r="N940" s="80" t="s">
        <v>3454</v>
      </c>
      <c r="O940" s="80" t="s">
        <v>3537</v>
      </c>
      <c r="P940" s="80" t="s">
        <v>5081</v>
      </c>
      <c r="Q940" s="80" t="s">
        <v>5374</v>
      </c>
      <c r="R940" s="80" t="s">
        <v>6578</v>
      </c>
      <c r="S940" s="80" t="s">
        <v>1765</v>
      </c>
      <c r="T940" s="80" t="s">
        <v>1757</v>
      </c>
      <c r="U940" s="110">
        <v>5.05</v>
      </c>
      <c r="V940" s="110">
        <v>30.3</v>
      </c>
      <c r="W940" s="91">
        <v>1.2625</v>
      </c>
      <c r="X940" s="91">
        <v>15.15</v>
      </c>
      <c r="Y940" s="110" t="s">
        <v>7087</v>
      </c>
      <c r="Z940" s="110" t="s">
        <v>1</v>
      </c>
      <c r="AB940" s="133" t="s">
        <v>8288</v>
      </c>
      <c r="AC940" s="133" t="s">
        <v>8288</v>
      </c>
      <c r="AD940" s="133" t="s">
        <v>1759</v>
      </c>
      <c r="AE940" s="79">
        <v>12</v>
      </c>
      <c r="AF940" s="79" t="s">
        <v>11127</v>
      </c>
      <c r="AG940" s="134">
        <v>0.625</v>
      </c>
      <c r="AH940" s="134">
        <v>5</v>
      </c>
      <c r="AI940" s="134">
        <v>5</v>
      </c>
      <c r="AJ940" s="134">
        <v>0.09</v>
      </c>
      <c r="AK940" s="134">
        <v>10.125</v>
      </c>
      <c r="AL940" s="134">
        <v>5.375</v>
      </c>
      <c r="AM940" s="134">
        <v>5.5</v>
      </c>
      <c r="AN940" s="134">
        <v>1.25</v>
      </c>
      <c r="AO940" s="134">
        <v>0.17299999999999999</v>
      </c>
      <c r="AP940" s="134">
        <v>5.5E-2</v>
      </c>
      <c r="AQ940" s="134">
        <v>10</v>
      </c>
      <c r="AR940" s="134">
        <v>10</v>
      </c>
      <c r="AS940" s="134">
        <v>6.0000000000000001E-3</v>
      </c>
      <c r="AT940" s="133" t="s">
        <v>1768</v>
      </c>
      <c r="AU940" s="133" t="s">
        <v>1760</v>
      </c>
      <c r="AV940" s="133" t="s">
        <v>9601</v>
      </c>
      <c r="AW940" s="133" t="s">
        <v>9630</v>
      </c>
    </row>
    <row r="941" spans="1:49" x14ac:dyDescent="0.25">
      <c r="A941" s="80" t="s">
        <v>1800</v>
      </c>
      <c r="B941" s="80" t="s">
        <v>1815</v>
      </c>
      <c r="C941" s="80" t="s">
        <v>10041</v>
      </c>
      <c r="D941" s="80" t="s">
        <v>10042</v>
      </c>
      <c r="E941" s="80" t="s">
        <v>7086</v>
      </c>
      <c r="F941" s="80" t="s">
        <v>10043</v>
      </c>
      <c r="G941" s="80" t="s">
        <v>9716</v>
      </c>
      <c r="H941" s="80" t="s">
        <v>10044</v>
      </c>
      <c r="I941" s="80" t="s">
        <v>9635</v>
      </c>
      <c r="K941" s="80" t="s">
        <v>12342</v>
      </c>
      <c r="L941" s="80" t="s">
        <v>12233</v>
      </c>
      <c r="M941" s="80" t="s">
        <v>12719</v>
      </c>
      <c r="N941" s="80" t="s">
        <v>10961</v>
      </c>
      <c r="O941" s="80" t="s">
        <v>12720</v>
      </c>
      <c r="P941" s="80" t="s">
        <v>13960</v>
      </c>
      <c r="Q941" s="80" t="s">
        <v>5374</v>
      </c>
      <c r="R941" s="80" t="s">
        <v>12721</v>
      </c>
      <c r="S941" s="80" t="s">
        <v>1759</v>
      </c>
      <c r="T941" s="80" t="s">
        <v>1757</v>
      </c>
      <c r="U941" s="110">
        <v>4.95</v>
      </c>
      <c r="V941" s="110">
        <v>29.7</v>
      </c>
      <c r="W941" s="91">
        <v>2.1532499999999999</v>
      </c>
      <c r="X941" s="91">
        <v>25.838999999999999</v>
      </c>
      <c r="Y941" s="110" t="s">
        <v>14932</v>
      </c>
      <c r="Z941" s="110" t="s">
        <v>1</v>
      </c>
      <c r="AB941" s="133" t="s">
        <v>13064</v>
      </c>
      <c r="AC941" s="133" t="s">
        <v>13065</v>
      </c>
      <c r="AD941" s="133" t="s">
        <v>1764</v>
      </c>
      <c r="AE941" s="79">
        <v>48</v>
      </c>
      <c r="AF941" s="79" t="s">
        <v>13180</v>
      </c>
      <c r="AG941" s="134">
        <v>17.48</v>
      </c>
      <c r="AH941" s="134">
        <v>6.4569999999999999</v>
      </c>
      <c r="AI941" s="134">
        <v>0.98399999999999999</v>
      </c>
      <c r="AJ941" s="134">
        <v>0.28699999999999998</v>
      </c>
      <c r="AK941" s="134">
        <v>17.913</v>
      </c>
      <c r="AL941" s="134">
        <v>6.89</v>
      </c>
      <c r="AM941" s="134">
        <v>2.7559999999999998</v>
      </c>
      <c r="AN941" s="134">
        <v>3.5859999999999999</v>
      </c>
      <c r="AO941" s="134">
        <v>0.19700000000000001</v>
      </c>
      <c r="AP941" s="134">
        <v>0</v>
      </c>
      <c r="AQ941" s="134">
        <v>17</v>
      </c>
      <c r="AR941" s="134">
        <v>6.5</v>
      </c>
      <c r="AS941" s="134"/>
      <c r="AT941" s="133" t="s">
        <v>1771</v>
      </c>
      <c r="AU941" s="133" t="s">
        <v>1795</v>
      </c>
      <c r="AV941" s="133" t="s">
        <v>9607</v>
      </c>
      <c r="AW941" s="133" t="s">
        <v>9629</v>
      </c>
    </row>
    <row r="942" spans="1:49" x14ac:dyDescent="0.25">
      <c r="A942" s="80" t="s">
        <v>1798</v>
      </c>
      <c r="B942" s="80" t="s">
        <v>1780</v>
      </c>
      <c r="C942" s="80" t="s">
        <v>10138</v>
      </c>
      <c r="D942" s="80" t="s">
        <v>10139</v>
      </c>
      <c r="E942" s="80" t="s">
        <v>1799</v>
      </c>
      <c r="F942" s="80" t="s">
        <v>10140</v>
      </c>
      <c r="G942" s="80" t="s">
        <v>9744</v>
      </c>
      <c r="H942" s="80" t="s">
        <v>10141</v>
      </c>
      <c r="I942" s="80" t="s">
        <v>1798</v>
      </c>
      <c r="K942" s="80" t="s">
        <v>12331</v>
      </c>
      <c r="L942" s="80" t="s">
        <v>720</v>
      </c>
      <c r="M942" s="80" t="s">
        <v>2449</v>
      </c>
      <c r="N942" s="80" t="s">
        <v>3369</v>
      </c>
      <c r="O942" s="80" t="s">
        <v>3668</v>
      </c>
      <c r="P942" s="80" t="s">
        <v>4112</v>
      </c>
      <c r="Q942" s="80" t="s">
        <v>1798</v>
      </c>
      <c r="R942" s="80" t="s">
        <v>6014</v>
      </c>
      <c r="S942" s="80" t="s">
        <v>1772</v>
      </c>
      <c r="T942" s="80" t="s">
        <v>1757</v>
      </c>
      <c r="U942" s="110">
        <v>3.6</v>
      </c>
      <c r="V942" s="110">
        <v>21.6</v>
      </c>
      <c r="W942" s="91">
        <v>1.44</v>
      </c>
      <c r="X942" s="91">
        <v>17.28</v>
      </c>
      <c r="Y942" s="110" t="s">
        <v>7087</v>
      </c>
      <c r="Z942" s="110" t="s">
        <v>1</v>
      </c>
      <c r="AB942" s="133" t="s">
        <v>7723</v>
      </c>
      <c r="AC942" s="133" t="s">
        <v>7723</v>
      </c>
      <c r="AD942" s="133" t="s">
        <v>1759</v>
      </c>
      <c r="AE942" s="79">
        <v>12</v>
      </c>
      <c r="AF942" s="79" t="s">
        <v>11168</v>
      </c>
      <c r="AG942" s="134">
        <v>1.5</v>
      </c>
      <c r="AH942" s="134">
        <v>5</v>
      </c>
      <c r="AI942" s="134">
        <v>5</v>
      </c>
      <c r="AJ942" s="134">
        <v>0.18099999999999999</v>
      </c>
      <c r="AK942" s="134">
        <v>10.574999999999999</v>
      </c>
      <c r="AL942" s="134">
        <v>9.4499999999999993</v>
      </c>
      <c r="AM942" s="134">
        <v>5.5250000000000004</v>
      </c>
      <c r="AN942" s="134">
        <v>2.5019999999999998</v>
      </c>
      <c r="AO942" s="134">
        <v>0.32</v>
      </c>
      <c r="AP942" s="134">
        <v>5.0000000000000001E-3</v>
      </c>
      <c r="AQ942" s="134">
        <v>9.8000000000000007</v>
      </c>
      <c r="AR942" s="134">
        <v>9.8000000000000007</v>
      </c>
      <c r="AS942" s="134"/>
      <c r="AT942" s="133" t="s">
        <v>1795</v>
      </c>
      <c r="AU942" s="133" t="s">
        <v>1760</v>
      </c>
      <c r="AV942" s="133" t="s">
        <v>9601</v>
      </c>
      <c r="AW942" s="133" t="s">
        <v>9630</v>
      </c>
    </row>
    <row r="943" spans="1:49" x14ac:dyDescent="0.25">
      <c r="A943" s="80" t="s">
        <v>1800</v>
      </c>
      <c r="B943" s="80" t="s">
        <v>1813</v>
      </c>
      <c r="C943" s="80" t="s">
        <v>9992</v>
      </c>
      <c r="D943" s="80" t="s">
        <v>9993</v>
      </c>
      <c r="E943" s="80" t="s">
        <v>1795</v>
      </c>
      <c r="F943" s="80" t="s">
        <v>9994</v>
      </c>
      <c r="G943" s="80" t="s">
        <v>9700</v>
      </c>
      <c r="H943" s="80" t="s">
        <v>9995</v>
      </c>
      <c r="I943" s="80" t="s">
        <v>9741</v>
      </c>
      <c r="K943" s="80" t="s">
        <v>12337</v>
      </c>
      <c r="L943" s="80" t="s">
        <v>11451</v>
      </c>
      <c r="M943" s="80" t="s">
        <v>15497</v>
      </c>
      <c r="N943" s="80" t="s">
        <v>3407</v>
      </c>
      <c r="O943" s="80" t="s">
        <v>11725</v>
      </c>
      <c r="P943" s="80" t="s">
        <v>1</v>
      </c>
      <c r="Q943" s="80" t="s">
        <v>5374</v>
      </c>
      <c r="R943" s="80" t="s">
        <v>11726</v>
      </c>
      <c r="S943" s="80" t="s">
        <v>1759</v>
      </c>
      <c r="T943" s="80" t="s">
        <v>1757</v>
      </c>
      <c r="U943" s="110">
        <v>7.7</v>
      </c>
      <c r="V943" s="110">
        <v>46.2</v>
      </c>
      <c r="W943" s="91">
        <v>2.8875000000000002</v>
      </c>
      <c r="X943" s="91">
        <v>34.65</v>
      </c>
      <c r="Y943" s="110" t="s">
        <v>7087</v>
      </c>
      <c r="Z943" s="110" t="s">
        <v>1</v>
      </c>
      <c r="AB943" s="133" t="s">
        <v>11983</v>
      </c>
      <c r="AC943" s="133" t="s">
        <v>11983</v>
      </c>
      <c r="AD943" s="133" t="s">
        <v>1759</v>
      </c>
      <c r="AE943" s="79">
        <v>12</v>
      </c>
      <c r="AF943" s="79" t="s">
        <v>15798</v>
      </c>
      <c r="AG943" s="134"/>
      <c r="AH943" s="134"/>
      <c r="AI943" s="134"/>
      <c r="AJ943" s="134"/>
      <c r="AK943" s="134">
        <v>15.188000000000001</v>
      </c>
      <c r="AL943" s="134">
        <v>8.0630000000000006</v>
      </c>
      <c r="AM943" s="134">
        <v>7.875</v>
      </c>
      <c r="AN943" s="134">
        <v>2.89</v>
      </c>
      <c r="AO943" s="134">
        <v>0.55800000000000005</v>
      </c>
      <c r="AP943" s="134">
        <v>0</v>
      </c>
      <c r="AQ943" s="134">
        <v>72</v>
      </c>
      <c r="AR943" s="134">
        <v>29</v>
      </c>
      <c r="AS943" s="134"/>
      <c r="AT943" s="133" t="s">
        <v>1771</v>
      </c>
      <c r="AU943" s="133" t="s">
        <v>1758</v>
      </c>
      <c r="AV943" s="133" t="s">
        <v>9602</v>
      </c>
      <c r="AW943" s="133" t="s">
        <v>9630</v>
      </c>
    </row>
    <row r="944" spans="1:49" x14ac:dyDescent="0.25">
      <c r="A944" s="80" t="s">
        <v>1800</v>
      </c>
      <c r="B944" s="80" t="s">
        <v>1813</v>
      </c>
      <c r="C944" s="80" t="s">
        <v>9560</v>
      </c>
      <c r="D944" s="80" t="s">
        <v>10176</v>
      </c>
      <c r="E944" s="80" t="s">
        <v>7086</v>
      </c>
      <c r="F944" s="80" t="s">
        <v>10177</v>
      </c>
      <c r="G944" s="80" t="s">
        <v>9716</v>
      </c>
      <c r="H944" s="80" t="s">
        <v>10178</v>
      </c>
      <c r="I944" s="80" t="s">
        <v>9635</v>
      </c>
      <c r="K944" s="80" t="s">
        <v>12342</v>
      </c>
      <c r="L944" s="80" t="s">
        <v>12234</v>
      </c>
      <c r="M944" s="80" t="s">
        <v>12722</v>
      </c>
      <c r="N944" s="80" t="s">
        <v>3477</v>
      </c>
      <c r="O944" s="80" t="s">
        <v>11794</v>
      </c>
      <c r="P944" s="80" t="s">
        <v>13961</v>
      </c>
      <c r="Q944" s="80" t="s">
        <v>5374</v>
      </c>
      <c r="R944" s="80" t="s">
        <v>12723</v>
      </c>
      <c r="S944" s="80" t="s">
        <v>1759</v>
      </c>
      <c r="T944" s="80" t="s">
        <v>1757</v>
      </c>
      <c r="U944" s="110">
        <v>5.4</v>
      </c>
      <c r="V944" s="110">
        <v>32.4</v>
      </c>
      <c r="W944" s="91">
        <v>2.3490000000000002</v>
      </c>
      <c r="X944" s="91">
        <v>28.187999999999999</v>
      </c>
      <c r="Y944" s="110" t="s">
        <v>14932</v>
      </c>
      <c r="Z944" s="110" t="s">
        <v>1</v>
      </c>
      <c r="AB944" s="133" t="s">
        <v>13066</v>
      </c>
      <c r="AC944" s="133" t="s">
        <v>13067</v>
      </c>
      <c r="AD944" s="133" t="s">
        <v>1774</v>
      </c>
      <c r="AE944" s="79">
        <v>24</v>
      </c>
      <c r="AF944" s="79" t="s">
        <v>11240</v>
      </c>
      <c r="AG944" s="134">
        <v>1</v>
      </c>
      <c r="AH944" s="134">
        <v>14</v>
      </c>
      <c r="AI944" s="134">
        <v>14</v>
      </c>
      <c r="AJ944" s="134">
        <v>0.65600000000000003</v>
      </c>
      <c r="AK944" s="134">
        <v>13.98</v>
      </c>
      <c r="AL944" s="134">
        <v>2.76</v>
      </c>
      <c r="AM944" s="134">
        <v>10.63</v>
      </c>
      <c r="AN944" s="134">
        <v>8.1999999999999993</v>
      </c>
      <c r="AO944" s="134">
        <v>0.23699999999999999</v>
      </c>
      <c r="AP944" s="134">
        <v>10</v>
      </c>
      <c r="AQ944" s="134">
        <v>14</v>
      </c>
      <c r="AR944" s="134">
        <v>1</v>
      </c>
      <c r="AS944" s="134"/>
      <c r="AT944" s="133" t="s">
        <v>7073</v>
      </c>
      <c r="AU944" s="133" t="s">
        <v>1764</v>
      </c>
      <c r="AV944" s="133" t="s">
        <v>9607</v>
      </c>
      <c r="AW944" s="133" t="s">
        <v>9629</v>
      </c>
    </row>
    <row r="945" spans="1:49" x14ac:dyDescent="0.25">
      <c r="A945" s="80" t="s">
        <v>1779</v>
      </c>
      <c r="B945" s="80" t="s">
        <v>1796</v>
      </c>
      <c r="C945" s="80" t="s">
        <v>10204</v>
      </c>
      <c r="D945" s="80" t="s">
        <v>10205</v>
      </c>
      <c r="E945" s="80" t="s">
        <v>1787</v>
      </c>
      <c r="F945" s="80" t="s">
        <v>10206</v>
      </c>
      <c r="G945" s="80" t="s">
        <v>9705</v>
      </c>
      <c r="H945" s="80" t="s">
        <v>10175</v>
      </c>
      <c r="I945" s="80" t="s">
        <v>9635</v>
      </c>
      <c r="K945" s="80" t="s">
        <v>1820</v>
      </c>
      <c r="L945" s="80" t="s">
        <v>1021</v>
      </c>
      <c r="M945" s="80" t="s">
        <v>2993</v>
      </c>
      <c r="N945" s="80" t="s">
        <v>3454</v>
      </c>
      <c r="O945" s="80" t="s">
        <v>3909</v>
      </c>
      <c r="P945" s="80" t="s">
        <v>5083</v>
      </c>
      <c r="Q945" s="80" t="s">
        <v>5374</v>
      </c>
      <c r="R945" s="80" t="s">
        <v>6580</v>
      </c>
      <c r="S945" s="80" t="s">
        <v>1759</v>
      </c>
      <c r="T945" s="80" t="s">
        <v>1758</v>
      </c>
      <c r="U945" s="110">
        <v>8.25</v>
      </c>
      <c r="V945" s="110">
        <v>24.75</v>
      </c>
      <c r="W945" s="91">
        <v>3.09375</v>
      </c>
      <c r="X945" s="91">
        <v>18.5625</v>
      </c>
      <c r="Y945" s="110" t="s">
        <v>7087</v>
      </c>
      <c r="Z945" s="110" t="s">
        <v>1</v>
      </c>
      <c r="AB945" s="133" t="s">
        <v>8290</v>
      </c>
      <c r="AC945" s="133" t="s">
        <v>9391</v>
      </c>
      <c r="AD945" s="133" t="s">
        <v>1768</v>
      </c>
      <c r="AE945" s="79">
        <v>216</v>
      </c>
      <c r="AF945" s="79" t="s">
        <v>11264</v>
      </c>
      <c r="AG945" s="134">
        <v>0.25</v>
      </c>
      <c r="AH945" s="134">
        <v>6.5</v>
      </c>
      <c r="AI945" s="134">
        <v>6.75</v>
      </c>
      <c r="AJ945" s="134">
        <v>0.15</v>
      </c>
      <c r="AK945" s="134">
        <v>7</v>
      </c>
      <c r="AL945" s="134">
        <v>7</v>
      </c>
      <c r="AM945" s="134">
        <v>1.25</v>
      </c>
      <c r="AN945" s="134">
        <v>0.94</v>
      </c>
      <c r="AO945" s="134">
        <v>3.5000000000000003E-2</v>
      </c>
      <c r="AP945" s="134">
        <v>0.05</v>
      </c>
      <c r="AQ945" s="134">
        <v>100</v>
      </c>
      <c r="AR945" s="134">
        <v>6</v>
      </c>
      <c r="AS945" s="134"/>
      <c r="AT945" s="133" t="s">
        <v>7082</v>
      </c>
      <c r="AU945" s="133" t="s">
        <v>9574</v>
      </c>
      <c r="AV945" s="133" t="s">
        <v>9597</v>
      </c>
      <c r="AW945" s="133" t="s">
        <v>9628</v>
      </c>
    </row>
    <row r="946" spans="1:49" x14ac:dyDescent="0.25">
      <c r="A946" s="80" t="s">
        <v>1798</v>
      </c>
      <c r="B946" s="80" t="s">
        <v>1780</v>
      </c>
      <c r="C946" s="80" t="s">
        <v>10138</v>
      </c>
      <c r="D946" s="80" t="s">
        <v>10139</v>
      </c>
      <c r="E946" s="80" t="s">
        <v>1799</v>
      </c>
      <c r="F946" s="80" t="s">
        <v>10140</v>
      </c>
      <c r="G946" s="80" t="s">
        <v>9744</v>
      </c>
      <c r="H946" s="80" t="s">
        <v>10141</v>
      </c>
      <c r="I946" s="80" t="s">
        <v>1798</v>
      </c>
      <c r="K946" s="80" t="s">
        <v>12331</v>
      </c>
      <c r="L946" s="80" t="s">
        <v>722</v>
      </c>
      <c r="M946" s="80" t="s">
        <v>2450</v>
      </c>
      <c r="N946" s="80" t="s">
        <v>3372</v>
      </c>
      <c r="O946" s="80" t="s">
        <v>3669</v>
      </c>
      <c r="P946" s="80" t="s">
        <v>4091</v>
      </c>
      <c r="Q946" s="80" t="s">
        <v>1798</v>
      </c>
      <c r="R946" s="80" t="s">
        <v>6015</v>
      </c>
      <c r="S946" s="80" t="s">
        <v>1772</v>
      </c>
      <c r="T946" s="80" t="s">
        <v>1757</v>
      </c>
      <c r="U946" s="110">
        <v>3.6</v>
      </c>
      <c r="V946" s="110">
        <v>21.6</v>
      </c>
      <c r="W946" s="91">
        <v>1.44</v>
      </c>
      <c r="X946" s="91">
        <v>17.28</v>
      </c>
      <c r="Y946" s="110" t="s">
        <v>7087</v>
      </c>
      <c r="Z946" s="110" t="s">
        <v>1</v>
      </c>
      <c r="AB946" s="133" t="s">
        <v>7724</v>
      </c>
      <c r="AC946" s="133" t="s">
        <v>7724</v>
      </c>
      <c r="AD946" s="133" t="s">
        <v>1759</v>
      </c>
      <c r="AE946" s="79">
        <v>12</v>
      </c>
      <c r="AF946" s="79" t="s">
        <v>11168</v>
      </c>
      <c r="AG946" s="134">
        <v>1.5</v>
      </c>
      <c r="AH946" s="134">
        <v>5</v>
      </c>
      <c r="AI946" s="134">
        <v>5</v>
      </c>
      <c r="AJ946" s="134">
        <v>0.18099999999999999</v>
      </c>
      <c r="AK946" s="134">
        <v>10.574999999999999</v>
      </c>
      <c r="AL946" s="134">
        <v>9.4499999999999993</v>
      </c>
      <c r="AM946" s="134">
        <v>5.5250000000000004</v>
      </c>
      <c r="AN946" s="134">
        <v>2.5019999999999998</v>
      </c>
      <c r="AO946" s="134">
        <v>0.32</v>
      </c>
      <c r="AP946" s="134">
        <v>5.0000000000000001E-3</v>
      </c>
      <c r="AQ946" s="134">
        <v>9.8000000000000007</v>
      </c>
      <c r="AR946" s="134">
        <v>9.8000000000000007</v>
      </c>
      <c r="AS946" s="134"/>
      <c r="AT946" s="133" t="s">
        <v>1795</v>
      </c>
      <c r="AU946" s="133" t="s">
        <v>1760</v>
      </c>
      <c r="AV946" s="133" t="s">
        <v>9601</v>
      </c>
      <c r="AW946" s="133" t="s">
        <v>9630</v>
      </c>
    </row>
    <row r="947" spans="1:49" x14ac:dyDescent="0.25">
      <c r="A947" s="80" t="s">
        <v>1800</v>
      </c>
      <c r="B947" s="80" t="s">
        <v>1801</v>
      </c>
      <c r="C947" s="80" t="s">
        <v>12654</v>
      </c>
      <c r="D947" s="80" t="s">
        <v>12655</v>
      </c>
      <c r="E947" s="80" t="s">
        <v>7086</v>
      </c>
      <c r="F947" s="80" t="s">
        <v>12656</v>
      </c>
      <c r="G947" s="80" t="s">
        <v>9721</v>
      </c>
      <c r="H947" s="80" t="s">
        <v>12657</v>
      </c>
      <c r="I947" s="80" t="s">
        <v>5374</v>
      </c>
      <c r="K947" s="80" t="s">
        <v>12342</v>
      </c>
      <c r="L947" s="80" t="s">
        <v>12236</v>
      </c>
      <c r="M947" s="80" t="s">
        <v>12726</v>
      </c>
      <c r="N947" s="80" t="s">
        <v>3401</v>
      </c>
      <c r="O947" s="80" t="s">
        <v>12727</v>
      </c>
      <c r="P947" s="80" t="s">
        <v>13962</v>
      </c>
      <c r="Q947" s="80" t="s">
        <v>5374</v>
      </c>
      <c r="R947" s="80" t="s">
        <v>12728</v>
      </c>
      <c r="S947" s="80" t="s">
        <v>1759</v>
      </c>
      <c r="T947" s="80" t="s">
        <v>1757</v>
      </c>
      <c r="U947" s="110">
        <v>6.5</v>
      </c>
      <c r="V947" s="110">
        <v>39</v>
      </c>
      <c r="W947" s="91">
        <v>2.6389999999999998</v>
      </c>
      <c r="X947" s="91">
        <v>31.667999999999999</v>
      </c>
      <c r="Y947" s="110" t="s">
        <v>14932</v>
      </c>
      <c r="Z947" s="110" t="s">
        <v>1</v>
      </c>
      <c r="AB947" s="133" t="s">
        <v>13069</v>
      </c>
      <c r="AC947" s="133" t="s">
        <v>13070</v>
      </c>
      <c r="AD947" s="133" t="s">
        <v>1764</v>
      </c>
      <c r="AE947" s="79">
        <v>48</v>
      </c>
      <c r="AF947" s="79" t="s">
        <v>13181</v>
      </c>
      <c r="AG947" s="134">
        <v>7.2830000000000004</v>
      </c>
      <c r="AH947" s="134">
        <v>7.2830000000000004</v>
      </c>
      <c r="AI947" s="134">
        <v>2.3620000000000001</v>
      </c>
      <c r="AJ947" s="134">
        <v>0.112</v>
      </c>
      <c r="AK947" s="134">
        <v>7.6769999999999996</v>
      </c>
      <c r="AL947" s="134">
        <v>7.6769999999999996</v>
      </c>
      <c r="AM947" s="134">
        <v>6.6539999999999999</v>
      </c>
      <c r="AN947" s="134">
        <v>1.4</v>
      </c>
      <c r="AO947" s="134">
        <v>0.22700000000000001</v>
      </c>
      <c r="AP947" s="134">
        <v>7.28</v>
      </c>
      <c r="AQ947" s="134">
        <v>7.28</v>
      </c>
      <c r="AR947" s="134">
        <v>2.36</v>
      </c>
      <c r="AS947" s="134"/>
      <c r="AT947" s="133" t="s">
        <v>1775</v>
      </c>
      <c r="AU947" s="133" t="s">
        <v>7077</v>
      </c>
      <c r="AV947" s="133" t="s">
        <v>9605</v>
      </c>
      <c r="AW947" s="133" t="s">
        <v>9629</v>
      </c>
    </row>
    <row r="948" spans="1:49" x14ac:dyDescent="0.25">
      <c r="A948" s="80" t="s">
        <v>1779</v>
      </c>
      <c r="B948" s="80" t="s">
        <v>1796</v>
      </c>
      <c r="C948" s="80" t="s">
        <v>9706</v>
      </c>
      <c r="D948" s="80" t="s">
        <v>9707</v>
      </c>
      <c r="E948" s="80" t="s">
        <v>7086</v>
      </c>
      <c r="F948" s="80" t="s">
        <v>9708</v>
      </c>
      <c r="G948" s="80" t="s">
        <v>9709</v>
      </c>
      <c r="H948" s="80" t="s">
        <v>9710</v>
      </c>
      <c r="I948" s="80" t="s">
        <v>9635</v>
      </c>
      <c r="K948" s="80" t="s">
        <v>1820</v>
      </c>
      <c r="L948" s="80" t="s">
        <v>1269</v>
      </c>
      <c r="M948" s="80" t="s">
        <v>2994</v>
      </c>
      <c r="N948" s="80" t="s">
        <v>3454</v>
      </c>
      <c r="O948" s="80" t="s">
        <v>3688</v>
      </c>
      <c r="P948" s="80" t="s">
        <v>5084</v>
      </c>
      <c r="Q948" s="80" t="s">
        <v>5374</v>
      </c>
      <c r="R948" s="80" t="s">
        <v>6581</v>
      </c>
      <c r="S948" s="80" t="s">
        <v>1760</v>
      </c>
      <c r="T948" s="80" t="s">
        <v>1758</v>
      </c>
      <c r="U948" s="110">
        <v>6.4</v>
      </c>
      <c r="V948" s="110">
        <v>19.2</v>
      </c>
      <c r="W948" s="91">
        <v>2.7839999999999998</v>
      </c>
      <c r="X948" s="91">
        <v>16.704000000000001</v>
      </c>
      <c r="Y948" s="110" t="s">
        <v>14932</v>
      </c>
      <c r="Z948" s="110" t="s">
        <v>1</v>
      </c>
      <c r="AB948" s="133" t="s">
        <v>8291</v>
      </c>
      <c r="AC948" s="133" t="s">
        <v>9392</v>
      </c>
      <c r="AD948" s="133" t="s">
        <v>1757</v>
      </c>
      <c r="AE948" s="79">
        <v>72</v>
      </c>
      <c r="AF948" s="79" t="s">
        <v>11094</v>
      </c>
      <c r="AG948" s="134">
        <v>1.75</v>
      </c>
      <c r="AH948" s="134">
        <v>6</v>
      </c>
      <c r="AI948" s="134">
        <v>8</v>
      </c>
      <c r="AJ948" s="134">
        <v>9.0999999999999998E-2</v>
      </c>
      <c r="AK948" s="134">
        <v>8.27</v>
      </c>
      <c r="AL948" s="134">
        <v>6.26</v>
      </c>
      <c r="AM948" s="134">
        <v>4.875</v>
      </c>
      <c r="AN948" s="134">
        <v>0.56999999999999995</v>
      </c>
      <c r="AO948" s="134">
        <v>0.14599999999999999</v>
      </c>
      <c r="AP948" s="134">
        <v>1</v>
      </c>
      <c r="AQ948" s="134">
        <v>2.5499999999999998</v>
      </c>
      <c r="AR948" s="134">
        <v>5.25</v>
      </c>
      <c r="AS948" s="134"/>
      <c r="AT948" s="133" t="s">
        <v>9572</v>
      </c>
      <c r="AU948" s="133" t="s">
        <v>7075</v>
      </c>
      <c r="AV948" s="133" t="s">
        <v>9597</v>
      </c>
      <c r="AW948" s="133" t="s">
        <v>9629</v>
      </c>
    </row>
    <row r="949" spans="1:49" x14ac:dyDescent="0.25">
      <c r="A949" s="80" t="s">
        <v>1800</v>
      </c>
      <c r="B949" s="80" t="s">
        <v>1801</v>
      </c>
      <c r="C949" s="80" t="s">
        <v>11498</v>
      </c>
      <c r="D949" s="80" t="s">
        <v>11582</v>
      </c>
      <c r="E949" s="80" t="s">
        <v>1765</v>
      </c>
      <c r="F949" s="80" t="s">
        <v>10846</v>
      </c>
      <c r="G949" s="80" t="s">
        <v>9785</v>
      </c>
      <c r="H949" s="80" t="s">
        <v>11605</v>
      </c>
      <c r="I949" s="80" t="s">
        <v>9728</v>
      </c>
      <c r="K949" s="80" t="s">
        <v>12337</v>
      </c>
      <c r="L949" s="80" t="s">
        <v>10847</v>
      </c>
      <c r="M949" s="80" t="s">
        <v>10848</v>
      </c>
      <c r="N949" s="80" t="s">
        <v>10850</v>
      </c>
      <c r="O949" s="80" t="s">
        <v>11727</v>
      </c>
      <c r="P949" s="80" t="s">
        <v>1</v>
      </c>
      <c r="Q949" s="80" t="s">
        <v>5379</v>
      </c>
      <c r="R949" s="80" t="s">
        <v>11728</v>
      </c>
      <c r="S949" s="80" t="s">
        <v>1759</v>
      </c>
      <c r="T949" s="80" t="s">
        <v>1759</v>
      </c>
      <c r="U949" s="110">
        <v>159.6</v>
      </c>
      <c r="V949" s="110">
        <v>100.8</v>
      </c>
      <c r="W949" s="91">
        <v>110.88</v>
      </c>
      <c r="X949" s="91">
        <v>110.88</v>
      </c>
      <c r="Y949" s="110" t="s">
        <v>7087</v>
      </c>
      <c r="Z949" s="110" t="s">
        <v>1</v>
      </c>
      <c r="AB949" s="133" t="s">
        <v>10849</v>
      </c>
      <c r="AC949" s="133" t="s">
        <v>10849</v>
      </c>
      <c r="AD949" s="133" t="s">
        <v>1759</v>
      </c>
      <c r="AE949" s="79">
        <v>1</v>
      </c>
      <c r="AF949" s="79" t="s">
        <v>15798</v>
      </c>
      <c r="AG949" s="134"/>
      <c r="AH949" s="134"/>
      <c r="AI949" s="134"/>
      <c r="AJ949" s="134"/>
      <c r="AK949" s="134">
        <v>51.938000000000002</v>
      </c>
      <c r="AL949" s="134">
        <v>15.813000000000001</v>
      </c>
      <c r="AM949" s="134">
        <v>7.9379999999999997</v>
      </c>
      <c r="AN949" s="134">
        <v>18.14</v>
      </c>
      <c r="AO949" s="134">
        <v>3.7730000000000001</v>
      </c>
      <c r="AP949" s="134"/>
      <c r="AQ949" s="134"/>
      <c r="AR949" s="134"/>
      <c r="AS949" s="134"/>
      <c r="AT949" s="133" t="s">
        <v>7065</v>
      </c>
      <c r="AU949" s="133" t="s">
        <v>1769</v>
      </c>
      <c r="AV949" s="133" t="s">
        <v>9602</v>
      </c>
      <c r="AW949" s="133" t="s">
        <v>9630</v>
      </c>
    </row>
    <row r="950" spans="1:49" x14ac:dyDescent="0.25">
      <c r="A950" s="80" t="s">
        <v>1800</v>
      </c>
      <c r="B950" s="80" t="s">
        <v>1801</v>
      </c>
      <c r="C950" s="80" t="s">
        <v>9636</v>
      </c>
      <c r="D950" s="80" t="s">
        <v>9637</v>
      </c>
      <c r="E950" s="80" t="s">
        <v>7086</v>
      </c>
      <c r="F950" s="80" t="s">
        <v>10711</v>
      </c>
      <c r="G950" s="80" t="s">
        <v>9734</v>
      </c>
      <c r="H950" s="80" t="s">
        <v>10712</v>
      </c>
      <c r="I950" s="80" t="s">
        <v>9635</v>
      </c>
      <c r="K950" s="80" t="s">
        <v>12342</v>
      </c>
      <c r="L950" s="80" t="s">
        <v>12238</v>
      </c>
      <c r="M950" s="80" t="s">
        <v>12731</v>
      </c>
      <c r="N950" s="80" t="s">
        <v>3401</v>
      </c>
      <c r="O950" s="80" t="s">
        <v>12732</v>
      </c>
      <c r="P950" s="80" t="s">
        <v>13963</v>
      </c>
      <c r="Q950" s="80" t="s">
        <v>5374</v>
      </c>
      <c r="R950" s="80" t="s">
        <v>12733</v>
      </c>
      <c r="S950" s="80" t="s">
        <v>1759</v>
      </c>
      <c r="T950" s="80" t="s">
        <v>1757</v>
      </c>
      <c r="U950" s="110">
        <v>9.1</v>
      </c>
      <c r="V950" s="110">
        <v>54.6</v>
      </c>
      <c r="W950" s="91">
        <v>3.9584999999999999</v>
      </c>
      <c r="X950" s="91">
        <v>47.502000000000002</v>
      </c>
      <c r="Y950" s="110" t="s">
        <v>14932</v>
      </c>
      <c r="Z950" s="110" t="s">
        <v>1</v>
      </c>
      <c r="AB950" s="133" t="s">
        <v>13072</v>
      </c>
      <c r="AC950" s="133" t="s">
        <v>13073</v>
      </c>
      <c r="AD950" s="133" t="s">
        <v>1764</v>
      </c>
      <c r="AE950" s="79">
        <v>48</v>
      </c>
      <c r="AF950" s="79" t="s">
        <v>13182</v>
      </c>
      <c r="AG950" s="134">
        <v>7.5</v>
      </c>
      <c r="AH950" s="134">
        <v>9.5</v>
      </c>
      <c r="AI950" s="134">
        <v>1</v>
      </c>
      <c r="AJ950" s="134">
        <v>0.24</v>
      </c>
      <c r="AK950" s="134">
        <v>8</v>
      </c>
      <c r="AL950" s="134">
        <v>10</v>
      </c>
      <c r="AM950" s="134">
        <v>12</v>
      </c>
      <c r="AN950" s="134">
        <v>3</v>
      </c>
      <c r="AO950" s="134">
        <v>0.55600000000000005</v>
      </c>
      <c r="AP950" s="134"/>
      <c r="AQ950" s="134">
        <v>6.75</v>
      </c>
      <c r="AR950" s="134">
        <v>7.5</v>
      </c>
      <c r="AS950" s="134"/>
      <c r="AT950" s="133" t="s">
        <v>1762</v>
      </c>
      <c r="AU950" s="133" t="s">
        <v>1764</v>
      </c>
      <c r="AV950" s="133" t="s">
        <v>9597</v>
      </c>
      <c r="AW950" s="133" t="s">
        <v>9629</v>
      </c>
    </row>
    <row r="951" spans="1:49" x14ac:dyDescent="0.25">
      <c r="A951" s="80" t="s">
        <v>1798</v>
      </c>
      <c r="B951" s="80" t="s">
        <v>1780</v>
      </c>
      <c r="C951" s="80" t="s">
        <v>10138</v>
      </c>
      <c r="D951" s="80" t="s">
        <v>10139</v>
      </c>
      <c r="E951" s="80" t="s">
        <v>1799</v>
      </c>
      <c r="F951" s="80" t="s">
        <v>10140</v>
      </c>
      <c r="G951" s="80" t="s">
        <v>9744</v>
      </c>
      <c r="H951" s="80" t="s">
        <v>10141</v>
      </c>
      <c r="I951" s="80" t="s">
        <v>1798</v>
      </c>
      <c r="K951" s="80" t="s">
        <v>12331</v>
      </c>
      <c r="L951" s="80" t="s">
        <v>1148</v>
      </c>
      <c r="M951" s="80" t="s">
        <v>2451</v>
      </c>
      <c r="N951" s="80" t="s">
        <v>3390</v>
      </c>
      <c r="O951" s="80" t="s">
        <v>3670</v>
      </c>
      <c r="P951" s="80" t="s">
        <v>4117</v>
      </c>
      <c r="Q951" s="80" t="s">
        <v>1798</v>
      </c>
      <c r="R951" s="80" t="s">
        <v>6016</v>
      </c>
      <c r="S951" s="80" t="s">
        <v>1772</v>
      </c>
      <c r="T951" s="80" t="s">
        <v>1757</v>
      </c>
      <c r="U951" s="110">
        <v>3.6</v>
      </c>
      <c r="V951" s="110">
        <v>21.6</v>
      </c>
      <c r="W951" s="91">
        <v>1.44</v>
      </c>
      <c r="X951" s="91">
        <v>17.28</v>
      </c>
      <c r="Y951" s="110" t="s">
        <v>7087</v>
      </c>
      <c r="Z951" s="110" t="s">
        <v>1</v>
      </c>
      <c r="AB951" s="133" t="s">
        <v>7725</v>
      </c>
      <c r="AC951" s="133" t="s">
        <v>7725</v>
      </c>
      <c r="AD951" s="133" t="s">
        <v>1759</v>
      </c>
      <c r="AE951" s="79">
        <v>12</v>
      </c>
      <c r="AF951" s="79" t="s">
        <v>11168</v>
      </c>
      <c r="AG951" s="134">
        <v>1.5</v>
      </c>
      <c r="AH951" s="134">
        <v>5</v>
      </c>
      <c r="AI951" s="134">
        <v>5</v>
      </c>
      <c r="AJ951" s="134">
        <v>0.18099999999999999</v>
      </c>
      <c r="AK951" s="134">
        <v>10.574999999999999</v>
      </c>
      <c r="AL951" s="134">
        <v>9.4499999999999993</v>
      </c>
      <c r="AM951" s="134">
        <v>5.5250000000000004</v>
      </c>
      <c r="AN951" s="134">
        <v>2.5019999999999998</v>
      </c>
      <c r="AO951" s="134">
        <v>0.32</v>
      </c>
      <c r="AP951" s="134">
        <v>5.0000000000000001E-3</v>
      </c>
      <c r="AQ951" s="134">
        <v>9.8000000000000007</v>
      </c>
      <c r="AR951" s="134">
        <v>9.8000000000000007</v>
      </c>
      <c r="AS951" s="134"/>
      <c r="AT951" s="133" t="s">
        <v>1795</v>
      </c>
      <c r="AU951" s="133" t="s">
        <v>1760</v>
      </c>
      <c r="AV951" s="133" t="s">
        <v>9601</v>
      </c>
      <c r="AW951" s="133" t="s">
        <v>9630</v>
      </c>
    </row>
    <row r="952" spans="1:49" x14ac:dyDescent="0.25">
      <c r="A952" s="80" t="s">
        <v>1779</v>
      </c>
      <c r="B952" s="80" t="s">
        <v>1796</v>
      </c>
      <c r="C952" s="80" t="s">
        <v>10351</v>
      </c>
      <c r="D952" s="80" t="s">
        <v>10352</v>
      </c>
      <c r="E952" s="80" t="s">
        <v>7086</v>
      </c>
      <c r="F952" s="80" t="s">
        <v>10353</v>
      </c>
      <c r="G952" s="80" t="s">
        <v>10336</v>
      </c>
      <c r="H952" s="80" t="s">
        <v>10354</v>
      </c>
      <c r="I952" s="80" t="s">
        <v>9635</v>
      </c>
      <c r="K952" s="80" t="s">
        <v>1820</v>
      </c>
      <c r="L952" s="80" t="s">
        <v>1270</v>
      </c>
      <c r="M952" s="80" t="s">
        <v>2996</v>
      </c>
      <c r="N952" s="80" t="s">
        <v>3454</v>
      </c>
      <c r="O952" s="80" t="s">
        <v>3850</v>
      </c>
      <c r="P952" s="80" t="s">
        <v>5086</v>
      </c>
      <c r="Q952" s="80" t="s">
        <v>5374</v>
      </c>
      <c r="R952" s="80" t="s">
        <v>6583</v>
      </c>
      <c r="S952" s="80" t="s">
        <v>1769</v>
      </c>
      <c r="T952" s="80" t="s">
        <v>1757</v>
      </c>
      <c r="U952" s="110">
        <v>8.8000000000000007</v>
      </c>
      <c r="V952" s="110">
        <v>52.8</v>
      </c>
      <c r="W952" s="91">
        <v>3.8279999999999998</v>
      </c>
      <c r="X952" s="91">
        <v>45.936</v>
      </c>
      <c r="Y952" s="110" t="s">
        <v>14932</v>
      </c>
      <c r="Z952" s="110" t="s">
        <v>1</v>
      </c>
      <c r="AB952" s="133" t="s">
        <v>8293</v>
      </c>
      <c r="AC952" s="133" t="s">
        <v>9394</v>
      </c>
      <c r="AD952" s="133" t="s">
        <v>1757</v>
      </c>
      <c r="AE952" s="79">
        <v>144</v>
      </c>
      <c r="AF952" s="79" t="s">
        <v>11344</v>
      </c>
      <c r="AG952" s="134">
        <v>0.25</v>
      </c>
      <c r="AH952" s="134">
        <v>8</v>
      </c>
      <c r="AI952" s="134">
        <v>9</v>
      </c>
      <c r="AJ952" s="134">
        <v>0.112</v>
      </c>
      <c r="AK952" s="134">
        <v>8.5</v>
      </c>
      <c r="AL952" s="134">
        <v>8.5</v>
      </c>
      <c r="AM952" s="134">
        <v>2</v>
      </c>
      <c r="AN952" s="134">
        <v>1.4</v>
      </c>
      <c r="AO952" s="134">
        <v>8.4000000000000005E-2</v>
      </c>
      <c r="AP952" s="134">
        <v>0.5</v>
      </c>
      <c r="AQ952" s="134">
        <v>7</v>
      </c>
      <c r="AR952" s="134">
        <v>27</v>
      </c>
      <c r="AS952" s="134"/>
      <c r="AT952" s="133" t="s">
        <v>9557</v>
      </c>
      <c r="AU952" s="133" t="s">
        <v>1762</v>
      </c>
      <c r="AV952" s="133" t="s">
        <v>9597</v>
      </c>
      <c r="AW952" s="133" t="s">
        <v>9629</v>
      </c>
    </row>
    <row r="953" spans="1:49" x14ac:dyDescent="0.25">
      <c r="A953" s="80" t="s">
        <v>1800</v>
      </c>
      <c r="B953" s="80" t="s">
        <v>1801</v>
      </c>
      <c r="C953" s="80" t="s">
        <v>9636</v>
      </c>
      <c r="D953" s="80" t="s">
        <v>9637</v>
      </c>
      <c r="E953" s="80" t="s">
        <v>1785</v>
      </c>
      <c r="F953" s="80" t="s">
        <v>12736</v>
      </c>
      <c r="G953" s="80" t="s">
        <v>9734</v>
      </c>
      <c r="H953" s="80" t="s">
        <v>12737</v>
      </c>
      <c r="I953" s="80" t="s">
        <v>9635</v>
      </c>
      <c r="K953" s="80" t="s">
        <v>12342</v>
      </c>
      <c r="L953" s="80" t="s">
        <v>12240</v>
      </c>
      <c r="M953" s="80" t="s">
        <v>12738</v>
      </c>
      <c r="N953" s="80" t="s">
        <v>3401</v>
      </c>
      <c r="O953" s="80" t="s">
        <v>12739</v>
      </c>
      <c r="P953" s="80" t="s">
        <v>13964</v>
      </c>
      <c r="Q953" s="80" t="s">
        <v>5374</v>
      </c>
      <c r="R953" s="80" t="s">
        <v>12740</v>
      </c>
      <c r="S953" s="80" t="s">
        <v>1759</v>
      </c>
      <c r="T953" s="80" t="s">
        <v>1757</v>
      </c>
      <c r="U953" s="110">
        <v>11</v>
      </c>
      <c r="V953" s="110">
        <v>66</v>
      </c>
      <c r="W953" s="91">
        <v>5.4862500000000001</v>
      </c>
      <c r="X953" s="91">
        <v>65.834999999999994</v>
      </c>
      <c r="Y953" s="110" t="s">
        <v>14933</v>
      </c>
      <c r="Z953" s="110" t="s">
        <v>1</v>
      </c>
      <c r="AB953" s="133" t="s">
        <v>13075</v>
      </c>
      <c r="AC953" s="133" t="s">
        <v>13076</v>
      </c>
      <c r="AD953" s="133" t="s">
        <v>1764</v>
      </c>
      <c r="AE953" s="79">
        <v>48</v>
      </c>
      <c r="AF953" s="79" t="s">
        <v>13183</v>
      </c>
      <c r="AG953" s="134">
        <v>9.06</v>
      </c>
      <c r="AH953" s="134">
        <v>11.42</v>
      </c>
      <c r="AI953" s="134">
        <v>4.33</v>
      </c>
      <c r="AJ953" s="134">
        <v>0.48</v>
      </c>
      <c r="AK953" s="134">
        <v>14.3</v>
      </c>
      <c r="AL953" s="134">
        <v>14.3</v>
      </c>
      <c r="AM953" s="134">
        <v>5</v>
      </c>
      <c r="AN953" s="134">
        <v>6</v>
      </c>
      <c r="AO953" s="134">
        <v>0.59199999999999997</v>
      </c>
      <c r="AP953" s="134"/>
      <c r="AQ953" s="134">
        <v>9.25</v>
      </c>
      <c r="AR953" s="134">
        <v>5.25</v>
      </c>
      <c r="AS953" s="134"/>
      <c r="AT953" s="133" t="s">
        <v>7075</v>
      </c>
      <c r="AU953" s="133" t="s">
        <v>7075</v>
      </c>
      <c r="AV953" s="133" t="s">
        <v>13171</v>
      </c>
      <c r="AW953" s="133" t="s">
        <v>9629</v>
      </c>
    </row>
    <row r="954" spans="1:49" x14ac:dyDescent="0.25">
      <c r="A954" s="80" t="s">
        <v>1779</v>
      </c>
      <c r="B954" s="80" t="s">
        <v>1789</v>
      </c>
      <c r="C954" s="80" t="s">
        <v>9918</v>
      </c>
      <c r="D954" s="80" t="s">
        <v>9919</v>
      </c>
      <c r="E954" s="80" t="s">
        <v>1788</v>
      </c>
      <c r="F954" s="80" t="s">
        <v>9920</v>
      </c>
      <c r="G954" s="80" t="s">
        <v>9677</v>
      </c>
      <c r="H954" s="80" t="s">
        <v>9921</v>
      </c>
      <c r="I954" s="80" t="s">
        <v>5377</v>
      </c>
      <c r="K954" s="80" t="s">
        <v>12328</v>
      </c>
      <c r="L954" s="80" t="s">
        <v>591</v>
      </c>
      <c r="M954" s="80" t="s">
        <v>2913</v>
      </c>
      <c r="N954" s="80" t="s">
        <v>3447</v>
      </c>
      <c r="O954" s="80" t="s">
        <v>3523</v>
      </c>
      <c r="P954" s="80" t="s">
        <v>5021</v>
      </c>
      <c r="Q954" s="80" t="s">
        <v>5374</v>
      </c>
      <c r="R954" s="80" t="s">
        <v>6500</v>
      </c>
      <c r="S954" s="80" t="s">
        <v>1760</v>
      </c>
      <c r="T954" s="80" t="s">
        <v>1757</v>
      </c>
      <c r="U954" s="110">
        <v>6.2</v>
      </c>
      <c r="V954" s="110">
        <v>37.200000000000003</v>
      </c>
      <c r="W954" s="91">
        <v>1.55</v>
      </c>
      <c r="X954" s="91">
        <v>18.600000000000001</v>
      </c>
      <c r="Y954" s="110" t="s">
        <v>7087</v>
      </c>
      <c r="Z954" s="110" t="s">
        <v>1</v>
      </c>
      <c r="AB954" s="133" t="s">
        <v>8210</v>
      </c>
      <c r="AC954" s="133" t="s">
        <v>8210</v>
      </c>
      <c r="AD954" s="133" t="s">
        <v>1759</v>
      </c>
      <c r="AE954" s="79">
        <v>12</v>
      </c>
      <c r="AF954" s="79" t="s">
        <v>11145</v>
      </c>
      <c r="AG954" s="134">
        <v>0.75</v>
      </c>
      <c r="AH954" s="134">
        <v>8.875</v>
      </c>
      <c r="AI954" s="134">
        <v>8.875</v>
      </c>
      <c r="AJ954" s="134">
        <v>0.22500000000000001</v>
      </c>
      <c r="AK954" s="134">
        <v>9.2200000000000006</v>
      </c>
      <c r="AL954" s="134">
        <v>7.97</v>
      </c>
      <c r="AM954" s="134">
        <v>9.44</v>
      </c>
      <c r="AN954" s="134">
        <v>3.1</v>
      </c>
      <c r="AO954" s="134">
        <v>0.40100000000000002</v>
      </c>
      <c r="AP954" s="134">
        <v>0.5</v>
      </c>
      <c r="AQ954" s="134">
        <v>8.75</v>
      </c>
      <c r="AR954" s="134">
        <v>8.75</v>
      </c>
      <c r="AS954" s="134"/>
      <c r="AT954" s="133" t="s">
        <v>1761</v>
      </c>
      <c r="AU954" s="133" t="s">
        <v>7065</v>
      </c>
      <c r="AV954" s="133" t="s">
        <v>9603</v>
      </c>
      <c r="AW954" s="133" t="s">
        <v>9630</v>
      </c>
    </row>
    <row r="955" spans="1:49" x14ac:dyDescent="0.25">
      <c r="A955" s="80" t="s">
        <v>1779</v>
      </c>
      <c r="B955" s="80" t="s">
        <v>1796</v>
      </c>
      <c r="C955" s="80" t="s">
        <v>1783</v>
      </c>
      <c r="D955" s="80" t="s">
        <v>10318</v>
      </c>
      <c r="E955" s="80" t="s">
        <v>7086</v>
      </c>
      <c r="F955" s="80" t="s">
        <v>10319</v>
      </c>
      <c r="G955" s="80" t="s">
        <v>9797</v>
      </c>
      <c r="H955" s="80" t="s">
        <v>10320</v>
      </c>
      <c r="I955" s="80" t="s">
        <v>9635</v>
      </c>
      <c r="K955" s="80" t="s">
        <v>1820</v>
      </c>
      <c r="L955" s="80" t="s">
        <v>1271</v>
      </c>
      <c r="M955" s="80" t="s">
        <v>2997</v>
      </c>
      <c r="N955" s="80" t="s">
        <v>3454</v>
      </c>
      <c r="O955" s="80" t="s">
        <v>3881</v>
      </c>
      <c r="P955" s="80" t="s">
        <v>5087</v>
      </c>
      <c r="Q955" s="80" t="s">
        <v>5374</v>
      </c>
      <c r="R955" s="80" t="s">
        <v>6584</v>
      </c>
      <c r="S955" s="80" t="s">
        <v>1759</v>
      </c>
      <c r="T955" s="80" t="s">
        <v>1758</v>
      </c>
      <c r="U955" s="110">
        <v>9.4499999999999993</v>
      </c>
      <c r="V955" s="110">
        <v>28.35</v>
      </c>
      <c r="W955" s="91">
        <v>4.1107500000000003</v>
      </c>
      <c r="X955" s="91">
        <v>24.6645</v>
      </c>
      <c r="Y955" s="110" t="s">
        <v>14932</v>
      </c>
      <c r="Z955" s="110" t="s">
        <v>1</v>
      </c>
      <c r="AB955" s="133" t="s">
        <v>8294</v>
      </c>
      <c r="AC955" s="133" t="s">
        <v>9395</v>
      </c>
      <c r="AD955" s="133" t="s">
        <v>1757</v>
      </c>
      <c r="AE955" s="79">
        <v>72</v>
      </c>
      <c r="AF955" s="79" t="s">
        <v>11349</v>
      </c>
      <c r="AG955" s="134">
        <v>0.25</v>
      </c>
      <c r="AH955" s="134">
        <v>9.25</v>
      </c>
      <c r="AI955" s="134">
        <v>12.5</v>
      </c>
      <c r="AJ955" s="134">
        <v>0.19500000000000001</v>
      </c>
      <c r="AK955" s="134">
        <v>12.75</v>
      </c>
      <c r="AL955" s="134">
        <v>9.5</v>
      </c>
      <c r="AM955" s="134">
        <v>1.42</v>
      </c>
      <c r="AN955" s="134">
        <v>1.22</v>
      </c>
      <c r="AO955" s="134">
        <v>0.1</v>
      </c>
      <c r="AP955" s="134"/>
      <c r="AQ955" s="134"/>
      <c r="AR955" s="134"/>
      <c r="AS955" s="134"/>
      <c r="AT955" s="133" t="s">
        <v>1771</v>
      </c>
      <c r="AU955" s="133" t="s">
        <v>7083</v>
      </c>
      <c r="AV955" s="133" t="s">
        <v>9597</v>
      </c>
      <c r="AW955" s="133" t="s">
        <v>9629</v>
      </c>
    </row>
    <row r="956" spans="1:49" x14ac:dyDescent="0.25">
      <c r="A956" s="80" t="s">
        <v>1798</v>
      </c>
      <c r="B956" s="80" t="s">
        <v>1780</v>
      </c>
      <c r="C956" s="80" t="s">
        <v>10146</v>
      </c>
      <c r="D956" s="80" t="s">
        <v>10147</v>
      </c>
      <c r="E956" s="80" t="s">
        <v>1799</v>
      </c>
      <c r="F956" s="80" t="s">
        <v>10148</v>
      </c>
      <c r="G956" s="80" t="s">
        <v>9700</v>
      </c>
      <c r="H956" s="80" t="s">
        <v>10149</v>
      </c>
      <c r="I956" s="80" t="s">
        <v>1798</v>
      </c>
      <c r="K956" s="80" t="s">
        <v>12331</v>
      </c>
      <c r="L956" s="80" t="s">
        <v>725</v>
      </c>
      <c r="M956" s="80" t="s">
        <v>2454</v>
      </c>
      <c r="N956" s="80" t="s">
        <v>3369</v>
      </c>
      <c r="O956" s="80" t="s">
        <v>3675</v>
      </c>
      <c r="P956" s="80" t="s">
        <v>4590</v>
      </c>
      <c r="Q956" s="80" t="s">
        <v>1798</v>
      </c>
      <c r="R956" s="80" t="s">
        <v>6019</v>
      </c>
      <c r="S956" s="80" t="s">
        <v>1759</v>
      </c>
      <c r="T956" s="80" t="s">
        <v>1758</v>
      </c>
      <c r="U956" s="110">
        <v>5.2</v>
      </c>
      <c r="V956" s="110">
        <v>15.6</v>
      </c>
      <c r="W956" s="91">
        <v>2.08</v>
      </c>
      <c r="X956" s="91">
        <v>12.48</v>
      </c>
      <c r="Y956" s="110" t="s">
        <v>7087</v>
      </c>
      <c r="Z956" s="110" t="s">
        <v>1</v>
      </c>
      <c r="AB956" s="133" t="s">
        <v>7728</v>
      </c>
      <c r="AC956" s="133" t="s">
        <v>7728</v>
      </c>
      <c r="AD956" s="133" t="s">
        <v>1759</v>
      </c>
      <c r="AE956" s="79">
        <v>6</v>
      </c>
      <c r="AF956" s="79" t="s">
        <v>11152</v>
      </c>
      <c r="AG956" s="134">
        <v>0.875</v>
      </c>
      <c r="AH956" s="134">
        <v>7.5</v>
      </c>
      <c r="AI956" s="134">
        <v>14.5</v>
      </c>
      <c r="AJ956" s="134">
        <v>0.36899999999999999</v>
      </c>
      <c r="AK956" s="134">
        <v>14.824999999999999</v>
      </c>
      <c r="AL956" s="134">
        <v>8.4499999999999993</v>
      </c>
      <c r="AM956" s="134">
        <v>5.125</v>
      </c>
      <c r="AN956" s="134">
        <v>2.6539999999999999</v>
      </c>
      <c r="AO956" s="134">
        <v>0.372</v>
      </c>
      <c r="AP956" s="134">
        <v>0.05</v>
      </c>
      <c r="AQ956" s="134">
        <v>54</v>
      </c>
      <c r="AR956" s="134">
        <v>108</v>
      </c>
      <c r="AS956" s="134"/>
      <c r="AT956" s="133" t="s">
        <v>7066</v>
      </c>
      <c r="AU956" s="133" t="s">
        <v>7075</v>
      </c>
      <c r="AV956" s="133" t="s">
        <v>9601</v>
      </c>
      <c r="AW956" s="133" t="s">
        <v>9630</v>
      </c>
    </row>
    <row r="957" spans="1:49" x14ac:dyDescent="0.25">
      <c r="A957" s="80" t="s">
        <v>1800</v>
      </c>
      <c r="B957" s="80" t="s">
        <v>1801</v>
      </c>
      <c r="C957" s="80" t="s">
        <v>10041</v>
      </c>
      <c r="D957" s="80" t="s">
        <v>10042</v>
      </c>
      <c r="E957" s="80" t="s">
        <v>7086</v>
      </c>
      <c r="F957" s="80" t="s">
        <v>10043</v>
      </c>
      <c r="G957" s="80" t="s">
        <v>9716</v>
      </c>
      <c r="H957" s="80" t="s">
        <v>10044</v>
      </c>
      <c r="I957" s="80" t="s">
        <v>9635</v>
      </c>
      <c r="K957" s="80" t="s">
        <v>12342</v>
      </c>
      <c r="L957" s="80" t="s">
        <v>12242</v>
      </c>
      <c r="M957" s="80" t="s">
        <v>12744</v>
      </c>
      <c r="N957" s="80" t="s">
        <v>3401</v>
      </c>
      <c r="O957" s="80" t="s">
        <v>12745</v>
      </c>
      <c r="P957" s="80" t="s">
        <v>13965</v>
      </c>
      <c r="Q957" s="80" t="s">
        <v>5374</v>
      </c>
      <c r="R957" s="80" t="s">
        <v>12746</v>
      </c>
      <c r="S957" s="80" t="s">
        <v>1759</v>
      </c>
      <c r="T957" s="80" t="s">
        <v>1757</v>
      </c>
      <c r="U957" s="110">
        <v>4.95</v>
      </c>
      <c r="V957" s="110">
        <v>29.7</v>
      </c>
      <c r="W957" s="91">
        <v>2.1532499999999999</v>
      </c>
      <c r="X957" s="91">
        <v>25.838999999999999</v>
      </c>
      <c r="Y957" s="110" t="s">
        <v>14932</v>
      </c>
      <c r="Z957" s="110" t="s">
        <v>1</v>
      </c>
      <c r="AB957" s="133" t="s">
        <v>13078</v>
      </c>
      <c r="AC957" s="133" t="s">
        <v>13079</v>
      </c>
      <c r="AD957" s="133" t="s">
        <v>1764</v>
      </c>
      <c r="AE957" s="79">
        <v>48</v>
      </c>
      <c r="AF957" s="79" t="s">
        <v>13180</v>
      </c>
      <c r="AG957" s="134">
        <v>17.48</v>
      </c>
      <c r="AH957" s="134">
        <v>6.4569999999999999</v>
      </c>
      <c r="AI957" s="134">
        <v>0.98399999999999999</v>
      </c>
      <c r="AJ957" s="134">
        <v>0.28699999999999998</v>
      </c>
      <c r="AK957" s="134">
        <v>17.913</v>
      </c>
      <c r="AL957" s="134">
        <v>6.89</v>
      </c>
      <c r="AM957" s="134">
        <v>2.7559999999999998</v>
      </c>
      <c r="AN957" s="134">
        <v>3.5859999999999999</v>
      </c>
      <c r="AO957" s="134">
        <v>0.19700000000000001</v>
      </c>
      <c r="AP957" s="134">
        <v>0</v>
      </c>
      <c r="AQ957" s="134">
        <v>17</v>
      </c>
      <c r="AR957" s="134">
        <v>6.5</v>
      </c>
      <c r="AS957" s="134"/>
      <c r="AT957" s="133" t="s">
        <v>1771</v>
      </c>
      <c r="AU957" s="133" t="s">
        <v>1795</v>
      </c>
      <c r="AV957" s="133" t="s">
        <v>9607</v>
      </c>
      <c r="AW957" s="133" t="s">
        <v>9629</v>
      </c>
    </row>
    <row r="958" spans="1:49" x14ac:dyDescent="0.25">
      <c r="A958" s="80" t="s">
        <v>1779</v>
      </c>
      <c r="B958" s="80" t="s">
        <v>1796</v>
      </c>
      <c r="C958" s="80" t="s">
        <v>9780</v>
      </c>
      <c r="D958" s="80" t="s">
        <v>9730</v>
      </c>
      <c r="E958" s="80" t="s">
        <v>1788</v>
      </c>
      <c r="F958" s="80" t="s">
        <v>9731</v>
      </c>
      <c r="G958" s="80" t="s">
        <v>9668</v>
      </c>
      <c r="H958" s="80" t="s">
        <v>9732</v>
      </c>
      <c r="I958" s="80" t="s">
        <v>5377</v>
      </c>
      <c r="K958" s="80" t="s">
        <v>1820</v>
      </c>
      <c r="L958" s="80" t="s">
        <v>1272</v>
      </c>
      <c r="M958" s="80" t="s">
        <v>3000</v>
      </c>
      <c r="N958" s="80" t="s">
        <v>3454</v>
      </c>
      <c r="O958" s="80" t="s">
        <v>3547</v>
      </c>
      <c r="P958" s="80" t="s">
        <v>5090</v>
      </c>
      <c r="Q958" s="80" t="s">
        <v>5374</v>
      </c>
      <c r="R958" s="80" t="s">
        <v>6587</v>
      </c>
      <c r="S958" s="80" t="s">
        <v>1765</v>
      </c>
      <c r="T958" s="80" t="s">
        <v>1757</v>
      </c>
      <c r="U958" s="110">
        <v>6.2</v>
      </c>
      <c r="V958" s="110">
        <v>37.200000000000003</v>
      </c>
      <c r="W958" s="91">
        <v>1.55</v>
      </c>
      <c r="X958" s="91">
        <v>18.600000000000001</v>
      </c>
      <c r="Y958" s="110" t="s">
        <v>7087</v>
      </c>
      <c r="Z958" s="110" t="s">
        <v>1</v>
      </c>
      <c r="AB958" s="133" t="s">
        <v>8297</v>
      </c>
      <c r="AC958" s="133" t="s">
        <v>8297</v>
      </c>
      <c r="AD958" s="133" t="s">
        <v>1759</v>
      </c>
      <c r="AE958" s="79">
        <v>12</v>
      </c>
      <c r="AF958" s="79" t="s">
        <v>11113</v>
      </c>
      <c r="AG958" s="134">
        <v>0.625</v>
      </c>
      <c r="AH958" s="134">
        <v>6.5</v>
      </c>
      <c r="AI958" s="134">
        <v>6.5</v>
      </c>
      <c r="AJ958" s="134">
        <v>0.13900000000000001</v>
      </c>
      <c r="AK958" s="134">
        <v>10.845000000000001</v>
      </c>
      <c r="AL958" s="134">
        <v>6.8449999999999998</v>
      </c>
      <c r="AM958" s="134">
        <v>6.8150000000000004</v>
      </c>
      <c r="AN958" s="134">
        <v>1.9610000000000001</v>
      </c>
      <c r="AO958" s="134">
        <v>0.29299999999999998</v>
      </c>
      <c r="AP958" s="134">
        <v>5.5E-2</v>
      </c>
      <c r="AQ958" s="134">
        <v>12.875</v>
      </c>
      <c r="AR958" s="134">
        <v>12.75</v>
      </c>
      <c r="AS958" s="134">
        <v>8.9999999999999993E-3</v>
      </c>
      <c r="AT958" s="133" t="s">
        <v>1761</v>
      </c>
      <c r="AU958" s="133" t="s">
        <v>7077</v>
      </c>
      <c r="AV958" s="133" t="s">
        <v>9601</v>
      </c>
      <c r="AW958" s="133" t="s">
        <v>9630</v>
      </c>
    </row>
    <row r="959" spans="1:49" x14ac:dyDescent="0.25">
      <c r="A959" s="80" t="s">
        <v>1779</v>
      </c>
      <c r="B959" s="80" t="s">
        <v>1789</v>
      </c>
      <c r="C959" s="80" t="s">
        <v>9692</v>
      </c>
      <c r="D959" s="80" t="s">
        <v>9693</v>
      </c>
      <c r="E959" s="80" t="s">
        <v>1788</v>
      </c>
      <c r="F959" s="80" t="s">
        <v>9694</v>
      </c>
      <c r="G959" s="80" t="s">
        <v>9695</v>
      </c>
      <c r="H959" s="80" t="s">
        <v>9696</v>
      </c>
      <c r="I959" s="80" t="s">
        <v>5377</v>
      </c>
      <c r="K959" s="80" t="s">
        <v>12328</v>
      </c>
      <c r="L959" s="80" t="s">
        <v>1367</v>
      </c>
      <c r="M959" s="80" t="s">
        <v>2914</v>
      </c>
      <c r="N959" s="80" t="s">
        <v>3447</v>
      </c>
      <c r="O959" s="80" t="s">
        <v>3527</v>
      </c>
      <c r="P959" s="80" t="s">
        <v>5022</v>
      </c>
      <c r="Q959" s="80" t="s">
        <v>5374</v>
      </c>
      <c r="R959" s="80" t="s">
        <v>6501</v>
      </c>
      <c r="S959" s="80" t="s">
        <v>1760</v>
      </c>
      <c r="T959" s="80" t="s">
        <v>1757</v>
      </c>
      <c r="U959" s="110">
        <v>5</v>
      </c>
      <c r="V959" s="110">
        <v>30</v>
      </c>
      <c r="W959" s="91">
        <v>1.25</v>
      </c>
      <c r="X959" s="91">
        <v>15</v>
      </c>
      <c r="Y959" s="110" t="s">
        <v>7087</v>
      </c>
      <c r="Z959" s="110" t="s">
        <v>1</v>
      </c>
      <c r="AB959" s="133" t="s">
        <v>8211</v>
      </c>
      <c r="AC959" s="133" t="s">
        <v>8211</v>
      </c>
      <c r="AD959" s="133" t="s">
        <v>1759</v>
      </c>
      <c r="AE959" s="79">
        <v>12</v>
      </c>
      <c r="AF959" s="79" t="s">
        <v>11091</v>
      </c>
      <c r="AG959" s="134">
        <v>0.625</v>
      </c>
      <c r="AH959" s="134">
        <v>6.875</v>
      </c>
      <c r="AI959" s="134">
        <v>6.875</v>
      </c>
      <c r="AJ959" s="134">
        <v>0.13100000000000001</v>
      </c>
      <c r="AK959" s="134">
        <v>7.22</v>
      </c>
      <c r="AL959" s="134">
        <v>6.8449999999999998</v>
      </c>
      <c r="AM959" s="134">
        <v>7.44</v>
      </c>
      <c r="AN959" s="134">
        <v>1.782</v>
      </c>
      <c r="AO959" s="134">
        <v>0.21299999999999999</v>
      </c>
      <c r="AP959" s="134">
        <v>0.5</v>
      </c>
      <c r="AQ959" s="134">
        <v>6.75</v>
      </c>
      <c r="AR959" s="134">
        <v>6.75</v>
      </c>
      <c r="AS959" s="134"/>
      <c r="AT959" s="133" t="s">
        <v>9573</v>
      </c>
      <c r="AU959" s="133" t="s">
        <v>1758</v>
      </c>
      <c r="AV959" s="133" t="s">
        <v>9603</v>
      </c>
      <c r="AW959" s="133" t="s">
        <v>9630</v>
      </c>
    </row>
    <row r="960" spans="1:49" x14ac:dyDescent="0.25">
      <c r="A960" s="80" t="s">
        <v>1800</v>
      </c>
      <c r="B960" s="80" t="s">
        <v>1816</v>
      </c>
      <c r="C960" s="80" t="s">
        <v>10172</v>
      </c>
      <c r="D960" s="80" t="s">
        <v>10173</v>
      </c>
      <c r="E960" s="80" t="s">
        <v>1778</v>
      </c>
      <c r="F960" s="80" t="s">
        <v>10174</v>
      </c>
      <c r="G960" s="80" t="s">
        <v>9705</v>
      </c>
      <c r="H960" s="80" t="s">
        <v>10175</v>
      </c>
      <c r="I960" s="80" t="s">
        <v>9635</v>
      </c>
      <c r="K960" s="80" t="s">
        <v>12342</v>
      </c>
      <c r="L960" s="80" t="s">
        <v>12244</v>
      </c>
      <c r="M960" s="80" t="s">
        <v>12749</v>
      </c>
      <c r="N960" s="80" t="s">
        <v>11054</v>
      </c>
      <c r="O960" s="80" t="s">
        <v>12750</v>
      </c>
      <c r="P960" s="80" t="s">
        <v>13966</v>
      </c>
      <c r="Q960" s="80" t="s">
        <v>5374</v>
      </c>
      <c r="R960" s="80" t="s">
        <v>12751</v>
      </c>
      <c r="S960" s="80" t="s">
        <v>1759</v>
      </c>
      <c r="T960" s="80" t="s">
        <v>1757</v>
      </c>
      <c r="U960" s="110">
        <v>8.25</v>
      </c>
      <c r="V960" s="110">
        <v>49.5</v>
      </c>
      <c r="W960" s="91">
        <v>3.09375</v>
      </c>
      <c r="X960" s="91">
        <v>37.125</v>
      </c>
      <c r="Y960" s="110" t="s">
        <v>7087</v>
      </c>
      <c r="Z960" s="110" t="s">
        <v>1</v>
      </c>
      <c r="AB960" s="133" t="s">
        <v>13081</v>
      </c>
      <c r="AC960" s="133" t="s">
        <v>13082</v>
      </c>
      <c r="AD960" s="133" t="s">
        <v>1760</v>
      </c>
      <c r="AE960" s="79">
        <v>96</v>
      </c>
      <c r="AF960" s="79" t="s">
        <v>14935</v>
      </c>
      <c r="AG960" s="134">
        <v>0.375</v>
      </c>
      <c r="AH960" s="134">
        <v>6.5</v>
      </c>
      <c r="AI960" s="134">
        <v>11.5</v>
      </c>
      <c r="AJ960" s="134">
        <v>0.28000000000000003</v>
      </c>
      <c r="AK960" s="134">
        <v>8.5</v>
      </c>
      <c r="AL960" s="134">
        <v>6.25</v>
      </c>
      <c r="AM960" s="134">
        <v>5</v>
      </c>
      <c r="AN960" s="134">
        <v>3.5</v>
      </c>
      <c r="AO960" s="134">
        <v>0.154</v>
      </c>
      <c r="AP960" s="134"/>
      <c r="AQ960" s="134">
        <v>84.75</v>
      </c>
      <c r="AR960" s="134">
        <v>10</v>
      </c>
      <c r="AS960" s="134"/>
      <c r="AT960" s="133" t="s">
        <v>1768</v>
      </c>
      <c r="AU960" s="133" t="s">
        <v>7075</v>
      </c>
      <c r="AV960" s="133" t="s">
        <v>9597</v>
      </c>
      <c r="AW960" s="133" t="s">
        <v>9628</v>
      </c>
    </row>
    <row r="961" spans="1:49" x14ac:dyDescent="0.25">
      <c r="A961" s="80" t="s">
        <v>1798</v>
      </c>
      <c r="B961" s="80" t="s">
        <v>1780</v>
      </c>
      <c r="C961" s="80" t="s">
        <v>10146</v>
      </c>
      <c r="D961" s="80" t="s">
        <v>10147</v>
      </c>
      <c r="E961" s="80" t="s">
        <v>1799</v>
      </c>
      <c r="F961" s="80" t="s">
        <v>10148</v>
      </c>
      <c r="G961" s="80" t="s">
        <v>9700</v>
      </c>
      <c r="H961" s="80" t="s">
        <v>10149</v>
      </c>
      <c r="I961" s="80" t="s">
        <v>1798</v>
      </c>
      <c r="K961" s="80" t="s">
        <v>12331</v>
      </c>
      <c r="L961" s="80" t="s">
        <v>353</v>
      </c>
      <c r="M961" s="80" t="s">
        <v>2455</v>
      </c>
      <c r="N961" s="80" t="s">
        <v>3372</v>
      </c>
      <c r="O961" s="80" t="s">
        <v>3676</v>
      </c>
      <c r="P961" s="80" t="s">
        <v>4591</v>
      </c>
      <c r="Q961" s="80" t="s">
        <v>1798</v>
      </c>
      <c r="R961" s="80" t="s">
        <v>6020</v>
      </c>
      <c r="S961" s="80" t="s">
        <v>1759</v>
      </c>
      <c r="T961" s="80" t="s">
        <v>1758</v>
      </c>
      <c r="U961" s="110">
        <v>5.2</v>
      </c>
      <c r="V961" s="110">
        <v>15.6</v>
      </c>
      <c r="W961" s="91">
        <v>2.08</v>
      </c>
      <c r="X961" s="91">
        <v>12.48</v>
      </c>
      <c r="Y961" s="110" t="s">
        <v>7087</v>
      </c>
      <c r="Z961" s="110" t="s">
        <v>1</v>
      </c>
      <c r="AB961" s="133" t="s">
        <v>7729</v>
      </c>
      <c r="AC961" s="133" t="s">
        <v>7729</v>
      </c>
      <c r="AD961" s="133" t="s">
        <v>1759</v>
      </c>
      <c r="AE961" s="79">
        <v>6</v>
      </c>
      <c r="AF961" s="79" t="s">
        <v>11152</v>
      </c>
      <c r="AG961" s="134">
        <v>0.875</v>
      </c>
      <c r="AH961" s="134">
        <v>7.5</v>
      </c>
      <c r="AI961" s="134">
        <v>14.5</v>
      </c>
      <c r="AJ961" s="134">
        <v>0.36899999999999999</v>
      </c>
      <c r="AK961" s="134">
        <v>14.824999999999999</v>
      </c>
      <c r="AL961" s="134">
        <v>8.4499999999999993</v>
      </c>
      <c r="AM961" s="134">
        <v>5.125</v>
      </c>
      <c r="AN961" s="134">
        <v>2.6539999999999999</v>
      </c>
      <c r="AO961" s="134">
        <v>0.372</v>
      </c>
      <c r="AP961" s="134">
        <v>0.05</v>
      </c>
      <c r="AQ961" s="134">
        <v>54</v>
      </c>
      <c r="AR961" s="134">
        <v>108</v>
      </c>
      <c r="AS961" s="134"/>
      <c r="AT961" s="133" t="s">
        <v>7066</v>
      </c>
      <c r="AU961" s="133" t="s">
        <v>7075</v>
      </c>
      <c r="AV961" s="133" t="s">
        <v>9601</v>
      </c>
      <c r="AW961" s="133" t="s">
        <v>9630</v>
      </c>
    </row>
    <row r="962" spans="1:49" x14ac:dyDescent="0.25">
      <c r="A962" s="80" t="s">
        <v>1779</v>
      </c>
      <c r="B962" s="80" t="s">
        <v>1796</v>
      </c>
      <c r="C962" s="80" t="s">
        <v>9692</v>
      </c>
      <c r="D962" s="80" t="s">
        <v>9693</v>
      </c>
      <c r="E962" s="80" t="s">
        <v>1788</v>
      </c>
      <c r="F962" s="80" t="s">
        <v>9694</v>
      </c>
      <c r="G962" s="80" t="s">
        <v>9695</v>
      </c>
      <c r="H962" s="80" t="s">
        <v>9696</v>
      </c>
      <c r="I962" s="80" t="s">
        <v>5377</v>
      </c>
      <c r="K962" s="80" t="s">
        <v>1820</v>
      </c>
      <c r="L962" s="80" t="s">
        <v>1273</v>
      </c>
      <c r="M962" s="80" t="s">
        <v>3002</v>
      </c>
      <c r="N962" s="80" t="s">
        <v>3454</v>
      </c>
      <c r="O962" s="80" t="s">
        <v>3527</v>
      </c>
      <c r="P962" s="80" t="s">
        <v>5092</v>
      </c>
      <c r="Q962" s="80" t="s">
        <v>5374</v>
      </c>
      <c r="R962" s="80" t="s">
        <v>6589</v>
      </c>
      <c r="S962" s="80" t="s">
        <v>1760</v>
      </c>
      <c r="T962" s="80" t="s">
        <v>1757</v>
      </c>
      <c r="U962" s="110">
        <v>5</v>
      </c>
      <c r="V962" s="110">
        <v>30</v>
      </c>
      <c r="W962" s="91">
        <v>1.25</v>
      </c>
      <c r="X962" s="91">
        <v>15</v>
      </c>
      <c r="Y962" s="110" t="s">
        <v>7087</v>
      </c>
      <c r="Z962" s="110" t="s">
        <v>1</v>
      </c>
      <c r="AB962" s="133" t="s">
        <v>8299</v>
      </c>
      <c r="AC962" s="133" t="s">
        <v>8299</v>
      </c>
      <c r="AD962" s="133" t="s">
        <v>1759</v>
      </c>
      <c r="AE962" s="79">
        <v>12</v>
      </c>
      <c r="AF962" s="79" t="s">
        <v>11091</v>
      </c>
      <c r="AG962" s="134">
        <v>0.625</v>
      </c>
      <c r="AH962" s="134">
        <v>6.875</v>
      </c>
      <c r="AI962" s="134">
        <v>6.875</v>
      </c>
      <c r="AJ962" s="134">
        <v>0.13100000000000001</v>
      </c>
      <c r="AK962" s="134">
        <v>7.22</v>
      </c>
      <c r="AL962" s="134">
        <v>6.8449999999999998</v>
      </c>
      <c r="AM962" s="134">
        <v>7.44</v>
      </c>
      <c r="AN962" s="134">
        <v>1.782</v>
      </c>
      <c r="AO962" s="134">
        <v>0.21299999999999999</v>
      </c>
      <c r="AP962" s="134">
        <v>0.5</v>
      </c>
      <c r="AQ962" s="134">
        <v>6.875</v>
      </c>
      <c r="AR962" s="134">
        <v>6.875</v>
      </c>
      <c r="AS962" s="134"/>
      <c r="AT962" s="133" t="s">
        <v>9573</v>
      </c>
      <c r="AU962" s="133" t="s">
        <v>1758</v>
      </c>
      <c r="AV962" s="133" t="s">
        <v>9603</v>
      </c>
      <c r="AW962" s="133" t="s">
        <v>9630</v>
      </c>
    </row>
    <row r="963" spans="1:49" x14ac:dyDescent="0.25">
      <c r="A963" s="80" t="s">
        <v>1779</v>
      </c>
      <c r="B963" s="80" t="s">
        <v>1789</v>
      </c>
      <c r="C963" s="80" t="s">
        <v>9780</v>
      </c>
      <c r="D963" s="80" t="s">
        <v>9730</v>
      </c>
      <c r="E963" s="80" t="s">
        <v>1788</v>
      </c>
      <c r="F963" s="80" t="s">
        <v>9731</v>
      </c>
      <c r="G963" s="80" t="s">
        <v>9668</v>
      </c>
      <c r="H963" s="80" t="s">
        <v>9732</v>
      </c>
      <c r="I963" s="80" t="s">
        <v>5377</v>
      </c>
      <c r="K963" s="80" t="s">
        <v>12328</v>
      </c>
      <c r="L963" s="80" t="s">
        <v>842</v>
      </c>
      <c r="M963" s="80" t="s">
        <v>2915</v>
      </c>
      <c r="N963" s="80" t="s">
        <v>3447</v>
      </c>
      <c r="O963" s="80" t="s">
        <v>3547</v>
      </c>
      <c r="P963" s="80" t="s">
        <v>5023</v>
      </c>
      <c r="Q963" s="80" t="s">
        <v>5374</v>
      </c>
      <c r="R963" s="80" t="s">
        <v>6502</v>
      </c>
      <c r="S963" s="80" t="s">
        <v>1765</v>
      </c>
      <c r="T963" s="80" t="s">
        <v>1757</v>
      </c>
      <c r="U963" s="110">
        <v>6.2</v>
      </c>
      <c r="V963" s="110">
        <v>37.200000000000003</v>
      </c>
      <c r="W963" s="91">
        <v>1.55</v>
      </c>
      <c r="X963" s="91">
        <v>18.600000000000001</v>
      </c>
      <c r="Y963" s="110" t="s">
        <v>7087</v>
      </c>
      <c r="Z963" s="110" t="s">
        <v>1</v>
      </c>
      <c r="AB963" s="133" t="s">
        <v>8212</v>
      </c>
      <c r="AC963" s="133" t="s">
        <v>8212</v>
      </c>
      <c r="AD963" s="133" t="s">
        <v>1759</v>
      </c>
      <c r="AE963" s="79">
        <v>12</v>
      </c>
      <c r="AF963" s="79" t="s">
        <v>11113</v>
      </c>
      <c r="AG963" s="134">
        <v>0.625</v>
      </c>
      <c r="AH963" s="134">
        <v>6.5</v>
      </c>
      <c r="AI963" s="134">
        <v>6.5</v>
      </c>
      <c r="AJ963" s="134">
        <v>0.13900000000000001</v>
      </c>
      <c r="AK963" s="134">
        <v>10.845000000000001</v>
      </c>
      <c r="AL963" s="134">
        <v>6.8449999999999998</v>
      </c>
      <c r="AM963" s="134">
        <v>6.8150000000000004</v>
      </c>
      <c r="AN963" s="134">
        <v>1.9610000000000001</v>
      </c>
      <c r="AO963" s="134">
        <v>0.29299999999999998</v>
      </c>
      <c r="AP963" s="134">
        <v>5.5E-2</v>
      </c>
      <c r="AQ963" s="134">
        <v>12.875</v>
      </c>
      <c r="AR963" s="134">
        <v>12.75</v>
      </c>
      <c r="AS963" s="134">
        <v>8.9999999999999993E-3</v>
      </c>
      <c r="AT963" s="133" t="s">
        <v>1761</v>
      </c>
      <c r="AU963" s="133" t="s">
        <v>7077</v>
      </c>
      <c r="AV963" s="133" t="s">
        <v>9601</v>
      </c>
      <c r="AW963" s="133" t="s">
        <v>9630</v>
      </c>
    </row>
    <row r="964" spans="1:49" x14ac:dyDescent="0.25">
      <c r="A964" s="80" t="s">
        <v>1800</v>
      </c>
      <c r="B964" s="80" t="s">
        <v>1816</v>
      </c>
      <c r="C964" s="80" t="s">
        <v>12752</v>
      </c>
      <c r="D964" s="80" t="s">
        <v>12753</v>
      </c>
      <c r="E964" s="80" t="s">
        <v>1778</v>
      </c>
      <c r="F964" s="80" t="s">
        <v>12754</v>
      </c>
      <c r="G964" s="80" t="s">
        <v>9797</v>
      </c>
      <c r="H964" s="80" t="s">
        <v>12755</v>
      </c>
      <c r="I964" s="80" t="s">
        <v>9635</v>
      </c>
      <c r="K964" s="80" t="s">
        <v>12342</v>
      </c>
      <c r="L964" s="80" t="s">
        <v>12245</v>
      </c>
      <c r="M964" s="80" t="s">
        <v>12756</v>
      </c>
      <c r="N964" s="80" t="s">
        <v>11054</v>
      </c>
      <c r="O964" s="80" t="s">
        <v>12757</v>
      </c>
      <c r="P964" s="80" t="s">
        <v>13967</v>
      </c>
      <c r="Q964" s="80" t="s">
        <v>5374</v>
      </c>
      <c r="R964" s="80" t="s">
        <v>12758</v>
      </c>
      <c r="S964" s="80" t="s">
        <v>1771</v>
      </c>
      <c r="T964" s="80" t="s">
        <v>1757</v>
      </c>
      <c r="U964" s="110">
        <v>9.4499999999999993</v>
      </c>
      <c r="V964" s="110">
        <v>56.7</v>
      </c>
      <c r="W964" s="91">
        <v>3.5437500000000002</v>
      </c>
      <c r="X964" s="91">
        <v>42.524999999999999</v>
      </c>
      <c r="Y964" s="110" t="s">
        <v>7087</v>
      </c>
      <c r="Z964" s="110" t="s">
        <v>1</v>
      </c>
      <c r="AB964" s="133" t="s">
        <v>13083</v>
      </c>
      <c r="AC964" s="133" t="s">
        <v>13084</v>
      </c>
      <c r="AD964" s="133" t="s">
        <v>1764</v>
      </c>
      <c r="AE964" s="79">
        <v>48</v>
      </c>
      <c r="AF964" s="79" t="s">
        <v>14936</v>
      </c>
      <c r="AG964" s="134">
        <v>0.625</v>
      </c>
      <c r="AH964" s="134">
        <v>7.5</v>
      </c>
      <c r="AI964" s="134">
        <v>10.75</v>
      </c>
      <c r="AJ964" s="134">
        <v>0.65600000000000003</v>
      </c>
      <c r="AK964" s="134">
        <v>18.5</v>
      </c>
      <c r="AL964" s="134">
        <v>4.25</v>
      </c>
      <c r="AM964" s="134">
        <v>7.25</v>
      </c>
      <c r="AN964" s="134">
        <v>8.1999999999999993</v>
      </c>
      <c r="AO964" s="134">
        <v>0.33</v>
      </c>
      <c r="AP964" s="134"/>
      <c r="AQ964" s="134">
        <v>7.5</v>
      </c>
      <c r="AR964" s="134">
        <v>14.5</v>
      </c>
      <c r="AS964" s="134"/>
      <c r="AT964" s="133" t="s">
        <v>1762</v>
      </c>
      <c r="AU964" s="133" t="s">
        <v>1758</v>
      </c>
      <c r="AV964" s="133" t="s">
        <v>9597</v>
      </c>
      <c r="AW964" s="133" t="s">
        <v>9628</v>
      </c>
    </row>
    <row r="965" spans="1:49" x14ac:dyDescent="0.25">
      <c r="A965" s="80" t="s">
        <v>1798</v>
      </c>
      <c r="B965" s="80" t="s">
        <v>1780</v>
      </c>
      <c r="C965" s="80" t="s">
        <v>10146</v>
      </c>
      <c r="D965" s="80" t="s">
        <v>10147</v>
      </c>
      <c r="E965" s="80" t="s">
        <v>1799</v>
      </c>
      <c r="F965" s="80" t="s">
        <v>10148</v>
      </c>
      <c r="G965" s="80" t="s">
        <v>9700</v>
      </c>
      <c r="H965" s="80" t="s">
        <v>10149</v>
      </c>
      <c r="I965" s="80" t="s">
        <v>1798</v>
      </c>
      <c r="K965" s="80" t="s">
        <v>12331</v>
      </c>
      <c r="L965" s="80" t="s">
        <v>362</v>
      </c>
      <c r="M965" s="80" t="s">
        <v>2456</v>
      </c>
      <c r="N965" s="80" t="s">
        <v>3390</v>
      </c>
      <c r="O965" s="80" t="s">
        <v>3677</v>
      </c>
      <c r="P965" s="80" t="s">
        <v>4592</v>
      </c>
      <c r="Q965" s="80" t="s">
        <v>1798</v>
      </c>
      <c r="R965" s="80" t="s">
        <v>6021</v>
      </c>
      <c r="S965" s="80" t="s">
        <v>1759</v>
      </c>
      <c r="T965" s="80" t="s">
        <v>1758</v>
      </c>
      <c r="U965" s="110">
        <v>5.2</v>
      </c>
      <c r="V965" s="110">
        <v>15.6</v>
      </c>
      <c r="W965" s="91">
        <v>2.08</v>
      </c>
      <c r="X965" s="91">
        <v>12.48</v>
      </c>
      <c r="Y965" s="110" t="s">
        <v>7087</v>
      </c>
      <c r="Z965" s="110" t="s">
        <v>1</v>
      </c>
      <c r="AB965" s="133" t="s">
        <v>7730</v>
      </c>
      <c r="AC965" s="133" t="s">
        <v>7730</v>
      </c>
      <c r="AD965" s="133" t="s">
        <v>1759</v>
      </c>
      <c r="AE965" s="79">
        <v>6</v>
      </c>
      <c r="AF965" s="79" t="s">
        <v>11152</v>
      </c>
      <c r="AG965" s="134">
        <v>0.875</v>
      </c>
      <c r="AH965" s="134">
        <v>7.5</v>
      </c>
      <c r="AI965" s="134">
        <v>14.5</v>
      </c>
      <c r="AJ965" s="134">
        <v>0.36899999999999999</v>
      </c>
      <c r="AK965" s="134">
        <v>14.824999999999999</v>
      </c>
      <c r="AL965" s="134">
        <v>8.4499999999999993</v>
      </c>
      <c r="AM965" s="134">
        <v>5.125</v>
      </c>
      <c r="AN965" s="134">
        <v>2.6539999999999999</v>
      </c>
      <c r="AO965" s="134">
        <v>0.372</v>
      </c>
      <c r="AP965" s="134">
        <v>0.05</v>
      </c>
      <c r="AQ965" s="134">
        <v>54</v>
      </c>
      <c r="AR965" s="134">
        <v>108</v>
      </c>
      <c r="AS965" s="134"/>
      <c r="AT965" s="133" t="s">
        <v>7066</v>
      </c>
      <c r="AU965" s="133" t="s">
        <v>7075</v>
      </c>
      <c r="AV965" s="133" t="s">
        <v>9601</v>
      </c>
      <c r="AW965" s="133" t="s">
        <v>9630</v>
      </c>
    </row>
    <row r="966" spans="1:49" x14ac:dyDescent="0.25">
      <c r="A966" s="80" t="s">
        <v>1779</v>
      </c>
      <c r="B966" s="80" t="s">
        <v>1796</v>
      </c>
      <c r="C966" s="80" t="s">
        <v>9918</v>
      </c>
      <c r="D966" s="80" t="s">
        <v>9919</v>
      </c>
      <c r="E966" s="80" t="s">
        <v>1788</v>
      </c>
      <c r="F966" s="80" t="s">
        <v>9920</v>
      </c>
      <c r="G966" s="80" t="s">
        <v>9677</v>
      </c>
      <c r="H966" s="80" t="s">
        <v>9921</v>
      </c>
      <c r="I966" s="80" t="s">
        <v>5377</v>
      </c>
      <c r="K966" s="80" t="s">
        <v>1820</v>
      </c>
      <c r="L966" s="80" t="s">
        <v>1405</v>
      </c>
      <c r="M966" s="80" t="s">
        <v>3006</v>
      </c>
      <c r="N966" s="80" t="s">
        <v>3454</v>
      </c>
      <c r="O966" s="80" t="s">
        <v>3523</v>
      </c>
      <c r="P966" s="80" t="s">
        <v>5096</v>
      </c>
      <c r="Q966" s="80" t="s">
        <v>5374</v>
      </c>
      <c r="R966" s="80" t="s">
        <v>6593</v>
      </c>
      <c r="S966" s="80" t="s">
        <v>1760</v>
      </c>
      <c r="T966" s="80" t="s">
        <v>1757</v>
      </c>
      <c r="U966" s="110">
        <v>6.2</v>
      </c>
      <c r="V966" s="110">
        <v>37.200000000000003</v>
      </c>
      <c r="W966" s="91">
        <v>1.55</v>
      </c>
      <c r="X966" s="91">
        <v>18.600000000000001</v>
      </c>
      <c r="Y966" s="110" t="s">
        <v>7087</v>
      </c>
      <c r="Z966" s="110" t="s">
        <v>1</v>
      </c>
      <c r="AB966" s="133" t="s">
        <v>8303</v>
      </c>
      <c r="AC966" s="133" t="s">
        <v>8303</v>
      </c>
      <c r="AD966" s="133" t="s">
        <v>1759</v>
      </c>
      <c r="AE966" s="79">
        <v>12</v>
      </c>
      <c r="AF966" s="79" t="s">
        <v>11145</v>
      </c>
      <c r="AG966" s="134">
        <v>0.75</v>
      </c>
      <c r="AH966" s="134">
        <v>8.875</v>
      </c>
      <c r="AI966" s="134">
        <v>8.875</v>
      </c>
      <c r="AJ966" s="134">
        <v>0.22500000000000001</v>
      </c>
      <c r="AK966" s="134">
        <v>9.2200000000000006</v>
      </c>
      <c r="AL966" s="134">
        <v>7.97</v>
      </c>
      <c r="AM966" s="134">
        <v>9.44</v>
      </c>
      <c r="AN966" s="134">
        <v>3.1</v>
      </c>
      <c r="AO966" s="134">
        <v>0.40100000000000002</v>
      </c>
      <c r="AP966" s="134">
        <v>0.5</v>
      </c>
      <c r="AQ966" s="134">
        <v>8.875</v>
      </c>
      <c r="AR966" s="134">
        <v>8.875</v>
      </c>
      <c r="AS966" s="134"/>
      <c r="AT966" s="133" t="s">
        <v>1761</v>
      </c>
      <c r="AU966" s="133" t="s">
        <v>7065</v>
      </c>
      <c r="AV966" s="133" t="s">
        <v>9603</v>
      </c>
      <c r="AW966" s="133" t="s">
        <v>9630</v>
      </c>
    </row>
    <row r="967" spans="1:49" x14ac:dyDescent="0.25">
      <c r="A967" s="80" t="s">
        <v>1800</v>
      </c>
      <c r="B967" s="80" t="s">
        <v>1816</v>
      </c>
      <c r="C967" s="80" t="s">
        <v>12760</v>
      </c>
      <c r="D967" s="80" t="s">
        <v>12761</v>
      </c>
      <c r="E967" s="80" t="s">
        <v>1778</v>
      </c>
      <c r="F967" s="80" t="s">
        <v>12762</v>
      </c>
      <c r="G967" s="80" t="s">
        <v>9825</v>
      </c>
      <c r="H967" s="80" t="s">
        <v>12763</v>
      </c>
      <c r="I967" s="80" t="s">
        <v>9635</v>
      </c>
      <c r="K967" s="80" t="s">
        <v>12342</v>
      </c>
      <c r="L967" s="80" t="s">
        <v>12247</v>
      </c>
      <c r="M967" s="80" t="s">
        <v>11513</v>
      </c>
      <c r="N967" s="80" t="s">
        <v>11054</v>
      </c>
      <c r="O967" s="80" t="s">
        <v>11642</v>
      </c>
      <c r="P967" s="80" t="s">
        <v>13968</v>
      </c>
      <c r="Q967" s="80" t="s">
        <v>5374</v>
      </c>
      <c r="R967" s="80" t="s">
        <v>12764</v>
      </c>
      <c r="S967" s="80" t="s">
        <v>1759</v>
      </c>
      <c r="T967" s="80" t="s">
        <v>1758</v>
      </c>
      <c r="U967" s="110">
        <v>11.05</v>
      </c>
      <c r="V967" s="110">
        <v>33.15</v>
      </c>
      <c r="W967" s="91">
        <v>4.1437499999999998</v>
      </c>
      <c r="X967" s="91">
        <v>24.862500000000001</v>
      </c>
      <c r="Y967" s="110" t="s">
        <v>7087</v>
      </c>
      <c r="Z967" s="110" t="s">
        <v>1</v>
      </c>
      <c r="AB967" s="133" t="s">
        <v>13086</v>
      </c>
      <c r="AC967" s="133" t="s">
        <v>13087</v>
      </c>
      <c r="AD967" s="133" t="s">
        <v>1758</v>
      </c>
      <c r="AE967" s="79">
        <v>36</v>
      </c>
      <c r="AF967" s="79" t="s">
        <v>13184</v>
      </c>
      <c r="AG967" s="134">
        <v>0.25</v>
      </c>
      <c r="AH967" s="134">
        <v>12.5</v>
      </c>
      <c r="AI967" s="134">
        <v>13</v>
      </c>
      <c r="AJ967" s="134">
        <v>0.70399999999999996</v>
      </c>
      <c r="AK967" s="134">
        <v>13.25</v>
      </c>
      <c r="AL967" s="134">
        <v>12.75</v>
      </c>
      <c r="AM967" s="134">
        <v>2</v>
      </c>
      <c r="AN967" s="134">
        <v>4.4000000000000004</v>
      </c>
      <c r="AO967" s="134">
        <v>0.19600000000000001</v>
      </c>
      <c r="AP967" s="134">
        <v>11.75</v>
      </c>
      <c r="AQ967" s="134">
        <v>11.75</v>
      </c>
      <c r="AR967" s="134">
        <v>9</v>
      </c>
      <c r="AS967" s="134"/>
      <c r="AT967" s="133" t="s">
        <v>1783</v>
      </c>
      <c r="AU967" s="133" t="s">
        <v>1762</v>
      </c>
      <c r="AV967" s="133" t="s">
        <v>9610</v>
      </c>
      <c r="AW967" s="133" t="s">
        <v>9628</v>
      </c>
    </row>
    <row r="968" spans="1:49" x14ac:dyDescent="0.25">
      <c r="A968" s="80" t="s">
        <v>1779</v>
      </c>
      <c r="B968" s="80" t="s">
        <v>1789</v>
      </c>
      <c r="C968" s="80" t="s">
        <v>9564</v>
      </c>
      <c r="D968" s="80" t="s">
        <v>9742</v>
      </c>
      <c r="E968" s="80" t="s">
        <v>1788</v>
      </c>
      <c r="F968" s="80" t="s">
        <v>9743</v>
      </c>
      <c r="G968" s="80" t="s">
        <v>9744</v>
      </c>
      <c r="H968" s="80" t="s">
        <v>9732</v>
      </c>
      <c r="I968" s="80" t="s">
        <v>5377</v>
      </c>
      <c r="K968" s="80" t="s">
        <v>12328</v>
      </c>
      <c r="L968" s="80" t="s">
        <v>1368</v>
      </c>
      <c r="M968" s="80" t="s">
        <v>2916</v>
      </c>
      <c r="N968" s="80" t="s">
        <v>3447</v>
      </c>
      <c r="O968" s="80" t="s">
        <v>3537</v>
      </c>
      <c r="P968" s="80" t="s">
        <v>5024</v>
      </c>
      <c r="Q968" s="80" t="s">
        <v>5374</v>
      </c>
      <c r="R968" s="80" t="s">
        <v>6503</v>
      </c>
      <c r="S968" s="80" t="s">
        <v>1765</v>
      </c>
      <c r="T968" s="80" t="s">
        <v>1757</v>
      </c>
      <c r="U968" s="110">
        <v>5.05</v>
      </c>
      <c r="V968" s="110">
        <v>30.3</v>
      </c>
      <c r="W968" s="91">
        <v>1.2625</v>
      </c>
      <c r="X968" s="91">
        <v>15.15</v>
      </c>
      <c r="Y968" s="110" t="s">
        <v>7087</v>
      </c>
      <c r="Z968" s="110" t="s">
        <v>1</v>
      </c>
      <c r="AB968" s="133" t="s">
        <v>8213</v>
      </c>
      <c r="AC968" s="133" t="s">
        <v>8213</v>
      </c>
      <c r="AD968" s="133" t="s">
        <v>1759</v>
      </c>
      <c r="AE968" s="79">
        <v>12</v>
      </c>
      <c r="AF968" s="79" t="s">
        <v>11127</v>
      </c>
      <c r="AG968" s="134">
        <v>0.625</v>
      </c>
      <c r="AH968" s="134">
        <v>5</v>
      </c>
      <c r="AI968" s="134">
        <v>5</v>
      </c>
      <c r="AJ968" s="134">
        <v>0.09</v>
      </c>
      <c r="AK968" s="134">
        <v>10.125</v>
      </c>
      <c r="AL968" s="134">
        <v>5.375</v>
      </c>
      <c r="AM968" s="134">
        <v>5.5</v>
      </c>
      <c r="AN968" s="134">
        <v>1.25</v>
      </c>
      <c r="AO968" s="134">
        <v>0.17299999999999999</v>
      </c>
      <c r="AP968" s="134">
        <v>5.5E-2</v>
      </c>
      <c r="AQ968" s="134">
        <v>10</v>
      </c>
      <c r="AR968" s="134">
        <v>10</v>
      </c>
      <c r="AS968" s="134">
        <v>6.0000000000000001E-3</v>
      </c>
      <c r="AT968" s="133" t="s">
        <v>1768</v>
      </c>
      <c r="AU968" s="133" t="s">
        <v>1760</v>
      </c>
      <c r="AV968" s="133" t="s">
        <v>9601</v>
      </c>
      <c r="AW968" s="133" t="s">
        <v>9630</v>
      </c>
    </row>
    <row r="969" spans="1:49" x14ac:dyDescent="0.25">
      <c r="A969" s="80" t="s">
        <v>1798</v>
      </c>
      <c r="B969" s="80" t="s">
        <v>1780</v>
      </c>
      <c r="C969" s="80" t="s">
        <v>10150</v>
      </c>
      <c r="D969" s="80" t="s">
        <v>10151</v>
      </c>
      <c r="E969" s="80" t="s">
        <v>7072</v>
      </c>
      <c r="F969" s="80" t="s">
        <v>10152</v>
      </c>
      <c r="G969" s="80" t="s">
        <v>9729</v>
      </c>
      <c r="H969" s="80" t="s">
        <v>10153</v>
      </c>
      <c r="I969" s="80" t="s">
        <v>1798</v>
      </c>
      <c r="K969" s="80" t="s">
        <v>13936</v>
      </c>
      <c r="L969" s="80" t="s">
        <v>820</v>
      </c>
      <c r="M969" s="80" t="s">
        <v>2457</v>
      </c>
      <c r="N969" s="80" t="s">
        <v>3376</v>
      </c>
      <c r="O969" s="80" t="s">
        <v>3678</v>
      </c>
      <c r="P969" s="80" t="s">
        <v>4593</v>
      </c>
      <c r="Q969" s="80" t="s">
        <v>1798</v>
      </c>
      <c r="R969" s="80" t="s">
        <v>6022</v>
      </c>
      <c r="S969" s="80" t="s">
        <v>1764</v>
      </c>
      <c r="T969" s="80" t="s">
        <v>1757</v>
      </c>
      <c r="U969" s="110">
        <v>7.05</v>
      </c>
      <c r="V969" s="110">
        <v>42.3</v>
      </c>
      <c r="W969" s="91">
        <v>3.2711999999999999</v>
      </c>
      <c r="X969" s="91">
        <v>39.254399999999997</v>
      </c>
      <c r="Y969" s="110" t="s">
        <v>14932</v>
      </c>
      <c r="Z969" s="110" t="s">
        <v>1</v>
      </c>
      <c r="AB969" s="133" t="s">
        <v>7731</v>
      </c>
      <c r="AC969" s="133" t="s">
        <v>7731</v>
      </c>
      <c r="AD969" s="133" t="s">
        <v>1759</v>
      </c>
      <c r="AE969" s="79">
        <v>12</v>
      </c>
      <c r="AF969" s="79" t="s">
        <v>11205</v>
      </c>
      <c r="AG969" s="134">
        <v>2.76</v>
      </c>
      <c r="AH969" s="134">
        <v>2.76</v>
      </c>
      <c r="AI969" s="134">
        <v>12.01</v>
      </c>
      <c r="AJ969" s="134">
        <v>0.318</v>
      </c>
      <c r="AK969" s="134">
        <v>11.61</v>
      </c>
      <c r="AL969" s="134">
        <v>8.86</v>
      </c>
      <c r="AM969" s="134">
        <v>12.6</v>
      </c>
      <c r="AN969" s="134">
        <v>3.97</v>
      </c>
      <c r="AO969" s="134">
        <v>0.75</v>
      </c>
      <c r="AP969" s="134">
        <v>2.5</v>
      </c>
      <c r="AQ969" s="134">
        <v>2.5</v>
      </c>
      <c r="AR969" s="134">
        <v>5</v>
      </c>
      <c r="AS969" s="134">
        <v>0.35</v>
      </c>
      <c r="AT969" s="133" t="s">
        <v>1773</v>
      </c>
      <c r="AU969" s="133" t="s">
        <v>1769</v>
      </c>
      <c r="AV969" s="133" t="s">
        <v>9598</v>
      </c>
      <c r="AW969" s="133" t="s">
        <v>9629</v>
      </c>
    </row>
    <row r="970" spans="1:49" x14ac:dyDescent="0.25">
      <c r="A970" s="80" t="s">
        <v>1800</v>
      </c>
      <c r="B970" s="80" t="s">
        <v>1816</v>
      </c>
      <c r="C970" s="80" t="s">
        <v>10041</v>
      </c>
      <c r="D970" s="80" t="s">
        <v>10042</v>
      </c>
      <c r="E970" s="80" t="s">
        <v>7086</v>
      </c>
      <c r="F970" s="80" t="s">
        <v>10043</v>
      </c>
      <c r="G970" s="80" t="s">
        <v>9716</v>
      </c>
      <c r="H970" s="80" t="s">
        <v>10044</v>
      </c>
      <c r="I970" s="80" t="s">
        <v>9635</v>
      </c>
      <c r="K970" s="80" t="s">
        <v>12342</v>
      </c>
      <c r="L970" s="80" t="s">
        <v>12250</v>
      </c>
      <c r="M970" s="80" t="s">
        <v>12769</v>
      </c>
      <c r="N970" s="80" t="s">
        <v>11054</v>
      </c>
      <c r="O970" s="80" t="s">
        <v>12770</v>
      </c>
      <c r="P970" s="80" t="s">
        <v>13969</v>
      </c>
      <c r="Q970" s="80" t="s">
        <v>5374</v>
      </c>
      <c r="R970" s="80" t="s">
        <v>12771</v>
      </c>
      <c r="S970" s="80" t="s">
        <v>1759</v>
      </c>
      <c r="T970" s="80" t="s">
        <v>1757</v>
      </c>
      <c r="U970" s="110">
        <v>4.95</v>
      </c>
      <c r="V970" s="110">
        <v>29.7</v>
      </c>
      <c r="W970" s="91">
        <v>2.1532499999999999</v>
      </c>
      <c r="X970" s="91">
        <v>25.838999999999999</v>
      </c>
      <c r="Y970" s="110" t="s">
        <v>14932</v>
      </c>
      <c r="Z970" s="110" t="s">
        <v>1</v>
      </c>
      <c r="AB970" s="133" t="s">
        <v>13090</v>
      </c>
      <c r="AC970" s="133" t="s">
        <v>13091</v>
      </c>
      <c r="AD970" s="133" t="s">
        <v>1764</v>
      </c>
      <c r="AE970" s="79">
        <v>48</v>
      </c>
      <c r="AF970" s="79" t="s">
        <v>11398</v>
      </c>
      <c r="AG970" s="134">
        <v>14.17</v>
      </c>
      <c r="AH970" s="134">
        <v>10.24</v>
      </c>
      <c r="AI970" s="134">
        <v>0.79</v>
      </c>
      <c r="AJ970" s="134">
        <v>0.66200000000000003</v>
      </c>
      <c r="AK970" s="134">
        <v>14.37</v>
      </c>
      <c r="AL970" s="134">
        <v>2.56</v>
      </c>
      <c r="AM970" s="134">
        <v>10.43</v>
      </c>
      <c r="AN970" s="134">
        <v>8.2799999999999994</v>
      </c>
      <c r="AO970" s="134">
        <v>0.222</v>
      </c>
      <c r="AP970" s="134">
        <v>0</v>
      </c>
      <c r="AQ970" s="134">
        <v>14</v>
      </c>
      <c r="AR970" s="134">
        <v>10</v>
      </c>
      <c r="AS970" s="134"/>
      <c r="AT970" s="133" t="s">
        <v>9590</v>
      </c>
      <c r="AU970" s="133" t="s">
        <v>1764</v>
      </c>
      <c r="AV970" s="133" t="s">
        <v>9607</v>
      </c>
      <c r="AW970" s="133" t="s">
        <v>9629</v>
      </c>
    </row>
    <row r="971" spans="1:49" x14ac:dyDescent="0.25">
      <c r="A971" s="80" t="s">
        <v>1779</v>
      </c>
      <c r="B971" s="80" t="s">
        <v>1796</v>
      </c>
      <c r="C971" s="80" t="s">
        <v>10142</v>
      </c>
      <c r="D971" s="80" t="s">
        <v>10143</v>
      </c>
      <c r="E971" s="80" t="s">
        <v>1788</v>
      </c>
      <c r="F971" s="80" t="s">
        <v>10144</v>
      </c>
      <c r="G971" s="80" t="s">
        <v>9700</v>
      </c>
      <c r="H971" s="80" t="s">
        <v>10145</v>
      </c>
      <c r="I971" s="80" t="s">
        <v>5377</v>
      </c>
      <c r="K971" s="80" t="s">
        <v>1820</v>
      </c>
      <c r="L971" s="80" t="s">
        <v>1022</v>
      </c>
      <c r="M971" s="80" t="s">
        <v>3008</v>
      </c>
      <c r="N971" s="80" t="s">
        <v>3454</v>
      </c>
      <c r="O971" s="80" t="s">
        <v>3879</v>
      </c>
      <c r="P971" s="80" t="s">
        <v>5098</v>
      </c>
      <c r="Q971" s="80" t="s">
        <v>5374</v>
      </c>
      <c r="R971" s="80" t="s">
        <v>6595</v>
      </c>
      <c r="S971" s="80" t="s">
        <v>1759</v>
      </c>
      <c r="T971" s="80" t="s">
        <v>1758</v>
      </c>
      <c r="U971" s="110">
        <v>9.9499999999999993</v>
      </c>
      <c r="V971" s="110">
        <v>29.85</v>
      </c>
      <c r="W971" s="91">
        <v>2.4874999999999998</v>
      </c>
      <c r="X971" s="91">
        <v>14.925000000000001</v>
      </c>
      <c r="Y971" s="110" t="s">
        <v>7087</v>
      </c>
      <c r="Z971" s="110" t="s">
        <v>1</v>
      </c>
      <c r="AB971" s="133" t="s">
        <v>8305</v>
      </c>
      <c r="AC971" s="133" t="s">
        <v>8305</v>
      </c>
      <c r="AD971" s="133" t="s">
        <v>1759</v>
      </c>
      <c r="AE971" s="79">
        <v>6</v>
      </c>
      <c r="AF971" s="79" t="s">
        <v>11092</v>
      </c>
      <c r="AG971" s="134">
        <v>0.3</v>
      </c>
      <c r="AH971" s="134">
        <v>7.5</v>
      </c>
      <c r="AI971" s="134">
        <v>14.5</v>
      </c>
      <c r="AJ971" s="134">
        <v>0.22800000000000001</v>
      </c>
      <c r="AK971" s="134">
        <v>14.824999999999999</v>
      </c>
      <c r="AL971" s="134">
        <v>8.4499999999999993</v>
      </c>
      <c r="AM971" s="134">
        <v>5.125</v>
      </c>
      <c r="AN971" s="134">
        <v>1.8080000000000001</v>
      </c>
      <c r="AO971" s="134">
        <v>0.372</v>
      </c>
      <c r="AP971" s="134">
        <v>0.01</v>
      </c>
      <c r="AQ971" s="134">
        <v>102</v>
      </c>
      <c r="AR971" s="134">
        <v>54</v>
      </c>
      <c r="AS971" s="134"/>
      <c r="AT971" s="133" t="s">
        <v>7066</v>
      </c>
      <c r="AU971" s="133" t="s">
        <v>7075</v>
      </c>
      <c r="AV971" s="133" t="s">
        <v>9601</v>
      </c>
      <c r="AW971" s="133" t="s">
        <v>9630</v>
      </c>
    </row>
    <row r="972" spans="1:49" x14ac:dyDescent="0.25">
      <c r="A972" s="80" t="s">
        <v>1779</v>
      </c>
      <c r="B972" s="80" t="s">
        <v>1789</v>
      </c>
      <c r="C972" s="80" t="s">
        <v>10142</v>
      </c>
      <c r="D972" s="80" t="s">
        <v>10143</v>
      </c>
      <c r="E972" s="80" t="s">
        <v>1788</v>
      </c>
      <c r="F972" s="80" t="s">
        <v>10144</v>
      </c>
      <c r="G972" s="80" t="s">
        <v>9700</v>
      </c>
      <c r="H972" s="80" t="s">
        <v>10145</v>
      </c>
      <c r="I972" s="80" t="s">
        <v>5377</v>
      </c>
      <c r="K972" s="80" t="s">
        <v>12328</v>
      </c>
      <c r="L972" s="80" t="s">
        <v>843</v>
      </c>
      <c r="M972" s="80" t="s">
        <v>2917</v>
      </c>
      <c r="N972" s="80" t="s">
        <v>3447</v>
      </c>
      <c r="O972" s="80" t="s">
        <v>3693</v>
      </c>
      <c r="P972" s="80" t="s">
        <v>5025</v>
      </c>
      <c r="Q972" s="80" t="s">
        <v>5374</v>
      </c>
      <c r="R972" s="80" t="s">
        <v>6504</v>
      </c>
      <c r="S972" s="80" t="s">
        <v>1759</v>
      </c>
      <c r="T972" s="80" t="s">
        <v>1758</v>
      </c>
      <c r="U972" s="110">
        <v>9.9499999999999993</v>
      </c>
      <c r="V972" s="110">
        <v>29.85</v>
      </c>
      <c r="W972" s="91">
        <v>2.4874999999999998</v>
      </c>
      <c r="X972" s="91">
        <v>14.925000000000001</v>
      </c>
      <c r="Y972" s="110" t="s">
        <v>7087</v>
      </c>
      <c r="Z972" s="110" t="s">
        <v>1</v>
      </c>
      <c r="AB972" s="133" t="s">
        <v>8214</v>
      </c>
      <c r="AC972" s="133" t="s">
        <v>8214</v>
      </c>
      <c r="AD972" s="133" t="s">
        <v>1759</v>
      </c>
      <c r="AE972" s="79">
        <v>6</v>
      </c>
      <c r="AF972" s="79" t="s">
        <v>11092</v>
      </c>
      <c r="AG972" s="134">
        <v>0.3</v>
      </c>
      <c r="AH972" s="134">
        <v>7.5</v>
      </c>
      <c r="AI972" s="134">
        <v>14.5</v>
      </c>
      <c r="AJ972" s="134">
        <v>0.22800000000000001</v>
      </c>
      <c r="AK972" s="134">
        <v>14.824999999999999</v>
      </c>
      <c r="AL972" s="134">
        <v>8.4499999999999993</v>
      </c>
      <c r="AM972" s="134">
        <v>5.125</v>
      </c>
      <c r="AN972" s="134">
        <v>1.8080000000000001</v>
      </c>
      <c r="AO972" s="134">
        <v>0.372</v>
      </c>
      <c r="AP972" s="134">
        <v>0.01</v>
      </c>
      <c r="AQ972" s="134">
        <v>54</v>
      </c>
      <c r="AR972" s="134">
        <v>102</v>
      </c>
      <c r="AS972" s="134"/>
      <c r="AT972" s="133" t="s">
        <v>7066</v>
      </c>
      <c r="AU972" s="133" t="s">
        <v>7075</v>
      </c>
      <c r="AV972" s="133" t="s">
        <v>9601</v>
      </c>
      <c r="AW972" s="133" t="s">
        <v>9630</v>
      </c>
    </row>
    <row r="973" spans="1:49" x14ac:dyDescent="0.25">
      <c r="A973" s="80" t="s">
        <v>1798</v>
      </c>
      <c r="B973" s="80" t="s">
        <v>1780</v>
      </c>
      <c r="C973" s="80" t="s">
        <v>10126</v>
      </c>
      <c r="D973" s="80" t="s">
        <v>10127</v>
      </c>
      <c r="E973" s="80" t="s">
        <v>7072</v>
      </c>
      <c r="F973" s="80" t="s">
        <v>10154</v>
      </c>
      <c r="G973" s="80" t="s">
        <v>9729</v>
      </c>
      <c r="H973" s="80" t="s">
        <v>10155</v>
      </c>
      <c r="I973" s="80" t="s">
        <v>1798</v>
      </c>
      <c r="K973" s="80" t="s">
        <v>13936</v>
      </c>
      <c r="L973" s="80" t="s">
        <v>727</v>
      </c>
      <c r="M973" s="80" t="s">
        <v>2458</v>
      </c>
      <c r="N973" s="80" t="s">
        <v>3376</v>
      </c>
      <c r="O973" s="80" t="s">
        <v>3679</v>
      </c>
      <c r="P973" s="80" t="s">
        <v>4594</v>
      </c>
      <c r="Q973" s="80" t="s">
        <v>1798</v>
      </c>
      <c r="R973" s="80" t="s">
        <v>6023</v>
      </c>
      <c r="S973" s="80" t="s">
        <v>1758</v>
      </c>
      <c r="T973" s="80" t="s">
        <v>7075</v>
      </c>
      <c r="U973" s="110">
        <v>5.45</v>
      </c>
      <c r="V973" s="110">
        <v>24.524999999999999</v>
      </c>
      <c r="W973" s="91">
        <v>2.5287999999999999</v>
      </c>
      <c r="X973" s="91">
        <v>22.7592</v>
      </c>
      <c r="Y973" s="110" t="s">
        <v>14932</v>
      </c>
      <c r="Z973" s="110" t="s">
        <v>1</v>
      </c>
      <c r="AB973" s="133" t="s">
        <v>7732</v>
      </c>
      <c r="AC973" s="133" t="s">
        <v>7732</v>
      </c>
      <c r="AD973" s="133" t="s">
        <v>1759</v>
      </c>
      <c r="AE973" s="79">
        <v>9</v>
      </c>
      <c r="AF973" s="79" t="s">
        <v>11206</v>
      </c>
      <c r="AG973" s="134">
        <v>3.25</v>
      </c>
      <c r="AH973" s="134">
        <v>3.25</v>
      </c>
      <c r="AI973" s="134">
        <v>7.5</v>
      </c>
      <c r="AJ973" s="134">
        <v>0.25600000000000001</v>
      </c>
      <c r="AK973" s="134">
        <v>10.5</v>
      </c>
      <c r="AL973" s="134">
        <v>9.75</v>
      </c>
      <c r="AM973" s="134">
        <v>8</v>
      </c>
      <c r="AN973" s="134">
        <v>2.4</v>
      </c>
      <c r="AO973" s="134">
        <v>0.47399999999999998</v>
      </c>
      <c r="AP973" s="134">
        <v>2.5</v>
      </c>
      <c r="AQ973" s="134">
        <v>2.5</v>
      </c>
      <c r="AR973" s="134">
        <v>5</v>
      </c>
      <c r="AS973" s="134">
        <v>0.188</v>
      </c>
      <c r="AT973" s="133" t="s">
        <v>1773</v>
      </c>
      <c r="AU973" s="133" t="s">
        <v>1758</v>
      </c>
      <c r="AV973" s="133" t="s">
        <v>9598</v>
      </c>
      <c r="AW973" s="133" t="s">
        <v>9629</v>
      </c>
    </row>
    <row r="974" spans="1:49" x14ac:dyDescent="0.25">
      <c r="A974" s="80" t="s">
        <v>1800</v>
      </c>
      <c r="B974" s="80" t="s">
        <v>1816</v>
      </c>
      <c r="C974" s="80" t="s">
        <v>10172</v>
      </c>
      <c r="D974" s="80" t="s">
        <v>10173</v>
      </c>
      <c r="E974" s="80" t="s">
        <v>7086</v>
      </c>
      <c r="F974" s="80" t="s">
        <v>10174</v>
      </c>
      <c r="G974" s="80" t="s">
        <v>9705</v>
      </c>
      <c r="H974" s="80" t="s">
        <v>10175</v>
      </c>
      <c r="I974" s="80" t="s">
        <v>9635</v>
      </c>
      <c r="K974" s="80" t="s">
        <v>12342</v>
      </c>
      <c r="L974" s="80" t="s">
        <v>12253</v>
      </c>
      <c r="M974" s="80" t="s">
        <v>12776</v>
      </c>
      <c r="N974" s="80" t="s">
        <v>11054</v>
      </c>
      <c r="O974" s="80" t="s">
        <v>12777</v>
      </c>
      <c r="P974" s="80" t="s">
        <v>13970</v>
      </c>
      <c r="Q974" s="80" t="s">
        <v>5374</v>
      </c>
      <c r="R974" s="80" t="s">
        <v>12778</v>
      </c>
      <c r="S974" s="80" t="s">
        <v>1759</v>
      </c>
      <c r="T974" s="80" t="s">
        <v>1757</v>
      </c>
      <c r="U974" s="110">
        <v>8.25</v>
      </c>
      <c r="V974" s="110">
        <v>49.5</v>
      </c>
      <c r="W974" s="91">
        <v>3.5887500000000001</v>
      </c>
      <c r="X974" s="91">
        <v>43.064999999999998</v>
      </c>
      <c r="Y974" s="110" t="s">
        <v>14932</v>
      </c>
      <c r="Z974" s="110" t="s">
        <v>1</v>
      </c>
      <c r="AB974" s="133" t="s">
        <v>13094</v>
      </c>
      <c r="AC974" s="133" t="s">
        <v>13095</v>
      </c>
      <c r="AD974" s="133" t="s">
        <v>1757</v>
      </c>
      <c r="AE974" s="79">
        <v>144</v>
      </c>
      <c r="AF974" s="79" t="s">
        <v>11374</v>
      </c>
      <c r="AG974" s="134">
        <v>0.2</v>
      </c>
      <c r="AH974" s="134">
        <v>7</v>
      </c>
      <c r="AI974" s="134">
        <v>7.5</v>
      </c>
      <c r="AJ974" s="134">
        <v>0.16</v>
      </c>
      <c r="AK974" s="134">
        <v>9</v>
      </c>
      <c r="AL974" s="134">
        <v>5</v>
      </c>
      <c r="AM974" s="134">
        <v>5</v>
      </c>
      <c r="AN974" s="134">
        <v>2</v>
      </c>
      <c r="AO974" s="134">
        <v>0.13</v>
      </c>
      <c r="AP974" s="134"/>
      <c r="AQ974" s="134">
        <v>57</v>
      </c>
      <c r="AR974" s="134">
        <v>6.6</v>
      </c>
      <c r="AS974" s="134"/>
      <c r="AT974" s="133" t="s">
        <v>7071</v>
      </c>
      <c r="AU974" s="133" t="s">
        <v>7075</v>
      </c>
      <c r="AV974" s="133" t="s">
        <v>9597</v>
      </c>
      <c r="AW974" s="133" t="s">
        <v>9629</v>
      </c>
    </row>
    <row r="975" spans="1:49" x14ac:dyDescent="0.25">
      <c r="A975" s="80" t="s">
        <v>1779</v>
      </c>
      <c r="B975" s="80" t="s">
        <v>1797</v>
      </c>
      <c r="C975" s="80" t="s">
        <v>9790</v>
      </c>
      <c r="D975" s="80" t="s">
        <v>9791</v>
      </c>
      <c r="E975" s="80" t="s">
        <v>1785</v>
      </c>
      <c r="F975" s="80" t="s">
        <v>9792</v>
      </c>
      <c r="G975" s="80" t="s">
        <v>9726</v>
      </c>
      <c r="H975" s="80" t="s">
        <v>9793</v>
      </c>
      <c r="I975" s="80" t="s">
        <v>5377</v>
      </c>
      <c r="K975" s="80" t="s">
        <v>1820</v>
      </c>
      <c r="L975" s="80" t="s">
        <v>1410</v>
      </c>
      <c r="M975" s="80" t="s">
        <v>3050</v>
      </c>
      <c r="N975" s="80" t="s">
        <v>3462</v>
      </c>
      <c r="O975" s="80" t="s">
        <v>3673</v>
      </c>
      <c r="P975" s="80" t="s">
        <v>5132</v>
      </c>
      <c r="Q975" s="80" t="s">
        <v>5374</v>
      </c>
      <c r="R975" s="80" t="s">
        <v>6638</v>
      </c>
      <c r="S975" s="80" t="s">
        <v>1760</v>
      </c>
      <c r="T975" s="80" t="s">
        <v>1757</v>
      </c>
      <c r="U975" s="110">
        <v>5.7</v>
      </c>
      <c r="V975" s="110">
        <v>34.200000000000003</v>
      </c>
      <c r="W975" s="91">
        <v>1.8952500000000001</v>
      </c>
      <c r="X975" s="91">
        <v>22.742999999999999</v>
      </c>
      <c r="Y975" s="110" t="s">
        <v>14933</v>
      </c>
      <c r="Z975" s="110" t="s">
        <v>1</v>
      </c>
      <c r="AB975" s="133" t="s">
        <v>8348</v>
      </c>
      <c r="AC975" s="133" t="s">
        <v>8348</v>
      </c>
      <c r="AD975" s="133" t="s">
        <v>1759</v>
      </c>
      <c r="AE975" s="79">
        <v>12</v>
      </c>
      <c r="AF975" s="79" t="s">
        <v>11098</v>
      </c>
      <c r="AG975" s="134">
        <v>3.15</v>
      </c>
      <c r="AH975" s="134">
        <v>3.15</v>
      </c>
      <c r="AI975" s="134">
        <v>5.51</v>
      </c>
      <c r="AJ975" s="134">
        <v>0.153</v>
      </c>
      <c r="AK975" s="134">
        <v>10.4</v>
      </c>
      <c r="AL975" s="134">
        <v>6.69</v>
      </c>
      <c r="AM975" s="134">
        <v>8.4600000000000009</v>
      </c>
      <c r="AN975" s="134">
        <v>1.91</v>
      </c>
      <c r="AO975" s="134">
        <v>0.34100000000000003</v>
      </c>
      <c r="AP975" s="134">
        <v>3.75</v>
      </c>
      <c r="AQ975" s="134">
        <v>3.125</v>
      </c>
      <c r="AR975" s="134">
        <v>3.125</v>
      </c>
      <c r="AS975" s="134"/>
      <c r="AT975" s="133" t="s">
        <v>7080</v>
      </c>
      <c r="AU975" s="133" t="s">
        <v>7065</v>
      </c>
      <c r="AV975" s="133" t="s">
        <v>9608</v>
      </c>
      <c r="AW975" s="133" t="s">
        <v>9629</v>
      </c>
    </row>
    <row r="976" spans="1:49" x14ac:dyDescent="0.25">
      <c r="A976" s="80" t="s">
        <v>1800</v>
      </c>
      <c r="B976" s="80" t="s">
        <v>11624</v>
      </c>
      <c r="C976" s="80" t="s">
        <v>12784</v>
      </c>
      <c r="D976" s="80" t="s">
        <v>12785</v>
      </c>
      <c r="E976" s="80" t="s">
        <v>1765</v>
      </c>
      <c r="F976" s="80" t="s">
        <v>12786</v>
      </c>
      <c r="G976" s="80" t="s">
        <v>9785</v>
      </c>
      <c r="H976" s="80" t="s">
        <v>12787</v>
      </c>
      <c r="I976" s="80" t="s">
        <v>10580</v>
      </c>
      <c r="K976" s="80" t="s">
        <v>12342</v>
      </c>
      <c r="L976" s="80" t="s">
        <v>12256</v>
      </c>
      <c r="M976" s="80" t="s">
        <v>12788</v>
      </c>
      <c r="N976" s="80" t="s">
        <v>10923</v>
      </c>
      <c r="O976" s="80" t="s">
        <v>12789</v>
      </c>
      <c r="P976" s="80" t="s">
        <v>1</v>
      </c>
      <c r="Q976" s="80" t="s">
        <v>5374</v>
      </c>
      <c r="R976" s="80" t="s">
        <v>12790</v>
      </c>
      <c r="S976" s="80" t="s">
        <v>1759</v>
      </c>
      <c r="T976" s="80" t="s">
        <v>1759</v>
      </c>
      <c r="U976" s="110">
        <v>840.95</v>
      </c>
      <c r="V976" s="110">
        <v>420.47500000000002</v>
      </c>
      <c r="W976" s="91">
        <v>229.79</v>
      </c>
      <c r="X976" s="91">
        <v>229.79</v>
      </c>
      <c r="Y976" s="110" t="s">
        <v>7087</v>
      </c>
      <c r="Z976" s="110" t="s">
        <v>1</v>
      </c>
      <c r="AB976" s="133" t="s">
        <v>13098</v>
      </c>
      <c r="AC976" s="133" t="s">
        <v>13098</v>
      </c>
      <c r="AD976" s="133" t="s">
        <v>1759</v>
      </c>
      <c r="AE976" s="79">
        <v>1</v>
      </c>
      <c r="AF976" s="79" t="s">
        <v>15798</v>
      </c>
      <c r="AG976" s="134"/>
      <c r="AH976" s="134"/>
      <c r="AI976" s="134"/>
      <c r="AJ976" s="134"/>
      <c r="AK976" s="134">
        <v>48.314999999999998</v>
      </c>
      <c r="AL976" s="134">
        <v>16.22</v>
      </c>
      <c r="AM976" s="134">
        <v>9.5950000000000006</v>
      </c>
      <c r="AN976" s="134">
        <v>35.9</v>
      </c>
      <c r="AO976" s="134">
        <v>4.351</v>
      </c>
      <c r="AP976" s="134"/>
      <c r="AQ976" s="134"/>
      <c r="AR976" s="134"/>
      <c r="AS976" s="134"/>
      <c r="AT976" s="133" t="s">
        <v>1764</v>
      </c>
      <c r="AU976" s="133" t="s">
        <v>1769</v>
      </c>
      <c r="AV976" s="133" t="s">
        <v>9603</v>
      </c>
      <c r="AW976" s="133" t="s">
        <v>9630</v>
      </c>
    </row>
    <row r="977" spans="1:49" x14ac:dyDescent="0.25">
      <c r="A977" s="80" t="s">
        <v>1779</v>
      </c>
      <c r="B977" s="80" t="s">
        <v>1789</v>
      </c>
      <c r="C977" s="80" t="s">
        <v>9790</v>
      </c>
      <c r="D977" s="80" t="s">
        <v>9791</v>
      </c>
      <c r="E977" s="80" t="s">
        <v>1785</v>
      </c>
      <c r="F977" s="80" t="s">
        <v>9792</v>
      </c>
      <c r="G977" s="80" t="s">
        <v>9726</v>
      </c>
      <c r="H977" s="80" t="s">
        <v>9793</v>
      </c>
      <c r="I977" s="80" t="s">
        <v>5377</v>
      </c>
      <c r="K977" s="80" t="s">
        <v>12328</v>
      </c>
      <c r="L977" s="80" t="s">
        <v>1369</v>
      </c>
      <c r="M977" s="80" t="s">
        <v>2918</v>
      </c>
      <c r="N977" s="80" t="s">
        <v>3447</v>
      </c>
      <c r="O977" s="80" t="s">
        <v>3673</v>
      </c>
      <c r="P977" s="80" t="s">
        <v>5026</v>
      </c>
      <c r="Q977" s="80" t="s">
        <v>5374</v>
      </c>
      <c r="R977" s="80" t="s">
        <v>6505</v>
      </c>
      <c r="S977" s="80" t="s">
        <v>1760</v>
      </c>
      <c r="T977" s="80" t="s">
        <v>1757</v>
      </c>
      <c r="U977" s="110">
        <v>5.7</v>
      </c>
      <c r="V977" s="110">
        <v>34.200000000000003</v>
      </c>
      <c r="W977" s="91">
        <v>1.8952500000000001</v>
      </c>
      <c r="X977" s="91">
        <v>22.742999999999999</v>
      </c>
      <c r="Y977" s="110" t="s">
        <v>14933</v>
      </c>
      <c r="Z977" s="110" t="s">
        <v>1</v>
      </c>
      <c r="AB977" s="133" t="s">
        <v>8215</v>
      </c>
      <c r="AC977" s="133" t="s">
        <v>8215</v>
      </c>
      <c r="AD977" s="133" t="s">
        <v>1759</v>
      </c>
      <c r="AE977" s="79">
        <v>12</v>
      </c>
      <c r="AF977" s="79" t="s">
        <v>11098</v>
      </c>
      <c r="AG977" s="134">
        <v>3.15</v>
      </c>
      <c r="AH977" s="134">
        <v>3.15</v>
      </c>
      <c r="AI977" s="134">
        <v>5.51</v>
      </c>
      <c r="AJ977" s="134">
        <v>0.153</v>
      </c>
      <c r="AK977" s="134">
        <v>10.039999999999999</v>
      </c>
      <c r="AL977" s="134">
        <v>6.69</v>
      </c>
      <c r="AM977" s="134">
        <v>8.4600000000000009</v>
      </c>
      <c r="AN977" s="134">
        <v>1.91</v>
      </c>
      <c r="AO977" s="134">
        <v>0.32900000000000001</v>
      </c>
      <c r="AP977" s="134">
        <v>3.125</v>
      </c>
      <c r="AQ977" s="134">
        <v>3.125</v>
      </c>
      <c r="AR977" s="134">
        <v>3.75</v>
      </c>
      <c r="AS977" s="134"/>
      <c r="AT977" s="133" t="s">
        <v>9567</v>
      </c>
      <c r="AU977" s="133" t="s">
        <v>7065</v>
      </c>
      <c r="AV977" s="133" t="s">
        <v>9608</v>
      </c>
      <c r="AW977" s="133" t="s">
        <v>9629</v>
      </c>
    </row>
    <row r="978" spans="1:49" x14ac:dyDescent="0.25">
      <c r="A978" s="80" t="s">
        <v>1779</v>
      </c>
      <c r="B978" s="80" t="s">
        <v>1797</v>
      </c>
      <c r="C978" s="80" t="s">
        <v>9564</v>
      </c>
      <c r="D978" s="80" t="s">
        <v>9742</v>
      </c>
      <c r="E978" s="80" t="s">
        <v>1788</v>
      </c>
      <c r="F978" s="80" t="s">
        <v>9743</v>
      </c>
      <c r="G978" s="80" t="s">
        <v>9744</v>
      </c>
      <c r="H978" s="80" t="s">
        <v>9732</v>
      </c>
      <c r="I978" s="80" t="s">
        <v>5377</v>
      </c>
      <c r="K978" s="80" t="s">
        <v>1820</v>
      </c>
      <c r="L978" s="80" t="s">
        <v>1025</v>
      </c>
      <c r="M978" s="80" t="s">
        <v>3054</v>
      </c>
      <c r="N978" s="80" t="s">
        <v>3462</v>
      </c>
      <c r="O978" s="80" t="s">
        <v>3537</v>
      </c>
      <c r="P978" s="80" t="s">
        <v>5134</v>
      </c>
      <c r="Q978" s="80" t="s">
        <v>5374</v>
      </c>
      <c r="R978" s="80" t="s">
        <v>6642</v>
      </c>
      <c r="S978" s="80" t="s">
        <v>1765</v>
      </c>
      <c r="T978" s="80" t="s">
        <v>1757</v>
      </c>
      <c r="U978" s="110">
        <v>5.05</v>
      </c>
      <c r="V978" s="110">
        <v>30.3</v>
      </c>
      <c r="W978" s="91">
        <v>1.2625</v>
      </c>
      <c r="X978" s="91">
        <v>15.15</v>
      </c>
      <c r="Y978" s="110" t="s">
        <v>7087</v>
      </c>
      <c r="Z978" s="110" t="s">
        <v>1</v>
      </c>
      <c r="AB978" s="133" t="s">
        <v>8352</v>
      </c>
      <c r="AC978" s="133" t="s">
        <v>8352</v>
      </c>
      <c r="AD978" s="133" t="s">
        <v>1759</v>
      </c>
      <c r="AE978" s="79">
        <v>12</v>
      </c>
      <c r="AF978" s="79" t="s">
        <v>11127</v>
      </c>
      <c r="AG978" s="134">
        <v>0.625</v>
      </c>
      <c r="AH978" s="134">
        <v>5</v>
      </c>
      <c r="AI978" s="134">
        <v>5</v>
      </c>
      <c r="AJ978" s="134">
        <v>0.09</v>
      </c>
      <c r="AK978" s="134">
        <v>10.125</v>
      </c>
      <c r="AL978" s="134">
        <v>5.375</v>
      </c>
      <c r="AM978" s="134">
        <v>5.5</v>
      </c>
      <c r="AN978" s="134">
        <v>1.25</v>
      </c>
      <c r="AO978" s="134">
        <v>0.17299999999999999</v>
      </c>
      <c r="AP978" s="134">
        <v>5.5E-2</v>
      </c>
      <c r="AQ978" s="134">
        <v>10</v>
      </c>
      <c r="AR978" s="134">
        <v>10</v>
      </c>
      <c r="AS978" s="134">
        <v>6.0000000000000001E-3</v>
      </c>
      <c r="AT978" s="133" t="s">
        <v>1768</v>
      </c>
      <c r="AU978" s="133" t="s">
        <v>1760</v>
      </c>
      <c r="AV978" s="133" t="s">
        <v>9601</v>
      </c>
      <c r="AW978" s="133" t="s">
        <v>9630</v>
      </c>
    </row>
    <row r="979" spans="1:49" x14ac:dyDescent="0.25">
      <c r="A979" s="80" t="s">
        <v>1800</v>
      </c>
      <c r="B979" s="80" t="s">
        <v>11624</v>
      </c>
      <c r="C979" s="80" t="s">
        <v>10536</v>
      </c>
      <c r="D979" s="80" t="s">
        <v>10537</v>
      </c>
      <c r="E979" s="80" t="s">
        <v>1767</v>
      </c>
      <c r="F979" s="80" t="s">
        <v>10538</v>
      </c>
      <c r="G979" s="80" t="s">
        <v>9785</v>
      </c>
      <c r="H979" s="80" t="s">
        <v>10539</v>
      </c>
      <c r="I979" s="80" t="s">
        <v>5377</v>
      </c>
      <c r="K979" s="80" t="s">
        <v>12342</v>
      </c>
      <c r="L979" s="80" t="s">
        <v>12258</v>
      </c>
      <c r="M979" s="80" t="s">
        <v>12793</v>
      </c>
      <c r="N979" s="80" t="s">
        <v>12370</v>
      </c>
      <c r="O979" s="80" t="s">
        <v>3822</v>
      </c>
      <c r="P979" s="80" t="s">
        <v>1</v>
      </c>
      <c r="Q979" s="80" t="s">
        <v>5374</v>
      </c>
      <c r="R979" s="80" t="s">
        <v>12794</v>
      </c>
      <c r="S979" s="80" t="s">
        <v>1759</v>
      </c>
      <c r="T979" s="80" t="s">
        <v>1759</v>
      </c>
      <c r="U979" s="110">
        <v>423.9</v>
      </c>
      <c r="V979" s="110">
        <v>211.95</v>
      </c>
      <c r="W979" s="91">
        <v>105.98</v>
      </c>
      <c r="X979" s="91">
        <v>105.98</v>
      </c>
      <c r="Y979" s="110" t="s">
        <v>7087</v>
      </c>
      <c r="Z979" s="110" t="s">
        <v>1</v>
      </c>
      <c r="AB979" s="133" t="s">
        <v>13100</v>
      </c>
      <c r="AC979" s="133" t="s">
        <v>13100</v>
      </c>
      <c r="AD979" s="133" t="s">
        <v>1759</v>
      </c>
      <c r="AE979" s="79">
        <v>1</v>
      </c>
      <c r="AF979" s="79" t="s">
        <v>15798</v>
      </c>
      <c r="AG979" s="134"/>
      <c r="AH979" s="134"/>
      <c r="AI979" s="134"/>
      <c r="AJ979" s="134"/>
      <c r="AK979" s="134">
        <v>24.437999999999999</v>
      </c>
      <c r="AL979" s="134">
        <v>15.938000000000001</v>
      </c>
      <c r="AM979" s="134">
        <v>9.625</v>
      </c>
      <c r="AN979" s="134">
        <v>17.146000000000001</v>
      </c>
      <c r="AO979" s="134">
        <v>2.169</v>
      </c>
      <c r="AP979" s="134"/>
      <c r="AQ979" s="134"/>
      <c r="AR979" s="134"/>
      <c r="AS979" s="134"/>
      <c r="AT979" s="133" t="s">
        <v>7065</v>
      </c>
      <c r="AU979" s="133" t="s">
        <v>7065</v>
      </c>
      <c r="AV979" s="133" t="s">
        <v>9603</v>
      </c>
      <c r="AW979" s="133" t="s">
        <v>9630</v>
      </c>
    </row>
    <row r="980" spans="1:49" x14ac:dyDescent="0.25">
      <c r="A980" s="80" t="s">
        <v>1779</v>
      </c>
      <c r="B980" s="80" t="s">
        <v>1789</v>
      </c>
      <c r="C980" s="80" t="s">
        <v>10172</v>
      </c>
      <c r="D980" s="80" t="s">
        <v>10173</v>
      </c>
      <c r="E980" s="80" t="s">
        <v>7086</v>
      </c>
      <c r="F980" s="80" t="s">
        <v>10174</v>
      </c>
      <c r="G980" s="80" t="s">
        <v>9705</v>
      </c>
      <c r="H980" s="80" t="s">
        <v>10175</v>
      </c>
      <c r="I980" s="80" t="s">
        <v>9635</v>
      </c>
      <c r="K980" s="80" t="s">
        <v>1820</v>
      </c>
      <c r="L980" s="80" t="s">
        <v>1166</v>
      </c>
      <c r="M980" s="80" t="s">
        <v>2920</v>
      </c>
      <c r="N980" s="80" t="s">
        <v>3447</v>
      </c>
      <c r="O980" s="80" t="s">
        <v>3683</v>
      </c>
      <c r="P980" s="80" t="s">
        <v>5027</v>
      </c>
      <c r="Q980" s="80" t="s">
        <v>5374</v>
      </c>
      <c r="R980" s="80" t="s">
        <v>6506</v>
      </c>
      <c r="S980" s="80" t="s">
        <v>1759</v>
      </c>
      <c r="T980" s="80" t="s">
        <v>1757</v>
      </c>
      <c r="U980" s="110">
        <v>8.25</v>
      </c>
      <c r="V980" s="110">
        <v>49.5</v>
      </c>
      <c r="W980" s="91">
        <v>3.5887500000000001</v>
      </c>
      <c r="X980" s="91">
        <v>43.064999999999998</v>
      </c>
      <c r="Y980" s="110" t="s">
        <v>14932</v>
      </c>
      <c r="Z980" s="110" t="s">
        <v>1</v>
      </c>
      <c r="AB980" s="133" t="s">
        <v>8216</v>
      </c>
      <c r="AC980" s="133" t="s">
        <v>9353</v>
      </c>
      <c r="AD980" s="133" t="s">
        <v>1773</v>
      </c>
      <c r="AE980" s="79">
        <v>216</v>
      </c>
      <c r="AF980" s="79" t="s">
        <v>11330</v>
      </c>
      <c r="AG980" s="134">
        <v>0.2</v>
      </c>
      <c r="AH980" s="134">
        <v>10.6</v>
      </c>
      <c r="AI980" s="134">
        <v>7.9</v>
      </c>
      <c r="AJ980" s="134">
        <v>0.08</v>
      </c>
      <c r="AK980" s="134">
        <v>11</v>
      </c>
      <c r="AL980" s="134">
        <v>8.3000000000000007</v>
      </c>
      <c r="AM980" s="134">
        <v>2.4</v>
      </c>
      <c r="AN980" s="134">
        <v>1</v>
      </c>
      <c r="AO980" s="134">
        <v>0.127</v>
      </c>
      <c r="AP980" s="134">
        <v>0.1</v>
      </c>
      <c r="AQ980" s="134">
        <v>67</v>
      </c>
      <c r="AR980" s="134">
        <v>13.25</v>
      </c>
      <c r="AS980" s="134"/>
      <c r="AT980" s="133" t="s">
        <v>7076</v>
      </c>
      <c r="AU980" s="133" t="s">
        <v>1763</v>
      </c>
      <c r="AV980" s="133" t="s">
        <v>9597</v>
      </c>
      <c r="AW980" s="133" t="s">
        <v>9629</v>
      </c>
    </row>
    <row r="981" spans="1:49" x14ac:dyDescent="0.25">
      <c r="A981" s="80" t="s">
        <v>1779</v>
      </c>
      <c r="B981" s="80" t="s">
        <v>1797</v>
      </c>
      <c r="C981" s="80" t="s">
        <v>10156</v>
      </c>
      <c r="D981" s="80" t="s">
        <v>10157</v>
      </c>
      <c r="E981" s="80" t="s">
        <v>1771</v>
      </c>
      <c r="F981" s="80" t="s">
        <v>10158</v>
      </c>
      <c r="G981" s="80" t="s">
        <v>9677</v>
      </c>
      <c r="H981" s="80" t="s">
        <v>9921</v>
      </c>
      <c r="I981" s="80" t="s">
        <v>9728</v>
      </c>
      <c r="K981" s="80" t="s">
        <v>1820</v>
      </c>
      <c r="L981" s="80" t="s">
        <v>1152</v>
      </c>
      <c r="M981" s="80" t="s">
        <v>2459</v>
      </c>
      <c r="N981" s="80" t="s">
        <v>3408</v>
      </c>
      <c r="O981" s="80" t="s">
        <v>3523</v>
      </c>
      <c r="P981" s="80" t="s">
        <v>4595</v>
      </c>
      <c r="Q981" s="80" t="s">
        <v>5379</v>
      </c>
      <c r="R981" s="80" t="s">
        <v>6024</v>
      </c>
      <c r="S981" s="80" t="s">
        <v>1760</v>
      </c>
      <c r="T981" s="80" t="s">
        <v>1757</v>
      </c>
      <c r="U981" s="110">
        <v>1.75</v>
      </c>
      <c r="V981" s="110">
        <v>10.5</v>
      </c>
      <c r="W981" s="91">
        <v>0.875</v>
      </c>
      <c r="X981" s="91">
        <v>10.5</v>
      </c>
      <c r="Y981" s="110" t="s">
        <v>7087</v>
      </c>
      <c r="Z981" s="110" t="s">
        <v>1</v>
      </c>
      <c r="AB981" s="133" t="s">
        <v>7733</v>
      </c>
      <c r="AC981" s="133" t="s">
        <v>7733</v>
      </c>
      <c r="AD981" s="133" t="s">
        <v>1759</v>
      </c>
      <c r="AE981" s="79">
        <v>12</v>
      </c>
      <c r="AF981" s="79" t="s">
        <v>11145</v>
      </c>
      <c r="AG981" s="134">
        <v>0.75</v>
      </c>
      <c r="AH981" s="134">
        <v>8.875</v>
      </c>
      <c r="AI981" s="134">
        <v>8.875</v>
      </c>
      <c r="AJ981" s="134">
        <v>0.22500000000000001</v>
      </c>
      <c r="AK981" s="134">
        <v>9.2200000000000006</v>
      </c>
      <c r="AL981" s="134">
        <v>7.97</v>
      </c>
      <c r="AM981" s="134">
        <v>9.44</v>
      </c>
      <c r="AN981" s="134">
        <v>3.1</v>
      </c>
      <c r="AO981" s="134">
        <v>0.40100000000000002</v>
      </c>
      <c r="AP981" s="134">
        <v>0.5</v>
      </c>
      <c r="AQ981" s="134">
        <v>8.75</v>
      </c>
      <c r="AR981" s="134">
        <v>8.75</v>
      </c>
      <c r="AS981" s="134"/>
      <c r="AT981" s="133" t="s">
        <v>1761</v>
      </c>
      <c r="AU981" s="133" t="s">
        <v>7065</v>
      </c>
      <c r="AV981" s="133" t="s">
        <v>9603</v>
      </c>
      <c r="AW981" s="133" t="s">
        <v>9630</v>
      </c>
    </row>
    <row r="982" spans="1:49" x14ac:dyDescent="0.25">
      <c r="A982" s="80" t="s">
        <v>1800</v>
      </c>
      <c r="B982" s="80" t="s">
        <v>11624</v>
      </c>
      <c r="C982" s="80" t="s">
        <v>12784</v>
      </c>
      <c r="D982" s="80" t="s">
        <v>12785</v>
      </c>
      <c r="E982" s="80" t="s">
        <v>1765</v>
      </c>
      <c r="F982" s="80" t="s">
        <v>12786</v>
      </c>
      <c r="G982" s="80" t="s">
        <v>9785</v>
      </c>
      <c r="H982" s="80" t="s">
        <v>12787</v>
      </c>
      <c r="I982" s="80" t="s">
        <v>10580</v>
      </c>
      <c r="K982" s="80" t="s">
        <v>12342</v>
      </c>
      <c r="L982" s="80" t="s">
        <v>12260</v>
      </c>
      <c r="M982" s="80" t="s">
        <v>12798</v>
      </c>
      <c r="N982" s="80" t="s">
        <v>12370</v>
      </c>
      <c r="O982" s="80" t="s">
        <v>12789</v>
      </c>
      <c r="P982" s="80" t="s">
        <v>1</v>
      </c>
      <c r="Q982" s="80" t="s">
        <v>5374</v>
      </c>
      <c r="R982" s="80" t="s">
        <v>12799</v>
      </c>
      <c r="S982" s="80" t="s">
        <v>1759</v>
      </c>
      <c r="T982" s="80" t="s">
        <v>1759</v>
      </c>
      <c r="U982" s="110">
        <v>840.95</v>
      </c>
      <c r="V982" s="110">
        <v>420.47500000000002</v>
      </c>
      <c r="W982" s="91">
        <v>229.79</v>
      </c>
      <c r="X982" s="91">
        <v>229.79</v>
      </c>
      <c r="Y982" s="110" t="s">
        <v>7087</v>
      </c>
      <c r="Z982" s="110" t="s">
        <v>1</v>
      </c>
      <c r="AB982" s="133" t="s">
        <v>13102</v>
      </c>
      <c r="AC982" s="133" t="s">
        <v>13102</v>
      </c>
      <c r="AD982" s="133" t="s">
        <v>1759</v>
      </c>
      <c r="AE982" s="79">
        <v>1</v>
      </c>
      <c r="AF982" s="79" t="s">
        <v>15798</v>
      </c>
      <c r="AG982" s="134"/>
      <c r="AH982" s="134"/>
      <c r="AI982" s="134"/>
      <c r="AJ982" s="134"/>
      <c r="AK982" s="134">
        <v>48.314999999999998</v>
      </c>
      <c r="AL982" s="134">
        <v>16.22</v>
      </c>
      <c r="AM982" s="134">
        <v>9.5950000000000006</v>
      </c>
      <c r="AN982" s="134">
        <v>35.9</v>
      </c>
      <c r="AO982" s="134">
        <v>4.351</v>
      </c>
      <c r="AP982" s="134"/>
      <c r="AQ982" s="134"/>
      <c r="AR982" s="134"/>
      <c r="AS982" s="134"/>
      <c r="AT982" s="133" t="s">
        <v>1764</v>
      </c>
      <c r="AU982" s="133" t="s">
        <v>1769</v>
      </c>
      <c r="AV982" s="133" t="s">
        <v>9603</v>
      </c>
      <c r="AW982" s="133" t="s">
        <v>9630</v>
      </c>
    </row>
    <row r="983" spans="1:49" x14ac:dyDescent="0.25">
      <c r="A983" s="80" t="s">
        <v>1779</v>
      </c>
      <c r="B983" s="80" t="s">
        <v>1797</v>
      </c>
      <c r="C983" s="80" t="s">
        <v>9636</v>
      </c>
      <c r="D983" s="80" t="s">
        <v>9637</v>
      </c>
      <c r="E983" s="80" t="s">
        <v>1787</v>
      </c>
      <c r="F983" s="80" t="s">
        <v>10612</v>
      </c>
      <c r="G983" s="80" t="s">
        <v>9705</v>
      </c>
      <c r="H983" s="80" t="s">
        <v>10613</v>
      </c>
      <c r="I983" s="80" t="s">
        <v>9635</v>
      </c>
      <c r="K983" s="80" t="s">
        <v>1820</v>
      </c>
      <c r="L983" s="80" t="s">
        <v>1411</v>
      </c>
      <c r="M983" s="80" t="s">
        <v>3057</v>
      </c>
      <c r="N983" s="80" t="s">
        <v>3462</v>
      </c>
      <c r="O983" s="80" t="s">
        <v>3929</v>
      </c>
      <c r="P983" s="80" t="s">
        <v>5136</v>
      </c>
      <c r="Q983" s="80" t="s">
        <v>5374</v>
      </c>
      <c r="R983" s="80" t="s">
        <v>6645</v>
      </c>
      <c r="S983" s="80" t="s">
        <v>1759</v>
      </c>
      <c r="T983" s="80" t="s">
        <v>1757</v>
      </c>
      <c r="U983" s="110">
        <v>4.5999999999999996</v>
      </c>
      <c r="V983" s="110">
        <v>27.6</v>
      </c>
      <c r="W983" s="91">
        <v>1.7250000000000001</v>
      </c>
      <c r="X983" s="91">
        <v>20.7</v>
      </c>
      <c r="Y983" s="110" t="s">
        <v>7087</v>
      </c>
      <c r="Z983" s="110" t="s">
        <v>1</v>
      </c>
      <c r="AB983" s="133" t="s">
        <v>8355</v>
      </c>
      <c r="AC983" s="133" t="s">
        <v>9419</v>
      </c>
      <c r="AD983" s="133" t="s">
        <v>1757</v>
      </c>
      <c r="AE983" s="79">
        <v>144</v>
      </c>
      <c r="AF983" s="79" t="s">
        <v>11246</v>
      </c>
      <c r="AG983" s="134">
        <v>0.25</v>
      </c>
      <c r="AH983" s="134">
        <v>6</v>
      </c>
      <c r="AI983" s="134">
        <v>8</v>
      </c>
      <c r="AJ983" s="134">
        <v>9.6000000000000002E-2</v>
      </c>
      <c r="AK983" s="134">
        <v>7</v>
      </c>
      <c r="AL983" s="134">
        <v>6.25</v>
      </c>
      <c r="AM983" s="134">
        <v>3.25</v>
      </c>
      <c r="AN983" s="134">
        <v>1.2</v>
      </c>
      <c r="AO983" s="134">
        <v>8.2000000000000003E-2</v>
      </c>
      <c r="AP983" s="134">
        <v>0.05</v>
      </c>
      <c r="AQ983" s="134">
        <v>66</v>
      </c>
      <c r="AR983" s="134">
        <v>6</v>
      </c>
      <c r="AS983" s="134"/>
      <c r="AT983" s="133" t="s">
        <v>7086</v>
      </c>
      <c r="AU983" s="133" t="s">
        <v>7066</v>
      </c>
      <c r="AV983" s="133" t="s">
        <v>9597</v>
      </c>
      <c r="AW983" s="133" t="s">
        <v>9628</v>
      </c>
    </row>
    <row r="984" spans="1:49" x14ac:dyDescent="0.25">
      <c r="A984" s="80" t="s">
        <v>1779</v>
      </c>
      <c r="B984" s="80" t="s">
        <v>1797</v>
      </c>
      <c r="C984" s="80" t="s">
        <v>10159</v>
      </c>
      <c r="D984" s="80" t="s">
        <v>10160</v>
      </c>
      <c r="E984" s="80" t="s">
        <v>1771</v>
      </c>
      <c r="F984" s="80" t="s">
        <v>10161</v>
      </c>
      <c r="G984" s="80" t="s">
        <v>9695</v>
      </c>
      <c r="H984" s="80" t="s">
        <v>9696</v>
      </c>
      <c r="I984" s="80" t="s">
        <v>9728</v>
      </c>
      <c r="K984" s="80" t="s">
        <v>1820</v>
      </c>
      <c r="L984" s="80" t="s">
        <v>1153</v>
      </c>
      <c r="M984" s="80" t="s">
        <v>2460</v>
      </c>
      <c r="N984" s="80" t="s">
        <v>3408</v>
      </c>
      <c r="O984" s="80" t="s">
        <v>3527</v>
      </c>
      <c r="P984" s="80" t="s">
        <v>4596</v>
      </c>
      <c r="Q984" s="80" t="s">
        <v>5379</v>
      </c>
      <c r="R984" s="80" t="s">
        <v>6025</v>
      </c>
      <c r="S984" s="80" t="s">
        <v>1760</v>
      </c>
      <c r="T984" s="80" t="s">
        <v>1757</v>
      </c>
      <c r="U984" s="110">
        <v>1.75</v>
      </c>
      <c r="V984" s="110">
        <v>10.5</v>
      </c>
      <c r="W984" s="91">
        <v>0.875</v>
      </c>
      <c r="X984" s="91">
        <v>10.5</v>
      </c>
      <c r="Y984" s="110" t="s">
        <v>7087</v>
      </c>
      <c r="Z984" s="110" t="s">
        <v>1</v>
      </c>
      <c r="AB984" s="133" t="s">
        <v>7734</v>
      </c>
      <c r="AC984" s="133" t="s">
        <v>7734</v>
      </c>
      <c r="AD984" s="133" t="s">
        <v>1759</v>
      </c>
      <c r="AE984" s="79">
        <v>12</v>
      </c>
      <c r="AF984" s="79" t="s">
        <v>11091</v>
      </c>
      <c r="AG984" s="134">
        <v>0.625</v>
      </c>
      <c r="AH984" s="134">
        <v>6.875</v>
      </c>
      <c r="AI984" s="134">
        <v>6.875</v>
      </c>
      <c r="AJ984" s="134">
        <v>0.13100000000000001</v>
      </c>
      <c r="AK984" s="134">
        <v>7.22</v>
      </c>
      <c r="AL984" s="134">
        <v>6.8449999999999998</v>
      </c>
      <c r="AM984" s="134">
        <v>7.44</v>
      </c>
      <c r="AN984" s="134">
        <v>1.782</v>
      </c>
      <c r="AO984" s="134">
        <v>0.21299999999999999</v>
      </c>
      <c r="AP984" s="134">
        <v>0.5</v>
      </c>
      <c r="AQ984" s="134">
        <v>6.875</v>
      </c>
      <c r="AR984" s="134">
        <v>6.875</v>
      </c>
      <c r="AS984" s="134"/>
      <c r="AT984" s="133" t="s">
        <v>9573</v>
      </c>
      <c r="AU984" s="133" t="s">
        <v>1758</v>
      </c>
      <c r="AV984" s="133" t="s">
        <v>9603</v>
      </c>
      <c r="AW984" s="133" t="s">
        <v>9630</v>
      </c>
    </row>
    <row r="985" spans="1:49" x14ac:dyDescent="0.25">
      <c r="A985" s="80" t="s">
        <v>1800</v>
      </c>
      <c r="B985" s="80" t="s">
        <v>11624</v>
      </c>
      <c r="C985" s="80" t="s">
        <v>10540</v>
      </c>
      <c r="D985" s="80" t="s">
        <v>10541</v>
      </c>
      <c r="E985" s="80" t="s">
        <v>1767</v>
      </c>
      <c r="F985" s="80" t="s">
        <v>10542</v>
      </c>
      <c r="G985" s="80" t="s">
        <v>9785</v>
      </c>
      <c r="H985" s="80" t="s">
        <v>10543</v>
      </c>
      <c r="I985" s="80" t="s">
        <v>5377</v>
      </c>
      <c r="K985" s="80" t="s">
        <v>12342</v>
      </c>
      <c r="L985" s="80" t="s">
        <v>12262</v>
      </c>
      <c r="M985" s="80" t="s">
        <v>12803</v>
      </c>
      <c r="N985" s="80" t="s">
        <v>12370</v>
      </c>
      <c r="O985" s="80" t="s">
        <v>3825</v>
      </c>
      <c r="P985" s="80" t="s">
        <v>1</v>
      </c>
      <c r="Q985" s="80" t="s">
        <v>5374</v>
      </c>
      <c r="R985" s="80" t="s">
        <v>12804</v>
      </c>
      <c r="S985" s="80" t="s">
        <v>1759</v>
      </c>
      <c r="T985" s="80" t="s">
        <v>1759</v>
      </c>
      <c r="U985" s="110">
        <v>800.25</v>
      </c>
      <c r="V985" s="110">
        <v>400.125</v>
      </c>
      <c r="W985" s="91">
        <v>200.0625</v>
      </c>
      <c r="X985" s="91">
        <v>200.0625</v>
      </c>
      <c r="Y985" s="110" t="s">
        <v>7087</v>
      </c>
      <c r="Z985" s="110" t="s">
        <v>1</v>
      </c>
      <c r="AB985" s="133" t="s">
        <v>13104</v>
      </c>
      <c r="AC985" s="133" t="s">
        <v>13104</v>
      </c>
      <c r="AD985" s="133" t="s">
        <v>1759</v>
      </c>
      <c r="AE985" s="79">
        <v>1</v>
      </c>
      <c r="AF985" s="79" t="s">
        <v>15798</v>
      </c>
      <c r="AG985" s="134"/>
      <c r="AH985" s="134"/>
      <c r="AI985" s="134"/>
      <c r="AJ985" s="134"/>
      <c r="AK985" s="134">
        <v>48.314999999999998</v>
      </c>
      <c r="AL985" s="134">
        <v>16.22</v>
      </c>
      <c r="AM985" s="134">
        <v>9.5950000000000006</v>
      </c>
      <c r="AN985" s="134">
        <v>34.598999999999997</v>
      </c>
      <c r="AO985" s="134">
        <v>4.351</v>
      </c>
      <c r="AP985" s="134"/>
      <c r="AQ985" s="134"/>
      <c r="AR985" s="134"/>
      <c r="AS985" s="134"/>
      <c r="AT985" s="133" t="s">
        <v>1764</v>
      </c>
      <c r="AU985" s="133" t="s">
        <v>1769</v>
      </c>
      <c r="AV985" s="133" t="s">
        <v>9603</v>
      </c>
      <c r="AW985" s="133" t="s">
        <v>9630</v>
      </c>
    </row>
    <row r="986" spans="1:49" x14ac:dyDescent="0.25">
      <c r="A986" s="80" t="s">
        <v>1779</v>
      </c>
      <c r="B986" s="80" t="s">
        <v>1789</v>
      </c>
      <c r="C986" s="80" t="s">
        <v>10017</v>
      </c>
      <c r="D986" s="80" t="s">
        <v>10018</v>
      </c>
      <c r="E986" s="80" t="s">
        <v>7086</v>
      </c>
      <c r="F986" s="80" t="s">
        <v>10019</v>
      </c>
      <c r="G986" s="80" t="s">
        <v>9797</v>
      </c>
      <c r="H986" s="80" t="s">
        <v>10020</v>
      </c>
      <c r="I986" s="80" t="s">
        <v>9635</v>
      </c>
      <c r="K986" s="80" t="s">
        <v>1820</v>
      </c>
      <c r="L986" s="80" t="s">
        <v>1168</v>
      </c>
      <c r="M986" s="80" t="s">
        <v>2921</v>
      </c>
      <c r="N986" s="80" t="s">
        <v>3447</v>
      </c>
      <c r="O986" s="80" t="s">
        <v>3741</v>
      </c>
      <c r="P986" s="80" t="s">
        <v>5028</v>
      </c>
      <c r="Q986" s="80" t="s">
        <v>5374</v>
      </c>
      <c r="R986" s="80" t="s">
        <v>6507</v>
      </c>
      <c r="S986" s="80" t="s">
        <v>1759</v>
      </c>
      <c r="T986" s="80" t="s">
        <v>1758</v>
      </c>
      <c r="U986" s="110">
        <v>8.0500000000000007</v>
      </c>
      <c r="V986" s="110">
        <v>24.15</v>
      </c>
      <c r="W986" s="91">
        <v>3.5017499999999999</v>
      </c>
      <c r="X986" s="91">
        <v>21.0105</v>
      </c>
      <c r="Y986" s="110" t="s">
        <v>14932</v>
      </c>
      <c r="Z986" s="110" t="s">
        <v>1</v>
      </c>
      <c r="AB986" s="133" t="s">
        <v>8217</v>
      </c>
      <c r="AC986" s="133" t="s">
        <v>9354</v>
      </c>
      <c r="AD986" s="133" t="s">
        <v>1762</v>
      </c>
      <c r="AE986" s="79">
        <v>144</v>
      </c>
      <c r="AF986" s="79" t="s">
        <v>11331</v>
      </c>
      <c r="AG986" s="134">
        <v>0.15</v>
      </c>
      <c r="AH986" s="134">
        <v>10</v>
      </c>
      <c r="AI986" s="134">
        <v>12.5</v>
      </c>
      <c r="AJ986" s="134">
        <v>0.157</v>
      </c>
      <c r="AK986" s="134">
        <v>12.75</v>
      </c>
      <c r="AL986" s="134">
        <v>10.25</v>
      </c>
      <c r="AM986" s="134">
        <v>1.1499999999999999</v>
      </c>
      <c r="AN986" s="134">
        <v>0.98</v>
      </c>
      <c r="AO986" s="134">
        <v>8.6999999999999994E-2</v>
      </c>
      <c r="AP986" s="134">
        <v>7</v>
      </c>
      <c r="AQ986" s="134">
        <v>7</v>
      </c>
      <c r="AR986" s="134">
        <v>11</v>
      </c>
      <c r="AS986" s="134"/>
      <c r="AT986" s="133" t="s">
        <v>7066</v>
      </c>
      <c r="AU986" s="133" t="s">
        <v>7072</v>
      </c>
      <c r="AV986" s="133" t="s">
        <v>9597</v>
      </c>
      <c r="AW986" s="133" t="s">
        <v>9629</v>
      </c>
    </row>
    <row r="987" spans="1:49" x14ac:dyDescent="0.25">
      <c r="A987" s="80" t="s">
        <v>1779</v>
      </c>
      <c r="B987" s="80" t="s">
        <v>1797</v>
      </c>
      <c r="C987" s="80" t="s">
        <v>10632</v>
      </c>
      <c r="D987" s="80" t="s">
        <v>10633</v>
      </c>
      <c r="E987" s="80" t="s">
        <v>7086</v>
      </c>
      <c r="F987" s="80" t="s">
        <v>10634</v>
      </c>
      <c r="G987" s="80" t="s">
        <v>10336</v>
      </c>
      <c r="H987" s="80" t="s">
        <v>10635</v>
      </c>
      <c r="I987" s="80" t="s">
        <v>9635</v>
      </c>
      <c r="K987" s="80" t="s">
        <v>1820</v>
      </c>
      <c r="L987" s="80" t="s">
        <v>1026</v>
      </c>
      <c r="M987" s="80" t="s">
        <v>3060</v>
      </c>
      <c r="N987" s="80" t="s">
        <v>3462</v>
      </c>
      <c r="O987" s="80" t="s">
        <v>3850</v>
      </c>
      <c r="P987" s="80" t="s">
        <v>5138</v>
      </c>
      <c r="Q987" s="80" t="s">
        <v>5374</v>
      </c>
      <c r="R987" s="80" t="s">
        <v>6648</v>
      </c>
      <c r="S987" s="80" t="s">
        <v>1769</v>
      </c>
      <c r="T987" s="80" t="s">
        <v>1757</v>
      </c>
      <c r="U987" s="110">
        <v>8.25</v>
      </c>
      <c r="V987" s="110">
        <v>49.5</v>
      </c>
      <c r="W987" s="91">
        <v>3.5887500000000001</v>
      </c>
      <c r="X987" s="91">
        <v>43.064999999999998</v>
      </c>
      <c r="Y987" s="110" t="s">
        <v>14932</v>
      </c>
      <c r="Z987" s="110" t="s">
        <v>1</v>
      </c>
      <c r="AB987" s="133" t="s">
        <v>8358</v>
      </c>
      <c r="AC987" s="133" t="s">
        <v>9420</v>
      </c>
      <c r="AD987" s="133" t="s">
        <v>1757</v>
      </c>
      <c r="AE987" s="79">
        <v>144</v>
      </c>
      <c r="AF987" s="79" t="s">
        <v>11255</v>
      </c>
      <c r="AG987" s="134">
        <v>0.25</v>
      </c>
      <c r="AH987" s="134">
        <v>8</v>
      </c>
      <c r="AI987" s="134">
        <v>8</v>
      </c>
      <c r="AJ987" s="134">
        <v>0.155</v>
      </c>
      <c r="AK987" s="134">
        <v>8.5</v>
      </c>
      <c r="AL987" s="134">
        <v>8.5</v>
      </c>
      <c r="AM987" s="134">
        <v>2</v>
      </c>
      <c r="AN987" s="134">
        <v>1.94</v>
      </c>
      <c r="AO987" s="134">
        <v>8.4000000000000005E-2</v>
      </c>
      <c r="AP987" s="134">
        <v>0.5</v>
      </c>
      <c r="AQ987" s="134">
        <v>7</v>
      </c>
      <c r="AR987" s="134">
        <v>27</v>
      </c>
      <c r="AS987" s="134"/>
      <c r="AT987" s="133" t="s">
        <v>9557</v>
      </c>
      <c r="AU987" s="133" t="s">
        <v>1762</v>
      </c>
      <c r="AV987" s="133" t="s">
        <v>9597</v>
      </c>
      <c r="AW987" s="133" t="s">
        <v>9629</v>
      </c>
    </row>
    <row r="988" spans="1:49" x14ac:dyDescent="0.25">
      <c r="A988" s="80" t="s">
        <v>1800</v>
      </c>
      <c r="B988" s="80" t="s">
        <v>11624</v>
      </c>
      <c r="C988" s="80" t="s">
        <v>10231</v>
      </c>
      <c r="D988" s="80" t="s">
        <v>10232</v>
      </c>
      <c r="E988" s="80" t="s">
        <v>1767</v>
      </c>
      <c r="F988" s="80" t="s">
        <v>9743</v>
      </c>
      <c r="G988" s="80" t="s">
        <v>9744</v>
      </c>
      <c r="H988" s="80" t="s">
        <v>9732</v>
      </c>
      <c r="I988" s="80" t="s">
        <v>5377</v>
      </c>
      <c r="K988" s="80" t="s">
        <v>12342</v>
      </c>
      <c r="L988" s="80" t="s">
        <v>12264</v>
      </c>
      <c r="M988" s="80" t="s">
        <v>12807</v>
      </c>
      <c r="N988" s="80" t="s">
        <v>12370</v>
      </c>
      <c r="O988" s="80" t="s">
        <v>3537</v>
      </c>
      <c r="P988" s="80" t="s">
        <v>13971</v>
      </c>
      <c r="Q988" s="80" t="s">
        <v>5374</v>
      </c>
      <c r="R988" s="80" t="s">
        <v>12808</v>
      </c>
      <c r="S988" s="80" t="s">
        <v>1765</v>
      </c>
      <c r="T988" s="80" t="s">
        <v>1757</v>
      </c>
      <c r="U988" s="110">
        <v>5.05</v>
      </c>
      <c r="V988" s="110">
        <v>30.3</v>
      </c>
      <c r="W988" s="91">
        <v>1.2625</v>
      </c>
      <c r="X988" s="91">
        <v>15.15</v>
      </c>
      <c r="Y988" s="110" t="s">
        <v>7087</v>
      </c>
      <c r="Z988" s="110" t="s">
        <v>1</v>
      </c>
      <c r="AB988" s="133" t="s">
        <v>13106</v>
      </c>
      <c r="AC988" s="133" t="s">
        <v>13106</v>
      </c>
      <c r="AD988" s="133" t="s">
        <v>1759</v>
      </c>
      <c r="AE988" s="79">
        <v>12</v>
      </c>
      <c r="AF988" s="79" t="s">
        <v>11127</v>
      </c>
      <c r="AG988" s="134">
        <v>0.625</v>
      </c>
      <c r="AH988" s="134">
        <v>5</v>
      </c>
      <c r="AI988" s="134">
        <v>5</v>
      </c>
      <c r="AJ988" s="134">
        <v>0.09</v>
      </c>
      <c r="AK988" s="134">
        <v>10.125</v>
      </c>
      <c r="AL988" s="134">
        <v>5.375</v>
      </c>
      <c r="AM988" s="134">
        <v>5.5</v>
      </c>
      <c r="AN988" s="134">
        <v>1.25</v>
      </c>
      <c r="AO988" s="134">
        <v>0.17299999999999999</v>
      </c>
      <c r="AP988" s="134">
        <v>5.5E-2</v>
      </c>
      <c r="AQ988" s="134">
        <v>10</v>
      </c>
      <c r="AR988" s="134">
        <v>10</v>
      </c>
      <c r="AS988" s="134">
        <v>6.0000000000000001E-3</v>
      </c>
      <c r="AT988" s="133" t="s">
        <v>1768</v>
      </c>
      <c r="AU988" s="133" t="s">
        <v>1760</v>
      </c>
      <c r="AV988" s="133" t="s">
        <v>9601</v>
      </c>
      <c r="AW988" s="133" t="s">
        <v>9630</v>
      </c>
    </row>
    <row r="989" spans="1:49" x14ac:dyDescent="0.25">
      <c r="A989" s="80" t="s">
        <v>1779</v>
      </c>
      <c r="B989" s="80" t="s">
        <v>1797</v>
      </c>
      <c r="C989" s="80" t="s">
        <v>10162</v>
      </c>
      <c r="D989" s="80" t="s">
        <v>10163</v>
      </c>
      <c r="E989" s="80" t="s">
        <v>1771</v>
      </c>
      <c r="F989" s="80" t="s">
        <v>10164</v>
      </c>
      <c r="G989" s="80" t="s">
        <v>9668</v>
      </c>
      <c r="H989" s="80" t="s">
        <v>9732</v>
      </c>
      <c r="I989" s="80" t="s">
        <v>9728</v>
      </c>
      <c r="K989" s="80" t="s">
        <v>1820</v>
      </c>
      <c r="L989" s="80" t="s">
        <v>825</v>
      </c>
      <c r="M989" s="80" t="s">
        <v>2461</v>
      </c>
      <c r="N989" s="80" t="s">
        <v>3408</v>
      </c>
      <c r="O989" s="80" t="s">
        <v>3547</v>
      </c>
      <c r="P989" s="80" t="s">
        <v>4597</v>
      </c>
      <c r="Q989" s="80" t="s">
        <v>5379</v>
      </c>
      <c r="R989" s="80" t="s">
        <v>6026</v>
      </c>
      <c r="S989" s="80" t="s">
        <v>1765</v>
      </c>
      <c r="T989" s="80" t="s">
        <v>1757</v>
      </c>
      <c r="U989" s="110">
        <v>1.75</v>
      </c>
      <c r="V989" s="110">
        <v>10.5</v>
      </c>
      <c r="W989" s="91">
        <v>0.875</v>
      </c>
      <c r="X989" s="91">
        <v>10.5</v>
      </c>
      <c r="Y989" s="110" t="s">
        <v>7087</v>
      </c>
      <c r="Z989" s="110" t="s">
        <v>1</v>
      </c>
      <c r="AB989" s="133" t="s">
        <v>7735</v>
      </c>
      <c r="AC989" s="133" t="s">
        <v>7735</v>
      </c>
      <c r="AD989" s="133" t="s">
        <v>1759</v>
      </c>
      <c r="AE989" s="79">
        <v>12</v>
      </c>
      <c r="AF989" s="79" t="s">
        <v>11113</v>
      </c>
      <c r="AG989" s="134">
        <v>0.625</v>
      </c>
      <c r="AH989" s="134">
        <v>6.5</v>
      </c>
      <c r="AI989" s="134">
        <v>6.5</v>
      </c>
      <c r="AJ989" s="134">
        <v>0.13900000000000001</v>
      </c>
      <c r="AK989" s="134">
        <v>10.845000000000001</v>
      </c>
      <c r="AL989" s="134">
        <v>6.8449999999999998</v>
      </c>
      <c r="AM989" s="134">
        <v>6.8150000000000004</v>
      </c>
      <c r="AN989" s="134">
        <v>1.9610000000000001</v>
      </c>
      <c r="AO989" s="134">
        <v>0.29299999999999998</v>
      </c>
      <c r="AP989" s="134">
        <v>5.5E-2</v>
      </c>
      <c r="AQ989" s="134">
        <v>12.875</v>
      </c>
      <c r="AR989" s="134">
        <v>12.75</v>
      </c>
      <c r="AS989" s="134">
        <v>8.9999999999999993E-3</v>
      </c>
      <c r="AT989" s="133" t="s">
        <v>1761</v>
      </c>
      <c r="AU989" s="133" t="s">
        <v>7077</v>
      </c>
      <c r="AV989" s="133" t="s">
        <v>9601</v>
      </c>
      <c r="AW989" s="133" t="s">
        <v>9630</v>
      </c>
    </row>
    <row r="990" spans="1:49" x14ac:dyDescent="0.25">
      <c r="A990" s="80" t="s">
        <v>1779</v>
      </c>
      <c r="B990" s="80" t="s">
        <v>1789</v>
      </c>
      <c r="C990" s="80" t="s">
        <v>9858</v>
      </c>
      <c r="D990" s="80" t="s">
        <v>9859</v>
      </c>
      <c r="E990" s="80" t="s">
        <v>1787</v>
      </c>
      <c r="F990" s="80" t="s">
        <v>9860</v>
      </c>
      <c r="G990" s="80" t="s">
        <v>9861</v>
      </c>
      <c r="H990" s="80" t="s">
        <v>9862</v>
      </c>
      <c r="I990" s="80" t="s">
        <v>9635</v>
      </c>
      <c r="K990" s="80" t="s">
        <v>1820</v>
      </c>
      <c r="L990" s="80" t="s">
        <v>1169</v>
      </c>
      <c r="M990" s="80" t="s">
        <v>2922</v>
      </c>
      <c r="N990" s="80" t="s">
        <v>3447</v>
      </c>
      <c r="O990" s="80" t="s">
        <v>3686</v>
      </c>
      <c r="P990" s="80" t="s">
        <v>5029</v>
      </c>
      <c r="Q990" s="80" t="s">
        <v>5374</v>
      </c>
      <c r="R990" s="80" t="s">
        <v>6508</v>
      </c>
      <c r="S990" s="80" t="s">
        <v>7065</v>
      </c>
      <c r="T990" s="80" t="s">
        <v>1758</v>
      </c>
      <c r="U990" s="110">
        <v>5.6</v>
      </c>
      <c r="V990" s="110">
        <v>16.8</v>
      </c>
      <c r="W990" s="91">
        <v>2.1</v>
      </c>
      <c r="X990" s="91">
        <v>12.6</v>
      </c>
      <c r="Y990" s="110" t="s">
        <v>7087</v>
      </c>
      <c r="Z990" s="110" t="s">
        <v>1</v>
      </c>
      <c r="AB990" s="133" t="s">
        <v>8218</v>
      </c>
      <c r="AC990" s="133" t="s">
        <v>9355</v>
      </c>
      <c r="AD990" s="133" t="s">
        <v>1762</v>
      </c>
      <c r="AE990" s="79">
        <v>144</v>
      </c>
      <c r="AF990" s="79" t="s">
        <v>11256</v>
      </c>
      <c r="AG990" s="134">
        <v>0.12</v>
      </c>
      <c r="AH990" s="134">
        <v>8</v>
      </c>
      <c r="AI990" s="134">
        <v>10.25</v>
      </c>
      <c r="AJ990" s="134">
        <v>5.6000000000000001E-2</v>
      </c>
      <c r="AK990" s="134">
        <v>10.5</v>
      </c>
      <c r="AL990" s="134">
        <v>8.25</v>
      </c>
      <c r="AM990" s="134">
        <v>1.375</v>
      </c>
      <c r="AN990" s="134">
        <v>0.35</v>
      </c>
      <c r="AO990" s="134">
        <v>6.9000000000000006E-2</v>
      </c>
      <c r="AP990" s="134"/>
      <c r="AQ990" s="134"/>
      <c r="AR990" s="134"/>
      <c r="AS990" s="134"/>
      <c r="AT990" s="133" t="s">
        <v>9556</v>
      </c>
      <c r="AU990" s="133" t="s">
        <v>9570</v>
      </c>
      <c r="AV990" s="133" t="s">
        <v>9597</v>
      </c>
      <c r="AW990" s="133" t="s">
        <v>9632</v>
      </c>
    </row>
    <row r="991" spans="1:49" x14ac:dyDescent="0.25">
      <c r="A991" s="80" t="s">
        <v>1779</v>
      </c>
      <c r="B991" s="80" t="s">
        <v>1797</v>
      </c>
      <c r="C991" s="80" t="s">
        <v>9871</v>
      </c>
      <c r="D991" s="80" t="s">
        <v>9872</v>
      </c>
      <c r="E991" s="80" t="s">
        <v>1787</v>
      </c>
      <c r="F991" s="80" t="s">
        <v>9873</v>
      </c>
      <c r="G991" s="80" t="s">
        <v>9797</v>
      </c>
      <c r="H991" s="80" t="s">
        <v>9874</v>
      </c>
      <c r="I991" s="80" t="s">
        <v>9635</v>
      </c>
      <c r="K991" s="80" t="s">
        <v>1820</v>
      </c>
      <c r="L991" s="80" t="s">
        <v>1275</v>
      </c>
      <c r="M991" s="80" t="s">
        <v>3063</v>
      </c>
      <c r="N991" s="80" t="s">
        <v>3462</v>
      </c>
      <c r="O991" s="80" t="s">
        <v>3843</v>
      </c>
      <c r="P991" s="80" t="s">
        <v>5140</v>
      </c>
      <c r="Q991" s="80" t="s">
        <v>5374</v>
      </c>
      <c r="R991" s="80" t="s">
        <v>6651</v>
      </c>
      <c r="S991" s="80" t="s">
        <v>1759</v>
      </c>
      <c r="T991" s="80" t="s">
        <v>1758</v>
      </c>
      <c r="U991" s="110">
        <v>6.9</v>
      </c>
      <c r="V991" s="110">
        <v>20.7</v>
      </c>
      <c r="W991" s="91">
        <v>2.5874999999999999</v>
      </c>
      <c r="X991" s="91">
        <v>15.525</v>
      </c>
      <c r="Y991" s="110" t="s">
        <v>7087</v>
      </c>
      <c r="Z991" s="110" t="s">
        <v>1</v>
      </c>
      <c r="AB991" s="133" t="s">
        <v>8361</v>
      </c>
      <c r="AC991" s="133" t="s">
        <v>9421</v>
      </c>
      <c r="AD991" s="133" t="s">
        <v>1767</v>
      </c>
      <c r="AE991" s="79">
        <v>60</v>
      </c>
      <c r="AF991" s="79" t="s">
        <v>11172</v>
      </c>
      <c r="AG991" s="134">
        <v>0.25</v>
      </c>
      <c r="AH991" s="134">
        <v>9</v>
      </c>
      <c r="AI991" s="134">
        <v>13</v>
      </c>
      <c r="AJ991" s="134">
        <v>0.09</v>
      </c>
      <c r="AK991" s="134">
        <v>13.75</v>
      </c>
      <c r="AL991" s="134">
        <v>11.5</v>
      </c>
      <c r="AM991" s="134">
        <v>1</v>
      </c>
      <c r="AN991" s="134">
        <v>0.56000000000000005</v>
      </c>
      <c r="AO991" s="134">
        <v>9.1999999999999998E-2</v>
      </c>
      <c r="AP991" s="134">
        <v>9</v>
      </c>
      <c r="AQ991" s="134">
        <v>9</v>
      </c>
      <c r="AR991" s="134">
        <v>12</v>
      </c>
      <c r="AS991" s="134"/>
      <c r="AT991" s="133" t="s">
        <v>1757</v>
      </c>
      <c r="AU991" s="133" t="s">
        <v>7074</v>
      </c>
      <c r="AV991" s="133" t="s">
        <v>9597</v>
      </c>
      <c r="AW991" s="133" t="s">
        <v>9632</v>
      </c>
    </row>
    <row r="992" spans="1:49" x14ac:dyDescent="0.25">
      <c r="A992" s="80" t="s">
        <v>1800</v>
      </c>
      <c r="B992" s="80" t="s">
        <v>11624</v>
      </c>
      <c r="C992" s="80" t="s">
        <v>10229</v>
      </c>
      <c r="D992" s="80" t="s">
        <v>10230</v>
      </c>
      <c r="E992" s="80" t="s">
        <v>1767</v>
      </c>
      <c r="F992" s="80" t="s">
        <v>9731</v>
      </c>
      <c r="G992" s="80" t="s">
        <v>9668</v>
      </c>
      <c r="H992" s="80" t="s">
        <v>9732</v>
      </c>
      <c r="I992" s="80" t="s">
        <v>5377</v>
      </c>
      <c r="K992" s="80" t="s">
        <v>12342</v>
      </c>
      <c r="L992" s="80" t="s">
        <v>12129</v>
      </c>
      <c r="M992" s="80" t="s">
        <v>12369</v>
      </c>
      <c r="N992" s="80" t="s">
        <v>12370</v>
      </c>
      <c r="O992" s="80" t="s">
        <v>3547</v>
      </c>
      <c r="P992" s="80" t="s">
        <v>13972</v>
      </c>
      <c r="Q992" s="80" t="s">
        <v>5374</v>
      </c>
      <c r="R992" s="80" t="s">
        <v>12371</v>
      </c>
      <c r="S992" s="80" t="s">
        <v>1765</v>
      </c>
      <c r="T992" s="80" t="s">
        <v>1757</v>
      </c>
      <c r="U992" s="110">
        <v>6.2</v>
      </c>
      <c r="V992" s="110">
        <v>37.200000000000003</v>
      </c>
      <c r="W992" s="91">
        <v>1.55</v>
      </c>
      <c r="X992" s="91">
        <v>18.600000000000001</v>
      </c>
      <c r="Y992" s="110" t="s">
        <v>7087</v>
      </c>
      <c r="Z992" s="110" t="s">
        <v>1</v>
      </c>
      <c r="AB992" s="133" t="s">
        <v>12949</v>
      </c>
      <c r="AC992" s="133" t="s">
        <v>12949</v>
      </c>
      <c r="AD992" s="133" t="s">
        <v>1759</v>
      </c>
      <c r="AE992" s="79">
        <v>12</v>
      </c>
      <c r="AF992" s="79" t="s">
        <v>11113</v>
      </c>
      <c r="AG992" s="134">
        <v>0.625</v>
      </c>
      <c r="AH992" s="134">
        <v>6.5</v>
      </c>
      <c r="AI992" s="134">
        <v>6.5</v>
      </c>
      <c r="AJ992" s="134">
        <v>0.13900000000000001</v>
      </c>
      <c r="AK992" s="134">
        <v>10.845000000000001</v>
      </c>
      <c r="AL992" s="134">
        <v>6.8449999999999998</v>
      </c>
      <c r="AM992" s="134">
        <v>6.8150000000000004</v>
      </c>
      <c r="AN992" s="134">
        <v>1.9610000000000001</v>
      </c>
      <c r="AO992" s="134">
        <v>0.29299999999999998</v>
      </c>
      <c r="AP992" s="134">
        <v>5.5E-2</v>
      </c>
      <c r="AQ992" s="134">
        <v>12.875</v>
      </c>
      <c r="AR992" s="134">
        <v>12.75</v>
      </c>
      <c r="AS992" s="134">
        <v>8.9999999999999993E-3</v>
      </c>
      <c r="AT992" s="133" t="s">
        <v>1761</v>
      </c>
      <c r="AU992" s="133" t="s">
        <v>7077</v>
      </c>
      <c r="AV992" s="133" t="s">
        <v>9601</v>
      </c>
      <c r="AW992" s="133" t="s">
        <v>9630</v>
      </c>
    </row>
    <row r="993" spans="1:49" x14ac:dyDescent="0.25">
      <c r="A993" s="80" t="s">
        <v>1779</v>
      </c>
      <c r="B993" s="80" t="s">
        <v>1797</v>
      </c>
      <c r="C993" s="80" t="s">
        <v>10165</v>
      </c>
      <c r="D993" s="80" t="s">
        <v>10166</v>
      </c>
      <c r="E993" s="80" t="s">
        <v>1771</v>
      </c>
      <c r="F993" s="80" t="s">
        <v>10167</v>
      </c>
      <c r="G993" s="80" t="s">
        <v>9744</v>
      </c>
      <c r="H993" s="80" t="s">
        <v>9732</v>
      </c>
      <c r="I993" s="80" t="s">
        <v>9728</v>
      </c>
      <c r="K993" s="80" t="s">
        <v>1820</v>
      </c>
      <c r="L993" s="80" t="s">
        <v>276</v>
      </c>
      <c r="M993" s="80" t="s">
        <v>2464</v>
      </c>
      <c r="N993" s="80" t="s">
        <v>3408</v>
      </c>
      <c r="O993" s="80" t="s">
        <v>3537</v>
      </c>
      <c r="P993" s="80" t="s">
        <v>4600</v>
      </c>
      <c r="Q993" s="80" t="s">
        <v>5379</v>
      </c>
      <c r="R993" s="80" t="s">
        <v>6029</v>
      </c>
      <c r="S993" s="80" t="s">
        <v>1765</v>
      </c>
      <c r="T993" s="80" t="s">
        <v>1757</v>
      </c>
      <c r="U993" s="110">
        <v>1.75</v>
      </c>
      <c r="V993" s="110">
        <v>10.5</v>
      </c>
      <c r="W993" s="91">
        <v>0.875</v>
      </c>
      <c r="X993" s="91">
        <v>10.5</v>
      </c>
      <c r="Y993" s="110" t="s">
        <v>7087</v>
      </c>
      <c r="Z993" s="110" t="s">
        <v>1</v>
      </c>
      <c r="AB993" s="133" t="s">
        <v>7738</v>
      </c>
      <c r="AC993" s="133" t="s">
        <v>7738</v>
      </c>
      <c r="AD993" s="133" t="s">
        <v>1759</v>
      </c>
      <c r="AE993" s="79">
        <v>12</v>
      </c>
      <c r="AF993" s="79" t="s">
        <v>11127</v>
      </c>
      <c r="AG993" s="134">
        <v>0.625</v>
      </c>
      <c r="AH993" s="134">
        <v>5</v>
      </c>
      <c r="AI993" s="134">
        <v>5</v>
      </c>
      <c r="AJ993" s="134">
        <v>0.09</v>
      </c>
      <c r="AK993" s="134">
        <v>10.125</v>
      </c>
      <c r="AL993" s="134">
        <v>5.375</v>
      </c>
      <c r="AM993" s="134">
        <v>5.5</v>
      </c>
      <c r="AN993" s="134">
        <v>1.25</v>
      </c>
      <c r="AO993" s="134">
        <v>0.17299999999999999</v>
      </c>
      <c r="AP993" s="134">
        <v>5.5E-2</v>
      </c>
      <c r="AQ993" s="134">
        <v>10</v>
      </c>
      <c r="AR993" s="134">
        <v>10</v>
      </c>
      <c r="AS993" s="134">
        <v>6.0000000000000001E-3</v>
      </c>
      <c r="AT993" s="133" t="s">
        <v>1768</v>
      </c>
      <c r="AU993" s="133" t="s">
        <v>1760</v>
      </c>
      <c r="AV993" s="133" t="s">
        <v>9601</v>
      </c>
      <c r="AW993" s="133" t="s">
        <v>9630</v>
      </c>
    </row>
    <row r="994" spans="1:49" x14ac:dyDescent="0.25">
      <c r="A994" s="80" t="s">
        <v>1779</v>
      </c>
      <c r="B994" s="80" t="s">
        <v>1789</v>
      </c>
      <c r="C994" s="80" t="s">
        <v>10394</v>
      </c>
      <c r="D994" s="80" t="s">
        <v>10395</v>
      </c>
      <c r="E994" s="80" t="s">
        <v>7086</v>
      </c>
      <c r="F994" s="80" t="s">
        <v>10396</v>
      </c>
      <c r="G994" s="80" t="s">
        <v>9714</v>
      </c>
      <c r="H994" s="80" t="s">
        <v>10397</v>
      </c>
      <c r="I994" s="80" t="s">
        <v>9635</v>
      </c>
      <c r="K994" s="80" t="s">
        <v>12328</v>
      </c>
      <c r="L994" s="80" t="s">
        <v>1370</v>
      </c>
      <c r="M994" s="80" t="s">
        <v>2923</v>
      </c>
      <c r="N994" s="80" t="s">
        <v>3447</v>
      </c>
      <c r="O994" s="80" t="s">
        <v>3882</v>
      </c>
      <c r="P994" s="80" t="s">
        <v>5030</v>
      </c>
      <c r="Q994" s="80" t="s">
        <v>5374</v>
      </c>
      <c r="R994" s="80" t="s">
        <v>6509</v>
      </c>
      <c r="S994" s="80" t="s">
        <v>1759</v>
      </c>
      <c r="T994" s="80" t="s">
        <v>1767</v>
      </c>
      <c r="U994" s="110">
        <v>7.7</v>
      </c>
      <c r="V994" s="110">
        <v>38.5</v>
      </c>
      <c r="W994" s="91">
        <v>3.3494999999999999</v>
      </c>
      <c r="X994" s="91">
        <v>33.494999999999997</v>
      </c>
      <c r="Y994" s="110" t="s">
        <v>14932</v>
      </c>
      <c r="Z994" s="110" t="s">
        <v>1</v>
      </c>
      <c r="AB994" s="133" t="s">
        <v>8219</v>
      </c>
      <c r="AC994" s="133" t="s">
        <v>9356</v>
      </c>
      <c r="AD994" s="133" t="s">
        <v>1763</v>
      </c>
      <c r="AE994" s="79">
        <v>200</v>
      </c>
      <c r="AF994" s="79" t="s">
        <v>11209</v>
      </c>
      <c r="AG994" s="134">
        <v>7.87</v>
      </c>
      <c r="AH994" s="134">
        <v>5.5</v>
      </c>
      <c r="AI994" s="134">
        <v>5.8999999999999997E-2</v>
      </c>
      <c r="AJ994" s="134">
        <v>4.3999999999999997E-2</v>
      </c>
      <c r="AK994" s="134">
        <v>8.26</v>
      </c>
      <c r="AL994" s="134">
        <v>5.9</v>
      </c>
      <c r="AM994" s="134">
        <v>0.59</v>
      </c>
      <c r="AN994" s="134">
        <v>0.46</v>
      </c>
      <c r="AO994" s="134">
        <v>1.7000000000000001E-2</v>
      </c>
      <c r="AP994" s="134">
        <v>0.1</v>
      </c>
      <c r="AQ994" s="134">
        <v>37.01</v>
      </c>
      <c r="AR994" s="134">
        <v>28.35</v>
      </c>
      <c r="AS994" s="134"/>
      <c r="AT994" s="133" t="s">
        <v>7082</v>
      </c>
      <c r="AU994" s="133" t="s">
        <v>9562</v>
      </c>
      <c r="AV994" s="133" t="s">
        <v>9606</v>
      </c>
      <c r="AW994" s="133" t="s">
        <v>9629</v>
      </c>
    </row>
    <row r="995" spans="1:49" x14ac:dyDescent="0.25">
      <c r="A995" s="80" t="s">
        <v>1800</v>
      </c>
      <c r="B995" s="80" t="s">
        <v>11624</v>
      </c>
      <c r="C995" s="80" t="s">
        <v>10227</v>
      </c>
      <c r="D995" s="80" t="s">
        <v>10228</v>
      </c>
      <c r="E995" s="80" t="s">
        <v>1767</v>
      </c>
      <c r="F995" s="80" t="s">
        <v>9694</v>
      </c>
      <c r="G995" s="80" t="s">
        <v>9695</v>
      </c>
      <c r="H995" s="80" t="s">
        <v>9696</v>
      </c>
      <c r="I995" s="80" t="s">
        <v>5377</v>
      </c>
      <c r="K995" s="80" t="s">
        <v>12342</v>
      </c>
      <c r="L995" s="80" t="s">
        <v>12130</v>
      </c>
      <c r="M995" s="80" t="s">
        <v>12372</v>
      </c>
      <c r="N995" s="80" t="s">
        <v>12370</v>
      </c>
      <c r="O995" s="80" t="s">
        <v>3527</v>
      </c>
      <c r="P995" s="80" t="s">
        <v>13973</v>
      </c>
      <c r="Q995" s="80" t="s">
        <v>5374</v>
      </c>
      <c r="R995" s="80" t="s">
        <v>12373</v>
      </c>
      <c r="S995" s="80" t="s">
        <v>1760</v>
      </c>
      <c r="T995" s="80" t="s">
        <v>1757</v>
      </c>
      <c r="U995" s="110">
        <v>5</v>
      </c>
      <c r="V995" s="110">
        <v>30</v>
      </c>
      <c r="W995" s="91">
        <v>1.25</v>
      </c>
      <c r="X995" s="91">
        <v>15</v>
      </c>
      <c r="Y995" s="110" t="s">
        <v>7087</v>
      </c>
      <c r="Z995" s="110" t="s">
        <v>1</v>
      </c>
      <c r="AB995" s="133" t="s">
        <v>12950</v>
      </c>
      <c r="AC995" s="133" t="s">
        <v>12950</v>
      </c>
      <c r="AD995" s="133" t="s">
        <v>1759</v>
      </c>
      <c r="AE995" s="79">
        <v>12</v>
      </c>
      <c r="AF995" s="79" t="s">
        <v>11091</v>
      </c>
      <c r="AG995" s="134">
        <v>0.625</v>
      </c>
      <c r="AH995" s="134">
        <v>6.875</v>
      </c>
      <c r="AI995" s="134">
        <v>6.875</v>
      </c>
      <c r="AJ995" s="134">
        <v>0.13100000000000001</v>
      </c>
      <c r="AK995" s="134">
        <v>7.22</v>
      </c>
      <c r="AL995" s="134">
        <v>6.8449999999999998</v>
      </c>
      <c r="AM995" s="134">
        <v>7.44</v>
      </c>
      <c r="AN995" s="134">
        <v>1.782</v>
      </c>
      <c r="AO995" s="134">
        <v>0.21299999999999999</v>
      </c>
      <c r="AP995" s="134">
        <v>0.5</v>
      </c>
      <c r="AQ995" s="134">
        <v>6.75</v>
      </c>
      <c r="AR995" s="134">
        <v>6.75</v>
      </c>
      <c r="AS995" s="134">
        <v>1.6E-2</v>
      </c>
      <c r="AT995" s="133" t="s">
        <v>9573</v>
      </c>
      <c r="AU995" s="133" t="s">
        <v>1758</v>
      </c>
      <c r="AV995" s="133" t="s">
        <v>9603</v>
      </c>
      <c r="AW995" s="133" t="s">
        <v>9630</v>
      </c>
    </row>
    <row r="996" spans="1:49" x14ac:dyDescent="0.25">
      <c r="A996" s="80" t="s">
        <v>1779</v>
      </c>
      <c r="B996" s="80" t="s">
        <v>1797</v>
      </c>
      <c r="C996" s="80" t="s">
        <v>9780</v>
      </c>
      <c r="D996" s="80" t="s">
        <v>9730</v>
      </c>
      <c r="E996" s="80" t="s">
        <v>1788</v>
      </c>
      <c r="F996" s="80" t="s">
        <v>9731</v>
      </c>
      <c r="G996" s="80" t="s">
        <v>9668</v>
      </c>
      <c r="H996" s="80" t="s">
        <v>9732</v>
      </c>
      <c r="I996" s="80" t="s">
        <v>5377</v>
      </c>
      <c r="K996" s="80" t="s">
        <v>1820</v>
      </c>
      <c r="L996" s="80" t="s">
        <v>1276</v>
      </c>
      <c r="M996" s="80" t="s">
        <v>3066</v>
      </c>
      <c r="N996" s="80" t="s">
        <v>3462</v>
      </c>
      <c r="O996" s="80" t="s">
        <v>3547</v>
      </c>
      <c r="P996" s="80" t="s">
        <v>5142</v>
      </c>
      <c r="Q996" s="80" t="s">
        <v>5374</v>
      </c>
      <c r="R996" s="80" t="s">
        <v>6653</v>
      </c>
      <c r="S996" s="80" t="s">
        <v>1765</v>
      </c>
      <c r="T996" s="80" t="s">
        <v>1757</v>
      </c>
      <c r="U996" s="110">
        <v>6.2</v>
      </c>
      <c r="V996" s="110">
        <v>37.200000000000003</v>
      </c>
      <c r="W996" s="91">
        <v>1.55</v>
      </c>
      <c r="X996" s="91">
        <v>18.600000000000001</v>
      </c>
      <c r="Y996" s="110" t="s">
        <v>7087</v>
      </c>
      <c r="Z996" s="110" t="s">
        <v>1</v>
      </c>
      <c r="AB996" s="133" t="s">
        <v>8363</v>
      </c>
      <c r="AC996" s="133" t="s">
        <v>8363</v>
      </c>
      <c r="AD996" s="133" t="s">
        <v>1759</v>
      </c>
      <c r="AE996" s="79">
        <v>12</v>
      </c>
      <c r="AF996" s="79" t="s">
        <v>11113</v>
      </c>
      <c r="AG996" s="134">
        <v>0.625</v>
      </c>
      <c r="AH996" s="134">
        <v>6.5</v>
      </c>
      <c r="AI996" s="134">
        <v>6.5</v>
      </c>
      <c r="AJ996" s="134">
        <v>0.13900000000000001</v>
      </c>
      <c r="AK996" s="134">
        <v>10.845000000000001</v>
      </c>
      <c r="AL996" s="134">
        <v>6.8449999999999998</v>
      </c>
      <c r="AM996" s="134">
        <v>6.8150000000000004</v>
      </c>
      <c r="AN996" s="134">
        <v>1.9610000000000001</v>
      </c>
      <c r="AO996" s="134">
        <v>0.29299999999999998</v>
      </c>
      <c r="AP996" s="134">
        <v>5.5E-2</v>
      </c>
      <c r="AQ996" s="134">
        <v>12.875</v>
      </c>
      <c r="AR996" s="134">
        <v>12.75</v>
      </c>
      <c r="AS996" s="134">
        <v>8.9999999999999993E-3</v>
      </c>
      <c r="AT996" s="133" t="s">
        <v>1761</v>
      </c>
      <c r="AU996" s="133" t="s">
        <v>7077</v>
      </c>
      <c r="AV996" s="133" t="s">
        <v>9601</v>
      </c>
      <c r="AW996" s="133" t="s">
        <v>9630</v>
      </c>
    </row>
    <row r="997" spans="1:49" x14ac:dyDescent="0.25">
      <c r="A997" s="80" t="s">
        <v>1800</v>
      </c>
      <c r="B997" s="80" t="s">
        <v>11624</v>
      </c>
      <c r="C997" s="80" t="s">
        <v>10225</v>
      </c>
      <c r="D997" s="80" t="s">
        <v>10226</v>
      </c>
      <c r="E997" s="80" t="s">
        <v>1767</v>
      </c>
      <c r="F997" s="80" t="s">
        <v>9920</v>
      </c>
      <c r="G997" s="80" t="s">
        <v>9677</v>
      </c>
      <c r="H997" s="80" t="s">
        <v>9921</v>
      </c>
      <c r="I997" s="80" t="s">
        <v>5377</v>
      </c>
      <c r="K997" s="80" t="s">
        <v>12342</v>
      </c>
      <c r="L997" s="80" t="s">
        <v>12131</v>
      </c>
      <c r="M997" s="80" t="s">
        <v>12374</v>
      </c>
      <c r="N997" s="80" t="s">
        <v>12370</v>
      </c>
      <c r="O997" s="80" t="s">
        <v>3523</v>
      </c>
      <c r="P997" s="80" t="s">
        <v>13974</v>
      </c>
      <c r="Q997" s="80" t="s">
        <v>5374</v>
      </c>
      <c r="R997" s="80" t="s">
        <v>12375</v>
      </c>
      <c r="S997" s="80" t="s">
        <v>1760</v>
      </c>
      <c r="T997" s="80" t="s">
        <v>1757</v>
      </c>
      <c r="U997" s="110">
        <v>6.2</v>
      </c>
      <c r="V997" s="110">
        <v>37.200000000000003</v>
      </c>
      <c r="W997" s="91">
        <v>1.55</v>
      </c>
      <c r="X997" s="91">
        <v>18.600000000000001</v>
      </c>
      <c r="Y997" s="110" t="s">
        <v>7087</v>
      </c>
      <c r="Z997" s="110" t="s">
        <v>1</v>
      </c>
      <c r="AB997" s="133" t="s">
        <v>12951</v>
      </c>
      <c r="AC997" s="133" t="s">
        <v>12951</v>
      </c>
      <c r="AD997" s="133" t="s">
        <v>1759</v>
      </c>
      <c r="AE997" s="79">
        <v>12</v>
      </c>
      <c r="AF997" s="79" t="s">
        <v>11145</v>
      </c>
      <c r="AG997" s="134">
        <v>0.75</v>
      </c>
      <c r="AH997" s="134">
        <v>8.875</v>
      </c>
      <c r="AI997" s="134">
        <v>8.875</v>
      </c>
      <c r="AJ997" s="134">
        <v>0.22500000000000001</v>
      </c>
      <c r="AK997" s="134">
        <v>9.2200000000000006</v>
      </c>
      <c r="AL997" s="134">
        <v>7.97</v>
      </c>
      <c r="AM997" s="134">
        <v>9.44</v>
      </c>
      <c r="AN997" s="134">
        <v>3.1</v>
      </c>
      <c r="AO997" s="134">
        <v>0.40100000000000002</v>
      </c>
      <c r="AP997" s="134">
        <v>0.5</v>
      </c>
      <c r="AQ997" s="134">
        <v>8.75</v>
      </c>
      <c r="AR997" s="134">
        <v>8.75</v>
      </c>
      <c r="AS997" s="134">
        <v>0.03</v>
      </c>
      <c r="AT997" s="133" t="s">
        <v>1761</v>
      </c>
      <c r="AU997" s="133" t="s">
        <v>7065</v>
      </c>
      <c r="AV997" s="133" t="s">
        <v>9603</v>
      </c>
      <c r="AW997" s="133" t="s">
        <v>9630</v>
      </c>
    </row>
    <row r="998" spans="1:49" x14ac:dyDescent="0.25">
      <c r="A998" s="80" t="s">
        <v>1779</v>
      </c>
      <c r="B998" s="80" t="s">
        <v>1797</v>
      </c>
      <c r="C998" s="80" t="s">
        <v>10168</v>
      </c>
      <c r="D998" s="80" t="s">
        <v>10169</v>
      </c>
      <c r="E998" s="80" t="s">
        <v>7086</v>
      </c>
      <c r="F998" s="80" t="s">
        <v>10170</v>
      </c>
      <c r="G998" s="80" t="s">
        <v>9700</v>
      </c>
      <c r="H998" s="80" t="s">
        <v>10171</v>
      </c>
      <c r="I998" s="80" t="s">
        <v>9728</v>
      </c>
      <c r="K998" s="80" t="s">
        <v>1820</v>
      </c>
      <c r="L998" s="80" t="s">
        <v>827</v>
      </c>
      <c r="M998" s="80" t="s">
        <v>2466</v>
      </c>
      <c r="N998" s="80" t="s">
        <v>3408</v>
      </c>
      <c r="O998" s="80" t="s">
        <v>3682</v>
      </c>
      <c r="P998" s="80" t="s">
        <v>4602</v>
      </c>
      <c r="Q998" s="80" t="s">
        <v>5379</v>
      </c>
      <c r="R998" s="80" t="s">
        <v>6031</v>
      </c>
      <c r="S998" s="80" t="s">
        <v>1759</v>
      </c>
      <c r="T998" s="80" t="s">
        <v>1757</v>
      </c>
      <c r="U998" s="110">
        <v>1.9</v>
      </c>
      <c r="V998" s="110">
        <v>11.4</v>
      </c>
      <c r="W998" s="91">
        <v>1.1020000000000001</v>
      </c>
      <c r="X998" s="91">
        <v>13.224</v>
      </c>
      <c r="Y998" s="110" t="s">
        <v>14932</v>
      </c>
      <c r="Z998" s="110" t="s">
        <v>1</v>
      </c>
      <c r="AB998" s="133" t="s">
        <v>7740</v>
      </c>
      <c r="AC998" s="133" t="s">
        <v>9136</v>
      </c>
      <c r="AD998" s="133" t="s">
        <v>1764</v>
      </c>
      <c r="AE998" s="79">
        <v>48</v>
      </c>
      <c r="AF998" s="79" t="s">
        <v>11210</v>
      </c>
      <c r="AG998" s="134">
        <v>0.25</v>
      </c>
      <c r="AH998" s="134">
        <v>6.25</v>
      </c>
      <c r="AI998" s="134">
        <v>14</v>
      </c>
      <c r="AJ998" s="134">
        <v>0.14299999999999999</v>
      </c>
      <c r="AK998" s="134">
        <v>13.125</v>
      </c>
      <c r="AL998" s="134">
        <v>6.5</v>
      </c>
      <c r="AM998" s="134">
        <v>3.1880000000000002</v>
      </c>
      <c r="AN998" s="134">
        <v>1.79</v>
      </c>
      <c r="AO998" s="134">
        <v>0.157</v>
      </c>
      <c r="AP998" s="134">
        <v>0.01</v>
      </c>
      <c r="AQ998" s="134">
        <v>88</v>
      </c>
      <c r="AR998" s="134">
        <v>48</v>
      </c>
      <c r="AS998" s="134"/>
      <c r="AT998" s="133" t="s">
        <v>9556</v>
      </c>
      <c r="AU998" s="133" t="s">
        <v>1771</v>
      </c>
      <c r="AV998" s="133" t="s">
        <v>9602</v>
      </c>
      <c r="AW998" s="133" t="s">
        <v>9629</v>
      </c>
    </row>
    <row r="999" spans="1:49" x14ac:dyDescent="0.25">
      <c r="A999" s="80" t="s">
        <v>1779</v>
      </c>
      <c r="B999" s="80" t="s">
        <v>1789</v>
      </c>
      <c r="C999" s="80" t="s">
        <v>10473</v>
      </c>
      <c r="D999" s="80" t="s">
        <v>10474</v>
      </c>
      <c r="E999" s="80" t="s">
        <v>7086</v>
      </c>
      <c r="F999" s="80" t="s">
        <v>10475</v>
      </c>
      <c r="G999" s="80" t="s">
        <v>10476</v>
      </c>
      <c r="H999" s="80" t="s">
        <v>10477</v>
      </c>
      <c r="I999" s="80" t="s">
        <v>9635</v>
      </c>
      <c r="K999" s="80" t="s">
        <v>12328</v>
      </c>
      <c r="L999" s="80" t="s">
        <v>845</v>
      </c>
      <c r="M999" s="80" t="s">
        <v>2924</v>
      </c>
      <c r="N999" s="80" t="s">
        <v>3447</v>
      </c>
      <c r="O999" s="80" t="s">
        <v>3883</v>
      </c>
      <c r="P999" s="80" t="s">
        <v>5031</v>
      </c>
      <c r="Q999" s="80" t="s">
        <v>5374</v>
      </c>
      <c r="R999" s="80" t="s">
        <v>6510</v>
      </c>
      <c r="S999" s="80" t="s">
        <v>1767</v>
      </c>
      <c r="T999" s="80" t="s">
        <v>1758</v>
      </c>
      <c r="U999" s="110">
        <v>8.1999999999999993</v>
      </c>
      <c r="V999" s="110">
        <v>24.6</v>
      </c>
      <c r="W999" s="91">
        <v>3.5670000000000002</v>
      </c>
      <c r="X999" s="91">
        <v>21.402000000000001</v>
      </c>
      <c r="Y999" s="110" t="s">
        <v>14932</v>
      </c>
      <c r="Z999" s="110" t="s">
        <v>1</v>
      </c>
      <c r="AB999" s="133" t="s">
        <v>8220</v>
      </c>
      <c r="AC999" s="133" t="s">
        <v>9357</v>
      </c>
      <c r="AD999" s="133" t="s">
        <v>1757</v>
      </c>
      <c r="AE999" s="79">
        <v>72</v>
      </c>
      <c r="AF999" s="79" t="s">
        <v>11332</v>
      </c>
      <c r="AG999" s="134">
        <v>0.75</v>
      </c>
      <c r="AH999" s="134">
        <v>9</v>
      </c>
      <c r="AI999" s="134">
        <v>15</v>
      </c>
      <c r="AJ999" s="134">
        <v>0.30099999999999999</v>
      </c>
      <c r="AK999" s="134">
        <v>15.25</v>
      </c>
      <c r="AL999" s="134">
        <v>9.25</v>
      </c>
      <c r="AM999" s="134">
        <v>4.7</v>
      </c>
      <c r="AN999" s="134">
        <v>1.88</v>
      </c>
      <c r="AO999" s="134">
        <v>0.38400000000000001</v>
      </c>
      <c r="AP999" s="134"/>
      <c r="AQ999" s="134"/>
      <c r="AR999" s="134"/>
      <c r="AS999" s="134"/>
      <c r="AT999" s="133" t="s">
        <v>7070</v>
      </c>
      <c r="AU999" s="133" t="s">
        <v>1767</v>
      </c>
      <c r="AV999" s="133" t="s">
        <v>9597</v>
      </c>
      <c r="AW999" s="133" t="s">
        <v>9629</v>
      </c>
    </row>
    <row r="1000" spans="1:49" x14ac:dyDescent="0.25">
      <c r="A1000" s="80" t="s">
        <v>1779</v>
      </c>
      <c r="B1000" s="80" t="s">
        <v>1797</v>
      </c>
      <c r="C1000" s="80" t="s">
        <v>9692</v>
      </c>
      <c r="D1000" s="80" t="s">
        <v>9693</v>
      </c>
      <c r="E1000" s="80" t="s">
        <v>1788</v>
      </c>
      <c r="F1000" s="80" t="s">
        <v>9694</v>
      </c>
      <c r="G1000" s="80" t="s">
        <v>9695</v>
      </c>
      <c r="H1000" s="80" t="s">
        <v>9696</v>
      </c>
      <c r="I1000" s="80" t="s">
        <v>5377</v>
      </c>
      <c r="K1000" s="80" t="s">
        <v>1820</v>
      </c>
      <c r="L1000" s="80" t="s">
        <v>1277</v>
      </c>
      <c r="M1000" s="80" t="s">
        <v>3067</v>
      </c>
      <c r="N1000" s="80" t="s">
        <v>3462</v>
      </c>
      <c r="O1000" s="80" t="s">
        <v>3527</v>
      </c>
      <c r="P1000" s="80" t="s">
        <v>5143</v>
      </c>
      <c r="Q1000" s="80" t="s">
        <v>5374</v>
      </c>
      <c r="R1000" s="80" t="s">
        <v>6654</v>
      </c>
      <c r="S1000" s="80" t="s">
        <v>1760</v>
      </c>
      <c r="T1000" s="80" t="s">
        <v>1757</v>
      </c>
      <c r="U1000" s="110">
        <v>5</v>
      </c>
      <c r="V1000" s="110">
        <v>30</v>
      </c>
      <c r="W1000" s="91">
        <v>1.25</v>
      </c>
      <c r="X1000" s="91">
        <v>15</v>
      </c>
      <c r="Y1000" s="110" t="s">
        <v>7087</v>
      </c>
      <c r="Z1000" s="110" t="s">
        <v>1</v>
      </c>
      <c r="AB1000" s="133" t="s">
        <v>8364</v>
      </c>
      <c r="AC1000" s="133" t="s">
        <v>8364</v>
      </c>
      <c r="AD1000" s="133" t="s">
        <v>1759</v>
      </c>
      <c r="AE1000" s="79">
        <v>12</v>
      </c>
      <c r="AF1000" s="79" t="s">
        <v>11091</v>
      </c>
      <c r="AG1000" s="134">
        <v>0.625</v>
      </c>
      <c r="AH1000" s="134">
        <v>6.875</v>
      </c>
      <c r="AI1000" s="134">
        <v>6.875</v>
      </c>
      <c r="AJ1000" s="134">
        <v>0.13100000000000001</v>
      </c>
      <c r="AK1000" s="134">
        <v>7.22</v>
      </c>
      <c r="AL1000" s="134">
        <v>6.8449999999999998</v>
      </c>
      <c r="AM1000" s="134">
        <v>7.44</v>
      </c>
      <c r="AN1000" s="134">
        <v>1.782</v>
      </c>
      <c r="AO1000" s="134">
        <v>0.21299999999999999</v>
      </c>
      <c r="AP1000" s="134">
        <v>0.5</v>
      </c>
      <c r="AQ1000" s="134">
        <v>6.875</v>
      </c>
      <c r="AR1000" s="134">
        <v>6.875</v>
      </c>
      <c r="AS1000" s="134"/>
      <c r="AT1000" s="133" t="s">
        <v>9573</v>
      </c>
      <c r="AU1000" s="133" t="s">
        <v>1758</v>
      </c>
      <c r="AV1000" s="133" t="s">
        <v>9603</v>
      </c>
      <c r="AW1000" s="133" t="s">
        <v>9630</v>
      </c>
    </row>
    <row r="1001" spans="1:49" x14ac:dyDescent="0.25">
      <c r="A1001" s="80" t="s">
        <v>1800</v>
      </c>
      <c r="B1001" s="80" t="s">
        <v>11624</v>
      </c>
      <c r="C1001" s="80" t="s">
        <v>11501</v>
      </c>
      <c r="D1001" s="80" t="s">
        <v>11585</v>
      </c>
      <c r="E1001" s="80" t="s">
        <v>1767</v>
      </c>
      <c r="F1001" s="80" t="s">
        <v>10937</v>
      </c>
      <c r="G1001" s="80" t="s">
        <v>9785</v>
      </c>
      <c r="H1001" s="80" t="s">
        <v>11610</v>
      </c>
      <c r="I1001" s="80" t="s">
        <v>5377</v>
      </c>
      <c r="K1001" s="80" t="s">
        <v>12342</v>
      </c>
      <c r="L1001" s="80" t="s">
        <v>12132</v>
      </c>
      <c r="M1001" s="80" t="s">
        <v>12376</v>
      </c>
      <c r="N1001" s="80" t="s">
        <v>10938</v>
      </c>
      <c r="O1001" s="80" t="s">
        <v>3825</v>
      </c>
      <c r="P1001" s="80" t="s">
        <v>1</v>
      </c>
      <c r="Q1001" s="80" t="s">
        <v>5374</v>
      </c>
      <c r="R1001" s="80" t="s">
        <v>12377</v>
      </c>
      <c r="S1001" s="80" t="s">
        <v>1759</v>
      </c>
      <c r="T1001" s="80" t="s">
        <v>1759</v>
      </c>
      <c r="U1001" s="110">
        <v>774.4</v>
      </c>
      <c r="V1001" s="110">
        <v>387.2</v>
      </c>
      <c r="W1001" s="91">
        <v>193.6</v>
      </c>
      <c r="X1001" s="91">
        <v>193.6</v>
      </c>
      <c r="Y1001" s="110" t="s">
        <v>7087</v>
      </c>
      <c r="Z1001" s="110" t="s">
        <v>1</v>
      </c>
      <c r="AB1001" s="133" t="s">
        <v>12952</v>
      </c>
      <c r="AC1001" s="133" t="s">
        <v>12952</v>
      </c>
      <c r="AD1001" s="133" t="s">
        <v>1759</v>
      </c>
      <c r="AE1001" s="79">
        <v>1</v>
      </c>
      <c r="AF1001" s="79" t="s">
        <v>15798</v>
      </c>
      <c r="AG1001" s="134"/>
      <c r="AH1001" s="134"/>
      <c r="AI1001" s="134"/>
      <c r="AJ1001" s="134"/>
      <c r="AK1001" s="134">
        <v>51.125</v>
      </c>
      <c r="AL1001" s="134">
        <v>16.312999999999999</v>
      </c>
      <c r="AM1001" s="134">
        <v>10.063000000000001</v>
      </c>
      <c r="AN1001" s="134">
        <v>29.872</v>
      </c>
      <c r="AO1001" s="134">
        <v>4.8570000000000002</v>
      </c>
      <c r="AP1001" s="134"/>
      <c r="AQ1001" s="134"/>
      <c r="AR1001" s="134"/>
      <c r="AS1001" s="134"/>
      <c r="AT1001" s="133" t="s">
        <v>1764</v>
      </c>
      <c r="AU1001" s="133" t="s">
        <v>1769</v>
      </c>
      <c r="AV1001" s="133" t="s">
        <v>9603</v>
      </c>
      <c r="AW1001" s="133" t="s">
        <v>9630</v>
      </c>
    </row>
    <row r="1002" spans="1:49" x14ac:dyDescent="0.25">
      <c r="A1002" s="80" t="s">
        <v>1776</v>
      </c>
      <c r="B1002" s="80" t="s">
        <v>1805</v>
      </c>
      <c r="C1002" s="80" t="s">
        <v>9560</v>
      </c>
      <c r="D1002" s="80" t="s">
        <v>10176</v>
      </c>
      <c r="E1002" s="80" t="s">
        <v>7086</v>
      </c>
      <c r="F1002" s="80" t="s">
        <v>10177</v>
      </c>
      <c r="G1002" s="80" t="s">
        <v>9716</v>
      </c>
      <c r="H1002" s="80" t="s">
        <v>10178</v>
      </c>
      <c r="I1002" s="80" t="s">
        <v>9635</v>
      </c>
      <c r="K1002" s="80" t="s">
        <v>13933</v>
      </c>
      <c r="L1002" s="80" t="s">
        <v>649</v>
      </c>
      <c r="M1002" s="80" t="s">
        <v>2468</v>
      </c>
      <c r="N1002" s="80" t="s">
        <v>3404</v>
      </c>
      <c r="O1002" s="80" t="s">
        <v>3684</v>
      </c>
      <c r="P1002" s="80" t="s">
        <v>4604</v>
      </c>
      <c r="Q1002" s="80" t="s">
        <v>5374</v>
      </c>
      <c r="R1002" s="80" t="s">
        <v>6033</v>
      </c>
      <c r="S1002" s="80" t="s">
        <v>1759</v>
      </c>
      <c r="T1002" s="80" t="s">
        <v>1757</v>
      </c>
      <c r="U1002" s="110">
        <v>5.4</v>
      </c>
      <c r="V1002" s="110">
        <v>32.4</v>
      </c>
      <c r="W1002" s="91">
        <v>2.3490000000000002</v>
      </c>
      <c r="X1002" s="91">
        <v>28.187999999999999</v>
      </c>
      <c r="Y1002" s="110" t="s">
        <v>14932</v>
      </c>
      <c r="Z1002" s="110" t="s">
        <v>1</v>
      </c>
      <c r="AB1002" s="133" t="s">
        <v>7742</v>
      </c>
      <c r="AC1002" s="133" t="s">
        <v>9138</v>
      </c>
      <c r="AD1002" s="133" t="s">
        <v>1769</v>
      </c>
      <c r="AE1002" s="79">
        <v>36</v>
      </c>
      <c r="AF1002" s="79" t="s">
        <v>11212</v>
      </c>
      <c r="AG1002" s="134">
        <v>1</v>
      </c>
      <c r="AH1002" s="134">
        <v>14</v>
      </c>
      <c r="AI1002" s="134">
        <v>10</v>
      </c>
      <c r="AJ1002" s="134">
        <v>0.65600000000000003</v>
      </c>
      <c r="AK1002" s="134">
        <v>14.17</v>
      </c>
      <c r="AL1002" s="134">
        <v>3.94</v>
      </c>
      <c r="AM1002" s="134">
        <v>14.17</v>
      </c>
      <c r="AN1002" s="134">
        <v>8.1999999999999993</v>
      </c>
      <c r="AO1002" s="134">
        <v>0.45800000000000002</v>
      </c>
      <c r="AP1002" s="134">
        <v>1</v>
      </c>
      <c r="AQ1002" s="134">
        <v>13.25</v>
      </c>
      <c r="AR1002" s="134">
        <v>10</v>
      </c>
      <c r="AS1002" s="134"/>
      <c r="AT1002" s="133" t="s">
        <v>9570</v>
      </c>
      <c r="AU1002" s="133" t="s">
        <v>1769</v>
      </c>
      <c r="AV1002" s="133" t="s">
        <v>9607</v>
      </c>
      <c r="AW1002" s="133" t="s">
        <v>9629</v>
      </c>
    </row>
    <row r="1003" spans="1:49" x14ac:dyDescent="0.25">
      <c r="A1003" s="80" t="s">
        <v>1800</v>
      </c>
      <c r="B1003" s="80" t="s">
        <v>1813</v>
      </c>
      <c r="C1003" s="80" t="s">
        <v>10041</v>
      </c>
      <c r="D1003" s="80" t="s">
        <v>10042</v>
      </c>
      <c r="E1003" s="80" t="s">
        <v>7086</v>
      </c>
      <c r="F1003" s="80" t="s">
        <v>10043</v>
      </c>
      <c r="G1003" s="80" t="s">
        <v>9716</v>
      </c>
      <c r="H1003" s="80" t="s">
        <v>10044</v>
      </c>
      <c r="I1003" s="80" t="s">
        <v>9635</v>
      </c>
      <c r="K1003" s="80" t="s">
        <v>12337</v>
      </c>
      <c r="L1003" s="80" t="s">
        <v>11028</v>
      </c>
      <c r="M1003" s="80" t="s">
        <v>11029</v>
      </c>
      <c r="N1003" s="80" t="s">
        <v>3477</v>
      </c>
      <c r="O1003" s="80" t="s">
        <v>11796</v>
      </c>
      <c r="P1003" s="80" t="s">
        <v>11797</v>
      </c>
      <c r="Q1003" s="80" t="s">
        <v>5374</v>
      </c>
      <c r="R1003" s="80" t="s">
        <v>11030</v>
      </c>
      <c r="S1003" s="80" t="s">
        <v>1759</v>
      </c>
      <c r="T1003" s="80" t="s">
        <v>1757</v>
      </c>
      <c r="U1003" s="110">
        <v>4.95</v>
      </c>
      <c r="V1003" s="110">
        <v>29.7</v>
      </c>
      <c r="W1003" s="91">
        <v>2.1532499999999999</v>
      </c>
      <c r="X1003" s="91">
        <v>25.838999999999999</v>
      </c>
      <c r="Y1003" s="110" t="s">
        <v>14932</v>
      </c>
      <c r="Z1003" s="110" t="s">
        <v>1</v>
      </c>
      <c r="AB1003" s="133" t="s">
        <v>12043</v>
      </c>
      <c r="AC1003" s="133" t="s">
        <v>12044</v>
      </c>
      <c r="AD1003" s="133" t="s">
        <v>1764</v>
      </c>
      <c r="AE1003" s="79">
        <v>48</v>
      </c>
      <c r="AF1003" s="79" t="s">
        <v>11398</v>
      </c>
      <c r="AG1003" s="134">
        <v>14.17</v>
      </c>
      <c r="AH1003" s="134">
        <v>10.24</v>
      </c>
      <c r="AI1003" s="134">
        <v>0.79</v>
      </c>
      <c r="AJ1003" s="134">
        <v>0.66200000000000003</v>
      </c>
      <c r="AK1003" s="134">
        <v>14.57</v>
      </c>
      <c r="AL1003" s="134">
        <v>2.76</v>
      </c>
      <c r="AM1003" s="134">
        <v>10.63</v>
      </c>
      <c r="AN1003" s="134">
        <v>8.2799999999999994</v>
      </c>
      <c r="AO1003" s="134">
        <v>0.247</v>
      </c>
      <c r="AP1003" s="134">
        <v>0</v>
      </c>
      <c r="AQ1003" s="134">
        <v>14</v>
      </c>
      <c r="AR1003" s="134">
        <v>10</v>
      </c>
      <c r="AS1003" s="134"/>
      <c r="AT1003" s="133" t="s">
        <v>1794</v>
      </c>
      <c r="AU1003" s="133" t="s">
        <v>1764</v>
      </c>
      <c r="AV1003" s="133" t="s">
        <v>9607</v>
      </c>
      <c r="AW1003" s="133" t="s">
        <v>9629</v>
      </c>
    </row>
    <row r="1004" spans="1:49" x14ac:dyDescent="0.25">
      <c r="A1004" s="80" t="s">
        <v>1779</v>
      </c>
      <c r="B1004" s="80" t="s">
        <v>1809</v>
      </c>
      <c r="C1004" s="80" t="s">
        <v>10225</v>
      </c>
      <c r="D1004" s="80" t="s">
        <v>10226</v>
      </c>
      <c r="E1004" s="80" t="s">
        <v>1788</v>
      </c>
      <c r="F1004" s="80" t="s">
        <v>9920</v>
      </c>
      <c r="G1004" s="80" t="s">
        <v>9677</v>
      </c>
      <c r="H1004" s="80" t="s">
        <v>9921</v>
      </c>
      <c r="I1004" s="80" t="s">
        <v>5377</v>
      </c>
      <c r="K1004" s="80" t="s">
        <v>1820</v>
      </c>
      <c r="L1004" s="80" t="s">
        <v>1371</v>
      </c>
      <c r="M1004" s="80" t="s">
        <v>2925</v>
      </c>
      <c r="N1004" s="80" t="s">
        <v>3448</v>
      </c>
      <c r="O1004" s="80" t="s">
        <v>3523</v>
      </c>
      <c r="P1004" s="80" t="s">
        <v>5032</v>
      </c>
      <c r="Q1004" s="80" t="s">
        <v>5374</v>
      </c>
      <c r="R1004" s="80" t="s">
        <v>6511</v>
      </c>
      <c r="S1004" s="80" t="s">
        <v>1760</v>
      </c>
      <c r="T1004" s="80" t="s">
        <v>1757</v>
      </c>
      <c r="U1004" s="110">
        <v>6.2</v>
      </c>
      <c r="V1004" s="110">
        <v>37.200000000000003</v>
      </c>
      <c r="W1004" s="91">
        <v>1.55</v>
      </c>
      <c r="X1004" s="91">
        <v>18.600000000000001</v>
      </c>
      <c r="Y1004" s="110" t="s">
        <v>7087</v>
      </c>
      <c r="Z1004" s="110" t="s">
        <v>1</v>
      </c>
      <c r="AB1004" s="133" t="s">
        <v>8221</v>
      </c>
      <c r="AC1004" s="133" t="s">
        <v>8221</v>
      </c>
      <c r="AD1004" s="133" t="s">
        <v>1759</v>
      </c>
      <c r="AE1004" s="79">
        <v>12</v>
      </c>
      <c r="AF1004" s="79" t="s">
        <v>11145</v>
      </c>
      <c r="AG1004" s="134">
        <v>0.75</v>
      </c>
      <c r="AH1004" s="134">
        <v>8.875</v>
      </c>
      <c r="AI1004" s="134">
        <v>8.875</v>
      </c>
      <c r="AJ1004" s="134">
        <v>0.22500000000000001</v>
      </c>
      <c r="AK1004" s="134">
        <v>9.2200000000000006</v>
      </c>
      <c r="AL1004" s="134">
        <v>7.97</v>
      </c>
      <c r="AM1004" s="134">
        <v>9.44</v>
      </c>
      <c r="AN1004" s="134">
        <v>3.1</v>
      </c>
      <c r="AO1004" s="134">
        <v>0.40100000000000002</v>
      </c>
      <c r="AP1004" s="134">
        <v>0.5</v>
      </c>
      <c r="AQ1004" s="134">
        <v>8.875</v>
      </c>
      <c r="AR1004" s="134">
        <v>8.875</v>
      </c>
      <c r="AS1004" s="134"/>
      <c r="AT1004" s="133" t="s">
        <v>1761</v>
      </c>
      <c r="AU1004" s="133" t="s">
        <v>7065</v>
      </c>
      <c r="AV1004" s="133" t="s">
        <v>9603</v>
      </c>
      <c r="AW1004" s="133" t="s">
        <v>9630</v>
      </c>
    </row>
    <row r="1005" spans="1:49" x14ac:dyDescent="0.25">
      <c r="A1005" s="80" t="s">
        <v>1779</v>
      </c>
      <c r="B1005" s="80" t="s">
        <v>1797</v>
      </c>
      <c r="C1005" s="80" t="s">
        <v>9918</v>
      </c>
      <c r="D1005" s="80" t="s">
        <v>9919</v>
      </c>
      <c r="E1005" s="80" t="s">
        <v>1788</v>
      </c>
      <c r="F1005" s="80" t="s">
        <v>9920</v>
      </c>
      <c r="G1005" s="80" t="s">
        <v>9677</v>
      </c>
      <c r="H1005" s="80" t="s">
        <v>9921</v>
      </c>
      <c r="I1005" s="80" t="s">
        <v>5377</v>
      </c>
      <c r="K1005" s="80" t="s">
        <v>1820</v>
      </c>
      <c r="L1005" s="80" t="s">
        <v>1278</v>
      </c>
      <c r="M1005" s="80" t="s">
        <v>3068</v>
      </c>
      <c r="N1005" s="80" t="s">
        <v>3462</v>
      </c>
      <c r="O1005" s="80" t="s">
        <v>3523</v>
      </c>
      <c r="P1005" s="80" t="s">
        <v>5144</v>
      </c>
      <c r="Q1005" s="80" t="s">
        <v>5374</v>
      </c>
      <c r="R1005" s="80" t="s">
        <v>6655</v>
      </c>
      <c r="S1005" s="80" t="s">
        <v>1760</v>
      </c>
      <c r="T1005" s="80" t="s">
        <v>1757</v>
      </c>
      <c r="U1005" s="110">
        <v>6.2</v>
      </c>
      <c r="V1005" s="110">
        <v>37.200000000000003</v>
      </c>
      <c r="W1005" s="91">
        <v>1.55</v>
      </c>
      <c r="X1005" s="91">
        <v>18.600000000000001</v>
      </c>
      <c r="Y1005" s="110" t="s">
        <v>7087</v>
      </c>
      <c r="Z1005" s="110" t="s">
        <v>1</v>
      </c>
      <c r="AB1005" s="133" t="s">
        <v>8365</v>
      </c>
      <c r="AC1005" s="133" t="s">
        <v>8365</v>
      </c>
      <c r="AD1005" s="133" t="s">
        <v>1759</v>
      </c>
      <c r="AE1005" s="79">
        <v>12</v>
      </c>
      <c r="AF1005" s="79" t="s">
        <v>11145</v>
      </c>
      <c r="AG1005" s="134">
        <v>0.75</v>
      </c>
      <c r="AH1005" s="134">
        <v>8.875</v>
      </c>
      <c r="AI1005" s="134">
        <v>8.875</v>
      </c>
      <c r="AJ1005" s="134">
        <v>0.22500000000000001</v>
      </c>
      <c r="AK1005" s="134">
        <v>9.2200000000000006</v>
      </c>
      <c r="AL1005" s="134">
        <v>7.97</v>
      </c>
      <c r="AM1005" s="134">
        <v>9.44</v>
      </c>
      <c r="AN1005" s="134">
        <v>3.1</v>
      </c>
      <c r="AO1005" s="134">
        <v>0.40100000000000002</v>
      </c>
      <c r="AP1005" s="134">
        <v>0.5</v>
      </c>
      <c r="AQ1005" s="134">
        <v>8.875</v>
      </c>
      <c r="AR1005" s="134">
        <v>8.875</v>
      </c>
      <c r="AS1005" s="134"/>
      <c r="AT1005" s="133" t="s">
        <v>1761</v>
      </c>
      <c r="AU1005" s="133" t="s">
        <v>7065</v>
      </c>
      <c r="AV1005" s="133" t="s">
        <v>9603</v>
      </c>
      <c r="AW1005" s="133" t="s">
        <v>9630</v>
      </c>
    </row>
    <row r="1006" spans="1:49" x14ac:dyDescent="0.25">
      <c r="A1006" s="80" t="s">
        <v>1800</v>
      </c>
      <c r="B1006" s="80" t="s">
        <v>11624</v>
      </c>
      <c r="C1006" s="80" t="s">
        <v>10522</v>
      </c>
      <c r="D1006" s="80" t="s">
        <v>10523</v>
      </c>
      <c r="E1006" s="80" t="s">
        <v>1765</v>
      </c>
      <c r="F1006" s="80" t="s">
        <v>12378</v>
      </c>
      <c r="G1006" s="80" t="s">
        <v>9785</v>
      </c>
      <c r="H1006" s="80" t="s">
        <v>12379</v>
      </c>
      <c r="I1006" s="80" t="s">
        <v>9635</v>
      </c>
      <c r="K1006" s="80" t="s">
        <v>12342</v>
      </c>
      <c r="L1006" s="80" t="s">
        <v>12133</v>
      </c>
      <c r="M1006" s="80" t="s">
        <v>13204</v>
      </c>
      <c r="N1006" s="80" t="s">
        <v>10938</v>
      </c>
      <c r="O1006" s="80" t="s">
        <v>3825</v>
      </c>
      <c r="P1006" s="80" t="s">
        <v>1</v>
      </c>
      <c r="Q1006" s="80" t="s">
        <v>5374</v>
      </c>
      <c r="R1006" s="80" t="s">
        <v>12380</v>
      </c>
      <c r="S1006" s="80" t="s">
        <v>1759</v>
      </c>
      <c r="T1006" s="80" t="s">
        <v>1759</v>
      </c>
      <c r="U1006" s="110">
        <v>373.15</v>
      </c>
      <c r="V1006" s="110">
        <v>186.57499999999999</v>
      </c>
      <c r="W1006" s="91">
        <v>139.93125000000001</v>
      </c>
      <c r="X1006" s="91">
        <v>139.93125000000001</v>
      </c>
      <c r="Y1006" s="110" t="s">
        <v>7087</v>
      </c>
      <c r="Z1006" s="110" t="s">
        <v>1</v>
      </c>
      <c r="AB1006" s="133" t="s">
        <v>12953</v>
      </c>
      <c r="AC1006" s="133" t="s">
        <v>12953</v>
      </c>
      <c r="AD1006" s="133" t="s">
        <v>1759</v>
      </c>
      <c r="AE1006" s="79">
        <v>1</v>
      </c>
      <c r="AF1006" s="79" t="s">
        <v>15798</v>
      </c>
      <c r="AG1006" s="134"/>
      <c r="AH1006" s="134"/>
      <c r="AI1006" s="134"/>
      <c r="AJ1006" s="134"/>
      <c r="AK1006" s="134">
        <v>41.438000000000002</v>
      </c>
      <c r="AL1006" s="134">
        <v>14.5</v>
      </c>
      <c r="AM1006" s="134">
        <v>7.625</v>
      </c>
      <c r="AN1006" s="134">
        <v>14.2</v>
      </c>
      <c r="AO1006" s="134">
        <v>2.6509999999999998</v>
      </c>
      <c r="AP1006" s="134"/>
      <c r="AQ1006" s="134"/>
      <c r="AR1006" s="134"/>
      <c r="AS1006" s="134"/>
      <c r="AT1006" s="133" t="s">
        <v>7065</v>
      </c>
      <c r="AU1006" s="133" t="s">
        <v>1769</v>
      </c>
      <c r="AV1006" s="133" t="s">
        <v>9597</v>
      </c>
      <c r="AW1006" s="133" t="s">
        <v>9630</v>
      </c>
    </row>
    <row r="1007" spans="1:49" x14ac:dyDescent="0.25">
      <c r="A1007" s="80" t="s">
        <v>1779</v>
      </c>
      <c r="B1007" s="80" t="s">
        <v>1809</v>
      </c>
      <c r="C1007" s="80" t="s">
        <v>10207</v>
      </c>
      <c r="D1007" s="80" t="s">
        <v>10208</v>
      </c>
      <c r="E1007" s="80" t="s">
        <v>7086</v>
      </c>
      <c r="F1007" s="80" t="s">
        <v>10209</v>
      </c>
      <c r="G1007" s="80" t="s">
        <v>9734</v>
      </c>
      <c r="H1007" s="80" t="s">
        <v>10210</v>
      </c>
      <c r="I1007" s="80" t="s">
        <v>9635</v>
      </c>
      <c r="K1007" s="80" t="s">
        <v>1820</v>
      </c>
      <c r="L1007" s="80" t="s">
        <v>831</v>
      </c>
      <c r="M1007" s="80" t="s">
        <v>2475</v>
      </c>
      <c r="N1007" s="80" t="s">
        <v>3410</v>
      </c>
      <c r="O1007" s="80" t="s">
        <v>3689</v>
      </c>
      <c r="P1007" s="80" t="s">
        <v>4611</v>
      </c>
      <c r="Q1007" s="80" t="s">
        <v>5374</v>
      </c>
      <c r="R1007" s="80" t="s">
        <v>6040</v>
      </c>
      <c r="S1007" s="80" t="s">
        <v>1760</v>
      </c>
      <c r="T1007" s="80" t="s">
        <v>1758</v>
      </c>
      <c r="U1007" s="110">
        <v>12.45</v>
      </c>
      <c r="V1007" s="110">
        <v>37.35</v>
      </c>
      <c r="W1007" s="91">
        <v>5.4157500000000001</v>
      </c>
      <c r="X1007" s="91">
        <v>32.494500000000002</v>
      </c>
      <c r="Y1007" s="110" t="s">
        <v>14932</v>
      </c>
      <c r="Z1007" s="110" t="s">
        <v>1</v>
      </c>
      <c r="AB1007" s="133" t="s">
        <v>7749</v>
      </c>
      <c r="AC1007" s="133" t="s">
        <v>9141</v>
      </c>
      <c r="AD1007" s="133" t="s">
        <v>1757</v>
      </c>
      <c r="AE1007" s="79">
        <v>72</v>
      </c>
      <c r="AF1007" s="79" t="s">
        <v>11222</v>
      </c>
      <c r="AG1007" s="134">
        <v>0.78800000000000003</v>
      </c>
      <c r="AH1007" s="134">
        <v>7</v>
      </c>
      <c r="AI1007" s="134">
        <v>10.25</v>
      </c>
      <c r="AJ1007" s="134">
        <v>0.20200000000000001</v>
      </c>
      <c r="AK1007" s="134">
        <v>10.25</v>
      </c>
      <c r="AL1007" s="134">
        <v>5.75</v>
      </c>
      <c r="AM1007" s="134">
        <v>2.5</v>
      </c>
      <c r="AN1007" s="134">
        <v>1.26</v>
      </c>
      <c r="AO1007" s="134">
        <v>8.5000000000000006E-2</v>
      </c>
      <c r="AP1007" s="134">
        <v>0.2</v>
      </c>
      <c r="AQ1007" s="134">
        <v>4.8</v>
      </c>
      <c r="AR1007" s="134">
        <v>6.7</v>
      </c>
      <c r="AS1007" s="134"/>
      <c r="AT1007" s="133" t="s">
        <v>1775</v>
      </c>
      <c r="AU1007" s="133" t="s">
        <v>1791</v>
      </c>
      <c r="AV1007" s="133" t="s">
        <v>9597</v>
      </c>
      <c r="AW1007" s="133" t="s">
        <v>9629</v>
      </c>
    </row>
    <row r="1008" spans="1:49" x14ac:dyDescent="0.25">
      <c r="A1008" s="80" t="s">
        <v>1800</v>
      </c>
      <c r="B1008" s="80" t="s">
        <v>1816</v>
      </c>
      <c r="C1008" s="80" t="s">
        <v>9636</v>
      </c>
      <c r="D1008" s="80" t="s">
        <v>9637</v>
      </c>
      <c r="E1008" s="80" t="s">
        <v>7086</v>
      </c>
      <c r="F1008" s="80" t="s">
        <v>10699</v>
      </c>
      <c r="G1008" s="80" t="s">
        <v>9729</v>
      </c>
      <c r="H1008" s="80" t="s">
        <v>10700</v>
      </c>
      <c r="I1008" s="80" t="s">
        <v>9635</v>
      </c>
      <c r="K1008" s="80" t="s">
        <v>12337</v>
      </c>
      <c r="L1008" s="80" t="s">
        <v>11060</v>
      </c>
      <c r="M1008" s="80" t="s">
        <v>11061</v>
      </c>
      <c r="N1008" s="80" t="s">
        <v>11054</v>
      </c>
      <c r="O1008" s="80" t="s">
        <v>11798</v>
      </c>
      <c r="P1008" s="80" t="s">
        <v>11799</v>
      </c>
      <c r="Q1008" s="80" t="s">
        <v>5374</v>
      </c>
      <c r="R1008" s="80" t="s">
        <v>11062</v>
      </c>
      <c r="S1008" s="80" t="s">
        <v>1760</v>
      </c>
      <c r="T1008" s="80" t="s">
        <v>1757</v>
      </c>
      <c r="U1008" s="110">
        <v>5.5</v>
      </c>
      <c r="V1008" s="110">
        <v>33</v>
      </c>
      <c r="W1008" s="91">
        <v>2.3925000000000001</v>
      </c>
      <c r="X1008" s="91">
        <v>28.71</v>
      </c>
      <c r="Y1008" s="110" t="s">
        <v>14932</v>
      </c>
      <c r="Z1008" s="110" t="s">
        <v>1</v>
      </c>
      <c r="AB1008" s="133" t="s">
        <v>12045</v>
      </c>
      <c r="AC1008" s="133" t="s">
        <v>12046</v>
      </c>
      <c r="AD1008" s="133" t="s">
        <v>1767</v>
      </c>
      <c r="AE1008" s="79">
        <v>120</v>
      </c>
      <c r="AF1008" s="79" t="s">
        <v>11357</v>
      </c>
      <c r="AG1008" s="134">
        <v>2.16</v>
      </c>
      <c r="AH1008" s="134">
        <v>2.16</v>
      </c>
      <c r="AI1008" s="134">
        <v>3.23</v>
      </c>
      <c r="AJ1008" s="134">
        <v>6.6000000000000003E-2</v>
      </c>
      <c r="AK1008" s="134">
        <v>2.44</v>
      </c>
      <c r="AL1008" s="134">
        <v>7.13</v>
      </c>
      <c r="AM1008" s="134">
        <v>7.68</v>
      </c>
      <c r="AN1008" s="134">
        <v>0.82</v>
      </c>
      <c r="AO1008" s="134">
        <v>7.6999999999999999E-2</v>
      </c>
      <c r="AP1008" s="134">
        <v>2</v>
      </c>
      <c r="AQ1008" s="134">
        <v>2</v>
      </c>
      <c r="AR1008" s="134">
        <v>2</v>
      </c>
      <c r="AS1008" s="134">
        <v>2.5000000000000001E-2</v>
      </c>
      <c r="AT1008" s="133" t="s">
        <v>9577</v>
      </c>
      <c r="AU1008" s="133" t="s">
        <v>1758</v>
      </c>
      <c r="AV1008" s="133" t="s">
        <v>9598</v>
      </c>
      <c r="AW1008" s="133" t="s">
        <v>9629</v>
      </c>
    </row>
    <row r="1009" spans="1:49" x14ac:dyDescent="0.25">
      <c r="A1009" s="80" t="s">
        <v>1800</v>
      </c>
      <c r="B1009" s="80" t="s">
        <v>11623</v>
      </c>
      <c r="C1009" s="80" t="s">
        <v>10540</v>
      </c>
      <c r="D1009" s="80" t="s">
        <v>10541</v>
      </c>
      <c r="E1009" s="80" t="s">
        <v>1767</v>
      </c>
      <c r="F1009" s="80" t="s">
        <v>10542</v>
      </c>
      <c r="G1009" s="80" t="s">
        <v>9785</v>
      </c>
      <c r="H1009" s="80" t="s">
        <v>10543</v>
      </c>
      <c r="I1009" s="80" t="s">
        <v>5377</v>
      </c>
      <c r="K1009" s="80" t="s">
        <v>12342</v>
      </c>
      <c r="L1009" s="80" t="s">
        <v>12134</v>
      </c>
      <c r="M1009" s="80" t="s">
        <v>12382</v>
      </c>
      <c r="N1009" s="80" t="s">
        <v>12383</v>
      </c>
      <c r="O1009" s="80" t="s">
        <v>3825</v>
      </c>
      <c r="P1009" s="80" t="s">
        <v>1</v>
      </c>
      <c r="Q1009" s="80" t="s">
        <v>5374</v>
      </c>
      <c r="R1009" s="80" t="s">
        <v>12384</v>
      </c>
      <c r="S1009" s="80" t="s">
        <v>1759</v>
      </c>
      <c r="T1009" s="80" t="s">
        <v>1759</v>
      </c>
      <c r="U1009" s="110">
        <v>800.25</v>
      </c>
      <c r="V1009" s="110">
        <v>400.125</v>
      </c>
      <c r="W1009" s="91">
        <v>200.0625</v>
      </c>
      <c r="X1009" s="91">
        <v>200.0625</v>
      </c>
      <c r="Y1009" s="110" t="s">
        <v>7087</v>
      </c>
      <c r="Z1009" s="110" t="s">
        <v>1</v>
      </c>
      <c r="AB1009" s="133" t="s">
        <v>12954</v>
      </c>
      <c r="AC1009" s="133" t="s">
        <v>12954</v>
      </c>
      <c r="AD1009" s="133" t="s">
        <v>1759</v>
      </c>
      <c r="AE1009" s="79">
        <v>1</v>
      </c>
      <c r="AF1009" s="79" t="s">
        <v>15798</v>
      </c>
      <c r="AG1009" s="134"/>
      <c r="AH1009" s="134"/>
      <c r="AI1009" s="134"/>
      <c r="AJ1009" s="134"/>
      <c r="AK1009" s="134">
        <v>48.314999999999998</v>
      </c>
      <c r="AL1009" s="134">
        <v>16.22</v>
      </c>
      <c r="AM1009" s="134">
        <v>9.5950000000000006</v>
      </c>
      <c r="AN1009" s="134">
        <v>34.598999999999997</v>
      </c>
      <c r="AO1009" s="134">
        <v>4.351</v>
      </c>
      <c r="AP1009" s="134">
        <v>20.25</v>
      </c>
      <c r="AQ1009" s="134">
        <v>15.75</v>
      </c>
      <c r="AR1009" s="134">
        <v>58</v>
      </c>
      <c r="AS1009" s="134"/>
      <c r="AT1009" s="133" t="s">
        <v>1764</v>
      </c>
      <c r="AU1009" s="133" t="s">
        <v>1769</v>
      </c>
      <c r="AV1009" s="133" t="s">
        <v>9603</v>
      </c>
      <c r="AW1009" s="133" t="s">
        <v>9630</v>
      </c>
    </row>
    <row r="1010" spans="1:49" x14ac:dyDescent="0.25">
      <c r="A1010" s="80" t="s">
        <v>1779</v>
      </c>
      <c r="B1010" s="80" t="s">
        <v>1789</v>
      </c>
      <c r="C1010" s="80" t="s">
        <v>9918</v>
      </c>
      <c r="D1010" s="80" t="s">
        <v>9919</v>
      </c>
      <c r="E1010" s="80" t="s">
        <v>1788</v>
      </c>
      <c r="F1010" s="80" t="s">
        <v>9920</v>
      </c>
      <c r="G1010" s="80" t="s">
        <v>9677</v>
      </c>
      <c r="H1010" s="80" t="s">
        <v>9921</v>
      </c>
      <c r="I1010" s="80" t="s">
        <v>5377</v>
      </c>
      <c r="K1010" s="80" t="s">
        <v>1820</v>
      </c>
      <c r="L1010" s="80" t="s">
        <v>832</v>
      </c>
      <c r="M1010" s="80" t="s">
        <v>2490</v>
      </c>
      <c r="N1010" s="80" t="s">
        <v>3389</v>
      </c>
      <c r="O1010" s="80" t="s">
        <v>3523</v>
      </c>
      <c r="P1010" s="80" t="s">
        <v>4627</v>
      </c>
      <c r="Q1010" s="80" t="s">
        <v>5374</v>
      </c>
      <c r="R1010" s="80" t="s">
        <v>6057</v>
      </c>
      <c r="S1010" s="80" t="s">
        <v>1760</v>
      </c>
      <c r="T1010" s="80" t="s">
        <v>1757</v>
      </c>
      <c r="U1010" s="110">
        <v>6.2</v>
      </c>
      <c r="V1010" s="110">
        <v>37.200000000000003</v>
      </c>
      <c r="W1010" s="91">
        <v>1.55</v>
      </c>
      <c r="X1010" s="91">
        <v>18.600000000000001</v>
      </c>
      <c r="Y1010" s="110" t="s">
        <v>7087</v>
      </c>
      <c r="Z1010" s="110" t="s">
        <v>1</v>
      </c>
      <c r="AB1010" s="133" t="s">
        <v>7766</v>
      </c>
      <c r="AC1010" s="133" t="s">
        <v>7766</v>
      </c>
      <c r="AD1010" s="133" t="s">
        <v>1759</v>
      </c>
      <c r="AE1010" s="79">
        <v>12</v>
      </c>
      <c r="AF1010" s="79" t="s">
        <v>11145</v>
      </c>
      <c r="AG1010" s="134">
        <v>0.75</v>
      </c>
      <c r="AH1010" s="134">
        <v>8.875</v>
      </c>
      <c r="AI1010" s="134">
        <v>8.875</v>
      </c>
      <c r="AJ1010" s="134">
        <v>0.22500000000000001</v>
      </c>
      <c r="AK1010" s="134">
        <v>9.2200000000000006</v>
      </c>
      <c r="AL1010" s="134">
        <v>7.97</v>
      </c>
      <c r="AM1010" s="134">
        <v>9.44</v>
      </c>
      <c r="AN1010" s="134">
        <v>3.1</v>
      </c>
      <c r="AO1010" s="134">
        <v>0.40100000000000002</v>
      </c>
      <c r="AP1010" s="134">
        <v>0.5</v>
      </c>
      <c r="AQ1010" s="134">
        <v>8.875</v>
      </c>
      <c r="AR1010" s="134">
        <v>8.875</v>
      </c>
      <c r="AS1010" s="134"/>
      <c r="AT1010" s="133" t="s">
        <v>1761</v>
      </c>
      <c r="AU1010" s="133" t="s">
        <v>7065</v>
      </c>
      <c r="AV1010" s="133" t="s">
        <v>9603</v>
      </c>
      <c r="AW1010" s="133" t="s">
        <v>9630</v>
      </c>
    </row>
    <row r="1011" spans="1:49" x14ac:dyDescent="0.25">
      <c r="A1011" s="80" t="s">
        <v>1779</v>
      </c>
      <c r="B1011" s="80" t="s">
        <v>1797</v>
      </c>
      <c r="C1011" s="80" t="s">
        <v>10142</v>
      </c>
      <c r="D1011" s="80" t="s">
        <v>10143</v>
      </c>
      <c r="E1011" s="80" t="s">
        <v>1788</v>
      </c>
      <c r="F1011" s="80" t="s">
        <v>10144</v>
      </c>
      <c r="G1011" s="80" t="s">
        <v>9700</v>
      </c>
      <c r="H1011" s="80" t="s">
        <v>10145</v>
      </c>
      <c r="I1011" s="80" t="s">
        <v>5377</v>
      </c>
      <c r="K1011" s="80" t="s">
        <v>1820</v>
      </c>
      <c r="L1011" s="80" t="s">
        <v>1028</v>
      </c>
      <c r="M1011" s="80" t="s">
        <v>3069</v>
      </c>
      <c r="N1011" s="80" t="s">
        <v>3462</v>
      </c>
      <c r="O1011" s="80" t="s">
        <v>3879</v>
      </c>
      <c r="P1011" s="80" t="s">
        <v>5145</v>
      </c>
      <c r="Q1011" s="80" t="s">
        <v>5374</v>
      </c>
      <c r="R1011" s="80" t="s">
        <v>6656</v>
      </c>
      <c r="S1011" s="80" t="s">
        <v>1759</v>
      </c>
      <c r="T1011" s="80" t="s">
        <v>1758</v>
      </c>
      <c r="U1011" s="110">
        <v>9.9499999999999993</v>
      </c>
      <c r="V1011" s="110">
        <v>29.85</v>
      </c>
      <c r="W1011" s="91">
        <v>2.4874999999999998</v>
      </c>
      <c r="X1011" s="91">
        <v>14.925000000000001</v>
      </c>
      <c r="Y1011" s="110" t="s">
        <v>7087</v>
      </c>
      <c r="Z1011" s="110" t="s">
        <v>1</v>
      </c>
      <c r="AB1011" s="133" t="s">
        <v>8366</v>
      </c>
      <c r="AC1011" s="133" t="s">
        <v>8366</v>
      </c>
      <c r="AD1011" s="133" t="s">
        <v>1759</v>
      </c>
      <c r="AE1011" s="79">
        <v>6</v>
      </c>
      <c r="AF1011" s="79" t="s">
        <v>11092</v>
      </c>
      <c r="AG1011" s="134">
        <v>0.3</v>
      </c>
      <c r="AH1011" s="134">
        <v>7.5</v>
      </c>
      <c r="AI1011" s="134">
        <v>14.5</v>
      </c>
      <c r="AJ1011" s="134">
        <v>0.22800000000000001</v>
      </c>
      <c r="AK1011" s="134">
        <v>14.824999999999999</v>
      </c>
      <c r="AL1011" s="134">
        <v>8.4499999999999993</v>
      </c>
      <c r="AM1011" s="134">
        <v>5.125</v>
      </c>
      <c r="AN1011" s="134">
        <v>1.8080000000000001</v>
      </c>
      <c r="AO1011" s="134">
        <v>0.372</v>
      </c>
      <c r="AP1011" s="134">
        <v>0.01</v>
      </c>
      <c r="AQ1011" s="134">
        <v>102</v>
      </c>
      <c r="AR1011" s="134">
        <v>54</v>
      </c>
      <c r="AS1011" s="134"/>
      <c r="AT1011" s="133" t="s">
        <v>7066</v>
      </c>
      <c r="AU1011" s="133" t="s">
        <v>7075</v>
      </c>
      <c r="AV1011" s="133" t="s">
        <v>9601</v>
      </c>
      <c r="AW1011" s="133" t="s">
        <v>9630</v>
      </c>
    </row>
    <row r="1012" spans="1:49" x14ac:dyDescent="0.25">
      <c r="A1012" s="80" t="s">
        <v>1779</v>
      </c>
      <c r="B1012" s="80" t="s">
        <v>1809</v>
      </c>
      <c r="C1012" s="80" t="s">
        <v>10227</v>
      </c>
      <c r="D1012" s="80" t="s">
        <v>10228</v>
      </c>
      <c r="E1012" s="80" t="s">
        <v>1788</v>
      </c>
      <c r="F1012" s="80" t="s">
        <v>9694</v>
      </c>
      <c r="G1012" s="80" t="s">
        <v>9695</v>
      </c>
      <c r="H1012" s="80" t="s">
        <v>9696</v>
      </c>
      <c r="I1012" s="80" t="s">
        <v>5377</v>
      </c>
      <c r="K1012" s="80" t="s">
        <v>1820</v>
      </c>
      <c r="L1012" s="80" t="s">
        <v>846</v>
      </c>
      <c r="M1012" s="80" t="s">
        <v>2926</v>
      </c>
      <c r="N1012" s="80" t="s">
        <v>3448</v>
      </c>
      <c r="O1012" s="80" t="s">
        <v>3527</v>
      </c>
      <c r="P1012" s="80" t="s">
        <v>5033</v>
      </c>
      <c r="Q1012" s="80" t="s">
        <v>5374</v>
      </c>
      <c r="R1012" s="80" t="s">
        <v>6512</v>
      </c>
      <c r="S1012" s="80" t="s">
        <v>1760</v>
      </c>
      <c r="T1012" s="80" t="s">
        <v>1757</v>
      </c>
      <c r="U1012" s="110">
        <v>5</v>
      </c>
      <c r="V1012" s="110">
        <v>30</v>
      </c>
      <c r="W1012" s="91">
        <v>1.25</v>
      </c>
      <c r="X1012" s="91">
        <v>15</v>
      </c>
      <c r="Y1012" s="110" t="s">
        <v>7087</v>
      </c>
      <c r="Z1012" s="110" t="s">
        <v>1</v>
      </c>
      <c r="AB1012" s="133" t="s">
        <v>8222</v>
      </c>
      <c r="AC1012" s="133" t="s">
        <v>8222</v>
      </c>
      <c r="AD1012" s="133" t="s">
        <v>1759</v>
      </c>
      <c r="AE1012" s="79">
        <v>12</v>
      </c>
      <c r="AF1012" s="79" t="s">
        <v>11091</v>
      </c>
      <c r="AG1012" s="134">
        <v>0.625</v>
      </c>
      <c r="AH1012" s="134">
        <v>6.875</v>
      </c>
      <c r="AI1012" s="134">
        <v>6.875</v>
      </c>
      <c r="AJ1012" s="134">
        <v>0.13100000000000001</v>
      </c>
      <c r="AK1012" s="134">
        <v>7.22</v>
      </c>
      <c r="AL1012" s="134">
        <v>6.8449999999999998</v>
      </c>
      <c r="AM1012" s="134">
        <v>7.44</v>
      </c>
      <c r="AN1012" s="134">
        <v>1.782</v>
      </c>
      <c r="AO1012" s="134">
        <v>0.21299999999999999</v>
      </c>
      <c r="AP1012" s="134">
        <v>0.5</v>
      </c>
      <c r="AQ1012" s="134">
        <v>6.875</v>
      </c>
      <c r="AR1012" s="134">
        <v>6.875</v>
      </c>
      <c r="AS1012" s="134"/>
      <c r="AT1012" s="133" t="s">
        <v>9573</v>
      </c>
      <c r="AU1012" s="133" t="s">
        <v>1758</v>
      </c>
      <c r="AV1012" s="133" t="s">
        <v>9603</v>
      </c>
      <c r="AW1012" s="133" t="s">
        <v>9630</v>
      </c>
    </row>
    <row r="1013" spans="1:49" x14ac:dyDescent="0.25">
      <c r="A1013" s="80" t="s">
        <v>1800</v>
      </c>
      <c r="B1013" s="80" t="s">
        <v>1816</v>
      </c>
      <c r="C1013" s="80" t="s">
        <v>9636</v>
      </c>
      <c r="D1013" s="80" t="s">
        <v>9637</v>
      </c>
      <c r="E1013" s="80" t="s">
        <v>7086</v>
      </c>
      <c r="F1013" s="80" t="s">
        <v>10701</v>
      </c>
      <c r="G1013" s="80" t="s">
        <v>9729</v>
      </c>
      <c r="H1013" s="80" t="s">
        <v>10702</v>
      </c>
      <c r="I1013" s="80" t="s">
        <v>9635</v>
      </c>
      <c r="K1013" s="80" t="s">
        <v>12337</v>
      </c>
      <c r="L1013" s="80" t="s">
        <v>11057</v>
      </c>
      <c r="M1013" s="80" t="s">
        <v>11058</v>
      </c>
      <c r="N1013" s="80" t="s">
        <v>11054</v>
      </c>
      <c r="O1013" s="80" t="s">
        <v>11800</v>
      </c>
      <c r="P1013" s="80" t="s">
        <v>11801</v>
      </c>
      <c r="Q1013" s="80" t="s">
        <v>5374</v>
      </c>
      <c r="R1013" s="80" t="s">
        <v>11059</v>
      </c>
      <c r="S1013" s="80" t="s">
        <v>1760</v>
      </c>
      <c r="T1013" s="80" t="s">
        <v>1757</v>
      </c>
      <c r="U1013" s="110">
        <v>6.4</v>
      </c>
      <c r="V1013" s="110">
        <v>38.4</v>
      </c>
      <c r="W1013" s="91">
        <v>2.7839999999999998</v>
      </c>
      <c r="X1013" s="91">
        <v>33.408000000000001</v>
      </c>
      <c r="Y1013" s="110" t="s">
        <v>14932</v>
      </c>
      <c r="Z1013" s="110" t="s">
        <v>1</v>
      </c>
      <c r="AB1013" s="133" t="s">
        <v>12047</v>
      </c>
      <c r="AC1013" s="133" t="s">
        <v>12048</v>
      </c>
      <c r="AD1013" s="133" t="s">
        <v>1758</v>
      </c>
      <c r="AE1013" s="79">
        <v>72</v>
      </c>
      <c r="AF1013" s="79" t="s">
        <v>11358</v>
      </c>
      <c r="AG1013" s="134">
        <v>3.74</v>
      </c>
      <c r="AH1013" s="134">
        <v>3.74</v>
      </c>
      <c r="AI1013" s="134">
        <v>4.29</v>
      </c>
      <c r="AJ1013" s="134">
        <v>0.14299999999999999</v>
      </c>
      <c r="AK1013" s="134">
        <v>11.9</v>
      </c>
      <c r="AL1013" s="134">
        <v>4.5</v>
      </c>
      <c r="AM1013" s="134">
        <v>9.1</v>
      </c>
      <c r="AN1013" s="134">
        <v>1.79</v>
      </c>
      <c r="AO1013" s="134">
        <v>0.28199999999999997</v>
      </c>
      <c r="AP1013" s="134">
        <v>3.48</v>
      </c>
      <c r="AQ1013" s="134">
        <v>3.48</v>
      </c>
      <c r="AR1013" s="134">
        <v>2.75</v>
      </c>
      <c r="AS1013" s="134"/>
      <c r="AT1013" s="133" t="s">
        <v>9573</v>
      </c>
      <c r="AU1013" s="133" t="s">
        <v>7065</v>
      </c>
      <c r="AV1013" s="133" t="s">
        <v>9598</v>
      </c>
      <c r="AW1013" s="133" t="s">
        <v>9629</v>
      </c>
    </row>
    <row r="1014" spans="1:49" x14ac:dyDescent="0.25">
      <c r="A1014" s="80" t="s">
        <v>1800</v>
      </c>
      <c r="B1014" s="80" t="s">
        <v>11623</v>
      </c>
      <c r="C1014" s="80" t="s">
        <v>11493</v>
      </c>
      <c r="D1014" s="80" t="s">
        <v>11577</v>
      </c>
      <c r="E1014" s="80" t="s">
        <v>1767</v>
      </c>
      <c r="F1014" s="80" t="s">
        <v>10550</v>
      </c>
      <c r="G1014" s="80" t="s">
        <v>9785</v>
      </c>
      <c r="H1014" s="80" t="s">
        <v>10551</v>
      </c>
      <c r="I1014" s="80" t="s">
        <v>5377</v>
      </c>
      <c r="K1014" s="80" t="s">
        <v>12342</v>
      </c>
      <c r="L1014" s="80" t="s">
        <v>12135</v>
      </c>
      <c r="M1014" s="80" t="s">
        <v>12387</v>
      </c>
      <c r="N1014" s="80" t="s">
        <v>12383</v>
      </c>
      <c r="O1014" s="80" t="s">
        <v>3822</v>
      </c>
      <c r="P1014" s="80" t="s">
        <v>1</v>
      </c>
      <c r="Q1014" s="80" t="s">
        <v>5374</v>
      </c>
      <c r="R1014" s="80" t="s">
        <v>12388</v>
      </c>
      <c r="S1014" s="80" t="s">
        <v>1759</v>
      </c>
      <c r="T1014" s="80" t="s">
        <v>1759</v>
      </c>
      <c r="U1014" s="110">
        <v>322</v>
      </c>
      <c r="V1014" s="110">
        <v>161</v>
      </c>
      <c r="W1014" s="91">
        <v>80.5</v>
      </c>
      <c r="X1014" s="91">
        <v>80.5</v>
      </c>
      <c r="Y1014" s="110" t="s">
        <v>7087</v>
      </c>
      <c r="Z1014" s="110" t="s">
        <v>1</v>
      </c>
      <c r="AB1014" s="133" t="s">
        <v>12955</v>
      </c>
      <c r="AC1014" s="133" t="s">
        <v>12955</v>
      </c>
      <c r="AD1014" s="133" t="s">
        <v>1759</v>
      </c>
      <c r="AE1014" s="79">
        <v>1</v>
      </c>
      <c r="AF1014" s="79" t="s">
        <v>15798</v>
      </c>
      <c r="AG1014" s="134"/>
      <c r="AH1014" s="134"/>
      <c r="AI1014" s="134"/>
      <c r="AJ1014" s="134"/>
      <c r="AK1014" s="134">
        <v>24.437999999999999</v>
      </c>
      <c r="AL1014" s="134">
        <v>15.938000000000001</v>
      </c>
      <c r="AM1014" s="134">
        <v>9.625</v>
      </c>
      <c r="AN1014" s="134">
        <v>16.004000000000001</v>
      </c>
      <c r="AO1014" s="134">
        <v>2.169</v>
      </c>
      <c r="AP1014" s="134">
        <v>15.5</v>
      </c>
      <c r="AQ1014" s="134">
        <v>24</v>
      </c>
      <c r="AR1014" s="134">
        <v>9</v>
      </c>
      <c r="AS1014" s="134"/>
      <c r="AT1014" s="133" t="s">
        <v>7065</v>
      </c>
      <c r="AU1014" s="133" t="s">
        <v>7065</v>
      </c>
      <c r="AV1014" s="133" t="s">
        <v>9603</v>
      </c>
      <c r="AW1014" s="133" t="s">
        <v>9630</v>
      </c>
    </row>
    <row r="1015" spans="1:49" x14ac:dyDescent="0.25">
      <c r="A1015" s="80" t="s">
        <v>1779</v>
      </c>
      <c r="B1015" s="80" t="s">
        <v>1807</v>
      </c>
      <c r="C1015" s="80" t="s">
        <v>9790</v>
      </c>
      <c r="D1015" s="80" t="s">
        <v>9791</v>
      </c>
      <c r="E1015" s="80" t="s">
        <v>1785</v>
      </c>
      <c r="F1015" s="80" t="s">
        <v>9792</v>
      </c>
      <c r="G1015" s="80" t="s">
        <v>9726</v>
      </c>
      <c r="H1015" s="80" t="s">
        <v>9793</v>
      </c>
      <c r="I1015" s="80" t="s">
        <v>5377</v>
      </c>
      <c r="K1015" s="80" t="s">
        <v>1820</v>
      </c>
      <c r="L1015" s="80" t="s">
        <v>1412</v>
      </c>
      <c r="M1015" s="80" t="s">
        <v>3071</v>
      </c>
      <c r="N1015" s="80" t="s">
        <v>3463</v>
      </c>
      <c r="O1015" s="80" t="s">
        <v>3673</v>
      </c>
      <c r="P1015" s="80" t="s">
        <v>5147</v>
      </c>
      <c r="Q1015" s="80" t="s">
        <v>5374</v>
      </c>
      <c r="R1015" s="80" t="s">
        <v>6658</v>
      </c>
      <c r="S1015" s="80" t="s">
        <v>1760</v>
      </c>
      <c r="T1015" s="80" t="s">
        <v>1757</v>
      </c>
      <c r="U1015" s="110">
        <v>5.7</v>
      </c>
      <c r="V1015" s="110">
        <v>34.200000000000003</v>
      </c>
      <c r="W1015" s="91">
        <v>1.8952500000000001</v>
      </c>
      <c r="X1015" s="91">
        <v>22.742999999999999</v>
      </c>
      <c r="Y1015" s="110" t="s">
        <v>14933</v>
      </c>
      <c r="Z1015" s="110" t="s">
        <v>1</v>
      </c>
      <c r="AB1015" s="133" t="s">
        <v>8368</v>
      </c>
      <c r="AC1015" s="133" t="s">
        <v>8368</v>
      </c>
      <c r="AD1015" s="133" t="s">
        <v>1759</v>
      </c>
      <c r="AE1015" s="79">
        <v>12</v>
      </c>
      <c r="AF1015" s="79" t="s">
        <v>11098</v>
      </c>
      <c r="AG1015" s="134">
        <v>3.15</v>
      </c>
      <c r="AH1015" s="134">
        <v>3.15</v>
      </c>
      <c r="AI1015" s="134">
        <v>5.51</v>
      </c>
      <c r="AJ1015" s="134">
        <v>0.153</v>
      </c>
      <c r="AK1015" s="134">
        <v>10.4</v>
      </c>
      <c r="AL1015" s="134">
        <v>6.69</v>
      </c>
      <c r="AM1015" s="134">
        <v>8.4600000000000009</v>
      </c>
      <c r="AN1015" s="134">
        <v>1.91</v>
      </c>
      <c r="AO1015" s="134">
        <v>0.34100000000000003</v>
      </c>
      <c r="AP1015" s="134">
        <v>3.75</v>
      </c>
      <c r="AQ1015" s="134">
        <v>3.125</v>
      </c>
      <c r="AR1015" s="134">
        <v>3.125</v>
      </c>
      <c r="AS1015" s="134"/>
      <c r="AT1015" s="133" t="s">
        <v>7080</v>
      </c>
      <c r="AU1015" s="133" t="s">
        <v>7065</v>
      </c>
      <c r="AV1015" s="133" t="s">
        <v>9608</v>
      </c>
      <c r="AW1015" s="133" t="s">
        <v>9629</v>
      </c>
    </row>
    <row r="1016" spans="1:49" x14ac:dyDescent="0.25">
      <c r="A1016" s="80" t="s">
        <v>1779</v>
      </c>
      <c r="B1016" s="80" t="s">
        <v>1789</v>
      </c>
      <c r="C1016" s="80" t="s">
        <v>9692</v>
      </c>
      <c r="D1016" s="80" t="s">
        <v>9693</v>
      </c>
      <c r="E1016" s="80" t="s">
        <v>1788</v>
      </c>
      <c r="F1016" s="80" t="s">
        <v>9694</v>
      </c>
      <c r="G1016" s="80" t="s">
        <v>9695</v>
      </c>
      <c r="H1016" s="80" t="s">
        <v>9696</v>
      </c>
      <c r="I1016" s="80" t="s">
        <v>5377</v>
      </c>
      <c r="K1016" s="80" t="s">
        <v>1820</v>
      </c>
      <c r="L1016" s="80" t="s">
        <v>385</v>
      </c>
      <c r="M1016" s="80" t="s">
        <v>2491</v>
      </c>
      <c r="N1016" s="80" t="s">
        <v>3389</v>
      </c>
      <c r="O1016" s="80" t="s">
        <v>3527</v>
      </c>
      <c r="P1016" s="80" t="s">
        <v>4628</v>
      </c>
      <c r="Q1016" s="80" t="s">
        <v>5374</v>
      </c>
      <c r="R1016" s="80" t="s">
        <v>6058</v>
      </c>
      <c r="S1016" s="80" t="s">
        <v>1760</v>
      </c>
      <c r="T1016" s="80" t="s">
        <v>1757</v>
      </c>
      <c r="U1016" s="110">
        <v>5</v>
      </c>
      <c r="V1016" s="110">
        <v>30</v>
      </c>
      <c r="W1016" s="91">
        <v>1.25</v>
      </c>
      <c r="X1016" s="91">
        <v>15</v>
      </c>
      <c r="Y1016" s="110" t="s">
        <v>7087</v>
      </c>
      <c r="Z1016" s="110" t="s">
        <v>1</v>
      </c>
      <c r="AB1016" s="133" t="s">
        <v>7767</v>
      </c>
      <c r="AC1016" s="133" t="s">
        <v>7767</v>
      </c>
      <c r="AD1016" s="133" t="s">
        <v>1759</v>
      </c>
      <c r="AE1016" s="79">
        <v>12</v>
      </c>
      <c r="AF1016" s="79" t="s">
        <v>11091</v>
      </c>
      <c r="AG1016" s="134">
        <v>0.625</v>
      </c>
      <c r="AH1016" s="134">
        <v>6.875</v>
      </c>
      <c r="AI1016" s="134">
        <v>6.875</v>
      </c>
      <c r="AJ1016" s="134">
        <v>0.13100000000000001</v>
      </c>
      <c r="AK1016" s="134">
        <v>7.22</v>
      </c>
      <c r="AL1016" s="134">
        <v>6.8449999999999998</v>
      </c>
      <c r="AM1016" s="134">
        <v>7.44</v>
      </c>
      <c r="AN1016" s="134">
        <v>1.782</v>
      </c>
      <c r="AO1016" s="134">
        <v>0.21299999999999999</v>
      </c>
      <c r="AP1016" s="134">
        <v>0.5</v>
      </c>
      <c r="AQ1016" s="134">
        <v>6.875</v>
      </c>
      <c r="AR1016" s="134">
        <v>6.875</v>
      </c>
      <c r="AS1016" s="134"/>
      <c r="AT1016" s="133" t="s">
        <v>9573</v>
      </c>
      <c r="AU1016" s="133" t="s">
        <v>1758</v>
      </c>
      <c r="AV1016" s="133" t="s">
        <v>9603</v>
      </c>
      <c r="AW1016" s="133" t="s">
        <v>9630</v>
      </c>
    </row>
    <row r="1017" spans="1:49" x14ac:dyDescent="0.25">
      <c r="A1017" s="80" t="s">
        <v>1779</v>
      </c>
      <c r="B1017" s="80" t="s">
        <v>1809</v>
      </c>
      <c r="C1017" s="80" t="s">
        <v>10229</v>
      </c>
      <c r="D1017" s="80" t="s">
        <v>10230</v>
      </c>
      <c r="E1017" s="80" t="s">
        <v>1788</v>
      </c>
      <c r="F1017" s="80" t="s">
        <v>9731</v>
      </c>
      <c r="G1017" s="80" t="s">
        <v>9668</v>
      </c>
      <c r="H1017" s="80" t="s">
        <v>9732</v>
      </c>
      <c r="I1017" s="80" t="s">
        <v>5377</v>
      </c>
      <c r="K1017" s="80" t="s">
        <v>1820</v>
      </c>
      <c r="L1017" s="80" t="s">
        <v>1372</v>
      </c>
      <c r="M1017" s="80" t="s">
        <v>2927</v>
      </c>
      <c r="N1017" s="80" t="s">
        <v>3448</v>
      </c>
      <c r="O1017" s="80" t="s">
        <v>3547</v>
      </c>
      <c r="P1017" s="80" t="s">
        <v>5034</v>
      </c>
      <c r="Q1017" s="80" t="s">
        <v>5374</v>
      </c>
      <c r="R1017" s="80" t="s">
        <v>6513</v>
      </c>
      <c r="S1017" s="80" t="s">
        <v>1765</v>
      </c>
      <c r="T1017" s="80" t="s">
        <v>1757</v>
      </c>
      <c r="U1017" s="110">
        <v>6.2</v>
      </c>
      <c r="V1017" s="110">
        <v>37.200000000000003</v>
      </c>
      <c r="W1017" s="91">
        <v>1.55</v>
      </c>
      <c r="X1017" s="91">
        <v>18.600000000000001</v>
      </c>
      <c r="Y1017" s="110" t="s">
        <v>7087</v>
      </c>
      <c r="Z1017" s="110" t="s">
        <v>1</v>
      </c>
      <c r="AB1017" s="133" t="s">
        <v>8223</v>
      </c>
      <c r="AC1017" s="133" t="s">
        <v>8223</v>
      </c>
      <c r="AD1017" s="133" t="s">
        <v>1759</v>
      </c>
      <c r="AE1017" s="79">
        <v>12</v>
      </c>
      <c r="AF1017" s="79" t="s">
        <v>11113</v>
      </c>
      <c r="AG1017" s="134">
        <v>0.625</v>
      </c>
      <c r="AH1017" s="134">
        <v>6.5</v>
      </c>
      <c r="AI1017" s="134">
        <v>6.5</v>
      </c>
      <c r="AJ1017" s="134">
        <v>0.13900000000000001</v>
      </c>
      <c r="AK1017" s="134">
        <v>10.845000000000001</v>
      </c>
      <c r="AL1017" s="134">
        <v>6.8449999999999998</v>
      </c>
      <c r="AM1017" s="134">
        <v>6.8150000000000004</v>
      </c>
      <c r="AN1017" s="134">
        <v>1.9610000000000001</v>
      </c>
      <c r="AO1017" s="134">
        <v>0.29299999999999998</v>
      </c>
      <c r="AP1017" s="134">
        <v>5.5E-2</v>
      </c>
      <c r="AQ1017" s="134">
        <v>12.875</v>
      </c>
      <c r="AR1017" s="134">
        <v>12.75</v>
      </c>
      <c r="AS1017" s="134">
        <v>8.9999999999999993E-3</v>
      </c>
      <c r="AT1017" s="133" t="s">
        <v>1761</v>
      </c>
      <c r="AU1017" s="133" t="s">
        <v>7077</v>
      </c>
      <c r="AV1017" s="133" t="s">
        <v>9601</v>
      </c>
      <c r="AW1017" s="133" t="s">
        <v>9630</v>
      </c>
    </row>
    <row r="1018" spans="1:49" x14ac:dyDescent="0.25">
      <c r="A1018" s="80" t="s">
        <v>1800</v>
      </c>
      <c r="B1018" s="80" t="s">
        <v>11623</v>
      </c>
      <c r="C1018" s="80" t="s">
        <v>11494</v>
      </c>
      <c r="D1018" s="80" t="s">
        <v>11578</v>
      </c>
      <c r="E1018" s="80" t="s">
        <v>1767</v>
      </c>
      <c r="F1018" s="80" t="s">
        <v>10552</v>
      </c>
      <c r="G1018" s="80" t="s">
        <v>9785</v>
      </c>
      <c r="H1018" s="80" t="s">
        <v>10553</v>
      </c>
      <c r="I1018" s="80" t="s">
        <v>5377</v>
      </c>
      <c r="K1018" s="80" t="s">
        <v>12342</v>
      </c>
      <c r="L1018" s="80" t="s">
        <v>12136</v>
      </c>
      <c r="M1018" s="80" t="s">
        <v>12390</v>
      </c>
      <c r="N1018" s="80" t="s">
        <v>12383</v>
      </c>
      <c r="O1018" s="80" t="s">
        <v>3825</v>
      </c>
      <c r="P1018" s="80" t="s">
        <v>1</v>
      </c>
      <c r="Q1018" s="80" t="s">
        <v>5374</v>
      </c>
      <c r="R1018" s="80" t="s">
        <v>12391</v>
      </c>
      <c r="S1018" s="80" t="s">
        <v>1759</v>
      </c>
      <c r="T1018" s="80" t="s">
        <v>1759</v>
      </c>
      <c r="U1018" s="110">
        <v>452.4</v>
      </c>
      <c r="V1018" s="110">
        <v>226.2</v>
      </c>
      <c r="W1018" s="91">
        <v>113.1</v>
      </c>
      <c r="X1018" s="91">
        <v>113.1</v>
      </c>
      <c r="Y1018" s="110" t="s">
        <v>7087</v>
      </c>
      <c r="Z1018" s="110" t="s">
        <v>1</v>
      </c>
      <c r="AB1018" s="133" t="s">
        <v>12956</v>
      </c>
      <c r="AC1018" s="133" t="s">
        <v>12956</v>
      </c>
      <c r="AD1018" s="133" t="s">
        <v>1759</v>
      </c>
      <c r="AE1018" s="79">
        <v>1</v>
      </c>
      <c r="AF1018" s="79" t="s">
        <v>15798</v>
      </c>
      <c r="AG1018" s="134"/>
      <c r="AH1018" s="134"/>
      <c r="AI1018" s="134"/>
      <c r="AJ1018" s="134"/>
      <c r="AK1018" s="134">
        <v>48.125</v>
      </c>
      <c r="AL1018" s="134">
        <v>6.1879999999999997</v>
      </c>
      <c r="AM1018" s="134">
        <v>14.438000000000001</v>
      </c>
      <c r="AN1018" s="134">
        <v>23.1</v>
      </c>
      <c r="AO1018" s="134">
        <v>2.488</v>
      </c>
      <c r="AP1018" s="134">
        <v>16</v>
      </c>
      <c r="AQ1018" s="134">
        <v>14</v>
      </c>
      <c r="AR1018" s="134">
        <v>62</v>
      </c>
      <c r="AS1018" s="134"/>
      <c r="AT1018" s="133" t="s">
        <v>1758</v>
      </c>
      <c r="AU1018" s="133" t="s">
        <v>1769</v>
      </c>
      <c r="AV1018" s="133" t="s">
        <v>9603</v>
      </c>
      <c r="AW1018" s="133" t="s">
        <v>9630</v>
      </c>
    </row>
    <row r="1019" spans="1:49" x14ac:dyDescent="0.25">
      <c r="A1019" s="80" t="s">
        <v>1800</v>
      </c>
      <c r="B1019" s="80" t="s">
        <v>1816</v>
      </c>
      <c r="C1019" s="80" t="s">
        <v>9636</v>
      </c>
      <c r="D1019" s="80" t="s">
        <v>9637</v>
      </c>
      <c r="E1019" s="80" t="s">
        <v>7086</v>
      </c>
      <c r="F1019" s="80" t="s">
        <v>10519</v>
      </c>
      <c r="G1019" s="80" t="s">
        <v>9808</v>
      </c>
      <c r="H1019" s="80" t="s">
        <v>10520</v>
      </c>
      <c r="I1019" s="80" t="s">
        <v>9635</v>
      </c>
      <c r="K1019" s="80" t="s">
        <v>12337</v>
      </c>
      <c r="L1019" s="80" t="s">
        <v>11055</v>
      </c>
      <c r="M1019" s="80" t="s">
        <v>12355</v>
      </c>
      <c r="N1019" s="80" t="s">
        <v>11054</v>
      </c>
      <c r="O1019" s="80" t="s">
        <v>11802</v>
      </c>
      <c r="P1019" s="80" t="s">
        <v>11803</v>
      </c>
      <c r="Q1019" s="80" t="s">
        <v>5374</v>
      </c>
      <c r="R1019" s="80" t="s">
        <v>11056</v>
      </c>
      <c r="S1019" s="80" t="s">
        <v>1759</v>
      </c>
      <c r="T1019" s="80" t="s">
        <v>1757</v>
      </c>
      <c r="U1019" s="110">
        <v>5.45</v>
      </c>
      <c r="V1019" s="110">
        <v>32.700000000000003</v>
      </c>
      <c r="W1019" s="91">
        <v>2.3707500000000001</v>
      </c>
      <c r="X1019" s="91">
        <v>28.449000000000002</v>
      </c>
      <c r="Y1019" s="110" t="s">
        <v>14932</v>
      </c>
      <c r="Z1019" s="110" t="s">
        <v>1</v>
      </c>
      <c r="AB1019" s="133" t="s">
        <v>12049</v>
      </c>
      <c r="AC1019" s="133" t="s">
        <v>12050</v>
      </c>
      <c r="AD1019" s="133" t="s">
        <v>1757</v>
      </c>
      <c r="AE1019" s="79">
        <v>144</v>
      </c>
      <c r="AF1019" s="79" t="s">
        <v>12122</v>
      </c>
      <c r="AG1019" s="134">
        <v>0.8</v>
      </c>
      <c r="AH1019" s="134">
        <v>9.1</v>
      </c>
      <c r="AI1019" s="134">
        <v>4.3</v>
      </c>
      <c r="AJ1019" s="134">
        <v>9.6000000000000002E-2</v>
      </c>
      <c r="AK1019" s="134">
        <v>9.1</v>
      </c>
      <c r="AL1019" s="134">
        <v>6.7</v>
      </c>
      <c r="AM1019" s="134">
        <v>4</v>
      </c>
      <c r="AN1019" s="134">
        <v>1.2</v>
      </c>
      <c r="AO1019" s="134">
        <v>0.14099999999999999</v>
      </c>
      <c r="AP1019" s="134">
        <v>5</v>
      </c>
      <c r="AQ1019" s="134">
        <v>5.75</v>
      </c>
      <c r="AR1019" s="134">
        <v>2.5</v>
      </c>
      <c r="AS1019" s="134"/>
      <c r="AT1019" s="133" t="s">
        <v>9555</v>
      </c>
      <c r="AU1019" s="133" t="s">
        <v>1757</v>
      </c>
      <c r="AV1019" s="133" t="s">
        <v>9620</v>
      </c>
      <c r="AW1019" s="133" t="s">
        <v>9629</v>
      </c>
    </row>
    <row r="1020" spans="1:49" x14ac:dyDescent="0.25">
      <c r="A1020" s="80" t="s">
        <v>1779</v>
      </c>
      <c r="B1020" s="80" t="s">
        <v>1807</v>
      </c>
      <c r="C1020" s="80" t="s">
        <v>9564</v>
      </c>
      <c r="D1020" s="80" t="s">
        <v>9742</v>
      </c>
      <c r="E1020" s="80" t="s">
        <v>1788</v>
      </c>
      <c r="F1020" s="80" t="s">
        <v>9743</v>
      </c>
      <c r="G1020" s="80" t="s">
        <v>9744</v>
      </c>
      <c r="H1020" s="80" t="s">
        <v>9732</v>
      </c>
      <c r="I1020" s="80" t="s">
        <v>5377</v>
      </c>
      <c r="K1020" s="80" t="s">
        <v>1820</v>
      </c>
      <c r="L1020" s="80" t="s">
        <v>1029</v>
      </c>
      <c r="M1020" s="80" t="s">
        <v>3072</v>
      </c>
      <c r="N1020" s="80" t="s">
        <v>3463</v>
      </c>
      <c r="O1020" s="80" t="s">
        <v>3537</v>
      </c>
      <c r="P1020" s="80" t="s">
        <v>5148</v>
      </c>
      <c r="Q1020" s="80" t="s">
        <v>5374</v>
      </c>
      <c r="R1020" s="80" t="s">
        <v>6660</v>
      </c>
      <c r="S1020" s="80" t="s">
        <v>1765</v>
      </c>
      <c r="T1020" s="80" t="s">
        <v>1757</v>
      </c>
      <c r="U1020" s="110">
        <v>5.05</v>
      </c>
      <c r="V1020" s="110">
        <v>30.3</v>
      </c>
      <c r="W1020" s="91">
        <v>1.2625</v>
      </c>
      <c r="X1020" s="91">
        <v>15.15</v>
      </c>
      <c r="Y1020" s="110" t="s">
        <v>7087</v>
      </c>
      <c r="Z1020" s="110" t="s">
        <v>1</v>
      </c>
      <c r="AB1020" s="133" t="s">
        <v>8370</v>
      </c>
      <c r="AC1020" s="133" t="s">
        <v>8370</v>
      </c>
      <c r="AD1020" s="133" t="s">
        <v>1759</v>
      </c>
      <c r="AE1020" s="79">
        <v>12</v>
      </c>
      <c r="AF1020" s="79" t="s">
        <v>11127</v>
      </c>
      <c r="AG1020" s="134">
        <v>0.625</v>
      </c>
      <c r="AH1020" s="134">
        <v>5</v>
      </c>
      <c r="AI1020" s="134">
        <v>5</v>
      </c>
      <c r="AJ1020" s="134">
        <v>0.09</v>
      </c>
      <c r="AK1020" s="134">
        <v>10.125</v>
      </c>
      <c r="AL1020" s="134">
        <v>5.375</v>
      </c>
      <c r="AM1020" s="134">
        <v>5.5</v>
      </c>
      <c r="AN1020" s="134">
        <v>1.25</v>
      </c>
      <c r="AO1020" s="134">
        <v>0.17299999999999999</v>
      </c>
      <c r="AP1020" s="134">
        <v>5.5E-2</v>
      </c>
      <c r="AQ1020" s="134">
        <v>10</v>
      </c>
      <c r="AR1020" s="134">
        <v>10</v>
      </c>
      <c r="AS1020" s="134">
        <v>6.0000000000000001E-3</v>
      </c>
      <c r="AT1020" s="133" t="s">
        <v>1768</v>
      </c>
      <c r="AU1020" s="133" t="s">
        <v>1760</v>
      </c>
      <c r="AV1020" s="133" t="s">
        <v>9601</v>
      </c>
      <c r="AW1020" s="133" t="s">
        <v>9630</v>
      </c>
    </row>
    <row r="1021" spans="1:49" x14ac:dyDescent="0.25">
      <c r="A1021" s="80" t="s">
        <v>1779</v>
      </c>
      <c r="B1021" s="80" t="s">
        <v>1789</v>
      </c>
      <c r="C1021" s="80" t="s">
        <v>9780</v>
      </c>
      <c r="D1021" s="80" t="s">
        <v>9730</v>
      </c>
      <c r="E1021" s="80" t="s">
        <v>1788</v>
      </c>
      <c r="F1021" s="80" t="s">
        <v>9731</v>
      </c>
      <c r="G1021" s="80" t="s">
        <v>9668</v>
      </c>
      <c r="H1021" s="80" t="s">
        <v>9732</v>
      </c>
      <c r="I1021" s="80" t="s">
        <v>5377</v>
      </c>
      <c r="K1021" s="80" t="s">
        <v>1820</v>
      </c>
      <c r="L1021" s="80" t="s">
        <v>389</v>
      </c>
      <c r="M1021" s="80" t="s">
        <v>2493</v>
      </c>
      <c r="N1021" s="80" t="s">
        <v>3389</v>
      </c>
      <c r="O1021" s="80" t="s">
        <v>3547</v>
      </c>
      <c r="P1021" s="80" t="s">
        <v>4630</v>
      </c>
      <c r="Q1021" s="80" t="s">
        <v>5374</v>
      </c>
      <c r="R1021" s="80" t="s">
        <v>6060</v>
      </c>
      <c r="S1021" s="80" t="s">
        <v>1765</v>
      </c>
      <c r="T1021" s="80" t="s">
        <v>1757</v>
      </c>
      <c r="U1021" s="110">
        <v>6.2</v>
      </c>
      <c r="V1021" s="110">
        <v>37.200000000000003</v>
      </c>
      <c r="W1021" s="91">
        <v>1.55</v>
      </c>
      <c r="X1021" s="91">
        <v>18.600000000000001</v>
      </c>
      <c r="Y1021" s="110" t="s">
        <v>7087</v>
      </c>
      <c r="Z1021" s="110" t="s">
        <v>1</v>
      </c>
      <c r="AB1021" s="133" t="s">
        <v>7769</v>
      </c>
      <c r="AC1021" s="133" t="s">
        <v>7769</v>
      </c>
      <c r="AD1021" s="133" t="s">
        <v>1759</v>
      </c>
      <c r="AE1021" s="79">
        <v>12</v>
      </c>
      <c r="AF1021" s="79" t="s">
        <v>11113</v>
      </c>
      <c r="AG1021" s="134">
        <v>0.625</v>
      </c>
      <c r="AH1021" s="134">
        <v>6.5</v>
      </c>
      <c r="AI1021" s="134">
        <v>6.5</v>
      </c>
      <c r="AJ1021" s="134">
        <v>0.13900000000000001</v>
      </c>
      <c r="AK1021" s="134">
        <v>10.845000000000001</v>
      </c>
      <c r="AL1021" s="134">
        <v>6.8449999999999998</v>
      </c>
      <c r="AM1021" s="134">
        <v>6.8150000000000004</v>
      </c>
      <c r="AN1021" s="134">
        <v>1.9610000000000001</v>
      </c>
      <c r="AO1021" s="134">
        <v>0.29299999999999998</v>
      </c>
      <c r="AP1021" s="134">
        <v>5.5E-2</v>
      </c>
      <c r="AQ1021" s="134">
        <v>12.875</v>
      </c>
      <c r="AR1021" s="134">
        <v>12.75</v>
      </c>
      <c r="AS1021" s="134">
        <v>8.9999999999999993E-3</v>
      </c>
      <c r="AT1021" s="133" t="s">
        <v>1761</v>
      </c>
      <c r="AU1021" s="133" t="s">
        <v>7077</v>
      </c>
      <c r="AV1021" s="133" t="s">
        <v>9601</v>
      </c>
      <c r="AW1021" s="133" t="s">
        <v>9630</v>
      </c>
    </row>
    <row r="1022" spans="1:49" x14ac:dyDescent="0.25">
      <c r="A1022" s="80" t="s">
        <v>1779</v>
      </c>
      <c r="B1022" s="80" t="s">
        <v>1809</v>
      </c>
      <c r="C1022" s="80" t="s">
        <v>10231</v>
      </c>
      <c r="D1022" s="80" t="s">
        <v>10232</v>
      </c>
      <c r="E1022" s="80" t="s">
        <v>1788</v>
      </c>
      <c r="F1022" s="80" t="s">
        <v>9743</v>
      </c>
      <c r="G1022" s="80" t="s">
        <v>9744</v>
      </c>
      <c r="H1022" s="80" t="s">
        <v>9732</v>
      </c>
      <c r="I1022" s="80" t="s">
        <v>5377</v>
      </c>
      <c r="K1022" s="80" t="s">
        <v>1820</v>
      </c>
      <c r="L1022" s="80" t="s">
        <v>847</v>
      </c>
      <c r="M1022" s="80" t="s">
        <v>2928</v>
      </c>
      <c r="N1022" s="80" t="s">
        <v>3448</v>
      </c>
      <c r="O1022" s="80" t="s">
        <v>3537</v>
      </c>
      <c r="P1022" s="80" t="s">
        <v>5035</v>
      </c>
      <c r="Q1022" s="80" t="s">
        <v>5374</v>
      </c>
      <c r="R1022" s="80" t="s">
        <v>6514</v>
      </c>
      <c r="S1022" s="80" t="s">
        <v>1765</v>
      </c>
      <c r="T1022" s="80" t="s">
        <v>1757</v>
      </c>
      <c r="U1022" s="110">
        <v>5.05</v>
      </c>
      <c r="V1022" s="110">
        <v>30.3</v>
      </c>
      <c r="W1022" s="91">
        <v>1.2625</v>
      </c>
      <c r="X1022" s="91">
        <v>15.15</v>
      </c>
      <c r="Y1022" s="110" t="s">
        <v>7087</v>
      </c>
      <c r="Z1022" s="110" t="s">
        <v>1</v>
      </c>
      <c r="AB1022" s="133" t="s">
        <v>8224</v>
      </c>
      <c r="AC1022" s="133" t="s">
        <v>8224</v>
      </c>
      <c r="AD1022" s="133" t="s">
        <v>1759</v>
      </c>
      <c r="AE1022" s="79">
        <v>12</v>
      </c>
      <c r="AF1022" s="79" t="s">
        <v>11127</v>
      </c>
      <c r="AG1022" s="134">
        <v>0.625</v>
      </c>
      <c r="AH1022" s="134">
        <v>5</v>
      </c>
      <c r="AI1022" s="134">
        <v>5</v>
      </c>
      <c r="AJ1022" s="134">
        <v>0.09</v>
      </c>
      <c r="AK1022" s="134">
        <v>10.125</v>
      </c>
      <c r="AL1022" s="134">
        <v>5.375</v>
      </c>
      <c r="AM1022" s="134">
        <v>5.5</v>
      </c>
      <c r="AN1022" s="134">
        <v>1.25</v>
      </c>
      <c r="AO1022" s="134">
        <v>0.17299999999999999</v>
      </c>
      <c r="AP1022" s="134">
        <v>5.5E-2</v>
      </c>
      <c r="AQ1022" s="134">
        <v>10</v>
      </c>
      <c r="AR1022" s="134">
        <v>10</v>
      </c>
      <c r="AS1022" s="134">
        <v>6.0000000000000001E-3</v>
      </c>
      <c r="AT1022" s="133" t="s">
        <v>1768</v>
      </c>
      <c r="AU1022" s="133" t="s">
        <v>1760</v>
      </c>
      <c r="AV1022" s="133" t="s">
        <v>9601</v>
      </c>
      <c r="AW1022" s="133" t="s">
        <v>9630</v>
      </c>
    </row>
    <row r="1023" spans="1:49" x14ac:dyDescent="0.25">
      <c r="A1023" s="80" t="s">
        <v>1800</v>
      </c>
      <c r="B1023" s="80" t="s">
        <v>11623</v>
      </c>
      <c r="C1023" s="80" t="s">
        <v>10536</v>
      </c>
      <c r="D1023" s="80" t="s">
        <v>10537</v>
      </c>
      <c r="E1023" s="80" t="s">
        <v>1767</v>
      </c>
      <c r="F1023" s="80" t="s">
        <v>10538</v>
      </c>
      <c r="G1023" s="80" t="s">
        <v>9785</v>
      </c>
      <c r="H1023" s="80" t="s">
        <v>10539</v>
      </c>
      <c r="I1023" s="80" t="s">
        <v>5377</v>
      </c>
      <c r="K1023" s="80" t="s">
        <v>12342</v>
      </c>
      <c r="L1023" s="80" t="s">
        <v>12137</v>
      </c>
      <c r="M1023" s="80" t="s">
        <v>12393</v>
      </c>
      <c r="N1023" s="80" t="s">
        <v>12383</v>
      </c>
      <c r="O1023" s="80" t="s">
        <v>3822</v>
      </c>
      <c r="P1023" s="80" t="s">
        <v>1</v>
      </c>
      <c r="Q1023" s="80" t="s">
        <v>5374</v>
      </c>
      <c r="R1023" s="80" t="s">
        <v>12394</v>
      </c>
      <c r="S1023" s="80" t="s">
        <v>1759</v>
      </c>
      <c r="T1023" s="80" t="s">
        <v>1759</v>
      </c>
      <c r="U1023" s="110">
        <v>423.9</v>
      </c>
      <c r="V1023" s="110">
        <v>211.95</v>
      </c>
      <c r="W1023" s="91">
        <v>105.98</v>
      </c>
      <c r="X1023" s="91">
        <v>105.98</v>
      </c>
      <c r="Y1023" s="110" t="s">
        <v>7087</v>
      </c>
      <c r="Z1023" s="110" t="s">
        <v>1</v>
      </c>
      <c r="AB1023" s="133" t="s">
        <v>12957</v>
      </c>
      <c r="AC1023" s="133" t="s">
        <v>12957</v>
      </c>
      <c r="AD1023" s="133" t="s">
        <v>1759</v>
      </c>
      <c r="AE1023" s="79">
        <v>1</v>
      </c>
      <c r="AF1023" s="79" t="s">
        <v>15798</v>
      </c>
      <c r="AG1023" s="134"/>
      <c r="AH1023" s="134"/>
      <c r="AI1023" s="134"/>
      <c r="AJ1023" s="134"/>
      <c r="AK1023" s="134">
        <v>24.437999999999999</v>
      </c>
      <c r="AL1023" s="134">
        <v>15.938000000000001</v>
      </c>
      <c r="AM1023" s="134">
        <v>9.625</v>
      </c>
      <c r="AN1023" s="134">
        <v>17.146000000000001</v>
      </c>
      <c r="AO1023" s="134">
        <v>2.169</v>
      </c>
      <c r="AP1023" s="134"/>
      <c r="AQ1023" s="134"/>
      <c r="AR1023" s="134"/>
      <c r="AS1023" s="134"/>
      <c r="AT1023" s="133" t="s">
        <v>7065</v>
      </c>
      <c r="AU1023" s="133" t="s">
        <v>7065</v>
      </c>
      <c r="AV1023" s="133" t="s">
        <v>9603</v>
      </c>
      <c r="AW1023" s="133" t="s">
        <v>9630</v>
      </c>
    </row>
    <row r="1024" spans="1:49" x14ac:dyDescent="0.25">
      <c r="A1024" s="80" t="s">
        <v>1800</v>
      </c>
      <c r="B1024" s="80" t="s">
        <v>1801</v>
      </c>
      <c r="C1024" s="80" t="s">
        <v>9636</v>
      </c>
      <c r="D1024" s="80" t="s">
        <v>9637</v>
      </c>
      <c r="E1024" s="80" t="s">
        <v>7086</v>
      </c>
      <c r="F1024" s="80" t="s">
        <v>10699</v>
      </c>
      <c r="G1024" s="80" t="s">
        <v>9729</v>
      </c>
      <c r="H1024" s="80" t="s">
        <v>10700</v>
      </c>
      <c r="I1024" s="80" t="s">
        <v>9635</v>
      </c>
      <c r="K1024" s="80" t="s">
        <v>12356</v>
      </c>
      <c r="L1024" s="80" t="s">
        <v>1170</v>
      </c>
      <c r="M1024" s="80" t="s">
        <v>3014</v>
      </c>
      <c r="N1024" s="80" t="s">
        <v>3401</v>
      </c>
      <c r="O1024" s="80" t="s">
        <v>3917</v>
      </c>
      <c r="P1024" s="80" t="s">
        <v>11804</v>
      </c>
      <c r="Q1024" s="80" t="s">
        <v>5374</v>
      </c>
      <c r="R1024" s="80" t="s">
        <v>6601</v>
      </c>
      <c r="S1024" s="80" t="s">
        <v>1760</v>
      </c>
      <c r="T1024" s="80" t="s">
        <v>1757</v>
      </c>
      <c r="U1024" s="110">
        <v>5.5</v>
      </c>
      <c r="V1024" s="110">
        <v>33</v>
      </c>
      <c r="W1024" s="91">
        <v>2.3925000000000001</v>
      </c>
      <c r="X1024" s="91">
        <v>28.71</v>
      </c>
      <c r="Y1024" s="110" t="s">
        <v>14932</v>
      </c>
      <c r="Z1024" s="110" t="s">
        <v>1</v>
      </c>
      <c r="AB1024" s="133" t="s">
        <v>8311</v>
      </c>
      <c r="AC1024" s="133" t="s">
        <v>9406</v>
      </c>
      <c r="AD1024" s="133" t="s">
        <v>1767</v>
      </c>
      <c r="AE1024" s="79">
        <v>120</v>
      </c>
      <c r="AF1024" s="79" t="s">
        <v>11357</v>
      </c>
      <c r="AG1024" s="134">
        <v>2.16</v>
      </c>
      <c r="AH1024" s="134">
        <v>2.16</v>
      </c>
      <c r="AI1024" s="134">
        <v>3.23</v>
      </c>
      <c r="AJ1024" s="134">
        <v>6.6000000000000003E-2</v>
      </c>
      <c r="AK1024" s="134">
        <v>2.44</v>
      </c>
      <c r="AL1024" s="134">
        <v>7.13</v>
      </c>
      <c r="AM1024" s="134">
        <v>7.68</v>
      </c>
      <c r="AN1024" s="134">
        <v>0.82</v>
      </c>
      <c r="AO1024" s="134">
        <v>7.6999999999999999E-2</v>
      </c>
      <c r="AP1024" s="134">
        <v>2</v>
      </c>
      <c r="AQ1024" s="134">
        <v>2</v>
      </c>
      <c r="AR1024" s="134">
        <v>2</v>
      </c>
      <c r="AS1024" s="134">
        <v>2.5000000000000001E-2</v>
      </c>
      <c r="AT1024" s="133" t="s">
        <v>9577</v>
      </c>
      <c r="AU1024" s="133" t="s">
        <v>1758</v>
      </c>
      <c r="AV1024" s="133" t="s">
        <v>9598</v>
      </c>
      <c r="AW1024" s="133" t="s">
        <v>9629</v>
      </c>
    </row>
    <row r="1025" spans="1:49" x14ac:dyDescent="0.25">
      <c r="A1025" s="80" t="s">
        <v>1779</v>
      </c>
      <c r="B1025" s="80" t="s">
        <v>1807</v>
      </c>
      <c r="C1025" s="80" t="s">
        <v>10321</v>
      </c>
      <c r="D1025" s="80" t="s">
        <v>10322</v>
      </c>
      <c r="E1025" s="80" t="s">
        <v>7086</v>
      </c>
      <c r="F1025" s="80" t="s">
        <v>10323</v>
      </c>
      <c r="G1025" s="80" t="s">
        <v>9705</v>
      </c>
      <c r="H1025" s="80" t="s">
        <v>10324</v>
      </c>
      <c r="I1025" s="80" t="s">
        <v>9635</v>
      </c>
      <c r="K1025" s="80" t="s">
        <v>1820</v>
      </c>
      <c r="L1025" s="80" t="s">
        <v>1413</v>
      </c>
      <c r="M1025" s="80" t="s">
        <v>13205</v>
      </c>
      <c r="N1025" s="80" t="s">
        <v>3463</v>
      </c>
      <c r="O1025" s="80" t="s">
        <v>3934</v>
      </c>
      <c r="P1025" s="80" t="s">
        <v>5150</v>
      </c>
      <c r="Q1025" s="80" t="s">
        <v>5374</v>
      </c>
      <c r="R1025" s="80" t="s">
        <v>6662</v>
      </c>
      <c r="S1025" s="80" t="s">
        <v>1759</v>
      </c>
      <c r="T1025" s="80" t="s">
        <v>1757</v>
      </c>
      <c r="U1025" s="110">
        <v>10.75</v>
      </c>
      <c r="V1025" s="110">
        <v>64.5</v>
      </c>
      <c r="W1025" s="91">
        <v>4.6762499999999996</v>
      </c>
      <c r="X1025" s="91">
        <v>56.115000000000002</v>
      </c>
      <c r="Y1025" s="110" t="s">
        <v>14932</v>
      </c>
      <c r="Z1025" s="110" t="s">
        <v>1</v>
      </c>
      <c r="AB1025" s="133" t="s">
        <v>8372</v>
      </c>
      <c r="AC1025" s="133" t="s">
        <v>9425</v>
      </c>
      <c r="AD1025" s="133" t="s">
        <v>1757</v>
      </c>
      <c r="AE1025" s="79">
        <v>144</v>
      </c>
      <c r="AF1025" s="79" t="s">
        <v>11369</v>
      </c>
      <c r="AG1025" s="134">
        <v>0.2</v>
      </c>
      <c r="AH1025" s="134">
        <v>5</v>
      </c>
      <c r="AI1025" s="134">
        <v>8</v>
      </c>
      <c r="AJ1025" s="134">
        <v>0.224</v>
      </c>
      <c r="AK1025" s="134">
        <v>5.25</v>
      </c>
      <c r="AL1025" s="134">
        <v>8.25</v>
      </c>
      <c r="AM1025" s="134">
        <v>2.6</v>
      </c>
      <c r="AN1025" s="134">
        <v>2.8</v>
      </c>
      <c r="AO1025" s="134">
        <v>6.5000000000000002E-2</v>
      </c>
      <c r="AP1025" s="134">
        <v>0.05</v>
      </c>
      <c r="AQ1025" s="134">
        <v>102</v>
      </c>
      <c r="AR1025" s="134">
        <v>6</v>
      </c>
      <c r="AS1025" s="134"/>
      <c r="AT1025" s="133" t="s">
        <v>1799</v>
      </c>
      <c r="AU1025" s="133" t="s">
        <v>1773</v>
      </c>
      <c r="AV1025" s="133" t="s">
        <v>9606</v>
      </c>
      <c r="AW1025" s="133" t="s">
        <v>9629</v>
      </c>
    </row>
    <row r="1026" spans="1:49" x14ac:dyDescent="0.25">
      <c r="A1026" s="80" t="s">
        <v>1800</v>
      </c>
      <c r="B1026" s="80" t="s">
        <v>11623</v>
      </c>
      <c r="C1026" s="80" t="s">
        <v>10231</v>
      </c>
      <c r="D1026" s="80" t="s">
        <v>10232</v>
      </c>
      <c r="E1026" s="80" t="s">
        <v>1767</v>
      </c>
      <c r="F1026" s="80" t="s">
        <v>9743</v>
      </c>
      <c r="G1026" s="80" t="s">
        <v>9744</v>
      </c>
      <c r="H1026" s="80" t="s">
        <v>9732</v>
      </c>
      <c r="I1026" s="80" t="s">
        <v>5377</v>
      </c>
      <c r="K1026" s="80" t="s">
        <v>12342</v>
      </c>
      <c r="L1026" s="80" t="s">
        <v>12138</v>
      </c>
      <c r="M1026" s="80" t="s">
        <v>12396</v>
      </c>
      <c r="N1026" s="80" t="s">
        <v>12383</v>
      </c>
      <c r="O1026" s="80" t="s">
        <v>12397</v>
      </c>
      <c r="P1026" s="80" t="s">
        <v>13975</v>
      </c>
      <c r="Q1026" s="80" t="s">
        <v>5374</v>
      </c>
      <c r="R1026" s="80" t="s">
        <v>12398</v>
      </c>
      <c r="S1026" s="80" t="s">
        <v>1765</v>
      </c>
      <c r="T1026" s="80" t="s">
        <v>1757</v>
      </c>
      <c r="U1026" s="110">
        <v>5.05</v>
      </c>
      <c r="V1026" s="110">
        <v>30.3</v>
      </c>
      <c r="W1026" s="91">
        <v>1.2625</v>
      </c>
      <c r="X1026" s="91">
        <v>15.15</v>
      </c>
      <c r="Y1026" s="110" t="s">
        <v>7087</v>
      </c>
      <c r="Z1026" s="110" t="s">
        <v>1</v>
      </c>
      <c r="AB1026" s="133" t="s">
        <v>12958</v>
      </c>
      <c r="AC1026" s="133" t="s">
        <v>12958</v>
      </c>
      <c r="AD1026" s="133" t="s">
        <v>1759</v>
      </c>
      <c r="AE1026" s="79">
        <v>12</v>
      </c>
      <c r="AF1026" s="79" t="s">
        <v>11127</v>
      </c>
      <c r="AG1026" s="134">
        <v>0.625</v>
      </c>
      <c r="AH1026" s="134">
        <v>5</v>
      </c>
      <c r="AI1026" s="134">
        <v>5</v>
      </c>
      <c r="AJ1026" s="134">
        <v>0.09</v>
      </c>
      <c r="AK1026" s="134">
        <v>10.125</v>
      </c>
      <c r="AL1026" s="134">
        <v>5.375</v>
      </c>
      <c r="AM1026" s="134">
        <v>5.5</v>
      </c>
      <c r="AN1026" s="134">
        <v>1.25</v>
      </c>
      <c r="AO1026" s="134">
        <v>0.17299999999999999</v>
      </c>
      <c r="AP1026" s="134">
        <v>5.5E-2</v>
      </c>
      <c r="AQ1026" s="134">
        <v>10</v>
      </c>
      <c r="AR1026" s="134">
        <v>10</v>
      </c>
      <c r="AS1026" s="134">
        <v>6.0000000000000001E-3</v>
      </c>
      <c r="AT1026" s="133" t="s">
        <v>1768</v>
      </c>
      <c r="AU1026" s="133" t="s">
        <v>1760</v>
      </c>
      <c r="AV1026" s="133" t="s">
        <v>9601</v>
      </c>
      <c r="AW1026" s="133" t="s">
        <v>9630</v>
      </c>
    </row>
    <row r="1027" spans="1:49" x14ac:dyDescent="0.25">
      <c r="A1027" s="80" t="s">
        <v>1779</v>
      </c>
      <c r="B1027" s="80" t="s">
        <v>1789</v>
      </c>
      <c r="C1027" s="80" t="s">
        <v>9780</v>
      </c>
      <c r="D1027" s="80" t="s">
        <v>9730</v>
      </c>
      <c r="E1027" s="80" t="s">
        <v>1788</v>
      </c>
      <c r="F1027" s="80" t="s">
        <v>9731</v>
      </c>
      <c r="G1027" s="80" t="s">
        <v>9668</v>
      </c>
      <c r="H1027" s="80" t="s">
        <v>9732</v>
      </c>
      <c r="I1027" s="80" t="s">
        <v>5377</v>
      </c>
      <c r="K1027" s="80" t="s">
        <v>1820</v>
      </c>
      <c r="L1027" s="80" t="s">
        <v>392</v>
      </c>
      <c r="M1027" s="80" t="s">
        <v>2497</v>
      </c>
      <c r="N1027" s="80" t="s">
        <v>3389</v>
      </c>
      <c r="O1027" s="80" t="s">
        <v>3680</v>
      </c>
      <c r="P1027" s="80" t="s">
        <v>4634</v>
      </c>
      <c r="Q1027" s="80" t="s">
        <v>5374</v>
      </c>
      <c r="R1027" s="80" t="s">
        <v>6064</v>
      </c>
      <c r="S1027" s="80" t="s">
        <v>1765</v>
      </c>
      <c r="T1027" s="80" t="s">
        <v>1757</v>
      </c>
      <c r="U1027" s="110">
        <v>6.2</v>
      </c>
      <c r="V1027" s="110">
        <v>37.200000000000003</v>
      </c>
      <c r="W1027" s="91">
        <v>1.55</v>
      </c>
      <c r="X1027" s="91">
        <v>18.600000000000001</v>
      </c>
      <c r="Y1027" s="110" t="s">
        <v>7087</v>
      </c>
      <c r="Z1027" s="110" t="s">
        <v>1</v>
      </c>
      <c r="AB1027" s="133" t="s">
        <v>7773</v>
      </c>
      <c r="AC1027" s="133" t="s">
        <v>7773</v>
      </c>
      <c r="AD1027" s="133" t="s">
        <v>1759</v>
      </c>
      <c r="AE1027" s="79">
        <v>12</v>
      </c>
      <c r="AF1027" s="79" t="s">
        <v>11113</v>
      </c>
      <c r="AG1027" s="134">
        <v>0.625</v>
      </c>
      <c r="AH1027" s="134">
        <v>6.5</v>
      </c>
      <c r="AI1027" s="134">
        <v>6.5</v>
      </c>
      <c r="AJ1027" s="134">
        <v>0.13900000000000001</v>
      </c>
      <c r="AK1027" s="134">
        <v>10.845000000000001</v>
      </c>
      <c r="AL1027" s="134">
        <v>6.8449999999999998</v>
      </c>
      <c r="AM1027" s="134">
        <v>6.8150000000000004</v>
      </c>
      <c r="AN1027" s="134">
        <v>1.9610000000000001</v>
      </c>
      <c r="AO1027" s="134">
        <v>0.29299999999999998</v>
      </c>
      <c r="AP1027" s="134">
        <v>5.5E-2</v>
      </c>
      <c r="AQ1027" s="134">
        <v>12.875</v>
      </c>
      <c r="AR1027" s="134">
        <v>12.75</v>
      </c>
      <c r="AS1027" s="134">
        <v>8.9999999999999993E-3</v>
      </c>
      <c r="AT1027" s="133" t="s">
        <v>1761</v>
      </c>
      <c r="AU1027" s="133" t="s">
        <v>7077</v>
      </c>
      <c r="AV1027" s="133" t="s">
        <v>9601</v>
      </c>
      <c r="AW1027" s="133" t="s">
        <v>9630</v>
      </c>
    </row>
    <row r="1028" spans="1:49" x14ac:dyDescent="0.25">
      <c r="A1028" s="80" t="s">
        <v>1779</v>
      </c>
      <c r="B1028" s="80" t="s">
        <v>1809</v>
      </c>
      <c r="C1028" s="80" t="s">
        <v>10192</v>
      </c>
      <c r="D1028" s="80" t="s">
        <v>10193</v>
      </c>
      <c r="E1028" s="80" t="s">
        <v>1788</v>
      </c>
      <c r="F1028" s="80" t="s">
        <v>10194</v>
      </c>
      <c r="G1028" s="80" t="s">
        <v>9700</v>
      </c>
      <c r="H1028" s="80" t="s">
        <v>10195</v>
      </c>
      <c r="I1028" s="80" t="s">
        <v>5377</v>
      </c>
      <c r="K1028" s="80" t="s">
        <v>1820</v>
      </c>
      <c r="L1028" s="80" t="s">
        <v>1373</v>
      </c>
      <c r="M1028" s="80" t="s">
        <v>2929</v>
      </c>
      <c r="N1028" s="80" t="s">
        <v>3448</v>
      </c>
      <c r="O1028" s="80" t="s">
        <v>3729</v>
      </c>
      <c r="P1028" s="80" t="s">
        <v>5037</v>
      </c>
      <c r="Q1028" s="80" t="s">
        <v>5374</v>
      </c>
      <c r="R1028" s="80" t="s">
        <v>6516</v>
      </c>
      <c r="S1028" s="80" t="s">
        <v>1759</v>
      </c>
      <c r="T1028" s="80" t="s">
        <v>1758</v>
      </c>
      <c r="U1028" s="110">
        <v>9.6</v>
      </c>
      <c r="V1028" s="110">
        <v>28.8</v>
      </c>
      <c r="W1028" s="91">
        <v>2.4</v>
      </c>
      <c r="X1028" s="91">
        <v>14.4</v>
      </c>
      <c r="Y1028" s="110" t="s">
        <v>7087</v>
      </c>
      <c r="Z1028" s="110" t="s">
        <v>1</v>
      </c>
      <c r="AB1028" s="133" t="s">
        <v>8226</v>
      </c>
      <c r="AC1028" s="133" t="s">
        <v>8226</v>
      </c>
      <c r="AD1028" s="133" t="s">
        <v>1759</v>
      </c>
      <c r="AE1028" s="79">
        <v>6</v>
      </c>
      <c r="AF1028" s="79" t="s">
        <v>11092</v>
      </c>
      <c r="AG1028" s="134">
        <v>0.3</v>
      </c>
      <c r="AH1028" s="134">
        <v>7.5</v>
      </c>
      <c r="AI1028" s="134">
        <v>14.5</v>
      </c>
      <c r="AJ1028" s="134">
        <v>0.22800000000000001</v>
      </c>
      <c r="AK1028" s="134">
        <v>14.824999999999999</v>
      </c>
      <c r="AL1028" s="134">
        <v>8.4499999999999993</v>
      </c>
      <c r="AM1028" s="134">
        <v>5.125</v>
      </c>
      <c r="AN1028" s="134">
        <v>1.8080000000000001</v>
      </c>
      <c r="AO1028" s="134">
        <v>0.372</v>
      </c>
      <c r="AP1028" s="134">
        <v>0.01</v>
      </c>
      <c r="AQ1028" s="134">
        <v>102</v>
      </c>
      <c r="AR1028" s="134">
        <v>54</v>
      </c>
      <c r="AS1028" s="134"/>
      <c r="AT1028" s="133" t="s">
        <v>7066</v>
      </c>
      <c r="AU1028" s="133" t="s">
        <v>7075</v>
      </c>
      <c r="AV1028" s="133" t="s">
        <v>9601</v>
      </c>
      <c r="AW1028" s="133" t="s">
        <v>9630</v>
      </c>
    </row>
    <row r="1029" spans="1:49" x14ac:dyDescent="0.25">
      <c r="A1029" s="80" t="s">
        <v>1779</v>
      </c>
      <c r="B1029" s="80" t="s">
        <v>1807</v>
      </c>
      <c r="C1029" s="80" t="s">
        <v>1783</v>
      </c>
      <c r="D1029" s="80" t="s">
        <v>10318</v>
      </c>
      <c r="E1029" s="80" t="s">
        <v>7086</v>
      </c>
      <c r="F1029" s="80" t="s">
        <v>10319</v>
      </c>
      <c r="G1029" s="80" t="s">
        <v>9797</v>
      </c>
      <c r="H1029" s="80" t="s">
        <v>10320</v>
      </c>
      <c r="I1029" s="80" t="s">
        <v>9635</v>
      </c>
      <c r="K1029" s="80" t="s">
        <v>1820</v>
      </c>
      <c r="L1029" s="80" t="s">
        <v>1080</v>
      </c>
      <c r="M1029" s="80" t="s">
        <v>3075</v>
      </c>
      <c r="N1029" s="80" t="s">
        <v>3463</v>
      </c>
      <c r="O1029" s="80" t="s">
        <v>3936</v>
      </c>
      <c r="P1029" s="80" t="s">
        <v>5151</v>
      </c>
      <c r="Q1029" s="80" t="s">
        <v>5374</v>
      </c>
      <c r="R1029" s="80" t="s">
        <v>6664</v>
      </c>
      <c r="S1029" s="80" t="s">
        <v>1759</v>
      </c>
      <c r="T1029" s="80" t="s">
        <v>1758</v>
      </c>
      <c r="U1029" s="110">
        <v>9.4499999999999993</v>
      </c>
      <c r="V1029" s="110">
        <v>28.35</v>
      </c>
      <c r="W1029" s="91">
        <v>4.1107500000000003</v>
      </c>
      <c r="X1029" s="91">
        <v>24.6645</v>
      </c>
      <c r="Y1029" s="110" t="s">
        <v>14932</v>
      </c>
      <c r="Z1029" s="110" t="s">
        <v>1</v>
      </c>
      <c r="AB1029" s="133" t="s">
        <v>8374</v>
      </c>
      <c r="AC1029" s="133" t="s">
        <v>9427</v>
      </c>
      <c r="AD1029" s="133" t="s">
        <v>1757</v>
      </c>
      <c r="AE1029" s="79">
        <v>72</v>
      </c>
      <c r="AF1029" s="79" t="s">
        <v>11371</v>
      </c>
      <c r="AG1029" s="134">
        <v>0.5</v>
      </c>
      <c r="AH1029" s="134">
        <v>11</v>
      </c>
      <c r="AI1029" s="134">
        <v>8</v>
      </c>
      <c r="AJ1029" s="134">
        <v>0.224</v>
      </c>
      <c r="AK1029" s="134">
        <v>11.2</v>
      </c>
      <c r="AL1029" s="134">
        <v>8.1999999999999993</v>
      </c>
      <c r="AM1029" s="134">
        <v>3.2</v>
      </c>
      <c r="AN1029" s="134">
        <v>1.4</v>
      </c>
      <c r="AO1029" s="134">
        <v>0.17</v>
      </c>
      <c r="AP1029" s="134">
        <v>6</v>
      </c>
      <c r="AQ1029" s="134">
        <v>12</v>
      </c>
      <c r="AR1029" s="134">
        <v>16</v>
      </c>
      <c r="AS1029" s="134"/>
      <c r="AT1029" s="133" t="s">
        <v>1763</v>
      </c>
      <c r="AU1029" s="133" t="s">
        <v>1771</v>
      </c>
      <c r="AV1029" s="133" t="s">
        <v>9597</v>
      </c>
      <c r="AW1029" s="133" t="s">
        <v>9629</v>
      </c>
    </row>
    <row r="1030" spans="1:49" x14ac:dyDescent="0.25">
      <c r="A1030" s="80" t="s">
        <v>1800</v>
      </c>
      <c r="B1030" s="80" t="s">
        <v>1801</v>
      </c>
      <c r="C1030" s="80" t="s">
        <v>9636</v>
      </c>
      <c r="D1030" s="80" t="s">
        <v>9637</v>
      </c>
      <c r="E1030" s="80" t="s">
        <v>7086</v>
      </c>
      <c r="F1030" s="80" t="s">
        <v>10701</v>
      </c>
      <c r="G1030" s="80" t="s">
        <v>9729</v>
      </c>
      <c r="H1030" s="80" t="s">
        <v>10702</v>
      </c>
      <c r="I1030" s="80" t="s">
        <v>9635</v>
      </c>
      <c r="K1030" s="80" t="s">
        <v>12356</v>
      </c>
      <c r="L1030" s="80" t="s">
        <v>1249</v>
      </c>
      <c r="M1030" s="80" t="s">
        <v>3016</v>
      </c>
      <c r="N1030" s="80" t="s">
        <v>3401</v>
      </c>
      <c r="O1030" s="80" t="s">
        <v>3918</v>
      </c>
      <c r="P1030" s="80" t="s">
        <v>11805</v>
      </c>
      <c r="Q1030" s="80" t="s">
        <v>5374</v>
      </c>
      <c r="R1030" s="80" t="s">
        <v>6603</v>
      </c>
      <c r="S1030" s="80" t="s">
        <v>1760</v>
      </c>
      <c r="T1030" s="80" t="s">
        <v>1757</v>
      </c>
      <c r="U1030" s="110">
        <v>6.4</v>
      </c>
      <c r="V1030" s="110">
        <v>38.4</v>
      </c>
      <c r="W1030" s="91">
        <v>2.7839999999999998</v>
      </c>
      <c r="X1030" s="91">
        <v>33.408000000000001</v>
      </c>
      <c r="Y1030" s="110" t="s">
        <v>14932</v>
      </c>
      <c r="Z1030" s="110" t="s">
        <v>1</v>
      </c>
      <c r="AB1030" s="133" t="s">
        <v>8313</v>
      </c>
      <c r="AC1030" s="133" t="s">
        <v>9408</v>
      </c>
      <c r="AD1030" s="133" t="s">
        <v>1758</v>
      </c>
      <c r="AE1030" s="79">
        <v>72</v>
      </c>
      <c r="AF1030" s="79" t="s">
        <v>11358</v>
      </c>
      <c r="AG1030" s="134">
        <v>3.74</v>
      </c>
      <c r="AH1030" s="134">
        <v>3.74</v>
      </c>
      <c r="AI1030" s="134">
        <v>4.29</v>
      </c>
      <c r="AJ1030" s="134">
        <v>0.14299999999999999</v>
      </c>
      <c r="AK1030" s="134">
        <v>11.9</v>
      </c>
      <c r="AL1030" s="134">
        <v>4.5</v>
      </c>
      <c r="AM1030" s="134">
        <v>9.1</v>
      </c>
      <c r="AN1030" s="134">
        <v>1.79</v>
      </c>
      <c r="AO1030" s="134">
        <v>0.28199999999999997</v>
      </c>
      <c r="AP1030" s="134">
        <v>3.48</v>
      </c>
      <c r="AQ1030" s="134">
        <v>3.48</v>
      </c>
      <c r="AR1030" s="134">
        <v>2.75</v>
      </c>
      <c r="AS1030" s="134"/>
      <c r="AT1030" s="133" t="s">
        <v>9573</v>
      </c>
      <c r="AU1030" s="133" t="s">
        <v>7065</v>
      </c>
      <c r="AV1030" s="133" t="s">
        <v>9598</v>
      </c>
      <c r="AW1030" s="133" t="s">
        <v>9629</v>
      </c>
    </row>
    <row r="1031" spans="1:49" x14ac:dyDescent="0.25">
      <c r="A1031" s="80" t="s">
        <v>1800</v>
      </c>
      <c r="B1031" s="80" t="s">
        <v>11623</v>
      </c>
      <c r="C1031" s="80" t="s">
        <v>10231</v>
      </c>
      <c r="D1031" s="80" t="s">
        <v>10232</v>
      </c>
      <c r="E1031" s="80" t="s">
        <v>1767</v>
      </c>
      <c r="F1031" s="80" t="s">
        <v>9743</v>
      </c>
      <c r="G1031" s="80" t="s">
        <v>9744</v>
      </c>
      <c r="H1031" s="80" t="s">
        <v>9732</v>
      </c>
      <c r="I1031" s="80" t="s">
        <v>5377</v>
      </c>
      <c r="K1031" s="80" t="s">
        <v>12342</v>
      </c>
      <c r="L1031" s="80" t="s">
        <v>12139</v>
      </c>
      <c r="M1031" s="80" t="s">
        <v>12400</v>
      </c>
      <c r="N1031" s="80" t="s">
        <v>12383</v>
      </c>
      <c r="O1031" s="80" t="s">
        <v>12401</v>
      </c>
      <c r="P1031" s="80" t="s">
        <v>13976</v>
      </c>
      <c r="Q1031" s="80" t="s">
        <v>5374</v>
      </c>
      <c r="R1031" s="80" t="s">
        <v>12402</v>
      </c>
      <c r="S1031" s="80" t="s">
        <v>1765</v>
      </c>
      <c r="T1031" s="80" t="s">
        <v>1757</v>
      </c>
      <c r="U1031" s="110">
        <v>5.05</v>
      </c>
      <c r="V1031" s="110">
        <v>30.3</v>
      </c>
      <c r="W1031" s="91">
        <v>1.2625</v>
      </c>
      <c r="X1031" s="91">
        <v>15.15</v>
      </c>
      <c r="Y1031" s="110" t="s">
        <v>7087</v>
      </c>
      <c r="Z1031" s="110" t="s">
        <v>1</v>
      </c>
      <c r="AB1031" s="133" t="s">
        <v>12959</v>
      </c>
      <c r="AC1031" s="133" t="s">
        <v>12959</v>
      </c>
      <c r="AD1031" s="133" t="s">
        <v>1759</v>
      </c>
      <c r="AE1031" s="79">
        <v>12</v>
      </c>
      <c r="AF1031" s="79" t="s">
        <v>11127</v>
      </c>
      <c r="AG1031" s="134">
        <v>0.625</v>
      </c>
      <c r="AH1031" s="134">
        <v>5</v>
      </c>
      <c r="AI1031" s="134">
        <v>5</v>
      </c>
      <c r="AJ1031" s="134">
        <v>0.09</v>
      </c>
      <c r="AK1031" s="134">
        <v>10.125</v>
      </c>
      <c r="AL1031" s="134">
        <v>5.375</v>
      </c>
      <c r="AM1031" s="134">
        <v>5.5</v>
      </c>
      <c r="AN1031" s="134">
        <v>1.25</v>
      </c>
      <c r="AO1031" s="134">
        <v>0.17299999999999999</v>
      </c>
      <c r="AP1031" s="134">
        <v>5.5E-2</v>
      </c>
      <c r="AQ1031" s="134">
        <v>10</v>
      </c>
      <c r="AR1031" s="134">
        <v>10</v>
      </c>
      <c r="AS1031" s="134">
        <v>6.0000000000000001E-3</v>
      </c>
      <c r="AT1031" s="133" t="s">
        <v>1768</v>
      </c>
      <c r="AU1031" s="133" t="s">
        <v>1760</v>
      </c>
      <c r="AV1031" s="133" t="s">
        <v>9601</v>
      </c>
      <c r="AW1031" s="133" t="s">
        <v>9630</v>
      </c>
    </row>
    <row r="1032" spans="1:49" x14ac:dyDescent="0.25">
      <c r="A1032" s="80" t="s">
        <v>1779</v>
      </c>
      <c r="B1032" s="80" t="s">
        <v>1809</v>
      </c>
      <c r="C1032" s="80" t="s">
        <v>9790</v>
      </c>
      <c r="D1032" s="80" t="s">
        <v>9791</v>
      </c>
      <c r="E1032" s="80" t="s">
        <v>1785</v>
      </c>
      <c r="F1032" s="80" t="s">
        <v>9792</v>
      </c>
      <c r="G1032" s="80" t="s">
        <v>9726</v>
      </c>
      <c r="H1032" s="80" t="s">
        <v>9793</v>
      </c>
      <c r="I1032" s="80" t="s">
        <v>5377</v>
      </c>
      <c r="K1032" s="80" t="s">
        <v>1820</v>
      </c>
      <c r="L1032" s="80" t="s">
        <v>595</v>
      </c>
      <c r="M1032" s="80" t="s">
        <v>2930</v>
      </c>
      <c r="N1032" s="80" t="s">
        <v>3448</v>
      </c>
      <c r="O1032" s="80" t="s">
        <v>3673</v>
      </c>
      <c r="P1032" s="80" t="s">
        <v>5039</v>
      </c>
      <c r="Q1032" s="80" t="s">
        <v>5374</v>
      </c>
      <c r="R1032" s="80" t="s">
        <v>6518</v>
      </c>
      <c r="S1032" s="80" t="s">
        <v>1760</v>
      </c>
      <c r="T1032" s="80" t="s">
        <v>1757</v>
      </c>
      <c r="U1032" s="110">
        <v>5.7</v>
      </c>
      <c r="V1032" s="110">
        <v>34.200000000000003</v>
      </c>
      <c r="W1032" s="91">
        <v>1.8952500000000001</v>
      </c>
      <c r="X1032" s="91">
        <v>22.742999999999999</v>
      </c>
      <c r="Y1032" s="110" t="s">
        <v>14933</v>
      </c>
      <c r="Z1032" s="110" t="s">
        <v>1</v>
      </c>
      <c r="AB1032" s="133" t="s">
        <v>8228</v>
      </c>
      <c r="AC1032" s="133" t="s">
        <v>8228</v>
      </c>
      <c r="AD1032" s="133" t="s">
        <v>1759</v>
      </c>
      <c r="AE1032" s="79">
        <v>12</v>
      </c>
      <c r="AF1032" s="79" t="s">
        <v>11098</v>
      </c>
      <c r="AG1032" s="134">
        <v>3.15</v>
      </c>
      <c r="AH1032" s="134">
        <v>3.15</v>
      </c>
      <c r="AI1032" s="134">
        <v>5.51</v>
      </c>
      <c r="AJ1032" s="134">
        <v>0.153</v>
      </c>
      <c r="AK1032" s="134">
        <v>10.039999999999999</v>
      </c>
      <c r="AL1032" s="134">
        <v>6.69</v>
      </c>
      <c r="AM1032" s="134">
        <v>8.4600000000000009</v>
      </c>
      <c r="AN1032" s="134">
        <v>1.91</v>
      </c>
      <c r="AO1032" s="134">
        <v>0.32900000000000001</v>
      </c>
      <c r="AP1032" s="134">
        <v>3.125</v>
      </c>
      <c r="AQ1032" s="134">
        <v>3.125</v>
      </c>
      <c r="AR1032" s="134">
        <v>3.75</v>
      </c>
      <c r="AS1032" s="134"/>
      <c r="AT1032" s="133" t="s">
        <v>9567</v>
      </c>
      <c r="AU1032" s="133" t="s">
        <v>7065</v>
      </c>
      <c r="AV1032" s="133" t="s">
        <v>9608</v>
      </c>
      <c r="AW1032" s="133" t="s">
        <v>9629</v>
      </c>
    </row>
    <row r="1033" spans="1:49" x14ac:dyDescent="0.25">
      <c r="A1033" s="80" t="s">
        <v>1779</v>
      </c>
      <c r="B1033" s="80" t="s">
        <v>1789</v>
      </c>
      <c r="C1033" s="80" t="s">
        <v>9564</v>
      </c>
      <c r="D1033" s="80" t="s">
        <v>9742</v>
      </c>
      <c r="E1033" s="80" t="s">
        <v>1788</v>
      </c>
      <c r="F1033" s="80" t="s">
        <v>9743</v>
      </c>
      <c r="G1033" s="80" t="s">
        <v>9744</v>
      </c>
      <c r="H1033" s="80" t="s">
        <v>9732</v>
      </c>
      <c r="I1033" s="80" t="s">
        <v>5377</v>
      </c>
      <c r="K1033" s="80" t="s">
        <v>1820</v>
      </c>
      <c r="L1033" s="80" t="s">
        <v>401</v>
      </c>
      <c r="M1033" s="80" t="s">
        <v>2499</v>
      </c>
      <c r="N1033" s="80" t="s">
        <v>3389</v>
      </c>
      <c r="O1033" s="80" t="s">
        <v>3537</v>
      </c>
      <c r="P1033" s="80" t="s">
        <v>4636</v>
      </c>
      <c r="Q1033" s="80" t="s">
        <v>5374</v>
      </c>
      <c r="R1033" s="80" t="s">
        <v>6066</v>
      </c>
      <c r="S1033" s="80" t="s">
        <v>1765</v>
      </c>
      <c r="T1033" s="80" t="s">
        <v>1757</v>
      </c>
      <c r="U1033" s="110">
        <v>5.05</v>
      </c>
      <c r="V1033" s="110">
        <v>30.3</v>
      </c>
      <c r="W1033" s="91">
        <v>1.2625</v>
      </c>
      <c r="X1033" s="91">
        <v>15.15</v>
      </c>
      <c r="Y1033" s="110" t="s">
        <v>7087</v>
      </c>
      <c r="Z1033" s="110" t="s">
        <v>1</v>
      </c>
      <c r="AB1033" s="133" t="s">
        <v>7775</v>
      </c>
      <c r="AC1033" s="133" t="s">
        <v>7775</v>
      </c>
      <c r="AD1033" s="133" t="s">
        <v>1759</v>
      </c>
      <c r="AE1033" s="79">
        <v>12</v>
      </c>
      <c r="AF1033" s="79" t="s">
        <v>11127</v>
      </c>
      <c r="AG1033" s="134">
        <v>0.625</v>
      </c>
      <c r="AH1033" s="134">
        <v>5</v>
      </c>
      <c r="AI1033" s="134">
        <v>5</v>
      </c>
      <c r="AJ1033" s="134">
        <v>0.09</v>
      </c>
      <c r="AK1033" s="134">
        <v>10.125</v>
      </c>
      <c r="AL1033" s="134">
        <v>5.375</v>
      </c>
      <c r="AM1033" s="134">
        <v>5.5</v>
      </c>
      <c r="AN1033" s="134">
        <v>1.25</v>
      </c>
      <c r="AO1033" s="134">
        <v>0.17299999999999999</v>
      </c>
      <c r="AP1033" s="134">
        <v>5.5E-2</v>
      </c>
      <c r="AQ1033" s="134">
        <v>10</v>
      </c>
      <c r="AR1033" s="134">
        <v>10</v>
      </c>
      <c r="AS1033" s="134">
        <v>6.0000000000000001E-3</v>
      </c>
      <c r="AT1033" s="133" t="s">
        <v>1768</v>
      </c>
      <c r="AU1033" s="133" t="s">
        <v>1760</v>
      </c>
      <c r="AV1033" s="133" t="s">
        <v>9601</v>
      </c>
      <c r="AW1033" s="133" t="s">
        <v>9630</v>
      </c>
    </row>
    <row r="1034" spans="1:49" x14ac:dyDescent="0.25">
      <c r="A1034" s="80" t="s">
        <v>1779</v>
      </c>
      <c r="B1034" s="80" t="s">
        <v>1807</v>
      </c>
      <c r="C1034" s="80" t="s">
        <v>9636</v>
      </c>
      <c r="D1034" s="80" t="s">
        <v>9637</v>
      </c>
      <c r="E1034" s="80" t="s">
        <v>7086</v>
      </c>
      <c r="F1034" s="80" t="s">
        <v>10737</v>
      </c>
      <c r="G1034" s="80" t="s">
        <v>10345</v>
      </c>
      <c r="H1034" s="80" t="s">
        <v>10738</v>
      </c>
      <c r="I1034" s="80" t="s">
        <v>9635</v>
      </c>
      <c r="K1034" s="80" t="s">
        <v>1820</v>
      </c>
      <c r="L1034" s="80" t="s">
        <v>1082</v>
      </c>
      <c r="M1034" s="80" t="s">
        <v>3076</v>
      </c>
      <c r="N1034" s="80" t="s">
        <v>3463</v>
      </c>
      <c r="O1034" s="80" t="s">
        <v>3937</v>
      </c>
      <c r="P1034" s="80" t="s">
        <v>5152</v>
      </c>
      <c r="Q1034" s="80" t="s">
        <v>5374</v>
      </c>
      <c r="R1034" s="80" t="s">
        <v>6665</v>
      </c>
      <c r="S1034" s="80" t="s">
        <v>1759</v>
      </c>
      <c r="T1034" s="80" t="s">
        <v>1758</v>
      </c>
      <c r="U1034" s="110">
        <v>8.8000000000000007</v>
      </c>
      <c r="V1034" s="110">
        <v>26.4</v>
      </c>
      <c r="W1034" s="91">
        <v>3.8279999999999998</v>
      </c>
      <c r="X1034" s="91">
        <v>22.968</v>
      </c>
      <c r="Y1034" s="110" t="s">
        <v>14932</v>
      </c>
      <c r="Z1034" s="110" t="s">
        <v>1</v>
      </c>
      <c r="AB1034" s="133" t="s">
        <v>8375</v>
      </c>
      <c r="AC1034" s="133" t="s">
        <v>9428</v>
      </c>
      <c r="AD1034" s="133" t="s">
        <v>1767</v>
      </c>
      <c r="AE1034" s="79">
        <v>60</v>
      </c>
      <c r="AF1034" s="79" t="s">
        <v>11372</v>
      </c>
      <c r="AG1034" s="134">
        <v>12</v>
      </c>
      <c r="AH1034" s="134">
        <v>9</v>
      </c>
      <c r="AI1034" s="134">
        <v>0.47</v>
      </c>
      <c r="AJ1034" s="134">
        <v>8.5999999999999993E-2</v>
      </c>
      <c r="AK1034" s="134">
        <v>12</v>
      </c>
      <c r="AL1034" s="134">
        <v>9</v>
      </c>
      <c r="AM1034" s="134">
        <v>2.82</v>
      </c>
      <c r="AN1034" s="134">
        <v>0.54</v>
      </c>
      <c r="AO1034" s="134">
        <v>0.17599999999999999</v>
      </c>
      <c r="AP1034" s="134">
        <v>12</v>
      </c>
      <c r="AQ1034" s="134">
        <v>12</v>
      </c>
      <c r="AR1034" s="134">
        <v>36</v>
      </c>
      <c r="AS1034" s="134"/>
      <c r="AT1034" s="133" t="s">
        <v>1795</v>
      </c>
      <c r="AU1034" s="133" t="s">
        <v>1795</v>
      </c>
      <c r="AV1034" s="133" t="s">
        <v>9597</v>
      </c>
      <c r="AW1034" s="133" t="s">
        <v>9629</v>
      </c>
    </row>
    <row r="1035" spans="1:49" x14ac:dyDescent="0.25">
      <c r="A1035" s="80" t="s">
        <v>1800</v>
      </c>
      <c r="B1035" s="80" t="s">
        <v>1801</v>
      </c>
      <c r="C1035" s="80" t="s">
        <v>10640</v>
      </c>
      <c r="D1035" s="80" t="s">
        <v>10641</v>
      </c>
      <c r="E1035" s="80" t="s">
        <v>7086</v>
      </c>
      <c r="F1035" s="80" t="s">
        <v>10642</v>
      </c>
      <c r="G1035" s="80" t="s">
        <v>9729</v>
      </c>
      <c r="H1035" s="80" t="s">
        <v>10643</v>
      </c>
      <c r="I1035" s="80" t="s">
        <v>9635</v>
      </c>
      <c r="K1035" s="80" t="s">
        <v>12356</v>
      </c>
      <c r="L1035" s="80" t="s">
        <v>790</v>
      </c>
      <c r="M1035" s="80" t="s">
        <v>3018</v>
      </c>
      <c r="N1035" s="80" t="s">
        <v>3401</v>
      </c>
      <c r="O1035" s="80" t="s">
        <v>3919</v>
      </c>
      <c r="P1035" s="80" t="s">
        <v>11806</v>
      </c>
      <c r="Q1035" s="80" t="s">
        <v>5374</v>
      </c>
      <c r="R1035" s="80" t="s">
        <v>6605</v>
      </c>
      <c r="S1035" s="80" t="s">
        <v>1760</v>
      </c>
      <c r="T1035" s="80" t="s">
        <v>1757</v>
      </c>
      <c r="U1035" s="110">
        <v>6.8</v>
      </c>
      <c r="V1035" s="110">
        <v>40.799999999999997</v>
      </c>
      <c r="W1035" s="91">
        <v>2.9580000000000002</v>
      </c>
      <c r="X1035" s="91">
        <v>35.496000000000002</v>
      </c>
      <c r="Y1035" s="110" t="s">
        <v>14932</v>
      </c>
      <c r="Z1035" s="110" t="s">
        <v>1</v>
      </c>
      <c r="AB1035" s="133" t="s">
        <v>8315</v>
      </c>
      <c r="AC1035" s="133" t="s">
        <v>8315</v>
      </c>
      <c r="AD1035" s="133" t="s">
        <v>1759</v>
      </c>
      <c r="AE1035" s="79">
        <v>12</v>
      </c>
      <c r="AF1035" s="79" t="s">
        <v>11359</v>
      </c>
      <c r="AG1035" s="134">
        <v>4.01</v>
      </c>
      <c r="AH1035" s="134">
        <v>4.01</v>
      </c>
      <c r="AI1035" s="134">
        <v>6.3</v>
      </c>
      <c r="AJ1035" s="134">
        <v>0.24399999999999999</v>
      </c>
      <c r="AK1035" s="134">
        <v>8.25</v>
      </c>
      <c r="AL1035" s="134">
        <v>8.25</v>
      </c>
      <c r="AM1035" s="134">
        <v>11.9</v>
      </c>
      <c r="AN1035" s="134">
        <v>3.05</v>
      </c>
      <c r="AO1035" s="134">
        <v>0.46899999999999997</v>
      </c>
      <c r="AP1035" s="134">
        <v>3.5</v>
      </c>
      <c r="AQ1035" s="134">
        <v>3.5</v>
      </c>
      <c r="AR1035" s="134">
        <v>4.25</v>
      </c>
      <c r="AS1035" s="134">
        <v>0.05</v>
      </c>
      <c r="AT1035" s="133" t="s">
        <v>9567</v>
      </c>
      <c r="AU1035" s="133" t="s">
        <v>1764</v>
      </c>
      <c r="AV1035" s="133" t="s">
        <v>9598</v>
      </c>
      <c r="AW1035" s="133" t="s">
        <v>9629</v>
      </c>
    </row>
    <row r="1036" spans="1:49" x14ac:dyDescent="0.25">
      <c r="A1036" s="80" t="s">
        <v>1800</v>
      </c>
      <c r="B1036" s="80" t="s">
        <v>11623</v>
      </c>
      <c r="C1036" s="80" t="s">
        <v>10231</v>
      </c>
      <c r="D1036" s="80" t="s">
        <v>10232</v>
      </c>
      <c r="E1036" s="80" t="s">
        <v>1767</v>
      </c>
      <c r="F1036" s="80" t="s">
        <v>9743</v>
      </c>
      <c r="G1036" s="80" t="s">
        <v>9744</v>
      </c>
      <c r="H1036" s="80" t="s">
        <v>9732</v>
      </c>
      <c r="I1036" s="80" t="s">
        <v>5377</v>
      </c>
      <c r="K1036" s="80" t="s">
        <v>12342</v>
      </c>
      <c r="L1036" s="80" t="s">
        <v>12140</v>
      </c>
      <c r="M1036" s="80" t="s">
        <v>12404</v>
      </c>
      <c r="N1036" s="80" t="s">
        <v>12383</v>
      </c>
      <c r="O1036" s="80" t="s">
        <v>11699</v>
      </c>
      <c r="P1036" s="80" t="s">
        <v>13977</v>
      </c>
      <c r="Q1036" s="80" t="s">
        <v>5374</v>
      </c>
      <c r="R1036" s="80" t="s">
        <v>12405</v>
      </c>
      <c r="S1036" s="80" t="s">
        <v>1765</v>
      </c>
      <c r="T1036" s="80" t="s">
        <v>1757</v>
      </c>
      <c r="U1036" s="110">
        <v>5.05</v>
      </c>
      <c r="V1036" s="110">
        <v>30.3</v>
      </c>
      <c r="W1036" s="91">
        <v>1.2625</v>
      </c>
      <c r="X1036" s="91">
        <v>15.15</v>
      </c>
      <c r="Y1036" s="110" t="s">
        <v>7087</v>
      </c>
      <c r="Z1036" s="110" t="s">
        <v>1</v>
      </c>
      <c r="AB1036" s="133" t="s">
        <v>12960</v>
      </c>
      <c r="AC1036" s="133" t="s">
        <v>12960</v>
      </c>
      <c r="AD1036" s="133" t="s">
        <v>1759</v>
      </c>
      <c r="AE1036" s="79">
        <v>12</v>
      </c>
      <c r="AF1036" s="79" t="s">
        <v>11127</v>
      </c>
      <c r="AG1036" s="134">
        <v>0.625</v>
      </c>
      <c r="AH1036" s="134">
        <v>5</v>
      </c>
      <c r="AI1036" s="134">
        <v>5</v>
      </c>
      <c r="AJ1036" s="134">
        <v>0.09</v>
      </c>
      <c r="AK1036" s="134">
        <v>10.125</v>
      </c>
      <c r="AL1036" s="134">
        <v>5.375</v>
      </c>
      <c r="AM1036" s="134">
        <v>5.5</v>
      </c>
      <c r="AN1036" s="134">
        <v>1.25</v>
      </c>
      <c r="AO1036" s="134">
        <v>0.17299999999999999</v>
      </c>
      <c r="AP1036" s="134">
        <v>5.5E-2</v>
      </c>
      <c r="AQ1036" s="134">
        <v>10</v>
      </c>
      <c r="AR1036" s="134">
        <v>10</v>
      </c>
      <c r="AS1036" s="134">
        <v>6.0000000000000001E-3</v>
      </c>
      <c r="AT1036" s="133" t="s">
        <v>1768</v>
      </c>
      <c r="AU1036" s="133" t="s">
        <v>1760</v>
      </c>
      <c r="AV1036" s="133" t="s">
        <v>9601</v>
      </c>
      <c r="AW1036" s="133" t="s">
        <v>9630</v>
      </c>
    </row>
    <row r="1037" spans="1:49" x14ac:dyDescent="0.25">
      <c r="A1037" s="80" t="s">
        <v>1779</v>
      </c>
      <c r="B1037" s="80" t="s">
        <v>1807</v>
      </c>
      <c r="C1037" s="80" t="s">
        <v>9780</v>
      </c>
      <c r="D1037" s="80" t="s">
        <v>9730</v>
      </c>
      <c r="E1037" s="80" t="s">
        <v>1788</v>
      </c>
      <c r="F1037" s="80" t="s">
        <v>9731</v>
      </c>
      <c r="G1037" s="80" t="s">
        <v>9668</v>
      </c>
      <c r="H1037" s="80" t="s">
        <v>9732</v>
      </c>
      <c r="I1037" s="80" t="s">
        <v>5377</v>
      </c>
      <c r="K1037" s="80" t="s">
        <v>1820</v>
      </c>
      <c r="L1037" s="80" t="s">
        <v>1084</v>
      </c>
      <c r="M1037" s="80" t="s">
        <v>3078</v>
      </c>
      <c r="N1037" s="80" t="s">
        <v>3463</v>
      </c>
      <c r="O1037" s="80" t="s">
        <v>3547</v>
      </c>
      <c r="P1037" s="80" t="s">
        <v>5154</v>
      </c>
      <c r="Q1037" s="80" t="s">
        <v>5374</v>
      </c>
      <c r="R1037" s="80" t="s">
        <v>6667</v>
      </c>
      <c r="S1037" s="80" t="s">
        <v>1765</v>
      </c>
      <c r="T1037" s="80" t="s">
        <v>1757</v>
      </c>
      <c r="U1037" s="110">
        <v>6.2</v>
      </c>
      <c r="V1037" s="110">
        <v>37.200000000000003</v>
      </c>
      <c r="W1037" s="91">
        <v>1.55</v>
      </c>
      <c r="X1037" s="91">
        <v>18.600000000000001</v>
      </c>
      <c r="Y1037" s="110" t="s">
        <v>7087</v>
      </c>
      <c r="Z1037" s="110" t="s">
        <v>1</v>
      </c>
      <c r="AB1037" s="133" t="s">
        <v>8377</v>
      </c>
      <c r="AC1037" s="133" t="s">
        <v>8377</v>
      </c>
      <c r="AD1037" s="133" t="s">
        <v>1759</v>
      </c>
      <c r="AE1037" s="79">
        <v>12</v>
      </c>
      <c r="AF1037" s="79" t="s">
        <v>11113</v>
      </c>
      <c r="AG1037" s="134">
        <v>0.625</v>
      </c>
      <c r="AH1037" s="134">
        <v>6.5</v>
      </c>
      <c r="AI1037" s="134">
        <v>6.5</v>
      </c>
      <c r="AJ1037" s="134">
        <v>0.13900000000000001</v>
      </c>
      <c r="AK1037" s="134">
        <v>10.845000000000001</v>
      </c>
      <c r="AL1037" s="134">
        <v>6.8449999999999998</v>
      </c>
      <c r="AM1037" s="134">
        <v>6.8150000000000004</v>
      </c>
      <c r="AN1037" s="134">
        <v>1.9610000000000001</v>
      </c>
      <c r="AO1037" s="134">
        <v>0.29299999999999998</v>
      </c>
      <c r="AP1037" s="134">
        <v>5.5E-2</v>
      </c>
      <c r="AQ1037" s="134">
        <v>12.875</v>
      </c>
      <c r="AR1037" s="134">
        <v>12.75</v>
      </c>
      <c r="AS1037" s="134">
        <v>8.9999999999999993E-3</v>
      </c>
      <c r="AT1037" s="133" t="s">
        <v>1761</v>
      </c>
      <c r="AU1037" s="133" t="s">
        <v>7077</v>
      </c>
      <c r="AV1037" s="133" t="s">
        <v>9601</v>
      </c>
      <c r="AW1037" s="133" t="s">
        <v>9630</v>
      </c>
    </row>
    <row r="1038" spans="1:49" x14ac:dyDescent="0.25">
      <c r="A1038" s="80" t="s">
        <v>1779</v>
      </c>
      <c r="B1038" s="80" t="s">
        <v>1809</v>
      </c>
      <c r="C1038" s="80" t="s">
        <v>10321</v>
      </c>
      <c r="D1038" s="80" t="s">
        <v>10322</v>
      </c>
      <c r="E1038" s="80" t="s">
        <v>7086</v>
      </c>
      <c r="F1038" s="80" t="s">
        <v>10323</v>
      </c>
      <c r="G1038" s="80" t="s">
        <v>9705</v>
      </c>
      <c r="H1038" s="80" t="s">
        <v>10324</v>
      </c>
      <c r="I1038" s="80" t="s">
        <v>9635</v>
      </c>
      <c r="K1038" s="80" t="s">
        <v>1820</v>
      </c>
      <c r="L1038" s="80" t="s">
        <v>600</v>
      </c>
      <c r="M1038" s="80" t="s">
        <v>2933</v>
      </c>
      <c r="N1038" s="80" t="s">
        <v>3448</v>
      </c>
      <c r="O1038" s="80" t="s">
        <v>3885</v>
      </c>
      <c r="P1038" s="80" t="s">
        <v>5042</v>
      </c>
      <c r="Q1038" s="80" t="s">
        <v>5374</v>
      </c>
      <c r="R1038" s="80" t="s">
        <v>6521</v>
      </c>
      <c r="S1038" s="80" t="s">
        <v>1759</v>
      </c>
      <c r="T1038" s="80" t="s">
        <v>1757</v>
      </c>
      <c r="U1038" s="110">
        <v>10.75</v>
      </c>
      <c r="V1038" s="110">
        <v>64.5</v>
      </c>
      <c r="W1038" s="91">
        <v>4.6762499999999996</v>
      </c>
      <c r="X1038" s="91">
        <v>56.115000000000002</v>
      </c>
      <c r="Y1038" s="110" t="s">
        <v>14932</v>
      </c>
      <c r="Z1038" s="110" t="s">
        <v>1</v>
      </c>
      <c r="AB1038" s="133" t="s">
        <v>8231</v>
      </c>
      <c r="AC1038" s="133" t="s">
        <v>9358</v>
      </c>
      <c r="AD1038" s="133" t="s">
        <v>1760</v>
      </c>
      <c r="AE1038" s="79">
        <v>96</v>
      </c>
      <c r="AF1038" s="79" t="s">
        <v>11334</v>
      </c>
      <c r="AG1038" s="134">
        <v>0.3</v>
      </c>
      <c r="AH1038" s="134">
        <v>5.5</v>
      </c>
      <c r="AI1038" s="134">
        <v>10</v>
      </c>
      <c r="AJ1038" s="134">
        <v>0.248</v>
      </c>
      <c r="AK1038" s="134">
        <v>10.23</v>
      </c>
      <c r="AL1038" s="134">
        <v>5.7</v>
      </c>
      <c r="AM1038" s="134">
        <v>2.8</v>
      </c>
      <c r="AN1038" s="134">
        <v>3.1</v>
      </c>
      <c r="AO1038" s="134">
        <v>9.4E-2</v>
      </c>
      <c r="AP1038" s="134"/>
      <c r="AQ1038" s="134"/>
      <c r="AR1038" s="134"/>
      <c r="AS1038" s="134"/>
      <c r="AT1038" s="133" t="s">
        <v>1775</v>
      </c>
      <c r="AU1038" s="133" t="s">
        <v>1795</v>
      </c>
      <c r="AV1038" s="133" t="s">
        <v>9597</v>
      </c>
      <c r="AW1038" s="133" t="s">
        <v>9629</v>
      </c>
    </row>
    <row r="1039" spans="1:49" x14ac:dyDescent="0.25">
      <c r="A1039" s="80" t="s">
        <v>1779</v>
      </c>
      <c r="B1039" s="80" t="s">
        <v>1789</v>
      </c>
      <c r="C1039" s="80" t="s">
        <v>9918</v>
      </c>
      <c r="D1039" s="80" t="s">
        <v>9919</v>
      </c>
      <c r="E1039" s="80" t="s">
        <v>1788</v>
      </c>
      <c r="F1039" s="80" t="s">
        <v>9920</v>
      </c>
      <c r="G1039" s="80" t="s">
        <v>9677</v>
      </c>
      <c r="H1039" s="80" t="s">
        <v>9921</v>
      </c>
      <c r="I1039" s="80" t="s">
        <v>5377</v>
      </c>
      <c r="K1039" s="80" t="s">
        <v>1820</v>
      </c>
      <c r="L1039" s="80" t="s">
        <v>1159</v>
      </c>
      <c r="M1039" s="80" t="s">
        <v>2509</v>
      </c>
      <c r="N1039" s="80" t="s">
        <v>3413</v>
      </c>
      <c r="O1039" s="80" t="s">
        <v>3523</v>
      </c>
      <c r="P1039" s="80" t="s">
        <v>4645</v>
      </c>
      <c r="Q1039" s="80" t="s">
        <v>5374</v>
      </c>
      <c r="R1039" s="80" t="s">
        <v>6075</v>
      </c>
      <c r="S1039" s="80" t="s">
        <v>1760</v>
      </c>
      <c r="T1039" s="80" t="s">
        <v>1757</v>
      </c>
      <c r="U1039" s="110">
        <v>6.2</v>
      </c>
      <c r="V1039" s="110">
        <v>37.200000000000003</v>
      </c>
      <c r="W1039" s="91">
        <v>1.55</v>
      </c>
      <c r="X1039" s="91">
        <v>18.600000000000001</v>
      </c>
      <c r="Y1039" s="110" t="s">
        <v>7087</v>
      </c>
      <c r="Z1039" s="110" t="s">
        <v>1</v>
      </c>
      <c r="AB1039" s="133" t="s">
        <v>7784</v>
      </c>
      <c r="AC1039" s="133" t="s">
        <v>7784</v>
      </c>
      <c r="AD1039" s="133" t="s">
        <v>1759</v>
      </c>
      <c r="AE1039" s="79">
        <v>12</v>
      </c>
      <c r="AF1039" s="79" t="s">
        <v>11145</v>
      </c>
      <c r="AG1039" s="134">
        <v>0.75</v>
      </c>
      <c r="AH1039" s="134">
        <v>8.875</v>
      </c>
      <c r="AI1039" s="134">
        <v>8.875</v>
      </c>
      <c r="AJ1039" s="134">
        <v>0.22500000000000001</v>
      </c>
      <c r="AK1039" s="134">
        <v>9.2200000000000006</v>
      </c>
      <c r="AL1039" s="134">
        <v>7.97</v>
      </c>
      <c r="AM1039" s="134">
        <v>9.44</v>
      </c>
      <c r="AN1039" s="134">
        <v>3.1</v>
      </c>
      <c r="AO1039" s="134">
        <v>0.40100000000000002</v>
      </c>
      <c r="AP1039" s="134">
        <v>0.5</v>
      </c>
      <c r="AQ1039" s="134">
        <v>8.875</v>
      </c>
      <c r="AR1039" s="134">
        <v>8.875</v>
      </c>
      <c r="AS1039" s="134"/>
      <c r="AT1039" s="133" t="s">
        <v>1761</v>
      </c>
      <c r="AU1039" s="133" t="s">
        <v>7065</v>
      </c>
      <c r="AV1039" s="133" t="s">
        <v>9603</v>
      </c>
      <c r="AW1039" s="133" t="s">
        <v>9630</v>
      </c>
    </row>
    <row r="1040" spans="1:49" x14ac:dyDescent="0.25">
      <c r="A1040" s="80" t="s">
        <v>1800</v>
      </c>
      <c r="B1040" s="80" t="s">
        <v>11623</v>
      </c>
      <c r="C1040" s="80" t="s">
        <v>10231</v>
      </c>
      <c r="D1040" s="80" t="s">
        <v>10232</v>
      </c>
      <c r="E1040" s="80" t="s">
        <v>1767</v>
      </c>
      <c r="F1040" s="80" t="s">
        <v>9743</v>
      </c>
      <c r="G1040" s="80" t="s">
        <v>9744</v>
      </c>
      <c r="H1040" s="80" t="s">
        <v>9732</v>
      </c>
      <c r="I1040" s="80" t="s">
        <v>5377</v>
      </c>
      <c r="K1040" s="80" t="s">
        <v>12342</v>
      </c>
      <c r="L1040" s="80" t="s">
        <v>12141</v>
      </c>
      <c r="M1040" s="80" t="s">
        <v>12407</v>
      </c>
      <c r="N1040" s="80" t="s">
        <v>12383</v>
      </c>
      <c r="O1040" s="80" t="s">
        <v>12408</v>
      </c>
      <c r="P1040" s="80" t="s">
        <v>13978</v>
      </c>
      <c r="Q1040" s="80" t="s">
        <v>5374</v>
      </c>
      <c r="R1040" s="80" t="s">
        <v>12409</v>
      </c>
      <c r="S1040" s="80" t="s">
        <v>1765</v>
      </c>
      <c r="T1040" s="80" t="s">
        <v>1757</v>
      </c>
      <c r="U1040" s="110">
        <v>5.05</v>
      </c>
      <c r="V1040" s="110">
        <v>30.3</v>
      </c>
      <c r="W1040" s="91">
        <v>1.2625</v>
      </c>
      <c r="X1040" s="91">
        <v>15.15</v>
      </c>
      <c r="Y1040" s="110" t="s">
        <v>7087</v>
      </c>
      <c r="Z1040" s="110" t="s">
        <v>1</v>
      </c>
      <c r="AB1040" s="133" t="s">
        <v>12961</v>
      </c>
      <c r="AC1040" s="133" t="s">
        <v>12961</v>
      </c>
      <c r="AD1040" s="133" t="s">
        <v>1759</v>
      </c>
      <c r="AE1040" s="79">
        <v>12</v>
      </c>
      <c r="AF1040" s="79" t="s">
        <v>11127</v>
      </c>
      <c r="AG1040" s="134">
        <v>0.625</v>
      </c>
      <c r="AH1040" s="134">
        <v>5</v>
      </c>
      <c r="AI1040" s="134">
        <v>5</v>
      </c>
      <c r="AJ1040" s="134">
        <v>0.09</v>
      </c>
      <c r="AK1040" s="134">
        <v>10.125</v>
      </c>
      <c r="AL1040" s="134">
        <v>5.375</v>
      </c>
      <c r="AM1040" s="134">
        <v>5.5</v>
      </c>
      <c r="AN1040" s="134">
        <v>1.25</v>
      </c>
      <c r="AO1040" s="134">
        <v>0.17299999999999999</v>
      </c>
      <c r="AP1040" s="134">
        <v>5.5E-2</v>
      </c>
      <c r="AQ1040" s="134">
        <v>10</v>
      </c>
      <c r="AR1040" s="134">
        <v>10</v>
      </c>
      <c r="AS1040" s="134">
        <v>6.0000000000000001E-3</v>
      </c>
      <c r="AT1040" s="133" t="s">
        <v>1768</v>
      </c>
      <c r="AU1040" s="133" t="s">
        <v>1760</v>
      </c>
      <c r="AV1040" s="133" t="s">
        <v>9601</v>
      </c>
      <c r="AW1040" s="133" t="s">
        <v>9630</v>
      </c>
    </row>
    <row r="1041" spans="1:49" x14ac:dyDescent="0.25">
      <c r="A1041" s="80" t="s">
        <v>1800</v>
      </c>
      <c r="B1041" s="80" t="s">
        <v>1801</v>
      </c>
      <c r="C1041" s="80" t="s">
        <v>9636</v>
      </c>
      <c r="D1041" s="80" t="s">
        <v>9637</v>
      </c>
      <c r="E1041" s="80" t="s">
        <v>7086</v>
      </c>
      <c r="F1041" s="80" t="s">
        <v>10703</v>
      </c>
      <c r="G1041" s="80" t="s">
        <v>9716</v>
      </c>
      <c r="H1041" s="80" t="s">
        <v>10704</v>
      </c>
      <c r="I1041" s="80" t="s">
        <v>9635</v>
      </c>
      <c r="K1041" s="80" t="s">
        <v>12356</v>
      </c>
      <c r="L1041" s="80" t="s">
        <v>791</v>
      </c>
      <c r="M1041" s="80" t="s">
        <v>3021</v>
      </c>
      <c r="N1041" s="80" t="s">
        <v>3401</v>
      </c>
      <c r="O1041" s="80" t="s">
        <v>3921</v>
      </c>
      <c r="P1041" s="80" t="s">
        <v>11807</v>
      </c>
      <c r="Q1041" s="80" t="s">
        <v>5374</v>
      </c>
      <c r="R1041" s="80" t="s">
        <v>6608</v>
      </c>
      <c r="S1041" s="80" t="s">
        <v>1759</v>
      </c>
      <c r="T1041" s="80" t="s">
        <v>1758</v>
      </c>
      <c r="U1041" s="110">
        <v>7.05</v>
      </c>
      <c r="V1041" s="110">
        <v>21.15</v>
      </c>
      <c r="W1041" s="91">
        <v>3.0667499999999999</v>
      </c>
      <c r="X1041" s="91">
        <v>18.400500000000001</v>
      </c>
      <c r="Y1041" s="110" t="s">
        <v>14932</v>
      </c>
      <c r="Z1041" s="110" t="s">
        <v>1</v>
      </c>
      <c r="AB1041" s="133" t="s">
        <v>8318</v>
      </c>
      <c r="AC1041" s="133" t="s">
        <v>9412</v>
      </c>
      <c r="AD1041" s="133" t="s">
        <v>1760</v>
      </c>
      <c r="AE1041" s="79">
        <v>48</v>
      </c>
      <c r="AF1041" s="79" t="s">
        <v>11360</v>
      </c>
      <c r="AG1041" s="134">
        <v>14.17</v>
      </c>
      <c r="AH1041" s="134">
        <v>14.17</v>
      </c>
      <c r="AI1041" s="134">
        <v>1.38</v>
      </c>
      <c r="AJ1041" s="134">
        <v>0.36799999999999999</v>
      </c>
      <c r="AK1041" s="134">
        <v>14.57</v>
      </c>
      <c r="AL1041" s="134">
        <v>2.76</v>
      </c>
      <c r="AM1041" s="134">
        <v>14.57</v>
      </c>
      <c r="AN1041" s="134">
        <v>2.2999999999999998</v>
      </c>
      <c r="AO1041" s="134">
        <v>0.33900000000000002</v>
      </c>
      <c r="AP1041" s="134">
        <v>0</v>
      </c>
      <c r="AQ1041" s="134">
        <v>14.7</v>
      </c>
      <c r="AR1041" s="134">
        <v>14.7</v>
      </c>
      <c r="AS1041" s="134"/>
      <c r="AT1041" s="133" t="s">
        <v>1794</v>
      </c>
      <c r="AU1041" s="133" t="s">
        <v>1769</v>
      </c>
      <c r="AV1041" s="133" t="s">
        <v>9607</v>
      </c>
      <c r="AW1041" s="133" t="s">
        <v>9629</v>
      </c>
    </row>
    <row r="1042" spans="1:49" x14ac:dyDescent="0.25">
      <c r="A1042" s="80" t="s">
        <v>1779</v>
      </c>
      <c r="B1042" s="80" t="s">
        <v>1809</v>
      </c>
      <c r="C1042" s="80" t="s">
        <v>10644</v>
      </c>
      <c r="D1042" s="80" t="s">
        <v>10645</v>
      </c>
      <c r="E1042" s="80" t="s">
        <v>7086</v>
      </c>
      <c r="F1042" s="80" t="s">
        <v>10646</v>
      </c>
      <c r="G1042" s="80" t="s">
        <v>10345</v>
      </c>
      <c r="H1042" s="80" t="s">
        <v>10647</v>
      </c>
      <c r="I1042" s="80" t="s">
        <v>9635</v>
      </c>
      <c r="K1042" s="80" t="s">
        <v>1820</v>
      </c>
      <c r="L1042" s="80" t="s">
        <v>603</v>
      </c>
      <c r="M1042" s="80" t="s">
        <v>2934</v>
      </c>
      <c r="N1042" s="80" t="s">
        <v>3448</v>
      </c>
      <c r="O1042" s="80" t="s">
        <v>3886</v>
      </c>
      <c r="P1042" s="80" t="s">
        <v>5043</v>
      </c>
      <c r="Q1042" s="80" t="s">
        <v>5374</v>
      </c>
      <c r="R1042" s="80" t="s">
        <v>6522</v>
      </c>
      <c r="S1042" s="80" t="s">
        <v>1769</v>
      </c>
      <c r="T1042" s="80" t="s">
        <v>1758</v>
      </c>
      <c r="U1042" s="110">
        <v>8.85</v>
      </c>
      <c r="V1042" s="110">
        <v>26.55</v>
      </c>
      <c r="W1042" s="91">
        <v>3.8497499999999998</v>
      </c>
      <c r="X1042" s="91">
        <v>23.098500000000001</v>
      </c>
      <c r="Y1042" s="110" t="s">
        <v>14932</v>
      </c>
      <c r="Z1042" s="110" t="s">
        <v>1</v>
      </c>
      <c r="AB1042" s="133" t="s">
        <v>8232</v>
      </c>
      <c r="AC1042" s="133" t="s">
        <v>9359</v>
      </c>
      <c r="AD1042" s="133" t="s">
        <v>1762</v>
      </c>
      <c r="AE1042" s="79">
        <v>144</v>
      </c>
      <c r="AF1042" s="79" t="s">
        <v>11335</v>
      </c>
      <c r="AG1042" s="134">
        <v>0.67</v>
      </c>
      <c r="AH1042" s="134">
        <v>4</v>
      </c>
      <c r="AI1042" s="134">
        <v>9</v>
      </c>
      <c r="AJ1042" s="134">
        <v>0.19</v>
      </c>
      <c r="AK1042" s="134">
        <v>9.25</v>
      </c>
      <c r="AL1042" s="134">
        <v>4.25</v>
      </c>
      <c r="AM1042" s="134">
        <v>4</v>
      </c>
      <c r="AN1042" s="134">
        <v>1.19</v>
      </c>
      <c r="AO1042" s="134">
        <v>9.0999999999999998E-2</v>
      </c>
      <c r="AP1042" s="134"/>
      <c r="AQ1042" s="134"/>
      <c r="AR1042" s="134"/>
      <c r="AS1042" s="134"/>
      <c r="AT1042" s="133" t="s">
        <v>7074</v>
      </c>
      <c r="AU1042" s="133" t="s">
        <v>1757</v>
      </c>
      <c r="AV1042" s="133" t="s">
        <v>9597</v>
      </c>
      <c r="AW1042" s="133" t="s">
        <v>9629</v>
      </c>
    </row>
    <row r="1043" spans="1:49" x14ac:dyDescent="0.25">
      <c r="A1043" s="80" t="s">
        <v>1779</v>
      </c>
      <c r="B1043" s="80" t="s">
        <v>1789</v>
      </c>
      <c r="C1043" s="80" t="s">
        <v>9692</v>
      </c>
      <c r="D1043" s="80" t="s">
        <v>9693</v>
      </c>
      <c r="E1043" s="80" t="s">
        <v>1788</v>
      </c>
      <c r="F1043" s="80" t="s">
        <v>9694</v>
      </c>
      <c r="G1043" s="80" t="s">
        <v>9695</v>
      </c>
      <c r="H1043" s="80" t="s">
        <v>9696</v>
      </c>
      <c r="I1043" s="80" t="s">
        <v>5377</v>
      </c>
      <c r="K1043" s="80" t="s">
        <v>1820</v>
      </c>
      <c r="L1043" s="80" t="s">
        <v>1160</v>
      </c>
      <c r="M1043" s="80" t="s">
        <v>2511</v>
      </c>
      <c r="N1043" s="80" t="s">
        <v>3413</v>
      </c>
      <c r="O1043" s="80" t="s">
        <v>3527</v>
      </c>
      <c r="P1043" s="80" t="s">
        <v>4646</v>
      </c>
      <c r="Q1043" s="80" t="s">
        <v>5374</v>
      </c>
      <c r="R1043" s="80" t="s">
        <v>6077</v>
      </c>
      <c r="S1043" s="80" t="s">
        <v>1760</v>
      </c>
      <c r="T1043" s="80" t="s">
        <v>1757</v>
      </c>
      <c r="U1043" s="110">
        <v>5</v>
      </c>
      <c r="V1043" s="110">
        <v>30</v>
      </c>
      <c r="W1043" s="91">
        <v>1.25</v>
      </c>
      <c r="X1043" s="91">
        <v>15</v>
      </c>
      <c r="Y1043" s="110" t="s">
        <v>7087</v>
      </c>
      <c r="Z1043" s="110" t="s">
        <v>1</v>
      </c>
      <c r="AB1043" s="133" t="s">
        <v>7786</v>
      </c>
      <c r="AC1043" s="133" t="s">
        <v>7786</v>
      </c>
      <c r="AD1043" s="133" t="s">
        <v>1759</v>
      </c>
      <c r="AE1043" s="79">
        <v>12</v>
      </c>
      <c r="AF1043" s="79" t="s">
        <v>11091</v>
      </c>
      <c r="AG1043" s="134">
        <v>0.625</v>
      </c>
      <c r="AH1043" s="134">
        <v>6.875</v>
      </c>
      <c r="AI1043" s="134">
        <v>6.875</v>
      </c>
      <c r="AJ1043" s="134">
        <v>0.13100000000000001</v>
      </c>
      <c r="AK1043" s="134">
        <v>7.22</v>
      </c>
      <c r="AL1043" s="134">
        <v>6.8449999999999998</v>
      </c>
      <c r="AM1043" s="134">
        <v>7.44</v>
      </c>
      <c r="AN1043" s="134">
        <v>1.782</v>
      </c>
      <c r="AO1043" s="134">
        <v>0.21299999999999999</v>
      </c>
      <c r="AP1043" s="134">
        <v>0.5</v>
      </c>
      <c r="AQ1043" s="134">
        <v>6.875</v>
      </c>
      <c r="AR1043" s="134">
        <v>6.875</v>
      </c>
      <c r="AS1043" s="134"/>
      <c r="AT1043" s="133" t="s">
        <v>9573</v>
      </c>
      <c r="AU1043" s="133" t="s">
        <v>1758</v>
      </c>
      <c r="AV1043" s="133" t="s">
        <v>9603</v>
      </c>
      <c r="AW1043" s="133" t="s">
        <v>9630</v>
      </c>
    </row>
    <row r="1044" spans="1:49" x14ac:dyDescent="0.25">
      <c r="A1044" s="80" t="s">
        <v>1800</v>
      </c>
      <c r="B1044" s="80" t="s">
        <v>11623</v>
      </c>
      <c r="C1044" s="80" t="s">
        <v>10229</v>
      </c>
      <c r="D1044" s="80" t="s">
        <v>10230</v>
      </c>
      <c r="E1044" s="80" t="s">
        <v>1767</v>
      </c>
      <c r="F1044" s="80" t="s">
        <v>9731</v>
      </c>
      <c r="G1044" s="80" t="s">
        <v>9668</v>
      </c>
      <c r="H1044" s="80" t="s">
        <v>9732</v>
      </c>
      <c r="I1044" s="80" t="s">
        <v>5377</v>
      </c>
      <c r="K1044" s="80" t="s">
        <v>12342</v>
      </c>
      <c r="L1044" s="80" t="s">
        <v>12142</v>
      </c>
      <c r="M1044" s="80" t="s">
        <v>13206</v>
      </c>
      <c r="N1044" s="80" t="s">
        <v>12383</v>
      </c>
      <c r="O1044" s="80" t="s">
        <v>3547</v>
      </c>
      <c r="P1044" s="80" t="s">
        <v>13979</v>
      </c>
      <c r="Q1044" s="80" t="s">
        <v>5374</v>
      </c>
      <c r="R1044" s="80" t="s">
        <v>12411</v>
      </c>
      <c r="S1044" s="80" t="s">
        <v>1765</v>
      </c>
      <c r="T1044" s="80" t="s">
        <v>1757</v>
      </c>
      <c r="U1044" s="110">
        <v>6.2</v>
      </c>
      <c r="V1044" s="110">
        <v>37.200000000000003</v>
      </c>
      <c r="W1044" s="91">
        <v>1.55</v>
      </c>
      <c r="X1044" s="91">
        <v>18.600000000000001</v>
      </c>
      <c r="Y1044" s="110" t="s">
        <v>7087</v>
      </c>
      <c r="Z1044" s="110" t="s">
        <v>1</v>
      </c>
      <c r="AB1044" s="133" t="s">
        <v>12962</v>
      </c>
      <c r="AC1044" s="133" t="s">
        <v>12962</v>
      </c>
      <c r="AD1044" s="133" t="s">
        <v>1759</v>
      </c>
      <c r="AE1044" s="79">
        <v>12</v>
      </c>
      <c r="AF1044" s="79" t="s">
        <v>11113</v>
      </c>
      <c r="AG1044" s="134">
        <v>0.625</v>
      </c>
      <c r="AH1044" s="134">
        <v>6.5</v>
      </c>
      <c r="AI1044" s="134">
        <v>6.5</v>
      </c>
      <c r="AJ1044" s="134">
        <v>0.13900000000000001</v>
      </c>
      <c r="AK1044" s="134">
        <v>10.845000000000001</v>
      </c>
      <c r="AL1044" s="134">
        <v>6.8449999999999998</v>
      </c>
      <c r="AM1044" s="134">
        <v>6.8150000000000004</v>
      </c>
      <c r="AN1044" s="134">
        <v>1.9610000000000001</v>
      </c>
      <c r="AO1044" s="134">
        <v>0.29299999999999998</v>
      </c>
      <c r="AP1044" s="134">
        <v>5.5E-2</v>
      </c>
      <c r="AQ1044" s="134">
        <v>12.875</v>
      </c>
      <c r="AR1044" s="134">
        <v>12.75</v>
      </c>
      <c r="AS1044" s="134">
        <v>8.9999999999999993E-3</v>
      </c>
      <c r="AT1044" s="133" t="s">
        <v>1761</v>
      </c>
      <c r="AU1044" s="133" t="s">
        <v>7077</v>
      </c>
      <c r="AV1044" s="133" t="s">
        <v>9601</v>
      </c>
      <c r="AW1044" s="133" t="s">
        <v>9630</v>
      </c>
    </row>
    <row r="1045" spans="1:49" x14ac:dyDescent="0.25">
      <c r="A1045" s="80" t="s">
        <v>1800</v>
      </c>
      <c r="B1045" s="80" t="s">
        <v>1816</v>
      </c>
      <c r="C1045" s="80" t="s">
        <v>10492</v>
      </c>
      <c r="D1045" s="80" t="s">
        <v>10493</v>
      </c>
      <c r="E1045" s="80" t="s">
        <v>7086</v>
      </c>
      <c r="F1045" s="80" t="s">
        <v>10494</v>
      </c>
      <c r="G1045" s="80" t="s">
        <v>9700</v>
      </c>
      <c r="H1045" s="80" t="s">
        <v>10145</v>
      </c>
      <c r="I1045" s="80" t="s">
        <v>5377</v>
      </c>
      <c r="K1045" s="80" t="s">
        <v>12337</v>
      </c>
      <c r="L1045" s="80" t="s">
        <v>11463</v>
      </c>
      <c r="M1045" s="80" t="s">
        <v>11547</v>
      </c>
      <c r="N1045" s="80" t="s">
        <v>11808</v>
      </c>
      <c r="O1045" s="80" t="s">
        <v>11809</v>
      </c>
      <c r="P1045" s="80" t="s">
        <v>11810</v>
      </c>
      <c r="Q1045" s="80" t="s">
        <v>5374</v>
      </c>
      <c r="R1045" s="80" t="s">
        <v>11811</v>
      </c>
      <c r="S1045" s="80" t="s">
        <v>1759</v>
      </c>
      <c r="T1045" s="80" t="s">
        <v>1757</v>
      </c>
      <c r="U1045" s="110">
        <v>9.9499999999999993</v>
      </c>
      <c r="V1045" s="110">
        <v>59.7</v>
      </c>
      <c r="W1045" s="91">
        <v>2.8855</v>
      </c>
      <c r="X1045" s="91">
        <v>34.625999999999998</v>
      </c>
      <c r="Y1045" s="110" t="s">
        <v>14932</v>
      </c>
      <c r="Z1045" s="110" t="s">
        <v>1</v>
      </c>
      <c r="AB1045" s="133" t="s">
        <v>12051</v>
      </c>
      <c r="AC1045" s="133" t="s">
        <v>12052</v>
      </c>
      <c r="AD1045" s="133" t="s">
        <v>1764</v>
      </c>
      <c r="AE1045" s="79">
        <v>48</v>
      </c>
      <c r="AF1045" s="79" t="s">
        <v>11214</v>
      </c>
      <c r="AG1045" s="134">
        <v>0.188</v>
      </c>
      <c r="AH1045" s="134">
        <v>7.5</v>
      </c>
      <c r="AI1045" s="134">
        <v>16.25</v>
      </c>
      <c r="AJ1045" s="134">
        <v>0.33</v>
      </c>
      <c r="AK1045" s="134">
        <v>14.125</v>
      </c>
      <c r="AL1045" s="134">
        <v>7.5</v>
      </c>
      <c r="AM1045" s="134">
        <v>2.5</v>
      </c>
      <c r="AN1045" s="134">
        <v>4.12</v>
      </c>
      <c r="AO1045" s="134">
        <v>0.153</v>
      </c>
      <c r="AP1045" s="134">
        <v>0</v>
      </c>
      <c r="AQ1045" s="134">
        <v>102</v>
      </c>
      <c r="AR1045" s="134">
        <v>54</v>
      </c>
      <c r="AS1045" s="134"/>
      <c r="AT1045" s="133" t="s">
        <v>1773</v>
      </c>
      <c r="AU1045" s="133" t="s">
        <v>1791</v>
      </c>
      <c r="AV1045" s="133" t="s">
        <v>9602</v>
      </c>
      <c r="AW1045" s="133" t="s">
        <v>9629</v>
      </c>
    </row>
    <row r="1046" spans="1:49" x14ac:dyDescent="0.25">
      <c r="A1046" s="80" t="s">
        <v>1779</v>
      </c>
      <c r="B1046" s="80" t="s">
        <v>1807</v>
      </c>
      <c r="C1046" s="80" t="s">
        <v>9692</v>
      </c>
      <c r="D1046" s="80" t="s">
        <v>9693</v>
      </c>
      <c r="E1046" s="80" t="s">
        <v>1788</v>
      </c>
      <c r="F1046" s="80" t="s">
        <v>9694</v>
      </c>
      <c r="G1046" s="80" t="s">
        <v>9695</v>
      </c>
      <c r="H1046" s="80" t="s">
        <v>9696</v>
      </c>
      <c r="I1046" s="80" t="s">
        <v>5377</v>
      </c>
      <c r="K1046" s="80" t="s">
        <v>1820</v>
      </c>
      <c r="L1046" s="80" t="s">
        <v>1085</v>
      </c>
      <c r="M1046" s="80" t="s">
        <v>3079</v>
      </c>
      <c r="N1046" s="80" t="s">
        <v>3463</v>
      </c>
      <c r="O1046" s="80" t="s">
        <v>3527</v>
      </c>
      <c r="P1046" s="80" t="s">
        <v>5155</v>
      </c>
      <c r="Q1046" s="80" t="s">
        <v>5374</v>
      </c>
      <c r="R1046" s="80" t="s">
        <v>6668</v>
      </c>
      <c r="S1046" s="80" t="s">
        <v>1760</v>
      </c>
      <c r="T1046" s="80" t="s">
        <v>1757</v>
      </c>
      <c r="U1046" s="110">
        <v>5</v>
      </c>
      <c r="V1046" s="110">
        <v>30</v>
      </c>
      <c r="W1046" s="91">
        <v>1.25</v>
      </c>
      <c r="X1046" s="91">
        <v>15</v>
      </c>
      <c r="Y1046" s="110" t="s">
        <v>7087</v>
      </c>
      <c r="Z1046" s="110" t="s">
        <v>1</v>
      </c>
      <c r="AB1046" s="133" t="s">
        <v>8378</v>
      </c>
      <c r="AC1046" s="133" t="s">
        <v>8378</v>
      </c>
      <c r="AD1046" s="133" t="s">
        <v>1759</v>
      </c>
      <c r="AE1046" s="79">
        <v>12</v>
      </c>
      <c r="AF1046" s="79" t="s">
        <v>11091</v>
      </c>
      <c r="AG1046" s="134">
        <v>0.625</v>
      </c>
      <c r="AH1046" s="134">
        <v>6.875</v>
      </c>
      <c r="AI1046" s="134">
        <v>6.875</v>
      </c>
      <c r="AJ1046" s="134">
        <v>0.13100000000000001</v>
      </c>
      <c r="AK1046" s="134">
        <v>7.22</v>
      </c>
      <c r="AL1046" s="134">
        <v>6.8449999999999998</v>
      </c>
      <c r="AM1046" s="134">
        <v>7.44</v>
      </c>
      <c r="AN1046" s="134">
        <v>1.782</v>
      </c>
      <c r="AO1046" s="134">
        <v>0.21299999999999999</v>
      </c>
      <c r="AP1046" s="134">
        <v>0.5</v>
      </c>
      <c r="AQ1046" s="134">
        <v>6.875</v>
      </c>
      <c r="AR1046" s="134">
        <v>6.875</v>
      </c>
      <c r="AS1046" s="134"/>
      <c r="AT1046" s="133" t="s">
        <v>9573</v>
      </c>
      <c r="AU1046" s="133" t="s">
        <v>1758</v>
      </c>
      <c r="AV1046" s="133" t="s">
        <v>9603</v>
      </c>
      <c r="AW1046" s="133" t="s">
        <v>9630</v>
      </c>
    </row>
    <row r="1047" spans="1:49" x14ac:dyDescent="0.25">
      <c r="A1047" s="80" t="s">
        <v>1779</v>
      </c>
      <c r="B1047" s="80" t="s">
        <v>1789</v>
      </c>
      <c r="C1047" s="80" t="s">
        <v>9780</v>
      </c>
      <c r="D1047" s="80" t="s">
        <v>9730</v>
      </c>
      <c r="E1047" s="80" t="s">
        <v>1788</v>
      </c>
      <c r="F1047" s="80" t="s">
        <v>9731</v>
      </c>
      <c r="G1047" s="80" t="s">
        <v>9668</v>
      </c>
      <c r="H1047" s="80" t="s">
        <v>9732</v>
      </c>
      <c r="I1047" s="80" t="s">
        <v>5377</v>
      </c>
      <c r="K1047" s="80" t="s">
        <v>1820</v>
      </c>
      <c r="L1047" s="80" t="s">
        <v>834</v>
      </c>
      <c r="M1047" s="80" t="s">
        <v>2513</v>
      </c>
      <c r="N1047" s="80" t="s">
        <v>3413</v>
      </c>
      <c r="O1047" s="80" t="s">
        <v>3680</v>
      </c>
      <c r="P1047" s="80" t="s">
        <v>4648</v>
      </c>
      <c r="Q1047" s="80" t="s">
        <v>5374</v>
      </c>
      <c r="R1047" s="80" t="s">
        <v>6079</v>
      </c>
      <c r="S1047" s="80" t="s">
        <v>1765</v>
      </c>
      <c r="T1047" s="80" t="s">
        <v>1757</v>
      </c>
      <c r="U1047" s="110">
        <v>6.2</v>
      </c>
      <c r="V1047" s="110">
        <v>37.200000000000003</v>
      </c>
      <c r="W1047" s="91">
        <v>1.55</v>
      </c>
      <c r="X1047" s="91">
        <v>18.600000000000001</v>
      </c>
      <c r="Y1047" s="110" t="s">
        <v>7087</v>
      </c>
      <c r="Z1047" s="110" t="s">
        <v>1</v>
      </c>
      <c r="AB1047" s="133" t="s">
        <v>7788</v>
      </c>
      <c r="AC1047" s="133" t="s">
        <v>7788</v>
      </c>
      <c r="AD1047" s="133" t="s">
        <v>1759</v>
      </c>
      <c r="AE1047" s="79">
        <v>12</v>
      </c>
      <c r="AF1047" s="79" t="s">
        <v>11113</v>
      </c>
      <c r="AG1047" s="134">
        <v>0.625</v>
      </c>
      <c r="AH1047" s="134">
        <v>6.5</v>
      </c>
      <c r="AI1047" s="134">
        <v>6.5</v>
      </c>
      <c r="AJ1047" s="134">
        <v>0.13900000000000001</v>
      </c>
      <c r="AK1047" s="134">
        <v>10.845000000000001</v>
      </c>
      <c r="AL1047" s="134">
        <v>6.8449999999999998</v>
      </c>
      <c r="AM1047" s="134">
        <v>6.8150000000000004</v>
      </c>
      <c r="AN1047" s="134">
        <v>1.9610000000000001</v>
      </c>
      <c r="AO1047" s="134">
        <v>0.29299999999999998</v>
      </c>
      <c r="AP1047" s="134">
        <v>5.5E-2</v>
      </c>
      <c r="AQ1047" s="134">
        <v>12.875</v>
      </c>
      <c r="AR1047" s="134">
        <v>12.75</v>
      </c>
      <c r="AS1047" s="134">
        <v>8.9999999999999993E-3</v>
      </c>
      <c r="AT1047" s="133" t="s">
        <v>1761</v>
      </c>
      <c r="AU1047" s="133" t="s">
        <v>7077</v>
      </c>
      <c r="AV1047" s="133" t="s">
        <v>9601</v>
      </c>
      <c r="AW1047" s="133" t="s">
        <v>9630</v>
      </c>
    </row>
    <row r="1048" spans="1:49" x14ac:dyDescent="0.25">
      <c r="A1048" s="80" t="s">
        <v>1779</v>
      </c>
      <c r="B1048" s="80" t="s">
        <v>1809</v>
      </c>
      <c r="C1048" s="80" t="s">
        <v>10581</v>
      </c>
      <c r="D1048" s="80" t="s">
        <v>10582</v>
      </c>
      <c r="E1048" s="80" t="s">
        <v>1787</v>
      </c>
      <c r="F1048" s="80" t="s">
        <v>10583</v>
      </c>
      <c r="G1048" s="80" t="s">
        <v>9947</v>
      </c>
      <c r="H1048" s="80" t="s">
        <v>10584</v>
      </c>
      <c r="I1048" s="80" t="s">
        <v>9635</v>
      </c>
      <c r="K1048" s="80" t="s">
        <v>1820</v>
      </c>
      <c r="L1048" s="80" t="s">
        <v>1374</v>
      </c>
      <c r="M1048" s="80" t="s">
        <v>2935</v>
      </c>
      <c r="N1048" s="80" t="s">
        <v>3448</v>
      </c>
      <c r="O1048" s="80" t="s">
        <v>3887</v>
      </c>
      <c r="P1048" s="80" t="s">
        <v>5044</v>
      </c>
      <c r="Q1048" s="80" t="s">
        <v>5374</v>
      </c>
      <c r="R1048" s="80" t="s">
        <v>6523</v>
      </c>
      <c r="S1048" s="80" t="s">
        <v>1760</v>
      </c>
      <c r="T1048" s="80" t="s">
        <v>1757</v>
      </c>
      <c r="U1048" s="110">
        <v>4.9000000000000004</v>
      </c>
      <c r="V1048" s="110">
        <v>29.4</v>
      </c>
      <c r="W1048" s="91">
        <v>1.8374999999999999</v>
      </c>
      <c r="X1048" s="91">
        <v>22.05</v>
      </c>
      <c r="Y1048" s="110" t="s">
        <v>7087</v>
      </c>
      <c r="Z1048" s="110" t="s">
        <v>1</v>
      </c>
      <c r="AB1048" s="133" t="s">
        <v>8233</v>
      </c>
      <c r="AC1048" s="133" t="s">
        <v>9360</v>
      </c>
      <c r="AD1048" s="133" t="s">
        <v>1757</v>
      </c>
      <c r="AE1048" s="79">
        <v>144</v>
      </c>
      <c r="AF1048" s="79" t="s">
        <v>11288</v>
      </c>
      <c r="AG1048" s="134">
        <v>0.125</v>
      </c>
      <c r="AH1048" s="134">
        <v>6.75</v>
      </c>
      <c r="AI1048" s="134">
        <v>11</v>
      </c>
      <c r="AJ1048" s="134">
        <v>0.11799999999999999</v>
      </c>
      <c r="AK1048" s="134">
        <v>11</v>
      </c>
      <c r="AL1048" s="134">
        <v>7</v>
      </c>
      <c r="AM1048" s="134">
        <v>1.5</v>
      </c>
      <c r="AN1048" s="134">
        <v>1.47</v>
      </c>
      <c r="AO1048" s="134">
        <v>6.7000000000000004E-2</v>
      </c>
      <c r="AP1048" s="134">
        <v>2.5000000000000001E-2</v>
      </c>
      <c r="AQ1048" s="134">
        <v>6.5</v>
      </c>
      <c r="AR1048" s="134">
        <v>8.75</v>
      </c>
      <c r="AS1048" s="134"/>
      <c r="AT1048" s="133" t="s">
        <v>1762</v>
      </c>
      <c r="AU1048" s="133" t="s">
        <v>1775</v>
      </c>
      <c r="AV1048" s="133" t="s">
        <v>9616</v>
      </c>
      <c r="AW1048" s="133" t="s">
        <v>9632</v>
      </c>
    </row>
    <row r="1049" spans="1:49" x14ac:dyDescent="0.25">
      <c r="A1049" s="80" t="s">
        <v>1800</v>
      </c>
      <c r="B1049" s="80" t="s">
        <v>1816</v>
      </c>
      <c r="C1049" s="80" t="s">
        <v>10492</v>
      </c>
      <c r="D1049" s="80" t="s">
        <v>10493</v>
      </c>
      <c r="E1049" s="80" t="s">
        <v>7086</v>
      </c>
      <c r="F1049" s="80" t="s">
        <v>10494</v>
      </c>
      <c r="G1049" s="80" t="s">
        <v>9700</v>
      </c>
      <c r="H1049" s="80" t="s">
        <v>10145</v>
      </c>
      <c r="I1049" s="80" t="s">
        <v>5377</v>
      </c>
      <c r="K1049" s="80" t="s">
        <v>12337</v>
      </c>
      <c r="L1049" s="80" t="s">
        <v>11464</v>
      </c>
      <c r="M1049" s="80" t="s">
        <v>11548</v>
      </c>
      <c r="N1049" s="80" t="s">
        <v>11808</v>
      </c>
      <c r="O1049" s="80" t="s">
        <v>11812</v>
      </c>
      <c r="P1049" s="80" t="s">
        <v>11813</v>
      </c>
      <c r="Q1049" s="80" t="s">
        <v>5374</v>
      </c>
      <c r="R1049" s="80" t="s">
        <v>11814</v>
      </c>
      <c r="S1049" s="80" t="s">
        <v>1759</v>
      </c>
      <c r="T1049" s="80" t="s">
        <v>1757</v>
      </c>
      <c r="U1049" s="110">
        <v>9.9499999999999993</v>
      </c>
      <c r="V1049" s="110">
        <v>59.7</v>
      </c>
      <c r="W1049" s="91">
        <v>2.8855</v>
      </c>
      <c r="X1049" s="91">
        <v>34.625999999999998</v>
      </c>
      <c r="Y1049" s="110" t="s">
        <v>14932</v>
      </c>
      <c r="Z1049" s="110" t="s">
        <v>1</v>
      </c>
      <c r="AB1049" s="133" t="s">
        <v>12053</v>
      </c>
      <c r="AC1049" s="133" t="s">
        <v>12054</v>
      </c>
      <c r="AD1049" s="133" t="s">
        <v>1764</v>
      </c>
      <c r="AE1049" s="79">
        <v>48</v>
      </c>
      <c r="AF1049" s="79" t="s">
        <v>11214</v>
      </c>
      <c r="AG1049" s="134">
        <v>0.188</v>
      </c>
      <c r="AH1049" s="134">
        <v>7.5</v>
      </c>
      <c r="AI1049" s="134">
        <v>16.25</v>
      </c>
      <c r="AJ1049" s="134">
        <v>0.33</v>
      </c>
      <c r="AK1049" s="134">
        <v>14.125</v>
      </c>
      <c r="AL1049" s="134">
        <v>7.5</v>
      </c>
      <c r="AM1049" s="134">
        <v>2.5</v>
      </c>
      <c r="AN1049" s="134">
        <v>4.12</v>
      </c>
      <c r="AO1049" s="134">
        <v>0.153</v>
      </c>
      <c r="AP1049" s="134">
        <v>0</v>
      </c>
      <c r="AQ1049" s="134">
        <v>102</v>
      </c>
      <c r="AR1049" s="134">
        <v>54</v>
      </c>
      <c r="AS1049" s="134"/>
      <c r="AT1049" s="133" t="s">
        <v>1773</v>
      </c>
      <c r="AU1049" s="133" t="s">
        <v>1791</v>
      </c>
      <c r="AV1049" s="133" t="s">
        <v>9602</v>
      </c>
      <c r="AW1049" s="133" t="s">
        <v>9629</v>
      </c>
    </row>
    <row r="1050" spans="1:49" x14ac:dyDescent="0.25">
      <c r="A1050" s="80" t="s">
        <v>1800</v>
      </c>
      <c r="B1050" s="80" t="s">
        <v>11623</v>
      </c>
      <c r="C1050" s="80" t="s">
        <v>10227</v>
      </c>
      <c r="D1050" s="80" t="s">
        <v>10228</v>
      </c>
      <c r="E1050" s="80" t="s">
        <v>1767</v>
      </c>
      <c r="F1050" s="80" t="s">
        <v>9694</v>
      </c>
      <c r="G1050" s="80" t="s">
        <v>9695</v>
      </c>
      <c r="H1050" s="80" t="s">
        <v>9696</v>
      </c>
      <c r="I1050" s="80" t="s">
        <v>5377</v>
      </c>
      <c r="K1050" s="80" t="s">
        <v>12342</v>
      </c>
      <c r="L1050" s="80" t="s">
        <v>12143</v>
      </c>
      <c r="M1050" s="80" t="s">
        <v>12413</v>
      </c>
      <c r="N1050" s="80" t="s">
        <v>12383</v>
      </c>
      <c r="O1050" s="80" t="s">
        <v>3527</v>
      </c>
      <c r="P1050" s="80" t="s">
        <v>13980</v>
      </c>
      <c r="Q1050" s="80" t="s">
        <v>5374</v>
      </c>
      <c r="R1050" s="80" t="s">
        <v>12414</v>
      </c>
      <c r="S1050" s="80" t="s">
        <v>1760</v>
      </c>
      <c r="T1050" s="80" t="s">
        <v>1757</v>
      </c>
      <c r="U1050" s="110">
        <v>5</v>
      </c>
      <c r="V1050" s="110">
        <v>30</v>
      </c>
      <c r="W1050" s="91">
        <v>1.25</v>
      </c>
      <c r="X1050" s="91">
        <v>15</v>
      </c>
      <c r="Y1050" s="110" t="s">
        <v>7087</v>
      </c>
      <c r="Z1050" s="110" t="s">
        <v>1</v>
      </c>
      <c r="AB1050" s="133" t="s">
        <v>12963</v>
      </c>
      <c r="AC1050" s="133" t="s">
        <v>12963</v>
      </c>
      <c r="AD1050" s="133" t="s">
        <v>1759</v>
      </c>
      <c r="AE1050" s="79">
        <v>12</v>
      </c>
      <c r="AF1050" s="79" t="s">
        <v>11091</v>
      </c>
      <c r="AG1050" s="134">
        <v>0.625</v>
      </c>
      <c r="AH1050" s="134">
        <v>6.875</v>
      </c>
      <c r="AI1050" s="134">
        <v>6.875</v>
      </c>
      <c r="AJ1050" s="134">
        <v>0.13100000000000001</v>
      </c>
      <c r="AK1050" s="134">
        <v>7.22</v>
      </c>
      <c r="AL1050" s="134">
        <v>6.8449999999999998</v>
      </c>
      <c r="AM1050" s="134">
        <v>7.44</v>
      </c>
      <c r="AN1050" s="134">
        <v>1.782</v>
      </c>
      <c r="AO1050" s="134">
        <v>0.21299999999999999</v>
      </c>
      <c r="AP1050" s="134">
        <v>0.5</v>
      </c>
      <c r="AQ1050" s="134">
        <v>6.75</v>
      </c>
      <c r="AR1050" s="134">
        <v>6.75</v>
      </c>
      <c r="AS1050" s="134">
        <v>1.6E-2</v>
      </c>
      <c r="AT1050" s="133" t="s">
        <v>9573</v>
      </c>
      <c r="AU1050" s="133" t="s">
        <v>1758</v>
      </c>
      <c r="AV1050" s="133" t="s">
        <v>9603</v>
      </c>
      <c r="AW1050" s="133" t="s">
        <v>9630</v>
      </c>
    </row>
    <row r="1051" spans="1:49" x14ac:dyDescent="0.25">
      <c r="A1051" s="80" t="s">
        <v>1779</v>
      </c>
      <c r="B1051" s="80" t="s">
        <v>1807</v>
      </c>
      <c r="C1051" s="80" t="s">
        <v>9918</v>
      </c>
      <c r="D1051" s="80" t="s">
        <v>9919</v>
      </c>
      <c r="E1051" s="80" t="s">
        <v>1788</v>
      </c>
      <c r="F1051" s="80" t="s">
        <v>9920</v>
      </c>
      <c r="G1051" s="80" t="s">
        <v>9677</v>
      </c>
      <c r="H1051" s="80" t="s">
        <v>9921</v>
      </c>
      <c r="I1051" s="80" t="s">
        <v>5377</v>
      </c>
      <c r="K1051" s="80" t="s">
        <v>1820</v>
      </c>
      <c r="L1051" s="80" t="s">
        <v>1414</v>
      </c>
      <c r="M1051" s="80" t="s">
        <v>3080</v>
      </c>
      <c r="N1051" s="80" t="s">
        <v>3463</v>
      </c>
      <c r="O1051" s="80" t="s">
        <v>3523</v>
      </c>
      <c r="P1051" s="80" t="s">
        <v>5156</v>
      </c>
      <c r="Q1051" s="80" t="s">
        <v>5374</v>
      </c>
      <c r="R1051" s="80" t="s">
        <v>6669</v>
      </c>
      <c r="S1051" s="80" t="s">
        <v>1760</v>
      </c>
      <c r="T1051" s="80" t="s">
        <v>1757</v>
      </c>
      <c r="U1051" s="110">
        <v>6.2</v>
      </c>
      <c r="V1051" s="110">
        <v>37.200000000000003</v>
      </c>
      <c r="W1051" s="91">
        <v>1.55</v>
      </c>
      <c r="X1051" s="91">
        <v>18.600000000000001</v>
      </c>
      <c r="Y1051" s="110" t="s">
        <v>7087</v>
      </c>
      <c r="Z1051" s="110" t="s">
        <v>1</v>
      </c>
      <c r="AB1051" s="133" t="s">
        <v>8379</v>
      </c>
      <c r="AC1051" s="133" t="s">
        <v>8379</v>
      </c>
      <c r="AD1051" s="133" t="s">
        <v>1759</v>
      </c>
      <c r="AE1051" s="79">
        <v>12</v>
      </c>
      <c r="AF1051" s="79" t="s">
        <v>11145</v>
      </c>
      <c r="AG1051" s="134">
        <v>0.75</v>
      </c>
      <c r="AH1051" s="134">
        <v>8.875</v>
      </c>
      <c r="AI1051" s="134">
        <v>8.875</v>
      </c>
      <c r="AJ1051" s="134">
        <v>0.22500000000000001</v>
      </c>
      <c r="AK1051" s="134">
        <v>9.2200000000000006</v>
      </c>
      <c r="AL1051" s="134">
        <v>7.97</v>
      </c>
      <c r="AM1051" s="134">
        <v>9.44</v>
      </c>
      <c r="AN1051" s="134">
        <v>3.1</v>
      </c>
      <c r="AO1051" s="134">
        <v>0.40100000000000002</v>
      </c>
      <c r="AP1051" s="134">
        <v>0.5</v>
      </c>
      <c r="AQ1051" s="134">
        <v>8.875</v>
      </c>
      <c r="AR1051" s="134">
        <v>8.875</v>
      </c>
      <c r="AS1051" s="134"/>
      <c r="AT1051" s="133" t="s">
        <v>1761</v>
      </c>
      <c r="AU1051" s="133" t="s">
        <v>7065</v>
      </c>
      <c r="AV1051" s="133" t="s">
        <v>9603</v>
      </c>
      <c r="AW1051" s="133" t="s">
        <v>9630</v>
      </c>
    </row>
    <row r="1052" spans="1:49" x14ac:dyDescent="0.25">
      <c r="A1052" s="80" t="s">
        <v>1779</v>
      </c>
      <c r="B1052" s="80" t="s">
        <v>1789</v>
      </c>
      <c r="C1052" s="80" t="s">
        <v>9564</v>
      </c>
      <c r="D1052" s="80" t="s">
        <v>9742</v>
      </c>
      <c r="E1052" s="80" t="s">
        <v>1788</v>
      </c>
      <c r="F1052" s="80" t="s">
        <v>9743</v>
      </c>
      <c r="G1052" s="80" t="s">
        <v>9744</v>
      </c>
      <c r="H1052" s="80" t="s">
        <v>9732</v>
      </c>
      <c r="I1052" s="80" t="s">
        <v>5377</v>
      </c>
      <c r="K1052" s="80" t="s">
        <v>1820</v>
      </c>
      <c r="L1052" s="80" t="s">
        <v>278</v>
      </c>
      <c r="M1052" s="80" t="s">
        <v>2515</v>
      </c>
      <c r="N1052" s="80" t="s">
        <v>3413</v>
      </c>
      <c r="O1052" s="80" t="s">
        <v>3537</v>
      </c>
      <c r="P1052" s="80" t="s">
        <v>4650</v>
      </c>
      <c r="Q1052" s="80" t="s">
        <v>5374</v>
      </c>
      <c r="R1052" s="80" t="s">
        <v>6081</v>
      </c>
      <c r="S1052" s="80" t="s">
        <v>1765</v>
      </c>
      <c r="T1052" s="80" t="s">
        <v>1757</v>
      </c>
      <c r="U1052" s="110">
        <v>5.05</v>
      </c>
      <c r="V1052" s="110">
        <v>30.3</v>
      </c>
      <c r="W1052" s="91">
        <v>1.2625</v>
      </c>
      <c r="X1052" s="91">
        <v>15.15</v>
      </c>
      <c r="Y1052" s="110" t="s">
        <v>7087</v>
      </c>
      <c r="Z1052" s="110" t="s">
        <v>1</v>
      </c>
      <c r="AB1052" s="133" t="s">
        <v>7790</v>
      </c>
      <c r="AC1052" s="133" t="s">
        <v>7790</v>
      </c>
      <c r="AD1052" s="133" t="s">
        <v>1759</v>
      </c>
      <c r="AE1052" s="79">
        <v>12</v>
      </c>
      <c r="AF1052" s="79" t="s">
        <v>11127</v>
      </c>
      <c r="AG1052" s="134">
        <v>0.625</v>
      </c>
      <c r="AH1052" s="134">
        <v>5</v>
      </c>
      <c r="AI1052" s="134">
        <v>5</v>
      </c>
      <c r="AJ1052" s="134">
        <v>0.09</v>
      </c>
      <c r="AK1052" s="134">
        <v>10.125</v>
      </c>
      <c r="AL1052" s="134">
        <v>5.375</v>
      </c>
      <c r="AM1052" s="134">
        <v>5.5</v>
      </c>
      <c r="AN1052" s="134">
        <v>1.25</v>
      </c>
      <c r="AO1052" s="134">
        <v>0.17299999999999999</v>
      </c>
      <c r="AP1052" s="134">
        <v>5.5E-2</v>
      </c>
      <c r="AQ1052" s="134">
        <v>10</v>
      </c>
      <c r="AR1052" s="134">
        <v>10</v>
      </c>
      <c r="AS1052" s="134">
        <v>6.0000000000000001E-3</v>
      </c>
      <c r="AT1052" s="133" t="s">
        <v>1768</v>
      </c>
      <c r="AU1052" s="133" t="s">
        <v>1760</v>
      </c>
      <c r="AV1052" s="133" t="s">
        <v>9601</v>
      </c>
      <c r="AW1052" s="133" t="s">
        <v>9630</v>
      </c>
    </row>
    <row r="1053" spans="1:49" x14ac:dyDescent="0.25">
      <c r="A1053" s="80" t="s">
        <v>1800</v>
      </c>
      <c r="B1053" s="80" t="s">
        <v>11623</v>
      </c>
      <c r="C1053" s="80" t="s">
        <v>10227</v>
      </c>
      <c r="D1053" s="80" t="s">
        <v>10228</v>
      </c>
      <c r="E1053" s="80" t="s">
        <v>1767</v>
      </c>
      <c r="F1053" s="80" t="s">
        <v>9694</v>
      </c>
      <c r="G1053" s="80" t="s">
        <v>9695</v>
      </c>
      <c r="H1053" s="80" t="s">
        <v>9696</v>
      </c>
      <c r="I1053" s="80" t="s">
        <v>5377</v>
      </c>
      <c r="K1053" s="80" t="s">
        <v>12342</v>
      </c>
      <c r="L1053" s="80" t="s">
        <v>12144</v>
      </c>
      <c r="M1053" s="80" t="s">
        <v>12416</v>
      </c>
      <c r="N1053" s="80" t="s">
        <v>12383</v>
      </c>
      <c r="O1053" s="80" t="s">
        <v>12417</v>
      </c>
      <c r="P1053" s="80" t="s">
        <v>13981</v>
      </c>
      <c r="Q1053" s="80" t="s">
        <v>5374</v>
      </c>
      <c r="R1053" s="80" t="s">
        <v>12418</v>
      </c>
      <c r="S1053" s="80" t="s">
        <v>1760</v>
      </c>
      <c r="T1053" s="80" t="s">
        <v>1757</v>
      </c>
      <c r="U1053" s="110">
        <v>5</v>
      </c>
      <c r="V1053" s="110">
        <v>30</v>
      </c>
      <c r="W1053" s="91">
        <v>1.25</v>
      </c>
      <c r="X1053" s="91">
        <v>15</v>
      </c>
      <c r="Y1053" s="110" t="s">
        <v>7087</v>
      </c>
      <c r="Z1053" s="110" t="s">
        <v>1</v>
      </c>
      <c r="AB1053" s="133" t="s">
        <v>12964</v>
      </c>
      <c r="AC1053" s="133" t="s">
        <v>12964</v>
      </c>
      <c r="AD1053" s="133" t="s">
        <v>1759</v>
      </c>
      <c r="AE1053" s="79">
        <v>12</v>
      </c>
      <c r="AF1053" s="79" t="s">
        <v>11091</v>
      </c>
      <c r="AG1053" s="134">
        <v>0.625</v>
      </c>
      <c r="AH1053" s="134">
        <v>6.875</v>
      </c>
      <c r="AI1053" s="134">
        <v>6.875</v>
      </c>
      <c r="AJ1053" s="134">
        <v>0.13100000000000001</v>
      </c>
      <c r="AK1053" s="134">
        <v>7.22</v>
      </c>
      <c r="AL1053" s="134">
        <v>6.8449999999999998</v>
      </c>
      <c r="AM1053" s="134">
        <v>7.44</v>
      </c>
      <c r="AN1053" s="134">
        <v>1.782</v>
      </c>
      <c r="AO1053" s="134">
        <v>0.21299999999999999</v>
      </c>
      <c r="AP1053" s="134">
        <v>0.5</v>
      </c>
      <c r="AQ1053" s="134">
        <v>6.75</v>
      </c>
      <c r="AR1053" s="134">
        <v>6.75</v>
      </c>
      <c r="AS1053" s="134">
        <v>1.6E-2</v>
      </c>
      <c r="AT1053" s="133" t="s">
        <v>9573</v>
      </c>
      <c r="AU1053" s="133" t="s">
        <v>1758</v>
      </c>
      <c r="AV1053" s="133" t="s">
        <v>9603</v>
      </c>
      <c r="AW1053" s="133" t="s">
        <v>9630</v>
      </c>
    </row>
    <row r="1054" spans="1:49" x14ac:dyDescent="0.25">
      <c r="A1054" s="80" t="s">
        <v>1800</v>
      </c>
      <c r="B1054" s="80" t="s">
        <v>1784</v>
      </c>
      <c r="C1054" s="80" t="s">
        <v>11499</v>
      </c>
      <c r="D1054" s="80" t="s">
        <v>11583</v>
      </c>
      <c r="E1054" s="80" t="s">
        <v>1765</v>
      </c>
      <c r="F1054" s="80" t="s">
        <v>11071</v>
      </c>
      <c r="G1054" s="80" t="s">
        <v>9785</v>
      </c>
      <c r="H1054" s="80" t="s">
        <v>11606</v>
      </c>
      <c r="I1054" s="80" t="s">
        <v>5376</v>
      </c>
      <c r="K1054" s="80" t="s">
        <v>12337</v>
      </c>
      <c r="L1054" s="80" t="s">
        <v>11072</v>
      </c>
      <c r="M1054" s="80" t="s">
        <v>11073</v>
      </c>
      <c r="N1054" s="80" t="s">
        <v>3416</v>
      </c>
      <c r="O1054" s="80" t="s">
        <v>3884</v>
      </c>
      <c r="P1054" s="80" t="s">
        <v>1</v>
      </c>
      <c r="Q1054" s="80" t="s">
        <v>5374</v>
      </c>
      <c r="R1054" s="80" t="s">
        <v>11729</v>
      </c>
      <c r="S1054" s="80" t="s">
        <v>1759</v>
      </c>
      <c r="T1054" s="80" t="s">
        <v>1759</v>
      </c>
      <c r="U1054" s="110">
        <v>974.2</v>
      </c>
      <c r="V1054" s="110">
        <v>487.1</v>
      </c>
      <c r="W1054" s="91">
        <v>365.33</v>
      </c>
      <c r="X1054" s="91">
        <v>365.33</v>
      </c>
      <c r="Y1054" s="110" t="s">
        <v>7087</v>
      </c>
      <c r="Z1054" s="110" t="s">
        <v>1</v>
      </c>
      <c r="AB1054" s="133" t="s">
        <v>11074</v>
      </c>
      <c r="AC1054" s="133" t="s">
        <v>11074</v>
      </c>
      <c r="AD1054" s="133" t="s">
        <v>1759</v>
      </c>
      <c r="AE1054" s="79">
        <v>1</v>
      </c>
      <c r="AF1054" s="79" t="s">
        <v>15798</v>
      </c>
      <c r="AG1054" s="134"/>
      <c r="AH1054" s="134"/>
      <c r="AI1054" s="134"/>
      <c r="AJ1054" s="134"/>
      <c r="AK1054" s="134">
        <v>48.314999999999998</v>
      </c>
      <c r="AL1054" s="134">
        <v>16.22</v>
      </c>
      <c r="AM1054" s="134">
        <v>9.5950000000000006</v>
      </c>
      <c r="AN1054" s="134">
        <v>35.15</v>
      </c>
      <c r="AO1054" s="134">
        <v>4.351</v>
      </c>
      <c r="AP1054" s="134"/>
      <c r="AQ1054" s="134"/>
      <c r="AR1054" s="134"/>
      <c r="AS1054" s="134"/>
      <c r="AT1054" s="133" t="s">
        <v>1764</v>
      </c>
      <c r="AU1054" s="133" t="s">
        <v>1769</v>
      </c>
      <c r="AV1054" s="133" t="s">
        <v>9601</v>
      </c>
      <c r="AW1054" s="133" t="s">
        <v>9630</v>
      </c>
    </row>
    <row r="1055" spans="1:49" x14ac:dyDescent="0.25">
      <c r="A1055" s="80" t="s">
        <v>1800</v>
      </c>
      <c r="B1055" s="80" t="s">
        <v>1816</v>
      </c>
      <c r="C1055" s="80" t="s">
        <v>10492</v>
      </c>
      <c r="D1055" s="80" t="s">
        <v>10493</v>
      </c>
      <c r="E1055" s="80" t="s">
        <v>7086</v>
      </c>
      <c r="F1055" s="80" t="s">
        <v>10494</v>
      </c>
      <c r="G1055" s="80" t="s">
        <v>9700</v>
      </c>
      <c r="H1055" s="80" t="s">
        <v>10145</v>
      </c>
      <c r="I1055" s="80" t="s">
        <v>5377</v>
      </c>
      <c r="K1055" s="80" t="s">
        <v>12337</v>
      </c>
      <c r="L1055" s="80" t="s">
        <v>11465</v>
      </c>
      <c r="M1055" s="80" t="s">
        <v>11549</v>
      </c>
      <c r="N1055" s="80" t="s">
        <v>11808</v>
      </c>
      <c r="O1055" s="80" t="s">
        <v>11815</v>
      </c>
      <c r="P1055" s="80" t="s">
        <v>11816</v>
      </c>
      <c r="Q1055" s="80" t="s">
        <v>5374</v>
      </c>
      <c r="R1055" s="80" t="s">
        <v>11817</v>
      </c>
      <c r="S1055" s="80" t="s">
        <v>1759</v>
      </c>
      <c r="T1055" s="80" t="s">
        <v>1757</v>
      </c>
      <c r="U1055" s="110">
        <v>9.9499999999999993</v>
      </c>
      <c r="V1055" s="110">
        <v>59.7</v>
      </c>
      <c r="W1055" s="91">
        <v>2.8855</v>
      </c>
      <c r="X1055" s="91">
        <v>34.625999999999998</v>
      </c>
      <c r="Y1055" s="110" t="s">
        <v>14932</v>
      </c>
      <c r="Z1055" s="110" t="s">
        <v>1</v>
      </c>
      <c r="AB1055" s="133" t="s">
        <v>12055</v>
      </c>
      <c r="AC1055" s="133" t="s">
        <v>12056</v>
      </c>
      <c r="AD1055" s="133" t="s">
        <v>1764</v>
      </c>
      <c r="AE1055" s="79">
        <v>48</v>
      </c>
      <c r="AF1055" s="79" t="s">
        <v>11214</v>
      </c>
      <c r="AG1055" s="134">
        <v>0.188</v>
      </c>
      <c r="AH1055" s="134">
        <v>7.5</v>
      </c>
      <c r="AI1055" s="134">
        <v>16.25</v>
      </c>
      <c r="AJ1055" s="134">
        <v>0.33</v>
      </c>
      <c r="AK1055" s="134">
        <v>14.125</v>
      </c>
      <c r="AL1055" s="134">
        <v>7.5</v>
      </c>
      <c r="AM1055" s="134">
        <v>2.5</v>
      </c>
      <c r="AN1055" s="134">
        <v>4.12</v>
      </c>
      <c r="AO1055" s="134">
        <v>0.153</v>
      </c>
      <c r="AP1055" s="134">
        <v>0</v>
      </c>
      <c r="AQ1055" s="134">
        <v>102</v>
      </c>
      <c r="AR1055" s="134">
        <v>54</v>
      </c>
      <c r="AS1055" s="134"/>
      <c r="AT1055" s="133" t="s">
        <v>1773</v>
      </c>
      <c r="AU1055" s="133" t="s">
        <v>1791</v>
      </c>
      <c r="AV1055" s="133" t="s">
        <v>9602</v>
      </c>
      <c r="AW1055" s="133" t="s">
        <v>9629</v>
      </c>
    </row>
    <row r="1056" spans="1:49" x14ac:dyDescent="0.25">
      <c r="A1056" s="80" t="s">
        <v>1779</v>
      </c>
      <c r="B1056" s="80" t="s">
        <v>1797</v>
      </c>
      <c r="C1056" s="80" t="s">
        <v>10277</v>
      </c>
      <c r="D1056" s="80" t="s">
        <v>10278</v>
      </c>
      <c r="E1056" s="80" t="s">
        <v>1787</v>
      </c>
      <c r="F1056" s="80" t="s">
        <v>10279</v>
      </c>
      <c r="G1056" s="80" t="s">
        <v>9753</v>
      </c>
      <c r="H1056" s="80" t="s">
        <v>10280</v>
      </c>
      <c r="I1056" s="80" t="s">
        <v>9635</v>
      </c>
      <c r="K1056" s="80" t="s">
        <v>1820</v>
      </c>
      <c r="L1056" s="80" t="s">
        <v>836</v>
      </c>
      <c r="M1056" s="80" t="s">
        <v>2533</v>
      </c>
      <c r="N1056" s="80" t="s">
        <v>3387</v>
      </c>
      <c r="O1056" s="80" t="s">
        <v>3706</v>
      </c>
      <c r="P1056" s="80" t="s">
        <v>4666</v>
      </c>
      <c r="Q1056" s="80" t="s">
        <v>5374</v>
      </c>
      <c r="R1056" s="80" t="s">
        <v>6099</v>
      </c>
      <c r="S1056" s="80" t="s">
        <v>7066</v>
      </c>
      <c r="T1056" s="80" t="s">
        <v>1757</v>
      </c>
      <c r="U1056" s="110">
        <v>4.9000000000000004</v>
      </c>
      <c r="V1056" s="110">
        <v>29.4</v>
      </c>
      <c r="W1056" s="91">
        <v>1.8374999999999999</v>
      </c>
      <c r="X1056" s="91">
        <v>22.05</v>
      </c>
      <c r="Y1056" s="110" t="s">
        <v>7087</v>
      </c>
      <c r="Z1056" s="110" t="s">
        <v>1</v>
      </c>
      <c r="AB1056" s="133" t="s">
        <v>7808</v>
      </c>
      <c r="AC1056" s="133" t="s">
        <v>9153</v>
      </c>
      <c r="AD1056" s="133" t="s">
        <v>1757</v>
      </c>
      <c r="AE1056" s="79">
        <v>144</v>
      </c>
      <c r="AF1056" s="79" t="s">
        <v>11231</v>
      </c>
      <c r="AG1056" s="134">
        <v>0.875</v>
      </c>
      <c r="AH1056" s="134">
        <v>4</v>
      </c>
      <c r="AI1056" s="134">
        <v>4.37</v>
      </c>
      <c r="AJ1056" s="134">
        <v>7.2999999999999995E-2</v>
      </c>
      <c r="AK1056" s="134">
        <v>11.3</v>
      </c>
      <c r="AL1056" s="134">
        <v>4.8</v>
      </c>
      <c r="AM1056" s="134">
        <v>5.17</v>
      </c>
      <c r="AN1056" s="134">
        <v>0.91</v>
      </c>
      <c r="AO1056" s="134">
        <v>0.16200000000000001</v>
      </c>
      <c r="AP1056" s="134">
        <v>0.25</v>
      </c>
      <c r="AQ1056" s="134">
        <v>0.625</v>
      </c>
      <c r="AR1056" s="134">
        <v>2.625</v>
      </c>
      <c r="AS1056" s="134"/>
      <c r="AT1056" s="133" t="s">
        <v>9573</v>
      </c>
      <c r="AU1056" s="133" t="s">
        <v>7075</v>
      </c>
      <c r="AV1056" s="133" t="s">
        <v>9609</v>
      </c>
      <c r="AW1056" s="133" t="s">
        <v>9632</v>
      </c>
    </row>
    <row r="1057" spans="1:49" x14ac:dyDescent="0.25">
      <c r="A1057" s="80" t="s">
        <v>1779</v>
      </c>
      <c r="B1057" s="80" t="s">
        <v>1807</v>
      </c>
      <c r="C1057" s="80" t="s">
        <v>10142</v>
      </c>
      <c r="D1057" s="80" t="s">
        <v>10143</v>
      </c>
      <c r="E1057" s="80" t="s">
        <v>1788</v>
      </c>
      <c r="F1057" s="80" t="s">
        <v>10144</v>
      </c>
      <c r="G1057" s="80" t="s">
        <v>9700</v>
      </c>
      <c r="H1057" s="80" t="s">
        <v>10145</v>
      </c>
      <c r="I1057" s="80" t="s">
        <v>5377</v>
      </c>
      <c r="K1057" s="80" t="s">
        <v>1820</v>
      </c>
      <c r="L1057" s="80" t="s">
        <v>1030</v>
      </c>
      <c r="M1057" s="80" t="s">
        <v>3081</v>
      </c>
      <c r="N1057" s="80" t="s">
        <v>3463</v>
      </c>
      <c r="O1057" s="80" t="s">
        <v>3879</v>
      </c>
      <c r="P1057" s="80" t="s">
        <v>5157</v>
      </c>
      <c r="Q1057" s="80" t="s">
        <v>5374</v>
      </c>
      <c r="R1057" s="80" t="s">
        <v>6670</v>
      </c>
      <c r="S1057" s="80" t="s">
        <v>1759</v>
      </c>
      <c r="T1057" s="80" t="s">
        <v>1758</v>
      </c>
      <c r="U1057" s="110">
        <v>9.9499999999999993</v>
      </c>
      <c r="V1057" s="110">
        <v>29.85</v>
      </c>
      <c r="W1057" s="91">
        <v>2.4874999999999998</v>
      </c>
      <c r="X1057" s="91">
        <v>14.925000000000001</v>
      </c>
      <c r="Y1057" s="110" t="s">
        <v>7087</v>
      </c>
      <c r="Z1057" s="110" t="s">
        <v>1</v>
      </c>
      <c r="AB1057" s="133" t="s">
        <v>8380</v>
      </c>
      <c r="AC1057" s="133" t="s">
        <v>8380</v>
      </c>
      <c r="AD1057" s="133" t="s">
        <v>1759</v>
      </c>
      <c r="AE1057" s="79">
        <v>6</v>
      </c>
      <c r="AF1057" s="79" t="s">
        <v>11092</v>
      </c>
      <c r="AG1057" s="134">
        <v>0.3</v>
      </c>
      <c r="AH1057" s="134">
        <v>7.5</v>
      </c>
      <c r="AI1057" s="134">
        <v>14.5</v>
      </c>
      <c r="AJ1057" s="134">
        <v>0.22800000000000001</v>
      </c>
      <c r="AK1057" s="134">
        <v>14.824999999999999</v>
      </c>
      <c r="AL1057" s="134">
        <v>8.4499999999999993</v>
      </c>
      <c r="AM1057" s="134">
        <v>5.125</v>
      </c>
      <c r="AN1057" s="134">
        <v>1.8080000000000001</v>
      </c>
      <c r="AO1057" s="134">
        <v>0.372</v>
      </c>
      <c r="AP1057" s="134">
        <v>0.01</v>
      </c>
      <c r="AQ1057" s="134">
        <v>102</v>
      </c>
      <c r="AR1057" s="134">
        <v>54</v>
      </c>
      <c r="AS1057" s="134"/>
      <c r="AT1057" s="133" t="s">
        <v>7066</v>
      </c>
      <c r="AU1057" s="133" t="s">
        <v>7075</v>
      </c>
      <c r="AV1057" s="133" t="s">
        <v>9601</v>
      </c>
      <c r="AW1057" s="133" t="s">
        <v>9630</v>
      </c>
    </row>
    <row r="1058" spans="1:49" x14ac:dyDescent="0.25">
      <c r="A1058" s="80" t="s">
        <v>1800</v>
      </c>
      <c r="B1058" s="80" t="s">
        <v>11623</v>
      </c>
      <c r="C1058" s="80" t="s">
        <v>10225</v>
      </c>
      <c r="D1058" s="80" t="s">
        <v>10226</v>
      </c>
      <c r="E1058" s="80" t="s">
        <v>1767</v>
      </c>
      <c r="F1058" s="80" t="s">
        <v>9920</v>
      </c>
      <c r="G1058" s="80" t="s">
        <v>9677</v>
      </c>
      <c r="H1058" s="80" t="s">
        <v>9921</v>
      </c>
      <c r="I1058" s="80" t="s">
        <v>5377</v>
      </c>
      <c r="K1058" s="80" t="s">
        <v>12342</v>
      </c>
      <c r="L1058" s="80" t="s">
        <v>12145</v>
      </c>
      <c r="M1058" s="80" t="s">
        <v>12420</v>
      </c>
      <c r="N1058" s="80" t="s">
        <v>12383</v>
      </c>
      <c r="O1058" s="80" t="s">
        <v>3523</v>
      </c>
      <c r="P1058" s="80" t="s">
        <v>13982</v>
      </c>
      <c r="Q1058" s="80" t="s">
        <v>5374</v>
      </c>
      <c r="R1058" s="80" t="s">
        <v>12421</v>
      </c>
      <c r="S1058" s="80" t="s">
        <v>1760</v>
      </c>
      <c r="T1058" s="80" t="s">
        <v>1757</v>
      </c>
      <c r="U1058" s="110">
        <v>6.2</v>
      </c>
      <c r="V1058" s="110">
        <v>37.200000000000003</v>
      </c>
      <c r="W1058" s="91">
        <v>1.55</v>
      </c>
      <c r="X1058" s="91">
        <v>18.600000000000001</v>
      </c>
      <c r="Y1058" s="110" t="s">
        <v>7087</v>
      </c>
      <c r="Z1058" s="110" t="s">
        <v>1</v>
      </c>
      <c r="AB1058" s="133" t="s">
        <v>12965</v>
      </c>
      <c r="AC1058" s="133" t="s">
        <v>12965</v>
      </c>
      <c r="AD1058" s="133" t="s">
        <v>1759</v>
      </c>
      <c r="AE1058" s="79">
        <v>12</v>
      </c>
      <c r="AF1058" s="79" t="s">
        <v>11145</v>
      </c>
      <c r="AG1058" s="134">
        <v>0.75</v>
      </c>
      <c r="AH1058" s="134">
        <v>8.875</v>
      </c>
      <c r="AI1058" s="134">
        <v>8.875</v>
      </c>
      <c r="AJ1058" s="134">
        <v>0.22500000000000001</v>
      </c>
      <c r="AK1058" s="134">
        <v>9.2200000000000006</v>
      </c>
      <c r="AL1058" s="134">
        <v>7.97</v>
      </c>
      <c r="AM1058" s="134">
        <v>9.44</v>
      </c>
      <c r="AN1058" s="134">
        <v>3.1</v>
      </c>
      <c r="AO1058" s="134">
        <v>0.40100000000000002</v>
      </c>
      <c r="AP1058" s="134">
        <v>0.5</v>
      </c>
      <c r="AQ1058" s="134">
        <v>8.75</v>
      </c>
      <c r="AR1058" s="134">
        <v>8.75</v>
      </c>
      <c r="AS1058" s="134">
        <v>0.03</v>
      </c>
      <c r="AT1058" s="133" t="s">
        <v>1761</v>
      </c>
      <c r="AU1058" s="133" t="s">
        <v>7065</v>
      </c>
      <c r="AV1058" s="133" t="s">
        <v>9603</v>
      </c>
      <c r="AW1058" s="133" t="s">
        <v>9630</v>
      </c>
    </row>
    <row r="1059" spans="1:49" x14ac:dyDescent="0.25">
      <c r="A1059" s="80" t="s">
        <v>1800</v>
      </c>
      <c r="B1059" s="80" t="s">
        <v>1816</v>
      </c>
      <c r="C1059" s="80" t="s">
        <v>11502</v>
      </c>
      <c r="D1059" s="80" t="s">
        <v>11586</v>
      </c>
      <c r="E1059" s="80" t="s">
        <v>1767</v>
      </c>
      <c r="F1059" s="80" t="s">
        <v>11611</v>
      </c>
      <c r="G1059" s="80" t="s">
        <v>9668</v>
      </c>
      <c r="H1059" s="80" t="s">
        <v>11612</v>
      </c>
      <c r="I1059" s="80" t="s">
        <v>5377</v>
      </c>
      <c r="K1059" s="80" t="s">
        <v>12337</v>
      </c>
      <c r="L1059" s="80" t="s">
        <v>11466</v>
      </c>
      <c r="M1059" s="80" t="s">
        <v>11550</v>
      </c>
      <c r="N1059" s="80" t="s">
        <v>11808</v>
      </c>
      <c r="O1059" s="80" t="s">
        <v>11818</v>
      </c>
      <c r="P1059" s="80" t="s">
        <v>11819</v>
      </c>
      <c r="Q1059" s="80" t="s">
        <v>5374</v>
      </c>
      <c r="R1059" s="80" t="s">
        <v>11820</v>
      </c>
      <c r="S1059" s="80" t="s">
        <v>1768</v>
      </c>
      <c r="T1059" s="80" t="s">
        <v>1767</v>
      </c>
      <c r="U1059" s="110">
        <v>8.1</v>
      </c>
      <c r="V1059" s="110">
        <v>40.5</v>
      </c>
      <c r="W1059" s="91">
        <v>2.0249999999999999</v>
      </c>
      <c r="X1059" s="91">
        <v>20.25</v>
      </c>
      <c r="Y1059" s="110" t="s">
        <v>7087</v>
      </c>
      <c r="Z1059" s="110" t="s">
        <v>1</v>
      </c>
      <c r="AB1059" s="133" t="s">
        <v>12057</v>
      </c>
      <c r="AC1059" s="133" t="s">
        <v>12057</v>
      </c>
      <c r="AD1059" s="133" t="s">
        <v>1759</v>
      </c>
      <c r="AE1059" s="79">
        <v>10</v>
      </c>
      <c r="AF1059" s="79" t="s">
        <v>12123</v>
      </c>
      <c r="AG1059" s="134">
        <v>1.125</v>
      </c>
      <c r="AH1059" s="134">
        <v>6.5</v>
      </c>
      <c r="AI1059" s="134">
        <v>6.5</v>
      </c>
      <c r="AJ1059" s="134">
        <v>0.309</v>
      </c>
      <c r="AK1059" s="134">
        <v>13.574999999999999</v>
      </c>
      <c r="AL1059" s="134">
        <v>8.9499999999999993</v>
      </c>
      <c r="AM1059" s="134">
        <v>7.0250000000000004</v>
      </c>
      <c r="AN1059" s="134">
        <v>3.58</v>
      </c>
      <c r="AO1059" s="134">
        <v>0.49399999999999999</v>
      </c>
      <c r="AP1059" s="134">
        <v>5.5E-2</v>
      </c>
      <c r="AQ1059" s="134">
        <v>12.875</v>
      </c>
      <c r="AR1059" s="134">
        <v>12.875</v>
      </c>
      <c r="AS1059" s="134">
        <v>0.01</v>
      </c>
      <c r="AT1059" s="133" t="s">
        <v>7070</v>
      </c>
      <c r="AU1059" s="133" t="s">
        <v>1758</v>
      </c>
      <c r="AV1059" s="133" t="s">
        <v>9601</v>
      </c>
      <c r="AW1059" s="133" t="s">
        <v>9630</v>
      </c>
    </row>
    <row r="1060" spans="1:49" x14ac:dyDescent="0.25">
      <c r="A1060" s="80" t="s">
        <v>1779</v>
      </c>
      <c r="B1060" s="80" t="s">
        <v>1814</v>
      </c>
      <c r="C1060" s="80" t="s">
        <v>9636</v>
      </c>
      <c r="D1060" s="80" t="s">
        <v>9637</v>
      </c>
      <c r="E1060" s="80" t="s">
        <v>7086</v>
      </c>
      <c r="F1060" s="80" t="s">
        <v>10656</v>
      </c>
      <c r="G1060" s="80" t="s">
        <v>9802</v>
      </c>
      <c r="H1060" s="80" t="s">
        <v>10657</v>
      </c>
      <c r="I1060" s="80" t="s">
        <v>9635</v>
      </c>
      <c r="K1060" s="80" t="s">
        <v>12328</v>
      </c>
      <c r="L1060" s="80" t="s">
        <v>869</v>
      </c>
      <c r="M1060" s="80" t="s">
        <v>2943</v>
      </c>
      <c r="N1060" s="80" t="s">
        <v>3368</v>
      </c>
      <c r="O1060" s="80" t="s">
        <v>3889</v>
      </c>
      <c r="P1060" s="80" t="s">
        <v>3889</v>
      </c>
      <c r="Q1060" s="80" t="s">
        <v>5374</v>
      </c>
      <c r="R1060" s="80" t="s">
        <v>6531</v>
      </c>
      <c r="S1060" s="80" t="s">
        <v>1760</v>
      </c>
      <c r="T1060" s="80" t="s">
        <v>1758</v>
      </c>
      <c r="U1060" s="110">
        <v>21.95</v>
      </c>
      <c r="V1060" s="110">
        <v>65.849999999999994</v>
      </c>
      <c r="W1060" s="91">
        <v>9.5482499999999995</v>
      </c>
      <c r="X1060" s="91">
        <v>57.289499999999997</v>
      </c>
      <c r="Y1060" s="110" t="s">
        <v>14932</v>
      </c>
      <c r="Z1060" s="110" t="s">
        <v>1</v>
      </c>
      <c r="AB1060" s="133" t="s">
        <v>8241</v>
      </c>
      <c r="AC1060" s="133" t="s">
        <v>9361</v>
      </c>
      <c r="AD1060" s="133" t="s">
        <v>1774</v>
      </c>
      <c r="AE1060" s="79">
        <v>12</v>
      </c>
      <c r="AF1060" s="79" t="s">
        <v>11336</v>
      </c>
      <c r="AG1060" s="134">
        <v>4</v>
      </c>
      <c r="AH1060" s="134">
        <v>7.5</v>
      </c>
      <c r="AI1060" s="134">
        <v>6.15</v>
      </c>
      <c r="AJ1060" s="134">
        <v>0.747</v>
      </c>
      <c r="AK1060" s="134">
        <v>16.5</v>
      </c>
      <c r="AL1060" s="134">
        <v>12.5</v>
      </c>
      <c r="AM1060" s="134">
        <v>5</v>
      </c>
      <c r="AN1060" s="134">
        <v>4.67</v>
      </c>
      <c r="AO1060" s="134">
        <v>0.59699999999999998</v>
      </c>
      <c r="AP1060" s="134">
        <v>1.75</v>
      </c>
      <c r="AQ1060" s="134">
        <v>1.75</v>
      </c>
      <c r="AR1060" s="134">
        <v>6</v>
      </c>
      <c r="AS1060" s="134"/>
      <c r="AT1060" s="133" t="s">
        <v>7075</v>
      </c>
      <c r="AU1060" s="133" t="s">
        <v>7075</v>
      </c>
      <c r="AV1060" s="133" t="s">
        <v>9597</v>
      </c>
      <c r="AW1060" s="133" t="s">
        <v>9629</v>
      </c>
    </row>
    <row r="1061" spans="1:49" x14ac:dyDescent="0.25">
      <c r="A1061" s="80" t="s">
        <v>1779</v>
      </c>
      <c r="B1061" s="80" t="s">
        <v>1797</v>
      </c>
      <c r="C1061" s="80" t="s">
        <v>10285</v>
      </c>
      <c r="D1061" s="80" t="s">
        <v>10286</v>
      </c>
      <c r="E1061" s="80" t="s">
        <v>1787</v>
      </c>
      <c r="F1061" s="80" t="s">
        <v>10287</v>
      </c>
      <c r="G1061" s="80" t="s">
        <v>9753</v>
      </c>
      <c r="H1061" s="80" t="s">
        <v>10288</v>
      </c>
      <c r="I1061" s="80" t="s">
        <v>9635</v>
      </c>
      <c r="K1061" s="80" t="s">
        <v>1820</v>
      </c>
      <c r="L1061" s="80" t="s">
        <v>1161</v>
      </c>
      <c r="M1061" s="80" t="s">
        <v>2535</v>
      </c>
      <c r="N1061" s="80" t="s">
        <v>3387</v>
      </c>
      <c r="O1061" s="80" t="s">
        <v>3707</v>
      </c>
      <c r="P1061" s="80" t="s">
        <v>4667</v>
      </c>
      <c r="Q1061" s="80" t="s">
        <v>5374</v>
      </c>
      <c r="R1061" s="80" t="s">
        <v>6101</v>
      </c>
      <c r="S1061" s="80" t="s">
        <v>1762</v>
      </c>
      <c r="T1061" s="80" t="s">
        <v>1757</v>
      </c>
      <c r="U1061" s="110">
        <v>6.25</v>
      </c>
      <c r="V1061" s="110">
        <v>37.5</v>
      </c>
      <c r="W1061" s="91">
        <v>2.34375</v>
      </c>
      <c r="X1061" s="91">
        <v>28.125</v>
      </c>
      <c r="Y1061" s="110" t="s">
        <v>7087</v>
      </c>
      <c r="Z1061" s="110" t="s">
        <v>1</v>
      </c>
      <c r="AB1061" s="133" t="s">
        <v>7810</v>
      </c>
      <c r="AC1061" s="133" t="s">
        <v>9154</v>
      </c>
      <c r="AD1061" s="133" t="s">
        <v>1757</v>
      </c>
      <c r="AE1061" s="79">
        <v>144</v>
      </c>
      <c r="AF1061" s="79" t="s">
        <v>11232</v>
      </c>
      <c r="AG1061" s="134">
        <v>0.5</v>
      </c>
      <c r="AH1061" s="134">
        <v>3.5</v>
      </c>
      <c r="AI1061" s="134">
        <v>5.5</v>
      </c>
      <c r="AJ1061" s="134">
        <v>6.6000000000000003E-2</v>
      </c>
      <c r="AK1061" s="134">
        <v>6.8</v>
      </c>
      <c r="AL1061" s="134">
        <v>4.3</v>
      </c>
      <c r="AM1061" s="134">
        <v>6.3</v>
      </c>
      <c r="AN1061" s="134">
        <v>0.82499999999999996</v>
      </c>
      <c r="AO1061" s="134">
        <v>0.107</v>
      </c>
      <c r="AP1061" s="134">
        <v>0.2</v>
      </c>
      <c r="AQ1061" s="134">
        <v>0.2</v>
      </c>
      <c r="AR1061" s="134">
        <v>2.375</v>
      </c>
      <c r="AS1061" s="134"/>
      <c r="AT1061" s="133" t="s">
        <v>9569</v>
      </c>
      <c r="AU1061" s="133" t="s">
        <v>7077</v>
      </c>
      <c r="AV1061" s="133" t="s">
        <v>9609</v>
      </c>
      <c r="AW1061" s="133" t="s">
        <v>9632</v>
      </c>
    </row>
    <row r="1062" spans="1:49" x14ac:dyDescent="0.25">
      <c r="A1062" s="80" t="s">
        <v>1800</v>
      </c>
      <c r="B1062" s="80" t="s">
        <v>11623</v>
      </c>
      <c r="C1062" s="80" t="s">
        <v>10522</v>
      </c>
      <c r="D1062" s="80" t="s">
        <v>10523</v>
      </c>
      <c r="E1062" s="80" t="s">
        <v>1765</v>
      </c>
      <c r="F1062" s="80" t="s">
        <v>12424</v>
      </c>
      <c r="G1062" s="80" t="s">
        <v>9785</v>
      </c>
      <c r="H1062" s="80" t="s">
        <v>12425</v>
      </c>
      <c r="I1062" s="80" t="s">
        <v>9635</v>
      </c>
      <c r="K1062" s="80" t="s">
        <v>12342</v>
      </c>
      <c r="L1062" s="80" t="s">
        <v>12146</v>
      </c>
      <c r="M1062" s="80" t="s">
        <v>12426</v>
      </c>
      <c r="N1062" s="80" t="s">
        <v>10957</v>
      </c>
      <c r="O1062" s="80" t="s">
        <v>3825</v>
      </c>
      <c r="P1062" s="80" t="s">
        <v>1</v>
      </c>
      <c r="Q1062" s="80" t="s">
        <v>5374</v>
      </c>
      <c r="R1062" s="80" t="s">
        <v>12427</v>
      </c>
      <c r="S1062" s="80" t="s">
        <v>1759</v>
      </c>
      <c r="T1062" s="80" t="s">
        <v>1759</v>
      </c>
      <c r="U1062" s="110">
        <v>528.6</v>
      </c>
      <c r="V1062" s="110">
        <v>264.3</v>
      </c>
      <c r="W1062" s="91">
        <v>218.05</v>
      </c>
      <c r="X1062" s="91">
        <v>218.05</v>
      </c>
      <c r="Y1062" s="110" t="s">
        <v>7087</v>
      </c>
      <c r="Z1062" s="110" t="s">
        <v>1</v>
      </c>
      <c r="AB1062" s="133" t="s">
        <v>12966</v>
      </c>
      <c r="AC1062" s="133" t="s">
        <v>12966</v>
      </c>
      <c r="AD1062" s="133" t="s">
        <v>1759</v>
      </c>
      <c r="AE1062" s="79">
        <v>1</v>
      </c>
      <c r="AF1062" s="79" t="s">
        <v>15798</v>
      </c>
      <c r="AG1062" s="134"/>
      <c r="AH1062" s="134"/>
      <c r="AI1062" s="134"/>
      <c r="AJ1062" s="134"/>
      <c r="AK1062" s="134">
        <v>41.438000000000002</v>
      </c>
      <c r="AL1062" s="134">
        <v>14.5</v>
      </c>
      <c r="AM1062" s="134">
        <v>7.625</v>
      </c>
      <c r="AN1062" s="134">
        <v>13.51</v>
      </c>
      <c r="AO1062" s="134">
        <v>2.6509999999999998</v>
      </c>
      <c r="AP1062" s="134"/>
      <c r="AQ1062" s="134"/>
      <c r="AR1062" s="134"/>
      <c r="AS1062" s="134"/>
      <c r="AT1062" s="133" t="s">
        <v>7065</v>
      </c>
      <c r="AU1062" s="133" t="s">
        <v>1769</v>
      </c>
      <c r="AV1062" s="133" t="s">
        <v>9597</v>
      </c>
      <c r="AW1062" s="133" t="s">
        <v>9630</v>
      </c>
    </row>
    <row r="1063" spans="1:49" x14ac:dyDescent="0.25">
      <c r="A1063" s="80" t="s">
        <v>1800</v>
      </c>
      <c r="B1063" s="80" t="s">
        <v>1816</v>
      </c>
      <c r="C1063" s="80" t="s">
        <v>11503</v>
      </c>
      <c r="D1063" s="80" t="s">
        <v>11587</v>
      </c>
      <c r="E1063" s="80" t="s">
        <v>1767</v>
      </c>
      <c r="F1063" s="80" t="s">
        <v>11613</v>
      </c>
      <c r="G1063" s="80" t="s">
        <v>9695</v>
      </c>
      <c r="H1063" s="80" t="s">
        <v>11614</v>
      </c>
      <c r="I1063" s="80" t="s">
        <v>5377</v>
      </c>
      <c r="K1063" s="80" t="s">
        <v>12337</v>
      </c>
      <c r="L1063" s="80" t="s">
        <v>11467</v>
      </c>
      <c r="M1063" s="80" t="s">
        <v>11551</v>
      </c>
      <c r="N1063" s="80" t="s">
        <v>11808</v>
      </c>
      <c r="O1063" s="80" t="s">
        <v>11821</v>
      </c>
      <c r="P1063" s="80" t="s">
        <v>11822</v>
      </c>
      <c r="Q1063" s="80" t="s">
        <v>5374</v>
      </c>
      <c r="R1063" s="80" t="s">
        <v>11823</v>
      </c>
      <c r="S1063" s="80" t="s">
        <v>1773</v>
      </c>
      <c r="T1063" s="80" t="s">
        <v>1767</v>
      </c>
      <c r="U1063" s="110">
        <v>7.15</v>
      </c>
      <c r="V1063" s="110">
        <v>35.75</v>
      </c>
      <c r="W1063" s="91">
        <v>1.7875000000000001</v>
      </c>
      <c r="X1063" s="91">
        <v>17.875</v>
      </c>
      <c r="Y1063" s="110" t="s">
        <v>7087</v>
      </c>
      <c r="Z1063" s="110" t="s">
        <v>1</v>
      </c>
      <c r="AB1063" s="133" t="s">
        <v>12058</v>
      </c>
      <c r="AC1063" s="133" t="s">
        <v>12058</v>
      </c>
      <c r="AD1063" s="133" t="s">
        <v>1759</v>
      </c>
      <c r="AE1063" s="79">
        <v>10</v>
      </c>
      <c r="AF1063" s="79" t="s">
        <v>11397</v>
      </c>
      <c r="AG1063" s="134">
        <v>0.75</v>
      </c>
      <c r="AH1063" s="134">
        <v>6.875</v>
      </c>
      <c r="AI1063" s="134">
        <v>6.875</v>
      </c>
      <c r="AJ1063" s="134">
        <v>0.29399999999999998</v>
      </c>
      <c r="AK1063" s="134">
        <v>8.4499999999999993</v>
      </c>
      <c r="AL1063" s="134">
        <v>7.3250000000000002</v>
      </c>
      <c r="AM1063" s="134">
        <v>7.5250000000000004</v>
      </c>
      <c r="AN1063" s="134">
        <v>3.26</v>
      </c>
      <c r="AO1063" s="134">
        <v>0.27</v>
      </c>
      <c r="AP1063" s="134">
        <v>0.5</v>
      </c>
      <c r="AQ1063" s="134">
        <v>6.75</v>
      </c>
      <c r="AR1063" s="134">
        <v>6.75</v>
      </c>
      <c r="AS1063" s="134">
        <v>1.6E-2</v>
      </c>
      <c r="AT1063" s="133" t="s">
        <v>9568</v>
      </c>
      <c r="AU1063" s="133" t="s">
        <v>1758</v>
      </c>
      <c r="AV1063" s="133" t="s">
        <v>9603</v>
      </c>
      <c r="AW1063" s="133" t="s">
        <v>9630</v>
      </c>
    </row>
    <row r="1064" spans="1:49" x14ac:dyDescent="0.25">
      <c r="A1064" s="80" t="s">
        <v>1779</v>
      </c>
      <c r="B1064" s="80" t="s">
        <v>1809</v>
      </c>
      <c r="C1064" s="80" t="s">
        <v>9790</v>
      </c>
      <c r="D1064" s="80" t="s">
        <v>9791</v>
      </c>
      <c r="E1064" s="80" t="s">
        <v>1785</v>
      </c>
      <c r="F1064" s="80" t="s">
        <v>9792</v>
      </c>
      <c r="G1064" s="80" t="s">
        <v>9726</v>
      </c>
      <c r="H1064" s="80" t="s">
        <v>9793</v>
      </c>
      <c r="I1064" s="80" t="s">
        <v>5377</v>
      </c>
      <c r="K1064" s="80" t="s">
        <v>1820</v>
      </c>
      <c r="L1064" s="80" t="s">
        <v>1279</v>
      </c>
      <c r="M1064" s="80" t="s">
        <v>3091</v>
      </c>
      <c r="N1064" s="80" t="s">
        <v>3464</v>
      </c>
      <c r="O1064" s="80" t="s">
        <v>3673</v>
      </c>
      <c r="P1064" s="80" t="s">
        <v>5167</v>
      </c>
      <c r="Q1064" s="80" t="s">
        <v>5374</v>
      </c>
      <c r="R1064" s="80" t="s">
        <v>6680</v>
      </c>
      <c r="S1064" s="80" t="s">
        <v>1760</v>
      </c>
      <c r="T1064" s="80" t="s">
        <v>1757</v>
      </c>
      <c r="U1064" s="110">
        <v>5.7</v>
      </c>
      <c r="V1064" s="110">
        <v>34.200000000000003</v>
      </c>
      <c r="W1064" s="91">
        <v>1.8952500000000001</v>
      </c>
      <c r="X1064" s="91">
        <v>22.742999999999999</v>
      </c>
      <c r="Y1064" s="110" t="s">
        <v>14933</v>
      </c>
      <c r="Z1064" s="110" t="s">
        <v>1</v>
      </c>
      <c r="AB1064" s="133" t="s">
        <v>8390</v>
      </c>
      <c r="AC1064" s="133" t="s">
        <v>8390</v>
      </c>
      <c r="AD1064" s="133" t="s">
        <v>1759</v>
      </c>
      <c r="AE1064" s="79">
        <v>12</v>
      </c>
      <c r="AF1064" s="79" t="s">
        <v>11098</v>
      </c>
      <c r="AG1064" s="134">
        <v>3.15</v>
      </c>
      <c r="AH1064" s="134">
        <v>3.15</v>
      </c>
      <c r="AI1064" s="134">
        <v>5.51</v>
      </c>
      <c r="AJ1064" s="134">
        <v>0.153</v>
      </c>
      <c r="AK1064" s="134">
        <v>10.4</v>
      </c>
      <c r="AL1064" s="134">
        <v>6.69</v>
      </c>
      <c r="AM1064" s="134">
        <v>8.4600000000000009</v>
      </c>
      <c r="AN1064" s="134">
        <v>1.91</v>
      </c>
      <c r="AO1064" s="134">
        <v>0.34100000000000003</v>
      </c>
      <c r="AP1064" s="134">
        <v>3.75</v>
      </c>
      <c r="AQ1064" s="134">
        <v>3.125</v>
      </c>
      <c r="AR1064" s="134">
        <v>3.125</v>
      </c>
      <c r="AS1064" s="134"/>
      <c r="AT1064" s="133" t="s">
        <v>7080</v>
      </c>
      <c r="AU1064" s="133" t="s">
        <v>7065</v>
      </c>
      <c r="AV1064" s="133" t="s">
        <v>9608</v>
      </c>
      <c r="AW1064" s="133" t="s">
        <v>9629</v>
      </c>
    </row>
    <row r="1065" spans="1:49" x14ac:dyDescent="0.25">
      <c r="A1065" s="80" t="s">
        <v>1779</v>
      </c>
      <c r="B1065" s="80" t="s">
        <v>1780</v>
      </c>
      <c r="C1065" s="80" t="s">
        <v>9650</v>
      </c>
      <c r="D1065" s="80" t="s">
        <v>9651</v>
      </c>
      <c r="E1065" s="80" t="s">
        <v>1772</v>
      </c>
      <c r="F1065" s="80" t="s">
        <v>9652</v>
      </c>
      <c r="G1065" s="80" t="s">
        <v>9644</v>
      </c>
      <c r="H1065" s="80" t="s">
        <v>9653</v>
      </c>
      <c r="I1065" s="80" t="s">
        <v>5375</v>
      </c>
      <c r="K1065" s="80" t="s">
        <v>1820</v>
      </c>
      <c r="L1065" s="80" t="s">
        <v>1375</v>
      </c>
      <c r="M1065" s="80" t="s">
        <v>2945</v>
      </c>
      <c r="N1065" s="80" t="s">
        <v>3376</v>
      </c>
      <c r="O1065" s="80" t="s">
        <v>3521</v>
      </c>
      <c r="P1065" s="80" t="s">
        <v>4047</v>
      </c>
      <c r="Q1065" s="80" t="s">
        <v>5375</v>
      </c>
      <c r="R1065" s="80" t="s">
        <v>6533</v>
      </c>
      <c r="S1065" s="80" t="s">
        <v>1762</v>
      </c>
      <c r="T1065" s="80" t="s">
        <v>1757</v>
      </c>
      <c r="U1065" s="110">
        <v>6.4</v>
      </c>
      <c r="V1065" s="110">
        <v>38.4</v>
      </c>
      <c r="W1065" s="91">
        <v>1.6588000000000001</v>
      </c>
      <c r="X1065" s="91">
        <v>19.9056</v>
      </c>
      <c r="Y1065" s="110" t="s">
        <v>14932</v>
      </c>
      <c r="Z1065" s="110" t="s">
        <v>1</v>
      </c>
      <c r="AB1065" s="133" t="s">
        <v>8243</v>
      </c>
      <c r="AC1065" s="133" t="s">
        <v>9362</v>
      </c>
      <c r="AD1065" s="133" t="s">
        <v>1760</v>
      </c>
      <c r="AE1065" s="79">
        <v>96</v>
      </c>
      <c r="AF1065" s="79" t="s">
        <v>11095</v>
      </c>
      <c r="AG1065" s="134">
        <v>1</v>
      </c>
      <c r="AH1065" s="134">
        <v>4.9370000000000003</v>
      </c>
      <c r="AI1065" s="134">
        <v>9</v>
      </c>
      <c r="AJ1065" s="134">
        <v>0.23599999999999999</v>
      </c>
      <c r="AK1065" s="134">
        <v>7.5</v>
      </c>
      <c r="AL1065" s="134">
        <v>6.75</v>
      </c>
      <c r="AM1065" s="134">
        <v>5.75</v>
      </c>
      <c r="AN1065" s="134">
        <v>2.95</v>
      </c>
      <c r="AO1065" s="134">
        <v>0.16800000000000001</v>
      </c>
      <c r="AP1065" s="134">
        <v>1.25</v>
      </c>
      <c r="AQ1065" s="134">
        <v>1.25</v>
      </c>
      <c r="AR1065" s="134">
        <v>6</v>
      </c>
      <c r="AS1065" s="134">
        <v>6.0000000000000001E-3</v>
      </c>
      <c r="AT1065" s="133" t="s">
        <v>9572</v>
      </c>
      <c r="AU1065" s="133" t="s">
        <v>1760</v>
      </c>
      <c r="AV1065" s="133" t="s">
        <v>9598</v>
      </c>
      <c r="AW1065" s="133" t="s">
        <v>9629</v>
      </c>
    </row>
    <row r="1066" spans="1:49" x14ac:dyDescent="0.25">
      <c r="A1066" s="80" t="s">
        <v>1779</v>
      </c>
      <c r="B1066" s="80" t="s">
        <v>1797</v>
      </c>
      <c r="C1066" s="80" t="s">
        <v>10285</v>
      </c>
      <c r="D1066" s="80" t="s">
        <v>10286</v>
      </c>
      <c r="E1066" s="80" t="s">
        <v>1787</v>
      </c>
      <c r="F1066" s="80" t="s">
        <v>10287</v>
      </c>
      <c r="G1066" s="80" t="s">
        <v>9753</v>
      </c>
      <c r="H1066" s="80" t="s">
        <v>10288</v>
      </c>
      <c r="I1066" s="80" t="s">
        <v>9635</v>
      </c>
      <c r="K1066" s="80" t="s">
        <v>1820</v>
      </c>
      <c r="L1066" s="80" t="s">
        <v>1162</v>
      </c>
      <c r="M1066" s="80" t="s">
        <v>2537</v>
      </c>
      <c r="N1066" s="80" t="s">
        <v>3387</v>
      </c>
      <c r="O1066" s="80" t="s">
        <v>3708</v>
      </c>
      <c r="P1066" s="80" t="s">
        <v>4669</v>
      </c>
      <c r="Q1066" s="80" t="s">
        <v>5374</v>
      </c>
      <c r="R1066" s="80" t="s">
        <v>6103</v>
      </c>
      <c r="S1066" s="80" t="s">
        <v>1762</v>
      </c>
      <c r="T1066" s="80" t="s">
        <v>1757</v>
      </c>
      <c r="U1066" s="110">
        <v>6.25</v>
      </c>
      <c r="V1066" s="110">
        <v>37.5</v>
      </c>
      <c r="W1066" s="91">
        <v>2.34375</v>
      </c>
      <c r="X1066" s="91">
        <v>28.125</v>
      </c>
      <c r="Y1066" s="110" t="s">
        <v>7087</v>
      </c>
      <c r="Z1066" s="110" t="s">
        <v>1</v>
      </c>
      <c r="AB1066" s="133" t="s">
        <v>7812</v>
      </c>
      <c r="AC1066" s="133" t="s">
        <v>9155</v>
      </c>
      <c r="AD1066" s="133" t="s">
        <v>1757</v>
      </c>
      <c r="AE1066" s="79">
        <v>144</v>
      </c>
      <c r="AF1066" s="79" t="s">
        <v>11232</v>
      </c>
      <c r="AG1066" s="134">
        <v>0.5</v>
      </c>
      <c r="AH1066" s="134">
        <v>3.5</v>
      </c>
      <c r="AI1066" s="134">
        <v>5.5</v>
      </c>
      <c r="AJ1066" s="134">
        <v>6.6000000000000003E-2</v>
      </c>
      <c r="AK1066" s="134">
        <v>6.8</v>
      </c>
      <c r="AL1066" s="134">
        <v>4.3</v>
      </c>
      <c r="AM1066" s="134">
        <v>6.3</v>
      </c>
      <c r="AN1066" s="134">
        <v>0.82499999999999996</v>
      </c>
      <c r="AO1066" s="134">
        <v>0.107</v>
      </c>
      <c r="AP1066" s="134">
        <v>0.2</v>
      </c>
      <c r="AQ1066" s="134">
        <v>0.2</v>
      </c>
      <c r="AR1066" s="134">
        <v>2.375</v>
      </c>
      <c r="AS1066" s="134"/>
      <c r="AT1066" s="133" t="s">
        <v>9569</v>
      </c>
      <c r="AU1066" s="133" t="s">
        <v>7077</v>
      </c>
      <c r="AV1066" s="133" t="s">
        <v>9609</v>
      </c>
      <c r="AW1066" s="133" t="s">
        <v>9632</v>
      </c>
    </row>
    <row r="1067" spans="1:49" x14ac:dyDescent="0.25">
      <c r="A1067" s="80" t="s">
        <v>1800</v>
      </c>
      <c r="B1067" s="80" t="s">
        <v>11623</v>
      </c>
      <c r="C1067" s="80" t="s">
        <v>12429</v>
      </c>
      <c r="D1067" s="80" t="s">
        <v>12430</v>
      </c>
      <c r="E1067" s="80" t="s">
        <v>1765</v>
      </c>
      <c r="F1067" s="80" t="s">
        <v>12431</v>
      </c>
      <c r="G1067" s="80" t="s">
        <v>9785</v>
      </c>
      <c r="H1067" s="80" t="s">
        <v>12432</v>
      </c>
      <c r="I1067" s="80" t="s">
        <v>10580</v>
      </c>
      <c r="K1067" s="80" t="s">
        <v>12342</v>
      </c>
      <c r="L1067" s="80" t="s">
        <v>12147</v>
      </c>
      <c r="M1067" s="80" t="s">
        <v>12433</v>
      </c>
      <c r="N1067" s="80" t="s">
        <v>10957</v>
      </c>
      <c r="O1067" s="80" t="s">
        <v>3825</v>
      </c>
      <c r="P1067" s="80" t="s">
        <v>1</v>
      </c>
      <c r="Q1067" s="80" t="s">
        <v>5374</v>
      </c>
      <c r="R1067" s="80" t="s">
        <v>12434</v>
      </c>
      <c r="S1067" s="80" t="s">
        <v>1759</v>
      </c>
      <c r="T1067" s="80" t="s">
        <v>1759</v>
      </c>
      <c r="U1067" s="110">
        <v>486</v>
      </c>
      <c r="V1067" s="110">
        <v>243</v>
      </c>
      <c r="W1067" s="91">
        <v>146.32</v>
      </c>
      <c r="X1067" s="91">
        <v>146.32</v>
      </c>
      <c r="Y1067" s="110" t="s">
        <v>7087</v>
      </c>
      <c r="Z1067" s="110" t="s">
        <v>1</v>
      </c>
      <c r="AB1067" s="133" t="s">
        <v>12967</v>
      </c>
      <c r="AC1067" s="133" t="s">
        <v>12967</v>
      </c>
      <c r="AD1067" s="133" t="s">
        <v>1759</v>
      </c>
      <c r="AE1067" s="79">
        <v>1</v>
      </c>
      <c r="AF1067" s="79" t="s">
        <v>15798</v>
      </c>
      <c r="AG1067" s="134"/>
      <c r="AH1067" s="134"/>
      <c r="AI1067" s="134"/>
      <c r="AJ1067" s="134"/>
      <c r="AK1067" s="134">
        <v>41.438000000000002</v>
      </c>
      <c r="AL1067" s="134">
        <v>14.5</v>
      </c>
      <c r="AM1067" s="134">
        <v>7.625</v>
      </c>
      <c r="AN1067" s="134">
        <v>14.73</v>
      </c>
      <c r="AO1067" s="134">
        <v>2.6509999999999998</v>
      </c>
      <c r="AP1067" s="134"/>
      <c r="AQ1067" s="134"/>
      <c r="AR1067" s="134"/>
      <c r="AS1067" s="134"/>
      <c r="AT1067" s="133" t="s">
        <v>7065</v>
      </c>
      <c r="AU1067" s="133" t="s">
        <v>1769</v>
      </c>
      <c r="AV1067" s="133" t="s">
        <v>9603</v>
      </c>
      <c r="AW1067" s="133" t="s">
        <v>9630</v>
      </c>
    </row>
    <row r="1068" spans="1:49" x14ac:dyDescent="0.25">
      <c r="A1068" s="80" t="s">
        <v>1779</v>
      </c>
      <c r="B1068" s="80" t="s">
        <v>1809</v>
      </c>
      <c r="C1068" s="80" t="s">
        <v>10687</v>
      </c>
      <c r="D1068" s="80" t="s">
        <v>10688</v>
      </c>
      <c r="E1068" s="80" t="s">
        <v>7086</v>
      </c>
      <c r="F1068" s="80" t="s">
        <v>10689</v>
      </c>
      <c r="G1068" s="80" t="s">
        <v>9987</v>
      </c>
      <c r="H1068" s="80" t="s">
        <v>10690</v>
      </c>
      <c r="I1068" s="80" t="s">
        <v>9635</v>
      </c>
      <c r="K1068" s="80" t="s">
        <v>1820</v>
      </c>
      <c r="L1068" s="80" t="s">
        <v>1280</v>
      </c>
      <c r="M1068" s="80" t="s">
        <v>3094</v>
      </c>
      <c r="N1068" s="80" t="s">
        <v>3464</v>
      </c>
      <c r="O1068" s="80" t="s">
        <v>3948</v>
      </c>
      <c r="P1068" s="80" t="s">
        <v>5170</v>
      </c>
      <c r="Q1068" s="80" t="s">
        <v>5374</v>
      </c>
      <c r="R1068" s="80" t="s">
        <v>6683</v>
      </c>
      <c r="S1068" s="80" t="s">
        <v>7073</v>
      </c>
      <c r="T1068" s="80" t="s">
        <v>1758</v>
      </c>
      <c r="U1068" s="110">
        <v>10</v>
      </c>
      <c r="V1068" s="110">
        <v>30</v>
      </c>
      <c r="W1068" s="91">
        <v>4.3499999999999996</v>
      </c>
      <c r="X1068" s="91">
        <v>26.1</v>
      </c>
      <c r="Y1068" s="110" t="s">
        <v>14932</v>
      </c>
      <c r="Z1068" s="110" t="s">
        <v>1</v>
      </c>
      <c r="AB1068" s="133" t="s">
        <v>8393</v>
      </c>
      <c r="AC1068" s="133" t="s">
        <v>9441</v>
      </c>
      <c r="AD1068" s="133" t="s">
        <v>1758</v>
      </c>
      <c r="AE1068" s="79">
        <v>36</v>
      </c>
      <c r="AF1068" s="79" t="s">
        <v>11384</v>
      </c>
      <c r="AG1068" s="134">
        <v>0.52</v>
      </c>
      <c r="AH1068" s="134">
        <v>6.7</v>
      </c>
      <c r="AI1068" s="134">
        <v>7.3</v>
      </c>
      <c r="AJ1068" s="134">
        <v>0.219</v>
      </c>
      <c r="AK1068" s="134">
        <v>7.3</v>
      </c>
      <c r="AL1068" s="134">
        <v>6.7</v>
      </c>
      <c r="AM1068" s="134">
        <v>3.15</v>
      </c>
      <c r="AN1068" s="134">
        <v>1.37</v>
      </c>
      <c r="AO1068" s="134">
        <v>8.8999999999999996E-2</v>
      </c>
      <c r="AP1068" s="134"/>
      <c r="AQ1068" s="134"/>
      <c r="AR1068" s="134"/>
      <c r="AS1068" s="134"/>
      <c r="AT1068" s="133" t="s">
        <v>7082</v>
      </c>
      <c r="AU1068" s="133" t="s">
        <v>1771</v>
      </c>
      <c r="AV1068" s="133" t="s">
        <v>9606</v>
      </c>
      <c r="AW1068" s="133" t="s">
        <v>9629</v>
      </c>
    </row>
    <row r="1069" spans="1:49" x14ac:dyDescent="0.25">
      <c r="A1069" s="80" t="s">
        <v>1800</v>
      </c>
      <c r="B1069" s="80" t="s">
        <v>1816</v>
      </c>
      <c r="C1069" s="80" t="s">
        <v>11504</v>
      </c>
      <c r="D1069" s="80" t="s">
        <v>11588</v>
      </c>
      <c r="E1069" s="80" t="s">
        <v>1767</v>
      </c>
      <c r="F1069" s="80" t="s">
        <v>11615</v>
      </c>
      <c r="G1069" s="80" t="s">
        <v>9677</v>
      </c>
      <c r="H1069" s="80" t="s">
        <v>11616</v>
      </c>
      <c r="I1069" s="80" t="s">
        <v>5377</v>
      </c>
      <c r="K1069" s="80" t="s">
        <v>12337</v>
      </c>
      <c r="L1069" s="80" t="s">
        <v>11468</v>
      </c>
      <c r="M1069" s="80" t="s">
        <v>11552</v>
      </c>
      <c r="N1069" s="80" t="s">
        <v>11808</v>
      </c>
      <c r="O1069" s="80" t="s">
        <v>11824</v>
      </c>
      <c r="P1069" s="80" t="s">
        <v>11825</v>
      </c>
      <c r="Q1069" s="80" t="s">
        <v>5374</v>
      </c>
      <c r="R1069" s="80" t="s">
        <v>11826</v>
      </c>
      <c r="S1069" s="80" t="s">
        <v>1773</v>
      </c>
      <c r="T1069" s="80" t="s">
        <v>1767</v>
      </c>
      <c r="U1069" s="110">
        <v>9.4499999999999993</v>
      </c>
      <c r="V1069" s="110">
        <v>47.25</v>
      </c>
      <c r="W1069" s="91">
        <v>2.3624999999999998</v>
      </c>
      <c r="X1069" s="91">
        <v>23.625</v>
      </c>
      <c r="Y1069" s="110" t="s">
        <v>7087</v>
      </c>
      <c r="Z1069" s="110" t="s">
        <v>1</v>
      </c>
      <c r="AB1069" s="133" t="s">
        <v>12059</v>
      </c>
      <c r="AC1069" s="133" t="s">
        <v>12059</v>
      </c>
      <c r="AD1069" s="133" t="s">
        <v>1759</v>
      </c>
      <c r="AE1069" s="79">
        <v>10</v>
      </c>
      <c r="AF1069" s="79" t="s">
        <v>12124</v>
      </c>
      <c r="AG1069" s="134">
        <v>1</v>
      </c>
      <c r="AH1069" s="134">
        <v>8.875</v>
      </c>
      <c r="AI1069" s="134">
        <v>8.875</v>
      </c>
      <c r="AJ1069" s="134">
        <v>0.51900000000000002</v>
      </c>
      <c r="AK1069" s="134">
        <v>12.813000000000001</v>
      </c>
      <c r="AL1069" s="134">
        <v>9.3130000000000006</v>
      </c>
      <c r="AM1069" s="134">
        <v>9.5</v>
      </c>
      <c r="AN1069" s="134">
        <v>5.85</v>
      </c>
      <c r="AO1069" s="134">
        <v>0.65600000000000003</v>
      </c>
      <c r="AP1069" s="134">
        <v>0.5</v>
      </c>
      <c r="AQ1069" s="134">
        <v>8.75</v>
      </c>
      <c r="AR1069" s="134">
        <v>8.75</v>
      </c>
      <c r="AS1069" s="134">
        <v>0.03</v>
      </c>
      <c r="AT1069" s="133" t="s">
        <v>1765</v>
      </c>
      <c r="AU1069" s="133" t="s">
        <v>7065</v>
      </c>
      <c r="AV1069" s="133" t="s">
        <v>9603</v>
      </c>
      <c r="AW1069" s="133" t="s">
        <v>9630</v>
      </c>
    </row>
    <row r="1070" spans="1:49" x14ac:dyDescent="0.25">
      <c r="A1070" s="80" t="s">
        <v>1779</v>
      </c>
      <c r="B1070" s="80" t="s">
        <v>1797</v>
      </c>
      <c r="C1070" s="80" t="s">
        <v>9555</v>
      </c>
      <c r="D1070" s="80" t="s">
        <v>10289</v>
      </c>
      <c r="E1070" s="80" t="s">
        <v>1787</v>
      </c>
      <c r="F1070" s="80" t="s">
        <v>10290</v>
      </c>
      <c r="G1070" s="80" t="s">
        <v>9753</v>
      </c>
      <c r="H1070" s="80" t="s">
        <v>10291</v>
      </c>
      <c r="I1070" s="80" t="s">
        <v>9635</v>
      </c>
      <c r="K1070" s="80" t="s">
        <v>1820</v>
      </c>
      <c r="L1070" s="80" t="s">
        <v>1163</v>
      </c>
      <c r="M1070" s="80" t="s">
        <v>2540</v>
      </c>
      <c r="N1070" s="80" t="s">
        <v>3387</v>
      </c>
      <c r="O1070" s="80" t="s">
        <v>3710</v>
      </c>
      <c r="P1070" s="80" t="s">
        <v>4671</v>
      </c>
      <c r="Q1070" s="80" t="s">
        <v>5374</v>
      </c>
      <c r="R1070" s="80" t="s">
        <v>6106</v>
      </c>
      <c r="S1070" s="80" t="s">
        <v>1759</v>
      </c>
      <c r="T1070" s="80" t="s">
        <v>1757</v>
      </c>
      <c r="U1070" s="110">
        <v>2.4</v>
      </c>
      <c r="V1070" s="110">
        <v>14.4</v>
      </c>
      <c r="W1070" s="91">
        <v>0.9</v>
      </c>
      <c r="X1070" s="91">
        <v>10.8</v>
      </c>
      <c r="Y1070" s="110" t="s">
        <v>7087</v>
      </c>
      <c r="Z1070" s="110" t="s">
        <v>1</v>
      </c>
      <c r="AB1070" s="133" t="s">
        <v>7815</v>
      </c>
      <c r="AC1070" s="133" t="s">
        <v>9157</v>
      </c>
      <c r="AD1070" s="133" t="s">
        <v>1762</v>
      </c>
      <c r="AE1070" s="79">
        <v>288</v>
      </c>
      <c r="AF1070" s="79" t="s">
        <v>11233</v>
      </c>
      <c r="AG1070" s="134">
        <v>0.625</v>
      </c>
      <c r="AH1070" s="134">
        <v>2</v>
      </c>
      <c r="AI1070" s="134">
        <v>4.5</v>
      </c>
      <c r="AJ1070" s="134">
        <v>3.3000000000000002E-2</v>
      </c>
      <c r="AK1070" s="134">
        <v>9.8000000000000007</v>
      </c>
      <c r="AL1070" s="134">
        <v>6.8</v>
      </c>
      <c r="AM1070" s="134">
        <v>2.0499999999999998</v>
      </c>
      <c r="AN1070" s="134">
        <v>0.41</v>
      </c>
      <c r="AO1070" s="134">
        <v>7.9000000000000001E-2</v>
      </c>
      <c r="AP1070" s="134">
        <v>0.5</v>
      </c>
      <c r="AQ1070" s="134">
        <v>1.625</v>
      </c>
      <c r="AR1070" s="134">
        <v>2.875</v>
      </c>
      <c r="AS1070" s="134"/>
      <c r="AT1070" s="133" t="s">
        <v>9567</v>
      </c>
      <c r="AU1070" s="133" t="s">
        <v>9554</v>
      </c>
      <c r="AV1070" s="133" t="s">
        <v>9609</v>
      </c>
      <c r="AW1070" s="133" t="s">
        <v>9632</v>
      </c>
    </row>
    <row r="1071" spans="1:49" x14ac:dyDescent="0.25">
      <c r="A1071" s="80" t="s">
        <v>1779</v>
      </c>
      <c r="B1071" s="80" t="s">
        <v>1780</v>
      </c>
      <c r="C1071" s="80" t="s">
        <v>9650</v>
      </c>
      <c r="D1071" s="80" t="s">
        <v>9651</v>
      </c>
      <c r="E1071" s="80" t="s">
        <v>1772</v>
      </c>
      <c r="F1071" s="80" t="s">
        <v>9652</v>
      </c>
      <c r="G1071" s="80" t="s">
        <v>9644</v>
      </c>
      <c r="H1071" s="80" t="s">
        <v>9653</v>
      </c>
      <c r="I1071" s="80" t="s">
        <v>5375</v>
      </c>
      <c r="K1071" s="80" t="s">
        <v>1820</v>
      </c>
      <c r="L1071" s="80" t="s">
        <v>848</v>
      </c>
      <c r="M1071" s="80" t="s">
        <v>2947</v>
      </c>
      <c r="N1071" s="80" t="s">
        <v>3376</v>
      </c>
      <c r="O1071" s="80" t="s">
        <v>3519</v>
      </c>
      <c r="P1071" s="80" t="s">
        <v>4192</v>
      </c>
      <c r="Q1071" s="80" t="s">
        <v>5375</v>
      </c>
      <c r="R1071" s="80" t="s">
        <v>6535</v>
      </c>
      <c r="S1071" s="80" t="s">
        <v>1762</v>
      </c>
      <c r="T1071" s="80" t="s">
        <v>1757</v>
      </c>
      <c r="U1071" s="110">
        <v>6.4</v>
      </c>
      <c r="V1071" s="110">
        <v>38.4</v>
      </c>
      <c r="W1071" s="91">
        <v>1.6588000000000001</v>
      </c>
      <c r="X1071" s="91">
        <v>19.9056</v>
      </c>
      <c r="Y1071" s="110" t="s">
        <v>14932</v>
      </c>
      <c r="Z1071" s="110" t="s">
        <v>1</v>
      </c>
      <c r="AB1071" s="133" t="s">
        <v>8245</v>
      </c>
      <c r="AC1071" s="133" t="s">
        <v>9363</v>
      </c>
      <c r="AD1071" s="133" t="s">
        <v>1760</v>
      </c>
      <c r="AE1071" s="79">
        <v>96</v>
      </c>
      <c r="AF1071" s="79" t="s">
        <v>11083</v>
      </c>
      <c r="AG1071" s="134">
        <v>1</v>
      </c>
      <c r="AH1071" s="134">
        <v>4.875</v>
      </c>
      <c r="AI1071" s="134">
        <v>10</v>
      </c>
      <c r="AJ1071" s="134">
        <v>0.33200000000000002</v>
      </c>
      <c r="AK1071" s="134">
        <v>8.25</v>
      </c>
      <c r="AL1071" s="134">
        <v>8</v>
      </c>
      <c r="AM1071" s="134">
        <v>4.5</v>
      </c>
      <c r="AN1071" s="134">
        <v>4.1500000000000004</v>
      </c>
      <c r="AO1071" s="134">
        <v>0.17199999999999999</v>
      </c>
      <c r="AP1071" s="134">
        <v>0.125</v>
      </c>
      <c r="AQ1071" s="134">
        <v>0.75</v>
      </c>
      <c r="AR1071" s="134">
        <v>7.5</v>
      </c>
      <c r="AS1071" s="134">
        <v>1.2E-2</v>
      </c>
      <c r="AT1071" s="133" t="s">
        <v>9568</v>
      </c>
      <c r="AU1071" s="133" t="s">
        <v>1767</v>
      </c>
      <c r="AV1071" s="133" t="s">
        <v>9598</v>
      </c>
      <c r="AW1071" s="133" t="s">
        <v>9629</v>
      </c>
    </row>
    <row r="1072" spans="1:49" x14ac:dyDescent="0.25">
      <c r="A1072" s="80" t="s">
        <v>1800</v>
      </c>
      <c r="B1072" s="80" t="s">
        <v>11623</v>
      </c>
      <c r="C1072" s="80" t="s">
        <v>10807</v>
      </c>
      <c r="D1072" s="80" t="s">
        <v>10808</v>
      </c>
      <c r="E1072" s="80" t="s">
        <v>1765</v>
      </c>
      <c r="F1072" s="80" t="s">
        <v>10809</v>
      </c>
      <c r="G1072" s="80" t="s">
        <v>9785</v>
      </c>
      <c r="H1072" s="80" t="s">
        <v>10810</v>
      </c>
      <c r="I1072" s="80" t="s">
        <v>9635</v>
      </c>
      <c r="K1072" s="80" t="s">
        <v>12342</v>
      </c>
      <c r="L1072" s="80" t="s">
        <v>12148</v>
      </c>
      <c r="M1072" s="80" t="s">
        <v>12436</v>
      </c>
      <c r="N1072" s="80" t="s">
        <v>10957</v>
      </c>
      <c r="O1072" s="80" t="s">
        <v>3822</v>
      </c>
      <c r="P1072" s="80" t="s">
        <v>1</v>
      </c>
      <c r="Q1072" s="80" t="s">
        <v>5374</v>
      </c>
      <c r="R1072" s="80" t="s">
        <v>12437</v>
      </c>
      <c r="S1072" s="80" t="s">
        <v>1759</v>
      </c>
      <c r="T1072" s="80" t="s">
        <v>1759</v>
      </c>
      <c r="U1072" s="110">
        <v>155.30000000000001</v>
      </c>
      <c r="V1072" s="110">
        <v>77.650000000000006</v>
      </c>
      <c r="W1072" s="91">
        <v>64.06</v>
      </c>
      <c r="X1072" s="91">
        <v>64.06</v>
      </c>
      <c r="Y1072" s="110" t="s">
        <v>7087</v>
      </c>
      <c r="Z1072" s="110" t="s">
        <v>1</v>
      </c>
      <c r="AB1072" s="133" t="s">
        <v>12968</v>
      </c>
      <c r="AC1072" s="133" t="s">
        <v>12968</v>
      </c>
      <c r="AD1072" s="133" t="s">
        <v>1759</v>
      </c>
      <c r="AE1072" s="79">
        <v>1</v>
      </c>
      <c r="AF1072" s="79" t="s">
        <v>15798</v>
      </c>
      <c r="AG1072" s="134"/>
      <c r="AH1072" s="134"/>
      <c r="AI1072" s="134"/>
      <c r="AJ1072" s="134"/>
      <c r="AK1072" s="134">
        <v>16.687999999999999</v>
      </c>
      <c r="AL1072" s="134">
        <v>13.063000000000001</v>
      </c>
      <c r="AM1072" s="134">
        <v>8.375</v>
      </c>
      <c r="AN1072" s="134">
        <v>5.18</v>
      </c>
      <c r="AO1072" s="134">
        <v>1.0569999999999999</v>
      </c>
      <c r="AP1072" s="134"/>
      <c r="AQ1072" s="134"/>
      <c r="AR1072" s="134"/>
      <c r="AS1072" s="134"/>
      <c r="AT1072" s="133" t="s">
        <v>1760</v>
      </c>
      <c r="AU1072" s="133" t="s">
        <v>7065</v>
      </c>
      <c r="AV1072" s="133" t="s">
        <v>9598</v>
      </c>
      <c r="AW1072" s="133" t="s">
        <v>9630</v>
      </c>
    </row>
    <row r="1073" spans="1:49" x14ac:dyDescent="0.25">
      <c r="A1073" s="80" t="s">
        <v>1800</v>
      </c>
      <c r="B1073" s="80" t="s">
        <v>1816</v>
      </c>
      <c r="C1073" s="80" t="s">
        <v>11505</v>
      </c>
      <c r="D1073" s="80" t="s">
        <v>11589</v>
      </c>
      <c r="E1073" s="80" t="s">
        <v>1767</v>
      </c>
      <c r="F1073" s="80" t="s">
        <v>11617</v>
      </c>
      <c r="G1073" s="80" t="s">
        <v>9744</v>
      </c>
      <c r="H1073" s="80" t="s">
        <v>11612</v>
      </c>
      <c r="I1073" s="80" t="s">
        <v>5377</v>
      </c>
      <c r="K1073" s="80" t="s">
        <v>12337</v>
      </c>
      <c r="L1073" s="80" t="s">
        <v>11469</v>
      </c>
      <c r="M1073" s="80" t="s">
        <v>11553</v>
      </c>
      <c r="N1073" s="80" t="s">
        <v>11808</v>
      </c>
      <c r="O1073" s="80" t="s">
        <v>11827</v>
      </c>
      <c r="P1073" s="80" t="s">
        <v>11828</v>
      </c>
      <c r="Q1073" s="80" t="s">
        <v>5374</v>
      </c>
      <c r="R1073" s="80" t="s">
        <v>11829</v>
      </c>
      <c r="S1073" s="80" t="s">
        <v>1768</v>
      </c>
      <c r="T1073" s="80" t="s">
        <v>1767</v>
      </c>
      <c r="U1073" s="110">
        <v>6.75</v>
      </c>
      <c r="V1073" s="110">
        <v>33.75</v>
      </c>
      <c r="W1073" s="91">
        <v>1.6875</v>
      </c>
      <c r="X1073" s="91">
        <v>16.875</v>
      </c>
      <c r="Y1073" s="110" t="s">
        <v>7087</v>
      </c>
      <c r="Z1073" s="110" t="s">
        <v>1</v>
      </c>
      <c r="AB1073" s="133" t="s">
        <v>12060</v>
      </c>
      <c r="AC1073" s="133" t="s">
        <v>12060</v>
      </c>
      <c r="AD1073" s="133" t="s">
        <v>1759</v>
      </c>
      <c r="AE1073" s="79">
        <v>10</v>
      </c>
      <c r="AF1073" s="79" t="s">
        <v>12125</v>
      </c>
      <c r="AG1073" s="134">
        <v>1.375</v>
      </c>
      <c r="AH1073" s="134">
        <v>5</v>
      </c>
      <c r="AI1073" s="134">
        <v>5</v>
      </c>
      <c r="AJ1073" s="134">
        <v>0.216</v>
      </c>
      <c r="AK1073" s="134">
        <v>10.574999999999999</v>
      </c>
      <c r="AL1073" s="134">
        <v>9.4499999999999993</v>
      </c>
      <c r="AM1073" s="134">
        <v>5.5250000000000004</v>
      </c>
      <c r="AN1073" s="134">
        <v>2.4900000000000002</v>
      </c>
      <c r="AO1073" s="134">
        <v>0.32</v>
      </c>
      <c r="AP1073" s="134">
        <v>5.5E-2</v>
      </c>
      <c r="AQ1073" s="134">
        <v>5</v>
      </c>
      <c r="AR1073" s="134">
        <v>5</v>
      </c>
      <c r="AS1073" s="134">
        <v>6.0000000000000001E-3</v>
      </c>
      <c r="AT1073" s="133" t="s">
        <v>1795</v>
      </c>
      <c r="AU1073" s="133" t="s">
        <v>1760</v>
      </c>
      <c r="AV1073" s="133" t="s">
        <v>9601</v>
      </c>
      <c r="AW1073" s="133" t="s">
        <v>9630</v>
      </c>
    </row>
    <row r="1074" spans="1:49" x14ac:dyDescent="0.25">
      <c r="A1074" s="80" t="s">
        <v>1779</v>
      </c>
      <c r="B1074" s="80" t="s">
        <v>1809</v>
      </c>
      <c r="C1074" s="80" t="s">
        <v>9564</v>
      </c>
      <c r="D1074" s="80" t="s">
        <v>9742</v>
      </c>
      <c r="E1074" s="80" t="s">
        <v>1788</v>
      </c>
      <c r="F1074" s="80" t="s">
        <v>9743</v>
      </c>
      <c r="G1074" s="80" t="s">
        <v>9744</v>
      </c>
      <c r="H1074" s="80" t="s">
        <v>9732</v>
      </c>
      <c r="I1074" s="80" t="s">
        <v>5377</v>
      </c>
      <c r="K1074" s="80" t="s">
        <v>1820</v>
      </c>
      <c r="L1074" s="80" t="s">
        <v>1415</v>
      </c>
      <c r="M1074" s="80" t="s">
        <v>3096</v>
      </c>
      <c r="N1074" s="80" t="s">
        <v>3464</v>
      </c>
      <c r="O1074" s="80" t="s">
        <v>3537</v>
      </c>
      <c r="P1074" s="80" t="s">
        <v>5172</v>
      </c>
      <c r="Q1074" s="80" t="s">
        <v>5374</v>
      </c>
      <c r="R1074" s="80" t="s">
        <v>6685</v>
      </c>
      <c r="S1074" s="80" t="s">
        <v>1765</v>
      </c>
      <c r="T1074" s="80" t="s">
        <v>1757</v>
      </c>
      <c r="U1074" s="110">
        <v>5.05</v>
      </c>
      <c r="V1074" s="110">
        <v>30.3</v>
      </c>
      <c r="W1074" s="91">
        <v>1.2625</v>
      </c>
      <c r="X1074" s="91">
        <v>15.15</v>
      </c>
      <c r="Y1074" s="110" t="s">
        <v>7087</v>
      </c>
      <c r="Z1074" s="110" t="s">
        <v>1</v>
      </c>
      <c r="AB1074" s="133" t="s">
        <v>8395</v>
      </c>
      <c r="AC1074" s="133" t="s">
        <v>8395</v>
      </c>
      <c r="AD1074" s="133" t="s">
        <v>1759</v>
      </c>
      <c r="AE1074" s="79">
        <v>12</v>
      </c>
      <c r="AF1074" s="79" t="s">
        <v>11127</v>
      </c>
      <c r="AG1074" s="134">
        <v>0.625</v>
      </c>
      <c r="AH1074" s="134">
        <v>5</v>
      </c>
      <c r="AI1074" s="134">
        <v>5</v>
      </c>
      <c r="AJ1074" s="134">
        <v>0.09</v>
      </c>
      <c r="AK1074" s="134">
        <v>10.125</v>
      </c>
      <c r="AL1074" s="134">
        <v>5.375</v>
      </c>
      <c r="AM1074" s="134">
        <v>5.5</v>
      </c>
      <c r="AN1074" s="134">
        <v>1.25</v>
      </c>
      <c r="AO1074" s="134">
        <v>0.17299999999999999</v>
      </c>
      <c r="AP1074" s="134">
        <v>5.5E-2</v>
      </c>
      <c r="AQ1074" s="134">
        <v>10</v>
      </c>
      <c r="AR1074" s="134">
        <v>10</v>
      </c>
      <c r="AS1074" s="134">
        <v>6.0000000000000001E-3</v>
      </c>
      <c r="AT1074" s="133" t="s">
        <v>1768</v>
      </c>
      <c r="AU1074" s="133" t="s">
        <v>1760</v>
      </c>
      <c r="AV1074" s="133" t="s">
        <v>9601</v>
      </c>
      <c r="AW1074" s="133" t="s">
        <v>9630</v>
      </c>
    </row>
    <row r="1075" spans="1:49" x14ac:dyDescent="0.25">
      <c r="A1075" s="80" t="s">
        <v>1779</v>
      </c>
      <c r="B1075" s="80" t="s">
        <v>1780</v>
      </c>
      <c r="C1075" s="80" t="s">
        <v>9650</v>
      </c>
      <c r="D1075" s="80" t="s">
        <v>9651</v>
      </c>
      <c r="E1075" s="80" t="s">
        <v>1772</v>
      </c>
      <c r="F1075" s="80" t="s">
        <v>9652</v>
      </c>
      <c r="G1075" s="80" t="s">
        <v>9644</v>
      </c>
      <c r="H1075" s="80" t="s">
        <v>9653</v>
      </c>
      <c r="I1075" s="80" t="s">
        <v>5375</v>
      </c>
      <c r="K1075" s="80" t="s">
        <v>1820</v>
      </c>
      <c r="L1075" s="80" t="s">
        <v>1376</v>
      </c>
      <c r="M1075" s="80" t="s">
        <v>2950</v>
      </c>
      <c r="N1075" s="80" t="s">
        <v>3376</v>
      </c>
      <c r="O1075" s="80" t="s">
        <v>3562</v>
      </c>
      <c r="P1075" s="80" t="s">
        <v>5047</v>
      </c>
      <c r="Q1075" s="80" t="s">
        <v>5375</v>
      </c>
      <c r="R1075" s="80" t="s">
        <v>6538</v>
      </c>
      <c r="S1075" s="80" t="s">
        <v>1762</v>
      </c>
      <c r="T1075" s="80" t="s">
        <v>1757</v>
      </c>
      <c r="U1075" s="110">
        <v>6.4</v>
      </c>
      <c r="V1075" s="110">
        <v>38.4</v>
      </c>
      <c r="W1075" s="91">
        <v>1.6588000000000001</v>
      </c>
      <c r="X1075" s="91">
        <v>19.9056</v>
      </c>
      <c r="Y1075" s="110" t="s">
        <v>14932</v>
      </c>
      <c r="Z1075" s="110" t="s">
        <v>1</v>
      </c>
      <c r="AB1075" s="133" t="s">
        <v>8248</v>
      </c>
      <c r="AC1075" s="133" t="s">
        <v>9364</v>
      </c>
      <c r="AD1075" s="133" t="s">
        <v>1760</v>
      </c>
      <c r="AE1075" s="79">
        <v>96</v>
      </c>
      <c r="AF1075" s="79" t="s">
        <v>11085</v>
      </c>
      <c r="AG1075" s="134">
        <v>1</v>
      </c>
      <c r="AH1075" s="134">
        <v>4.9370000000000003</v>
      </c>
      <c r="AI1075" s="134">
        <v>10</v>
      </c>
      <c r="AJ1075" s="134">
        <v>0.28799999999999998</v>
      </c>
      <c r="AK1075" s="134">
        <v>9.1880000000000006</v>
      </c>
      <c r="AL1075" s="134">
        <v>8.25</v>
      </c>
      <c r="AM1075" s="134">
        <v>5</v>
      </c>
      <c r="AN1075" s="134">
        <v>3.6</v>
      </c>
      <c r="AO1075" s="134">
        <v>0.219</v>
      </c>
      <c r="AP1075" s="134"/>
      <c r="AQ1075" s="134"/>
      <c r="AR1075" s="134"/>
      <c r="AS1075" s="134"/>
      <c r="AT1075" s="133" t="s">
        <v>1761</v>
      </c>
      <c r="AU1075" s="133" t="s">
        <v>7075</v>
      </c>
      <c r="AV1075" s="133" t="s">
        <v>9598</v>
      </c>
      <c r="AW1075" s="133" t="s">
        <v>9629</v>
      </c>
    </row>
    <row r="1076" spans="1:49" x14ac:dyDescent="0.25">
      <c r="A1076" s="80" t="s">
        <v>1800</v>
      </c>
      <c r="B1076" s="80" t="s">
        <v>1815</v>
      </c>
      <c r="C1076" s="80" t="s">
        <v>10536</v>
      </c>
      <c r="D1076" s="80" t="s">
        <v>10537</v>
      </c>
      <c r="E1076" s="80" t="s">
        <v>1767</v>
      </c>
      <c r="F1076" s="80" t="s">
        <v>10538</v>
      </c>
      <c r="G1076" s="80" t="s">
        <v>9785</v>
      </c>
      <c r="H1076" s="80" t="s">
        <v>10539</v>
      </c>
      <c r="I1076" s="80" t="s">
        <v>5377</v>
      </c>
      <c r="K1076" s="80" t="s">
        <v>12342</v>
      </c>
      <c r="L1076" s="80" t="s">
        <v>12149</v>
      </c>
      <c r="M1076" s="80" t="s">
        <v>12439</v>
      </c>
      <c r="N1076" s="80" t="s">
        <v>12440</v>
      </c>
      <c r="O1076" s="80" t="s">
        <v>3822</v>
      </c>
      <c r="P1076" s="80" t="s">
        <v>1</v>
      </c>
      <c r="Q1076" s="80" t="s">
        <v>5374</v>
      </c>
      <c r="R1076" s="80" t="s">
        <v>12441</v>
      </c>
      <c r="S1076" s="80" t="s">
        <v>1759</v>
      </c>
      <c r="T1076" s="80" t="s">
        <v>1759</v>
      </c>
      <c r="U1076" s="110">
        <v>423.9</v>
      </c>
      <c r="V1076" s="110">
        <v>211.95</v>
      </c>
      <c r="W1076" s="91">
        <v>105.98</v>
      </c>
      <c r="X1076" s="91">
        <v>105.98</v>
      </c>
      <c r="Y1076" s="110" t="s">
        <v>7087</v>
      </c>
      <c r="Z1076" s="110" t="s">
        <v>1</v>
      </c>
      <c r="AB1076" s="133" t="s">
        <v>12969</v>
      </c>
      <c r="AC1076" s="133" t="s">
        <v>12969</v>
      </c>
      <c r="AD1076" s="133" t="s">
        <v>1759</v>
      </c>
      <c r="AE1076" s="79">
        <v>1</v>
      </c>
      <c r="AF1076" s="79" t="s">
        <v>15798</v>
      </c>
      <c r="AG1076" s="134"/>
      <c r="AH1076" s="134"/>
      <c r="AI1076" s="134"/>
      <c r="AJ1076" s="134"/>
      <c r="AK1076" s="134">
        <v>24.437999999999999</v>
      </c>
      <c r="AL1076" s="134">
        <v>15.938000000000001</v>
      </c>
      <c r="AM1076" s="134">
        <v>9.625</v>
      </c>
      <c r="AN1076" s="134">
        <v>17.146000000000001</v>
      </c>
      <c r="AO1076" s="134">
        <v>2.169</v>
      </c>
      <c r="AP1076" s="134"/>
      <c r="AQ1076" s="134"/>
      <c r="AR1076" s="134"/>
      <c r="AS1076" s="134"/>
      <c r="AT1076" s="133" t="s">
        <v>7065</v>
      </c>
      <c r="AU1076" s="133" t="s">
        <v>7065</v>
      </c>
      <c r="AV1076" s="133" t="s">
        <v>9603</v>
      </c>
      <c r="AW1076" s="133" t="s">
        <v>9630</v>
      </c>
    </row>
    <row r="1077" spans="1:49" x14ac:dyDescent="0.25">
      <c r="A1077" s="80" t="s">
        <v>1779</v>
      </c>
      <c r="B1077" s="80" t="s">
        <v>1797</v>
      </c>
      <c r="C1077" s="80" t="s">
        <v>9555</v>
      </c>
      <c r="D1077" s="80" t="s">
        <v>10289</v>
      </c>
      <c r="E1077" s="80" t="s">
        <v>1787</v>
      </c>
      <c r="F1077" s="80" t="s">
        <v>10290</v>
      </c>
      <c r="G1077" s="80" t="s">
        <v>9753</v>
      </c>
      <c r="H1077" s="80" t="s">
        <v>10291</v>
      </c>
      <c r="I1077" s="80" t="s">
        <v>9635</v>
      </c>
      <c r="K1077" s="80" t="s">
        <v>1820</v>
      </c>
      <c r="L1077" s="80" t="s">
        <v>1164</v>
      </c>
      <c r="M1077" s="80" t="s">
        <v>2544</v>
      </c>
      <c r="N1077" s="80" t="s">
        <v>3387</v>
      </c>
      <c r="O1077" s="80" t="s">
        <v>3711</v>
      </c>
      <c r="P1077" s="80" t="s">
        <v>4674</v>
      </c>
      <c r="Q1077" s="80" t="s">
        <v>5374</v>
      </c>
      <c r="R1077" s="80" t="s">
        <v>6110</v>
      </c>
      <c r="S1077" s="80" t="s">
        <v>1759</v>
      </c>
      <c r="T1077" s="80" t="s">
        <v>1757</v>
      </c>
      <c r="U1077" s="110">
        <v>2.4</v>
      </c>
      <c r="V1077" s="110">
        <v>14.4</v>
      </c>
      <c r="W1077" s="91">
        <v>0.9</v>
      </c>
      <c r="X1077" s="91">
        <v>10.8</v>
      </c>
      <c r="Y1077" s="110" t="s">
        <v>7087</v>
      </c>
      <c r="Z1077" s="110" t="s">
        <v>1</v>
      </c>
      <c r="AB1077" s="133" t="s">
        <v>7819</v>
      </c>
      <c r="AC1077" s="133" t="s">
        <v>9158</v>
      </c>
      <c r="AD1077" s="133" t="s">
        <v>1762</v>
      </c>
      <c r="AE1077" s="79">
        <v>288</v>
      </c>
      <c r="AF1077" s="79" t="s">
        <v>11233</v>
      </c>
      <c r="AG1077" s="134">
        <v>0.625</v>
      </c>
      <c r="AH1077" s="134">
        <v>2</v>
      </c>
      <c r="AI1077" s="134">
        <v>4.5</v>
      </c>
      <c r="AJ1077" s="134">
        <v>3.3000000000000002E-2</v>
      </c>
      <c r="AK1077" s="134">
        <v>9.8000000000000007</v>
      </c>
      <c r="AL1077" s="134">
        <v>6.8</v>
      </c>
      <c r="AM1077" s="134">
        <v>2.0499999999999998</v>
      </c>
      <c r="AN1077" s="134">
        <v>0.41</v>
      </c>
      <c r="AO1077" s="134">
        <v>7.9000000000000001E-2</v>
      </c>
      <c r="AP1077" s="134">
        <v>0.5</v>
      </c>
      <c r="AQ1077" s="134">
        <v>1.625</v>
      </c>
      <c r="AR1077" s="134">
        <v>2.875</v>
      </c>
      <c r="AS1077" s="134"/>
      <c r="AT1077" s="133" t="s">
        <v>9567</v>
      </c>
      <c r="AU1077" s="133" t="s">
        <v>9554</v>
      </c>
      <c r="AV1077" s="133" t="s">
        <v>9609</v>
      </c>
      <c r="AW1077" s="133" t="s">
        <v>9632</v>
      </c>
    </row>
    <row r="1078" spans="1:49" x14ac:dyDescent="0.25">
      <c r="A1078" s="80" t="s">
        <v>1779</v>
      </c>
      <c r="B1078" s="80" t="s">
        <v>1809</v>
      </c>
      <c r="C1078" s="80" t="s">
        <v>9636</v>
      </c>
      <c r="D1078" s="80" t="s">
        <v>9637</v>
      </c>
      <c r="E1078" s="80" t="s">
        <v>1787</v>
      </c>
      <c r="F1078" s="80" t="s">
        <v>10612</v>
      </c>
      <c r="G1078" s="80" t="s">
        <v>9705</v>
      </c>
      <c r="H1078" s="80" t="s">
        <v>10613</v>
      </c>
      <c r="I1078" s="80" t="s">
        <v>9635</v>
      </c>
      <c r="K1078" s="80" t="s">
        <v>1820</v>
      </c>
      <c r="L1078" s="80" t="s">
        <v>1032</v>
      </c>
      <c r="M1078" s="80" t="s">
        <v>3098</v>
      </c>
      <c r="N1078" s="80" t="s">
        <v>3464</v>
      </c>
      <c r="O1078" s="80" t="s">
        <v>3929</v>
      </c>
      <c r="P1078" s="80" t="s">
        <v>5174</v>
      </c>
      <c r="Q1078" s="80" t="s">
        <v>5374</v>
      </c>
      <c r="R1078" s="80" t="s">
        <v>6687</v>
      </c>
      <c r="S1078" s="80" t="s">
        <v>1759</v>
      </c>
      <c r="T1078" s="80" t="s">
        <v>1757</v>
      </c>
      <c r="U1078" s="110">
        <v>4.5999999999999996</v>
      </c>
      <c r="V1078" s="110">
        <v>27.6</v>
      </c>
      <c r="W1078" s="91">
        <v>1.7250000000000001</v>
      </c>
      <c r="X1078" s="91">
        <v>20.7</v>
      </c>
      <c r="Y1078" s="110" t="s">
        <v>7087</v>
      </c>
      <c r="Z1078" s="110" t="s">
        <v>1</v>
      </c>
      <c r="AB1078" s="133" t="s">
        <v>8397</v>
      </c>
      <c r="AC1078" s="133" t="s">
        <v>9444</v>
      </c>
      <c r="AD1078" s="133" t="s">
        <v>1757</v>
      </c>
      <c r="AE1078" s="79">
        <v>144</v>
      </c>
      <c r="AF1078" s="79" t="s">
        <v>11246</v>
      </c>
      <c r="AG1078" s="134">
        <v>0.25</v>
      </c>
      <c r="AH1078" s="134">
        <v>6</v>
      </c>
      <c r="AI1078" s="134">
        <v>8</v>
      </c>
      <c r="AJ1078" s="134">
        <v>9.6000000000000002E-2</v>
      </c>
      <c r="AK1078" s="134">
        <v>7</v>
      </c>
      <c r="AL1078" s="134">
        <v>6.25</v>
      </c>
      <c r="AM1078" s="134">
        <v>3.25</v>
      </c>
      <c r="AN1078" s="134">
        <v>1.2</v>
      </c>
      <c r="AO1078" s="134">
        <v>8.2000000000000003E-2</v>
      </c>
      <c r="AP1078" s="134">
        <v>0.05</v>
      </c>
      <c r="AQ1078" s="134">
        <v>66</v>
      </c>
      <c r="AR1078" s="134">
        <v>6</v>
      </c>
      <c r="AS1078" s="134"/>
      <c r="AT1078" s="133" t="s">
        <v>7086</v>
      </c>
      <c r="AU1078" s="133" t="s">
        <v>7066</v>
      </c>
      <c r="AV1078" s="133" t="s">
        <v>9597</v>
      </c>
      <c r="AW1078" s="133" t="s">
        <v>9628</v>
      </c>
    </row>
    <row r="1079" spans="1:49" x14ac:dyDescent="0.25">
      <c r="A1079" s="80" t="s">
        <v>1800</v>
      </c>
      <c r="B1079" s="80" t="s">
        <v>1816</v>
      </c>
      <c r="C1079" s="80" t="s">
        <v>11502</v>
      </c>
      <c r="D1079" s="80" t="s">
        <v>11586</v>
      </c>
      <c r="E1079" s="80" t="s">
        <v>1767</v>
      </c>
      <c r="F1079" s="80" t="s">
        <v>11611</v>
      </c>
      <c r="G1079" s="80" t="s">
        <v>9668</v>
      </c>
      <c r="H1079" s="80" t="s">
        <v>11612</v>
      </c>
      <c r="I1079" s="80" t="s">
        <v>5377</v>
      </c>
      <c r="K1079" s="80" t="s">
        <v>12337</v>
      </c>
      <c r="L1079" s="80" t="s">
        <v>11470</v>
      </c>
      <c r="M1079" s="80" t="s">
        <v>11554</v>
      </c>
      <c r="N1079" s="80" t="s">
        <v>11808</v>
      </c>
      <c r="O1079" s="80" t="s">
        <v>11830</v>
      </c>
      <c r="P1079" s="80" t="s">
        <v>11831</v>
      </c>
      <c r="Q1079" s="80" t="s">
        <v>5374</v>
      </c>
      <c r="R1079" s="80" t="s">
        <v>11832</v>
      </c>
      <c r="S1079" s="80" t="s">
        <v>1768</v>
      </c>
      <c r="T1079" s="80" t="s">
        <v>1767</v>
      </c>
      <c r="U1079" s="110">
        <v>8.1</v>
      </c>
      <c r="V1079" s="110">
        <v>40.5</v>
      </c>
      <c r="W1079" s="91">
        <v>2.0249999999999999</v>
      </c>
      <c r="X1079" s="91">
        <v>20.25</v>
      </c>
      <c r="Y1079" s="110" t="s">
        <v>7087</v>
      </c>
      <c r="Z1079" s="110" t="s">
        <v>1</v>
      </c>
      <c r="AB1079" s="133" t="s">
        <v>12061</v>
      </c>
      <c r="AC1079" s="133" t="s">
        <v>12061</v>
      </c>
      <c r="AD1079" s="133" t="s">
        <v>1759</v>
      </c>
      <c r="AE1079" s="79">
        <v>10</v>
      </c>
      <c r="AF1079" s="79" t="s">
        <v>12123</v>
      </c>
      <c r="AG1079" s="134">
        <v>1.125</v>
      </c>
      <c r="AH1079" s="134">
        <v>6.5</v>
      </c>
      <c r="AI1079" s="134">
        <v>6.5</v>
      </c>
      <c r="AJ1079" s="134">
        <v>0.309</v>
      </c>
      <c r="AK1079" s="134">
        <v>13.574999999999999</v>
      </c>
      <c r="AL1079" s="134">
        <v>8.9499999999999993</v>
      </c>
      <c r="AM1079" s="134">
        <v>7.0250000000000004</v>
      </c>
      <c r="AN1079" s="134">
        <v>3.58</v>
      </c>
      <c r="AO1079" s="134">
        <v>0.49399999999999999</v>
      </c>
      <c r="AP1079" s="134">
        <v>5.5E-2</v>
      </c>
      <c r="AQ1079" s="134">
        <v>12.875</v>
      </c>
      <c r="AR1079" s="134">
        <v>12.875</v>
      </c>
      <c r="AS1079" s="134">
        <v>0.01</v>
      </c>
      <c r="AT1079" s="133" t="s">
        <v>7070</v>
      </c>
      <c r="AU1079" s="133" t="s">
        <v>1758</v>
      </c>
      <c r="AV1079" s="133" t="s">
        <v>9601</v>
      </c>
      <c r="AW1079" s="133" t="s">
        <v>9630</v>
      </c>
    </row>
    <row r="1080" spans="1:49" x14ac:dyDescent="0.25">
      <c r="A1080" s="80" t="s">
        <v>1800</v>
      </c>
      <c r="B1080" s="80" t="s">
        <v>1815</v>
      </c>
      <c r="C1080" s="80" t="s">
        <v>10540</v>
      </c>
      <c r="D1080" s="80" t="s">
        <v>10541</v>
      </c>
      <c r="E1080" s="80" t="s">
        <v>1767</v>
      </c>
      <c r="F1080" s="80" t="s">
        <v>10542</v>
      </c>
      <c r="G1080" s="80" t="s">
        <v>9785</v>
      </c>
      <c r="H1080" s="80" t="s">
        <v>10543</v>
      </c>
      <c r="I1080" s="80" t="s">
        <v>5377</v>
      </c>
      <c r="K1080" s="80" t="s">
        <v>12342</v>
      </c>
      <c r="L1080" s="80" t="s">
        <v>12150</v>
      </c>
      <c r="M1080" s="80" t="s">
        <v>12443</v>
      </c>
      <c r="N1080" s="80" t="s">
        <v>12440</v>
      </c>
      <c r="O1080" s="80" t="s">
        <v>3825</v>
      </c>
      <c r="P1080" s="80" t="s">
        <v>1</v>
      </c>
      <c r="Q1080" s="80" t="s">
        <v>5374</v>
      </c>
      <c r="R1080" s="80" t="s">
        <v>12444</v>
      </c>
      <c r="S1080" s="80" t="s">
        <v>1759</v>
      </c>
      <c r="T1080" s="80" t="s">
        <v>1759</v>
      </c>
      <c r="U1080" s="110">
        <v>800.25</v>
      </c>
      <c r="V1080" s="110">
        <v>400.125</v>
      </c>
      <c r="W1080" s="91">
        <v>200.0625</v>
      </c>
      <c r="X1080" s="91">
        <v>200.0625</v>
      </c>
      <c r="Y1080" s="110" t="s">
        <v>7087</v>
      </c>
      <c r="Z1080" s="110" t="s">
        <v>1</v>
      </c>
      <c r="AB1080" s="133" t="s">
        <v>12970</v>
      </c>
      <c r="AC1080" s="133" t="s">
        <v>12970</v>
      </c>
      <c r="AD1080" s="133" t="s">
        <v>1759</v>
      </c>
      <c r="AE1080" s="79">
        <v>1</v>
      </c>
      <c r="AF1080" s="79" t="s">
        <v>15798</v>
      </c>
      <c r="AG1080" s="134"/>
      <c r="AH1080" s="134"/>
      <c r="AI1080" s="134"/>
      <c r="AJ1080" s="134"/>
      <c r="AK1080" s="134">
        <v>48.314999999999998</v>
      </c>
      <c r="AL1080" s="134">
        <v>16.22</v>
      </c>
      <c r="AM1080" s="134">
        <v>9.5950000000000006</v>
      </c>
      <c r="AN1080" s="134">
        <v>34.598999999999997</v>
      </c>
      <c r="AO1080" s="134">
        <v>4.351</v>
      </c>
      <c r="AP1080" s="134"/>
      <c r="AQ1080" s="134"/>
      <c r="AR1080" s="134"/>
      <c r="AS1080" s="134"/>
      <c r="AT1080" s="133" t="s">
        <v>1764</v>
      </c>
      <c r="AU1080" s="133" t="s">
        <v>1769</v>
      </c>
      <c r="AV1080" s="133" t="s">
        <v>9603</v>
      </c>
      <c r="AW1080" s="133" t="s">
        <v>9630</v>
      </c>
    </row>
    <row r="1081" spans="1:49" x14ac:dyDescent="0.25">
      <c r="A1081" s="80" t="s">
        <v>1779</v>
      </c>
      <c r="B1081" s="80" t="s">
        <v>1809</v>
      </c>
      <c r="C1081" s="80" t="s">
        <v>1783</v>
      </c>
      <c r="D1081" s="80" t="s">
        <v>10318</v>
      </c>
      <c r="E1081" s="80" t="s">
        <v>7086</v>
      </c>
      <c r="F1081" s="80" t="s">
        <v>10319</v>
      </c>
      <c r="G1081" s="80" t="s">
        <v>9797</v>
      </c>
      <c r="H1081" s="80" t="s">
        <v>10320</v>
      </c>
      <c r="I1081" s="80" t="s">
        <v>9635</v>
      </c>
      <c r="K1081" s="80" t="s">
        <v>1820</v>
      </c>
      <c r="L1081" s="80" t="s">
        <v>1092</v>
      </c>
      <c r="M1081" s="80" t="s">
        <v>3100</v>
      </c>
      <c r="N1081" s="80" t="s">
        <v>3464</v>
      </c>
      <c r="O1081" s="80" t="s">
        <v>3881</v>
      </c>
      <c r="P1081" s="80" t="s">
        <v>5176</v>
      </c>
      <c r="Q1081" s="80" t="s">
        <v>5374</v>
      </c>
      <c r="R1081" s="80" t="s">
        <v>6689</v>
      </c>
      <c r="S1081" s="80" t="s">
        <v>1759</v>
      </c>
      <c r="T1081" s="80" t="s">
        <v>1758</v>
      </c>
      <c r="U1081" s="110">
        <v>9.4499999999999993</v>
      </c>
      <c r="V1081" s="110">
        <v>28.35</v>
      </c>
      <c r="W1081" s="91">
        <v>4.1107500000000003</v>
      </c>
      <c r="X1081" s="91">
        <v>24.6645</v>
      </c>
      <c r="Y1081" s="110" t="s">
        <v>14932</v>
      </c>
      <c r="Z1081" s="110" t="s">
        <v>1</v>
      </c>
      <c r="AB1081" s="133" t="s">
        <v>8399</v>
      </c>
      <c r="AC1081" s="133" t="s">
        <v>9446</v>
      </c>
      <c r="AD1081" s="133" t="s">
        <v>1757</v>
      </c>
      <c r="AE1081" s="79">
        <v>72</v>
      </c>
      <c r="AF1081" s="79" t="s">
        <v>11349</v>
      </c>
      <c r="AG1081" s="134">
        <v>0.25</v>
      </c>
      <c r="AH1081" s="134">
        <v>9.25</v>
      </c>
      <c r="AI1081" s="134">
        <v>12.5</v>
      </c>
      <c r="AJ1081" s="134">
        <v>0.19500000000000001</v>
      </c>
      <c r="AK1081" s="134">
        <v>12.75</v>
      </c>
      <c r="AL1081" s="134">
        <v>9.5</v>
      </c>
      <c r="AM1081" s="134">
        <v>1.42</v>
      </c>
      <c r="AN1081" s="134">
        <v>1.22</v>
      </c>
      <c r="AO1081" s="134">
        <v>0.1</v>
      </c>
      <c r="AP1081" s="134"/>
      <c r="AQ1081" s="134"/>
      <c r="AR1081" s="134"/>
      <c r="AS1081" s="134"/>
      <c r="AT1081" s="133" t="s">
        <v>1771</v>
      </c>
      <c r="AU1081" s="133" t="s">
        <v>7083</v>
      </c>
      <c r="AV1081" s="133" t="s">
        <v>9597</v>
      </c>
      <c r="AW1081" s="133" t="s">
        <v>9629</v>
      </c>
    </row>
    <row r="1082" spans="1:49" x14ac:dyDescent="0.25">
      <c r="A1082" s="80" t="s">
        <v>1800</v>
      </c>
      <c r="B1082" s="80" t="s">
        <v>1816</v>
      </c>
      <c r="C1082" s="80" t="s">
        <v>11503</v>
      </c>
      <c r="D1082" s="80" t="s">
        <v>11587</v>
      </c>
      <c r="E1082" s="80" t="s">
        <v>1767</v>
      </c>
      <c r="F1082" s="80" t="s">
        <v>11613</v>
      </c>
      <c r="G1082" s="80" t="s">
        <v>9695</v>
      </c>
      <c r="H1082" s="80" t="s">
        <v>11614</v>
      </c>
      <c r="I1082" s="80" t="s">
        <v>5377</v>
      </c>
      <c r="K1082" s="80" t="s">
        <v>12337</v>
      </c>
      <c r="L1082" s="80" t="s">
        <v>11471</v>
      </c>
      <c r="M1082" s="80" t="s">
        <v>11555</v>
      </c>
      <c r="N1082" s="80" t="s">
        <v>11808</v>
      </c>
      <c r="O1082" s="80" t="s">
        <v>11833</v>
      </c>
      <c r="P1082" s="80" t="s">
        <v>11834</v>
      </c>
      <c r="Q1082" s="80" t="s">
        <v>5374</v>
      </c>
      <c r="R1082" s="80" t="s">
        <v>11835</v>
      </c>
      <c r="S1082" s="80" t="s">
        <v>1773</v>
      </c>
      <c r="T1082" s="80" t="s">
        <v>1767</v>
      </c>
      <c r="U1082" s="110">
        <v>7.15</v>
      </c>
      <c r="V1082" s="110">
        <v>35.75</v>
      </c>
      <c r="W1082" s="91">
        <v>1.7875000000000001</v>
      </c>
      <c r="X1082" s="91">
        <v>17.875</v>
      </c>
      <c r="Y1082" s="110" t="s">
        <v>7087</v>
      </c>
      <c r="Z1082" s="110" t="s">
        <v>1</v>
      </c>
      <c r="AB1082" s="133" t="s">
        <v>12062</v>
      </c>
      <c r="AC1082" s="133" t="s">
        <v>12062</v>
      </c>
      <c r="AD1082" s="133" t="s">
        <v>1759</v>
      </c>
      <c r="AE1082" s="79">
        <v>10</v>
      </c>
      <c r="AF1082" s="79" t="s">
        <v>11397</v>
      </c>
      <c r="AG1082" s="134">
        <v>0.75</v>
      </c>
      <c r="AH1082" s="134">
        <v>6.875</v>
      </c>
      <c r="AI1082" s="134">
        <v>6.875</v>
      </c>
      <c r="AJ1082" s="134">
        <v>0.29399999999999998</v>
      </c>
      <c r="AK1082" s="134">
        <v>8.4499999999999993</v>
      </c>
      <c r="AL1082" s="134">
        <v>7.3250000000000002</v>
      </c>
      <c r="AM1082" s="134">
        <v>7.5250000000000004</v>
      </c>
      <c r="AN1082" s="134">
        <v>3.26</v>
      </c>
      <c r="AO1082" s="134">
        <v>0.27</v>
      </c>
      <c r="AP1082" s="134">
        <v>0.5</v>
      </c>
      <c r="AQ1082" s="134">
        <v>6.75</v>
      </c>
      <c r="AR1082" s="134">
        <v>6.75</v>
      </c>
      <c r="AS1082" s="134">
        <v>1.6E-2</v>
      </c>
      <c r="AT1082" s="133" t="s">
        <v>9568</v>
      </c>
      <c r="AU1082" s="133" t="s">
        <v>1758</v>
      </c>
      <c r="AV1082" s="133" t="s">
        <v>9603</v>
      </c>
      <c r="AW1082" s="133" t="s">
        <v>9630</v>
      </c>
    </row>
    <row r="1083" spans="1:49" x14ac:dyDescent="0.25">
      <c r="A1083" s="80" t="s">
        <v>1779</v>
      </c>
      <c r="B1083" s="80" t="s">
        <v>1797</v>
      </c>
      <c r="C1083" s="80" t="s">
        <v>9555</v>
      </c>
      <c r="D1083" s="80" t="s">
        <v>10289</v>
      </c>
      <c r="E1083" s="80" t="s">
        <v>1787</v>
      </c>
      <c r="F1083" s="80" t="s">
        <v>10290</v>
      </c>
      <c r="G1083" s="80" t="s">
        <v>9753</v>
      </c>
      <c r="H1083" s="80" t="s">
        <v>10291</v>
      </c>
      <c r="I1083" s="80" t="s">
        <v>9635</v>
      </c>
      <c r="K1083" s="80" t="s">
        <v>1820</v>
      </c>
      <c r="L1083" s="80" t="s">
        <v>279</v>
      </c>
      <c r="M1083" s="80" t="s">
        <v>2546</v>
      </c>
      <c r="N1083" s="80" t="s">
        <v>3387</v>
      </c>
      <c r="O1083" s="80" t="s">
        <v>3712</v>
      </c>
      <c r="P1083" s="80" t="s">
        <v>4675</v>
      </c>
      <c r="Q1083" s="80" t="s">
        <v>5374</v>
      </c>
      <c r="R1083" s="80" t="s">
        <v>6112</v>
      </c>
      <c r="S1083" s="80" t="s">
        <v>1759</v>
      </c>
      <c r="T1083" s="80" t="s">
        <v>1757</v>
      </c>
      <c r="U1083" s="110">
        <v>2.4</v>
      </c>
      <c r="V1083" s="110">
        <v>14.4</v>
      </c>
      <c r="W1083" s="91">
        <v>0.9</v>
      </c>
      <c r="X1083" s="91">
        <v>10.8</v>
      </c>
      <c r="Y1083" s="110" t="s">
        <v>7087</v>
      </c>
      <c r="Z1083" s="110" t="s">
        <v>1</v>
      </c>
      <c r="AB1083" s="133" t="s">
        <v>7821</v>
      </c>
      <c r="AC1083" s="133" t="s">
        <v>9160</v>
      </c>
      <c r="AD1083" s="133" t="s">
        <v>1762</v>
      </c>
      <c r="AE1083" s="79">
        <v>288</v>
      </c>
      <c r="AF1083" s="79" t="s">
        <v>11233</v>
      </c>
      <c r="AG1083" s="134">
        <v>0.625</v>
      </c>
      <c r="AH1083" s="134">
        <v>2</v>
      </c>
      <c r="AI1083" s="134">
        <v>4.5</v>
      </c>
      <c r="AJ1083" s="134">
        <v>3.3000000000000002E-2</v>
      </c>
      <c r="AK1083" s="134">
        <v>9.8000000000000007</v>
      </c>
      <c r="AL1083" s="134">
        <v>6.8</v>
      </c>
      <c r="AM1083" s="134">
        <v>2.0499999999999998</v>
      </c>
      <c r="AN1083" s="134">
        <v>0.41</v>
      </c>
      <c r="AO1083" s="134">
        <v>7.9000000000000001E-2</v>
      </c>
      <c r="AP1083" s="134">
        <v>0.5</v>
      </c>
      <c r="AQ1083" s="134">
        <v>1.625</v>
      </c>
      <c r="AR1083" s="134">
        <v>2.875</v>
      </c>
      <c r="AS1083" s="134"/>
      <c r="AT1083" s="133" t="s">
        <v>9567</v>
      </c>
      <c r="AU1083" s="133" t="s">
        <v>9554</v>
      </c>
      <c r="AV1083" s="133" t="s">
        <v>9609</v>
      </c>
      <c r="AW1083" s="133" t="s">
        <v>9632</v>
      </c>
    </row>
    <row r="1084" spans="1:49" x14ac:dyDescent="0.25">
      <c r="A1084" s="80" t="s">
        <v>1779</v>
      </c>
      <c r="B1084" s="80" t="s">
        <v>1780</v>
      </c>
      <c r="C1084" s="80" t="s">
        <v>9650</v>
      </c>
      <c r="D1084" s="80" t="s">
        <v>9651</v>
      </c>
      <c r="E1084" s="80" t="s">
        <v>1772</v>
      </c>
      <c r="F1084" s="80" t="s">
        <v>9652</v>
      </c>
      <c r="G1084" s="80" t="s">
        <v>9644</v>
      </c>
      <c r="H1084" s="80" t="s">
        <v>9653</v>
      </c>
      <c r="I1084" s="80" t="s">
        <v>5375</v>
      </c>
      <c r="K1084" s="80" t="s">
        <v>1820</v>
      </c>
      <c r="L1084" s="80" t="s">
        <v>1171</v>
      </c>
      <c r="M1084" s="80" t="s">
        <v>2954</v>
      </c>
      <c r="N1084" s="80" t="s">
        <v>3376</v>
      </c>
      <c r="O1084" s="80" t="s">
        <v>3516</v>
      </c>
      <c r="P1084" s="80" t="s">
        <v>4529</v>
      </c>
      <c r="Q1084" s="80" t="s">
        <v>5375</v>
      </c>
      <c r="R1084" s="80" t="s">
        <v>6542</v>
      </c>
      <c r="S1084" s="80" t="s">
        <v>1762</v>
      </c>
      <c r="T1084" s="80" t="s">
        <v>1757</v>
      </c>
      <c r="U1084" s="110">
        <v>6.4</v>
      </c>
      <c r="V1084" s="110">
        <v>38.4</v>
      </c>
      <c r="W1084" s="91">
        <v>1.6588000000000001</v>
      </c>
      <c r="X1084" s="91">
        <v>19.9056</v>
      </c>
      <c r="Y1084" s="110" t="s">
        <v>14932</v>
      </c>
      <c r="Z1084" s="110" t="s">
        <v>1</v>
      </c>
      <c r="AB1084" s="133" t="s">
        <v>8252</v>
      </c>
      <c r="AC1084" s="133" t="s">
        <v>9365</v>
      </c>
      <c r="AD1084" s="133" t="s">
        <v>1760</v>
      </c>
      <c r="AE1084" s="79">
        <v>96</v>
      </c>
      <c r="AF1084" s="79" t="s">
        <v>11078</v>
      </c>
      <c r="AG1084" s="134">
        <v>1</v>
      </c>
      <c r="AH1084" s="134">
        <v>4.9370000000000003</v>
      </c>
      <c r="AI1084" s="134">
        <v>9.9369999999999994</v>
      </c>
      <c r="AJ1084" s="134">
        <v>0.29599999999999999</v>
      </c>
      <c r="AK1084" s="134">
        <v>8.75</v>
      </c>
      <c r="AL1084" s="134">
        <v>7.75</v>
      </c>
      <c r="AM1084" s="134">
        <v>5.25</v>
      </c>
      <c r="AN1084" s="134">
        <v>3.7</v>
      </c>
      <c r="AO1084" s="134">
        <v>0.20599999999999999</v>
      </c>
      <c r="AP1084" s="134">
        <v>0.125</v>
      </c>
      <c r="AQ1084" s="134">
        <v>1</v>
      </c>
      <c r="AR1084" s="134">
        <v>7</v>
      </c>
      <c r="AS1084" s="134">
        <v>1.2E-2</v>
      </c>
      <c r="AT1084" s="133" t="s">
        <v>9567</v>
      </c>
      <c r="AU1084" s="133" t="s">
        <v>7075</v>
      </c>
      <c r="AV1084" s="133" t="s">
        <v>9598</v>
      </c>
      <c r="AW1084" s="133" t="s">
        <v>9629</v>
      </c>
    </row>
    <row r="1085" spans="1:49" x14ac:dyDescent="0.25">
      <c r="A1085" s="80" t="s">
        <v>1800</v>
      </c>
      <c r="B1085" s="80" t="s">
        <v>1815</v>
      </c>
      <c r="C1085" s="80" t="s">
        <v>10231</v>
      </c>
      <c r="D1085" s="80" t="s">
        <v>10232</v>
      </c>
      <c r="E1085" s="80" t="s">
        <v>1767</v>
      </c>
      <c r="F1085" s="80" t="s">
        <v>9743</v>
      </c>
      <c r="G1085" s="80" t="s">
        <v>9744</v>
      </c>
      <c r="H1085" s="80" t="s">
        <v>9732</v>
      </c>
      <c r="I1085" s="80" t="s">
        <v>5377</v>
      </c>
      <c r="K1085" s="80" t="s">
        <v>12342</v>
      </c>
      <c r="L1085" s="80" t="s">
        <v>12151</v>
      </c>
      <c r="M1085" s="80" t="s">
        <v>13207</v>
      </c>
      <c r="N1085" s="80" t="s">
        <v>12440</v>
      </c>
      <c r="O1085" s="80" t="s">
        <v>3537</v>
      </c>
      <c r="P1085" s="80" t="s">
        <v>13983</v>
      </c>
      <c r="Q1085" s="80" t="s">
        <v>5374</v>
      </c>
      <c r="R1085" s="80" t="s">
        <v>12446</v>
      </c>
      <c r="S1085" s="80" t="s">
        <v>1765</v>
      </c>
      <c r="T1085" s="80" t="s">
        <v>1757</v>
      </c>
      <c r="U1085" s="110">
        <v>5.05</v>
      </c>
      <c r="V1085" s="110">
        <v>30.3</v>
      </c>
      <c r="W1085" s="91">
        <v>1.2625</v>
      </c>
      <c r="X1085" s="91">
        <v>15.15</v>
      </c>
      <c r="Y1085" s="110" t="s">
        <v>7087</v>
      </c>
      <c r="Z1085" s="110" t="s">
        <v>1</v>
      </c>
      <c r="AB1085" s="133" t="s">
        <v>12971</v>
      </c>
      <c r="AC1085" s="133" t="s">
        <v>12971</v>
      </c>
      <c r="AD1085" s="133" t="s">
        <v>1759</v>
      </c>
      <c r="AE1085" s="79">
        <v>12</v>
      </c>
      <c r="AF1085" s="79" t="s">
        <v>11127</v>
      </c>
      <c r="AG1085" s="134">
        <v>0.625</v>
      </c>
      <c r="AH1085" s="134">
        <v>5</v>
      </c>
      <c r="AI1085" s="134">
        <v>5</v>
      </c>
      <c r="AJ1085" s="134">
        <v>0.09</v>
      </c>
      <c r="AK1085" s="134">
        <v>10.125</v>
      </c>
      <c r="AL1085" s="134">
        <v>5.375</v>
      </c>
      <c r="AM1085" s="134">
        <v>5.5</v>
      </c>
      <c r="AN1085" s="134">
        <v>1.25</v>
      </c>
      <c r="AO1085" s="134">
        <v>0.17299999999999999</v>
      </c>
      <c r="AP1085" s="134">
        <v>5.5E-2</v>
      </c>
      <c r="AQ1085" s="134">
        <v>10</v>
      </c>
      <c r="AR1085" s="134">
        <v>10</v>
      </c>
      <c r="AS1085" s="134">
        <v>6.0000000000000001E-3</v>
      </c>
      <c r="AT1085" s="133" t="s">
        <v>1768</v>
      </c>
      <c r="AU1085" s="133" t="s">
        <v>1760</v>
      </c>
      <c r="AV1085" s="133" t="s">
        <v>9601</v>
      </c>
      <c r="AW1085" s="133" t="s">
        <v>9630</v>
      </c>
    </row>
    <row r="1086" spans="1:49" x14ac:dyDescent="0.25">
      <c r="A1086" s="80" t="s">
        <v>1800</v>
      </c>
      <c r="B1086" s="80" t="s">
        <v>1816</v>
      </c>
      <c r="C1086" s="80" t="s">
        <v>11504</v>
      </c>
      <c r="D1086" s="80" t="s">
        <v>11588</v>
      </c>
      <c r="E1086" s="80" t="s">
        <v>1767</v>
      </c>
      <c r="F1086" s="80" t="s">
        <v>11615</v>
      </c>
      <c r="G1086" s="80" t="s">
        <v>9677</v>
      </c>
      <c r="H1086" s="80" t="s">
        <v>11616</v>
      </c>
      <c r="I1086" s="80" t="s">
        <v>5377</v>
      </c>
      <c r="K1086" s="80" t="s">
        <v>12337</v>
      </c>
      <c r="L1086" s="80" t="s">
        <v>11472</v>
      </c>
      <c r="M1086" s="80" t="s">
        <v>11556</v>
      </c>
      <c r="N1086" s="80" t="s">
        <v>11808</v>
      </c>
      <c r="O1086" s="80" t="s">
        <v>11836</v>
      </c>
      <c r="P1086" s="80" t="s">
        <v>11837</v>
      </c>
      <c r="Q1086" s="80" t="s">
        <v>5374</v>
      </c>
      <c r="R1086" s="80" t="s">
        <v>11838</v>
      </c>
      <c r="S1086" s="80" t="s">
        <v>1773</v>
      </c>
      <c r="T1086" s="80" t="s">
        <v>1767</v>
      </c>
      <c r="U1086" s="110">
        <v>9.4499999999999993</v>
      </c>
      <c r="V1086" s="110">
        <v>47.25</v>
      </c>
      <c r="W1086" s="91">
        <v>2.3624999999999998</v>
      </c>
      <c r="X1086" s="91">
        <v>23.625</v>
      </c>
      <c r="Y1086" s="110" t="s">
        <v>7087</v>
      </c>
      <c r="Z1086" s="110" t="s">
        <v>1</v>
      </c>
      <c r="AB1086" s="133" t="s">
        <v>12063</v>
      </c>
      <c r="AC1086" s="133" t="s">
        <v>12063</v>
      </c>
      <c r="AD1086" s="133" t="s">
        <v>1759</v>
      </c>
      <c r="AE1086" s="79">
        <v>10</v>
      </c>
      <c r="AF1086" s="79" t="s">
        <v>12124</v>
      </c>
      <c r="AG1086" s="134">
        <v>1</v>
      </c>
      <c r="AH1086" s="134">
        <v>8.875</v>
      </c>
      <c r="AI1086" s="134">
        <v>8.875</v>
      </c>
      <c r="AJ1086" s="134">
        <v>0.51900000000000002</v>
      </c>
      <c r="AK1086" s="134">
        <v>12.813000000000001</v>
      </c>
      <c r="AL1086" s="134">
        <v>9.3130000000000006</v>
      </c>
      <c r="AM1086" s="134">
        <v>9.5</v>
      </c>
      <c r="AN1086" s="134">
        <v>5.85</v>
      </c>
      <c r="AO1086" s="134">
        <v>0.65600000000000003</v>
      </c>
      <c r="AP1086" s="134">
        <v>0.5</v>
      </c>
      <c r="AQ1086" s="134">
        <v>8.75</v>
      </c>
      <c r="AR1086" s="134">
        <v>8.75</v>
      </c>
      <c r="AS1086" s="134">
        <v>0.03</v>
      </c>
      <c r="AT1086" s="133" t="s">
        <v>1765</v>
      </c>
      <c r="AU1086" s="133" t="s">
        <v>7065</v>
      </c>
      <c r="AV1086" s="133" t="s">
        <v>9603</v>
      </c>
      <c r="AW1086" s="133" t="s">
        <v>9630</v>
      </c>
    </row>
    <row r="1087" spans="1:49" x14ac:dyDescent="0.25">
      <c r="A1087" s="80" t="s">
        <v>1779</v>
      </c>
      <c r="B1087" s="80" t="s">
        <v>1809</v>
      </c>
      <c r="C1087" s="80" t="s">
        <v>10590</v>
      </c>
      <c r="D1087" s="80" t="s">
        <v>10591</v>
      </c>
      <c r="E1087" s="80" t="s">
        <v>7086</v>
      </c>
      <c r="F1087" s="80" t="s">
        <v>10592</v>
      </c>
      <c r="G1087" s="80" t="s">
        <v>10345</v>
      </c>
      <c r="H1087" s="80" t="s">
        <v>10593</v>
      </c>
      <c r="I1087" s="80" t="s">
        <v>9635</v>
      </c>
      <c r="K1087" s="80" t="s">
        <v>1820</v>
      </c>
      <c r="L1087" s="80" t="s">
        <v>1100</v>
      </c>
      <c r="M1087" s="80" t="s">
        <v>3101</v>
      </c>
      <c r="N1087" s="80" t="s">
        <v>3464</v>
      </c>
      <c r="O1087" s="80" t="s">
        <v>3899</v>
      </c>
      <c r="P1087" s="80" t="s">
        <v>5177</v>
      </c>
      <c r="Q1087" s="80" t="s">
        <v>5374</v>
      </c>
      <c r="R1087" s="80" t="s">
        <v>6690</v>
      </c>
      <c r="S1087" s="80" t="s">
        <v>1769</v>
      </c>
      <c r="T1087" s="80" t="s">
        <v>1757</v>
      </c>
      <c r="U1087" s="110">
        <v>8.8000000000000007</v>
      </c>
      <c r="V1087" s="110">
        <v>52.8</v>
      </c>
      <c r="W1087" s="91">
        <v>3.8279999999999998</v>
      </c>
      <c r="X1087" s="91">
        <v>45.936</v>
      </c>
      <c r="Y1087" s="110" t="s">
        <v>14932</v>
      </c>
      <c r="Z1087" s="110" t="s">
        <v>1</v>
      </c>
      <c r="AB1087" s="133" t="s">
        <v>8400</v>
      </c>
      <c r="AC1087" s="133" t="s">
        <v>9447</v>
      </c>
      <c r="AD1087" s="133" t="s">
        <v>1757</v>
      </c>
      <c r="AE1087" s="79">
        <v>144</v>
      </c>
      <c r="AF1087" s="79" t="s">
        <v>11387</v>
      </c>
      <c r="AG1087" s="134">
        <v>0.55000000000000004</v>
      </c>
      <c r="AH1087" s="134">
        <v>8.27</v>
      </c>
      <c r="AI1087" s="134">
        <v>10.24</v>
      </c>
      <c r="AJ1087" s="134">
        <v>0.27500000000000002</v>
      </c>
      <c r="AK1087" s="134">
        <v>17.32</v>
      </c>
      <c r="AL1087" s="134">
        <v>10.63</v>
      </c>
      <c r="AM1087" s="134">
        <v>4.13</v>
      </c>
      <c r="AN1087" s="134">
        <v>3.44</v>
      </c>
      <c r="AO1087" s="134">
        <v>0.44</v>
      </c>
      <c r="AP1087" s="134"/>
      <c r="AQ1087" s="134"/>
      <c r="AR1087" s="134"/>
      <c r="AS1087" s="134"/>
      <c r="AT1087" s="133" t="s">
        <v>1767</v>
      </c>
      <c r="AU1087" s="133" t="s">
        <v>1783</v>
      </c>
      <c r="AV1087" s="133" t="s">
        <v>9597</v>
      </c>
      <c r="AW1087" s="133" t="s">
        <v>9629</v>
      </c>
    </row>
    <row r="1088" spans="1:49" x14ac:dyDescent="0.25">
      <c r="A1088" s="80" t="s">
        <v>1779</v>
      </c>
      <c r="B1088" s="80" t="s">
        <v>1797</v>
      </c>
      <c r="C1088" s="80" t="s">
        <v>9555</v>
      </c>
      <c r="D1088" s="80" t="s">
        <v>10289</v>
      </c>
      <c r="E1088" s="80" t="s">
        <v>1787</v>
      </c>
      <c r="F1088" s="80" t="s">
        <v>10290</v>
      </c>
      <c r="G1088" s="80" t="s">
        <v>9753</v>
      </c>
      <c r="H1088" s="80" t="s">
        <v>10291</v>
      </c>
      <c r="I1088" s="80" t="s">
        <v>9635</v>
      </c>
      <c r="K1088" s="80" t="s">
        <v>1820</v>
      </c>
      <c r="L1088" s="80" t="s">
        <v>837</v>
      </c>
      <c r="M1088" s="80" t="s">
        <v>2547</v>
      </c>
      <c r="N1088" s="80" t="s">
        <v>3387</v>
      </c>
      <c r="O1088" s="80" t="s">
        <v>3713</v>
      </c>
      <c r="P1088" s="80" t="s">
        <v>4676</v>
      </c>
      <c r="Q1088" s="80" t="s">
        <v>5374</v>
      </c>
      <c r="R1088" s="80" t="s">
        <v>6113</v>
      </c>
      <c r="S1088" s="80" t="s">
        <v>1759</v>
      </c>
      <c r="T1088" s="80" t="s">
        <v>1757</v>
      </c>
      <c r="U1088" s="110">
        <v>2.4</v>
      </c>
      <c r="V1088" s="110">
        <v>14.4</v>
      </c>
      <c r="W1088" s="91">
        <v>0.9</v>
      </c>
      <c r="X1088" s="91">
        <v>10.8</v>
      </c>
      <c r="Y1088" s="110" t="s">
        <v>7087</v>
      </c>
      <c r="Z1088" s="110" t="s">
        <v>1</v>
      </c>
      <c r="AB1088" s="133" t="s">
        <v>7822</v>
      </c>
      <c r="AC1088" s="133" t="s">
        <v>9161</v>
      </c>
      <c r="AD1088" s="133" t="s">
        <v>1762</v>
      </c>
      <c r="AE1088" s="79">
        <v>288</v>
      </c>
      <c r="AF1088" s="79" t="s">
        <v>11233</v>
      </c>
      <c r="AG1088" s="134">
        <v>0.625</v>
      </c>
      <c r="AH1088" s="134">
        <v>2</v>
      </c>
      <c r="AI1088" s="134">
        <v>4.5</v>
      </c>
      <c r="AJ1088" s="134">
        <v>3.3000000000000002E-2</v>
      </c>
      <c r="AK1088" s="134">
        <v>9.8000000000000007</v>
      </c>
      <c r="AL1088" s="134">
        <v>6.8</v>
      </c>
      <c r="AM1088" s="134">
        <v>2.0499999999999998</v>
      </c>
      <c r="AN1088" s="134">
        <v>0.41</v>
      </c>
      <c r="AO1088" s="134">
        <v>7.9000000000000001E-2</v>
      </c>
      <c r="AP1088" s="134">
        <v>0.5</v>
      </c>
      <c r="AQ1088" s="134">
        <v>1.625</v>
      </c>
      <c r="AR1088" s="134">
        <v>2.875</v>
      </c>
      <c r="AS1088" s="134"/>
      <c r="AT1088" s="133" t="s">
        <v>9567</v>
      </c>
      <c r="AU1088" s="133" t="s">
        <v>9554</v>
      </c>
      <c r="AV1088" s="133" t="s">
        <v>9609</v>
      </c>
      <c r="AW1088" s="133" t="s">
        <v>9632</v>
      </c>
    </row>
    <row r="1089" spans="1:49" x14ac:dyDescent="0.25">
      <c r="A1089" s="80" t="s">
        <v>1779</v>
      </c>
      <c r="B1089" s="80" t="s">
        <v>1789</v>
      </c>
      <c r="C1089" s="80" t="s">
        <v>9636</v>
      </c>
      <c r="D1089" s="80" t="s">
        <v>9637</v>
      </c>
      <c r="E1089" s="80" t="s">
        <v>1787</v>
      </c>
      <c r="F1089" s="80" t="s">
        <v>10349</v>
      </c>
      <c r="G1089" s="80" t="s">
        <v>9734</v>
      </c>
      <c r="H1089" s="80" t="s">
        <v>10350</v>
      </c>
      <c r="I1089" s="80" t="s">
        <v>9635</v>
      </c>
      <c r="K1089" s="80" t="s">
        <v>1820</v>
      </c>
      <c r="L1089" s="80" t="s">
        <v>849</v>
      </c>
      <c r="M1089" s="80" t="s">
        <v>2961</v>
      </c>
      <c r="N1089" s="80" t="s">
        <v>3447</v>
      </c>
      <c r="O1089" s="80" t="s">
        <v>3544</v>
      </c>
      <c r="P1089" s="80" t="s">
        <v>5054</v>
      </c>
      <c r="Q1089" s="80" t="s">
        <v>5374</v>
      </c>
      <c r="R1089" s="80" t="s">
        <v>6549</v>
      </c>
      <c r="S1089" s="80" t="s">
        <v>1760</v>
      </c>
      <c r="T1089" s="80" t="s">
        <v>1758</v>
      </c>
      <c r="U1089" s="110">
        <v>8.25</v>
      </c>
      <c r="V1089" s="110">
        <v>24.75</v>
      </c>
      <c r="W1089" s="91">
        <v>3.09375</v>
      </c>
      <c r="X1089" s="91">
        <v>18.5625</v>
      </c>
      <c r="Y1089" s="110" t="s">
        <v>7087</v>
      </c>
      <c r="Z1089" s="110" t="s">
        <v>1</v>
      </c>
      <c r="AB1089" s="133" t="s">
        <v>8259</v>
      </c>
      <c r="AC1089" s="133" t="s">
        <v>9368</v>
      </c>
      <c r="AD1089" s="133" t="s">
        <v>1757</v>
      </c>
      <c r="AE1089" s="79">
        <v>72</v>
      </c>
      <c r="AF1089" s="79" t="s">
        <v>11339</v>
      </c>
      <c r="AG1089" s="134">
        <v>13</v>
      </c>
      <c r="AH1089" s="134">
        <v>10.75</v>
      </c>
      <c r="AI1089" s="134">
        <v>0.25</v>
      </c>
      <c r="AJ1089" s="134">
        <v>0.253</v>
      </c>
      <c r="AK1089" s="134">
        <v>11.75</v>
      </c>
      <c r="AL1089" s="134">
        <v>11.75</v>
      </c>
      <c r="AM1089" s="134">
        <v>1.5</v>
      </c>
      <c r="AN1089" s="134">
        <v>1.58</v>
      </c>
      <c r="AO1089" s="134">
        <v>0.12</v>
      </c>
      <c r="AP1089" s="134">
        <v>5</v>
      </c>
      <c r="AQ1089" s="134">
        <v>5</v>
      </c>
      <c r="AR1089" s="134">
        <v>8.5</v>
      </c>
      <c r="AS1089" s="134"/>
      <c r="AT1089" s="133" t="s">
        <v>7070</v>
      </c>
      <c r="AU1089" s="133" t="s">
        <v>1775</v>
      </c>
      <c r="AV1089" s="133" t="s">
        <v>9597</v>
      </c>
      <c r="AW1089" s="133" t="s">
        <v>9632</v>
      </c>
    </row>
    <row r="1090" spans="1:49" x14ac:dyDescent="0.25">
      <c r="A1090" s="80" t="s">
        <v>1800</v>
      </c>
      <c r="B1090" s="80" t="s">
        <v>1815</v>
      </c>
      <c r="C1090" s="80" t="s">
        <v>10229</v>
      </c>
      <c r="D1090" s="80" t="s">
        <v>10230</v>
      </c>
      <c r="E1090" s="80" t="s">
        <v>1767</v>
      </c>
      <c r="F1090" s="80" t="s">
        <v>9731</v>
      </c>
      <c r="G1090" s="80" t="s">
        <v>9668</v>
      </c>
      <c r="H1090" s="80" t="s">
        <v>9732</v>
      </c>
      <c r="I1090" s="80" t="s">
        <v>5377</v>
      </c>
      <c r="K1090" s="80" t="s">
        <v>12342</v>
      </c>
      <c r="L1090" s="80" t="s">
        <v>12152</v>
      </c>
      <c r="M1090" s="80" t="s">
        <v>13208</v>
      </c>
      <c r="N1090" s="80" t="s">
        <v>12440</v>
      </c>
      <c r="O1090" s="80" t="s">
        <v>3547</v>
      </c>
      <c r="P1090" s="80" t="s">
        <v>13984</v>
      </c>
      <c r="Q1090" s="80" t="s">
        <v>5374</v>
      </c>
      <c r="R1090" s="80" t="s">
        <v>12448</v>
      </c>
      <c r="S1090" s="80" t="s">
        <v>1765</v>
      </c>
      <c r="T1090" s="80" t="s">
        <v>1757</v>
      </c>
      <c r="U1090" s="110">
        <v>6.2</v>
      </c>
      <c r="V1090" s="110">
        <v>37.200000000000003</v>
      </c>
      <c r="W1090" s="91">
        <v>1.55</v>
      </c>
      <c r="X1090" s="91">
        <v>18.600000000000001</v>
      </c>
      <c r="Y1090" s="110" t="s">
        <v>7087</v>
      </c>
      <c r="Z1090" s="110" t="s">
        <v>1</v>
      </c>
      <c r="AB1090" s="133" t="s">
        <v>12972</v>
      </c>
      <c r="AC1090" s="133" t="s">
        <v>12972</v>
      </c>
      <c r="AD1090" s="133" t="s">
        <v>1759</v>
      </c>
      <c r="AE1090" s="79">
        <v>12</v>
      </c>
      <c r="AF1090" s="79" t="s">
        <v>11113</v>
      </c>
      <c r="AG1090" s="134">
        <v>0.625</v>
      </c>
      <c r="AH1090" s="134">
        <v>6.5</v>
      </c>
      <c r="AI1090" s="134">
        <v>6.5</v>
      </c>
      <c r="AJ1090" s="134">
        <v>0.13900000000000001</v>
      </c>
      <c r="AK1090" s="134">
        <v>10.845000000000001</v>
      </c>
      <c r="AL1090" s="134">
        <v>6.8449999999999998</v>
      </c>
      <c r="AM1090" s="134">
        <v>6.8150000000000004</v>
      </c>
      <c r="AN1090" s="134">
        <v>1.9610000000000001</v>
      </c>
      <c r="AO1090" s="134">
        <v>0.29299999999999998</v>
      </c>
      <c r="AP1090" s="134">
        <v>5.5E-2</v>
      </c>
      <c r="AQ1090" s="134">
        <v>12.875</v>
      </c>
      <c r="AR1090" s="134">
        <v>12.75</v>
      </c>
      <c r="AS1090" s="134">
        <v>8.9999999999999993E-3</v>
      </c>
      <c r="AT1090" s="133" t="s">
        <v>1761</v>
      </c>
      <c r="AU1090" s="133" t="s">
        <v>7077</v>
      </c>
      <c r="AV1090" s="133" t="s">
        <v>9601</v>
      </c>
      <c r="AW1090" s="133" t="s">
        <v>9630</v>
      </c>
    </row>
    <row r="1091" spans="1:49" x14ac:dyDescent="0.25">
      <c r="A1091" s="80" t="s">
        <v>1779</v>
      </c>
      <c r="B1091" s="80" t="s">
        <v>1809</v>
      </c>
      <c r="C1091" s="80" t="s">
        <v>10355</v>
      </c>
      <c r="D1091" s="80" t="s">
        <v>10356</v>
      </c>
      <c r="E1091" s="80" t="s">
        <v>1785</v>
      </c>
      <c r="F1091" s="80" t="s">
        <v>10357</v>
      </c>
      <c r="G1091" s="80" t="s">
        <v>9825</v>
      </c>
      <c r="H1091" s="80" t="s">
        <v>10358</v>
      </c>
      <c r="I1091" s="80" t="s">
        <v>9635</v>
      </c>
      <c r="K1091" s="80" t="s">
        <v>1820</v>
      </c>
      <c r="L1091" s="80" t="s">
        <v>1104</v>
      </c>
      <c r="M1091" s="80" t="s">
        <v>3102</v>
      </c>
      <c r="N1091" s="80" t="s">
        <v>3464</v>
      </c>
      <c r="O1091" s="80" t="s">
        <v>3898</v>
      </c>
      <c r="P1091" s="80" t="s">
        <v>5178</v>
      </c>
      <c r="Q1091" s="80" t="s">
        <v>5374</v>
      </c>
      <c r="R1091" s="80" t="s">
        <v>6691</v>
      </c>
      <c r="S1091" s="80" t="s">
        <v>1764</v>
      </c>
      <c r="T1091" s="80" t="s">
        <v>1758</v>
      </c>
      <c r="U1091" s="110">
        <v>6.2</v>
      </c>
      <c r="V1091" s="110">
        <v>18.600000000000001</v>
      </c>
      <c r="W1091" s="91">
        <v>3.0922499999999999</v>
      </c>
      <c r="X1091" s="91">
        <v>18.5535</v>
      </c>
      <c r="Y1091" s="110" t="s">
        <v>14933</v>
      </c>
      <c r="Z1091" s="110" t="s">
        <v>1</v>
      </c>
      <c r="AB1091" s="133" t="s">
        <v>8401</v>
      </c>
      <c r="AC1091" s="133" t="s">
        <v>9448</v>
      </c>
      <c r="AD1091" s="133" t="s">
        <v>1757</v>
      </c>
      <c r="AE1091" s="79">
        <v>72</v>
      </c>
      <c r="AF1091" s="79" t="s">
        <v>11343</v>
      </c>
      <c r="AG1091" s="134">
        <v>0.28999999999999998</v>
      </c>
      <c r="AH1091" s="134">
        <v>7</v>
      </c>
      <c r="AI1091" s="134">
        <v>10</v>
      </c>
      <c r="AJ1091" s="134">
        <v>0.20499999999999999</v>
      </c>
      <c r="AK1091" s="134">
        <v>10.5</v>
      </c>
      <c r="AL1091" s="134">
        <v>7.5</v>
      </c>
      <c r="AM1091" s="134">
        <v>2.2999999999999998</v>
      </c>
      <c r="AN1091" s="134">
        <v>1.28</v>
      </c>
      <c r="AO1091" s="134">
        <v>0.105</v>
      </c>
      <c r="AP1091" s="134">
        <v>2.9</v>
      </c>
      <c r="AQ1091" s="134">
        <v>6.25</v>
      </c>
      <c r="AR1091" s="134">
        <v>6</v>
      </c>
      <c r="AS1091" s="134"/>
      <c r="AT1091" s="133" t="s">
        <v>1762</v>
      </c>
      <c r="AU1091" s="133" t="s">
        <v>1763</v>
      </c>
      <c r="AV1091" s="133" t="s">
        <v>9610</v>
      </c>
      <c r="AW1091" s="133" t="s">
        <v>9629</v>
      </c>
    </row>
    <row r="1092" spans="1:49" x14ac:dyDescent="0.25">
      <c r="A1092" s="80" t="s">
        <v>1800</v>
      </c>
      <c r="B1092" s="80" t="s">
        <v>11624</v>
      </c>
      <c r="C1092" s="80" t="s">
        <v>10536</v>
      </c>
      <c r="D1092" s="80" t="s">
        <v>10537</v>
      </c>
      <c r="E1092" s="80" t="s">
        <v>1767</v>
      </c>
      <c r="F1092" s="80" t="s">
        <v>10538</v>
      </c>
      <c r="G1092" s="80" t="s">
        <v>9785</v>
      </c>
      <c r="H1092" s="80" t="s">
        <v>10539</v>
      </c>
      <c r="I1092" s="80" t="s">
        <v>5377</v>
      </c>
      <c r="K1092" s="80" t="s">
        <v>12337</v>
      </c>
      <c r="L1092" s="80" t="s">
        <v>10918</v>
      </c>
      <c r="M1092" s="80" t="s">
        <v>10919</v>
      </c>
      <c r="N1092" s="80" t="s">
        <v>10923</v>
      </c>
      <c r="O1092" s="80" t="s">
        <v>3822</v>
      </c>
      <c r="P1092" s="80" t="s">
        <v>1</v>
      </c>
      <c r="Q1092" s="80" t="s">
        <v>5374</v>
      </c>
      <c r="R1092" s="80" t="s">
        <v>11855</v>
      </c>
      <c r="S1092" s="80" t="s">
        <v>1759</v>
      </c>
      <c r="T1092" s="80" t="s">
        <v>1759</v>
      </c>
      <c r="U1092" s="110">
        <v>423.9</v>
      </c>
      <c r="V1092" s="110">
        <v>211.95</v>
      </c>
      <c r="W1092" s="91">
        <v>105.98</v>
      </c>
      <c r="X1092" s="91">
        <v>105.98</v>
      </c>
      <c r="Y1092" s="110" t="s">
        <v>7087</v>
      </c>
      <c r="Z1092" s="110" t="s">
        <v>1</v>
      </c>
      <c r="AB1092" s="133" t="s">
        <v>10922</v>
      </c>
      <c r="AC1092" s="133" t="s">
        <v>10922</v>
      </c>
      <c r="AD1092" s="133" t="s">
        <v>1759</v>
      </c>
      <c r="AE1092" s="79">
        <v>1</v>
      </c>
      <c r="AF1092" s="79" t="s">
        <v>15798</v>
      </c>
      <c r="AG1092" s="134"/>
      <c r="AH1092" s="134"/>
      <c r="AI1092" s="134"/>
      <c r="AJ1092" s="134"/>
      <c r="AK1092" s="134">
        <v>24.437999999999999</v>
      </c>
      <c r="AL1092" s="134">
        <v>15.938000000000001</v>
      </c>
      <c r="AM1092" s="134">
        <v>9.625</v>
      </c>
      <c r="AN1092" s="134">
        <v>13.44</v>
      </c>
      <c r="AO1092" s="134">
        <v>2.169</v>
      </c>
      <c r="AP1092" s="134"/>
      <c r="AQ1092" s="134"/>
      <c r="AR1092" s="134"/>
      <c r="AS1092" s="134"/>
      <c r="AT1092" s="133" t="s">
        <v>7065</v>
      </c>
      <c r="AU1092" s="133" t="s">
        <v>7065</v>
      </c>
      <c r="AV1092" s="133" t="s">
        <v>9601</v>
      </c>
      <c r="AW1092" s="133" t="s">
        <v>9630</v>
      </c>
    </row>
    <row r="1093" spans="1:49" x14ac:dyDescent="0.25">
      <c r="A1093" s="80" t="s">
        <v>1779</v>
      </c>
      <c r="B1093" s="80" t="s">
        <v>1797</v>
      </c>
      <c r="C1093" s="80" t="s">
        <v>9555</v>
      </c>
      <c r="D1093" s="80" t="s">
        <v>10289</v>
      </c>
      <c r="E1093" s="80" t="s">
        <v>1787</v>
      </c>
      <c r="F1093" s="80" t="s">
        <v>10290</v>
      </c>
      <c r="G1093" s="80" t="s">
        <v>9753</v>
      </c>
      <c r="H1093" s="80" t="s">
        <v>10291</v>
      </c>
      <c r="I1093" s="80" t="s">
        <v>9635</v>
      </c>
      <c r="K1093" s="80" t="s">
        <v>1820</v>
      </c>
      <c r="L1093" s="80" t="s">
        <v>281</v>
      </c>
      <c r="M1093" s="80" t="s">
        <v>2548</v>
      </c>
      <c r="N1093" s="80" t="s">
        <v>3387</v>
      </c>
      <c r="O1093" s="80" t="s">
        <v>3714</v>
      </c>
      <c r="P1093" s="80" t="s">
        <v>4677</v>
      </c>
      <c r="Q1093" s="80" t="s">
        <v>5374</v>
      </c>
      <c r="R1093" s="80" t="s">
        <v>6114</v>
      </c>
      <c r="S1093" s="80" t="s">
        <v>1759</v>
      </c>
      <c r="T1093" s="80" t="s">
        <v>1757</v>
      </c>
      <c r="U1093" s="110">
        <v>2.4</v>
      </c>
      <c r="V1093" s="110">
        <v>14.4</v>
      </c>
      <c r="W1093" s="91">
        <v>0.9</v>
      </c>
      <c r="X1093" s="91">
        <v>10.8</v>
      </c>
      <c r="Y1093" s="110" t="s">
        <v>7087</v>
      </c>
      <c r="Z1093" s="110" t="s">
        <v>1</v>
      </c>
      <c r="AB1093" s="133" t="s">
        <v>7823</v>
      </c>
      <c r="AC1093" s="133" t="s">
        <v>9162</v>
      </c>
      <c r="AD1093" s="133" t="s">
        <v>1762</v>
      </c>
      <c r="AE1093" s="79">
        <v>288</v>
      </c>
      <c r="AF1093" s="79" t="s">
        <v>11233</v>
      </c>
      <c r="AG1093" s="134">
        <v>0.625</v>
      </c>
      <c r="AH1093" s="134">
        <v>2</v>
      </c>
      <c r="AI1093" s="134">
        <v>4.5</v>
      </c>
      <c r="AJ1093" s="134">
        <v>3.3000000000000002E-2</v>
      </c>
      <c r="AK1093" s="134">
        <v>9.8000000000000007</v>
      </c>
      <c r="AL1093" s="134">
        <v>6.8</v>
      </c>
      <c r="AM1093" s="134">
        <v>2.0499999999999998</v>
      </c>
      <c r="AN1093" s="134">
        <v>0.41</v>
      </c>
      <c r="AO1093" s="134">
        <v>7.9000000000000001E-2</v>
      </c>
      <c r="AP1093" s="134">
        <v>0.5</v>
      </c>
      <c r="AQ1093" s="134">
        <v>1.625</v>
      </c>
      <c r="AR1093" s="134">
        <v>2.875</v>
      </c>
      <c r="AS1093" s="134"/>
      <c r="AT1093" s="133" t="s">
        <v>9567</v>
      </c>
      <c r="AU1093" s="133" t="s">
        <v>9554</v>
      </c>
      <c r="AV1093" s="133" t="s">
        <v>9609</v>
      </c>
      <c r="AW1093" s="133" t="s">
        <v>9632</v>
      </c>
    </row>
    <row r="1094" spans="1:49" x14ac:dyDescent="0.25">
      <c r="A1094" s="80" t="s">
        <v>1779</v>
      </c>
      <c r="B1094" s="80" t="s">
        <v>1809</v>
      </c>
      <c r="C1094" s="80" t="s">
        <v>9871</v>
      </c>
      <c r="D1094" s="80" t="s">
        <v>9872</v>
      </c>
      <c r="E1094" s="80" t="s">
        <v>1787</v>
      </c>
      <c r="F1094" s="80" t="s">
        <v>9873</v>
      </c>
      <c r="G1094" s="80" t="s">
        <v>9797</v>
      </c>
      <c r="H1094" s="80" t="s">
        <v>9874</v>
      </c>
      <c r="I1094" s="80" t="s">
        <v>9635</v>
      </c>
      <c r="K1094" s="80" t="s">
        <v>1820</v>
      </c>
      <c r="L1094" s="80" t="s">
        <v>617</v>
      </c>
      <c r="M1094" s="80" t="s">
        <v>2963</v>
      </c>
      <c r="N1094" s="80" t="s">
        <v>3448</v>
      </c>
      <c r="O1094" s="80" t="s">
        <v>3894</v>
      </c>
      <c r="P1094" s="80" t="s">
        <v>5056</v>
      </c>
      <c r="Q1094" s="80" t="s">
        <v>5374</v>
      </c>
      <c r="R1094" s="80" t="s">
        <v>6551</v>
      </c>
      <c r="S1094" s="80" t="s">
        <v>1759</v>
      </c>
      <c r="T1094" s="80" t="s">
        <v>1758</v>
      </c>
      <c r="U1094" s="110">
        <v>6.9</v>
      </c>
      <c r="V1094" s="110">
        <v>20.7</v>
      </c>
      <c r="W1094" s="91">
        <v>2.5874999999999999</v>
      </c>
      <c r="X1094" s="91">
        <v>15.525</v>
      </c>
      <c r="Y1094" s="110" t="s">
        <v>7087</v>
      </c>
      <c r="Z1094" s="110" t="s">
        <v>1</v>
      </c>
      <c r="AB1094" s="133" t="s">
        <v>8261</v>
      </c>
      <c r="AC1094" s="133" t="s">
        <v>9370</v>
      </c>
      <c r="AD1094" s="133" t="s">
        <v>1767</v>
      </c>
      <c r="AE1094" s="79">
        <v>60</v>
      </c>
      <c r="AF1094" s="79" t="s">
        <v>11207</v>
      </c>
      <c r="AG1094" s="134">
        <v>0.125</v>
      </c>
      <c r="AH1094" s="134">
        <v>11.5</v>
      </c>
      <c r="AI1094" s="134">
        <v>13.5</v>
      </c>
      <c r="AJ1094" s="134">
        <v>0.19800000000000001</v>
      </c>
      <c r="AK1094" s="134">
        <v>13.75</v>
      </c>
      <c r="AL1094" s="134">
        <v>11.5</v>
      </c>
      <c r="AM1094" s="134">
        <v>1.5</v>
      </c>
      <c r="AN1094" s="134">
        <v>1.24</v>
      </c>
      <c r="AO1094" s="134">
        <v>0.13700000000000001</v>
      </c>
      <c r="AP1094" s="134">
        <v>9</v>
      </c>
      <c r="AQ1094" s="134">
        <v>9</v>
      </c>
      <c r="AR1094" s="134">
        <v>12</v>
      </c>
      <c r="AS1094" s="134"/>
      <c r="AT1094" s="133" t="s">
        <v>1757</v>
      </c>
      <c r="AU1094" s="133" t="s">
        <v>1775</v>
      </c>
      <c r="AV1094" s="133" t="s">
        <v>9597</v>
      </c>
      <c r="AW1094" s="133" t="s">
        <v>9632</v>
      </c>
    </row>
    <row r="1095" spans="1:49" x14ac:dyDescent="0.25">
      <c r="A1095" s="80" t="s">
        <v>1800</v>
      </c>
      <c r="B1095" s="80" t="s">
        <v>1815</v>
      </c>
      <c r="C1095" s="80" t="s">
        <v>10227</v>
      </c>
      <c r="D1095" s="80" t="s">
        <v>10228</v>
      </c>
      <c r="E1095" s="80" t="s">
        <v>1767</v>
      </c>
      <c r="F1095" s="80" t="s">
        <v>9694</v>
      </c>
      <c r="G1095" s="80" t="s">
        <v>9695</v>
      </c>
      <c r="H1095" s="80" t="s">
        <v>9696</v>
      </c>
      <c r="I1095" s="80" t="s">
        <v>5377</v>
      </c>
      <c r="K1095" s="80" t="s">
        <v>12342</v>
      </c>
      <c r="L1095" s="80" t="s">
        <v>12153</v>
      </c>
      <c r="M1095" s="80" t="s">
        <v>12450</v>
      </c>
      <c r="N1095" s="80" t="s">
        <v>12440</v>
      </c>
      <c r="O1095" s="80" t="s">
        <v>3527</v>
      </c>
      <c r="P1095" s="80" t="s">
        <v>13985</v>
      </c>
      <c r="Q1095" s="80" t="s">
        <v>5374</v>
      </c>
      <c r="R1095" s="80" t="s">
        <v>12451</v>
      </c>
      <c r="S1095" s="80" t="s">
        <v>1760</v>
      </c>
      <c r="T1095" s="80" t="s">
        <v>1757</v>
      </c>
      <c r="U1095" s="110">
        <v>5</v>
      </c>
      <c r="V1095" s="110">
        <v>30</v>
      </c>
      <c r="W1095" s="91">
        <v>1.25</v>
      </c>
      <c r="X1095" s="91">
        <v>15</v>
      </c>
      <c r="Y1095" s="110" t="s">
        <v>7087</v>
      </c>
      <c r="Z1095" s="110" t="s">
        <v>1</v>
      </c>
      <c r="AB1095" s="133" t="s">
        <v>12973</v>
      </c>
      <c r="AC1095" s="133" t="s">
        <v>12973</v>
      </c>
      <c r="AD1095" s="133" t="s">
        <v>1759</v>
      </c>
      <c r="AE1095" s="79">
        <v>12</v>
      </c>
      <c r="AF1095" s="79" t="s">
        <v>11091</v>
      </c>
      <c r="AG1095" s="134">
        <v>0.625</v>
      </c>
      <c r="AH1095" s="134">
        <v>6.875</v>
      </c>
      <c r="AI1095" s="134">
        <v>6.875</v>
      </c>
      <c r="AJ1095" s="134">
        <v>0.13100000000000001</v>
      </c>
      <c r="AK1095" s="134">
        <v>7.22</v>
      </c>
      <c r="AL1095" s="134">
        <v>6.8449999999999998</v>
      </c>
      <c r="AM1095" s="134">
        <v>7.44</v>
      </c>
      <c r="AN1095" s="134">
        <v>1.782</v>
      </c>
      <c r="AO1095" s="134">
        <v>0.21299999999999999</v>
      </c>
      <c r="AP1095" s="134">
        <v>0.5</v>
      </c>
      <c r="AQ1095" s="134">
        <v>6.75</v>
      </c>
      <c r="AR1095" s="134">
        <v>6.75</v>
      </c>
      <c r="AS1095" s="134">
        <v>1.6E-2</v>
      </c>
      <c r="AT1095" s="133" t="s">
        <v>9573</v>
      </c>
      <c r="AU1095" s="133" t="s">
        <v>1758</v>
      </c>
      <c r="AV1095" s="133" t="s">
        <v>9603</v>
      </c>
      <c r="AW1095" s="133" t="s">
        <v>9630</v>
      </c>
    </row>
    <row r="1096" spans="1:49" x14ac:dyDescent="0.25">
      <c r="A1096" s="80" t="s">
        <v>1800</v>
      </c>
      <c r="B1096" s="80" t="s">
        <v>11624</v>
      </c>
      <c r="C1096" s="80" t="s">
        <v>10540</v>
      </c>
      <c r="D1096" s="80" t="s">
        <v>10541</v>
      </c>
      <c r="E1096" s="80" t="s">
        <v>1767</v>
      </c>
      <c r="F1096" s="80" t="s">
        <v>10542</v>
      </c>
      <c r="G1096" s="80" t="s">
        <v>9785</v>
      </c>
      <c r="H1096" s="80" t="s">
        <v>10543</v>
      </c>
      <c r="I1096" s="80" t="s">
        <v>5377</v>
      </c>
      <c r="K1096" s="80" t="s">
        <v>12337</v>
      </c>
      <c r="L1096" s="80" t="s">
        <v>10934</v>
      </c>
      <c r="M1096" s="80" t="s">
        <v>10935</v>
      </c>
      <c r="N1096" s="80" t="s">
        <v>10923</v>
      </c>
      <c r="O1096" s="80" t="s">
        <v>3825</v>
      </c>
      <c r="P1096" s="80" t="s">
        <v>1</v>
      </c>
      <c r="Q1096" s="80" t="s">
        <v>5374</v>
      </c>
      <c r="R1096" s="80" t="s">
        <v>11856</v>
      </c>
      <c r="S1096" s="80" t="s">
        <v>1759</v>
      </c>
      <c r="T1096" s="80" t="s">
        <v>1759</v>
      </c>
      <c r="U1096" s="110">
        <v>800.25</v>
      </c>
      <c r="V1096" s="110">
        <v>400.125</v>
      </c>
      <c r="W1096" s="91">
        <v>200.0625</v>
      </c>
      <c r="X1096" s="91">
        <v>200.0625</v>
      </c>
      <c r="Y1096" s="110" t="s">
        <v>7087</v>
      </c>
      <c r="Z1096" s="110" t="s">
        <v>1</v>
      </c>
      <c r="AB1096" s="133" t="s">
        <v>10936</v>
      </c>
      <c r="AC1096" s="133" t="s">
        <v>10936</v>
      </c>
      <c r="AD1096" s="133" t="s">
        <v>1759</v>
      </c>
      <c r="AE1096" s="79">
        <v>1</v>
      </c>
      <c r="AF1096" s="79" t="s">
        <v>15798</v>
      </c>
      <c r="AG1096" s="134"/>
      <c r="AH1096" s="134"/>
      <c r="AI1096" s="134"/>
      <c r="AJ1096" s="134"/>
      <c r="AK1096" s="134">
        <v>48.314999999999998</v>
      </c>
      <c r="AL1096" s="134">
        <v>16.22</v>
      </c>
      <c r="AM1096" s="134">
        <v>9.5950000000000006</v>
      </c>
      <c r="AN1096" s="134">
        <v>27.15</v>
      </c>
      <c r="AO1096" s="134">
        <v>4.351</v>
      </c>
      <c r="AP1096" s="134"/>
      <c r="AQ1096" s="134"/>
      <c r="AR1096" s="134"/>
      <c r="AS1096" s="134"/>
      <c r="AT1096" s="133" t="s">
        <v>1764</v>
      </c>
      <c r="AU1096" s="133" t="s">
        <v>1769</v>
      </c>
      <c r="AV1096" s="133" t="s">
        <v>9601</v>
      </c>
      <c r="AW1096" s="133" t="s">
        <v>9630</v>
      </c>
    </row>
    <row r="1097" spans="1:49" x14ac:dyDescent="0.25">
      <c r="A1097" s="80" t="s">
        <v>1779</v>
      </c>
      <c r="B1097" s="80" t="s">
        <v>1809</v>
      </c>
      <c r="C1097" s="80" t="s">
        <v>9780</v>
      </c>
      <c r="D1097" s="80" t="s">
        <v>9730</v>
      </c>
      <c r="E1097" s="80" t="s">
        <v>1788</v>
      </c>
      <c r="F1097" s="80" t="s">
        <v>9731</v>
      </c>
      <c r="G1097" s="80" t="s">
        <v>9668</v>
      </c>
      <c r="H1097" s="80" t="s">
        <v>9732</v>
      </c>
      <c r="I1097" s="80" t="s">
        <v>5377</v>
      </c>
      <c r="K1097" s="80" t="s">
        <v>1820</v>
      </c>
      <c r="L1097" s="80" t="s">
        <v>1416</v>
      </c>
      <c r="M1097" s="80" t="s">
        <v>3105</v>
      </c>
      <c r="N1097" s="80" t="s">
        <v>3464</v>
      </c>
      <c r="O1097" s="80" t="s">
        <v>3547</v>
      </c>
      <c r="P1097" s="80" t="s">
        <v>5180</v>
      </c>
      <c r="Q1097" s="80" t="s">
        <v>5374</v>
      </c>
      <c r="R1097" s="80" t="s">
        <v>6693</v>
      </c>
      <c r="S1097" s="80" t="s">
        <v>1765</v>
      </c>
      <c r="T1097" s="80" t="s">
        <v>1757</v>
      </c>
      <c r="U1097" s="110">
        <v>6.2</v>
      </c>
      <c r="V1097" s="110">
        <v>37.200000000000003</v>
      </c>
      <c r="W1097" s="91">
        <v>1.55</v>
      </c>
      <c r="X1097" s="91">
        <v>18.600000000000001</v>
      </c>
      <c r="Y1097" s="110" t="s">
        <v>7087</v>
      </c>
      <c r="Z1097" s="110" t="s">
        <v>1</v>
      </c>
      <c r="AB1097" s="133" t="s">
        <v>8403</v>
      </c>
      <c r="AC1097" s="133" t="s">
        <v>8403</v>
      </c>
      <c r="AD1097" s="133" t="s">
        <v>1759</v>
      </c>
      <c r="AE1097" s="79">
        <v>12</v>
      </c>
      <c r="AF1097" s="79" t="s">
        <v>11113</v>
      </c>
      <c r="AG1097" s="134">
        <v>0.625</v>
      </c>
      <c r="AH1097" s="134">
        <v>6.5</v>
      </c>
      <c r="AI1097" s="134">
        <v>6.5</v>
      </c>
      <c r="AJ1097" s="134">
        <v>0.13900000000000001</v>
      </c>
      <c r="AK1097" s="134">
        <v>10.845000000000001</v>
      </c>
      <c r="AL1097" s="134">
        <v>6.8449999999999998</v>
      </c>
      <c r="AM1097" s="134">
        <v>6.8150000000000004</v>
      </c>
      <c r="AN1097" s="134">
        <v>1.9610000000000001</v>
      </c>
      <c r="AO1097" s="134">
        <v>0.29299999999999998</v>
      </c>
      <c r="AP1097" s="134">
        <v>5.5E-2</v>
      </c>
      <c r="AQ1097" s="134">
        <v>12.875</v>
      </c>
      <c r="AR1097" s="134">
        <v>12.75</v>
      </c>
      <c r="AS1097" s="134">
        <v>8.9999999999999993E-3</v>
      </c>
      <c r="AT1097" s="133" t="s">
        <v>1761</v>
      </c>
      <c r="AU1097" s="133" t="s">
        <v>7077</v>
      </c>
      <c r="AV1097" s="133" t="s">
        <v>9601</v>
      </c>
      <c r="AW1097" s="133" t="s">
        <v>9630</v>
      </c>
    </row>
    <row r="1098" spans="1:49" x14ac:dyDescent="0.25">
      <c r="A1098" s="80" t="s">
        <v>1800</v>
      </c>
      <c r="B1098" s="80" t="s">
        <v>1815</v>
      </c>
      <c r="C1098" s="80" t="s">
        <v>10225</v>
      </c>
      <c r="D1098" s="80" t="s">
        <v>10226</v>
      </c>
      <c r="E1098" s="80" t="s">
        <v>1767</v>
      </c>
      <c r="F1098" s="80" t="s">
        <v>9920</v>
      </c>
      <c r="G1098" s="80" t="s">
        <v>9677</v>
      </c>
      <c r="H1098" s="80" t="s">
        <v>9921</v>
      </c>
      <c r="I1098" s="80" t="s">
        <v>5377</v>
      </c>
      <c r="K1098" s="80" t="s">
        <v>12342</v>
      </c>
      <c r="L1098" s="80" t="s">
        <v>12154</v>
      </c>
      <c r="M1098" s="80" t="s">
        <v>12454</v>
      </c>
      <c r="N1098" s="80" t="s">
        <v>12440</v>
      </c>
      <c r="O1098" s="80" t="s">
        <v>3523</v>
      </c>
      <c r="P1098" s="80" t="s">
        <v>13986</v>
      </c>
      <c r="Q1098" s="80" t="s">
        <v>5374</v>
      </c>
      <c r="R1098" s="80" t="s">
        <v>12455</v>
      </c>
      <c r="S1098" s="80" t="s">
        <v>1760</v>
      </c>
      <c r="T1098" s="80" t="s">
        <v>1757</v>
      </c>
      <c r="U1098" s="110">
        <v>6.2</v>
      </c>
      <c r="V1098" s="110">
        <v>37.200000000000003</v>
      </c>
      <c r="W1098" s="91">
        <v>1.55</v>
      </c>
      <c r="X1098" s="91">
        <v>18.600000000000001</v>
      </c>
      <c r="Y1098" s="110" t="s">
        <v>7087</v>
      </c>
      <c r="Z1098" s="110" t="s">
        <v>1</v>
      </c>
      <c r="AB1098" s="133" t="s">
        <v>12974</v>
      </c>
      <c r="AC1098" s="133" t="s">
        <v>12974</v>
      </c>
      <c r="AD1098" s="133" t="s">
        <v>1759</v>
      </c>
      <c r="AE1098" s="79">
        <v>12</v>
      </c>
      <c r="AF1098" s="79" t="s">
        <v>11145</v>
      </c>
      <c r="AG1098" s="134">
        <v>0.75</v>
      </c>
      <c r="AH1098" s="134">
        <v>8.875</v>
      </c>
      <c r="AI1098" s="134">
        <v>8.875</v>
      </c>
      <c r="AJ1098" s="134">
        <v>0.22500000000000001</v>
      </c>
      <c r="AK1098" s="134">
        <v>9.2200000000000006</v>
      </c>
      <c r="AL1098" s="134">
        <v>7.97</v>
      </c>
      <c r="AM1098" s="134">
        <v>9.44</v>
      </c>
      <c r="AN1098" s="134">
        <v>3.1</v>
      </c>
      <c r="AO1098" s="134">
        <v>0.40100000000000002</v>
      </c>
      <c r="AP1098" s="134">
        <v>0.5</v>
      </c>
      <c r="AQ1098" s="134">
        <v>8.75</v>
      </c>
      <c r="AR1098" s="134">
        <v>8.75</v>
      </c>
      <c r="AS1098" s="134">
        <v>0.03</v>
      </c>
      <c r="AT1098" s="133" t="s">
        <v>1761</v>
      </c>
      <c r="AU1098" s="133" t="s">
        <v>7065</v>
      </c>
      <c r="AV1098" s="133" t="s">
        <v>9603</v>
      </c>
      <c r="AW1098" s="133" t="s">
        <v>9630</v>
      </c>
    </row>
    <row r="1099" spans="1:49" x14ac:dyDescent="0.25">
      <c r="A1099" s="80" t="s">
        <v>1779</v>
      </c>
      <c r="B1099" s="80" t="s">
        <v>1797</v>
      </c>
      <c r="C1099" s="80" t="s">
        <v>9555</v>
      </c>
      <c r="D1099" s="80" t="s">
        <v>10289</v>
      </c>
      <c r="E1099" s="80" t="s">
        <v>1787</v>
      </c>
      <c r="F1099" s="80" t="s">
        <v>10290</v>
      </c>
      <c r="G1099" s="80" t="s">
        <v>9753</v>
      </c>
      <c r="H1099" s="80" t="s">
        <v>10291</v>
      </c>
      <c r="I1099" s="80" t="s">
        <v>9635</v>
      </c>
      <c r="K1099" s="80" t="s">
        <v>1820</v>
      </c>
      <c r="L1099" s="80" t="s">
        <v>838</v>
      </c>
      <c r="M1099" s="80" t="s">
        <v>2551</v>
      </c>
      <c r="N1099" s="80" t="s">
        <v>3387</v>
      </c>
      <c r="O1099" s="80" t="s">
        <v>3715</v>
      </c>
      <c r="P1099" s="80" t="s">
        <v>4679</v>
      </c>
      <c r="Q1099" s="80" t="s">
        <v>5374</v>
      </c>
      <c r="R1099" s="80" t="s">
        <v>6117</v>
      </c>
      <c r="S1099" s="80" t="s">
        <v>1759</v>
      </c>
      <c r="T1099" s="80" t="s">
        <v>1757</v>
      </c>
      <c r="U1099" s="110">
        <v>2.4</v>
      </c>
      <c r="V1099" s="110">
        <v>14.4</v>
      </c>
      <c r="W1099" s="91">
        <v>0.9</v>
      </c>
      <c r="X1099" s="91">
        <v>10.8</v>
      </c>
      <c r="Y1099" s="110" t="s">
        <v>7087</v>
      </c>
      <c r="Z1099" s="110" t="s">
        <v>1</v>
      </c>
      <c r="AB1099" s="133" t="s">
        <v>7826</v>
      </c>
      <c r="AC1099" s="133" t="s">
        <v>9163</v>
      </c>
      <c r="AD1099" s="133" t="s">
        <v>1762</v>
      </c>
      <c r="AE1099" s="79">
        <v>288</v>
      </c>
      <c r="AF1099" s="79" t="s">
        <v>11233</v>
      </c>
      <c r="AG1099" s="134">
        <v>0.625</v>
      </c>
      <c r="AH1099" s="134">
        <v>2</v>
      </c>
      <c r="AI1099" s="134">
        <v>4.5</v>
      </c>
      <c r="AJ1099" s="134">
        <v>3.3000000000000002E-2</v>
      </c>
      <c r="AK1099" s="134">
        <v>9.8000000000000007</v>
      </c>
      <c r="AL1099" s="134">
        <v>6.8</v>
      </c>
      <c r="AM1099" s="134">
        <v>2.0499999999999998</v>
      </c>
      <c r="AN1099" s="134">
        <v>0.41</v>
      </c>
      <c r="AO1099" s="134">
        <v>7.9000000000000001E-2</v>
      </c>
      <c r="AP1099" s="134">
        <v>0.5</v>
      </c>
      <c r="AQ1099" s="134">
        <v>1.625</v>
      </c>
      <c r="AR1099" s="134">
        <v>2.875</v>
      </c>
      <c r="AS1099" s="134"/>
      <c r="AT1099" s="133" t="s">
        <v>9567</v>
      </c>
      <c r="AU1099" s="133" t="s">
        <v>9554</v>
      </c>
      <c r="AV1099" s="133" t="s">
        <v>9609</v>
      </c>
      <c r="AW1099" s="133" t="s">
        <v>9632</v>
      </c>
    </row>
    <row r="1100" spans="1:49" x14ac:dyDescent="0.25">
      <c r="A1100" s="80" t="s">
        <v>1779</v>
      </c>
      <c r="B1100" s="80" t="s">
        <v>1784</v>
      </c>
      <c r="C1100" s="80" t="s">
        <v>10664</v>
      </c>
      <c r="D1100" s="80" t="s">
        <v>10665</v>
      </c>
      <c r="E1100" s="80" t="s">
        <v>1785</v>
      </c>
      <c r="F1100" s="80" t="s">
        <v>10666</v>
      </c>
      <c r="G1100" s="80" t="s">
        <v>10275</v>
      </c>
      <c r="H1100" s="80" t="s">
        <v>10667</v>
      </c>
      <c r="I1100" s="80" t="s">
        <v>9635</v>
      </c>
      <c r="K1100" s="80" t="s">
        <v>12332</v>
      </c>
      <c r="L1100" s="80" t="s">
        <v>1378</v>
      </c>
      <c r="M1100" s="80" t="s">
        <v>2968</v>
      </c>
      <c r="N1100" s="80" t="s">
        <v>3368</v>
      </c>
      <c r="O1100" s="80" t="s">
        <v>3897</v>
      </c>
      <c r="P1100" s="80" t="s">
        <v>5061</v>
      </c>
      <c r="Q1100" s="80" t="s">
        <v>5374</v>
      </c>
      <c r="R1100" s="80" t="s">
        <v>6556</v>
      </c>
      <c r="S1100" s="80" t="s">
        <v>1760</v>
      </c>
      <c r="T1100" s="80" t="s">
        <v>1757</v>
      </c>
      <c r="U1100" s="110">
        <v>6</v>
      </c>
      <c r="V1100" s="110">
        <v>36</v>
      </c>
      <c r="W1100" s="91">
        <v>2.9925000000000002</v>
      </c>
      <c r="X1100" s="91">
        <v>35.909999999999997</v>
      </c>
      <c r="Y1100" s="110" t="s">
        <v>14933</v>
      </c>
      <c r="Z1100" s="110" t="s">
        <v>1</v>
      </c>
      <c r="AB1100" s="133" t="s">
        <v>8266</v>
      </c>
      <c r="AC1100" s="133" t="s">
        <v>9375</v>
      </c>
      <c r="AD1100" s="133" t="s">
        <v>1757</v>
      </c>
      <c r="AE1100" s="79">
        <v>144</v>
      </c>
      <c r="AF1100" s="79" t="s">
        <v>11341</v>
      </c>
      <c r="AG1100" s="134">
        <v>3.74</v>
      </c>
      <c r="AH1100" s="134">
        <v>6</v>
      </c>
      <c r="AI1100" s="134">
        <v>9</v>
      </c>
      <c r="AJ1100" s="134">
        <v>0.17599999999999999</v>
      </c>
      <c r="AK1100" s="134">
        <v>11.61</v>
      </c>
      <c r="AL1100" s="134">
        <v>7.87</v>
      </c>
      <c r="AM1100" s="134">
        <v>8.27</v>
      </c>
      <c r="AN1100" s="134">
        <v>2.2000000000000002</v>
      </c>
      <c r="AO1100" s="134">
        <v>0.437</v>
      </c>
      <c r="AP1100" s="134">
        <v>3.5</v>
      </c>
      <c r="AQ1100" s="134">
        <v>3.5</v>
      </c>
      <c r="AR1100" s="134">
        <v>2.5</v>
      </c>
      <c r="AS1100" s="134"/>
      <c r="AT1100" s="133" t="s">
        <v>7076</v>
      </c>
      <c r="AU1100" s="133" t="s">
        <v>7065</v>
      </c>
      <c r="AV1100" s="133" t="s">
        <v>9608</v>
      </c>
      <c r="AW1100" s="133" t="s">
        <v>9629</v>
      </c>
    </row>
    <row r="1101" spans="1:49" x14ac:dyDescent="0.25">
      <c r="A1101" s="80" t="s">
        <v>1800</v>
      </c>
      <c r="B1101" s="80" t="s">
        <v>11624</v>
      </c>
      <c r="C1101" s="80" t="s">
        <v>10231</v>
      </c>
      <c r="D1101" s="80" t="s">
        <v>10232</v>
      </c>
      <c r="E1101" s="80" t="s">
        <v>1767</v>
      </c>
      <c r="F1101" s="80" t="s">
        <v>9743</v>
      </c>
      <c r="G1101" s="80" t="s">
        <v>9744</v>
      </c>
      <c r="H1101" s="80" t="s">
        <v>9732</v>
      </c>
      <c r="I1101" s="80" t="s">
        <v>5377</v>
      </c>
      <c r="K1101" s="80" t="s">
        <v>12337</v>
      </c>
      <c r="L1101" s="80" t="s">
        <v>10920</v>
      </c>
      <c r="M1101" s="80" t="s">
        <v>10921</v>
      </c>
      <c r="N1101" s="80" t="s">
        <v>10923</v>
      </c>
      <c r="O1101" s="80" t="s">
        <v>3537</v>
      </c>
      <c r="P1101" s="80" t="s">
        <v>11857</v>
      </c>
      <c r="Q1101" s="80" t="s">
        <v>5374</v>
      </c>
      <c r="R1101" s="80" t="s">
        <v>10924</v>
      </c>
      <c r="S1101" s="80" t="s">
        <v>1765</v>
      </c>
      <c r="T1101" s="80" t="s">
        <v>1757</v>
      </c>
      <c r="U1101" s="110">
        <v>5.05</v>
      </c>
      <c r="V1101" s="110">
        <v>30.3</v>
      </c>
      <c r="W1101" s="91">
        <v>1.2625</v>
      </c>
      <c r="X1101" s="91">
        <v>15.15</v>
      </c>
      <c r="Y1101" s="110" t="s">
        <v>7087</v>
      </c>
      <c r="Z1101" s="110" t="s">
        <v>1</v>
      </c>
      <c r="AB1101" s="133" t="s">
        <v>12070</v>
      </c>
      <c r="AC1101" s="133" t="s">
        <v>12070</v>
      </c>
      <c r="AD1101" s="133" t="s">
        <v>1759</v>
      </c>
      <c r="AE1101" s="79">
        <v>12</v>
      </c>
      <c r="AF1101" s="79" t="s">
        <v>11127</v>
      </c>
      <c r="AG1101" s="134">
        <v>0.625</v>
      </c>
      <c r="AH1101" s="134">
        <v>5</v>
      </c>
      <c r="AI1101" s="134">
        <v>5</v>
      </c>
      <c r="AJ1101" s="134">
        <v>0.09</v>
      </c>
      <c r="AK1101" s="134">
        <v>10.125</v>
      </c>
      <c r="AL1101" s="134">
        <v>5.375</v>
      </c>
      <c r="AM1101" s="134">
        <v>5.5</v>
      </c>
      <c r="AN1101" s="134">
        <v>1.25</v>
      </c>
      <c r="AO1101" s="134">
        <v>0.17299999999999999</v>
      </c>
      <c r="AP1101" s="134">
        <v>5.5E-2</v>
      </c>
      <c r="AQ1101" s="134">
        <v>10</v>
      </c>
      <c r="AR1101" s="134">
        <v>10</v>
      </c>
      <c r="AS1101" s="134">
        <v>6.0000000000000001E-3</v>
      </c>
      <c r="AT1101" s="133" t="s">
        <v>1768</v>
      </c>
      <c r="AU1101" s="133" t="s">
        <v>1760</v>
      </c>
      <c r="AV1101" s="133" t="s">
        <v>9601</v>
      </c>
      <c r="AW1101" s="133" t="s">
        <v>9630</v>
      </c>
    </row>
    <row r="1102" spans="1:49" x14ac:dyDescent="0.25">
      <c r="A1102" s="80" t="s">
        <v>1800</v>
      </c>
      <c r="B1102" s="80" t="s">
        <v>1815</v>
      </c>
      <c r="C1102" s="80" t="s">
        <v>10600</v>
      </c>
      <c r="D1102" s="80" t="s">
        <v>10601</v>
      </c>
      <c r="E1102" s="80" t="s">
        <v>1811</v>
      </c>
      <c r="F1102" s="80" t="s">
        <v>10602</v>
      </c>
      <c r="G1102" s="80" t="s">
        <v>9685</v>
      </c>
      <c r="H1102" s="80" t="s">
        <v>10603</v>
      </c>
      <c r="I1102" s="80" t="s">
        <v>5376</v>
      </c>
      <c r="K1102" s="80" t="s">
        <v>12342</v>
      </c>
      <c r="L1102" s="80" t="s">
        <v>12155</v>
      </c>
      <c r="M1102" s="80" t="s">
        <v>12457</v>
      </c>
      <c r="N1102" s="80" t="s">
        <v>12440</v>
      </c>
      <c r="O1102" s="80" t="s">
        <v>3859</v>
      </c>
      <c r="P1102" s="80" t="s">
        <v>13987</v>
      </c>
      <c r="Q1102" s="80" t="s">
        <v>5374</v>
      </c>
      <c r="R1102" s="80" t="s">
        <v>12458</v>
      </c>
      <c r="S1102" s="80" t="s">
        <v>1760</v>
      </c>
      <c r="T1102" s="80" t="s">
        <v>1757</v>
      </c>
      <c r="U1102" s="110">
        <v>8.9</v>
      </c>
      <c r="V1102" s="110">
        <v>53.4</v>
      </c>
      <c r="W1102" s="91">
        <v>3.1150000000000002</v>
      </c>
      <c r="X1102" s="91">
        <v>37.380000000000003</v>
      </c>
      <c r="Y1102" s="110" t="s">
        <v>7087</v>
      </c>
      <c r="Z1102" s="110" t="s">
        <v>1</v>
      </c>
      <c r="AB1102" s="133" t="s">
        <v>12975</v>
      </c>
      <c r="AC1102" s="133" t="s">
        <v>12975</v>
      </c>
      <c r="AD1102" s="133" t="s">
        <v>1759</v>
      </c>
      <c r="AE1102" s="79">
        <v>12</v>
      </c>
      <c r="AF1102" s="79" t="s">
        <v>11315</v>
      </c>
      <c r="AG1102" s="134">
        <v>1.25</v>
      </c>
      <c r="AH1102" s="134">
        <v>12.125</v>
      </c>
      <c r="AI1102" s="134">
        <v>9.25</v>
      </c>
      <c r="AJ1102" s="134">
        <v>0.438</v>
      </c>
      <c r="AK1102" s="134">
        <v>14</v>
      </c>
      <c r="AL1102" s="134">
        <v>12.563000000000001</v>
      </c>
      <c r="AM1102" s="134">
        <v>10.125</v>
      </c>
      <c r="AN1102" s="134">
        <v>6.1159999999999997</v>
      </c>
      <c r="AO1102" s="134">
        <v>1.0309999999999999</v>
      </c>
      <c r="AP1102" s="134">
        <v>1</v>
      </c>
      <c r="AQ1102" s="134">
        <v>12</v>
      </c>
      <c r="AR1102" s="134">
        <v>9.25</v>
      </c>
      <c r="AS1102" s="134">
        <v>6.9000000000000006E-2</v>
      </c>
      <c r="AT1102" s="133" t="s">
        <v>7075</v>
      </c>
      <c r="AU1102" s="133" t="s">
        <v>1764</v>
      </c>
      <c r="AV1102" s="133" t="s">
        <v>9603</v>
      </c>
      <c r="AW1102" s="133" t="s">
        <v>9630</v>
      </c>
    </row>
    <row r="1103" spans="1:49" x14ac:dyDescent="0.25">
      <c r="A1103" s="80" t="s">
        <v>1779</v>
      </c>
      <c r="B1103" s="80" t="s">
        <v>1797</v>
      </c>
      <c r="C1103" s="80" t="s">
        <v>9555</v>
      </c>
      <c r="D1103" s="80" t="s">
        <v>10289</v>
      </c>
      <c r="E1103" s="80" t="s">
        <v>1787</v>
      </c>
      <c r="F1103" s="80" t="s">
        <v>10290</v>
      </c>
      <c r="G1103" s="80" t="s">
        <v>9753</v>
      </c>
      <c r="H1103" s="80" t="s">
        <v>10291</v>
      </c>
      <c r="I1103" s="80" t="s">
        <v>9635</v>
      </c>
      <c r="K1103" s="80" t="s">
        <v>1820</v>
      </c>
      <c r="L1103" s="80" t="s">
        <v>407</v>
      </c>
      <c r="M1103" s="80" t="s">
        <v>2553</v>
      </c>
      <c r="N1103" s="80" t="s">
        <v>3387</v>
      </c>
      <c r="O1103" s="80" t="s">
        <v>3716</v>
      </c>
      <c r="P1103" s="80" t="s">
        <v>4681</v>
      </c>
      <c r="Q1103" s="80" t="s">
        <v>5374</v>
      </c>
      <c r="R1103" s="80" t="s">
        <v>6119</v>
      </c>
      <c r="S1103" s="80" t="s">
        <v>1759</v>
      </c>
      <c r="T1103" s="80" t="s">
        <v>1757</v>
      </c>
      <c r="U1103" s="110">
        <v>2.4</v>
      </c>
      <c r="V1103" s="110">
        <v>14.4</v>
      </c>
      <c r="W1103" s="91">
        <v>0.9</v>
      </c>
      <c r="X1103" s="91">
        <v>10.8</v>
      </c>
      <c r="Y1103" s="110" t="s">
        <v>7087</v>
      </c>
      <c r="Z1103" s="110" t="s">
        <v>1</v>
      </c>
      <c r="AB1103" s="133" t="s">
        <v>7828</v>
      </c>
      <c r="AC1103" s="133" t="s">
        <v>9164</v>
      </c>
      <c r="AD1103" s="133" t="s">
        <v>1762</v>
      </c>
      <c r="AE1103" s="79">
        <v>288</v>
      </c>
      <c r="AF1103" s="79" t="s">
        <v>11233</v>
      </c>
      <c r="AG1103" s="134">
        <v>0.625</v>
      </c>
      <c r="AH1103" s="134">
        <v>2</v>
      </c>
      <c r="AI1103" s="134">
        <v>4.5</v>
      </c>
      <c r="AJ1103" s="134">
        <v>3.3000000000000002E-2</v>
      </c>
      <c r="AK1103" s="134">
        <v>9.8000000000000007</v>
      </c>
      <c r="AL1103" s="134">
        <v>6.8</v>
      </c>
      <c r="AM1103" s="134">
        <v>2.0499999999999998</v>
      </c>
      <c r="AN1103" s="134">
        <v>0.41</v>
      </c>
      <c r="AO1103" s="134">
        <v>7.9000000000000001E-2</v>
      </c>
      <c r="AP1103" s="134">
        <v>0.5</v>
      </c>
      <c r="AQ1103" s="134">
        <v>1.625</v>
      </c>
      <c r="AR1103" s="134">
        <v>2.875</v>
      </c>
      <c r="AS1103" s="134"/>
      <c r="AT1103" s="133" t="s">
        <v>9567</v>
      </c>
      <c r="AU1103" s="133" t="s">
        <v>9554</v>
      </c>
      <c r="AV1103" s="133" t="s">
        <v>9609</v>
      </c>
      <c r="AW1103" s="133" t="s">
        <v>9632</v>
      </c>
    </row>
    <row r="1104" spans="1:49" x14ac:dyDescent="0.25">
      <c r="A1104" s="80" t="s">
        <v>1779</v>
      </c>
      <c r="B1104" s="80" t="s">
        <v>1809</v>
      </c>
      <c r="C1104" s="80" t="s">
        <v>9692</v>
      </c>
      <c r="D1104" s="80" t="s">
        <v>9693</v>
      </c>
      <c r="E1104" s="80" t="s">
        <v>1788</v>
      </c>
      <c r="F1104" s="80" t="s">
        <v>9694</v>
      </c>
      <c r="G1104" s="80" t="s">
        <v>9695</v>
      </c>
      <c r="H1104" s="80" t="s">
        <v>9696</v>
      </c>
      <c r="I1104" s="80" t="s">
        <v>5377</v>
      </c>
      <c r="K1104" s="80" t="s">
        <v>1820</v>
      </c>
      <c r="L1104" s="80" t="s">
        <v>1281</v>
      </c>
      <c r="M1104" s="80" t="s">
        <v>3107</v>
      </c>
      <c r="N1104" s="80" t="s">
        <v>3464</v>
      </c>
      <c r="O1104" s="80" t="s">
        <v>3905</v>
      </c>
      <c r="P1104" s="80" t="s">
        <v>5182</v>
      </c>
      <c r="Q1104" s="80" t="s">
        <v>5374</v>
      </c>
      <c r="R1104" s="80" t="s">
        <v>6695</v>
      </c>
      <c r="S1104" s="80" t="s">
        <v>1760</v>
      </c>
      <c r="T1104" s="80" t="s">
        <v>1757</v>
      </c>
      <c r="U1104" s="110">
        <v>5</v>
      </c>
      <c r="V1104" s="110">
        <v>30</v>
      </c>
      <c r="W1104" s="91">
        <v>1.25</v>
      </c>
      <c r="X1104" s="91">
        <v>15</v>
      </c>
      <c r="Y1104" s="110" t="s">
        <v>7087</v>
      </c>
      <c r="Z1104" s="110" t="s">
        <v>1</v>
      </c>
      <c r="AB1104" s="133" t="s">
        <v>8405</v>
      </c>
      <c r="AC1104" s="133" t="s">
        <v>8405</v>
      </c>
      <c r="AD1104" s="133" t="s">
        <v>1759</v>
      </c>
      <c r="AE1104" s="79">
        <v>12</v>
      </c>
      <c r="AF1104" s="79" t="s">
        <v>11091</v>
      </c>
      <c r="AG1104" s="134">
        <v>0.625</v>
      </c>
      <c r="AH1104" s="134">
        <v>6.875</v>
      </c>
      <c r="AI1104" s="134">
        <v>6.875</v>
      </c>
      <c r="AJ1104" s="134">
        <v>0.13100000000000001</v>
      </c>
      <c r="AK1104" s="134">
        <v>7.22</v>
      </c>
      <c r="AL1104" s="134">
        <v>6.8449999999999998</v>
      </c>
      <c r="AM1104" s="134">
        <v>7.44</v>
      </c>
      <c r="AN1104" s="134">
        <v>1.782</v>
      </c>
      <c r="AO1104" s="134">
        <v>0.21299999999999999</v>
      </c>
      <c r="AP1104" s="134">
        <v>0.5</v>
      </c>
      <c r="AQ1104" s="134">
        <v>6.875</v>
      </c>
      <c r="AR1104" s="134">
        <v>6.875</v>
      </c>
      <c r="AS1104" s="134"/>
      <c r="AT1104" s="133" t="s">
        <v>9573</v>
      </c>
      <c r="AU1104" s="133" t="s">
        <v>1758</v>
      </c>
      <c r="AV1104" s="133" t="s">
        <v>9603</v>
      </c>
      <c r="AW1104" s="133" t="s">
        <v>9630</v>
      </c>
    </row>
    <row r="1105" spans="1:49" x14ac:dyDescent="0.25">
      <c r="A1105" s="80" t="s">
        <v>1800</v>
      </c>
      <c r="B1105" s="80" t="s">
        <v>11624</v>
      </c>
      <c r="C1105" s="80" t="s">
        <v>10229</v>
      </c>
      <c r="D1105" s="80" t="s">
        <v>10230</v>
      </c>
      <c r="E1105" s="80" t="s">
        <v>1767</v>
      </c>
      <c r="F1105" s="80" t="s">
        <v>9731</v>
      </c>
      <c r="G1105" s="80" t="s">
        <v>9668</v>
      </c>
      <c r="H1105" s="80" t="s">
        <v>9732</v>
      </c>
      <c r="I1105" s="80" t="s">
        <v>5377</v>
      </c>
      <c r="K1105" s="80" t="s">
        <v>12337</v>
      </c>
      <c r="L1105" s="80" t="s">
        <v>10925</v>
      </c>
      <c r="M1105" s="80" t="s">
        <v>10926</v>
      </c>
      <c r="N1105" s="80" t="s">
        <v>10923</v>
      </c>
      <c r="O1105" s="80" t="s">
        <v>3547</v>
      </c>
      <c r="P1105" s="80" t="s">
        <v>11858</v>
      </c>
      <c r="Q1105" s="80" t="s">
        <v>5374</v>
      </c>
      <c r="R1105" s="80" t="s">
        <v>10927</v>
      </c>
      <c r="S1105" s="80" t="s">
        <v>1765</v>
      </c>
      <c r="T1105" s="80" t="s">
        <v>1757</v>
      </c>
      <c r="U1105" s="110">
        <v>6.2</v>
      </c>
      <c r="V1105" s="110">
        <v>37.200000000000003</v>
      </c>
      <c r="W1105" s="91">
        <v>1.55</v>
      </c>
      <c r="X1105" s="91">
        <v>18.600000000000001</v>
      </c>
      <c r="Y1105" s="110" t="s">
        <v>7087</v>
      </c>
      <c r="Z1105" s="110" t="s">
        <v>1</v>
      </c>
      <c r="AB1105" s="133" t="s">
        <v>12071</v>
      </c>
      <c r="AC1105" s="133" t="s">
        <v>12071</v>
      </c>
      <c r="AD1105" s="133" t="s">
        <v>1759</v>
      </c>
      <c r="AE1105" s="79">
        <v>12</v>
      </c>
      <c r="AF1105" s="79" t="s">
        <v>11113</v>
      </c>
      <c r="AG1105" s="134">
        <v>0.625</v>
      </c>
      <c r="AH1105" s="134">
        <v>6.5</v>
      </c>
      <c r="AI1105" s="134">
        <v>6.5</v>
      </c>
      <c r="AJ1105" s="134">
        <v>0.13900000000000001</v>
      </c>
      <c r="AK1105" s="134">
        <v>10.845000000000001</v>
      </c>
      <c r="AL1105" s="134">
        <v>6.8449999999999998</v>
      </c>
      <c r="AM1105" s="134">
        <v>6.8150000000000004</v>
      </c>
      <c r="AN1105" s="134">
        <v>1.9610000000000001</v>
      </c>
      <c r="AO1105" s="134">
        <v>0.29299999999999998</v>
      </c>
      <c r="AP1105" s="134">
        <v>5.5E-2</v>
      </c>
      <c r="AQ1105" s="134">
        <v>12.875</v>
      </c>
      <c r="AR1105" s="134">
        <v>12.75</v>
      </c>
      <c r="AS1105" s="134">
        <v>8.9999999999999993E-3</v>
      </c>
      <c r="AT1105" s="133" t="s">
        <v>1761</v>
      </c>
      <c r="AU1105" s="133" t="s">
        <v>7077</v>
      </c>
      <c r="AV1105" s="133" t="s">
        <v>9601</v>
      </c>
      <c r="AW1105" s="133" t="s">
        <v>9630</v>
      </c>
    </row>
    <row r="1106" spans="1:49" x14ac:dyDescent="0.25">
      <c r="A1106" s="80" t="s">
        <v>1779</v>
      </c>
      <c r="B1106" s="80" t="s">
        <v>1797</v>
      </c>
      <c r="C1106" s="80" t="s">
        <v>10156</v>
      </c>
      <c r="D1106" s="80" t="s">
        <v>10157</v>
      </c>
      <c r="E1106" s="80" t="s">
        <v>1771</v>
      </c>
      <c r="F1106" s="80" t="s">
        <v>10158</v>
      </c>
      <c r="G1106" s="80" t="s">
        <v>9677</v>
      </c>
      <c r="H1106" s="80" t="s">
        <v>9921</v>
      </c>
      <c r="I1106" s="80" t="s">
        <v>9728</v>
      </c>
      <c r="K1106" s="80" t="s">
        <v>1820</v>
      </c>
      <c r="L1106" s="80" t="s">
        <v>625</v>
      </c>
      <c r="M1106" s="80" t="s">
        <v>2978</v>
      </c>
      <c r="N1106" s="80" t="s">
        <v>3453</v>
      </c>
      <c r="O1106" s="80" t="s">
        <v>3523</v>
      </c>
      <c r="P1106" s="80" t="s">
        <v>5071</v>
      </c>
      <c r="Q1106" s="80" t="s">
        <v>5379</v>
      </c>
      <c r="R1106" s="80" t="s">
        <v>6566</v>
      </c>
      <c r="S1106" s="80" t="s">
        <v>1760</v>
      </c>
      <c r="T1106" s="80" t="s">
        <v>1757</v>
      </c>
      <c r="U1106" s="110">
        <v>1.75</v>
      </c>
      <c r="V1106" s="110">
        <v>10.5</v>
      </c>
      <c r="W1106" s="91">
        <v>0.875</v>
      </c>
      <c r="X1106" s="91">
        <v>10.5</v>
      </c>
      <c r="Y1106" s="110" t="s">
        <v>7087</v>
      </c>
      <c r="Z1106" s="110" t="s">
        <v>1</v>
      </c>
      <c r="AB1106" s="133" t="s">
        <v>8276</v>
      </c>
      <c r="AC1106" s="133" t="s">
        <v>8276</v>
      </c>
      <c r="AD1106" s="133" t="s">
        <v>1759</v>
      </c>
      <c r="AE1106" s="79">
        <v>12</v>
      </c>
      <c r="AF1106" s="79" t="s">
        <v>11145</v>
      </c>
      <c r="AG1106" s="134">
        <v>0.75</v>
      </c>
      <c r="AH1106" s="134">
        <v>8.875</v>
      </c>
      <c r="AI1106" s="134">
        <v>8.875</v>
      </c>
      <c r="AJ1106" s="134">
        <v>0.22500000000000001</v>
      </c>
      <c r="AK1106" s="134">
        <v>9.2200000000000006</v>
      </c>
      <c r="AL1106" s="134">
        <v>7.97</v>
      </c>
      <c r="AM1106" s="134">
        <v>9.44</v>
      </c>
      <c r="AN1106" s="134">
        <v>3.1</v>
      </c>
      <c r="AO1106" s="134">
        <v>0.40100000000000002</v>
      </c>
      <c r="AP1106" s="134">
        <v>0.5</v>
      </c>
      <c r="AQ1106" s="134">
        <v>8.75</v>
      </c>
      <c r="AR1106" s="134">
        <v>8.75</v>
      </c>
      <c r="AS1106" s="134">
        <v>0.03</v>
      </c>
      <c r="AT1106" s="133" t="s">
        <v>1761</v>
      </c>
      <c r="AU1106" s="133" t="s">
        <v>7065</v>
      </c>
      <c r="AV1106" s="133" t="s">
        <v>9603</v>
      </c>
      <c r="AW1106" s="133" t="s">
        <v>9630</v>
      </c>
    </row>
    <row r="1107" spans="1:49" x14ac:dyDescent="0.25">
      <c r="A1107" s="80" t="s">
        <v>1800</v>
      </c>
      <c r="B1107" s="80" t="s">
        <v>1815</v>
      </c>
      <c r="C1107" s="80" t="s">
        <v>9697</v>
      </c>
      <c r="D1107" s="80" t="s">
        <v>9698</v>
      </c>
      <c r="E1107" s="80" t="s">
        <v>1767</v>
      </c>
      <c r="F1107" s="80" t="s">
        <v>9699</v>
      </c>
      <c r="G1107" s="80" t="s">
        <v>9700</v>
      </c>
      <c r="H1107" s="80" t="s">
        <v>9701</v>
      </c>
      <c r="I1107" s="80" t="s">
        <v>5377</v>
      </c>
      <c r="K1107" s="80" t="s">
        <v>12342</v>
      </c>
      <c r="L1107" s="80" t="s">
        <v>12156</v>
      </c>
      <c r="M1107" s="80" t="s">
        <v>12460</v>
      </c>
      <c r="N1107" s="80" t="s">
        <v>12440</v>
      </c>
      <c r="O1107" s="80" t="s">
        <v>3860</v>
      </c>
      <c r="P1107" s="80" t="s">
        <v>13988</v>
      </c>
      <c r="Q1107" s="80" t="s">
        <v>5374</v>
      </c>
      <c r="R1107" s="80" t="s">
        <v>12461</v>
      </c>
      <c r="S1107" s="80" t="s">
        <v>1759</v>
      </c>
      <c r="T1107" s="80" t="s">
        <v>1757</v>
      </c>
      <c r="U1107" s="110">
        <v>9.6</v>
      </c>
      <c r="V1107" s="110">
        <v>57.6</v>
      </c>
      <c r="W1107" s="91">
        <v>2.4</v>
      </c>
      <c r="X1107" s="91">
        <v>28.8</v>
      </c>
      <c r="Y1107" s="110" t="s">
        <v>7087</v>
      </c>
      <c r="Z1107" s="110" t="s">
        <v>1</v>
      </c>
      <c r="AB1107" s="133" t="s">
        <v>12976</v>
      </c>
      <c r="AC1107" s="133" t="s">
        <v>12976</v>
      </c>
      <c r="AD1107" s="133" t="s">
        <v>1759</v>
      </c>
      <c r="AE1107" s="79">
        <v>12</v>
      </c>
      <c r="AF1107" s="79" t="s">
        <v>11152</v>
      </c>
      <c r="AG1107" s="134">
        <v>0.875</v>
      </c>
      <c r="AH1107" s="134">
        <v>7.5</v>
      </c>
      <c r="AI1107" s="134">
        <v>14.5</v>
      </c>
      <c r="AJ1107" s="134">
        <v>0.215</v>
      </c>
      <c r="AK1107" s="134">
        <v>14.824999999999999</v>
      </c>
      <c r="AL1107" s="134">
        <v>8.4499999999999993</v>
      </c>
      <c r="AM1107" s="134">
        <v>9.0250000000000004</v>
      </c>
      <c r="AN1107" s="134">
        <v>3.17</v>
      </c>
      <c r="AO1107" s="134">
        <v>0.65400000000000003</v>
      </c>
      <c r="AP1107" s="134">
        <v>0.1</v>
      </c>
      <c r="AQ1107" s="134">
        <v>54</v>
      </c>
      <c r="AR1107" s="134">
        <v>96</v>
      </c>
      <c r="AS1107" s="134"/>
      <c r="AT1107" s="133" t="s">
        <v>7070</v>
      </c>
      <c r="AU1107" s="133" t="s">
        <v>7065</v>
      </c>
      <c r="AV1107" s="133" t="s">
        <v>9601</v>
      </c>
      <c r="AW1107" s="133" t="s">
        <v>9630</v>
      </c>
    </row>
    <row r="1108" spans="1:49" x14ac:dyDescent="0.25">
      <c r="A1108" s="80" t="s">
        <v>1779</v>
      </c>
      <c r="B1108" s="80" t="s">
        <v>1797</v>
      </c>
      <c r="C1108" s="80" t="s">
        <v>9555</v>
      </c>
      <c r="D1108" s="80" t="s">
        <v>10289</v>
      </c>
      <c r="E1108" s="80" t="s">
        <v>1787</v>
      </c>
      <c r="F1108" s="80" t="s">
        <v>10290</v>
      </c>
      <c r="G1108" s="80" t="s">
        <v>9753</v>
      </c>
      <c r="H1108" s="80" t="s">
        <v>10291</v>
      </c>
      <c r="I1108" s="80" t="s">
        <v>9635</v>
      </c>
      <c r="K1108" s="80" t="s">
        <v>1820</v>
      </c>
      <c r="L1108" s="80" t="s">
        <v>413</v>
      </c>
      <c r="M1108" s="80" t="s">
        <v>2555</v>
      </c>
      <c r="N1108" s="80" t="s">
        <v>3387</v>
      </c>
      <c r="O1108" s="80" t="s">
        <v>3717</v>
      </c>
      <c r="P1108" s="80" t="s">
        <v>4683</v>
      </c>
      <c r="Q1108" s="80" t="s">
        <v>5374</v>
      </c>
      <c r="R1108" s="80" t="s">
        <v>6122</v>
      </c>
      <c r="S1108" s="80" t="s">
        <v>1759</v>
      </c>
      <c r="T1108" s="80" t="s">
        <v>1757</v>
      </c>
      <c r="U1108" s="110">
        <v>2.4</v>
      </c>
      <c r="V1108" s="110">
        <v>14.4</v>
      </c>
      <c r="W1108" s="91">
        <v>0.9</v>
      </c>
      <c r="X1108" s="91">
        <v>10.8</v>
      </c>
      <c r="Y1108" s="110" t="s">
        <v>7087</v>
      </c>
      <c r="Z1108" s="110" t="s">
        <v>1</v>
      </c>
      <c r="AB1108" s="133" t="s">
        <v>7831</v>
      </c>
      <c r="AC1108" s="133" t="s">
        <v>9166</v>
      </c>
      <c r="AD1108" s="133" t="s">
        <v>1762</v>
      </c>
      <c r="AE1108" s="79">
        <v>288</v>
      </c>
      <c r="AF1108" s="79" t="s">
        <v>11233</v>
      </c>
      <c r="AG1108" s="134">
        <v>0.625</v>
      </c>
      <c r="AH1108" s="134">
        <v>2</v>
      </c>
      <c r="AI1108" s="134">
        <v>4.5</v>
      </c>
      <c r="AJ1108" s="134">
        <v>3.3000000000000002E-2</v>
      </c>
      <c r="AK1108" s="134">
        <v>9.8000000000000007</v>
      </c>
      <c r="AL1108" s="134">
        <v>6.8</v>
      </c>
      <c r="AM1108" s="134">
        <v>2.0499999999999998</v>
      </c>
      <c r="AN1108" s="134">
        <v>0.41</v>
      </c>
      <c r="AO1108" s="134">
        <v>7.9000000000000001E-2</v>
      </c>
      <c r="AP1108" s="134">
        <v>0.5</v>
      </c>
      <c r="AQ1108" s="134">
        <v>1.625</v>
      </c>
      <c r="AR1108" s="134">
        <v>2.875</v>
      </c>
      <c r="AS1108" s="134"/>
      <c r="AT1108" s="133" t="s">
        <v>9567</v>
      </c>
      <c r="AU1108" s="133" t="s">
        <v>9554</v>
      </c>
      <c r="AV1108" s="133" t="s">
        <v>9609</v>
      </c>
      <c r="AW1108" s="133" t="s">
        <v>9632</v>
      </c>
    </row>
    <row r="1109" spans="1:49" x14ac:dyDescent="0.25">
      <c r="A1109" s="80" t="s">
        <v>1779</v>
      </c>
      <c r="B1109" s="80" t="s">
        <v>1809</v>
      </c>
      <c r="C1109" s="80" t="s">
        <v>9918</v>
      </c>
      <c r="D1109" s="80" t="s">
        <v>9919</v>
      </c>
      <c r="E1109" s="80" t="s">
        <v>1788</v>
      </c>
      <c r="F1109" s="80" t="s">
        <v>9920</v>
      </c>
      <c r="G1109" s="80" t="s">
        <v>9677</v>
      </c>
      <c r="H1109" s="80" t="s">
        <v>9921</v>
      </c>
      <c r="I1109" s="80" t="s">
        <v>5377</v>
      </c>
      <c r="K1109" s="80" t="s">
        <v>1820</v>
      </c>
      <c r="L1109" s="80" t="s">
        <v>1282</v>
      </c>
      <c r="M1109" s="80" t="s">
        <v>3108</v>
      </c>
      <c r="N1109" s="80" t="s">
        <v>3464</v>
      </c>
      <c r="O1109" s="80" t="s">
        <v>3523</v>
      </c>
      <c r="P1109" s="80" t="s">
        <v>5183</v>
      </c>
      <c r="Q1109" s="80" t="s">
        <v>5374</v>
      </c>
      <c r="R1109" s="80" t="s">
        <v>6696</v>
      </c>
      <c r="S1109" s="80" t="s">
        <v>1760</v>
      </c>
      <c r="T1109" s="80" t="s">
        <v>1757</v>
      </c>
      <c r="U1109" s="110">
        <v>6.2</v>
      </c>
      <c r="V1109" s="110">
        <v>37.200000000000003</v>
      </c>
      <c r="W1109" s="91">
        <v>1.55</v>
      </c>
      <c r="X1109" s="91">
        <v>18.600000000000001</v>
      </c>
      <c r="Y1109" s="110" t="s">
        <v>7087</v>
      </c>
      <c r="Z1109" s="110" t="s">
        <v>1</v>
      </c>
      <c r="AB1109" s="133" t="s">
        <v>8406</v>
      </c>
      <c r="AC1109" s="133" t="s">
        <v>8406</v>
      </c>
      <c r="AD1109" s="133" t="s">
        <v>1759</v>
      </c>
      <c r="AE1109" s="79">
        <v>12</v>
      </c>
      <c r="AF1109" s="79" t="s">
        <v>11145</v>
      </c>
      <c r="AG1109" s="134">
        <v>0.75</v>
      </c>
      <c r="AH1109" s="134">
        <v>8.875</v>
      </c>
      <c r="AI1109" s="134">
        <v>8.875</v>
      </c>
      <c r="AJ1109" s="134">
        <v>0.22500000000000001</v>
      </c>
      <c r="AK1109" s="134">
        <v>9.2200000000000006</v>
      </c>
      <c r="AL1109" s="134">
        <v>7.97</v>
      </c>
      <c r="AM1109" s="134">
        <v>9.44</v>
      </c>
      <c r="AN1109" s="134">
        <v>3.1</v>
      </c>
      <c r="AO1109" s="134">
        <v>0.40100000000000002</v>
      </c>
      <c r="AP1109" s="134">
        <v>0.5</v>
      </c>
      <c r="AQ1109" s="134">
        <v>8.875</v>
      </c>
      <c r="AR1109" s="134">
        <v>8.875</v>
      </c>
      <c r="AS1109" s="134"/>
      <c r="AT1109" s="133" t="s">
        <v>1761</v>
      </c>
      <c r="AU1109" s="133" t="s">
        <v>7065</v>
      </c>
      <c r="AV1109" s="133" t="s">
        <v>9603</v>
      </c>
      <c r="AW1109" s="133" t="s">
        <v>9630</v>
      </c>
    </row>
    <row r="1110" spans="1:49" x14ac:dyDescent="0.25">
      <c r="A1110" s="80" t="s">
        <v>1800</v>
      </c>
      <c r="B1110" s="80" t="s">
        <v>11624</v>
      </c>
      <c r="C1110" s="80" t="s">
        <v>10227</v>
      </c>
      <c r="D1110" s="80" t="s">
        <v>10228</v>
      </c>
      <c r="E1110" s="80" t="s">
        <v>1767</v>
      </c>
      <c r="F1110" s="80" t="s">
        <v>9694</v>
      </c>
      <c r="G1110" s="80" t="s">
        <v>9695</v>
      </c>
      <c r="H1110" s="80" t="s">
        <v>9696</v>
      </c>
      <c r="I1110" s="80" t="s">
        <v>5377</v>
      </c>
      <c r="K1110" s="80" t="s">
        <v>12337</v>
      </c>
      <c r="L1110" s="80" t="s">
        <v>10928</v>
      </c>
      <c r="M1110" s="80" t="s">
        <v>10929</v>
      </c>
      <c r="N1110" s="80" t="s">
        <v>10923</v>
      </c>
      <c r="O1110" s="80" t="s">
        <v>3527</v>
      </c>
      <c r="P1110" s="80" t="s">
        <v>11860</v>
      </c>
      <c r="Q1110" s="80" t="s">
        <v>5374</v>
      </c>
      <c r="R1110" s="80" t="s">
        <v>10930</v>
      </c>
      <c r="S1110" s="80" t="s">
        <v>1760</v>
      </c>
      <c r="T1110" s="80" t="s">
        <v>1757</v>
      </c>
      <c r="U1110" s="110">
        <v>5</v>
      </c>
      <c r="V1110" s="110">
        <v>30</v>
      </c>
      <c r="W1110" s="91">
        <v>1.25</v>
      </c>
      <c r="X1110" s="91">
        <v>15</v>
      </c>
      <c r="Y1110" s="110" t="s">
        <v>7087</v>
      </c>
      <c r="Z1110" s="110" t="s">
        <v>1</v>
      </c>
      <c r="AB1110" s="133" t="s">
        <v>12072</v>
      </c>
      <c r="AC1110" s="133" t="s">
        <v>12072</v>
      </c>
      <c r="AD1110" s="133" t="s">
        <v>1759</v>
      </c>
      <c r="AE1110" s="79">
        <v>12</v>
      </c>
      <c r="AF1110" s="79" t="s">
        <v>11091</v>
      </c>
      <c r="AG1110" s="134">
        <v>0.625</v>
      </c>
      <c r="AH1110" s="134">
        <v>6.875</v>
      </c>
      <c r="AI1110" s="134">
        <v>6.875</v>
      </c>
      <c r="AJ1110" s="134">
        <v>0.13100000000000001</v>
      </c>
      <c r="AK1110" s="134">
        <v>7.22</v>
      </c>
      <c r="AL1110" s="134">
        <v>6.8449999999999998</v>
      </c>
      <c r="AM1110" s="134">
        <v>7.44</v>
      </c>
      <c r="AN1110" s="134">
        <v>1.782</v>
      </c>
      <c r="AO1110" s="134">
        <v>0.21299999999999999</v>
      </c>
      <c r="AP1110" s="134">
        <v>0.5</v>
      </c>
      <c r="AQ1110" s="134">
        <v>6.75</v>
      </c>
      <c r="AR1110" s="134">
        <v>6.75</v>
      </c>
      <c r="AS1110" s="134">
        <v>1.6E-2</v>
      </c>
      <c r="AT1110" s="133" t="s">
        <v>9573</v>
      </c>
      <c r="AU1110" s="133" t="s">
        <v>1758</v>
      </c>
      <c r="AV1110" s="133" t="s">
        <v>9603</v>
      </c>
      <c r="AW1110" s="133" t="s">
        <v>9630</v>
      </c>
    </row>
    <row r="1111" spans="1:49" x14ac:dyDescent="0.25">
      <c r="A1111" s="80" t="s">
        <v>1779</v>
      </c>
      <c r="B1111" s="80" t="s">
        <v>1797</v>
      </c>
      <c r="C1111" s="80" t="s">
        <v>10159</v>
      </c>
      <c r="D1111" s="80" t="s">
        <v>10160</v>
      </c>
      <c r="E1111" s="80" t="s">
        <v>1771</v>
      </c>
      <c r="F1111" s="80" t="s">
        <v>10161</v>
      </c>
      <c r="G1111" s="80" t="s">
        <v>9695</v>
      </c>
      <c r="H1111" s="80" t="s">
        <v>9696</v>
      </c>
      <c r="I1111" s="80" t="s">
        <v>9728</v>
      </c>
      <c r="K1111" s="80" t="s">
        <v>1820</v>
      </c>
      <c r="L1111" s="80" t="s">
        <v>629</v>
      </c>
      <c r="M1111" s="80" t="s">
        <v>2979</v>
      </c>
      <c r="N1111" s="80" t="s">
        <v>3453</v>
      </c>
      <c r="O1111" s="80" t="s">
        <v>3527</v>
      </c>
      <c r="P1111" s="80" t="s">
        <v>5072</v>
      </c>
      <c r="Q1111" s="80" t="s">
        <v>5379</v>
      </c>
      <c r="R1111" s="80" t="s">
        <v>6567</v>
      </c>
      <c r="S1111" s="80" t="s">
        <v>1760</v>
      </c>
      <c r="T1111" s="80" t="s">
        <v>1757</v>
      </c>
      <c r="U1111" s="110">
        <v>1.75</v>
      </c>
      <c r="V1111" s="110">
        <v>10.5</v>
      </c>
      <c r="W1111" s="91">
        <v>0.875</v>
      </c>
      <c r="X1111" s="91">
        <v>10.5</v>
      </c>
      <c r="Y1111" s="110" t="s">
        <v>7087</v>
      </c>
      <c r="Z1111" s="110" t="s">
        <v>1</v>
      </c>
      <c r="AB1111" s="133" t="s">
        <v>8277</v>
      </c>
      <c r="AC1111" s="133" t="s">
        <v>8277</v>
      </c>
      <c r="AD1111" s="133" t="s">
        <v>1759</v>
      </c>
      <c r="AE1111" s="79">
        <v>12</v>
      </c>
      <c r="AF1111" s="79" t="s">
        <v>11091</v>
      </c>
      <c r="AG1111" s="134">
        <v>0.625</v>
      </c>
      <c r="AH1111" s="134">
        <v>6.875</v>
      </c>
      <c r="AI1111" s="134">
        <v>6.875</v>
      </c>
      <c r="AJ1111" s="134">
        <v>0.13100000000000001</v>
      </c>
      <c r="AK1111" s="134">
        <v>7.22</v>
      </c>
      <c r="AL1111" s="134">
        <v>6.8449999999999998</v>
      </c>
      <c r="AM1111" s="134">
        <v>7.44</v>
      </c>
      <c r="AN1111" s="134">
        <v>1.782</v>
      </c>
      <c r="AO1111" s="134">
        <v>0.21299999999999999</v>
      </c>
      <c r="AP1111" s="134">
        <v>0.5</v>
      </c>
      <c r="AQ1111" s="134">
        <v>6.875</v>
      </c>
      <c r="AR1111" s="134">
        <v>6.875</v>
      </c>
      <c r="AS1111" s="134">
        <v>1.6E-2</v>
      </c>
      <c r="AT1111" s="133" t="s">
        <v>9573</v>
      </c>
      <c r="AU1111" s="133" t="s">
        <v>1758</v>
      </c>
      <c r="AV1111" s="133" t="s">
        <v>9603</v>
      </c>
      <c r="AW1111" s="133" t="s">
        <v>9630</v>
      </c>
    </row>
    <row r="1112" spans="1:49" x14ac:dyDescent="0.25">
      <c r="A1112" s="80" t="s">
        <v>1800</v>
      </c>
      <c r="B1112" s="80" t="s">
        <v>1815</v>
      </c>
      <c r="C1112" s="80" t="s">
        <v>10536</v>
      </c>
      <c r="D1112" s="80" t="s">
        <v>10537</v>
      </c>
      <c r="E1112" s="80" t="s">
        <v>1767</v>
      </c>
      <c r="F1112" s="80" t="s">
        <v>10538</v>
      </c>
      <c r="G1112" s="80" t="s">
        <v>9785</v>
      </c>
      <c r="H1112" s="80" t="s">
        <v>10539</v>
      </c>
      <c r="I1112" s="80" t="s">
        <v>5377</v>
      </c>
      <c r="K1112" s="80" t="s">
        <v>12342</v>
      </c>
      <c r="L1112" s="80" t="s">
        <v>12157</v>
      </c>
      <c r="M1112" s="80" t="s">
        <v>12463</v>
      </c>
      <c r="N1112" s="80" t="s">
        <v>12464</v>
      </c>
      <c r="O1112" s="80" t="s">
        <v>3822</v>
      </c>
      <c r="P1112" s="80" t="s">
        <v>1</v>
      </c>
      <c r="Q1112" s="80" t="s">
        <v>5374</v>
      </c>
      <c r="R1112" s="80" t="s">
        <v>12465</v>
      </c>
      <c r="S1112" s="80" t="s">
        <v>1759</v>
      </c>
      <c r="T1112" s="80" t="s">
        <v>1759</v>
      </c>
      <c r="U1112" s="110">
        <v>423.9</v>
      </c>
      <c r="V1112" s="110">
        <v>211.95</v>
      </c>
      <c r="W1112" s="91">
        <v>105.98</v>
      </c>
      <c r="X1112" s="91">
        <v>105.98</v>
      </c>
      <c r="Y1112" s="110" t="s">
        <v>7087</v>
      </c>
      <c r="Z1112" s="110" t="s">
        <v>1</v>
      </c>
      <c r="AB1112" s="133" t="s">
        <v>12977</v>
      </c>
      <c r="AC1112" s="133" t="s">
        <v>12977</v>
      </c>
      <c r="AD1112" s="133" t="s">
        <v>1759</v>
      </c>
      <c r="AE1112" s="79">
        <v>1</v>
      </c>
      <c r="AF1112" s="79" t="s">
        <v>15798</v>
      </c>
      <c r="AG1112" s="134"/>
      <c r="AH1112" s="134"/>
      <c r="AI1112" s="134"/>
      <c r="AJ1112" s="134"/>
      <c r="AK1112" s="134">
        <v>24.437999999999999</v>
      </c>
      <c r="AL1112" s="134">
        <v>15.938000000000001</v>
      </c>
      <c r="AM1112" s="134">
        <v>9.625</v>
      </c>
      <c r="AN1112" s="134">
        <v>17.146000000000001</v>
      </c>
      <c r="AO1112" s="134">
        <v>2.169</v>
      </c>
      <c r="AP1112" s="134"/>
      <c r="AQ1112" s="134"/>
      <c r="AR1112" s="134"/>
      <c r="AS1112" s="134"/>
      <c r="AT1112" s="133" t="s">
        <v>7065</v>
      </c>
      <c r="AU1112" s="133" t="s">
        <v>7065</v>
      </c>
      <c r="AV1112" s="133" t="s">
        <v>9603</v>
      </c>
      <c r="AW1112" s="133" t="s">
        <v>9630</v>
      </c>
    </row>
    <row r="1113" spans="1:49" x14ac:dyDescent="0.25">
      <c r="A1113" s="80" t="s">
        <v>1779</v>
      </c>
      <c r="B1113" s="80" t="s">
        <v>1797</v>
      </c>
      <c r="C1113" s="80" t="s">
        <v>9555</v>
      </c>
      <c r="D1113" s="80" t="s">
        <v>10289</v>
      </c>
      <c r="E1113" s="80" t="s">
        <v>1787</v>
      </c>
      <c r="F1113" s="80" t="s">
        <v>10290</v>
      </c>
      <c r="G1113" s="80" t="s">
        <v>9753</v>
      </c>
      <c r="H1113" s="80" t="s">
        <v>10291</v>
      </c>
      <c r="I1113" s="80" t="s">
        <v>9635</v>
      </c>
      <c r="K1113" s="80" t="s">
        <v>1820</v>
      </c>
      <c r="L1113" s="80" t="s">
        <v>417</v>
      </c>
      <c r="M1113" s="80" t="s">
        <v>2556</v>
      </c>
      <c r="N1113" s="80" t="s">
        <v>3387</v>
      </c>
      <c r="O1113" s="80" t="s">
        <v>3719</v>
      </c>
      <c r="P1113" s="80" t="s">
        <v>4684</v>
      </c>
      <c r="Q1113" s="80" t="s">
        <v>5374</v>
      </c>
      <c r="R1113" s="80" t="s">
        <v>6123</v>
      </c>
      <c r="S1113" s="80" t="s">
        <v>1759</v>
      </c>
      <c r="T1113" s="80" t="s">
        <v>1757</v>
      </c>
      <c r="U1113" s="110">
        <v>2.4</v>
      </c>
      <c r="V1113" s="110">
        <v>14.4</v>
      </c>
      <c r="W1113" s="91">
        <v>0.9</v>
      </c>
      <c r="X1113" s="91">
        <v>10.8</v>
      </c>
      <c r="Y1113" s="110" t="s">
        <v>7087</v>
      </c>
      <c r="Z1113" s="110" t="s">
        <v>1</v>
      </c>
      <c r="AB1113" s="133" t="s">
        <v>7832</v>
      </c>
      <c r="AC1113" s="133" t="s">
        <v>9167</v>
      </c>
      <c r="AD1113" s="133" t="s">
        <v>1762</v>
      </c>
      <c r="AE1113" s="79">
        <v>288</v>
      </c>
      <c r="AF1113" s="79" t="s">
        <v>11233</v>
      </c>
      <c r="AG1113" s="134">
        <v>0.625</v>
      </c>
      <c r="AH1113" s="134">
        <v>2</v>
      </c>
      <c r="AI1113" s="134">
        <v>4.5</v>
      </c>
      <c r="AJ1113" s="134">
        <v>3.3000000000000002E-2</v>
      </c>
      <c r="AK1113" s="134">
        <v>9.8000000000000007</v>
      </c>
      <c r="AL1113" s="134">
        <v>6.8</v>
      </c>
      <c r="AM1113" s="134">
        <v>2.0499999999999998</v>
      </c>
      <c r="AN1113" s="134">
        <v>0.41</v>
      </c>
      <c r="AO1113" s="134">
        <v>7.9000000000000001E-2</v>
      </c>
      <c r="AP1113" s="134">
        <v>0.5</v>
      </c>
      <c r="AQ1113" s="134">
        <v>1.625</v>
      </c>
      <c r="AR1113" s="134">
        <v>2.875</v>
      </c>
      <c r="AS1113" s="134"/>
      <c r="AT1113" s="133" t="s">
        <v>9567</v>
      </c>
      <c r="AU1113" s="133" t="s">
        <v>9554</v>
      </c>
      <c r="AV1113" s="133" t="s">
        <v>9609</v>
      </c>
      <c r="AW1113" s="133" t="s">
        <v>9632</v>
      </c>
    </row>
    <row r="1114" spans="1:49" x14ac:dyDescent="0.25">
      <c r="A1114" s="80" t="s">
        <v>1800</v>
      </c>
      <c r="B1114" s="80" t="s">
        <v>11624</v>
      </c>
      <c r="C1114" s="80" t="s">
        <v>10225</v>
      </c>
      <c r="D1114" s="80" t="s">
        <v>10226</v>
      </c>
      <c r="E1114" s="80" t="s">
        <v>1767</v>
      </c>
      <c r="F1114" s="80" t="s">
        <v>9920</v>
      </c>
      <c r="G1114" s="80" t="s">
        <v>9677</v>
      </c>
      <c r="H1114" s="80" t="s">
        <v>9921</v>
      </c>
      <c r="I1114" s="80" t="s">
        <v>5377</v>
      </c>
      <c r="K1114" s="80" t="s">
        <v>12337</v>
      </c>
      <c r="L1114" s="80" t="s">
        <v>10931</v>
      </c>
      <c r="M1114" s="80" t="s">
        <v>10932</v>
      </c>
      <c r="N1114" s="80" t="s">
        <v>10923</v>
      </c>
      <c r="O1114" s="80" t="s">
        <v>3523</v>
      </c>
      <c r="P1114" s="80" t="s">
        <v>11861</v>
      </c>
      <c r="Q1114" s="80" t="s">
        <v>5374</v>
      </c>
      <c r="R1114" s="80" t="s">
        <v>10933</v>
      </c>
      <c r="S1114" s="80" t="s">
        <v>1760</v>
      </c>
      <c r="T1114" s="80" t="s">
        <v>1757</v>
      </c>
      <c r="U1114" s="110">
        <v>6.2</v>
      </c>
      <c r="V1114" s="110">
        <v>37.200000000000003</v>
      </c>
      <c r="W1114" s="91">
        <v>1.55</v>
      </c>
      <c r="X1114" s="91">
        <v>18.600000000000001</v>
      </c>
      <c r="Y1114" s="110" t="s">
        <v>7087</v>
      </c>
      <c r="Z1114" s="110" t="s">
        <v>1</v>
      </c>
      <c r="AB1114" s="133" t="s">
        <v>12073</v>
      </c>
      <c r="AC1114" s="133" t="s">
        <v>12073</v>
      </c>
      <c r="AD1114" s="133" t="s">
        <v>1759</v>
      </c>
      <c r="AE1114" s="79">
        <v>12</v>
      </c>
      <c r="AF1114" s="79" t="s">
        <v>11145</v>
      </c>
      <c r="AG1114" s="134">
        <v>0.75</v>
      </c>
      <c r="AH1114" s="134">
        <v>8.875</v>
      </c>
      <c r="AI1114" s="134">
        <v>8.875</v>
      </c>
      <c r="AJ1114" s="134">
        <v>0.22500000000000001</v>
      </c>
      <c r="AK1114" s="134">
        <v>9.2200000000000006</v>
      </c>
      <c r="AL1114" s="134">
        <v>7.97</v>
      </c>
      <c r="AM1114" s="134">
        <v>9.44</v>
      </c>
      <c r="AN1114" s="134">
        <v>3.1</v>
      </c>
      <c r="AO1114" s="134">
        <v>0.40100000000000002</v>
      </c>
      <c r="AP1114" s="134">
        <v>0.5</v>
      </c>
      <c r="AQ1114" s="134">
        <v>8.75</v>
      </c>
      <c r="AR1114" s="134">
        <v>8.75</v>
      </c>
      <c r="AS1114" s="134">
        <v>0.03</v>
      </c>
      <c r="AT1114" s="133" t="s">
        <v>1761</v>
      </c>
      <c r="AU1114" s="133" t="s">
        <v>7065</v>
      </c>
      <c r="AV1114" s="133" t="s">
        <v>9603</v>
      </c>
      <c r="AW1114" s="133" t="s">
        <v>9630</v>
      </c>
    </row>
    <row r="1115" spans="1:49" x14ac:dyDescent="0.25">
      <c r="A1115" s="80" t="s">
        <v>1779</v>
      </c>
      <c r="B1115" s="80" t="s">
        <v>1809</v>
      </c>
      <c r="C1115" s="80" t="s">
        <v>10142</v>
      </c>
      <c r="D1115" s="80" t="s">
        <v>10143</v>
      </c>
      <c r="E1115" s="80" t="s">
        <v>1788</v>
      </c>
      <c r="F1115" s="80" t="s">
        <v>10144</v>
      </c>
      <c r="G1115" s="80" t="s">
        <v>9700</v>
      </c>
      <c r="H1115" s="80" t="s">
        <v>10145</v>
      </c>
      <c r="I1115" s="80" t="s">
        <v>5377</v>
      </c>
      <c r="K1115" s="80" t="s">
        <v>1820</v>
      </c>
      <c r="L1115" s="80" t="s">
        <v>1033</v>
      </c>
      <c r="M1115" s="80" t="s">
        <v>3111</v>
      </c>
      <c r="N1115" s="80" t="s">
        <v>3464</v>
      </c>
      <c r="O1115" s="80" t="s">
        <v>3879</v>
      </c>
      <c r="P1115" s="80" t="s">
        <v>5186</v>
      </c>
      <c r="Q1115" s="80" t="s">
        <v>5374</v>
      </c>
      <c r="R1115" s="80" t="s">
        <v>6699</v>
      </c>
      <c r="S1115" s="80" t="s">
        <v>1759</v>
      </c>
      <c r="T1115" s="80" t="s">
        <v>1758</v>
      </c>
      <c r="U1115" s="110">
        <v>9.9499999999999993</v>
      </c>
      <c r="V1115" s="110">
        <v>29.85</v>
      </c>
      <c r="W1115" s="91">
        <v>2.4874999999999998</v>
      </c>
      <c r="X1115" s="91">
        <v>14.925000000000001</v>
      </c>
      <c r="Y1115" s="110" t="s">
        <v>7087</v>
      </c>
      <c r="Z1115" s="110" t="s">
        <v>1</v>
      </c>
      <c r="AB1115" s="133" t="s">
        <v>8409</v>
      </c>
      <c r="AC1115" s="133" t="s">
        <v>8409</v>
      </c>
      <c r="AD1115" s="133" t="s">
        <v>1759</v>
      </c>
      <c r="AE1115" s="79">
        <v>6</v>
      </c>
      <c r="AF1115" s="79" t="s">
        <v>11092</v>
      </c>
      <c r="AG1115" s="134">
        <v>0.3</v>
      </c>
      <c r="AH1115" s="134">
        <v>7.5</v>
      </c>
      <c r="AI1115" s="134">
        <v>14.5</v>
      </c>
      <c r="AJ1115" s="134">
        <v>0.22800000000000001</v>
      </c>
      <c r="AK1115" s="134">
        <v>14.824999999999999</v>
      </c>
      <c r="AL1115" s="134">
        <v>8.4499999999999993</v>
      </c>
      <c r="AM1115" s="134">
        <v>5.125</v>
      </c>
      <c r="AN1115" s="134">
        <v>1.8080000000000001</v>
      </c>
      <c r="AO1115" s="134">
        <v>0.372</v>
      </c>
      <c r="AP1115" s="134">
        <v>0.01</v>
      </c>
      <c r="AQ1115" s="134">
        <v>102</v>
      </c>
      <c r="AR1115" s="134">
        <v>54</v>
      </c>
      <c r="AS1115" s="134"/>
      <c r="AT1115" s="133" t="s">
        <v>7066</v>
      </c>
      <c r="AU1115" s="133" t="s">
        <v>7075</v>
      </c>
      <c r="AV1115" s="133" t="s">
        <v>9601</v>
      </c>
      <c r="AW1115" s="133" t="s">
        <v>9630</v>
      </c>
    </row>
    <row r="1116" spans="1:49" x14ac:dyDescent="0.25">
      <c r="A1116" s="80" t="s">
        <v>1800</v>
      </c>
      <c r="B1116" s="80" t="s">
        <v>1815</v>
      </c>
      <c r="C1116" s="80" t="s">
        <v>10540</v>
      </c>
      <c r="D1116" s="80" t="s">
        <v>10541</v>
      </c>
      <c r="E1116" s="80" t="s">
        <v>1767</v>
      </c>
      <c r="F1116" s="80" t="s">
        <v>10542</v>
      </c>
      <c r="G1116" s="80" t="s">
        <v>9785</v>
      </c>
      <c r="H1116" s="80" t="s">
        <v>10543</v>
      </c>
      <c r="I1116" s="80" t="s">
        <v>5377</v>
      </c>
      <c r="K1116" s="80" t="s">
        <v>12342</v>
      </c>
      <c r="L1116" s="80" t="s">
        <v>12158</v>
      </c>
      <c r="M1116" s="80" t="s">
        <v>12467</v>
      </c>
      <c r="N1116" s="80" t="s">
        <v>12464</v>
      </c>
      <c r="O1116" s="80" t="s">
        <v>3825</v>
      </c>
      <c r="P1116" s="80" t="s">
        <v>1</v>
      </c>
      <c r="Q1116" s="80" t="s">
        <v>5374</v>
      </c>
      <c r="R1116" s="80" t="s">
        <v>12468</v>
      </c>
      <c r="S1116" s="80" t="s">
        <v>1759</v>
      </c>
      <c r="T1116" s="80" t="s">
        <v>1759</v>
      </c>
      <c r="U1116" s="110">
        <v>800.25</v>
      </c>
      <c r="V1116" s="110">
        <v>400.125</v>
      </c>
      <c r="W1116" s="91">
        <v>200.0625</v>
      </c>
      <c r="X1116" s="91">
        <v>200.0625</v>
      </c>
      <c r="Y1116" s="110" t="s">
        <v>7087</v>
      </c>
      <c r="Z1116" s="110" t="s">
        <v>1</v>
      </c>
      <c r="AB1116" s="133" t="s">
        <v>12978</v>
      </c>
      <c r="AC1116" s="133" t="s">
        <v>12978</v>
      </c>
      <c r="AD1116" s="133" t="s">
        <v>1759</v>
      </c>
      <c r="AE1116" s="79">
        <v>1</v>
      </c>
      <c r="AF1116" s="79" t="s">
        <v>15798</v>
      </c>
      <c r="AG1116" s="134"/>
      <c r="AH1116" s="134"/>
      <c r="AI1116" s="134"/>
      <c r="AJ1116" s="134"/>
      <c r="AK1116" s="134">
        <v>48.314999999999998</v>
      </c>
      <c r="AL1116" s="134">
        <v>16.22</v>
      </c>
      <c r="AM1116" s="134">
        <v>9.5950000000000006</v>
      </c>
      <c r="AN1116" s="134">
        <v>34.598999999999997</v>
      </c>
      <c r="AO1116" s="134">
        <v>4.351</v>
      </c>
      <c r="AP1116" s="134"/>
      <c r="AQ1116" s="134"/>
      <c r="AR1116" s="134"/>
      <c r="AS1116" s="134"/>
      <c r="AT1116" s="133" t="s">
        <v>1764</v>
      </c>
      <c r="AU1116" s="133" t="s">
        <v>1769</v>
      </c>
      <c r="AV1116" s="133" t="s">
        <v>9603</v>
      </c>
      <c r="AW1116" s="133" t="s">
        <v>9630</v>
      </c>
    </row>
    <row r="1117" spans="1:49" x14ac:dyDescent="0.25">
      <c r="A1117" s="80" t="s">
        <v>1779</v>
      </c>
      <c r="B1117" s="80" t="s">
        <v>1797</v>
      </c>
      <c r="C1117" s="80" t="s">
        <v>10162</v>
      </c>
      <c r="D1117" s="80" t="s">
        <v>10163</v>
      </c>
      <c r="E1117" s="80" t="s">
        <v>1771</v>
      </c>
      <c r="F1117" s="80" t="s">
        <v>10164</v>
      </c>
      <c r="G1117" s="80" t="s">
        <v>9668</v>
      </c>
      <c r="H1117" s="80" t="s">
        <v>9732</v>
      </c>
      <c r="I1117" s="80" t="s">
        <v>9728</v>
      </c>
      <c r="K1117" s="80" t="s">
        <v>1820</v>
      </c>
      <c r="L1117" s="80" t="s">
        <v>632</v>
      </c>
      <c r="M1117" s="80" t="s">
        <v>2980</v>
      </c>
      <c r="N1117" s="80" t="s">
        <v>3453</v>
      </c>
      <c r="O1117" s="80" t="s">
        <v>3547</v>
      </c>
      <c r="P1117" s="80" t="s">
        <v>5073</v>
      </c>
      <c r="Q1117" s="80" t="s">
        <v>5379</v>
      </c>
      <c r="R1117" s="80" t="s">
        <v>6568</v>
      </c>
      <c r="S1117" s="80" t="s">
        <v>1765</v>
      </c>
      <c r="T1117" s="80" t="s">
        <v>1757</v>
      </c>
      <c r="U1117" s="110">
        <v>1.75</v>
      </c>
      <c r="V1117" s="110">
        <v>10.5</v>
      </c>
      <c r="W1117" s="91">
        <v>0.875</v>
      </c>
      <c r="X1117" s="91">
        <v>10.5</v>
      </c>
      <c r="Y1117" s="110" t="s">
        <v>7087</v>
      </c>
      <c r="Z1117" s="110" t="s">
        <v>1</v>
      </c>
      <c r="AB1117" s="133" t="s">
        <v>8278</v>
      </c>
      <c r="AC1117" s="133" t="s">
        <v>8278</v>
      </c>
      <c r="AD1117" s="133" t="s">
        <v>1759</v>
      </c>
      <c r="AE1117" s="79">
        <v>12</v>
      </c>
      <c r="AF1117" s="79" t="s">
        <v>11113</v>
      </c>
      <c r="AG1117" s="134">
        <v>0.625</v>
      </c>
      <c r="AH1117" s="134">
        <v>6.5</v>
      </c>
      <c r="AI1117" s="134">
        <v>6.5</v>
      </c>
      <c r="AJ1117" s="134">
        <v>0.13900000000000001</v>
      </c>
      <c r="AK1117" s="134">
        <v>10.845000000000001</v>
      </c>
      <c r="AL1117" s="134">
        <v>6.8449999999999998</v>
      </c>
      <c r="AM1117" s="134">
        <v>6.8150000000000004</v>
      </c>
      <c r="AN1117" s="134">
        <v>1.9610000000000001</v>
      </c>
      <c r="AO1117" s="134">
        <v>0.29299999999999998</v>
      </c>
      <c r="AP1117" s="134">
        <v>5.5E-2</v>
      </c>
      <c r="AQ1117" s="134">
        <v>12.875</v>
      </c>
      <c r="AR1117" s="134">
        <v>12.75</v>
      </c>
      <c r="AS1117" s="134">
        <v>8.9999999999999993E-3</v>
      </c>
      <c r="AT1117" s="133" t="s">
        <v>1761</v>
      </c>
      <c r="AU1117" s="133" t="s">
        <v>7077</v>
      </c>
      <c r="AV1117" s="133" t="s">
        <v>9601</v>
      </c>
      <c r="AW1117" s="133" t="s">
        <v>9630</v>
      </c>
    </row>
    <row r="1118" spans="1:49" x14ac:dyDescent="0.25">
      <c r="A1118" s="80" t="s">
        <v>1779</v>
      </c>
      <c r="B1118" s="80" t="s">
        <v>1797</v>
      </c>
      <c r="C1118" s="80" t="s">
        <v>9555</v>
      </c>
      <c r="D1118" s="80" t="s">
        <v>10289</v>
      </c>
      <c r="E1118" s="80" t="s">
        <v>1787</v>
      </c>
      <c r="F1118" s="80" t="s">
        <v>10290</v>
      </c>
      <c r="G1118" s="80" t="s">
        <v>9753</v>
      </c>
      <c r="H1118" s="80" t="s">
        <v>10291</v>
      </c>
      <c r="I1118" s="80" t="s">
        <v>9635</v>
      </c>
      <c r="K1118" s="80" t="s">
        <v>1820</v>
      </c>
      <c r="L1118" s="80" t="s">
        <v>420</v>
      </c>
      <c r="M1118" s="80" t="s">
        <v>2558</v>
      </c>
      <c r="N1118" s="80" t="s">
        <v>3387</v>
      </c>
      <c r="O1118" s="80" t="s">
        <v>3721</v>
      </c>
      <c r="P1118" s="80" t="s">
        <v>4687</v>
      </c>
      <c r="Q1118" s="80" t="s">
        <v>5374</v>
      </c>
      <c r="R1118" s="80" t="s">
        <v>6125</v>
      </c>
      <c r="S1118" s="80" t="s">
        <v>1759</v>
      </c>
      <c r="T1118" s="80" t="s">
        <v>1757</v>
      </c>
      <c r="U1118" s="110">
        <v>2.4</v>
      </c>
      <c r="V1118" s="110">
        <v>14.4</v>
      </c>
      <c r="W1118" s="91">
        <v>0.9</v>
      </c>
      <c r="X1118" s="91">
        <v>10.8</v>
      </c>
      <c r="Y1118" s="110" t="s">
        <v>7087</v>
      </c>
      <c r="Z1118" s="110" t="s">
        <v>1</v>
      </c>
      <c r="AB1118" s="133" t="s">
        <v>7834</v>
      </c>
      <c r="AC1118" s="133" t="s">
        <v>9168</v>
      </c>
      <c r="AD1118" s="133" t="s">
        <v>1762</v>
      </c>
      <c r="AE1118" s="79">
        <v>288</v>
      </c>
      <c r="AF1118" s="79" t="s">
        <v>11233</v>
      </c>
      <c r="AG1118" s="134">
        <v>0.625</v>
      </c>
      <c r="AH1118" s="134">
        <v>2</v>
      </c>
      <c r="AI1118" s="134">
        <v>4.5</v>
      </c>
      <c r="AJ1118" s="134">
        <v>3.3000000000000002E-2</v>
      </c>
      <c r="AK1118" s="134">
        <v>9.8000000000000007</v>
      </c>
      <c r="AL1118" s="134">
        <v>6.8</v>
      </c>
      <c r="AM1118" s="134">
        <v>2.0499999999999998</v>
      </c>
      <c r="AN1118" s="134">
        <v>0.41</v>
      </c>
      <c r="AO1118" s="134">
        <v>7.9000000000000001E-2</v>
      </c>
      <c r="AP1118" s="134">
        <v>0.5</v>
      </c>
      <c r="AQ1118" s="134">
        <v>1.625</v>
      </c>
      <c r="AR1118" s="134">
        <v>2.875</v>
      </c>
      <c r="AS1118" s="134"/>
      <c r="AT1118" s="133" t="s">
        <v>9567</v>
      </c>
      <c r="AU1118" s="133" t="s">
        <v>9554</v>
      </c>
      <c r="AV1118" s="133" t="s">
        <v>9609</v>
      </c>
      <c r="AW1118" s="133" t="s">
        <v>9632</v>
      </c>
    </row>
    <row r="1119" spans="1:49" x14ac:dyDescent="0.25">
      <c r="A1119" s="80" t="s">
        <v>1800</v>
      </c>
      <c r="B1119" s="80" t="s">
        <v>1815</v>
      </c>
      <c r="C1119" s="80" t="s">
        <v>10522</v>
      </c>
      <c r="D1119" s="80" t="s">
        <v>10523</v>
      </c>
      <c r="E1119" s="80" t="s">
        <v>1765</v>
      </c>
      <c r="F1119" s="80" t="s">
        <v>10805</v>
      </c>
      <c r="G1119" s="80" t="s">
        <v>9785</v>
      </c>
      <c r="H1119" s="80" t="s">
        <v>10806</v>
      </c>
      <c r="I1119" s="80" t="s">
        <v>9635</v>
      </c>
      <c r="K1119" s="80" t="s">
        <v>12337</v>
      </c>
      <c r="L1119" s="80" t="s">
        <v>10981</v>
      </c>
      <c r="M1119" s="80" t="s">
        <v>10982</v>
      </c>
      <c r="N1119" s="80" t="s">
        <v>10961</v>
      </c>
      <c r="O1119" s="80" t="s">
        <v>3825</v>
      </c>
      <c r="P1119" s="80" t="s">
        <v>1</v>
      </c>
      <c r="Q1119" s="80" t="s">
        <v>5374</v>
      </c>
      <c r="R1119" s="80" t="s">
        <v>11778</v>
      </c>
      <c r="S1119" s="80" t="s">
        <v>1759</v>
      </c>
      <c r="T1119" s="80" t="s">
        <v>1759</v>
      </c>
      <c r="U1119" s="110">
        <v>313.2</v>
      </c>
      <c r="V1119" s="110">
        <v>156.6</v>
      </c>
      <c r="W1119" s="91">
        <v>129.19999999999999</v>
      </c>
      <c r="X1119" s="91">
        <v>129.19999999999999</v>
      </c>
      <c r="Y1119" s="110" t="s">
        <v>7087</v>
      </c>
      <c r="Z1119" s="110" t="s">
        <v>1</v>
      </c>
      <c r="AB1119" s="133" t="s">
        <v>10984</v>
      </c>
      <c r="AC1119" s="133" t="s">
        <v>10984</v>
      </c>
      <c r="AD1119" s="133" t="s">
        <v>1759</v>
      </c>
      <c r="AE1119" s="79">
        <v>1</v>
      </c>
      <c r="AF1119" s="79" t="s">
        <v>15798</v>
      </c>
      <c r="AG1119" s="134"/>
      <c r="AH1119" s="134"/>
      <c r="AI1119" s="134"/>
      <c r="AJ1119" s="134"/>
      <c r="AK1119" s="134">
        <v>45.125</v>
      </c>
      <c r="AL1119" s="134">
        <v>16.187999999999999</v>
      </c>
      <c r="AM1119" s="134">
        <v>6.3129999999999997</v>
      </c>
      <c r="AN1119" s="134">
        <v>36.69</v>
      </c>
      <c r="AO1119" s="134">
        <v>2.6680000000000001</v>
      </c>
      <c r="AP1119" s="134"/>
      <c r="AQ1119" s="134"/>
      <c r="AR1119" s="134"/>
      <c r="AS1119" s="134"/>
      <c r="AT1119" s="133" t="s">
        <v>1774</v>
      </c>
      <c r="AU1119" s="133" t="s">
        <v>7077</v>
      </c>
      <c r="AV1119" s="133" t="s">
        <v>9607</v>
      </c>
      <c r="AW1119" s="133" t="s">
        <v>9630</v>
      </c>
    </row>
    <row r="1120" spans="1:49" x14ac:dyDescent="0.25">
      <c r="A1120" s="80" t="s">
        <v>1779</v>
      </c>
      <c r="B1120" s="80" t="s">
        <v>1784</v>
      </c>
      <c r="C1120" s="80" t="s">
        <v>10013</v>
      </c>
      <c r="D1120" s="80" t="s">
        <v>10014</v>
      </c>
      <c r="E1120" s="80" t="s">
        <v>1795</v>
      </c>
      <c r="F1120" s="80" t="s">
        <v>10015</v>
      </c>
      <c r="G1120" s="80" t="s">
        <v>9700</v>
      </c>
      <c r="H1120" s="80" t="s">
        <v>10016</v>
      </c>
      <c r="I1120" s="80" t="s">
        <v>9635</v>
      </c>
      <c r="K1120" s="80" t="s">
        <v>13936</v>
      </c>
      <c r="L1120" s="80" t="s">
        <v>1304</v>
      </c>
      <c r="M1120" s="80" t="s">
        <v>3112</v>
      </c>
      <c r="N1120" s="80" t="s">
        <v>3407</v>
      </c>
      <c r="O1120" s="80" t="s">
        <v>3956</v>
      </c>
      <c r="P1120" s="80" t="s">
        <v>5187</v>
      </c>
      <c r="Q1120" s="80" t="s">
        <v>5374</v>
      </c>
      <c r="R1120" s="80" t="s">
        <v>6700</v>
      </c>
      <c r="S1120" s="80" t="s">
        <v>1759</v>
      </c>
      <c r="T1120" s="80" t="s">
        <v>1757</v>
      </c>
      <c r="U1120" s="110">
        <v>10.3</v>
      </c>
      <c r="V1120" s="110">
        <v>61.8</v>
      </c>
      <c r="W1120" s="91">
        <v>3.8624999999999998</v>
      </c>
      <c r="X1120" s="91">
        <v>46.35</v>
      </c>
      <c r="Y1120" s="110" t="s">
        <v>7087</v>
      </c>
      <c r="Z1120" s="110" t="s">
        <v>7092</v>
      </c>
      <c r="AB1120" s="133" t="s">
        <v>8410</v>
      </c>
      <c r="AC1120" s="133" t="s">
        <v>8410</v>
      </c>
      <c r="AD1120" s="133" t="s">
        <v>1759</v>
      </c>
      <c r="AE1120" s="79">
        <v>12</v>
      </c>
      <c r="AF1120" s="79" t="s">
        <v>11392</v>
      </c>
      <c r="AG1120" s="134">
        <v>0.75</v>
      </c>
      <c r="AH1120" s="134">
        <v>7.5</v>
      </c>
      <c r="AI1120" s="134">
        <v>14.5</v>
      </c>
      <c r="AJ1120" s="134">
        <v>0.36</v>
      </c>
      <c r="AK1120" s="134">
        <v>14.574999999999999</v>
      </c>
      <c r="AL1120" s="134">
        <v>9.1999999999999993</v>
      </c>
      <c r="AM1120" s="134">
        <v>9.2750000000000004</v>
      </c>
      <c r="AN1120" s="134">
        <v>4.95</v>
      </c>
      <c r="AO1120" s="134">
        <v>0.72</v>
      </c>
      <c r="AP1120" s="134">
        <v>0.01</v>
      </c>
      <c r="AQ1120" s="134">
        <v>84</v>
      </c>
      <c r="AR1120" s="134">
        <v>54</v>
      </c>
      <c r="AS1120" s="134"/>
      <c r="AT1120" s="133" t="s">
        <v>7070</v>
      </c>
      <c r="AU1120" s="133" t="s">
        <v>7065</v>
      </c>
      <c r="AV1120" s="133" t="s">
        <v>9602</v>
      </c>
      <c r="AW1120" s="133" t="s">
        <v>9630</v>
      </c>
    </row>
    <row r="1121" spans="1:49" x14ac:dyDescent="0.25">
      <c r="A1121" s="80" t="s">
        <v>1800</v>
      </c>
      <c r="B1121" s="80" t="s">
        <v>1815</v>
      </c>
      <c r="C1121" s="80" t="s">
        <v>10231</v>
      </c>
      <c r="D1121" s="80" t="s">
        <v>10232</v>
      </c>
      <c r="E1121" s="80" t="s">
        <v>1767</v>
      </c>
      <c r="F1121" s="80" t="s">
        <v>9743</v>
      </c>
      <c r="G1121" s="80" t="s">
        <v>9744</v>
      </c>
      <c r="H1121" s="80" t="s">
        <v>9732</v>
      </c>
      <c r="I1121" s="80" t="s">
        <v>5377</v>
      </c>
      <c r="K1121" s="80" t="s">
        <v>12342</v>
      </c>
      <c r="L1121" s="80" t="s">
        <v>12159</v>
      </c>
      <c r="M1121" s="80" t="s">
        <v>12470</v>
      </c>
      <c r="N1121" s="80" t="s">
        <v>12464</v>
      </c>
      <c r="O1121" s="80" t="s">
        <v>3537</v>
      </c>
      <c r="P1121" s="80" t="s">
        <v>13989</v>
      </c>
      <c r="Q1121" s="80" t="s">
        <v>5374</v>
      </c>
      <c r="R1121" s="80" t="s">
        <v>12471</v>
      </c>
      <c r="S1121" s="80" t="s">
        <v>1765</v>
      </c>
      <c r="T1121" s="80" t="s">
        <v>1757</v>
      </c>
      <c r="U1121" s="110">
        <v>5.05</v>
      </c>
      <c r="V1121" s="110">
        <v>30.3</v>
      </c>
      <c r="W1121" s="91">
        <v>1.2625</v>
      </c>
      <c r="X1121" s="91">
        <v>15.15</v>
      </c>
      <c r="Y1121" s="110" t="s">
        <v>7087</v>
      </c>
      <c r="Z1121" s="110" t="s">
        <v>1</v>
      </c>
      <c r="AB1121" s="133" t="s">
        <v>12979</v>
      </c>
      <c r="AC1121" s="133" t="s">
        <v>12979</v>
      </c>
      <c r="AD1121" s="133" t="s">
        <v>1759</v>
      </c>
      <c r="AE1121" s="79">
        <v>12</v>
      </c>
      <c r="AF1121" s="79" t="s">
        <v>11127</v>
      </c>
      <c r="AG1121" s="134">
        <v>0.625</v>
      </c>
      <c r="AH1121" s="134">
        <v>5</v>
      </c>
      <c r="AI1121" s="134">
        <v>5</v>
      </c>
      <c r="AJ1121" s="134">
        <v>0.09</v>
      </c>
      <c r="AK1121" s="134">
        <v>10.125</v>
      </c>
      <c r="AL1121" s="134">
        <v>5.375</v>
      </c>
      <c r="AM1121" s="134">
        <v>5.5</v>
      </c>
      <c r="AN1121" s="134">
        <v>1.25</v>
      </c>
      <c r="AO1121" s="134">
        <v>0.17299999999999999</v>
      </c>
      <c r="AP1121" s="134">
        <v>5.5E-2</v>
      </c>
      <c r="AQ1121" s="134">
        <v>10</v>
      </c>
      <c r="AR1121" s="134">
        <v>10</v>
      </c>
      <c r="AS1121" s="134">
        <v>6.0000000000000001E-3</v>
      </c>
      <c r="AT1121" s="133" t="s">
        <v>1768</v>
      </c>
      <c r="AU1121" s="133" t="s">
        <v>1760</v>
      </c>
      <c r="AV1121" s="133" t="s">
        <v>9601</v>
      </c>
      <c r="AW1121" s="133" t="s">
        <v>9630</v>
      </c>
    </row>
    <row r="1122" spans="1:49" x14ac:dyDescent="0.25">
      <c r="A1122" s="80" t="s">
        <v>1779</v>
      </c>
      <c r="B1122" s="80" t="s">
        <v>1789</v>
      </c>
      <c r="C1122" s="80" t="s">
        <v>9706</v>
      </c>
      <c r="D1122" s="80" t="s">
        <v>9707</v>
      </c>
      <c r="E1122" s="80" t="s">
        <v>7086</v>
      </c>
      <c r="F1122" s="80" t="s">
        <v>9708</v>
      </c>
      <c r="G1122" s="80" t="s">
        <v>9709</v>
      </c>
      <c r="H1122" s="80" t="s">
        <v>9710</v>
      </c>
      <c r="I1122" s="80" t="s">
        <v>9635</v>
      </c>
      <c r="K1122" s="80" t="s">
        <v>1820</v>
      </c>
      <c r="L1122" s="80" t="s">
        <v>652</v>
      </c>
      <c r="M1122" s="80" t="s">
        <v>2570</v>
      </c>
      <c r="N1122" s="80" t="s">
        <v>3389</v>
      </c>
      <c r="O1122" s="80" t="s">
        <v>3688</v>
      </c>
      <c r="P1122" s="80" t="s">
        <v>4696</v>
      </c>
      <c r="Q1122" s="80" t="s">
        <v>5374</v>
      </c>
      <c r="R1122" s="80" t="s">
        <v>6137</v>
      </c>
      <c r="S1122" s="80" t="s">
        <v>1760</v>
      </c>
      <c r="T1122" s="80" t="s">
        <v>1758</v>
      </c>
      <c r="U1122" s="110">
        <v>6.4</v>
      </c>
      <c r="V1122" s="110">
        <v>19.2</v>
      </c>
      <c r="W1122" s="91">
        <v>2.7839999999999998</v>
      </c>
      <c r="X1122" s="91">
        <v>16.704000000000001</v>
      </c>
      <c r="Y1122" s="110" t="s">
        <v>14932</v>
      </c>
      <c r="Z1122" s="110" t="s">
        <v>1</v>
      </c>
      <c r="AB1122" s="133" t="s">
        <v>7846</v>
      </c>
      <c r="AC1122" s="133" t="s">
        <v>9176</v>
      </c>
      <c r="AD1122" s="133" t="s">
        <v>1757</v>
      </c>
      <c r="AE1122" s="79">
        <v>72</v>
      </c>
      <c r="AF1122" s="79" t="s">
        <v>11221</v>
      </c>
      <c r="AG1122" s="134">
        <v>1.75</v>
      </c>
      <c r="AH1122" s="134">
        <v>6</v>
      </c>
      <c r="AI1122" s="134">
        <v>8.25</v>
      </c>
      <c r="AJ1122" s="134">
        <v>0.09</v>
      </c>
      <c r="AK1122" s="134">
        <v>8.35</v>
      </c>
      <c r="AL1122" s="134">
        <v>6.25</v>
      </c>
      <c r="AM1122" s="134">
        <v>4.875</v>
      </c>
      <c r="AN1122" s="134">
        <v>0.56000000000000005</v>
      </c>
      <c r="AO1122" s="134">
        <v>0.14699999999999999</v>
      </c>
      <c r="AP1122" s="134">
        <v>1</v>
      </c>
      <c r="AQ1122" s="134">
        <v>2.5499999999999998</v>
      </c>
      <c r="AR1122" s="134">
        <v>5.25</v>
      </c>
      <c r="AS1122" s="134"/>
      <c r="AT1122" s="133" t="s">
        <v>1768</v>
      </c>
      <c r="AU1122" s="133" t="s">
        <v>7075</v>
      </c>
      <c r="AV1122" s="133" t="s">
        <v>9597</v>
      </c>
      <c r="AW1122" s="133" t="s">
        <v>9629</v>
      </c>
    </row>
    <row r="1123" spans="1:49" x14ac:dyDescent="0.25">
      <c r="A1123" s="80" t="s">
        <v>1779</v>
      </c>
      <c r="B1123" s="80" t="s">
        <v>1797</v>
      </c>
      <c r="C1123" s="80" t="s">
        <v>10165</v>
      </c>
      <c r="D1123" s="80" t="s">
        <v>10166</v>
      </c>
      <c r="E1123" s="80" t="s">
        <v>1771</v>
      </c>
      <c r="F1123" s="80" t="s">
        <v>10167</v>
      </c>
      <c r="G1123" s="80" t="s">
        <v>9744</v>
      </c>
      <c r="H1123" s="80" t="s">
        <v>9732</v>
      </c>
      <c r="I1123" s="80" t="s">
        <v>9728</v>
      </c>
      <c r="K1123" s="80" t="s">
        <v>1820</v>
      </c>
      <c r="L1123" s="80" t="s">
        <v>635</v>
      </c>
      <c r="M1123" s="80" t="s">
        <v>2981</v>
      </c>
      <c r="N1123" s="80" t="s">
        <v>3453</v>
      </c>
      <c r="O1123" s="80" t="s">
        <v>3537</v>
      </c>
      <c r="P1123" s="80" t="s">
        <v>5074</v>
      </c>
      <c r="Q1123" s="80" t="s">
        <v>5379</v>
      </c>
      <c r="R1123" s="80" t="s">
        <v>6569</v>
      </c>
      <c r="S1123" s="80" t="s">
        <v>1765</v>
      </c>
      <c r="T1123" s="80" t="s">
        <v>1757</v>
      </c>
      <c r="U1123" s="110">
        <v>1.75</v>
      </c>
      <c r="V1123" s="110">
        <v>10.5</v>
      </c>
      <c r="W1123" s="91">
        <v>0.875</v>
      </c>
      <c r="X1123" s="91">
        <v>10.5</v>
      </c>
      <c r="Y1123" s="110" t="s">
        <v>7087</v>
      </c>
      <c r="Z1123" s="110" t="s">
        <v>1</v>
      </c>
      <c r="AB1123" s="133" t="s">
        <v>8279</v>
      </c>
      <c r="AC1123" s="133" t="s">
        <v>8279</v>
      </c>
      <c r="AD1123" s="133" t="s">
        <v>1759</v>
      </c>
      <c r="AE1123" s="79">
        <v>12</v>
      </c>
      <c r="AF1123" s="79" t="s">
        <v>11127</v>
      </c>
      <c r="AG1123" s="134">
        <v>0.625</v>
      </c>
      <c r="AH1123" s="134">
        <v>5</v>
      </c>
      <c r="AI1123" s="134">
        <v>5</v>
      </c>
      <c r="AJ1123" s="134">
        <v>0.09</v>
      </c>
      <c r="AK1123" s="134">
        <v>10.125</v>
      </c>
      <c r="AL1123" s="134">
        <v>5.375</v>
      </c>
      <c r="AM1123" s="134">
        <v>5.5</v>
      </c>
      <c r="AN1123" s="134">
        <v>1.25</v>
      </c>
      <c r="AO1123" s="134">
        <v>0.17299999999999999</v>
      </c>
      <c r="AP1123" s="134">
        <v>5.5E-2</v>
      </c>
      <c r="AQ1123" s="134">
        <v>10</v>
      </c>
      <c r="AR1123" s="134">
        <v>10</v>
      </c>
      <c r="AS1123" s="134">
        <v>6.0000000000000001E-3</v>
      </c>
      <c r="AT1123" s="133" t="s">
        <v>1768</v>
      </c>
      <c r="AU1123" s="133" t="s">
        <v>1760</v>
      </c>
      <c r="AV1123" s="133" t="s">
        <v>9601</v>
      </c>
      <c r="AW1123" s="133" t="s">
        <v>9630</v>
      </c>
    </row>
    <row r="1124" spans="1:49" x14ac:dyDescent="0.25">
      <c r="A1124" s="80" t="s">
        <v>1800</v>
      </c>
      <c r="B1124" s="80" t="s">
        <v>1815</v>
      </c>
      <c r="C1124" s="80" t="s">
        <v>10600</v>
      </c>
      <c r="D1124" s="80" t="s">
        <v>10601</v>
      </c>
      <c r="E1124" s="80" t="s">
        <v>1811</v>
      </c>
      <c r="F1124" s="80" t="s">
        <v>10602</v>
      </c>
      <c r="G1124" s="80" t="s">
        <v>9685</v>
      </c>
      <c r="H1124" s="80" t="s">
        <v>10603</v>
      </c>
      <c r="I1124" s="80" t="s">
        <v>5376</v>
      </c>
      <c r="K1124" s="80" t="s">
        <v>12338</v>
      </c>
      <c r="L1124" s="80" t="s">
        <v>1185</v>
      </c>
      <c r="M1124" s="80" t="s">
        <v>3026</v>
      </c>
      <c r="N1124" s="80" t="s">
        <v>3455</v>
      </c>
      <c r="O1124" s="80" t="s">
        <v>3859</v>
      </c>
      <c r="P1124" s="80" t="s">
        <v>5112</v>
      </c>
      <c r="Q1124" s="80" t="s">
        <v>5376</v>
      </c>
      <c r="R1124" s="80" t="s">
        <v>6613</v>
      </c>
      <c r="S1124" s="80" t="s">
        <v>1760</v>
      </c>
      <c r="T1124" s="80" t="s">
        <v>1757</v>
      </c>
      <c r="U1124" s="110">
        <v>8.9</v>
      </c>
      <c r="V1124" s="110">
        <v>53.4</v>
      </c>
      <c r="W1124" s="91">
        <v>3.1150000000000002</v>
      </c>
      <c r="X1124" s="91">
        <v>37.380000000000003</v>
      </c>
      <c r="Y1124" s="110" t="s">
        <v>7087</v>
      </c>
      <c r="Z1124" s="110" t="s">
        <v>1</v>
      </c>
      <c r="AB1124" s="133" t="s">
        <v>8323</v>
      </c>
      <c r="AC1124" s="133" t="s">
        <v>8323</v>
      </c>
      <c r="AD1124" s="133" t="s">
        <v>1759</v>
      </c>
      <c r="AE1124" s="79">
        <v>12</v>
      </c>
      <c r="AF1124" s="79" t="s">
        <v>11315</v>
      </c>
      <c r="AG1124" s="134">
        <v>1.25</v>
      </c>
      <c r="AH1124" s="134">
        <v>12.125</v>
      </c>
      <c r="AI1124" s="134">
        <v>9.25</v>
      </c>
      <c r="AJ1124" s="134">
        <v>0.438</v>
      </c>
      <c r="AK1124" s="134">
        <v>14</v>
      </c>
      <c r="AL1124" s="134">
        <v>12.563000000000001</v>
      </c>
      <c r="AM1124" s="134">
        <v>10.125</v>
      </c>
      <c r="AN1124" s="134">
        <v>6.1159999999999997</v>
      </c>
      <c r="AO1124" s="134">
        <v>1.0309999999999999</v>
      </c>
      <c r="AP1124" s="134">
        <v>1</v>
      </c>
      <c r="AQ1124" s="134">
        <v>12</v>
      </c>
      <c r="AR1124" s="134">
        <v>9.25</v>
      </c>
      <c r="AS1124" s="134">
        <v>6.9000000000000006E-2</v>
      </c>
      <c r="AT1124" s="133" t="s">
        <v>7075</v>
      </c>
      <c r="AU1124" s="133" t="s">
        <v>1764</v>
      </c>
      <c r="AV1124" s="133" t="s">
        <v>9603</v>
      </c>
      <c r="AW1124" s="133" t="s">
        <v>9630</v>
      </c>
    </row>
    <row r="1125" spans="1:49" x14ac:dyDescent="0.25">
      <c r="A1125" s="80" t="s">
        <v>1800</v>
      </c>
      <c r="B1125" s="80" t="s">
        <v>1815</v>
      </c>
      <c r="C1125" s="80" t="s">
        <v>10229</v>
      </c>
      <c r="D1125" s="80" t="s">
        <v>10230</v>
      </c>
      <c r="E1125" s="80" t="s">
        <v>1767</v>
      </c>
      <c r="F1125" s="80" t="s">
        <v>9731</v>
      </c>
      <c r="G1125" s="80" t="s">
        <v>9668</v>
      </c>
      <c r="H1125" s="80" t="s">
        <v>9732</v>
      </c>
      <c r="I1125" s="80" t="s">
        <v>5377</v>
      </c>
      <c r="K1125" s="80" t="s">
        <v>12342</v>
      </c>
      <c r="L1125" s="80" t="s">
        <v>12160</v>
      </c>
      <c r="M1125" s="80" t="s">
        <v>12473</v>
      </c>
      <c r="N1125" s="80" t="s">
        <v>12464</v>
      </c>
      <c r="O1125" s="80" t="s">
        <v>3547</v>
      </c>
      <c r="P1125" s="80" t="s">
        <v>13990</v>
      </c>
      <c r="Q1125" s="80" t="s">
        <v>5374</v>
      </c>
      <c r="R1125" s="80" t="s">
        <v>12474</v>
      </c>
      <c r="S1125" s="80" t="s">
        <v>1765</v>
      </c>
      <c r="T1125" s="80" t="s">
        <v>1757</v>
      </c>
      <c r="U1125" s="110">
        <v>6.2</v>
      </c>
      <c r="V1125" s="110">
        <v>37.200000000000003</v>
      </c>
      <c r="W1125" s="91">
        <v>1.55</v>
      </c>
      <c r="X1125" s="91">
        <v>18.600000000000001</v>
      </c>
      <c r="Y1125" s="110" t="s">
        <v>7087</v>
      </c>
      <c r="Z1125" s="110" t="s">
        <v>1</v>
      </c>
      <c r="AB1125" s="133" t="s">
        <v>12980</v>
      </c>
      <c r="AC1125" s="133" t="s">
        <v>12980</v>
      </c>
      <c r="AD1125" s="133" t="s">
        <v>1759</v>
      </c>
      <c r="AE1125" s="79">
        <v>12</v>
      </c>
      <c r="AF1125" s="79" t="s">
        <v>11113</v>
      </c>
      <c r="AG1125" s="134">
        <v>0.625</v>
      </c>
      <c r="AH1125" s="134">
        <v>6.5</v>
      </c>
      <c r="AI1125" s="134">
        <v>6.5</v>
      </c>
      <c r="AJ1125" s="134">
        <v>0.13900000000000001</v>
      </c>
      <c r="AK1125" s="134">
        <v>10.845000000000001</v>
      </c>
      <c r="AL1125" s="134">
        <v>6.8449999999999998</v>
      </c>
      <c r="AM1125" s="134">
        <v>6.8150000000000004</v>
      </c>
      <c r="AN1125" s="134">
        <v>1.9610000000000001</v>
      </c>
      <c r="AO1125" s="134">
        <v>0.29299999999999998</v>
      </c>
      <c r="AP1125" s="134">
        <v>5.5E-2</v>
      </c>
      <c r="AQ1125" s="134">
        <v>12.875</v>
      </c>
      <c r="AR1125" s="134">
        <v>12.75</v>
      </c>
      <c r="AS1125" s="134">
        <v>8.9999999999999993E-3</v>
      </c>
      <c r="AT1125" s="133" t="s">
        <v>1761</v>
      </c>
      <c r="AU1125" s="133" t="s">
        <v>7077</v>
      </c>
      <c r="AV1125" s="133" t="s">
        <v>9601</v>
      </c>
      <c r="AW1125" s="133" t="s">
        <v>9630</v>
      </c>
    </row>
    <row r="1126" spans="1:49" x14ac:dyDescent="0.25">
      <c r="A1126" s="80" t="s">
        <v>1779</v>
      </c>
      <c r="B1126" s="80" t="s">
        <v>1784</v>
      </c>
      <c r="C1126" s="80" t="s">
        <v>10013</v>
      </c>
      <c r="D1126" s="80" t="s">
        <v>10014</v>
      </c>
      <c r="E1126" s="80" t="s">
        <v>1795</v>
      </c>
      <c r="F1126" s="80" t="s">
        <v>10015</v>
      </c>
      <c r="G1126" s="80" t="s">
        <v>9700</v>
      </c>
      <c r="H1126" s="80" t="s">
        <v>10016</v>
      </c>
      <c r="I1126" s="80" t="s">
        <v>9635</v>
      </c>
      <c r="K1126" s="80" t="s">
        <v>13936</v>
      </c>
      <c r="L1126" s="80" t="s">
        <v>992</v>
      </c>
      <c r="M1126" s="80" t="s">
        <v>3113</v>
      </c>
      <c r="N1126" s="80" t="s">
        <v>3407</v>
      </c>
      <c r="O1126" s="80" t="s">
        <v>3957</v>
      </c>
      <c r="P1126" s="80" t="s">
        <v>5189</v>
      </c>
      <c r="Q1126" s="80" t="s">
        <v>5374</v>
      </c>
      <c r="R1126" s="80" t="s">
        <v>6702</v>
      </c>
      <c r="S1126" s="80" t="s">
        <v>1759</v>
      </c>
      <c r="T1126" s="80" t="s">
        <v>1757</v>
      </c>
      <c r="U1126" s="110">
        <v>10.3</v>
      </c>
      <c r="V1126" s="110">
        <v>61.8</v>
      </c>
      <c r="W1126" s="91">
        <v>3.8624999999999998</v>
      </c>
      <c r="X1126" s="91">
        <v>46.35</v>
      </c>
      <c r="Y1126" s="110" t="s">
        <v>7087</v>
      </c>
      <c r="Z1126" s="110" t="s">
        <v>7093</v>
      </c>
      <c r="AB1126" s="133" t="s">
        <v>8412</v>
      </c>
      <c r="AC1126" s="133" t="s">
        <v>8412</v>
      </c>
      <c r="AD1126" s="133" t="s">
        <v>1759</v>
      </c>
      <c r="AE1126" s="79">
        <v>12</v>
      </c>
      <c r="AF1126" s="79" t="s">
        <v>11392</v>
      </c>
      <c r="AG1126" s="134">
        <v>0.75</v>
      </c>
      <c r="AH1126" s="134">
        <v>7.5</v>
      </c>
      <c r="AI1126" s="134">
        <v>14.5</v>
      </c>
      <c r="AJ1126" s="134">
        <v>0.36</v>
      </c>
      <c r="AK1126" s="134">
        <v>14.574999999999999</v>
      </c>
      <c r="AL1126" s="134">
        <v>9.1999999999999993</v>
      </c>
      <c r="AM1126" s="134">
        <v>9.2750000000000004</v>
      </c>
      <c r="AN1126" s="134">
        <v>4.95</v>
      </c>
      <c r="AO1126" s="134">
        <v>0.72</v>
      </c>
      <c r="AP1126" s="134">
        <v>0.01</v>
      </c>
      <c r="AQ1126" s="134">
        <v>84</v>
      </c>
      <c r="AR1126" s="134">
        <v>54</v>
      </c>
      <c r="AS1126" s="134"/>
      <c r="AT1126" s="133" t="s">
        <v>7070</v>
      </c>
      <c r="AU1126" s="133" t="s">
        <v>7065</v>
      </c>
      <c r="AV1126" s="133" t="s">
        <v>9602</v>
      </c>
      <c r="AW1126" s="133" t="s">
        <v>9630</v>
      </c>
    </row>
    <row r="1127" spans="1:49" x14ac:dyDescent="0.25">
      <c r="A1127" s="80" t="s">
        <v>1779</v>
      </c>
      <c r="B1127" s="80" t="s">
        <v>1797</v>
      </c>
      <c r="C1127" s="80" t="s">
        <v>10168</v>
      </c>
      <c r="D1127" s="80" t="s">
        <v>10169</v>
      </c>
      <c r="E1127" s="80" t="s">
        <v>7086</v>
      </c>
      <c r="F1127" s="80" t="s">
        <v>10170</v>
      </c>
      <c r="G1127" s="80" t="s">
        <v>9700</v>
      </c>
      <c r="H1127" s="80" t="s">
        <v>10171</v>
      </c>
      <c r="I1127" s="80" t="s">
        <v>9728</v>
      </c>
      <c r="K1127" s="80" t="s">
        <v>1820</v>
      </c>
      <c r="L1127" s="80" t="s">
        <v>850</v>
      </c>
      <c r="M1127" s="80" t="s">
        <v>2982</v>
      </c>
      <c r="N1127" s="80" t="s">
        <v>3453</v>
      </c>
      <c r="O1127" s="80" t="s">
        <v>3878</v>
      </c>
      <c r="P1127" s="80" t="s">
        <v>5075</v>
      </c>
      <c r="Q1127" s="80" t="s">
        <v>5379</v>
      </c>
      <c r="R1127" s="80" t="s">
        <v>6570</v>
      </c>
      <c r="S1127" s="80" t="s">
        <v>1759</v>
      </c>
      <c r="T1127" s="80" t="s">
        <v>1757</v>
      </c>
      <c r="U1127" s="110">
        <v>1.9</v>
      </c>
      <c r="V1127" s="110">
        <v>11.4</v>
      </c>
      <c r="W1127" s="91">
        <v>1.1020000000000001</v>
      </c>
      <c r="X1127" s="91">
        <v>13.224</v>
      </c>
      <c r="Y1127" s="110" t="s">
        <v>14932</v>
      </c>
      <c r="Z1127" s="110" t="s">
        <v>1</v>
      </c>
      <c r="AB1127" s="133" t="s">
        <v>8280</v>
      </c>
      <c r="AC1127" s="133" t="s">
        <v>9385</v>
      </c>
      <c r="AD1127" s="133" t="s">
        <v>1764</v>
      </c>
      <c r="AE1127" s="79">
        <v>48</v>
      </c>
      <c r="AF1127" s="79" t="s">
        <v>11210</v>
      </c>
      <c r="AG1127" s="134">
        <v>0.25</v>
      </c>
      <c r="AH1127" s="134">
        <v>6.25</v>
      </c>
      <c r="AI1127" s="134">
        <v>14</v>
      </c>
      <c r="AJ1127" s="134">
        <v>0.14299999999999999</v>
      </c>
      <c r="AK1127" s="134">
        <v>13.125</v>
      </c>
      <c r="AL1127" s="134">
        <v>6.5</v>
      </c>
      <c r="AM1127" s="134">
        <v>3.1880000000000002</v>
      </c>
      <c r="AN1127" s="134">
        <v>1.79</v>
      </c>
      <c r="AO1127" s="134">
        <v>0.157</v>
      </c>
      <c r="AP1127" s="134">
        <v>1E-3</v>
      </c>
      <c r="AQ1127" s="134">
        <v>88</v>
      </c>
      <c r="AR1127" s="134">
        <v>48</v>
      </c>
      <c r="AS1127" s="134"/>
      <c r="AT1127" s="133" t="s">
        <v>9556</v>
      </c>
      <c r="AU1127" s="133" t="s">
        <v>1771</v>
      </c>
      <c r="AV1127" s="133" t="s">
        <v>9602</v>
      </c>
      <c r="AW1127" s="133" t="s">
        <v>9629</v>
      </c>
    </row>
    <row r="1128" spans="1:49" x14ac:dyDescent="0.25">
      <c r="A1128" s="80" t="s">
        <v>1800</v>
      </c>
      <c r="B1128" s="80" t="s">
        <v>1813</v>
      </c>
      <c r="C1128" s="80" t="s">
        <v>10536</v>
      </c>
      <c r="D1128" s="80" t="s">
        <v>10537</v>
      </c>
      <c r="E1128" s="80" t="s">
        <v>1767</v>
      </c>
      <c r="F1128" s="80" t="s">
        <v>10538</v>
      </c>
      <c r="G1128" s="80" t="s">
        <v>9785</v>
      </c>
      <c r="H1128" s="80" t="s">
        <v>10539</v>
      </c>
      <c r="I1128" s="80" t="s">
        <v>5377</v>
      </c>
      <c r="K1128" s="80" t="s">
        <v>12337</v>
      </c>
      <c r="L1128" s="80" t="s">
        <v>10992</v>
      </c>
      <c r="M1128" s="80" t="s">
        <v>10993</v>
      </c>
      <c r="N1128" s="80" t="s">
        <v>3432</v>
      </c>
      <c r="O1128" s="80" t="s">
        <v>3822</v>
      </c>
      <c r="P1128" s="80" t="s">
        <v>1</v>
      </c>
      <c r="Q1128" s="80" t="s">
        <v>5374</v>
      </c>
      <c r="R1128" s="80" t="s">
        <v>11839</v>
      </c>
      <c r="S1128" s="80" t="s">
        <v>1759</v>
      </c>
      <c r="T1128" s="80" t="s">
        <v>1759</v>
      </c>
      <c r="U1128" s="110">
        <v>423.9</v>
      </c>
      <c r="V1128" s="110">
        <v>211.95</v>
      </c>
      <c r="W1128" s="91">
        <v>105.98</v>
      </c>
      <c r="X1128" s="91">
        <v>105.98</v>
      </c>
      <c r="Y1128" s="110" t="s">
        <v>7087</v>
      </c>
      <c r="Z1128" s="110" t="s">
        <v>1</v>
      </c>
      <c r="AB1128" s="133" t="s">
        <v>10994</v>
      </c>
      <c r="AC1128" s="133" t="s">
        <v>10994</v>
      </c>
      <c r="AD1128" s="133" t="s">
        <v>1759</v>
      </c>
      <c r="AE1128" s="79">
        <v>1</v>
      </c>
      <c r="AF1128" s="79" t="s">
        <v>15798</v>
      </c>
      <c r="AG1128" s="134"/>
      <c r="AH1128" s="134"/>
      <c r="AI1128" s="134"/>
      <c r="AJ1128" s="134"/>
      <c r="AK1128" s="134">
        <v>24.437999999999999</v>
      </c>
      <c r="AL1128" s="134">
        <v>15.938000000000001</v>
      </c>
      <c r="AM1128" s="134">
        <v>9.625</v>
      </c>
      <c r="AN1128" s="134">
        <v>13.44</v>
      </c>
      <c r="AO1128" s="134">
        <v>2.169</v>
      </c>
      <c r="AP1128" s="134"/>
      <c r="AQ1128" s="134"/>
      <c r="AR1128" s="134"/>
      <c r="AS1128" s="134"/>
      <c r="AT1128" s="133" t="s">
        <v>7065</v>
      </c>
      <c r="AU1128" s="133" t="s">
        <v>7065</v>
      </c>
      <c r="AV1128" s="133" t="s">
        <v>9601</v>
      </c>
      <c r="AW1128" s="133" t="s">
        <v>9630</v>
      </c>
    </row>
    <row r="1129" spans="1:49" x14ac:dyDescent="0.25">
      <c r="A1129" s="80" t="s">
        <v>1779</v>
      </c>
      <c r="B1129" s="80" t="s">
        <v>1789</v>
      </c>
      <c r="C1129" s="80" t="s">
        <v>9706</v>
      </c>
      <c r="D1129" s="80" t="s">
        <v>9707</v>
      </c>
      <c r="E1129" s="80" t="s">
        <v>7086</v>
      </c>
      <c r="F1129" s="80" t="s">
        <v>9708</v>
      </c>
      <c r="G1129" s="80" t="s">
        <v>9709</v>
      </c>
      <c r="H1129" s="80" t="s">
        <v>9710</v>
      </c>
      <c r="I1129" s="80" t="s">
        <v>9635</v>
      </c>
      <c r="K1129" s="80" t="s">
        <v>1820</v>
      </c>
      <c r="L1129" s="80" t="s">
        <v>656</v>
      </c>
      <c r="M1129" s="80" t="s">
        <v>2572</v>
      </c>
      <c r="N1129" s="80" t="s">
        <v>3413</v>
      </c>
      <c r="O1129" s="80" t="s">
        <v>3688</v>
      </c>
      <c r="P1129" s="80" t="s">
        <v>4698</v>
      </c>
      <c r="Q1129" s="80" t="s">
        <v>5374</v>
      </c>
      <c r="R1129" s="80" t="s">
        <v>6139</v>
      </c>
      <c r="S1129" s="80" t="s">
        <v>1760</v>
      </c>
      <c r="T1129" s="80" t="s">
        <v>1758</v>
      </c>
      <c r="U1129" s="110">
        <v>6.4</v>
      </c>
      <c r="V1129" s="110">
        <v>19.2</v>
      </c>
      <c r="W1129" s="91">
        <v>2.7839999999999998</v>
      </c>
      <c r="X1129" s="91">
        <v>16.704000000000001</v>
      </c>
      <c r="Y1129" s="110" t="s">
        <v>14932</v>
      </c>
      <c r="Z1129" s="110" t="s">
        <v>1</v>
      </c>
      <c r="AB1129" s="133" t="s">
        <v>7848</v>
      </c>
      <c r="AC1129" s="133" t="s">
        <v>9177</v>
      </c>
      <c r="AD1129" s="133" t="s">
        <v>1757</v>
      </c>
      <c r="AE1129" s="79">
        <v>72</v>
      </c>
      <c r="AF1129" s="79" t="s">
        <v>11221</v>
      </c>
      <c r="AG1129" s="134">
        <v>1.75</v>
      </c>
      <c r="AH1129" s="134">
        <v>6</v>
      </c>
      <c r="AI1129" s="134">
        <v>8.25</v>
      </c>
      <c r="AJ1129" s="134">
        <v>0.09</v>
      </c>
      <c r="AK1129" s="134">
        <v>8.35</v>
      </c>
      <c r="AL1129" s="134">
        <v>6.25</v>
      </c>
      <c r="AM1129" s="134">
        <v>4.875</v>
      </c>
      <c r="AN1129" s="134">
        <v>0.56000000000000005</v>
      </c>
      <c r="AO1129" s="134">
        <v>0.14699999999999999</v>
      </c>
      <c r="AP1129" s="134">
        <v>1</v>
      </c>
      <c r="AQ1129" s="134">
        <v>2.5499999999999998</v>
      </c>
      <c r="AR1129" s="134">
        <v>5.25</v>
      </c>
      <c r="AS1129" s="134"/>
      <c r="AT1129" s="133" t="s">
        <v>1768</v>
      </c>
      <c r="AU1129" s="133" t="s">
        <v>7075</v>
      </c>
      <c r="AV1129" s="133" t="s">
        <v>9597</v>
      </c>
      <c r="AW1129" s="133" t="s">
        <v>9629</v>
      </c>
    </row>
    <row r="1130" spans="1:49" x14ac:dyDescent="0.25">
      <c r="A1130" s="80" t="s">
        <v>1800</v>
      </c>
      <c r="B1130" s="80" t="s">
        <v>1815</v>
      </c>
      <c r="C1130" s="80" t="s">
        <v>10227</v>
      </c>
      <c r="D1130" s="80" t="s">
        <v>10228</v>
      </c>
      <c r="E1130" s="80" t="s">
        <v>1767</v>
      </c>
      <c r="F1130" s="80" t="s">
        <v>9694</v>
      </c>
      <c r="G1130" s="80" t="s">
        <v>9695</v>
      </c>
      <c r="H1130" s="80" t="s">
        <v>9696</v>
      </c>
      <c r="I1130" s="80" t="s">
        <v>5377</v>
      </c>
      <c r="K1130" s="80" t="s">
        <v>12342</v>
      </c>
      <c r="L1130" s="80" t="s">
        <v>12161</v>
      </c>
      <c r="M1130" s="80" t="s">
        <v>12476</v>
      </c>
      <c r="N1130" s="80" t="s">
        <v>12464</v>
      </c>
      <c r="O1130" s="80" t="s">
        <v>3527</v>
      </c>
      <c r="P1130" s="80" t="s">
        <v>13991</v>
      </c>
      <c r="Q1130" s="80" t="s">
        <v>5374</v>
      </c>
      <c r="R1130" s="80" t="s">
        <v>12477</v>
      </c>
      <c r="S1130" s="80" t="s">
        <v>1760</v>
      </c>
      <c r="T1130" s="80" t="s">
        <v>1757</v>
      </c>
      <c r="U1130" s="110">
        <v>5</v>
      </c>
      <c r="V1130" s="110">
        <v>30</v>
      </c>
      <c r="W1130" s="91">
        <v>1.25</v>
      </c>
      <c r="X1130" s="91">
        <v>15</v>
      </c>
      <c r="Y1130" s="110" t="s">
        <v>7087</v>
      </c>
      <c r="Z1130" s="110" t="s">
        <v>1</v>
      </c>
      <c r="AB1130" s="133" t="s">
        <v>12981</v>
      </c>
      <c r="AC1130" s="133" t="s">
        <v>12981</v>
      </c>
      <c r="AD1130" s="133" t="s">
        <v>1759</v>
      </c>
      <c r="AE1130" s="79">
        <v>12</v>
      </c>
      <c r="AF1130" s="79" t="s">
        <v>11091</v>
      </c>
      <c r="AG1130" s="134">
        <v>0.625</v>
      </c>
      <c r="AH1130" s="134">
        <v>6.875</v>
      </c>
      <c r="AI1130" s="134">
        <v>6.875</v>
      </c>
      <c r="AJ1130" s="134">
        <v>0.13100000000000001</v>
      </c>
      <c r="AK1130" s="134">
        <v>7.22</v>
      </c>
      <c r="AL1130" s="134">
        <v>6.8449999999999998</v>
      </c>
      <c r="AM1130" s="134">
        <v>7.44</v>
      </c>
      <c r="AN1130" s="134">
        <v>1.782</v>
      </c>
      <c r="AO1130" s="134">
        <v>0.21299999999999999</v>
      </c>
      <c r="AP1130" s="134">
        <v>0.5</v>
      </c>
      <c r="AQ1130" s="134">
        <v>6.75</v>
      </c>
      <c r="AR1130" s="134">
        <v>6.75</v>
      </c>
      <c r="AS1130" s="134">
        <v>1.6E-2</v>
      </c>
      <c r="AT1130" s="133" t="s">
        <v>9573</v>
      </c>
      <c r="AU1130" s="133" t="s">
        <v>1758</v>
      </c>
      <c r="AV1130" s="133" t="s">
        <v>9603</v>
      </c>
      <c r="AW1130" s="133" t="s">
        <v>9630</v>
      </c>
    </row>
    <row r="1131" spans="1:49" x14ac:dyDescent="0.25">
      <c r="A1131" s="80" t="s">
        <v>1779</v>
      </c>
      <c r="B1131" s="80" t="s">
        <v>1784</v>
      </c>
      <c r="C1131" s="80" t="s">
        <v>10013</v>
      </c>
      <c r="D1131" s="80" t="s">
        <v>10014</v>
      </c>
      <c r="E1131" s="80" t="s">
        <v>1795</v>
      </c>
      <c r="F1131" s="80" t="s">
        <v>10015</v>
      </c>
      <c r="G1131" s="80" t="s">
        <v>9700</v>
      </c>
      <c r="H1131" s="80" t="s">
        <v>10016</v>
      </c>
      <c r="I1131" s="80" t="s">
        <v>9635</v>
      </c>
      <c r="K1131" s="80" t="s">
        <v>13936</v>
      </c>
      <c r="L1131" s="80" t="s">
        <v>1154</v>
      </c>
      <c r="M1131" s="80" t="s">
        <v>3114</v>
      </c>
      <c r="N1131" s="80" t="s">
        <v>3407</v>
      </c>
      <c r="O1131" s="80" t="s">
        <v>3958</v>
      </c>
      <c r="P1131" s="80" t="s">
        <v>5190</v>
      </c>
      <c r="Q1131" s="80" t="s">
        <v>5374</v>
      </c>
      <c r="R1131" s="80" t="s">
        <v>6703</v>
      </c>
      <c r="S1131" s="80" t="s">
        <v>1759</v>
      </c>
      <c r="T1131" s="80" t="s">
        <v>1757</v>
      </c>
      <c r="U1131" s="110">
        <v>10.3</v>
      </c>
      <c r="V1131" s="110">
        <v>61.8</v>
      </c>
      <c r="W1131" s="91">
        <v>3.8624999999999998</v>
      </c>
      <c r="X1131" s="91">
        <v>46.35</v>
      </c>
      <c r="Y1131" s="110" t="s">
        <v>7087</v>
      </c>
      <c r="Z1131" s="110" t="s">
        <v>7094</v>
      </c>
      <c r="AB1131" s="133" t="s">
        <v>8413</v>
      </c>
      <c r="AC1131" s="133" t="s">
        <v>8413</v>
      </c>
      <c r="AD1131" s="133" t="s">
        <v>1759</v>
      </c>
      <c r="AE1131" s="79">
        <v>12</v>
      </c>
      <c r="AF1131" s="79" t="s">
        <v>11392</v>
      </c>
      <c r="AG1131" s="134">
        <v>0.75</v>
      </c>
      <c r="AH1131" s="134">
        <v>7.5</v>
      </c>
      <c r="AI1131" s="134">
        <v>14.5</v>
      </c>
      <c r="AJ1131" s="134">
        <v>0.36</v>
      </c>
      <c r="AK1131" s="134">
        <v>14.574999999999999</v>
      </c>
      <c r="AL1131" s="134">
        <v>9.1999999999999993</v>
      </c>
      <c r="AM1131" s="134">
        <v>9.2750000000000004</v>
      </c>
      <c r="AN1131" s="134">
        <v>4.95</v>
      </c>
      <c r="AO1131" s="134">
        <v>0.72</v>
      </c>
      <c r="AP1131" s="134">
        <v>0.01</v>
      </c>
      <c r="AQ1131" s="134">
        <v>84</v>
      </c>
      <c r="AR1131" s="134">
        <v>54</v>
      </c>
      <c r="AS1131" s="134"/>
      <c r="AT1131" s="133" t="s">
        <v>7070</v>
      </c>
      <c r="AU1131" s="133" t="s">
        <v>7065</v>
      </c>
      <c r="AV1131" s="133" t="s">
        <v>9602</v>
      </c>
      <c r="AW1131" s="133" t="s">
        <v>9630</v>
      </c>
    </row>
    <row r="1132" spans="1:49" x14ac:dyDescent="0.25">
      <c r="A1132" s="80" t="s">
        <v>1800</v>
      </c>
      <c r="B1132" s="80" t="s">
        <v>1813</v>
      </c>
      <c r="C1132" s="80" t="s">
        <v>10536</v>
      </c>
      <c r="D1132" s="80" t="s">
        <v>10537</v>
      </c>
      <c r="E1132" s="80" t="s">
        <v>1767</v>
      </c>
      <c r="F1132" s="80" t="s">
        <v>10538</v>
      </c>
      <c r="G1132" s="80" t="s">
        <v>9785</v>
      </c>
      <c r="H1132" s="80" t="s">
        <v>10539</v>
      </c>
      <c r="I1132" s="80" t="s">
        <v>5377</v>
      </c>
      <c r="K1132" s="80" t="s">
        <v>12337</v>
      </c>
      <c r="L1132" s="80" t="s">
        <v>10995</v>
      </c>
      <c r="M1132" s="80" t="s">
        <v>10996</v>
      </c>
      <c r="N1132" s="80" t="s">
        <v>10999</v>
      </c>
      <c r="O1132" s="80" t="s">
        <v>3822</v>
      </c>
      <c r="P1132" s="80" t="s">
        <v>1</v>
      </c>
      <c r="Q1132" s="80" t="s">
        <v>5374</v>
      </c>
      <c r="R1132" s="80" t="s">
        <v>11840</v>
      </c>
      <c r="S1132" s="80" t="s">
        <v>1759</v>
      </c>
      <c r="T1132" s="80" t="s">
        <v>1759</v>
      </c>
      <c r="U1132" s="110">
        <v>423.9</v>
      </c>
      <c r="V1132" s="110">
        <v>211.95</v>
      </c>
      <c r="W1132" s="91">
        <v>105.98</v>
      </c>
      <c r="X1132" s="91">
        <v>105.98</v>
      </c>
      <c r="Y1132" s="110" t="s">
        <v>7087</v>
      </c>
      <c r="Z1132" s="110" t="s">
        <v>1</v>
      </c>
      <c r="AB1132" s="133" t="s">
        <v>10998</v>
      </c>
      <c r="AC1132" s="133" t="s">
        <v>10998</v>
      </c>
      <c r="AD1132" s="133" t="s">
        <v>1759</v>
      </c>
      <c r="AE1132" s="79">
        <v>1</v>
      </c>
      <c r="AF1132" s="79" t="s">
        <v>15798</v>
      </c>
      <c r="AG1132" s="134"/>
      <c r="AH1132" s="134"/>
      <c r="AI1132" s="134"/>
      <c r="AJ1132" s="134"/>
      <c r="AK1132" s="134">
        <v>24.437999999999999</v>
      </c>
      <c r="AL1132" s="134">
        <v>15.938000000000001</v>
      </c>
      <c r="AM1132" s="134">
        <v>9.625</v>
      </c>
      <c r="AN1132" s="134">
        <v>13.44</v>
      </c>
      <c r="AO1132" s="134">
        <v>2.169</v>
      </c>
      <c r="AP1132" s="134"/>
      <c r="AQ1132" s="134"/>
      <c r="AR1132" s="134"/>
      <c r="AS1132" s="134"/>
      <c r="AT1132" s="133" t="s">
        <v>7065</v>
      </c>
      <c r="AU1132" s="133" t="s">
        <v>7065</v>
      </c>
      <c r="AV1132" s="133" t="s">
        <v>9601</v>
      </c>
      <c r="AW1132" s="133" t="s">
        <v>9630</v>
      </c>
    </row>
    <row r="1133" spans="1:49" x14ac:dyDescent="0.25">
      <c r="A1133" s="80" t="s">
        <v>1779</v>
      </c>
      <c r="B1133" s="80" t="s">
        <v>1789</v>
      </c>
      <c r="C1133" s="80" t="s">
        <v>1783</v>
      </c>
      <c r="D1133" s="80" t="s">
        <v>10318</v>
      </c>
      <c r="E1133" s="80" t="s">
        <v>1787</v>
      </c>
      <c r="F1133" s="80" t="s">
        <v>10319</v>
      </c>
      <c r="G1133" s="80" t="s">
        <v>9797</v>
      </c>
      <c r="H1133" s="80" t="s">
        <v>10320</v>
      </c>
      <c r="I1133" s="80" t="s">
        <v>9635</v>
      </c>
      <c r="K1133" s="80" t="s">
        <v>1820</v>
      </c>
      <c r="L1133" s="80" t="s">
        <v>694</v>
      </c>
      <c r="M1133" s="80" t="s">
        <v>2574</v>
      </c>
      <c r="N1133" s="80" t="s">
        <v>3389</v>
      </c>
      <c r="O1133" s="80" t="s">
        <v>3731</v>
      </c>
      <c r="P1133" s="80" t="s">
        <v>4700</v>
      </c>
      <c r="Q1133" s="80" t="s">
        <v>5374</v>
      </c>
      <c r="R1133" s="80" t="s">
        <v>6141</v>
      </c>
      <c r="S1133" s="80" t="s">
        <v>1759</v>
      </c>
      <c r="T1133" s="80" t="s">
        <v>1758</v>
      </c>
      <c r="U1133" s="110">
        <v>9.4499999999999993</v>
      </c>
      <c r="V1133" s="110">
        <v>28.35</v>
      </c>
      <c r="W1133" s="91">
        <v>3.5437500000000002</v>
      </c>
      <c r="X1133" s="91">
        <v>21.262499999999999</v>
      </c>
      <c r="Y1133" s="110" t="s">
        <v>7087</v>
      </c>
      <c r="Z1133" s="110" t="s">
        <v>1</v>
      </c>
      <c r="AB1133" s="133" t="s">
        <v>7850</v>
      </c>
      <c r="AC1133" s="133" t="s">
        <v>9179</v>
      </c>
      <c r="AD1133" s="133" t="s">
        <v>1767</v>
      </c>
      <c r="AE1133" s="79">
        <v>60</v>
      </c>
      <c r="AF1133" s="79" t="s">
        <v>11241</v>
      </c>
      <c r="AG1133" s="134">
        <v>0.25</v>
      </c>
      <c r="AH1133" s="134">
        <v>9.5</v>
      </c>
      <c r="AI1133" s="134">
        <v>13</v>
      </c>
      <c r="AJ1133" s="134">
        <v>0.20200000000000001</v>
      </c>
      <c r="AK1133" s="134">
        <v>13.75</v>
      </c>
      <c r="AL1133" s="134">
        <v>11.5</v>
      </c>
      <c r="AM1133" s="134">
        <v>1</v>
      </c>
      <c r="AN1133" s="134">
        <v>1.26</v>
      </c>
      <c r="AO1133" s="134">
        <v>9.1999999999999998E-2</v>
      </c>
      <c r="AP1133" s="134">
        <v>9</v>
      </c>
      <c r="AQ1133" s="134">
        <v>9</v>
      </c>
      <c r="AR1133" s="134">
        <v>11.5</v>
      </c>
      <c r="AS1133" s="134"/>
      <c r="AT1133" s="133" t="s">
        <v>1757</v>
      </c>
      <c r="AU1133" s="133" t="s">
        <v>7074</v>
      </c>
      <c r="AV1133" s="133" t="s">
        <v>9597</v>
      </c>
      <c r="AW1133" s="133" t="s">
        <v>9632</v>
      </c>
    </row>
    <row r="1134" spans="1:49" x14ac:dyDescent="0.25">
      <c r="A1134" s="80" t="s">
        <v>1800</v>
      </c>
      <c r="B1134" s="80" t="s">
        <v>1815</v>
      </c>
      <c r="C1134" s="80" t="s">
        <v>10225</v>
      </c>
      <c r="D1134" s="80" t="s">
        <v>10226</v>
      </c>
      <c r="E1134" s="80" t="s">
        <v>1767</v>
      </c>
      <c r="F1134" s="80" t="s">
        <v>9920</v>
      </c>
      <c r="G1134" s="80" t="s">
        <v>9677</v>
      </c>
      <c r="H1134" s="80" t="s">
        <v>9921</v>
      </c>
      <c r="I1134" s="80" t="s">
        <v>5377</v>
      </c>
      <c r="K1134" s="80" t="s">
        <v>12342</v>
      </c>
      <c r="L1134" s="80" t="s">
        <v>12162</v>
      </c>
      <c r="M1134" s="80" t="s">
        <v>12479</v>
      </c>
      <c r="N1134" s="80" t="s">
        <v>12464</v>
      </c>
      <c r="O1134" s="80" t="s">
        <v>3523</v>
      </c>
      <c r="P1134" s="80" t="s">
        <v>13992</v>
      </c>
      <c r="Q1134" s="80" t="s">
        <v>5374</v>
      </c>
      <c r="R1134" s="80" t="s">
        <v>12480</v>
      </c>
      <c r="S1134" s="80" t="s">
        <v>1760</v>
      </c>
      <c r="T1134" s="80" t="s">
        <v>1757</v>
      </c>
      <c r="U1134" s="110">
        <v>6.2</v>
      </c>
      <c r="V1134" s="110">
        <v>37.200000000000003</v>
      </c>
      <c r="W1134" s="91">
        <v>1.55</v>
      </c>
      <c r="X1134" s="91">
        <v>18.600000000000001</v>
      </c>
      <c r="Y1134" s="110" t="s">
        <v>7087</v>
      </c>
      <c r="Z1134" s="110" t="s">
        <v>1</v>
      </c>
      <c r="AB1134" s="133" t="s">
        <v>12982</v>
      </c>
      <c r="AC1134" s="133" t="s">
        <v>12982</v>
      </c>
      <c r="AD1134" s="133" t="s">
        <v>1759</v>
      </c>
      <c r="AE1134" s="79">
        <v>12</v>
      </c>
      <c r="AF1134" s="79" t="s">
        <v>11145</v>
      </c>
      <c r="AG1134" s="134">
        <v>0.75</v>
      </c>
      <c r="AH1134" s="134">
        <v>8.875</v>
      </c>
      <c r="AI1134" s="134">
        <v>8.875</v>
      </c>
      <c r="AJ1134" s="134">
        <v>0.22500000000000001</v>
      </c>
      <c r="AK1134" s="134">
        <v>9.2200000000000006</v>
      </c>
      <c r="AL1134" s="134">
        <v>7.97</v>
      </c>
      <c r="AM1134" s="134">
        <v>9.44</v>
      </c>
      <c r="AN1134" s="134">
        <v>3.1</v>
      </c>
      <c r="AO1134" s="134">
        <v>0.40100000000000002</v>
      </c>
      <c r="AP1134" s="134">
        <v>0.5</v>
      </c>
      <c r="AQ1134" s="134">
        <v>8.75</v>
      </c>
      <c r="AR1134" s="134">
        <v>8.75</v>
      </c>
      <c r="AS1134" s="134">
        <v>0.03</v>
      </c>
      <c r="AT1134" s="133" t="s">
        <v>1761</v>
      </c>
      <c r="AU1134" s="133" t="s">
        <v>7065</v>
      </c>
      <c r="AV1134" s="133" t="s">
        <v>9603</v>
      </c>
      <c r="AW1134" s="133" t="s">
        <v>9630</v>
      </c>
    </row>
    <row r="1135" spans="1:49" x14ac:dyDescent="0.25">
      <c r="A1135" s="80" t="s">
        <v>1800</v>
      </c>
      <c r="B1135" s="80" t="s">
        <v>1813</v>
      </c>
      <c r="C1135" s="80" t="s">
        <v>10540</v>
      </c>
      <c r="D1135" s="80" t="s">
        <v>10541</v>
      </c>
      <c r="E1135" s="80" t="s">
        <v>1767</v>
      </c>
      <c r="F1135" s="80" t="s">
        <v>10542</v>
      </c>
      <c r="G1135" s="80" t="s">
        <v>9785</v>
      </c>
      <c r="H1135" s="80" t="s">
        <v>10543</v>
      </c>
      <c r="I1135" s="80" t="s">
        <v>5377</v>
      </c>
      <c r="K1135" s="80" t="s">
        <v>12337</v>
      </c>
      <c r="L1135" s="80" t="s">
        <v>11010</v>
      </c>
      <c r="M1135" s="80" t="s">
        <v>11011</v>
      </c>
      <c r="N1135" s="80" t="s">
        <v>10999</v>
      </c>
      <c r="O1135" s="80" t="s">
        <v>3825</v>
      </c>
      <c r="P1135" s="80" t="s">
        <v>1</v>
      </c>
      <c r="Q1135" s="80" t="s">
        <v>5374</v>
      </c>
      <c r="R1135" s="80" t="s">
        <v>11841</v>
      </c>
      <c r="S1135" s="80" t="s">
        <v>1759</v>
      </c>
      <c r="T1135" s="80" t="s">
        <v>1759</v>
      </c>
      <c r="U1135" s="110">
        <v>800.25</v>
      </c>
      <c r="V1135" s="110">
        <v>400.125</v>
      </c>
      <c r="W1135" s="91">
        <v>200.0625</v>
      </c>
      <c r="X1135" s="91">
        <v>200.0625</v>
      </c>
      <c r="Y1135" s="110" t="s">
        <v>7087</v>
      </c>
      <c r="Z1135" s="110" t="s">
        <v>1</v>
      </c>
      <c r="AB1135" s="133" t="s">
        <v>11012</v>
      </c>
      <c r="AC1135" s="133" t="s">
        <v>11012</v>
      </c>
      <c r="AD1135" s="133" t="s">
        <v>1759</v>
      </c>
      <c r="AE1135" s="79">
        <v>1</v>
      </c>
      <c r="AF1135" s="79" t="s">
        <v>15798</v>
      </c>
      <c r="AG1135" s="134"/>
      <c r="AH1135" s="134"/>
      <c r="AI1135" s="134"/>
      <c r="AJ1135" s="134"/>
      <c r="AK1135" s="134">
        <v>48.314999999999998</v>
      </c>
      <c r="AL1135" s="134">
        <v>16.22</v>
      </c>
      <c r="AM1135" s="134">
        <v>9.5950000000000006</v>
      </c>
      <c r="AN1135" s="134">
        <v>27.15</v>
      </c>
      <c r="AO1135" s="134">
        <v>4.351</v>
      </c>
      <c r="AP1135" s="134"/>
      <c r="AQ1135" s="134"/>
      <c r="AR1135" s="134"/>
      <c r="AS1135" s="134"/>
      <c r="AT1135" s="133" t="s">
        <v>1764</v>
      </c>
      <c r="AU1135" s="133" t="s">
        <v>1769</v>
      </c>
      <c r="AV1135" s="133" t="s">
        <v>9601</v>
      </c>
      <c r="AW1135" s="133" t="s">
        <v>9630</v>
      </c>
    </row>
    <row r="1136" spans="1:49" x14ac:dyDescent="0.25">
      <c r="A1136" s="80" t="s">
        <v>1800</v>
      </c>
      <c r="B1136" s="80" t="s">
        <v>11624</v>
      </c>
      <c r="C1136" s="80" t="s">
        <v>9636</v>
      </c>
      <c r="D1136" s="80" t="s">
        <v>9637</v>
      </c>
      <c r="E1136" s="80" t="s">
        <v>7086</v>
      </c>
      <c r="F1136" s="80" t="s">
        <v>10799</v>
      </c>
      <c r="G1136" s="80" t="s">
        <v>9808</v>
      </c>
      <c r="H1136" s="80" t="s">
        <v>10800</v>
      </c>
      <c r="I1136" s="80" t="s">
        <v>9635</v>
      </c>
      <c r="K1136" s="80" t="s">
        <v>12337</v>
      </c>
      <c r="L1136" s="80" t="s">
        <v>11436</v>
      </c>
      <c r="M1136" s="80" t="s">
        <v>11518</v>
      </c>
      <c r="N1136" s="80" t="s">
        <v>11659</v>
      </c>
      <c r="O1136" s="80" t="s">
        <v>11660</v>
      </c>
      <c r="P1136" s="80" t="s">
        <v>1</v>
      </c>
      <c r="Q1136" s="80" t="s">
        <v>5374</v>
      </c>
      <c r="R1136" s="80" t="s">
        <v>11661</v>
      </c>
      <c r="S1136" s="80" t="s">
        <v>1761</v>
      </c>
      <c r="T1136" s="80" t="s">
        <v>1757</v>
      </c>
      <c r="U1136" s="110">
        <v>4</v>
      </c>
      <c r="V1136" s="110">
        <v>24</v>
      </c>
      <c r="W1136" s="91">
        <v>1.74</v>
      </c>
      <c r="X1136" s="91">
        <v>20.88</v>
      </c>
      <c r="Y1136" s="110" t="s">
        <v>14932</v>
      </c>
      <c r="Z1136" s="110" t="s">
        <v>1</v>
      </c>
      <c r="AB1136" s="133" t="s">
        <v>11939</v>
      </c>
      <c r="AC1136" s="133" t="s">
        <v>11940</v>
      </c>
      <c r="AD1136" s="133" t="s">
        <v>1757</v>
      </c>
      <c r="AE1136" s="79">
        <v>144</v>
      </c>
      <c r="AF1136" s="79" t="s">
        <v>11421</v>
      </c>
      <c r="AG1136" s="134">
        <v>0.2</v>
      </c>
      <c r="AH1136" s="134">
        <v>6.2</v>
      </c>
      <c r="AI1136" s="134">
        <v>9.1999999999999993</v>
      </c>
      <c r="AJ1136" s="134">
        <v>0.16</v>
      </c>
      <c r="AK1136" s="134">
        <v>2.6</v>
      </c>
      <c r="AL1136" s="134">
        <v>6.4</v>
      </c>
      <c r="AM1136" s="134">
        <v>9.4</v>
      </c>
      <c r="AN1136" s="134">
        <v>2</v>
      </c>
      <c r="AO1136" s="134">
        <v>9.0999999999999998E-2</v>
      </c>
      <c r="AP1136" s="134">
        <v>0</v>
      </c>
      <c r="AQ1136" s="134">
        <v>6</v>
      </c>
      <c r="AR1136" s="134">
        <v>8</v>
      </c>
      <c r="AS1136" s="134"/>
      <c r="AT1136" s="133" t="s">
        <v>9595</v>
      </c>
      <c r="AU1136" s="133" t="s">
        <v>7065</v>
      </c>
      <c r="AV1136" s="133" t="s">
        <v>9627</v>
      </c>
      <c r="AW1136" s="133" t="s">
        <v>9629</v>
      </c>
    </row>
    <row r="1137" spans="1:49" x14ac:dyDescent="0.25">
      <c r="A1137" s="80" t="s">
        <v>1779</v>
      </c>
      <c r="B1137" s="80" t="s">
        <v>1789</v>
      </c>
      <c r="C1137" s="80" t="s">
        <v>1783</v>
      </c>
      <c r="D1137" s="80" t="s">
        <v>10318</v>
      </c>
      <c r="E1137" s="80" t="s">
        <v>1787</v>
      </c>
      <c r="F1137" s="80" t="s">
        <v>10319</v>
      </c>
      <c r="G1137" s="80" t="s">
        <v>9797</v>
      </c>
      <c r="H1137" s="80" t="s">
        <v>10320</v>
      </c>
      <c r="I1137" s="80" t="s">
        <v>9635</v>
      </c>
      <c r="K1137" s="80" t="s">
        <v>1820</v>
      </c>
      <c r="L1137" s="80" t="s">
        <v>660</v>
      </c>
      <c r="M1137" s="80" t="s">
        <v>2575</v>
      </c>
      <c r="N1137" s="80" t="s">
        <v>3413</v>
      </c>
      <c r="O1137" s="80" t="s">
        <v>3732</v>
      </c>
      <c r="P1137" s="80" t="s">
        <v>4701</v>
      </c>
      <c r="Q1137" s="80" t="s">
        <v>5374</v>
      </c>
      <c r="R1137" s="80" t="s">
        <v>6142</v>
      </c>
      <c r="S1137" s="80" t="s">
        <v>1759</v>
      </c>
      <c r="T1137" s="80" t="s">
        <v>1758</v>
      </c>
      <c r="U1137" s="110">
        <v>9.4499999999999993</v>
      </c>
      <c r="V1137" s="110">
        <v>28.35</v>
      </c>
      <c r="W1137" s="91">
        <v>3.5437500000000002</v>
      </c>
      <c r="X1137" s="91">
        <v>21.262499999999999</v>
      </c>
      <c r="Y1137" s="110" t="s">
        <v>7087</v>
      </c>
      <c r="Z1137" s="110" t="s">
        <v>1</v>
      </c>
      <c r="AB1137" s="133" t="s">
        <v>7851</v>
      </c>
      <c r="AC1137" s="133" t="s">
        <v>9180</v>
      </c>
      <c r="AD1137" s="133" t="s">
        <v>1767</v>
      </c>
      <c r="AE1137" s="79">
        <v>60</v>
      </c>
      <c r="AF1137" s="79" t="s">
        <v>11241</v>
      </c>
      <c r="AG1137" s="134">
        <v>0.25</v>
      </c>
      <c r="AH1137" s="134">
        <v>9.5</v>
      </c>
      <c r="AI1137" s="134">
        <v>13</v>
      </c>
      <c r="AJ1137" s="134">
        <v>0.20200000000000001</v>
      </c>
      <c r="AK1137" s="134">
        <v>13.75</v>
      </c>
      <c r="AL1137" s="134">
        <v>11.5</v>
      </c>
      <c r="AM1137" s="134">
        <v>1</v>
      </c>
      <c r="AN1137" s="134">
        <v>1.26</v>
      </c>
      <c r="AO1137" s="134">
        <v>9.1999999999999998E-2</v>
      </c>
      <c r="AP1137" s="134">
        <v>5</v>
      </c>
      <c r="AQ1137" s="134">
        <v>10</v>
      </c>
      <c r="AR1137" s="134">
        <v>8.5</v>
      </c>
      <c r="AS1137" s="134"/>
      <c r="AT1137" s="133" t="s">
        <v>1757</v>
      </c>
      <c r="AU1137" s="133" t="s">
        <v>7074</v>
      </c>
      <c r="AV1137" s="133" t="s">
        <v>9597</v>
      </c>
      <c r="AW1137" s="133" t="s">
        <v>9632</v>
      </c>
    </row>
    <row r="1138" spans="1:49" x14ac:dyDescent="0.25">
      <c r="A1138" s="80" t="s">
        <v>1800</v>
      </c>
      <c r="B1138" s="80" t="s">
        <v>1815</v>
      </c>
      <c r="C1138" s="80" t="s">
        <v>10600</v>
      </c>
      <c r="D1138" s="80" t="s">
        <v>10601</v>
      </c>
      <c r="E1138" s="80" t="s">
        <v>1811</v>
      </c>
      <c r="F1138" s="80" t="s">
        <v>10602</v>
      </c>
      <c r="G1138" s="80" t="s">
        <v>9685</v>
      </c>
      <c r="H1138" s="80" t="s">
        <v>10603</v>
      </c>
      <c r="I1138" s="80" t="s">
        <v>5376</v>
      </c>
      <c r="K1138" s="80" t="s">
        <v>12342</v>
      </c>
      <c r="L1138" s="80" t="s">
        <v>12163</v>
      </c>
      <c r="M1138" s="80" t="s">
        <v>12484</v>
      </c>
      <c r="N1138" s="80" t="s">
        <v>12464</v>
      </c>
      <c r="O1138" s="80" t="s">
        <v>3859</v>
      </c>
      <c r="P1138" s="80" t="s">
        <v>13993</v>
      </c>
      <c r="Q1138" s="80" t="s">
        <v>5374</v>
      </c>
      <c r="R1138" s="80" t="s">
        <v>12485</v>
      </c>
      <c r="S1138" s="80" t="s">
        <v>1760</v>
      </c>
      <c r="T1138" s="80" t="s">
        <v>1757</v>
      </c>
      <c r="U1138" s="110">
        <v>8.9</v>
      </c>
      <c r="V1138" s="110">
        <v>53.4</v>
      </c>
      <c r="W1138" s="91">
        <v>3.1150000000000002</v>
      </c>
      <c r="X1138" s="91">
        <v>37.380000000000003</v>
      </c>
      <c r="Y1138" s="110" t="s">
        <v>7087</v>
      </c>
      <c r="Z1138" s="110" t="s">
        <v>1</v>
      </c>
      <c r="AB1138" s="133" t="s">
        <v>12983</v>
      </c>
      <c r="AC1138" s="133" t="s">
        <v>12983</v>
      </c>
      <c r="AD1138" s="133" t="s">
        <v>1759</v>
      </c>
      <c r="AE1138" s="79">
        <v>12</v>
      </c>
      <c r="AF1138" s="79" t="s">
        <v>11315</v>
      </c>
      <c r="AG1138" s="134">
        <v>1.25</v>
      </c>
      <c r="AH1138" s="134">
        <v>12.125</v>
      </c>
      <c r="AI1138" s="134">
        <v>9.25</v>
      </c>
      <c r="AJ1138" s="134">
        <v>0.438</v>
      </c>
      <c r="AK1138" s="134">
        <v>14</v>
      </c>
      <c r="AL1138" s="134">
        <v>12.563000000000001</v>
      </c>
      <c r="AM1138" s="134">
        <v>10.125</v>
      </c>
      <c r="AN1138" s="134">
        <v>6.1159999999999997</v>
      </c>
      <c r="AO1138" s="134">
        <v>1.0309999999999999</v>
      </c>
      <c r="AP1138" s="134">
        <v>1</v>
      </c>
      <c r="AQ1138" s="134">
        <v>12</v>
      </c>
      <c r="AR1138" s="134">
        <v>9.25</v>
      </c>
      <c r="AS1138" s="134">
        <v>6.9000000000000006E-2</v>
      </c>
      <c r="AT1138" s="133" t="s">
        <v>7075</v>
      </c>
      <c r="AU1138" s="133" t="s">
        <v>1764</v>
      </c>
      <c r="AV1138" s="133" t="s">
        <v>9603</v>
      </c>
      <c r="AW1138" s="133" t="s">
        <v>9630</v>
      </c>
    </row>
    <row r="1139" spans="1:49" x14ac:dyDescent="0.25">
      <c r="A1139" s="80" t="s">
        <v>1800</v>
      </c>
      <c r="B1139" s="80" t="s">
        <v>1813</v>
      </c>
      <c r="C1139" s="80" t="s">
        <v>10231</v>
      </c>
      <c r="D1139" s="80" t="s">
        <v>10232</v>
      </c>
      <c r="E1139" s="80" t="s">
        <v>1767</v>
      </c>
      <c r="F1139" s="80" t="s">
        <v>9743</v>
      </c>
      <c r="G1139" s="80" t="s">
        <v>9744</v>
      </c>
      <c r="H1139" s="80" t="s">
        <v>9732</v>
      </c>
      <c r="I1139" s="80" t="s">
        <v>5377</v>
      </c>
      <c r="K1139" s="80" t="s">
        <v>12337</v>
      </c>
      <c r="L1139" s="80" t="s">
        <v>10997</v>
      </c>
      <c r="M1139" s="80" t="s">
        <v>11557</v>
      </c>
      <c r="N1139" s="80" t="s">
        <v>10999</v>
      </c>
      <c r="O1139" s="80" t="s">
        <v>3537</v>
      </c>
      <c r="P1139" s="80" t="s">
        <v>11842</v>
      </c>
      <c r="Q1139" s="80" t="s">
        <v>5374</v>
      </c>
      <c r="R1139" s="80" t="s">
        <v>11000</v>
      </c>
      <c r="S1139" s="80" t="s">
        <v>1765</v>
      </c>
      <c r="T1139" s="80" t="s">
        <v>1757</v>
      </c>
      <c r="U1139" s="110">
        <v>5.05</v>
      </c>
      <c r="V1139" s="110">
        <v>30.3</v>
      </c>
      <c r="W1139" s="91">
        <v>1.2625</v>
      </c>
      <c r="X1139" s="91">
        <v>15.15</v>
      </c>
      <c r="Y1139" s="110" t="s">
        <v>7087</v>
      </c>
      <c r="Z1139" s="110" t="s">
        <v>1</v>
      </c>
      <c r="AB1139" s="133" t="s">
        <v>12064</v>
      </c>
      <c r="AC1139" s="133" t="s">
        <v>12064</v>
      </c>
      <c r="AD1139" s="133" t="s">
        <v>1759</v>
      </c>
      <c r="AE1139" s="79">
        <v>12</v>
      </c>
      <c r="AF1139" s="79" t="s">
        <v>11127</v>
      </c>
      <c r="AG1139" s="134">
        <v>0.625</v>
      </c>
      <c r="AH1139" s="134">
        <v>5</v>
      </c>
      <c r="AI1139" s="134">
        <v>5</v>
      </c>
      <c r="AJ1139" s="134">
        <v>0.09</v>
      </c>
      <c r="AK1139" s="134">
        <v>10.125</v>
      </c>
      <c r="AL1139" s="134">
        <v>5.375</v>
      </c>
      <c r="AM1139" s="134">
        <v>5.5</v>
      </c>
      <c r="AN1139" s="134">
        <v>1.25</v>
      </c>
      <c r="AO1139" s="134">
        <v>0.17299999999999999</v>
      </c>
      <c r="AP1139" s="134">
        <v>5.5E-2</v>
      </c>
      <c r="AQ1139" s="134">
        <v>10</v>
      </c>
      <c r="AR1139" s="134">
        <v>10</v>
      </c>
      <c r="AS1139" s="134">
        <v>6.0000000000000001E-3</v>
      </c>
      <c r="AT1139" s="133" t="s">
        <v>1768</v>
      </c>
      <c r="AU1139" s="133" t="s">
        <v>1760</v>
      </c>
      <c r="AV1139" s="133" t="s">
        <v>9601</v>
      </c>
      <c r="AW1139" s="133" t="s">
        <v>9630</v>
      </c>
    </row>
    <row r="1140" spans="1:49" x14ac:dyDescent="0.25">
      <c r="A1140" s="80" t="s">
        <v>1779</v>
      </c>
      <c r="B1140" s="80" t="s">
        <v>1789</v>
      </c>
      <c r="C1140" s="80" t="s">
        <v>9858</v>
      </c>
      <c r="D1140" s="80" t="s">
        <v>9859</v>
      </c>
      <c r="E1140" s="80" t="s">
        <v>1787</v>
      </c>
      <c r="F1140" s="80" t="s">
        <v>9860</v>
      </c>
      <c r="G1140" s="80" t="s">
        <v>9861</v>
      </c>
      <c r="H1140" s="80" t="s">
        <v>9862</v>
      </c>
      <c r="I1140" s="80" t="s">
        <v>9635</v>
      </c>
      <c r="K1140" s="80" t="s">
        <v>1820</v>
      </c>
      <c r="L1140" s="80" t="s">
        <v>265</v>
      </c>
      <c r="M1140" s="80" t="s">
        <v>2583</v>
      </c>
      <c r="N1140" s="80" t="s">
        <v>3389</v>
      </c>
      <c r="O1140" s="80" t="s">
        <v>3681</v>
      </c>
      <c r="P1140" s="80" t="s">
        <v>4706</v>
      </c>
      <c r="Q1140" s="80" t="s">
        <v>5374</v>
      </c>
      <c r="R1140" s="80" t="s">
        <v>6150</v>
      </c>
      <c r="S1140" s="80" t="s">
        <v>7065</v>
      </c>
      <c r="T1140" s="80" t="s">
        <v>1758</v>
      </c>
      <c r="U1140" s="110">
        <v>5.6</v>
      </c>
      <c r="V1140" s="110">
        <v>16.8</v>
      </c>
      <c r="W1140" s="91">
        <v>2.1</v>
      </c>
      <c r="X1140" s="91">
        <v>12.6</v>
      </c>
      <c r="Y1140" s="110" t="s">
        <v>7087</v>
      </c>
      <c r="Z1140" s="110" t="s">
        <v>1</v>
      </c>
      <c r="AB1140" s="133" t="s">
        <v>7859</v>
      </c>
      <c r="AC1140" s="133" t="s">
        <v>9183</v>
      </c>
      <c r="AD1140" s="133" t="s">
        <v>1762</v>
      </c>
      <c r="AE1140" s="79">
        <v>144</v>
      </c>
      <c r="AF1140" s="79" t="s">
        <v>11208</v>
      </c>
      <c r="AG1140" s="134">
        <v>0.1</v>
      </c>
      <c r="AH1140" s="134">
        <v>7.5</v>
      </c>
      <c r="AI1140" s="134">
        <v>10.25</v>
      </c>
      <c r="AJ1140" s="134">
        <v>0.15</v>
      </c>
      <c r="AK1140" s="134">
        <v>10.5</v>
      </c>
      <c r="AL1140" s="134">
        <v>7.75</v>
      </c>
      <c r="AM1140" s="134">
        <v>1.375</v>
      </c>
      <c r="AN1140" s="134">
        <v>0.94</v>
      </c>
      <c r="AO1140" s="134">
        <v>6.5000000000000002E-2</v>
      </c>
      <c r="AP1140" s="134">
        <v>0.03</v>
      </c>
      <c r="AQ1140" s="134">
        <v>4.5</v>
      </c>
      <c r="AR1140" s="134">
        <v>39</v>
      </c>
      <c r="AS1140" s="134"/>
      <c r="AT1140" s="133" t="s">
        <v>9554</v>
      </c>
      <c r="AU1140" s="133" t="s">
        <v>9570</v>
      </c>
      <c r="AV1140" s="133" t="s">
        <v>9597</v>
      </c>
      <c r="AW1140" s="133" t="s">
        <v>9632</v>
      </c>
    </row>
    <row r="1141" spans="1:49" x14ac:dyDescent="0.25">
      <c r="A1141" s="80" t="s">
        <v>1800</v>
      </c>
      <c r="B1141" s="80" t="s">
        <v>11624</v>
      </c>
      <c r="C1141" s="80" t="s">
        <v>10418</v>
      </c>
      <c r="D1141" s="80" t="s">
        <v>10419</v>
      </c>
      <c r="E1141" s="80" t="s">
        <v>7086</v>
      </c>
      <c r="F1141" s="80" t="s">
        <v>10420</v>
      </c>
      <c r="G1141" s="80" t="s">
        <v>9721</v>
      </c>
      <c r="H1141" s="80" t="s">
        <v>10421</v>
      </c>
      <c r="I1141" s="80" t="s">
        <v>9635</v>
      </c>
      <c r="K1141" s="80" t="s">
        <v>12337</v>
      </c>
      <c r="L1141" s="80" t="s">
        <v>11437</v>
      </c>
      <c r="M1141" s="80" t="s">
        <v>11519</v>
      </c>
      <c r="N1141" s="80" t="s">
        <v>11659</v>
      </c>
      <c r="O1141" s="80" t="s">
        <v>11662</v>
      </c>
      <c r="P1141" s="80" t="s">
        <v>11663</v>
      </c>
      <c r="Q1141" s="80" t="s">
        <v>5374</v>
      </c>
      <c r="R1141" s="80" t="s">
        <v>11664</v>
      </c>
      <c r="S1141" s="80" t="s">
        <v>1759</v>
      </c>
      <c r="T1141" s="80" t="s">
        <v>1757</v>
      </c>
      <c r="U1141" s="110">
        <v>4.5</v>
      </c>
      <c r="V1141" s="110">
        <v>27</v>
      </c>
      <c r="W1141" s="91">
        <v>1.827</v>
      </c>
      <c r="X1141" s="91">
        <v>21.923999999999999</v>
      </c>
      <c r="Y1141" s="110" t="s">
        <v>14932</v>
      </c>
      <c r="Z1141" s="110" t="s">
        <v>1</v>
      </c>
      <c r="AB1141" s="133" t="s">
        <v>11941</v>
      </c>
      <c r="AC1141" s="133" t="s">
        <v>11942</v>
      </c>
      <c r="AD1141" s="133" t="s">
        <v>1764</v>
      </c>
      <c r="AE1141" s="79">
        <v>48</v>
      </c>
      <c r="AF1141" s="79" t="s">
        <v>12096</v>
      </c>
      <c r="AG1141" s="134">
        <v>8</v>
      </c>
      <c r="AH1141" s="134">
        <v>8</v>
      </c>
      <c r="AI1141" s="134">
        <v>3</v>
      </c>
      <c r="AJ1141" s="134">
        <v>8.7999999999999995E-2</v>
      </c>
      <c r="AK1141" s="134">
        <v>8.07</v>
      </c>
      <c r="AL1141" s="134">
        <v>8.07</v>
      </c>
      <c r="AM1141" s="134">
        <v>4.13</v>
      </c>
      <c r="AN1141" s="134">
        <v>1.1000000000000001</v>
      </c>
      <c r="AO1141" s="134">
        <v>0.156</v>
      </c>
      <c r="AP1141" s="134">
        <v>7.75</v>
      </c>
      <c r="AQ1141" s="134">
        <v>8</v>
      </c>
      <c r="AR1141" s="134">
        <v>3</v>
      </c>
      <c r="AS1141" s="134"/>
      <c r="AT1141" s="133" t="s">
        <v>9568</v>
      </c>
      <c r="AU1141" s="133" t="s">
        <v>1783</v>
      </c>
      <c r="AV1141" s="133" t="s">
        <v>9605</v>
      </c>
      <c r="AW1141" s="133" t="s">
        <v>9629</v>
      </c>
    </row>
    <row r="1142" spans="1:49" x14ac:dyDescent="0.25">
      <c r="A1142" s="80" t="s">
        <v>1800</v>
      </c>
      <c r="B1142" s="80" t="s">
        <v>1815</v>
      </c>
      <c r="C1142" s="80" t="s">
        <v>9697</v>
      </c>
      <c r="D1142" s="80" t="s">
        <v>9698</v>
      </c>
      <c r="E1142" s="80" t="s">
        <v>1767</v>
      </c>
      <c r="F1142" s="80" t="s">
        <v>9699</v>
      </c>
      <c r="G1142" s="80" t="s">
        <v>9700</v>
      </c>
      <c r="H1142" s="80" t="s">
        <v>9701</v>
      </c>
      <c r="I1142" s="80" t="s">
        <v>5377</v>
      </c>
      <c r="K1142" s="80" t="s">
        <v>12342</v>
      </c>
      <c r="L1142" s="80" t="s">
        <v>12164</v>
      </c>
      <c r="M1142" s="80" t="s">
        <v>12487</v>
      </c>
      <c r="N1142" s="80" t="s">
        <v>12464</v>
      </c>
      <c r="O1142" s="80" t="s">
        <v>3860</v>
      </c>
      <c r="P1142" s="80" t="s">
        <v>13994</v>
      </c>
      <c r="Q1142" s="80" t="s">
        <v>5374</v>
      </c>
      <c r="R1142" s="80" t="s">
        <v>12488</v>
      </c>
      <c r="S1142" s="80" t="s">
        <v>1759</v>
      </c>
      <c r="T1142" s="80" t="s">
        <v>1757</v>
      </c>
      <c r="U1142" s="110">
        <v>9.6</v>
      </c>
      <c r="V1142" s="110">
        <v>57.6</v>
      </c>
      <c r="W1142" s="91">
        <v>2.4</v>
      </c>
      <c r="X1142" s="91">
        <v>28.8</v>
      </c>
      <c r="Y1142" s="110" t="s">
        <v>7087</v>
      </c>
      <c r="Z1142" s="110" t="s">
        <v>1</v>
      </c>
      <c r="AB1142" s="133" t="s">
        <v>12984</v>
      </c>
      <c r="AC1142" s="133" t="s">
        <v>12984</v>
      </c>
      <c r="AD1142" s="133" t="s">
        <v>1759</v>
      </c>
      <c r="AE1142" s="79">
        <v>12</v>
      </c>
      <c r="AF1142" s="79" t="s">
        <v>11152</v>
      </c>
      <c r="AG1142" s="134">
        <v>0.875</v>
      </c>
      <c r="AH1142" s="134">
        <v>7.5</v>
      </c>
      <c r="AI1142" s="134">
        <v>14.5</v>
      </c>
      <c r="AJ1142" s="134">
        <v>0.215</v>
      </c>
      <c r="AK1142" s="134">
        <v>14.824999999999999</v>
      </c>
      <c r="AL1142" s="134">
        <v>8.4499999999999993</v>
      </c>
      <c r="AM1142" s="134">
        <v>9.0250000000000004</v>
      </c>
      <c r="AN1142" s="134">
        <v>3.17</v>
      </c>
      <c r="AO1142" s="134">
        <v>0.65400000000000003</v>
      </c>
      <c r="AP1142" s="134">
        <v>0.1</v>
      </c>
      <c r="AQ1142" s="134">
        <v>54</v>
      </c>
      <c r="AR1142" s="134">
        <v>96</v>
      </c>
      <c r="AS1142" s="134"/>
      <c r="AT1142" s="133" t="s">
        <v>7070</v>
      </c>
      <c r="AU1142" s="133" t="s">
        <v>7065</v>
      </c>
      <c r="AV1142" s="133" t="s">
        <v>9601</v>
      </c>
      <c r="AW1142" s="133" t="s">
        <v>9630</v>
      </c>
    </row>
    <row r="1143" spans="1:49" x14ac:dyDescent="0.25">
      <c r="A1143" s="80" t="s">
        <v>1800</v>
      </c>
      <c r="B1143" s="80" t="s">
        <v>1813</v>
      </c>
      <c r="C1143" s="80" t="s">
        <v>10229</v>
      </c>
      <c r="D1143" s="80" t="s">
        <v>10230</v>
      </c>
      <c r="E1143" s="80" t="s">
        <v>1767</v>
      </c>
      <c r="F1143" s="80" t="s">
        <v>9731</v>
      </c>
      <c r="G1143" s="80" t="s">
        <v>9668</v>
      </c>
      <c r="H1143" s="80" t="s">
        <v>9732</v>
      </c>
      <c r="I1143" s="80" t="s">
        <v>5377</v>
      </c>
      <c r="K1143" s="80" t="s">
        <v>12337</v>
      </c>
      <c r="L1143" s="80" t="s">
        <v>11001</v>
      </c>
      <c r="M1143" s="80" t="s">
        <v>11002</v>
      </c>
      <c r="N1143" s="80" t="s">
        <v>10999</v>
      </c>
      <c r="O1143" s="80" t="s">
        <v>3547</v>
      </c>
      <c r="P1143" s="80" t="s">
        <v>11843</v>
      </c>
      <c r="Q1143" s="80" t="s">
        <v>5374</v>
      </c>
      <c r="R1143" s="80" t="s">
        <v>11003</v>
      </c>
      <c r="S1143" s="80" t="s">
        <v>1765</v>
      </c>
      <c r="T1143" s="80" t="s">
        <v>1757</v>
      </c>
      <c r="U1143" s="110">
        <v>6.2</v>
      </c>
      <c r="V1143" s="110">
        <v>37.200000000000003</v>
      </c>
      <c r="W1143" s="91">
        <v>1.55</v>
      </c>
      <c r="X1143" s="91">
        <v>18.600000000000001</v>
      </c>
      <c r="Y1143" s="110" t="s">
        <v>7087</v>
      </c>
      <c r="Z1143" s="110" t="s">
        <v>1</v>
      </c>
      <c r="AB1143" s="133" t="s">
        <v>12065</v>
      </c>
      <c r="AC1143" s="133" t="s">
        <v>12065</v>
      </c>
      <c r="AD1143" s="133" t="s">
        <v>1759</v>
      </c>
      <c r="AE1143" s="79">
        <v>12</v>
      </c>
      <c r="AF1143" s="79" t="s">
        <v>11113</v>
      </c>
      <c r="AG1143" s="134">
        <v>0.625</v>
      </c>
      <c r="AH1143" s="134">
        <v>6.5</v>
      </c>
      <c r="AI1143" s="134">
        <v>6.5</v>
      </c>
      <c r="AJ1143" s="134">
        <v>0.13900000000000001</v>
      </c>
      <c r="AK1143" s="134">
        <v>10.845000000000001</v>
      </c>
      <c r="AL1143" s="134">
        <v>6.8449999999999998</v>
      </c>
      <c r="AM1143" s="134">
        <v>6.8150000000000004</v>
      </c>
      <c r="AN1143" s="134">
        <v>1.9610000000000001</v>
      </c>
      <c r="AO1143" s="134">
        <v>0.29299999999999998</v>
      </c>
      <c r="AP1143" s="134">
        <v>5.5E-2</v>
      </c>
      <c r="AQ1143" s="134">
        <v>12.875</v>
      </c>
      <c r="AR1143" s="134">
        <v>12.75</v>
      </c>
      <c r="AS1143" s="134">
        <v>8.9999999999999993E-3</v>
      </c>
      <c r="AT1143" s="133" t="s">
        <v>1761</v>
      </c>
      <c r="AU1143" s="133" t="s">
        <v>7077</v>
      </c>
      <c r="AV1143" s="133" t="s">
        <v>9601</v>
      </c>
      <c r="AW1143" s="133" t="s">
        <v>9630</v>
      </c>
    </row>
    <row r="1144" spans="1:49" x14ac:dyDescent="0.25">
      <c r="A1144" s="80" t="s">
        <v>1779</v>
      </c>
      <c r="B1144" s="80" t="s">
        <v>1789</v>
      </c>
      <c r="C1144" s="80" t="s">
        <v>9858</v>
      </c>
      <c r="D1144" s="80" t="s">
        <v>9859</v>
      </c>
      <c r="E1144" s="80" t="s">
        <v>1787</v>
      </c>
      <c r="F1144" s="80" t="s">
        <v>9860</v>
      </c>
      <c r="G1144" s="80" t="s">
        <v>9861</v>
      </c>
      <c r="H1144" s="80" t="s">
        <v>9862</v>
      </c>
      <c r="I1144" s="80" t="s">
        <v>9635</v>
      </c>
      <c r="K1144" s="80" t="s">
        <v>1820</v>
      </c>
      <c r="L1144" s="80" t="s">
        <v>267</v>
      </c>
      <c r="M1144" s="80" t="s">
        <v>2585</v>
      </c>
      <c r="N1144" s="80" t="s">
        <v>3413</v>
      </c>
      <c r="O1144" s="80" t="s">
        <v>3681</v>
      </c>
      <c r="P1144" s="80" t="s">
        <v>4707</v>
      </c>
      <c r="Q1144" s="80" t="s">
        <v>5374</v>
      </c>
      <c r="R1144" s="80" t="s">
        <v>6152</v>
      </c>
      <c r="S1144" s="80" t="s">
        <v>7065</v>
      </c>
      <c r="T1144" s="80" t="s">
        <v>1758</v>
      </c>
      <c r="U1144" s="110">
        <v>5.6</v>
      </c>
      <c r="V1144" s="110">
        <v>16.8</v>
      </c>
      <c r="W1144" s="91">
        <v>2.1</v>
      </c>
      <c r="X1144" s="91">
        <v>12.6</v>
      </c>
      <c r="Y1144" s="110" t="s">
        <v>7087</v>
      </c>
      <c r="Z1144" s="110" t="s">
        <v>1</v>
      </c>
      <c r="AB1144" s="133" t="s">
        <v>7861</v>
      </c>
      <c r="AC1144" s="133" t="s">
        <v>9185</v>
      </c>
      <c r="AD1144" s="133" t="s">
        <v>1762</v>
      </c>
      <c r="AE1144" s="79">
        <v>144</v>
      </c>
      <c r="AF1144" s="79" t="s">
        <v>11208</v>
      </c>
      <c r="AG1144" s="134">
        <v>0.1</v>
      </c>
      <c r="AH1144" s="134">
        <v>7.5</v>
      </c>
      <c r="AI1144" s="134">
        <v>10.25</v>
      </c>
      <c r="AJ1144" s="134">
        <v>0.15</v>
      </c>
      <c r="AK1144" s="134">
        <v>10.5</v>
      </c>
      <c r="AL1144" s="134">
        <v>7.75</v>
      </c>
      <c r="AM1144" s="134">
        <v>1.375</v>
      </c>
      <c r="AN1144" s="134">
        <v>0.94</v>
      </c>
      <c r="AO1144" s="134">
        <v>6.5000000000000002E-2</v>
      </c>
      <c r="AP1144" s="134">
        <v>0.03</v>
      </c>
      <c r="AQ1144" s="134">
        <v>4.5</v>
      </c>
      <c r="AR1144" s="134">
        <v>39</v>
      </c>
      <c r="AS1144" s="134"/>
      <c r="AT1144" s="133" t="s">
        <v>9554</v>
      </c>
      <c r="AU1144" s="133" t="s">
        <v>9570</v>
      </c>
      <c r="AV1144" s="133" t="s">
        <v>9597</v>
      </c>
      <c r="AW1144" s="133" t="s">
        <v>9632</v>
      </c>
    </row>
    <row r="1145" spans="1:49" x14ac:dyDescent="0.25">
      <c r="A1145" s="80" t="s">
        <v>1800</v>
      </c>
      <c r="B1145" s="80" t="s">
        <v>11624</v>
      </c>
      <c r="C1145" s="80" t="s">
        <v>10754</v>
      </c>
      <c r="D1145" s="80" t="s">
        <v>10755</v>
      </c>
      <c r="E1145" s="80" t="s">
        <v>1785</v>
      </c>
      <c r="F1145" s="80" t="s">
        <v>10756</v>
      </c>
      <c r="G1145" s="80" t="s">
        <v>9663</v>
      </c>
      <c r="H1145" s="80" t="s">
        <v>10757</v>
      </c>
      <c r="I1145" s="80" t="s">
        <v>9635</v>
      </c>
      <c r="K1145" s="80" t="s">
        <v>12337</v>
      </c>
      <c r="L1145" s="80" t="s">
        <v>11438</v>
      </c>
      <c r="M1145" s="80" t="s">
        <v>11520</v>
      </c>
      <c r="N1145" s="80" t="s">
        <v>11659</v>
      </c>
      <c r="O1145" s="80" t="s">
        <v>11665</v>
      </c>
      <c r="P1145" s="80" t="s">
        <v>11666</v>
      </c>
      <c r="Q1145" s="80" t="s">
        <v>5374</v>
      </c>
      <c r="R1145" s="80" t="s">
        <v>11667</v>
      </c>
      <c r="S1145" s="80" t="s">
        <v>1763</v>
      </c>
      <c r="T1145" s="80" t="s">
        <v>1757</v>
      </c>
      <c r="U1145" s="110">
        <v>4.8</v>
      </c>
      <c r="V1145" s="110">
        <v>28.8</v>
      </c>
      <c r="W1145" s="91">
        <v>2.3940000000000001</v>
      </c>
      <c r="X1145" s="91">
        <v>28.728000000000002</v>
      </c>
      <c r="Y1145" s="110" t="s">
        <v>14933</v>
      </c>
      <c r="Z1145" s="110" t="s">
        <v>1</v>
      </c>
      <c r="AB1145" s="133" t="s">
        <v>11943</v>
      </c>
      <c r="AC1145" s="133" t="s">
        <v>11944</v>
      </c>
      <c r="AD1145" s="133" t="s">
        <v>1763</v>
      </c>
      <c r="AE1145" s="79">
        <v>240</v>
      </c>
      <c r="AF1145" s="79" t="s">
        <v>11389</v>
      </c>
      <c r="AG1145" s="134">
        <v>0.25</v>
      </c>
      <c r="AH1145" s="134">
        <v>5.25</v>
      </c>
      <c r="AI1145" s="134">
        <v>12.25</v>
      </c>
      <c r="AJ1145" s="134">
        <v>0.08</v>
      </c>
      <c r="AK1145" s="134">
        <v>12.5</v>
      </c>
      <c r="AL1145" s="134">
        <v>5.5</v>
      </c>
      <c r="AM1145" s="134">
        <v>1.375</v>
      </c>
      <c r="AN1145" s="134">
        <v>1</v>
      </c>
      <c r="AO1145" s="134">
        <v>5.5E-2</v>
      </c>
      <c r="AP1145" s="134">
        <v>0.05</v>
      </c>
      <c r="AQ1145" s="134">
        <v>5</v>
      </c>
      <c r="AR1145" s="134">
        <v>9</v>
      </c>
      <c r="AS1145" s="134"/>
      <c r="AT1145" s="133" t="s">
        <v>7080</v>
      </c>
      <c r="AU1145" s="133" t="s">
        <v>9570</v>
      </c>
      <c r="AV1145" s="133" t="s">
        <v>9600</v>
      </c>
      <c r="AW1145" s="133" t="s">
        <v>9629</v>
      </c>
    </row>
    <row r="1146" spans="1:49" x14ac:dyDescent="0.25">
      <c r="A1146" s="80" t="s">
        <v>1800</v>
      </c>
      <c r="B1146" s="80" t="s">
        <v>1815</v>
      </c>
      <c r="C1146" s="80" t="s">
        <v>10536</v>
      </c>
      <c r="D1146" s="80" t="s">
        <v>10537</v>
      </c>
      <c r="E1146" s="80" t="s">
        <v>1767</v>
      </c>
      <c r="F1146" s="80" t="s">
        <v>10538</v>
      </c>
      <c r="G1146" s="80" t="s">
        <v>9785</v>
      </c>
      <c r="H1146" s="80" t="s">
        <v>10539</v>
      </c>
      <c r="I1146" s="80" t="s">
        <v>5377</v>
      </c>
      <c r="K1146" s="80" t="s">
        <v>12342</v>
      </c>
      <c r="L1146" s="80" t="s">
        <v>12165</v>
      </c>
      <c r="M1146" s="80" t="s">
        <v>12490</v>
      </c>
      <c r="N1146" s="80" t="s">
        <v>12491</v>
      </c>
      <c r="O1146" s="80" t="s">
        <v>3822</v>
      </c>
      <c r="P1146" s="80" t="s">
        <v>1</v>
      </c>
      <c r="Q1146" s="80" t="s">
        <v>5374</v>
      </c>
      <c r="R1146" s="80" t="s">
        <v>12492</v>
      </c>
      <c r="S1146" s="80" t="s">
        <v>1759</v>
      </c>
      <c r="T1146" s="80" t="s">
        <v>1759</v>
      </c>
      <c r="U1146" s="110">
        <v>423.9</v>
      </c>
      <c r="V1146" s="110">
        <v>211.95</v>
      </c>
      <c r="W1146" s="91">
        <v>105.98</v>
      </c>
      <c r="X1146" s="91">
        <v>105.98</v>
      </c>
      <c r="Y1146" s="110" t="s">
        <v>7087</v>
      </c>
      <c r="Z1146" s="110" t="s">
        <v>1</v>
      </c>
      <c r="AB1146" s="133" t="s">
        <v>12985</v>
      </c>
      <c r="AC1146" s="133" t="s">
        <v>12985</v>
      </c>
      <c r="AD1146" s="133" t="s">
        <v>1759</v>
      </c>
      <c r="AE1146" s="79">
        <v>1</v>
      </c>
      <c r="AF1146" s="79" t="s">
        <v>15798</v>
      </c>
      <c r="AG1146" s="134"/>
      <c r="AH1146" s="134"/>
      <c r="AI1146" s="134"/>
      <c r="AJ1146" s="134"/>
      <c r="AK1146" s="134">
        <v>24.437999999999999</v>
      </c>
      <c r="AL1146" s="134">
        <v>15.938000000000001</v>
      </c>
      <c r="AM1146" s="134">
        <v>9.625</v>
      </c>
      <c r="AN1146" s="134">
        <v>17.146000000000001</v>
      </c>
      <c r="AO1146" s="134">
        <v>2.169</v>
      </c>
      <c r="AP1146" s="134"/>
      <c r="AQ1146" s="134"/>
      <c r="AR1146" s="134"/>
      <c r="AS1146" s="134"/>
      <c r="AT1146" s="133" t="s">
        <v>7065</v>
      </c>
      <c r="AU1146" s="133" t="s">
        <v>7065</v>
      </c>
      <c r="AV1146" s="133" t="s">
        <v>9603</v>
      </c>
      <c r="AW1146" s="133" t="s">
        <v>9630</v>
      </c>
    </row>
    <row r="1147" spans="1:49" x14ac:dyDescent="0.25">
      <c r="A1147" s="80" t="s">
        <v>1800</v>
      </c>
      <c r="B1147" s="80" t="s">
        <v>1813</v>
      </c>
      <c r="C1147" s="80" t="s">
        <v>10227</v>
      </c>
      <c r="D1147" s="80" t="s">
        <v>10228</v>
      </c>
      <c r="E1147" s="80" t="s">
        <v>1767</v>
      </c>
      <c r="F1147" s="80" t="s">
        <v>9694</v>
      </c>
      <c r="G1147" s="80" t="s">
        <v>9695</v>
      </c>
      <c r="H1147" s="80" t="s">
        <v>9696</v>
      </c>
      <c r="I1147" s="80" t="s">
        <v>5377</v>
      </c>
      <c r="K1147" s="80" t="s">
        <v>12337</v>
      </c>
      <c r="L1147" s="80" t="s">
        <v>11004</v>
      </c>
      <c r="M1147" s="80" t="s">
        <v>11005</v>
      </c>
      <c r="N1147" s="80" t="s">
        <v>10999</v>
      </c>
      <c r="O1147" s="80" t="s">
        <v>3527</v>
      </c>
      <c r="P1147" s="80" t="s">
        <v>11844</v>
      </c>
      <c r="Q1147" s="80" t="s">
        <v>5374</v>
      </c>
      <c r="R1147" s="80" t="s">
        <v>11006</v>
      </c>
      <c r="S1147" s="80" t="s">
        <v>1760</v>
      </c>
      <c r="T1147" s="80" t="s">
        <v>1757</v>
      </c>
      <c r="U1147" s="110">
        <v>5</v>
      </c>
      <c r="V1147" s="110">
        <v>30</v>
      </c>
      <c r="W1147" s="91">
        <v>1.25</v>
      </c>
      <c r="X1147" s="91">
        <v>15</v>
      </c>
      <c r="Y1147" s="110" t="s">
        <v>7087</v>
      </c>
      <c r="Z1147" s="110" t="s">
        <v>1</v>
      </c>
      <c r="AB1147" s="133" t="s">
        <v>12066</v>
      </c>
      <c r="AC1147" s="133" t="s">
        <v>12066</v>
      </c>
      <c r="AD1147" s="133" t="s">
        <v>1759</v>
      </c>
      <c r="AE1147" s="79">
        <v>12</v>
      </c>
      <c r="AF1147" s="79" t="s">
        <v>11091</v>
      </c>
      <c r="AG1147" s="134">
        <v>0.625</v>
      </c>
      <c r="AH1147" s="134">
        <v>6.875</v>
      </c>
      <c r="AI1147" s="134">
        <v>6.875</v>
      </c>
      <c r="AJ1147" s="134">
        <v>0.13100000000000001</v>
      </c>
      <c r="AK1147" s="134">
        <v>7.22</v>
      </c>
      <c r="AL1147" s="134">
        <v>6.8449999999999998</v>
      </c>
      <c r="AM1147" s="134">
        <v>7.44</v>
      </c>
      <c r="AN1147" s="134">
        <v>1.782</v>
      </c>
      <c r="AO1147" s="134">
        <v>0.21299999999999999</v>
      </c>
      <c r="AP1147" s="134">
        <v>0.5</v>
      </c>
      <c r="AQ1147" s="134">
        <v>6.75</v>
      </c>
      <c r="AR1147" s="134">
        <v>6.75</v>
      </c>
      <c r="AS1147" s="134">
        <v>1.6E-2</v>
      </c>
      <c r="AT1147" s="133" t="s">
        <v>9573</v>
      </c>
      <c r="AU1147" s="133" t="s">
        <v>1758</v>
      </c>
      <c r="AV1147" s="133" t="s">
        <v>9603</v>
      </c>
      <c r="AW1147" s="133" t="s">
        <v>9630</v>
      </c>
    </row>
    <row r="1148" spans="1:49" x14ac:dyDescent="0.25">
      <c r="A1148" s="80" t="s">
        <v>1800</v>
      </c>
      <c r="B1148" s="80" t="s">
        <v>11624</v>
      </c>
      <c r="C1148" s="80" t="s">
        <v>10750</v>
      </c>
      <c r="D1148" s="80" t="s">
        <v>10751</v>
      </c>
      <c r="E1148" s="80" t="s">
        <v>1785</v>
      </c>
      <c r="F1148" s="80" t="s">
        <v>10752</v>
      </c>
      <c r="G1148" s="80" t="s">
        <v>9663</v>
      </c>
      <c r="H1148" s="80" t="s">
        <v>10753</v>
      </c>
      <c r="I1148" s="80" t="s">
        <v>9635</v>
      </c>
      <c r="K1148" s="80" t="s">
        <v>12337</v>
      </c>
      <c r="L1148" s="80" t="s">
        <v>11439</v>
      </c>
      <c r="M1148" s="80" t="s">
        <v>11521</v>
      </c>
      <c r="N1148" s="80" t="s">
        <v>11659</v>
      </c>
      <c r="O1148" s="80" t="s">
        <v>11668</v>
      </c>
      <c r="P1148" s="80" t="s">
        <v>11669</v>
      </c>
      <c r="Q1148" s="80" t="s">
        <v>5374</v>
      </c>
      <c r="R1148" s="80" t="s">
        <v>11670</v>
      </c>
      <c r="S1148" s="80" t="s">
        <v>1757</v>
      </c>
      <c r="T1148" s="80" t="s">
        <v>1757</v>
      </c>
      <c r="U1148" s="110">
        <v>4.75</v>
      </c>
      <c r="V1148" s="110">
        <v>28.5</v>
      </c>
      <c r="W1148" s="91">
        <v>2.3690600000000002</v>
      </c>
      <c r="X1148" s="91">
        <v>28.428750000000001</v>
      </c>
      <c r="Y1148" s="110" t="s">
        <v>14933</v>
      </c>
      <c r="Z1148" s="110" t="s">
        <v>1</v>
      </c>
      <c r="AB1148" s="133" t="s">
        <v>11945</v>
      </c>
      <c r="AC1148" s="133" t="s">
        <v>11946</v>
      </c>
      <c r="AD1148" s="133" t="s">
        <v>1757</v>
      </c>
      <c r="AE1148" s="79">
        <v>144</v>
      </c>
      <c r="AF1148" s="79" t="s">
        <v>12097</v>
      </c>
      <c r="AG1148" s="134">
        <v>0.5</v>
      </c>
      <c r="AH1148" s="134">
        <v>5.75</v>
      </c>
      <c r="AI1148" s="134">
        <v>13</v>
      </c>
      <c r="AJ1148" s="134">
        <v>9.6000000000000002E-2</v>
      </c>
      <c r="AK1148" s="134">
        <v>9.75</v>
      </c>
      <c r="AL1148" s="134">
        <v>5.62</v>
      </c>
      <c r="AM1148" s="134">
        <v>2</v>
      </c>
      <c r="AN1148" s="134">
        <v>1.2</v>
      </c>
      <c r="AO1148" s="134">
        <v>6.3E-2</v>
      </c>
      <c r="AP1148" s="134">
        <v>0.05</v>
      </c>
      <c r="AQ1148" s="134">
        <v>5</v>
      </c>
      <c r="AR1148" s="134">
        <v>9</v>
      </c>
      <c r="AS1148" s="134"/>
      <c r="AT1148" s="133" t="s">
        <v>9573</v>
      </c>
      <c r="AU1148" s="133" t="s">
        <v>1762</v>
      </c>
      <c r="AV1148" s="133" t="s">
        <v>9625</v>
      </c>
      <c r="AW1148" s="133" t="s">
        <v>9629</v>
      </c>
    </row>
    <row r="1149" spans="1:49" x14ac:dyDescent="0.25">
      <c r="A1149" s="80" t="s">
        <v>1779</v>
      </c>
      <c r="B1149" s="80" t="s">
        <v>1789</v>
      </c>
      <c r="C1149" s="80" t="s">
        <v>9566</v>
      </c>
      <c r="D1149" s="80" t="s">
        <v>9769</v>
      </c>
      <c r="E1149" s="80" t="s">
        <v>1787</v>
      </c>
      <c r="F1149" s="80" t="s">
        <v>9770</v>
      </c>
      <c r="G1149" s="80" t="s">
        <v>9734</v>
      </c>
      <c r="H1149" s="80" t="s">
        <v>9771</v>
      </c>
      <c r="I1149" s="80" t="s">
        <v>9635</v>
      </c>
      <c r="K1149" s="80" t="s">
        <v>1820</v>
      </c>
      <c r="L1149" s="80" t="s">
        <v>666</v>
      </c>
      <c r="M1149" s="80" t="s">
        <v>2597</v>
      </c>
      <c r="N1149" s="80" t="s">
        <v>3389</v>
      </c>
      <c r="O1149" s="80" t="s">
        <v>3544</v>
      </c>
      <c r="P1149" s="80" t="s">
        <v>4714</v>
      </c>
      <c r="Q1149" s="80" t="s">
        <v>5374</v>
      </c>
      <c r="R1149" s="80" t="s">
        <v>6166</v>
      </c>
      <c r="S1149" s="80" t="s">
        <v>1760</v>
      </c>
      <c r="T1149" s="80" t="s">
        <v>1758</v>
      </c>
      <c r="U1149" s="110">
        <v>6.25</v>
      </c>
      <c r="V1149" s="110">
        <v>18.75</v>
      </c>
      <c r="W1149" s="91">
        <v>2.34375</v>
      </c>
      <c r="X1149" s="91">
        <v>14.0625</v>
      </c>
      <c r="Y1149" s="110" t="s">
        <v>7087</v>
      </c>
      <c r="Z1149" s="110" t="s">
        <v>1</v>
      </c>
      <c r="AB1149" s="133" t="s">
        <v>7875</v>
      </c>
      <c r="AC1149" s="133" t="s">
        <v>9195</v>
      </c>
      <c r="AD1149" s="133" t="s">
        <v>1757</v>
      </c>
      <c r="AE1149" s="79">
        <v>72</v>
      </c>
      <c r="AF1149" s="79" t="s">
        <v>11220</v>
      </c>
      <c r="AG1149" s="134">
        <v>4.25</v>
      </c>
      <c r="AH1149" s="134">
        <v>4.25</v>
      </c>
      <c r="AI1149" s="134">
        <v>7</v>
      </c>
      <c r="AJ1149" s="134">
        <v>0.14099999999999999</v>
      </c>
      <c r="AK1149" s="134">
        <v>11</v>
      </c>
      <c r="AL1149" s="134">
        <v>4.5</v>
      </c>
      <c r="AM1149" s="134">
        <v>4.5</v>
      </c>
      <c r="AN1149" s="134">
        <v>0.88</v>
      </c>
      <c r="AO1149" s="134">
        <v>0.129</v>
      </c>
      <c r="AP1149" s="134">
        <v>4.25</v>
      </c>
      <c r="AQ1149" s="134">
        <v>4.25</v>
      </c>
      <c r="AR1149" s="134">
        <v>6.25</v>
      </c>
      <c r="AS1149" s="134"/>
      <c r="AT1149" s="133" t="s">
        <v>9574</v>
      </c>
      <c r="AU1149" s="133" t="s">
        <v>1767</v>
      </c>
      <c r="AV1149" s="133" t="s">
        <v>9597</v>
      </c>
      <c r="AW1149" s="133" t="s">
        <v>9632</v>
      </c>
    </row>
    <row r="1150" spans="1:49" x14ac:dyDescent="0.25">
      <c r="A1150" s="80" t="s">
        <v>1800</v>
      </c>
      <c r="B1150" s="80" t="s">
        <v>1815</v>
      </c>
      <c r="C1150" s="80" t="s">
        <v>10540</v>
      </c>
      <c r="D1150" s="80" t="s">
        <v>10541</v>
      </c>
      <c r="E1150" s="80" t="s">
        <v>1767</v>
      </c>
      <c r="F1150" s="80" t="s">
        <v>10542</v>
      </c>
      <c r="G1150" s="80" t="s">
        <v>9785</v>
      </c>
      <c r="H1150" s="80" t="s">
        <v>10543</v>
      </c>
      <c r="I1150" s="80" t="s">
        <v>5377</v>
      </c>
      <c r="K1150" s="80" t="s">
        <v>12342</v>
      </c>
      <c r="L1150" s="80" t="s">
        <v>12166</v>
      </c>
      <c r="M1150" s="80" t="s">
        <v>12494</v>
      </c>
      <c r="N1150" s="80" t="s">
        <v>12491</v>
      </c>
      <c r="O1150" s="80" t="s">
        <v>3825</v>
      </c>
      <c r="P1150" s="80" t="s">
        <v>1</v>
      </c>
      <c r="Q1150" s="80" t="s">
        <v>5374</v>
      </c>
      <c r="R1150" s="80" t="s">
        <v>12495</v>
      </c>
      <c r="S1150" s="80" t="s">
        <v>1759</v>
      </c>
      <c r="T1150" s="80" t="s">
        <v>1759</v>
      </c>
      <c r="U1150" s="110">
        <v>800.25</v>
      </c>
      <c r="V1150" s="110">
        <v>400.125</v>
      </c>
      <c r="W1150" s="91">
        <v>200.0625</v>
      </c>
      <c r="X1150" s="91">
        <v>200.0625</v>
      </c>
      <c r="Y1150" s="110" t="s">
        <v>7087</v>
      </c>
      <c r="Z1150" s="110" t="s">
        <v>1</v>
      </c>
      <c r="AB1150" s="133" t="s">
        <v>12986</v>
      </c>
      <c r="AC1150" s="133" t="s">
        <v>12986</v>
      </c>
      <c r="AD1150" s="133" t="s">
        <v>1759</v>
      </c>
      <c r="AE1150" s="79">
        <v>1</v>
      </c>
      <c r="AF1150" s="79" t="s">
        <v>15798</v>
      </c>
      <c r="AG1150" s="134"/>
      <c r="AH1150" s="134"/>
      <c r="AI1150" s="134"/>
      <c r="AJ1150" s="134"/>
      <c r="AK1150" s="134">
        <v>48.314999999999998</v>
      </c>
      <c r="AL1150" s="134">
        <v>16.22</v>
      </c>
      <c r="AM1150" s="134">
        <v>9.5950000000000006</v>
      </c>
      <c r="AN1150" s="134">
        <v>34.598999999999997</v>
      </c>
      <c r="AO1150" s="134">
        <v>4.351</v>
      </c>
      <c r="AP1150" s="134"/>
      <c r="AQ1150" s="134"/>
      <c r="AR1150" s="134"/>
      <c r="AS1150" s="134"/>
      <c r="AT1150" s="133" t="s">
        <v>1764</v>
      </c>
      <c r="AU1150" s="133" t="s">
        <v>1769</v>
      </c>
      <c r="AV1150" s="133" t="s">
        <v>9603</v>
      </c>
      <c r="AW1150" s="133" t="s">
        <v>9630</v>
      </c>
    </row>
    <row r="1151" spans="1:49" x14ac:dyDescent="0.25">
      <c r="A1151" s="80" t="s">
        <v>1800</v>
      </c>
      <c r="B1151" s="80" t="s">
        <v>1813</v>
      </c>
      <c r="C1151" s="80" t="s">
        <v>10225</v>
      </c>
      <c r="D1151" s="80" t="s">
        <v>10226</v>
      </c>
      <c r="E1151" s="80" t="s">
        <v>1767</v>
      </c>
      <c r="F1151" s="80" t="s">
        <v>9920</v>
      </c>
      <c r="G1151" s="80" t="s">
        <v>9677</v>
      </c>
      <c r="H1151" s="80" t="s">
        <v>9921</v>
      </c>
      <c r="I1151" s="80" t="s">
        <v>5377</v>
      </c>
      <c r="K1151" s="80" t="s">
        <v>12337</v>
      </c>
      <c r="L1151" s="80" t="s">
        <v>11007</v>
      </c>
      <c r="M1151" s="80" t="s">
        <v>11008</v>
      </c>
      <c r="N1151" s="80" t="s">
        <v>10999</v>
      </c>
      <c r="O1151" s="80" t="s">
        <v>3523</v>
      </c>
      <c r="P1151" s="80" t="s">
        <v>11845</v>
      </c>
      <c r="Q1151" s="80" t="s">
        <v>5374</v>
      </c>
      <c r="R1151" s="80" t="s">
        <v>11009</v>
      </c>
      <c r="S1151" s="80" t="s">
        <v>1760</v>
      </c>
      <c r="T1151" s="80" t="s">
        <v>1757</v>
      </c>
      <c r="U1151" s="110">
        <v>6.2</v>
      </c>
      <c r="V1151" s="110">
        <v>37.200000000000003</v>
      </c>
      <c r="W1151" s="91">
        <v>1.55</v>
      </c>
      <c r="X1151" s="91">
        <v>18.600000000000001</v>
      </c>
      <c r="Y1151" s="110" t="s">
        <v>7087</v>
      </c>
      <c r="Z1151" s="110" t="s">
        <v>1</v>
      </c>
      <c r="AB1151" s="133" t="s">
        <v>12067</v>
      </c>
      <c r="AC1151" s="133" t="s">
        <v>12067</v>
      </c>
      <c r="AD1151" s="133" t="s">
        <v>1759</v>
      </c>
      <c r="AE1151" s="79">
        <v>12</v>
      </c>
      <c r="AF1151" s="79" t="s">
        <v>11145</v>
      </c>
      <c r="AG1151" s="134">
        <v>0.75</v>
      </c>
      <c r="AH1151" s="134">
        <v>8.875</v>
      </c>
      <c r="AI1151" s="134">
        <v>8.875</v>
      </c>
      <c r="AJ1151" s="134">
        <v>0.22500000000000001</v>
      </c>
      <c r="AK1151" s="134">
        <v>9.2200000000000006</v>
      </c>
      <c r="AL1151" s="134">
        <v>7.97</v>
      </c>
      <c r="AM1151" s="134">
        <v>9.44</v>
      </c>
      <c r="AN1151" s="134">
        <v>3.1</v>
      </c>
      <c r="AO1151" s="134">
        <v>0.40100000000000002</v>
      </c>
      <c r="AP1151" s="134">
        <v>0.5</v>
      </c>
      <c r="AQ1151" s="134">
        <v>8.75</v>
      </c>
      <c r="AR1151" s="134">
        <v>8.75</v>
      </c>
      <c r="AS1151" s="134">
        <v>0.03</v>
      </c>
      <c r="AT1151" s="133" t="s">
        <v>1761</v>
      </c>
      <c r="AU1151" s="133" t="s">
        <v>7065</v>
      </c>
      <c r="AV1151" s="133" t="s">
        <v>9603</v>
      </c>
      <c r="AW1151" s="133" t="s">
        <v>9630</v>
      </c>
    </row>
    <row r="1152" spans="1:49" x14ac:dyDescent="0.25">
      <c r="A1152" s="80" t="s">
        <v>1800</v>
      </c>
      <c r="B1152" s="80" t="s">
        <v>11624</v>
      </c>
      <c r="C1152" s="80" t="s">
        <v>10758</v>
      </c>
      <c r="D1152" s="80" t="s">
        <v>10759</v>
      </c>
      <c r="E1152" s="80" t="s">
        <v>1785</v>
      </c>
      <c r="F1152" s="80" t="s">
        <v>10760</v>
      </c>
      <c r="G1152" s="80" t="s">
        <v>9663</v>
      </c>
      <c r="H1152" s="80" t="s">
        <v>10761</v>
      </c>
      <c r="I1152" s="80" t="s">
        <v>9635</v>
      </c>
      <c r="K1152" s="80" t="s">
        <v>12337</v>
      </c>
      <c r="L1152" s="80" t="s">
        <v>11440</v>
      </c>
      <c r="M1152" s="80" t="s">
        <v>11522</v>
      </c>
      <c r="N1152" s="80" t="s">
        <v>11659</v>
      </c>
      <c r="O1152" s="80" t="s">
        <v>11671</v>
      </c>
      <c r="P1152" s="80" t="s">
        <v>11672</v>
      </c>
      <c r="Q1152" s="80" t="s">
        <v>5374</v>
      </c>
      <c r="R1152" s="80" t="s">
        <v>11673</v>
      </c>
      <c r="S1152" s="80" t="s">
        <v>1767</v>
      </c>
      <c r="T1152" s="80" t="s">
        <v>1757</v>
      </c>
      <c r="U1152" s="110">
        <v>3.35</v>
      </c>
      <c r="V1152" s="110">
        <v>20.100000000000001</v>
      </c>
      <c r="W1152" s="91">
        <v>1.6708099999999999</v>
      </c>
      <c r="X1152" s="91">
        <v>20.04975</v>
      </c>
      <c r="Y1152" s="110" t="s">
        <v>14933</v>
      </c>
      <c r="Z1152" s="110" t="s">
        <v>1</v>
      </c>
      <c r="AB1152" s="133" t="s">
        <v>11947</v>
      </c>
      <c r="AC1152" s="133" t="s">
        <v>11948</v>
      </c>
      <c r="AD1152" s="133" t="s">
        <v>1757</v>
      </c>
      <c r="AE1152" s="79">
        <v>144</v>
      </c>
      <c r="AF1152" s="79" t="s">
        <v>12098</v>
      </c>
      <c r="AG1152" s="134">
        <v>0.5</v>
      </c>
      <c r="AH1152" s="134">
        <v>7</v>
      </c>
      <c r="AI1152" s="134">
        <v>10.25</v>
      </c>
      <c r="AJ1152" s="134">
        <v>9.6000000000000002E-2</v>
      </c>
      <c r="AK1152" s="134">
        <v>8.875</v>
      </c>
      <c r="AL1152" s="134">
        <v>6.625</v>
      </c>
      <c r="AM1152" s="134">
        <v>2.875</v>
      </c>
      <c r="AN1152" s="134">
        <v>1.2</v>
      </c>
      <c r="AO1152" s="134">
        <v>9.8000000000000004E-2</v>
      </c>
      <c r="AP1152" s="134">
        <v>0.05</v>
      </c>
      <c r="AQ1152" s="134">
        <v>6.25</v>
      </c>
      <c r="AR1152" s="134">
        <v>7</v>
      </c>
      <c r="AS1152" s="134"/>
      <c r="AT1152" s="133" t="s">
        <v>1775</v>
      </c>
      <c r="AU1152" s="133" t="s">
        <v>1765</v>
      </c>
      <c r="AV1152" s="133" t="s">
        <v>9625</v>
      </c>
      <c r="AW1152" s="133" t="s">
        <v>9629</v>
      </c>
    </row>
    <row r="1153" spans="1:49" x14ac:dyDescent="0.25">
      <c r="A1153" s="80" t="s">
        <v>1779</v>
      </c>
      <c r="B1153" s="80" t="s">
        <v>1789</v>
      </c>
      <c r="C1153" s="80" t="s">
        <v>9790</v>
      </c>
      <c r="D1153" s="80" t="s">
        <v>9791</v>
      </c>
      <c r="E1153" s="80" t="s">
        <v>1785</v>
      </c>
      <c r="F1153" s="80" t="s">
        <v>9792</v>
      </c>
      <c r="G1153" s="80" t="s">
        <v>9726</v>
      </c>
      <c r="H1153" s="80" t="s">
        <v>9793</v>
      </c>
      <c r="I1153" s="80" t="s">
        <v>5377</v>
      </c>
      <c r="K1153" s="80" t="s">
        <v>1820</v>
      </c>
      <c r="L1153" s="80" t="s">
        <v>670</v>
      </c>
      <c r="M1153" s="80" t="s">
        <v>2605</v>
      </c>
      <c r="N1153" s="80" t="s">
        <v>3389</v>
      </c>
      <c r="O1153" s="80" t="s">
        <v>3673</v>
      </c>
      <c r="P1153" s="80" t="s">
        <v>4720</v>
      </c>
      <c r="Q1153" s="80" t="s">
        <v>5374</v>
      </c>
      <c r="R1153" s="80" t="s">
        <v>6174</v>
      </c>
      <c r="S1153" s="80" t="s">
        <v>1760</v>
      </c>
      <c r="T1153" s="80" t="s">
        <v>1757</v>
      </c>
      <c r="U1153" s="110">
        <v>5.7</v>
      </c>
      <c r="V1153" s="110">
        <v>34.200000000000003</v>
      </c>
      <c r="W1153" s="91">
        <v>1.8952500000000001</v>
      </c>
      <c r="X1153" s="91">
        <v>22.742999999999999</v>
      </c>
      <c r="Y1153" s="110" t="s">
        <v>14933</v>
      </c>
      <c r="Z1153" s="110" t="s">
        <v>1</v>
      </c>
      <c r="AB1153" s="133" t="s">
        <v>7883</v>
      </c>
      <c r="AC1153" s="133" t="s">
        <v>7883</v>
      </c>
      <c r="AD1153" s="133" t="s">
        <v>1759</v>
      </c>
      <c r="AE1153" s="79">
        <v>12</v>
      </c>
      <c r="AF1153" s="79" t="s">
        <v>11098</v>
      </c>
      <c r="AG1153" s="134">
        <v>3.15</v>
      </c>
      <c r="AH1153" s="134">
        <v>3.15</v>
      </c>
      <c r="AI1153" s="134">
        <v>5.51</v>
      </c>
      <c r="AJ1153" s="134">
        <v>0.153</v>
      </c>
      <c r="AK1153" s="134">
        <v>10.039999999999999</v>
      </c>
      <c r="AL1153" s="134">
        <v>6.69</v>
      </c>
      <c r="AM1153" s="134">
        <v>8.4600000000000009</v>
      </c>
      <c r="AN1153" s="134">
        <v>1.91</v>
      </c>
      <c r="AO1153" s="134">
        <v>0.32900000000000001</v>
      </c>
      <c r="AP1153" s="134">
        <v>3.125</v>
      </c>
      <c r="AQ1153" s="134">
        <v>3.125</v>
      </c>
      <c r="AR1153" s="134">
        <v>3.75</v>
      </c>
      <c r="AS1153" s="134"/>
      <c r="AT1153" s="133" t="s">
        <v>9567</v>
      </c>
      <c r="AU1153" s="133" t="s">
        <v>7065</v>
      </c>
      <c r="AV1153" s="133" t="s">
        <v>9608</v>
      </c>
      <c r="AW1153" s="133" t="s">
        <v>9629</v>
      </c>
    </row>
    <row r="1154" spans="1:49" x14ac:dyDescent="0.25">
      <c r="A1154" s="80" t="s">
        <v>1800</v>
      </c>
      <c r="B1154" s="80" t="s">
        <v>1815</v>
      </c>
      <c r="C1154" s="80" t="s">
        <v>10231</v>
      </c>
      <c r="D1154" s="80" t="s">
        <v>10232</v>
      </c>
      <c r="E1154" s="80" t="s">
        <v>1767</v>
      </c>
      <c r="F1154" s="80" t="s">
        <v>9743</v>
      </c>
      <c r="G1154" s="80" t="s">
        <v>9744</v>
      </c>
      <c r="H1154" s="80" t="s">
        <v>9732</v>
      </c>
      <c r="I1154" s="80" t="s">
        <v>5377</v>
      </c>
      <c r="K1154" s="80" t="s">
        <v>12342</v>
      </c>
      <c r="L1154" s="80" t="s">
        <v>12167</v>
      </c>
      <c r="M1154" s="80" t="s">
        <v>12498</v>
      </c>
      <c r="N1154" s="80" t="s">
        <v>12491</v>
      </c>
      <c r="O1154" s="80" t="s">
        <v>3537</v>
      </c>
      <c r="P1154" s="80" t="s">
        <v>13995</v>
      </c>
      <c r="Q1154" s="80" t="s">
        <v>5374</v>
      </c>
      <c r="R1154" s="80" t="s">
        <v>12499</v>
      </c>
      <c r="S1154" s="80" t="s">
        <v>1765</v>
      </c>
      <c r="T1154" s="80" t="s">
        <v>1757</v>
      </c>
      <c r="U1154" s="110">
        <v>5.05</v>
      </c>
      <c r="V1154" s="110">
        <v>30.3</v>
      </c>
      <c r="W1154" s="91">
        <v>1.2625</v>
      </c>
      <c r="X1154" s="91">
        <v>15.15</v>
      </c>
      <c r="Y1154" s="110" t="s">
        <v>7087</v>
      </c>
      <c r="Z1154" s="110" t="s">
        <v>1</v>
      </c>
      <c r="AB1154" s="133" t="s">
        <v>12987</v>
      </c>
      <c r="AC1154" s="133" t="s">
        <v>12987</v>
      </c>
      <c r="AD1154" s="133" t="s">
        <v>1759</v>
      </c>
      <c r="AE1154" s="79">
        <v>12</v>
      </c>
      <c r="AF1154" s="79" t="s">
        <v>11127</v>
      </c>
      <c r="AG1154" s="134">
        <v>0.625</v>
      </c>
      <c r="AH1154" s="134">
        <v>5</v>
      </c>
      <c r="AI1154" s="134">
        <v>5</v>
      </c>
      <c r="AJ1154" s="134">
        <v>0.09</v>
      </c>
      <c r="AK1154" s="134">
        <v>10.125</v>
      </c>
      <c r="AL1154" s="134">
        <v>5.375</v>
      </c>
      <c r="AM1154" s="134">
        <v>5.5</v>
      </c>
      <c r="AN1154" s="134">
        <v>1.25</v>
      </c>
      <c r="AO1154" s="134">
        <v>0.17299999999999999</v>
      </c>
      <c r="AP1154" s="134">
        <v>5.5E-2</v>
      </c>
      <c r="AQ1154" s="134">
        <v>10</v>
      </c>
      <c r="AR1154" s="134">
        <v>10</v>
      </c>
      <c r="AS1154" s="134">
        <v>6.0000000000000001E-3</v>
      </c>
      <c r="AT1154" s="133" t="s">
        <v>1768</v>
      </c>
      <c r="AU1154" s="133" t="s">
        <v>1760</v>
      </c>
      <c r="AV1154" s="133" t="s">
        <v>9601</v>
      </c>
      <c r="AW1154" s="133" t="s">
        <v>9630</v>
      </c>
    </row>
    <row r="1155" spans="1:49" x14ac:dyDescent="0.25">
      <c r="A1155" s="80" t="s">
        <v>1800</v>
      </c>
      <c r="B1155" s="80" t="s">
        <v>1813</v>
      </c>
      <c r="C1155" s="80" t="s">
        <v>10600</v>
      </c>
      <c r="D1155" s="80" t="s">
        <v>10601</v>
      </c>
      <c r="E1155" s="80" t="s">
        <v>1811</v>
      </c>
      <c r="F1155" s="80" t="s">
        <v>10602</v>
      </c>
      <c r="G1155" s="80" t="s">
        <v>9685</v>
      </c>
      <c r="H1155" s="80" t="s">
        <v>10603</v>
      </c>
      <c r="I1155" s="80" t="s">
        <v>5376</v>
      </c>
      <c r="K1155" s="80" t="s">
        <v>12337</v>
      </c>
      <c r="L1155" s="80" t="s">
        <v>11473</v>
      </c>
      <c r="M1155" s="80" t="s">
        <v>15498</v>
      </c>
      <c r="N1155" s="80" t="s">
        <v>10999</v>
      </c>
      <c r="O1155" s="80" t="s">
        <v>3859</v>
      </c>
      <c r="P1155" s="80" t="s">
        <v>11846</v>
      </c>
      <c r="Q1155" s="80" t="s">
        <v>5374</v>
      </c>
      <c r="R1155" s="80" t="s">
        <v>11847</v>
      </c>
      <c r="S1155" s="80" t="s">
        <v>1760</v>
      </c>
      <c r="T1155" s="80" t="s">
        <v>1757</v>
      </c>
      <c r="U1155" s="110">
        <v>8.9</v>
      </c>
      <c r="V1155" s="110">
        <v>53.4</v>
      </c>
      <c r="W1155" s="91">
        <v>3.1150000000000002</v>
      </c>
      <c r="X1155" s="91">
        <v>37.380000000000003</v>
      </c>
      <c r="Y1155" s="110" t="s">
        <v>7087</v>
      </c>
      <c r="Z1155" s="110" t="s">
        <v>1</v>
      </c>
      <c r="AB1155" s="133" t="s">
        <v>12068</v>
      </c>
      <c r="AC1155" s="133" t="s">
        <v>12068</v>
      </c>
      <c r="AD1155" s="133" t="s">
        <v>1759</v>
      </c>
      <c r="AE1155" s="79">
        <v>12</v>
      </c>
      <c r="AF1155" s="79" t="s">
        <v>11315</v>
      </c>
      <c r="AG1155" s="134">
        <v>1.25</v>
      </c>
      <c r="AH1155" s="134">
        <v>12.125</v>
      </c>
      <c r="AI1155" s="134">
        <v>9.25</v>
      </c>
      <c r="AJ1155" s="134">
        <v>0.438</v>
      </c>
      <c r="AK1155" s="134">
        <v>14</v>
      </c>
      <c r="AL1155" s="134">
        <v>12.563000000000001</v>
      </c>
      <c r="AM1155" s="134">
        <v>10.125</v>
      </c>
      <c r="AN1155" s="134">
        <v>6.1159999999999997</v>
      </c>
      <c r="AO1155" s="134">
        <v>1.0309999999999999</v>
      </c>
      <c r="AP1155" s="134">
        <v>1</v>
      </c>
      <c r="AQ1155" s="134">
        <v>12</v>
      </c>
      <c r="AR1155" s="134">
        <v>9.25</v>
      </c>
      <c r="AS1155" s="134">
        <v>6.9000000000000006E-2</v>
      </c>
      <c r="AT1155" s="133" t="s">
        <v>7075</v>
      </c>
      <c r="AU1155" s="133" t="s">
        <v>1764</v>
      </c>
      <c r="AV1155" s="133" t="s">
        <v>9603</v>
      </c>
      <c r="AW1155" s="133" t="s">
        <v>9630</v>
      </c>
    </row>
    <row r="1156" spans="1:49" x14ac:dyDescent="0.25">
      <c r="A1156" s="80" t="s">
        <v>1800</v>
      </c>
      <c r="B1156" s="80" t="s">
        <v>1815</v>
      </c>
      <c r="C1156" s="80" t="s">
        <v>10229</v>
      </c>
      <c r="D1156" s="80" t="s">
        <v>10230</v>
      </c>
      <c r="E1156" s="80" t="s">
        <v>1767</v>
      </c>
      <c r="F1156" s="80" t="s">
        <v>9731</v>
      </c>
      <c r="G1156" s="80" t="s">
        <v>9668</v>
      </c>
      <c r="H1156" s="80" t="s">
        <v>9732</v>
      </c>
      <c r="I1156" s="80" t="s">
        <v>5377</v>
      </c>
      <c r="K1156" s="80" t="s">
        <v>12342</v>
      </c>
      <c r="L1156" s="80" t="s">
        <v>12168</v>
      </c>
      <c r="M1156" s="80" t="s">
        <v>12501</v>
      </c>
      <c r="N1156" s="80" t="s">
        <v>12491</v>
      </c>
      <c r="O1156" s="80" t="s">
        <v>3547</v>
      </c>
      <c r="P1156" s="80" t="s">
        <v>13996</v>
      </c>
      <c r="Q1156" s="80" t="s">
        <v>5374</v>
      </c>
      <c r="R1156" s="80" t="s">
        <v>12502</v>
      </c>
      <c r="S1156" s="80" t="s">
        <v>1765</v>
      </c>
      <c r="T1156" s="80" t="s">
        <v>1757</v>
      </c>
      <c r="U1156" s="110">
        <v>6.2</v>
      </c>
      <c r="V1156" s="110">
        <v>37.200000000000003</v>
      </c>
      <c r="W1156" s="91">
        <v>1.55</v>
      </c>
      <c r="X1156" s="91">
        <v>18.600000000000001</v>
      </c>
      <c r="Y1156" s="110" t="s">
        <v>7087</v>
      </c>
      <c r="Z1156" s="110" t="s">
        <v>1</v>
      </c>
      <c r="AB1156" s="133" t="s">
        <v>12988</v>
      </c>
      <c r="AC1156" s="133" t="s">
        <v>12988</v>
      </c>
      <c r="AD1156" s="133" t="s">
        <v>1759</v>
      </c>
      <c r="AE1156" s="79">
        <v>12</v>
      </c>
      <c r="AF1156" s="79" t="s">
        <v>11113</v>
      </c>
      <c r="AG1156" s="134">
        <v>0.625</v>
      </c>
      <c r="AH1156" s="134">
        <v>6.5</v>
      </c>
      <c r="AI1156" s="134">
        <v>6.5</v>
      </c>
      <c r="AJ1156" s="134">
        <v>0.13900000000000001</v>
      </c>
      <c r="AK1156" s="134">
        <v>10.845000000000001</v>
      </c>
      <c r="AL1156" s="134">
        <v>6.8449999999999998</v>
      </c>
      <c r="AM1156" s="134">
        <v>6.8150000000000004</v>
      </c>
      <c r="AN1156" s="134">
        <v>1.9610000000000001</v>
      </c>
      <c r="AO1156" s="134">
        <v>0.29299999999999998</v>
      </c>
      <c r="AP1156" s="134">
        <v>5.5E-2</v>
      </c>
      <c r="AQ1156" s="134">
        <v>12.875</v>
      </c>
      <c r="AR1156" s="134">
        <v>12.75</v>
      </c>
      <c r="AS1156" s="134">
        <v>8.9999999999999993E-3</v>
      </c>
      <c r="AT1156" s="133" t="s">
        <v>1761</v>
      </c>
      <c r="AU1156" s="133" t="s">
        <v>7077</v>
      </c>
      <c r="AV1156" s="133" t="s">
        <v>9601</v>
      </c>
      <c r="AW1156" s="133" t="s">
        <v>9630</v>
      </c>
    </row>
    <row r="1157" spans="1:49" x14ac:dyDescent="0.25">
      <c r="A1157" s="80" t="s">
        <v>1800</v>
      </c>
      <c r="B1157" s="80" t="s">
        <v>11624</v>
      </c>
      <c r="C1157" s="80" t="s">
        <v>10172</v>
      </c>
      <c r="D1157" s="80" t="s">
        <v>10173</v>
      </c>
      <c r="E1157" s="80" t="s">
        <v>1778</v>
      </c>
      <c r="F1157" s="80" t="s">
        <v>10174</v>
      </c>
      <c r="G1157" s="80" t="s">
        <v>9705</v>
      </c>
      <c r="H1157" s="80" t="s">
        <v>10175</v>
      </c>
      <c r="I1157" s="80" t="s">
        <v>9635</v>
      </c>
      <c r="K1157" s="80" t="s">
        <v>12337</v>
      </c>
      <c r="L1157" s="80" t="s">
        <v>10954</v>
      </c>
      <c r="M1157" s="80" t="s">
        <v>10955</v>
      </c>
      <c r="N1157" s="80" t="s">
        <v>11659</v>
      </c>
      <c r="O1157" s="80" t="s">
        <v>3904</v>
      </c>
      <c r="P1157" s="80" t="s">
        <v>11674</v>
      </c>
      <c r="Q1157" s="80" t="s">
        <v>5374</v>
      </c>
      <c r="R1157" s="80" t="s">
        <v>10956</v>
      </c>
      <c r="S1157" s="80" t="s">
        <v>1759</v>
      </c>
      <c r="T1157" s="80" t="s">
        <v>1757</v>
      </c>
      <c r="U1157" s="110">
        <v>8.25</v>
      </c>
      <c r="V1157" s="110">
        <v>49.5</v>
      </c>
      <c r="W1157" s="91">
        <v>3.09375</v>
      </c>
      <c r="X1157" s="91">
        <v>37.125</v>
      </c>
      <c r="Y1157" s="110" t="s">
        <v>7087</v>
      </c>
      <c r="Z1157" s="110" t="s">
        <v>1</v>
      </c>
      <c r="AB1157" s="133" t="s">
        <v>11949</v>
      </c>
      <c r="AC1157" s="133" t="s">
        <v>11950</v>
      </c>
      <c r="AD1157" s="133" t="s">
        <v>1773</v>
      </c>
      <c r="AE1157" s="79">
        <v>216</v>
      </c>
      <c r="AF1157" s="79" t="s">
        <v>12099</v>
      </c>
      <c r="AG1157" s="134">
        <v>0.25</v>
      </c>
      <c r="AH1157" s="134">
        <v>6</v>
      </c>
      <c r="AI1157" s="134">
        <v>7.5</v>
      </c>
      <c r="AJ1157" s="134">
        <v>0.112</v>
      </c>
      <c r="AK1157" s="134">
        <v>7.75</v>
      </c>
      <c r="AL1157" s="134">
        <v>6.25</v>
      </c>
      <c r="AM1157" s="134">
        <v>3.25</v>
      </c>
      <c r="AN1157" s="134">
        <v>1.4</v>
      </c>
      <c r="AO1157" s="134">
        <v>9.0999999999999998E-2</v>
      </c>
      <c r="AP1157" s="134">
        <v>84</v>
      </c>
      <c r="AQ1157" s="134">
        <v>84</v>
      </c>
      <c r="AR1157" s="134">
        <v>5</v>
      </c>
      <c r="AS1157" s="134"/>
      <c r="AT1157" s="133" t="s">
        <v>7082</v>
      </c>
      <c r="AU1157" s="133" t="s">
        <v>7066</v>
      </c>
      <c r="AV1157" s="133" t="s">
        <v>9597</v>
      </c>
      <c r="AW1157" s="133" t="s">
        <v>9628</v>
      </c>
    </row>
    <row r="1158" spans="1:49" x14ac:dyDescent="0.25">
      <c r="A1158" s="80" t="s">
        <v>1779</v>
      </c>
      <c r="B1158" s="80" t="s">
        <v>1789</v>
      </c>
      <c r="C1158" s="80" t="s">
        <v>9790</v>
      </c>
      <c r="D1158" s="80" t="s">
        <v>9791</v>
      </c>
      <c r="E1158" s="80" t="s">
        <v>1785</v>
      </c>
      <c r="F1158" s="80" t="s">
        <v>9792</v>
      </c>
      <c r="G1158" s="80" t="s">
        <v>9726</v>
      </c>
      <c r="H1158" s="80" t="s">
        <v>9793</v>
      </c>
      <c r="I1158" s="80" t="s">
        <v>5377</v>
      </c>
      <c r="K1158" s="80" t="s">
        <v>1820</v>
      </c>
      <c r="L1158" s="80" t="s">
        <v>80</v>
      </c>
      <c r="M1158" s="80" t="s">
        <v>2611</v>
      </c>
      <c r="N1158" s="80" t="s">
        <v>3413</v>
      </c>
      <c r="O1158" s="80" t="s">
        <v>3673</v>
      </c>
      <c r="P1158" s="80" t="s">
        <v>4724</v>
      </c>
      <c r="Q1158" s="80" t="s">
        <v>5374</v>
      </c>
      <c r="R1158" s="80" t="s">
        <v>6180</v>
      </c>
      <c r="S1158" s="80" t="s">
        <v>1760</v>
      </c>
      <c r="T1158" s="80" t="s">
        <v>1757</v>
      </c>
      <c r="U1158" s="110">
        <v>5.7</v>
      </c>
      <c r="V1158" s="110">
        <v>34.200000000000003</v>
      </c>
      <c r="W1158" s="91">
        <v>1.8952500000000001</v>
      </c>
      <c r="X1158" s="91">
        <v>22.742999999999999</v>
      </c>
      <c r="Y1158" s="110" t="s">
        <v>14933</v>
      </c>
      <c r="Z1158" s="110" t="s">
        <v>1</v>
      </c>
      <c r="AB1158" s="133" t="s">
        <v>7889</v>
      </c>
      <c r="AC1158" s="133" t="s">
        <v>7889</v>
      </c>
      <c r="AD1158" s="133" t="s">
        <v>1759</v>
      </c>
      <c r="AE1158" s="79">
        <v>12</v>
      </c>
      <c r="AF1158" s="79" t="s">
        <v>11098</v>
      </c>
      <c r="AG1158" s="134">
        <v>3.15</v>
      </c>
      <c r="AH1158" s="134">
        <v>3.15</v>
      </c>
      <c r="AI1158" s="134">
        <v>5.51</v>
      </c>
      <c r="AJ1158" s="134">
        <v>0.153</v>
      </c>
      <c r="AK1158" s="134">
        <v>10.039999999999999</v>
      </c>
      <c r="AL1158" s="134">
        <v>6.69</v>
      </c>
      <c r="AM1158" s="134">
        <v>8.4600000000000009</v>
      </c>
      <c r="AN1158" s="134">
        <v>1.91</v>
      </c>
      <c r="AO1158" s="134">
        <v>0.32900000000000001</v>
      </c>
      <c r="AP1158" s="134">
        <v>3.125</v>
      </c>
      <c r="AQ1158" s="134">
        <v>3.125</v>
      </c>
      <c r="AR1158" s="134">
        <v>3.75</v>
      </c>
      <c r="AS1158" s="134"/>
      <c r="AT1158" s="133" t="s">
        <v>9567</v>
      </c>
      <c r="AU1158" s="133" t="s">
        <v>7065</v>
      </c>
      <c r="AV1158" s="133" t="s">
        <v>9608</v>
      </c>
      <c r="AW1158" s="133" t="s">
        <v>9629</v>
      </c>
    </row>
    <row r="1159" spans="1:49" x14ac:dyDescent="0.25">
      <c r="A1159" s="80" t="s">
        <v>1800</v>
      </c>
      <c r="B1159" s="80" t="s">
        <v>1813</v>
      </c>
      <c r="C1159" s="80" t="s">
        <v>9697</v>
      </c>
      <c r="D1159" s="80" t="s">
        <v>9698</v>
      </c>
      <c r="E1159" s="80" t="s">
        <v>1767</v>
      </c>
      <c r="F1159" s="80" t="s">
        <v>9699</v>
      </c>
      <c r="G1159" s="80" t="s">
        <v>9700</v>
      </c>
      <c r="H1159" s="80" t="s">
        <v>9701</v>
      </c>
      <c r="I1159" s="80" t="s">
        <v>5377</v>
      </c>
      <c r="K1159" s="80" t="s">
        <v>12337</v>
      </c>
      <c r="L1159" s="80" t="s">
        <v>11023</v>
      </c>
      <c r="M1159" s="80" t="s">
        <v>11024</v>
      </c>
      <c r="N1159" s="80" t="s">
        <v>10999</v>
      </c>
      <c r="O1159" s="80" t="s">
        <v>3860</v>
      </c>
      <c r="P1159" s="80" t="s">
        <v>11848</v>
      </c>
      <c r="Q1159" s="80" t="s">
        <v>5374</v>
      </c>
      <c r="R1159" s="80" t="s">
        <v>11025</v>
      </c>
      <c r="S1159" s="80" t="s">
        <v>1759</v>
      </c>
      <c r="T1159" s="80" t="s">
        <v>1757</v>
      </c>
      <c r="U1159" s="110">
        <v>9.6</v>
      </c>
      <c r="V1159" s="110">
        <v>57.6</v>
      </c>
      <c r="W1159" s="91">
        <v>2.4</v>
      </c>
      <c r="X1159" s="91">
        <v>28.8</v>
      </c>
      <c r="Y1159" s="110" t="s">
        <v>7087</v>
      </c>
      <c r="Z1159" s="110" t="s">
        <v>1</v>
      </c>
      <c r="AB1159" s="133" t="s">
        <v>12069</v>
      </c>
      <c r="AC1159" s="133" t="s">
        <v>12069</v>
      </c>
      <c r="AD1159" s="133" t="s">
        <v>1759</v>
      </c>
      <c r="AE1159" s="79">
        <v>12</v>
      </c>
      <c r="AF1159" s="79" t="s">
        <v>11152</v>
      </c>
      <c r="AG1159" s="134">
        <v>0.875</v>
      </c>
      <c r="AH1159" s="134">
        <v>7.5</v>
      </c>
      <c r="AI1159" s="134">
        <v>14.5</v>
      </c>
      <c r="AJ1159" s="134">
        <v>0.215</v>
      </c>
      <c r="AK1159" s="134">
        <v>14.824999999999999</v>
      </c>
      <c r="AL1159" s="134">
        <v>8.4499999999999993</v>
      </c>
      <c r="AM1159" s="134">
        <v>9.0250000000000004</v>
      </c>
      <c r="AN1159" s="134">
        <v>3.17</v>
      </c>
      <c r="AO1159" s="134">
        <v>0.65400000000000003</v>
      </c>
      <c r="AP1159" s="134">
        <v>0.1</v>
      </c>
      <c r="AQ1159" s="134">
        <v>54</v>
      </c>
      <c r="AR1159" s="134">
        <v>96</v>
      </c>
      <c r="AS1159" s="134"/>
      <c r="AT1159" s="133" t="s">
        <v>7070</v>
      </c>
      <c r="AU1159" s="133" t="s">
        <v>7065</v>
      </c>
      <c r="AV1159" s="133" t="s">
        <v>9601</v>
      </c>
      <c r="AW1159" s="133" t="s">
        <v>9630</v>
      </c>
    </row>
    <row r="1160" spans="1:49" x14ac:dyDescent="0.25">
      <c r="A1160" s="80" t="s">
        <v>1800</v>
      </c>
      <c r="B1160" s="80" t="s">
        <v>1815</v>
      </c>
      <c r="C1160" s="80" t="s">
        <v>10227</v>
      </c>
      <c r="D1160" s="80" t="s">
        <v>10228</v>
      </c>
      <c r="E1160" s="80" t="s">
        <v>1767</v>
      </c>
      <c r="F1160" s="80" t="s">
        <v>9694</v>
      </c>
      <c r="G1160" s="80" t="s">
        <v>9695</v>
      </c>
      <c r="H1160" s="80" t="s">
        <v>9696</v>
      </c>
      <c r="I1160" s="80" t="s">
        <v>5377</v>
      </c>
      <c r="K1160" s="80" t="s">
        <v>12342</v>
      </c>
      <c r="L1160" s="80" t="s">
        <v>12169</v>
      </c>
      <c r="M1160" s="80" t="s">
        <v>12504</v>
      </c>
      <c r="N1160" s="80" t="s">
        <v>12491</v>
      </c>
      <c r="O1160" s="80" t="s">
        <v>3527</v>
      </c>
      <c r="P1160" s="80" t="s">
        <v>13997</v>
      </c>
      <c r="Q1160" s="80" t="s">
        <v>5374</v>
      </c>
      <c r="R1160" s="80" t="s">
        <v>12505</v>
      </c>
      <c r="S1160" s="80" t="s">
        <v>1760</v>
      </c>
      <c r="T1160" s="80" t="s">
        <v>1757</v>
      </c>
      <c r="U1160" s="110">
        <v>5</v>
      </c>
      <c r="V1160" s="110">
        <v>30</v>
      </c>
      <c r="W1160" s="91">
        <v>1.25</v>
      </c>
      <c r="X1160" s="91">
        <v>15</v>
      </c>
      <c r="Y1160" s="110" t="s">
        <v>7087</v>
      </c>
      <c r="Z1160" s="110" t="s">
        <v>1</v>
      </c>
      <c r="AB1160" s="133" t="s">
        <v>12989</v>
      </c>
      <c r="AC1160" s="133" t="s">
        <v>12989</v>
      </c>
      <c r="AD1160" s="133" t="s">
        <v>1759</v>
      </c>
      <c r="AE1160" s="79">
        <v>12</v>
      </c>
      <c r="AF1160" s="79" t="s">
        <v>11091</v>
      </c>
      <c r="AG1160" s="134">
        <v>0.625</v>
      </c>
      <c r="AH1160" s="134">
        <v>6.875</v>
      </c>
      <c r="AI1160" s="134">
        <v>6.875</v>
      </c>
      <c r="AJ1160" s="134">
        <v>0.13100000000000001</v>
      </c>
      <c r="AK1160" s="134">
        <v>7.22</v>
      </c>
      <c r="AL1160" s="134">
        <v>6.8449999999999998</v>
      </c>
      <c r="AM1160" s="134">
        <v>7.44</v>
      </c>
      <c r="AN1160" s="134">
        <v>1.782</v>
      </c>
      <c r="AO1160" s="134">
        <v>0.21299999999999999</v>
      </c>
      <c r="AP1160" s="134">
        <v>0.5</v>
      </c>
      <c r="AQ1160" s="134">
        <v>6.75</v>
      </c>
      <c r="AR1160" s="134">
        <v>6.75</v>
      </c>
      <c r="AS1160" s="134">
        <v>1.6E-2</v>
      </c>
      <c r="AT1160" s="133" t="s">
        <v>9573</v>
      </c>
      <c r="AU1160" s="133" t="s">
        <v>1758</v>
      </c>
      <c r="AV1160" s="133" t="s">
        <v>9603</v>
      </c>
      <c r="AW1160" s="133" t="s">
        <v>9630</v>
      </c>
    </row>
    <row r="1161" spans="1:49" x14ac:dyDescent="0.25">
      <c r="A1161" s="80" t="s">
        <v>1800</v>
      </c>
      <c r="B1161" s="80" t="s">
        <v>1813</v>
      </c>
      <c r="C1161" s="80" t="s">
        <v>10536</v>
      </c>
      <c r="D1161" s="80" t="s">
        <v>10537</v>
      </c>
      <c r="E1161" s="80" t="s">
        <v>1767</v>
      </c>
      <c r="F1161" s="80" t="s">
        <v>10538</v>
      </c>
      <c r="G1161" s="80" t="s">
        <v>9785</v>
      </c>
      <c r="H1161" s="80" t="s">
        <v>10539</v>
      </c>
      <c r="I1161" s="80" t="s">
        <v>5377</v>
      </c>
      <c r="K1161" s="80" t="s">
        <v>12337</v>
      </c>
      <c r="L1161" s="80" t="s">
        <v>11013</v>
      </c>
      <c r="M1161" s="80" t="s">
        <v>11014</v>
      </c>
      <c r="N1161" s="80" t="s">
        <v>3457</v>
      </c>
      <c r="O1161" s="80" t="s">
        <v>3822</v>
      </c>
      <c r="P1161" s="80" t="s">
        <v>1</v>
      </c>
      <c r="Q1161" s="80" t="s">
        <v>5374</v>
      </c>
      <c r="R1161" s="80" t="s">
        <v>11849</v>
      </c>
      <c r="S1161" s="80" t="s">
        <v>1759</v>
      </c>
      <c r="T1161" s="80" t="s">
        <v>1759</v>
      </c>
      <c r="U1161" s="110">
        <v>423.9</v>
      </c>
      <c r="V1161" s="110">
        <v>211.95</v>
      </c>
      <c r="W1161" s="91">
        <v>105.98</v>
      </c>
      <c r="X1161" s="91">
        <v>105.98</v>
      </c>
      <c r="Y1161" s="110" t="s">
        <v>7087</v>
      </c>
      <c r="Z1161" s="110" t="s">
        <v>1</v>
      </c>
      <c r="AB1161" s="133" t="s">
        <v>11015</v>
      </c>
      <c r="AC1161" s="133" t="s">
        <v>11015</v>
      </c>
      <c r="AD1161" s="133" t="s">
        <v>1759</v>
      </c>
      <c r="AE1161" s="79">
        <v>1</v>
      </c>
      <c r="AF1161" s="79" t="s">
        <v>15798</v>
      </c>
      <c r="AG1161" s="134"/>
      <c r="AH1161" s="134"/>
      <c r="AI1161" s="134"/>
      <c r="AJ1161" s="134"/>
      <c r="AK1161" s="134">
        <v>24.437999999999999</v>
      </c>
      <c r="AL1161" s="134">
        <v>15.938000000000001</v>
      </c>
      <c r="AM1161" s="134">
        <v>9.625</v>
      </c>
      <c r="AN1161" s="134">
        <v>13.44</v>
      </c>
      <c r="AO1161" s="134">
        <v>2.169</v>
      </c>
      <c r="AP1161" s="134"/>
      <c r="AQ1161" s="134"/>
      <c r="AR1161" s="134"/>
      <c r="AS1161" s="134"/>
      <c r="AT1161" s="133" t="s">
        <v>7065</v>
      </c>
      <c r="AU1161" s="133" t="s">
        <v>7065</v>
      </c>
      <c r="AV1161" s="133" t="s">
        <v>9601</v>
      </c>
      <c r="AW1161" s="133" t="s">
        <v>9630</v>
      </c>
    </row>
    <row r="1162" spans="1:49" x14ac:dyDescent="0.25">
      <c r="A1162" s="80" t="s">
        <v>1800</v>
      </c>
      <c r="B1162" s="80" t="s">
        <v>11624</v>
      </c>
      <c r="C1162" s="80" t="s">
        <v>10422</v>
      </c>
      <c r="D1162" s="80" t="s">
        <v>10423</v>
      </c>
      <c r="E1162" s="80" t="s">
        <v>1778</v>
      </c>
      <c r="F1162" s="80" t="s">
        <v>10424</v>
      </c>
      <c r="G1162" s="80" t="s">
        <v>10425</v>
      </c>
      <c r="H1162" s="80" t="s">
        <v>10426</v>
      </c>
      <c r="I1162" s="80" t="s">
        <v>9635</v>
      </c>
      <c r="K1162" s="80" t="s">
        <v>12337</v>
      </c>
      <c r="L1162" s="80" t="s">
        <v>11441</v>
      </c>
      <c r="M1162" s="80" t="s">
        <v>11523</v>
      </c>
      <c r="N1162" s="80" t="s">
        <v>11659</v>
      </c>
      <c r="O1162" s="80" t="s">
        <v>11675</v>
      </c>
      <c r="P1162" s="80" t="s">
        <v>11676</v>
      </c>
      <c r="Q1162" s="80" t="s">
        <v>5374</v>
      </c>
      <c r="R1162" s="80" t="s">
        <v>11677</v>
      </c>
      <c r="S1162" s="80" t="s">
        <v>1760</v>
      </c>
      <c r="T1162" s="80" t="s">
        <v>1757</v>
      </c>
      <c r="U1162" s="110">
        <v>3.35</v>
      </c>
      <c r="V1162" s="110">
        <v>20.100000000000001</v>
      </c>
      <c r="W1162" s="91">
        <v>1.2562500000000001</v>
      </c>
      <c r="X1162" s="91">
        <v>15.074999999999999</v>
      </c>
      <c r="Y1162" s="110" t="s">
        <v>7087</v>
      </c>
      <c r="Z1162" s="110" t="s">
        <v>1</v>
      </c>
      <c r="AB1162" s="133" t="s">
        <v>11951</v>
      </c>
      <c r="AC1162" s="133" t="s">
        <v>11952</v>
      </c>
      <c r="AD1162" s="133" t="s">
        <v>1762</v>
      </c>
      <c r="AE1162" s="79">
        <v>288</v>
      </c>
      <c r="AF1162" s="79" t="s">
        <v>11368</v>
      </c>
      <c r="AG1162" s="134">
        <v>0.09</v>
      </c>
      <c r="AH1162" s="134">
        <v>3</v>
      </c>
      <c r="AI1162" s="134">
        <v>8</v>
      </c>
      <c r="AJ1162" s="134">
        <v>7.1999999999999995E-2</v>
      </c>
      <c r="AK1162" s="134">
        <v>8.25</v>
      </c>
      <c r="AL1162" s="134">
        <v>3.25</v>
      </c>
      <c r="AM1162" s="134">
        <v>1.25</v>
      </c>
      <c r="AN1162" s="134">
        <v>0.9</v>
      </c>
      <c r="AO1162" s="134">
        <v>1.9E-2</v>
      </c>
      <c r="AP1162" s="134">
        <v>0</v>
      </c>
      <c r="AQ1162" s="134">
        <v>3</v>
      </c>
      <c r="AR1162" s="134">
        <v>6</v>
      </c>
      <c r="AS1162" s="134"/>
      <c r="AT1162" s="133" t="s">
        <v>9592</v>
      </c>
      <c r="AU1162" s="133" t="s">
        <v>9574</v>
      </c>
      <c r="AV1162" s="133" t="s">
        <v>9597</v>
      </c>
      <c r="AW1162" s="133" t="s">
        <v>9628</v>
      </c>
    </row>
    <row r="1163" spans="1:49" x14ac:dyDescent="0.25">
      <c r="A1163" s="80" t="s">
        <v>1779</v>
      </c>
      <c r="B1163" s="80" t="s">
        <v>1789</v>
      </c>
      <c r="C1163" s="80" t="s">
        <v>9979</v>
      </c>
      <c r="D1163" s="80" t="s">
        <v>9980</v>
      </c>
      <c r="E1163" s="80" t="s">
        <v>7086</v>
      </c>
      <c r="F1163" s="80" t="s">
        <v>9981</v>
      </c>
      <c r="G1163" s="80" t="s">
        <v>9705</v>
      </c>
      <c r="H1163" s="80" t="s">
        <v>9982</v>
      </c>
      <c r="I1163" s="80" t="s">
        <v>9635</v>
      </c>
      <c r="K1163" s="80" t="s">
        <v>1820</v>
      </c>
      <c r="L1163" s="80" t="s">
        <v>303</v>
      </c>
      <c r="M1163" s="80" t="s">
        <v>2616</v>
      </c>
      <c r="N1163" s="80" t="s">
        <v>3389</v>
      </c>
      <c r="O1163" s="80" t="s">
        <v>3604</v>
      </c>
      <c r="P1163" s="80" t="s">
        <v>4726</v>
      </c>
      <c r="Q1163" s="80" t="s">
        <v>5374</v>
      </c>
      <c r="R1163" s="80" t="s">
        <v>6184</v>
      </c>
      <c r="S1163" s="80" t="s">
        <v>1759</v>
      </c>
      <c r="T1163" s="80" t="s">
        <v>1757</v>
      </c>
      <c r="U1163" s="110">
        <v>5.05</v>
      </c>
      <c r="V1163" s="110">
        <v>30.3</v>
      </c>
      <c r="W1163" s="91">
        <v>2.1967500000000002</v>
      </c>
      <c r="X1163" s="91">
        <v>26.361000000000001</v>
      </c>
      <c r="Y1163" s="110" t="s">
        <v>14932</v>
      </c>
      <c r="Z1163" s="110" t="s">
        <v>1</v>
      </c>
      <c r="AB1163" s="133" t="s">
        <v>7894</v>
      </c>
      <c r="AC1163" s="133" t="s">
        <v>9205</v>
      </c>
      <c r="AD1163" s="133" t="s">
        <v>1760</v>
      </c>
      <c r="AE1163" s="79">
        <v>96</v>
      </c>
      <c r="AF1163" s="79" t="s">
        <v>11257</v>
      </c>
      <c r="AG1163" s="134">
        <v>0.2</v>
      </c>
      <c r="AH1163" s="134">
        <v>8.25</v>
      </c>
      <c r="AI1163" s="134">
        <v>10</v>
      </c>
      <c r="AJ1163" s="134">
        <v>0.13900000000000001</v>
      </c>
      <c r="AK1163" s="134">
        <v>10.3</v>
      </c>
      <c r="AL1163" s="134">
        <v>8.5500000000000007</v>
      </c>
      <c r="AM1163" s="134">
        <v>2.7</v>
      </c>
      <c r="AN1163" s="134">
        <v>1.74</v>
      </c>
      <c r="AO1163" s="134">
        <v>0.13800000000000001</v>
      </c>
      <c r="AP1163" s="134">
        <v>0.05</v>
      </c>
      <c r="AQ1163" s="134">
        <v>120</v>
      </c>
      <c r="AR1163" s="134">
        <v>7</v>
      </c>
      <c r="AS1163" s="134"/>
      <c r="AT1163" s="133" t="s">
        <v>7076</v>
      </c>
      <c r="AU1163" s="133" t="s">
        <v>1795</v>
      </c>
      <c r="AV1163" s="133" t="s">
        <v>9597</v>
      </c>
      <c r="AW1163" s="133" t="s">
        <v>9629</v>
      </c>
    </row>
    <row r="1164" spans="1:49" x14ac:dyDescent="0.25">
      <c r="A1164" s="80" t="s">
        <v>1800</v>
      </c>
      <c r="B1164" s="80" t="s">
        <v>1815</v>
      </c>
      <c r="C1164" s="80" t="s">
        <v>10225</v>
      </c>
      <c r="D1164" s="80" t="s">
        <v>10226</v>
      </c>
      <c r="E1164" s="80" t="s">
        <v>1767</v>
      </c>
      <c r="F1164" s="80" t="s">
        <v>9920</v>
      </c>
      <c r="G1164" s="80" t="s">
        <v>9677</v>
      </c>
      <c r="H1164" s="80" t="s">
        <v>9921</v>
      </c>
      <c r="I1164" s="80" t="s">
        <v>5377</v>
      </c>
      <c r="K1164" s="80" t="s">
        <v>12342</v>
      </c>
      <c r="L1164" s="80" t="s">
        <v>12170</v>
      </c>
      <c r="M1164" s="80" t="s">
        <v>12507</v>
      </c>
      <c r="N1164" s="80" t="s">
        <v>12491</v>
      </c>
      <c r="O1164" s="80" t="s">
        <v>3523</v>
      </c>
      <c r="P1164" s="80" t="s">
        <v>13998</v>
      </c>
      <c r="Q1164" s="80" t="s">
        <v>5374</v>
      </c>
      <c r="R1164" s="80" t="s">
        <v>12508</v>
      </c>
      <c r="S1164" s="80" t="s">
        <v>1760</v>
      </c>
      <c r="T1164" s="80" t="s">
        <v>1757</v>
      </c>
      <c r="U1164" s="110">
        <v>6.2</v>
      </c>
      <c r="V1164" s="110">
        <v>37.200000000000003</v>
      </c>
      <c r="W1164" s="91">
        <v>1.55</v>
      </c>
      <c r="X1164" s="91">
        <v>18.600000000000001</v>
      </c>
      <c r="Y1164" s="110" t="s">
        <v>7087</v>
      </c>
      <c r="Z1164" s="110" t="s">
        <v>1</v>
      </c>
      <c r="AB1164" s="133" t="s">
        <v>12990</v>
      </c>
      <c r="AC1164" s="133" t="s">
        <v>12990</v>
      </c>
      <c r="AD1164" s="133" t="s">
        <v>1759</v>
      </c>
      <c r="AE1164" s="79">
        <v>12</v>
      </c>
      <c r="AF1164" s="79" t="s">
        <v>11145</v>
      </c>
      <c r="AG1164" s="134">
        <v>0.75</v>
      </c>
      <c r="AH1164" s="134">
        <v>8.875</v>
      </c>
      <c r="AI1164" s="134">
        <v>8.875</v>
      </c>
      <c r="AJ1164" s="134">
        <v>0.22500000000000001</v>
      </c>
      <c r="AK1164" s="134">
        <v>9.2200000000000006</v>
      </c>
      <c r="AL1164" s="134">
        <v>7.97</v>
      </c>
      <c r="AM1164" s="134">
        <v>9.44</v>
      </c>
      <c r="AN1164" s="134">
        <v>3.1</v>
      </c>
      <c r="AO1164" s="134">
        <v>0.40100000000000002</v>
      </c>
      <c r="AP1164" s="134">
        <v>0.5</v>
      </c>
      <c r="AQ1164" s="134">
        <v>8.75</v>
      </c>
      <c r="AR1164" s="134">
        <v>8.75</v>
      </c>
      <c r="AS1164" s="134">
        <v>0.03</v>
      </c>
      <c r="AT1164" s="133" t="s">
        <v>1761</v>
      </c>
      <c r="AU1164" s="133" t="s">
        <v>7065</v>
      </c>
      <c r="AV1164" s="133" t="s">
        <v>9603</v>
      </c>
      <c r="AW1164" s="133" t="s">
        <v>9630</v>
      </c>
    </row>
    <row r="1165" spans="1:49" x14ac:dyDescent="0.25">
      <c r="A1165" s="80" t="s">
        <v>1800</v>
      </c>
      <c r="B1165" s="80" t="s">
        <v>1813</v>
      </c>
      <c r="C1165" s="80" t="s">
        <v>10536</v>
      </c>
      <c r="D1165" s="80" t="s">
        <v>10537</v>
      </c>
      <c r="E1165" s="80" t="s">
        <v>1767</v>
      </c>
      <c r="F1165" s="80" t="s">
        <v>10538</v>
      </c>
      <c r="G1165" s="80" t="s">
        <v>9785</v>
      </c>
      <c r="H1165" s="80" t="s">
        <v>10539</v>
      </c>
      <c r="I1165" s="80" t="s">
        <v>5377</v>
      </c>
      <c r="K1165" s="80" t="s">
        <v>12337</v>
      </c>
      <c r="L1165" s="80" t="s">
        <v>11016</v>
      </c>
      <c r="M1165" s="80" t="s">
        <v>11017</v>
      </c>
      <c r="N1165" s="80" t="s">
        <v>3457</v>
      </c>
      <c r="O1165" s="80" t="s">
        <v>3822</v>
      </c>
      <c r="P1165" s="80" t="s">
        <v>1</v>
      </c>
      <c r="Q1165" s="80" t="s">
        <v>5374</v>
      </c>
      <c r="R1165" s="80" t="s">
        <v>11850</v>
      </c>
      <c r="S1165" s="80" t="s">
        <v>1759</v>
      </c>
      <c r="T1165" s="80" t="s">
        <v>1759</v>
      </c>
      <c r="U1165" s="110">
        <v>423.9</v>
      </c>
      <c r="V1165" s="110">
        <v>211.95</v>
      </c>
      <c r="W1165" s="91">
        <v>105.98</v>
      </c>
      <c r="X1165" s="91">
        <v>105.98</v>
      </c>
      <c r="Y1165" s="110" t="s">
        <v>7087</v>
      </c>
      <c r="Z1165" s="110" t="s">
        <v>1</v>
      </c>
      <c r="AB1165" s="133" t="s">
        <v>11018</v>
      </c>
      <c r="AC1165" s="133" t="s">
        <v>11018</v>
      </c>
      <c r="AD1165" s="133" t="s">
        <v>1759</v>
      </c>
      <c r="AE1165" s="79">
        <v>1</v>
      </c>
      <c r="AF1165" s="79" t="s">
        <v>15798</v>
      </c>
      <c r="AG1165" s="134"/>
      <c r="AH1165" s="134"/>
      <c r="AI1165" s="134"/>
      <c r="AJ1165" s="134"/>
      <c r="AK1165" s="134">
        <v>24.437999999999999</v>
      </c>
      <c r="AL1165" s="134">
        <v>15.938000000000001</v>
      </c>
      <c r="AM1165" s="134">
        <v>9.625</v>
      </c>
      <c r="AN1165" s="134">
        <v>13.44</v>
      </c>
      <c r="AO1165" s="134">
        <v>2.169</v>
      </c>
      <c r="AP1165" s="134"/>
      <c r="AQ1165" s="134"/>
      <c r="AR1165" s="134"/>
      <c r="AS1165" s="134"/>
      <c r="AT1165" s="133" t="s">
        <v>7065</v>
      </c>
      <c r="AU1165" s="133" t="s">
        <v>7065</v>
      </c>
      <c r="AV1165" s="133" t="s">
        <v>9601</v>
      </c>
      <c r="AW1165" s="133" t="s">
        <v>9630</v>
      </c>
    </row>
    <row r="1166" spans="1:49" x14ac:dyDescent="0.25">
      <c r="A1166" s="80" t="s">
        <v>1800</v>
      </c>
      <c r="B1166" s="80" t="s">
        <v>11624</v>
      </c>
      <c r="C1166" s="80" t="s">
        <v>10422</v>
      </c>
      <c r="D1166" s="80" t="s">
        <v>10423</v>
      </c>
      <c r="E1166" s="80" t="s">
        <v>1778</v>
      </c>
      <c r="F1166" s="80" t="s">
        <v>10424</v>
      </c>
      <c r="G1166" s="80" t="s">
        <v>10425</v>
      </c>
      <c r="H1166" s="80" t="s">
        <v>10426</v>
      </c>
      <c r="I1166" s="80" t="s">
        <v>9635</v>
      </c>
      <c r="K1166" s="80" t="s">
        <v>12337</v>
      </c>
      <c r="L1166" s="80" t="s">
        <v>10951</v>
      </c>
      <c r="M1166" s="80" t="s">
        <v>10952</v>
      </c>
      <c r="N1166" s="80" t="s">
        <v>11659</v>
      </c>
      <c r="O1166" s="80" t="s">
        <v>11678</v>
      </c>
      <c r="P1166" s="80" t="s">
        <v>11679</v>
      </c>
      <c r="Q1166" s="80" t="s">
        <v>5374</v>
      </c>
      <c r="R1166" s="80" t="s">
        <v>10953</v>
      </c>
      <c r="S1166" s="80" t="s">
        <v>1760</v>
      </c>
      <c r="T1166" s="80" t="s">
        <v>1757</v>
      </c>
      <c r="U1166" s="110">
        <v>3.35</v>
      </c>
      <c r="V1166" s="110">
        <v>20.100000000000001</v>
      </c>
      <c r="W1166" s="91">
        <v>1.2562500000000001</v>
      </c>
      <c r="X1166" s="91">
        <v>15.074999999999999</v>
      </c>
      <c r="Y1166" s="110" t="s">
        <v>7087</v>
      </c>
      <c r="Z1166" s="110" t="s">
        <v>1</v>
      </c>
      <c r="AB1166" s="133" t="s">
        <v>11953</v>
      </c>
      <c r="AC1166" s="133" t="s">
        <v>11954</v>
      </c>
      <c r="AD1166" s="133" t="s">
        <v>1762</v>
      </c>
      <c r="AE1166" s="79">
        <v>288</v>
      </c>
      <c r="AF1166" s="79" t="s">
        <v>11368</v>
      </c>
      <c r="AG1166" s="134">
        <v>0.09</v>
      </c>
      <c r="AH1166" s="134">
        <v>3</v>
      </c>
      <c r="AI1166" s="134">
        <v>8</v>
      </c>
      <c r="AJ1166" s="134">
        <v>7.1999999999999995E-2</v>
      </c>
      <c r="AK1166" s="134">
        <v>8.25</v>
      </c>
      <c r="AL1166" s="134">
        <v>3.25</v>
      </c>
      <c r="AM1166" s="134">
        <v>1.25</v>
      </c>
      <c r="AN1166" s="134">
        <v>0.9</v>
      </c>
      <c r="AO1166" s="134">
        <v>1.9E-2</v>
      </c>
      <c r="AP1166" s="134">
        <v>0</v>
      </c>
      <c r="AQ1166" s="134">
        <v>3</v>
      </c>
      <c r="AR1166" s="134">
        <v>6</v>
      </c>
      <c r="AS1166" s="134"/>
      <c r="AT1166" s="133" t="s">
        <v>9592</v>
      </c>
      <c r="AU1166" s="133" t="s">
        <v>9574</v>
      </c>
      <c r="AV1166" s="133" t="s">
        <v>9597</v>
      </c>
      <c r="AW1166" s="133" t="s">
        <v>9628</v>
      </c>
    </row>
    <row r="1167" spans="1:49" x14ac:dyDescent="0.25">
      <c r="A1167" s="80" t="s">
        <v>1800</v>
      </c>
      <c r="B1167" s="80" t="s">
        <v>1815</v>
      </c>
      <c r="C1167" s="80" t="s">
        <v>10600</v>
      </c>
      <c r="D1167" s="80" t="s">
        <v>10601</v>
      </c>
      <c r="E1167" s="80" t="s">
        <v>1811</v>
      </c>
      <c r="F1167" s="80" t="s">
        <v>10602</v>
      </c>
      <c r="G1167" s="80" t="s">
        <v>9685</v>
      </c>
      <c r="H1167" s="80" t="s">
        <v>10603</v>
      </c>
      <c r="I1167" s="80" t="s">
        <v>5376</v>
      </c>
      <c r="K1167" s="80" t="s">
        <v>12342</v>
      </c>
      <c r="L1167" s="80" t="s">
        <v>12171</v>
      </c>
      <c r="M1167" s="80" t="s">
        <v>12510</v>
      </c>
      <c r="N1167" s="80" t="s">
        <v>12491</v>
      </c>
      <c r="O1167" s="80" t="s">
        <v>3859</v>
      </c>
      <c r="P1167" s="80" t="s">
        <v>13999</v>
      </c>
      <c r="Q1167" s="80" t="s">
        <v>5374</v>
      </c>
      <c r="R1167" s="80" t="s">
        <v>12511</v>
      </c>
      <c r="S1167" s="80" t="s">
        <v>1760</v>
      </c>
      <c r="T1167" s="80" t="s">
        <v>1757</v>
      </c>
      <c r="U1167" s="110">
        <v>8.9</v>
      </c>
      <c r="V1167" s="110">
        <v>53.4</v>
      </c>
      <c r="W1167" s="91">
        <v>3.1150000000000002</v>
      </c>
      <c r="X1167" s="91">
        <v>37.380000000000003</v>
      </c>
      <c r="Y1167" s="110" t="s">
        <v>7087</v>
      </c>
      <c r="Z1167" s="110" t="s">
        <v>1</v>
      </c>
      <c r="AB1167" s="133" t="s">
        <v>12991</v>
      </c>
      <c r="AC1167" s="133" t="s">
        <v>12991</v>
      </c>
      <c r="AD1167" s="133" t="s">
        <v>1759</v>
      </c>
      <c r="AE1167" s="79">
        <v>12</v>
      </c>
      <c r="AF1167" s="79" t="s">
        <v>11315</v>
      </c>
      <c r="AG1167" s="134">
        <v>1.25</v>
      </c>
      <c r="AH1167" s="134">
        <v>12.125</v>
      </c>
      <c r="AI1167" s="134">
        <v>9.25</v>
      </c>
      <c r="AJ1167" s="134">
        <v>0.438</v>
      </c>
      <c r="AK1167" s="134">
        <v>14</v>
      </c>
      <c r="AL1167" s="134">
        <v>12.563000000000001</v>
      </c>
      <c r="AM1167" s="134">
        <v>10.125</v>
      </c>
      <c r="AN1167" s="134">
        <v>6.1159999999999997</v>
      </c>
      <c r="AO1167" s="134">
        <v>1.0309999999999999</v>
      </c>
      <c r="AP1167" s="134">
        <v>1</v>
      </c>
      <c r="AQ1167" s="134">
        <v>12</v>
      </c>
      <c r="AR1167" s="134">
        <v>9.25</v>
      </c>
      <c r="AS1167" s="134">
        <v>6.9000000000000006E-2</v>
      </c>
      <c r="AT1167" s="133" t="s">
        <v>7075</v>
      </c>
      <c r="AU1167" s="133" t="s">
        <v>1764</v>
      </c>
      <c r="AV1167" s="133" t="s">
        <v>9603</v>
      </c>
      <c r="AW1167" s="133" t="s">
        <v>9630</v>
      </c>
    </row>
    <row r="1168" spans="1:49" x14ac:dyDescent="0.25">
      <c r="A1168" s="80" t="s">
        <v>1779</v>
      </c>
      <c r="B1168" s="80" t="s">
        <v>1789</v>
      </c>
      <c r="C1168" s="80" t="s">
        <v>9979</v>
      </c>
      <c r="D1168" s="80" t="s">
        <v>9980</v>
      </c>
      <c r="E1168" s="80" t="s">
        <v>7086</v>
      </c>
      <c r="F1168" s="80" t="s">
        <v>9981</v>
      </c>
      <c r="G1168" s="80" t="s">
        <v>9705</v>
      </c>
      <c r="H1168" s="80" t="s">
        <v>9982</v>
      </c>
      <c r="I1168" s="80" t="s">
        <v>9635</v>
      </c>
      <c r="K1168" s="80" t="s">
        <v>1820</v>
      </c>
      <c r="L1168" s="80" t="s">
        <v>306</v>
      </c>
      <c r="M1168" s="80" t="s">
        <v>2619</v>
      </c>
      <c r="N1168" s="80" t="s">
        <v>3413</v>
      </c>
      <c r="O1168" s="80" t="s">
        <v>3604</v>
      </c>
      <c r="P1168" s="80" t="s">
        <v>4729</v>
      </c>
      <c r="Q1168" s="80" t="s">
        <v>5374</v>
      </c>
      <c r="R1168" s="80" t="s">
        <v>6187</v>
      </c>
      <c r="S1168" s="80" t="s">
        <v>1759</v>
      </c>
      <c r="T1168" s="80" t="s">
        <v>1757</v>
      </c>
      <c r="U1168" s="110">
        <v>5.05</v>
      </c>
      <c r="V1168" s="110">
        <v>30.3</v>
      </c>
      <c r="W1168" s="91">
        <v>2.1967500000000002</v>
      </c>
      <c r="X1168" s="91">
        <v>26.361000000000001</v>
      </c>
      <c r="Y1168" s="110" t="s">
        <v>14932</v>
      </c>
      <c r="Z1168" s="110" t="s">
        <v>1</v>
      </c>
      <c r="AB1168" s="133" t="s">
        <v>7897</v>
      </c>
      <c r="AC1168" s="133" t="s">
        <v>9208</v>
      </c>
      <c r="AD1168" s="133" t="s">
        <v>1760</v>
      </c>
      <c r="AE1168" s="79">
        <v>96</v>
      </c>
      <c r="AF1168" s="79" t="s">
        <v>11257</v>
      </c>
      <c r="AG1168" s="134">
        <v>0.2</v>
      </c>
      <c r="AH1168" s="134">
        <v>8.25</v>
      </c>
      <c r="AI1168" s="134">
        <v>10</v>
      </c>
      <c r="AJ1168" s="134">
        <v>0.13900000000000001</v>
      </c>
      <c r="AK1168" s="134">
        <v>10.3</v>
      </c>
      <c r="AL1168" s="134">
        <v>8.5500000000000007</v>
      </c>
      <c r="AM1168" s="134">
        <v>2.7</v>
      </c>
      <c r="AN1168" s="134">
        <v>1.74</v>
      </c>
      <c r="AO1168" s="134">
        <v>0.13800000000000001</v>
      </c>
      <c r="AP1168" s="134">
        <v>0.05</v>
      </c>
      <c r="AQ1168" s="134">
        <v>81</v>
      </c>
      <c r="AR1168" s="134">
        <v>7</v>
      </c>
      <c r="AS1168" s="134"/>
      <c r="AT1168" s="133" t="s">
        <v>7076</v>
      </c>
      <c r="AU1168" s="133" t="s">
        <v>1795</v>
      </c>
      <c r="AV1168" s="133" t="s">
        <v>9597</v>
      </c>
      <c r="AW1168" s="133" t="s">
        <v>9629</v>
      </c>
    </row>
    <row r="1169" spans="1:49" x14ac:dyDescent="0.25">
      <c r="A1169" s="80" t="s">
        <v>1800</v>
      </c>
      <c r="B1169" s="80" t="s">
        <v>1784</v>
      </c>
      <c r="C1169" s="80" t="s">
        <v>10522</v>
      </c>
      <c r="D1169" s="80" t="s">
        <v>10523</v>
      </c>
      <c r="E1169" s="80" t="s">
        <v>1811</v>
      </c>
      <c r="F1169" s="80" t="s">
        <v>11019</v>
      </c>
      <c r="G1169" s="80" t="s">
        <v>9785</v>
      </c>
      <c r="H1169" s="80" t="s">
        <v>11618</v>
      </c>
      <c r="I1169" s="80" t="s">
        <v>5376</v>
      </c>
      <c r="K1169" s="80" t="s">
        <v>12337</v>
      </c>
      <c r="L1169" s="80" t="s">
        <v>11020</v>
      </c>
      <c r="M1169" s="80" t="s">
        <v>11021</v>
      </c>
      <c r="N1169" s="80" t="s">
        <v>3416</v>
      </c>
      <c r="O1169" s="80" t="s">
        <v>3822</v>
      </c>
      <c r="P1169" s="80" t="s">
        <v>1</v>
      </c>
      <c r="Q1169" s="80" t="s">
        <v>5374</v>
      </c>
      <c r="R1169" s="80" t="s">
        <v>11851</v>
      </c>
      <c r="S1169" s="80" t="s">
        <v>1759</v>
      </c>
      <c r="T1169" s="80" t="s">
        <v>1759</v>
      </c>
      <c r="U1169" s="110">
        <v>514.20000000000005</v>
      </c>
      <c r="V1169" s="110">
        <v>257.10000000000002</v>
      </c>
      <c r="W1169" s="91">
        <v>192.82499999999999</v>
      </c>
      <c r="X1169" s="91">
        <v>192.82499999999999</v>
      </c>
      <c r="Y1169" s="110" t="s">
        <v>7087</v>
      </c>
      <c r="Z1169" s="110" t="s">
        <v>1</v>
      </c>
      <c r="AB1169" s="133" t="s">
        <v>11022</v>
      </c>
      <c r="AC1169" s="133" t="s">
        <v>11022</v>
      </c>
      <c r="AD1169" s="133" t="s">
        <v>1759</v>
      </c>
      <c r="AE1169" s="79">
        <v>1</v>
      </c>
      <c r="AF1169" s="79" t="s">
        <v>15798</v>
      </c>
      <c r="AG1169" s="134"/>
      <c r="AH1169" s="134"/>
      <c r="AI1169" s="134"/>
      <c r="AJ1169" s="134"/>
      <c r="AK1169" s="134">
        <v>24.437999999999999</v>
      </c>
      <c r="AL1169" s="134">
        <v>15.938000000000001</v>
      </c>
      <c r="AM1169" s="134">
        <v>9.625</v>
      </c>
      <c r="AN1169" s="134">
        <v>17.7</v>
      </c>
      <c r="AO1169" s="134">
        <v>2.169</v>
      </c>
      <c r="AP1169" s="134"/>
      <c r="AQ1169" s="134"/>
      <c r="AR1169" s="134"/>
      <c r="AS1169" s="134"/>
      <c r="AT1169" s="133" t="s">
        <v>7065</v>
      </c>
      <c r="AU1169" s="133" t="s">
        <v>7065</v>
      </c>
      <c r="AV1169" s="133" t="s">
        <v>9601</v>
      </c>
      <c r="AW1169" s="133" t="s">
        <v>9630</v>
      </c>
    </row>
    <row r="1170" spans="1:49" x14ac:dyDescent="0.25">
      <c r="A1170" s="80" t="s">
        <v>1800</v>
      </c>
      <c r="B1170" s="80" t="s">
        <v>11623</v>
      </c>
      <c r="C1170" s="80" t="s">
        <v>9636</v>
      </c>
      <c r="D1170" s="80" t="s">
        <v>9637</v>
      </c>
      <c r="E1170" s="80" t="s">
        <v>7086</v>
      </c>
      <c r="F1170" s="80" t="s">
        <v>10914</v>
      </c>
      <c r="G1170" s="80" t="s">
        <v>9808</v>
      </c>
      <c r="H1170" s="80" t="s">
        <v>11598</v>
      </c>
      <c r="I1170" s="80" t="s">
        <v>9635</v>
      </c>
      <c r="K1170" s="80" t="s">
        <v>12337</v>
      </c>
      <c r="L1170" s="80" t="s">
        <v>10915</v>
      </c>
      <c r="M1170" s="80" t="s">
        <v>10916</v>
      </c>
      <c r="N1170" s="80" t="s">
        <v>10856</v>
      </c>
      <c r="O1170" s="80" t="s">
        <v>11680</v>
      </c>
      <c r="P1170" s="80" t="s">
        <v>11681</v>
      </c>
      <c r="Q1170" s="80" t="s">
        <v>5374</v>
      </c>
      <c r="R1170" s="80" t="s">
        <v>10917</v>
      </c>
      <c r="S1170" s="80" t="s">
        <v>1764</v>
      </c>
      <c r="T1170" s="80" t="s">
        <v>1757</v>
      </c>
      <c r="U1170" s="110">
        <v>3.5</v>
      </c>
      <c r="V1170" s="110">
        <v>21</v>
      </c>
      <c r="W1170" s="91">
        <v>1.5225</v>
      </c>
      <c r="X1170" s="91">
        <v>18.27</v>
      </c>
      <c r="Y1170" s="110" t="s">
        <v>14932</v>
      </c>
      <c r="Z1170" s="110" t="s">
        <v>1</v>
      </c>
      <c r="AB1170" s="133" t="s">
        <v>11955</v>
      </c>
      <c r="AC1170" s="133" t="s">
        <v>11956</v>
      </c>
      <c r="AD1170" s="133" t="s">
        <v>1762</v>
      </c>
      <c r="AE1170" s="79">
        <v>288</v>
      </c>
      <c r="AF1170" s="79" t="s">
        <v>12100</v>
      </c>
      <c r="AG1170" s="134">
        <v>0.2</v>
      </c>
      <c r="AH1170" s="134">
        <v>5.5</v>
      </c>
      <c r="AI1170" s="134">
        <v>5</v>
      </c>
      <c r="AJ1170" s="134">
        <v>7.3999999999999996E-2</v>
      </c>
      <c r="AK1170" s="134">
        <v>6.5</v>
      </c>
      <c r="AL1170" s="134">
        <v>5.75</v>
      </c>
      <c r="AM1170" s="134">
        <v>2.65</v>
      </c>
      <c r="AN1170" s="134">
        <v>0.92</v>
      </c>
      <c r="AO1170" s="134">
        <v>5.7000000000000002E-2</v>
      </c>
      <c r="AP1170" s="134">
        <v>0</v>
      </c>
      <c r="AQ1170" s="134">
        <v>2.25</v>
      </c>
      <c r="AR1170" s="134">
        <v>2.25</v>
      </c>
      <c r="AS1170" s="134"/>
      <c r="AT1170" s="133" t="s">
        <v>1818</v>
      </c>
      <c r="AU1170" s="133" t="s">
        <v>1773</v>
      </c>
      <c r="AV1170" s="133" t="s">
        <v>9597</v>
      </c>
      <c r="AW1170" s="133" t="s">
        <v>9629</v>
      </c>
    </row>
    <row r="1171" spans="1:49" x14ac:dyDescent="0.25">
      <c r="A1171" s="80" t="s">
        <v>1800</v>
      </c>
      <c r="B1171" s="80" t="s">
        <v>1815</v>
      </c>
      <c r="C1171" s="80" t="s">
        <v>9697</v>
      </c>
      <c r="D1171" s="80" t="s">
        <v>9698</v>
      </c>
      <c r="E1171" s="80" t="s">
        <v>1767</v>
      </c>
      <c r="F1171" s="80" t="s">
        <v>9699</v>
      </c>
      <c r="G1171" s="80" t="s">
        <v>9700</v>
      </c>
      <c r="H1171" s="80" t="s">
        <v>9701</v>
      </c>
      <c r="I1171" s="80" t="s">
        <v>5377</v>
      </c>
      <c r="K1171" s="80" t="s">
        <v>12342</v>
      </c>
      <c r="L1171" s="80" t="s">
        <v>12172</v>
      </c>
      <c r="M1171" s="80" t="s">
        <v>12513</v>
      </c>
      <c r="N1171" s="80" t="s">
        <v>12491</v>
      </c>
      <c r="O1171" s="80" t="s">
        <v>3860</v>
      </c>
      <c r="P1171" s="80" t="s">
        <v>14000</v>
      </c>
      <c r="Q1171" s="80" t="s">
        <v>5374</v>
      </c>
      <c r="R1171" s="80" t="s">
        <v>12514</v>
      </c>
      <c r="S1171" s="80" t="s">
        <v>1759</v>
      </c>
      <c r="T1171" s="80" t="s">
        <v>1757</v>
      </c>
      <c r="U1171" s="110">
        <v>9.6</v>
      </c>
      <c r="V1171" s="110">
        <v>57.6</v>
      </c>
      <c r="W1171" s="91">
        <v>2.4</v>
      </c>
      <c r="X1171" s="91">
        <v>28.8</v>
      </c>
      <c r="Y1171" s="110" t="s">
        <v>7087</v>
      </c>
      <c r="Z1171" s="110" t="s">
        <v>1</v>
      </c>
      <c r="AB1171" s="133" t="s">
        <v>12992</v>
      </c>
      <c r="AC1171" s="133" t="s">
        <v>12992</v>
      </c>
      <c r="AD1171" s="133" t="s">
        <v>1759</v>
      </c>
      <c r="AE1171" s="79">
        <v>12</v>
      </c>
      <c r="AF1171" s="79" t="s">
        <v>11152</v>
      </c>
      <c r="AG1171" s="134">
        <v>0.875</v>
      </c>
      <c r="AH1171" s="134">
        <v>7.5</v>
      </c>
      <c r="AI1171" s="134">
        <v>14.5</v>
      </c>
      <c r="AJ1171" s="134">
        <v>0.215</v>
      </c>
      <c r="AK1171" s="134">
        <v>14.824999999999999</v>
      </c>
      <c r="AL1171" s="134">
        <v>8.4499999999999993</v>
      </c>
      <c r="AM1171" s="134">
        <v>9.0250000000000004</v>
      </c>
      <c r="AN1171" s="134">
        <v>3.17</v>
      </c>
      <c r="AO1171" s="134">
        <v>0.65400000000000003</v>
      </c>
      <c r="AP1171" s="134">
        <v>0.1</v>
      </c>
      <c r="AQ1171" s="134">
        <v>54</v>
      </c>
      <c r="AR1171" s="134">
        <v>96</v>
      </c>
      <c r="AS1171" s="134"/>
      <c r="AT1171" s="133" t="s">
        <v>7070</v>
      </c>
      <c r="AU1171" s="133" t="s">
        <v>7065</v>
      </c>
      <c r="AV1171" s="133" t="s">
        <v>9601</v>
      </c>
      <c r="AW1171" s="133" t="s">
        <v>9630</v>
      </c>
    </row>
    <row r="1172" spans="1:49" x14ac:dyDescent="0.25">
      <c r="A1172" s="80" t="s">
        <v>1779</v>
      </c>
      <c r="B1172" s="80" t="s">
        <v>1789</v>
      </c>
      <c r="C1172" s="80" t="s">
        <v>9567</v>
      </c>
      <c r="D1172" s="80" t="s">
        <v>9945</v>
      </c>
      <c r="E1172" s="80" t="s">
        <v>1785</v>
      </c>
      <c r="F1172" s="80" t="s">
        <v>9946</v>
      </c>
      <c r="G1172" s="80" t="s">
        <v>9947</v>
      </c>
      <c r="H1172" s="80" t="s">
        <v>9948</v>
      </c>
      <c r="I1172" s="80" t="s">
        <v>9635</v>
      </c>
      <c r="K1172" s="80" t="s">
        <v>1820</v>
      </c>
      <c r="L1172" s="80" t="s">
        <v>680</v>
      </c>
      <c r="M1172" s="80" t="s">
        <v>2624</v>
      </c>
      <c r="N1172" s="80" t="s">
        <v>3413</v>
      </c>
      <c r="O1172" s="80" t="s">
        <v>3592</v>
      </c>
      <c r="P1172" s="80" t="s">
        <v>4734</v>
      </c>
      <c r="Q1172" s="80" t="s">
        <v>5374</v>
      </c>
      <c r="R1172" s="80" t="s">
        <v>6192</v>
      </c>
      <c r="S1172" s="80" t="s">
        <v>1760</v>
      </c>
      <c r="T1172" s="80" t="s">
        <v>1757</v>
      </c>
      <c r="U1172" s="110">
        <v>4.75</v>
      </c>
      <c r="V1172" s="110">
        <v>28.5</v>
      </c>
      <c r="W1172" s="91">
        <v>2.3690600000000002</v>
      </c>
      <c r="X1172" s="91">
        <v>28.428750000000001</v>
      </c>
      <c r="Y1172" s="110" t="s">
        <v>14933</v>
      </c>
      <c r="Z1172" s="110" t="s">
        <v>1</v>
      </c>
      <c r="AB1172" s="133" t="s">
        <v>7902</v>
      </c>
      <c r="AC1172" s="133" t="s">
        <v>9210</v>
      </c>
      <c r="AD1172" s="133" t="s">
        <v>1757</v>
      </c>
      <c r="AE1172" s="79">
        <v>144</v>
      </c>
      <c r="AF1172" s="79" t="s">
        <v>11216</v>
      </c>
      <c r="AG1172" s="134">
        <v>6.3E-2</v>
      </c>
      <c r="AH1172" s="134">
        <v>7</v>
      </c>
      <c r="AI1172" s="134">
        <v>12</v>
      </c>
      <c r="AJ1172" s="134">
        <v>5.3999999999999999E-2</v>
      </c>
      <c r="AK1172" s="134">
        <v>12</v>
      </c>
      <c r="AL1172" s="134">
        <v>7</v>
      </c>
      <c r="AM1172" s="134">
        <v>1.25</v>
      </c>
      <c r="AN1172" s="134">
        <v>0.68</v>
      </c>
      <c r="AO1172" s="134">
        <v>6.0999999999999999E-2</v>
      </c>
      <c r="AP1172" s="134">
        <v>0.01</v>
      </c>
      <c r="AQ1172" s="134">
        <v>6.25</v>
      </c>
      <c r="AR1172" s="134">
        <v>8.8699999999999992</v>
      </c>
      <c r="AS1172" s="134"/>
      <c r="AT1172" s="133" t="s">
        <v>9556</v>
      </c>
      <c r="AU1172" s="133" t="s">
        <v>9574</v>
      </c>
      <c r="AV1172" s="133" t="s">
        <v>9612</v>
      </c>
      <c r="AW1172" s="133" t="s">
        <v>9629</v>
      </c>
    </row>
    <row r="1173" spans="1:49" x14ac:dyDescent="0.25">
      <c r="A1173" s="80" t="s">
        <v>1800</v>
      </c>
      <c r="B1173" s="80" t="s">
        <v>1801</v>
      </c>
      <c r="C1173" s="80" t="s">
        <v>10536</v>
      </c>
      <c r="D1173" s="80" t="s">
        <v>10537</v>
      </c>
      <c r="E1173" s="80" t="s">
        <v>1767</v>
      </c>
      <c r="F1173" s="80" t="s">
        <v>10538</v>
      </c>
      <c r="G1173" s="80" t="s">
        <v>9785</v>
      </c>
      <c r="H1173" s="80" t="s">
        <v>10539</v>
      </c>
      <c r="I1173" s="80" t="s">
        <v>5377</v>
      </c>
      <c r="K1173" s="80" t="s">
        <v>12337</v>
      </c>
      <c r="L1173" s="80" t="s">
        <v>11034</v>
      </c>
      <c r="M1173" s="80" t="s">
        <v>11035</v>
      </c>
      <c r="N1173" s="80" t="s">
        <v>3458</v>
      </c>
      <c r="O1173" s="80" t="s">
        <v>3822</v>
      </c>
      <c r="P1173" s="80" t="s">
        <v>1</v>
      </c>
      <c r="Q1173" s="80" t="s">
        <v>5374</v>
      </c>
      <c r="R1173" s="80" t="s">
        <v>11852</v>
      </c>
      <c r="S1173" s="80" t="s">
        <v>1759</v>
      </c>
      <c r="T1173" s="80" t="s">
        <v>1759</v>
      </c>
      <c r="U1173" s="110">
        <v>423.9</v>
      </c>
      <c r="V1173" s="110">
        <v>211.95</v>
      </c>
      <c r="W1173" s="91">
        <v>105.98</v>
      </c>
      <c r="X1173" s="91">
        <v>105.98</v>
      </c>
      <c r="Y1173" s="110" t="s">
        <v>7087</v>
      </c>
      <c r="Z1173" s="110" t="s">
        <v>1</v>
      </c>
      <c r="AB1173" s="133" t="s">
        <v>11036</v>
      </c>
      <c r="AC1173" s="133" t="s">
        <v>11036</v>
      </c>
      <c r="AD1173" s="133" t="s">
        <v>1759</v>
      </c>
      <c r="AE1173" s="79">
        <v>1</v>
      </c>
      <c r="AF1173" s="79" t="s">
        <v>15798</v>
      </c>
      <c r="AG1173" s="134"/>
      <c r="AH1173" s="134"/>
      <c r="AI1173" s="134"/>
      <c r="AJ1173" s="134"/>
      <c r="AK1173" s="134">
        <v>24.437999999999999</v>
      </c>
      <c r="AL1173" s="134">
        <v>15.938000000000001</v>
      </c>
      <c r="AM1173" s="134">
        <v>9.625</v>
      </c>
      <c r="AN1173" s="134">
        <v>13.44</v>
      </c>
      <c r="AO1173" s="134">
        <v>2.169</v>
      </c>
      <c r="AP1173" s="134"/>
      <c r="AQ1173" s="134"/>
      <c r="AR1173" s="134"/>
      <c r="AS1173" s="134"/>
      <c r="AT1173" s="133" t="s">
        <v>7065</v>
      </c>
      <c r="AU1173" s="133" t="s">
        <v>7065</v>
      </c>
      <c r="AV1173" s="133" t="s">
        <v>9601</v>
      </c>
      <c r="AW1173" s="133" t="s">
        <v>9630</v>
      </c>
    </row>
    <row r="1174" spans="1:49" x14ac:dyDescent="0.25">
      <c r="A1174" s="80" t="s">
        <v>1776</v>
      </c>
      <c r="B1174" s="80" t="s">
        <v>1808</v>
      </c>
      <c r="C1174" s="80" t="s">
        <v>10674</v>
      </c>
      <c r="D1174" s="80" t="s">
        <v>10675</v>
      </c>
      <c r="E1174" s="80" t="s">
        <v>1785</v>
      </c>
      <c r="F1174" s="80" t="s">
        <v>10676</v>
      </c>
      <c r="G1174" s="80" t="s">
        <v>10224</v>
      </c>
      <c r="H1174" s="80" t="s">
        <v>10677</v>
      </c>
      <c r="I1174" s="80" t="s">
        <v>9635</v>
      </c>
      <c r="K1174" s="80" t="s">
        <v>13933</v>
      </c>
      <c r="L1174" s="80" t="s">
        <v>851</v>
      </c>
      <c r="M1174" s="80" t="s">
        <v>2988</v>
      </c>
      <c r="N1174" s="80" t="s">
        <v>3412</v>
      </c>
      <c r="O1174" s="80" t="s">
        <v>3906</v>
      </c>
      <c r="P1174" s="80" t="s">
        <v>5078</v>
      </c>
      <c r="Q1174" s="80" t="s">
        <v>5374</v>
      </c>
      <c r="R1174" s="80" t="s">
        <v>6575</v>
      </c>
      <c r="S1174" s="80" t="s">
        <v>1760</v>
      </c>
      <c r="T1174" s="80" t="s">
        <v>1757</v>
      </c>
      <c r="U1174" s="110">
        <v>4.2</v>
      </c>
      <c r="V1174" s="110">
        <v>25.2</v>
      </c>
      <c r="W1174" s="91">
        <v>2.0947499999999999</v>
      </c>
      <c r="X1174" s="91">
        <v>25.137</v>
      </c>
      <c r="Y1174" s="110" t="s">
        <v>14933</v>
      </c>
      <c r="Z1174" s="110" t="s">
        <v>1</v>
      </c>
      <c r="AB1174" s="133" t="s">
        <v>8285</v>
      </c>
      <c r="AC1174" s="133" t="s">
        <v>9387</v>
      </c>
      <c r="AD1174" s="133" t="s">
        <v>1757</v>
      </c>
      <c r="AE1174" s="79">
        <v>144</v>
      </c>
      <c r="AF1174" s="79" t="s">
        <v>11347</v>
      </c>
      <c r="AG1174" s="134">
        <v>0.15</v>
      </c>
      <c r="AH1174" s="134">
        <v>10.25</v>
      </c>
      <c r="AI1174" s="134">
        <v>16</v>
      </c>
      <c r="AJ1174" s="134">
        <v>0.24</v>
      </c>
      <c r="AK1174" s="134">
        <v>16.25</v>
      </c>
      <c r="AL1174" s="134">
        <v>10.5</v>
      </c>
      <c r="AM1174" s="134">
        <v>3.5</v>
      </c>
      <c r="AN1174" s="134">
        <v>3</v>
      </c>
      <c r="AO1174" s="134">
        <v>0.34599999999999997</v>
      </c>
      <c r="AP1174" s="134">
        <v>0</v>
      </c>
      <c r="AQ1174" s="134">
        <v>14.25</v>
      </c>
      <c r="AR1174" s="134">
        <v>10</v>
      </c>
      <c r="AS1174" s="134"/>
      <c r="AT1174" s="133" t="s">
        <v>1783</v>
      </c>
      <c r="AU1174" s="133" t="s">
        <v>7070</v>
      </c>
      <c r="AV1174" s="133" t="s">
        <v>9618</v>
      </c>
      <c r="AW1174" s="133" t="s">
        <v>9629</v>
      </c>
    </row>
    <row r="1175" spans="1:49" x14ac:dyDescent="0.25">
      <c r="A1175" s="80" t="s">
        <v>1800</v>
      </c>
      <c r="B1175" s="80" t="s">
        <v>1815</v>
      </c>
      <c r="C1175" s="80" t="s">
        <v>10536</v>
      </c>
      <c r="D1175" s="80" t="s">
        <v>10537</v>
      </c>
      <c r="E1175" s="80" t="s">
        <v>1767</v>
      </c>
      <c r="F1175" s="80" t="s">
        <v>10538</v>
      </c>
      <c r="G1175" s="80" t="s">
        <v>9785</v>
      </c>
      <c r="H1175" s="80" t="s">
        <v>10539</v>
      </c>
      <c r="I1175" s="80" t="s">
        <v>5377</v>
      </c>
      <c r="K1175" s="80" t="s">
        <v>12342</v>
      </c>
      <c r="L1175" s="80" t="s">
        <v>12173</v>
      </c>
      <c r="M1175" s="80" t="s">
        <v>12517</v>
      </c>
      <c r="N1175" s="80" t="s">
        <v>12518</v>
      </c>
      <c r="O1175" s="80" t="s">
        <v>3822</v>
      </c>
      <c r="P1175" s="80" t="s">
        <v>1</v>
      </c>
      <c r="Q1175" s="80" t="s">
        <v>5374</v>
      </c>
      <c r="R1175" s="80" t="s">
        <v>12519</v>
      </c>
      <c r="S1175" s="80" t="s">
        <v>1759</v>
      </c>
      <c r="T1175" s="80" t="s">
        <v>1759</v>
      </c>
      <c r="U1175" s="110">
        <v>423.9</v>
      </c>
      <c r="V1175" s="110">
        <v>211.95</v>
      </c>
      <c r="W1175" s="91">
        <v>105.98</v>
      </c>
      <c r="X1175" s="91">
        <v>105.98</v>
      </c>
      <c r="Y1175" s="110" t="s">
        <v>7087</v>
      </c>
      <c r="Z1175" s="110" t="s">
        <v>1</v>
      </c>
      <c r="AB1175" s="133" t="s">
        <v>12993</v>
      </c>
      <c r="AC1175" s="133" t="s">
        <v>12993</v>
      </c>
      <c r="AD1175" s="133" t="s">
        <v>1759</v>
      </c>
      <c r="AE1175" s="79">
        <v>1</v>
      </c>
      <c r="AF1175" s="79" t="s">
        <v>15798</v>
      </c>
      <c r="AG1175" s="134"/>
      <c r="AH1175" s="134"/>
      <c r="AI1175" s="134"/>
      <c r="AJ1175" s="134"/>
      <c r="AK1175" s="134">
        <v>24.437999999999999</v>
      </c>
      <c r="AL1175" s="134">
        <v>15.938000000000001</v>
      </c>
      <c r="AM1175" s="134">
        <v>9.625</v>
      </c>
      <c r="AN1175" s="134">
        <v>17.146000000000001</v>
      </c>
      <c r="AO1175" s="134">
        <v>2.169</v>
      </c>
      <c r="AP1175" s="134"/>
      <c r="AQ1175" s="134"/>
      <c r="AR1175" s="134"/>
      <c r="AS1175" s="134"/>
      <c r="AT1175" s="133" t="s">
        <v>7065</v>
      </c>
      <c r="AU1175" s="133" t="s">
        <v>7065</v>
      </c>
      <c r="AV1175" s="133" t="s">
        <v>9603</v>
      </c>
      <c r="AW1175" s="133" t="s">
        <v>9630</v>
      </c>
    </row>
    <row r="1176" spans="1:49" x14ac:dyDescent="0.25">
      <c r="A1176" s="80" t="s">
        <v>1800</v>
      </c>
      <c r="B1176" s="80" t="s">
        <v>11625</v>
      </c>
      <c r="C1176" s="80" t="s">
        <v>10418</v>
      </c>
      <c r="D1176" s="80" t="s">
        <v>10419</v>
      </c>
      <c r="E1176" s="80" t="s">
        <v>7086</v>
      </c>
      <c r="F1176" s="80" t="s">
        <v>10420</v>
      </c>
      <c r="G1176" s="80" t="s">
        <v>9721</v>
      </c>
      <c r="H1176" s="80" t="s">
        <v>10421</v>
      </c>
      <c r="I1176" s="80" t="s">
        <v>9635</v>
      </c>
      <c r="K1176" s="80" t="s">
        <v>12337</v>
      </c>
      <c r="L1176" s="80" t="s">
        <v>11442</v>
      </c>
      <c r="M1176" s="80" t="s">
        <v>11524</v>
      </c>
      <c r="N1176" s="80" t="s">
        <v>10961</v>
      </c>
      <c r="O1176" s="80" t="s">
        <v>11682</v>
      </c>
      <c r="P1176" s="80" t="s">
        <v>11683</v>
      </c>
      <c r="Q1176" s="80" t="s">
        <v>5374</v>
      </c>
      <c r="R1176" s="80" t="s">
        <v>11684</v>
      </c>
      <c r="S1176" s="80" t="s">
        <v>1759</v>
      </c>
      <c r="T1176" s="80" t="s">
        <v>1757</v>
      </c>
      <c r="U1176" s="110">
        <v>4.5</v>
      </c>
      <c r="V1176" s="110">
        <v>27</v>
      </c>
      <c r="W1176" s="91">
        <v>1.827</v>
      </c>
      <c r="X1176" s="91">
        <v>21.923999999999999</v>
      </c>
      <c r="Y1176" s="110" t="s">
        <v>14932</v>
      </c>
      <c r="Z1176" s="110" t="s">
        <v>1</v>
      </c>
      <c r="AB1176" s="133" t="s">
        <v>11957</v>
      </c>
      <c r="AC1176" s="133" t="s">
        <v>11958</v>
      </c>
      <c r="AD1176" s="133" t="s">
        <v>1764</v>
      </c>
      <c r="AE1176" s="79">
        <v>48</v>
      </c>
      <c r="AF1176" s="79" t="s">
        <v>12096</v>
      </c>
      <c r="AG1176" s="134">
        <v>8</v>
      </c>
      <c r="AH1176" s="134">
        <v>8</v>
      </c>
      <c r="AI1176" s="134">
        <v>3</v>
      </c>
      <c r="AJ1176" s="134">
        <v>8.7999999999999995E-2</v>
      </c>
      <c r="AK1176" s="134">
        <v>8.07</v>
      </c>
      <c r="AL1176" s="134">
        <v>8.07</v>
      </c>
      <c r="AM1176" s="134">
        <v>4.13</v>
      </c>
      <c r="AN1176" s="134">
        <v>1.1000000000000001</v>
      </c>
      <c r="AO1176" s="134">
        <v>0.156</v>
      </c>
      <c r="AP1176" s="134">
        <v>7.75</v>
      </c>
      <c r="AQ1176" s="134">
        <v>8</v>
      </c>
      <c r="AR1176" s="134">
        <v>3</v>
      </c>
      <c r="AS1176" s="134"/>
      <c r="AT1176" s="133" t="s">
        <v>9568</v>
      </c>
      <c r="AU1176" s="133" t="s">
        <v>1783</v>
      </c>
      <c r="AV1176" s="133" t="s">
        <v>9605</v>
      </c>
      <c r="AW1176" s="133" t="s">
        <v>9629</v>
      </c>
    </row>
    <row r="1177" spans="1:49" x14ac:dyDescent="0.25">
      <c r="A1177" s="80" t="s">
        <v>1800</v>
      </c>
      <c r="B1177" s="80" t="s">
        <v>1801</v>
      </c>
      <c r="C1177" s="80" t="s">
        <v>10540</v>
      </c>
      <c r="D1177" s="80" t="s">
        <v>10541</v>
      </c>
      <c r="E1177" s="80" t="s">
        <v>1767</v>
      </c>
      <c r="F1177" s="80" t="s">
        <v>10542</v>
      </c>
      <c r="G1177" s="80" t="s">
        <v>9785</v>
      </c>
      <c r="H1177" s="80" t="s">
        <v>10543</v>
      </c>
      <c r="I1177" s="80" t="s">
        <v>5377</v>
      </c>
      <c r="K1177" s="80" t="s">
        <v>12337</v>
      </c>
      <c r="L1177" s="80" t="s">
        <v>11037</v>
      </c>
      <c r="M1177" s="80" t="s">
        <v>11038</v>
      </c>
      <c r="N1177" s="80" t="s">
        <v>3458</v>
      </c>
      <c r="O1177" s="80" t="s">
        <v>3825</v>
      </c>
      <c r="P1177" s="80" t="s">
        <v>1</v>
      </c>
      <c r="Q1177" s="80" t="s">
        <v>5374</v>
      </c>
      <c r="R1177" s="80" t="s">
        <v>11853</v>
      </c>
      <c r="S1177" s="80" t="s">
        <v>1759</v>
      </c>
      <c r="T1177" s="80" t="s">
        <v>1759</v>
      </c>
      <c r="U1177" s="110">
        <v>800.25</v>
      </c>
      <c r="V1177" s="110">
        <v>400.125</v>
      </c>
      <c r="W1177" s="91">
        <v>200.0625</v>
      </c>
      <c r="X1177" s="91">
        <v>200.0625</v>
      </c>
      <c r="Y1177" s="110" t="s">
        <v>7087</v>
      </c>
      <c r="Z1177" s="110" t="s">
        <v>1</v>
      </c>
      <c r="AB1177" s="133" t="s">
        <v>11039</v>
      </c>
      <c r="AC1177" s="133" t="s">
        <v>11039</v>
      </c>
      <c r="AD1177" s="133" t="s">
        <v>1759</v>
      </c>
      <c r="AE1177" s="79">
        <v>1</v>
      </c>
      <c r="AF1177" s="79" t="s">
        <v>15798</v>
      </c>
      <c r="AG1177" s="134"/>
      <c r="AH1177" s="134"/>
      <c r="AI1177" s="134"/>
      <c r="AJ1177" s="134"/>
      <c r="AK1177" s="134">
        <v>48.314999999999998</v>
      </c>
      <c r="AL1177" s="134">
        <v>16.22</v>
      </c>
      <c r="AM1177" s="134">
        <v>9.5950000000000006</v>
      </c>
      <c r="AN1177" s="134">
        <v>27.15</v>
      </c>
      <c r="AO1177" s="134">
        <v>4.351</v>
      </c>
      <c r="AP1177" s="134"/>
      <c r="AQ1177" s="134"/>
      <c r="AR1177" s="134"/>
      <c r="AS1177" s="134"/>
      <c r="AT1177" s="133" t="s">
        <v>1764</v>
      </c>
      <c r="AU1177" s="133" t="s">
        <v>1769</v>
      </c>
      <c r="AV1177" s="133" t="s">
        <v>9601</v>
      </c>
      <c r="AW1177" s="133" t="s">
        <v>9630</v>
      </c>
    </row>
    <row r="1178" spans="1:49" x14ac:dyDescent="0.25">
      <c r="A1178" s="80" t="s">
        <v>1779</v>
      </c>
      <c r="B1178" s="80" t="s">
        <v>1789</v>
      </c>
      <c r="C1178" s="80" t="s">
        <v>10196</v>
      </c>
      <c r="D1178" s="80" t="s">
        <v>10197</v>
      </c>
      <c r="E1178" s="80" t="s">
        <v>7086</v>
      </c>
      <c r="F1178" s="80" t="s">
        <v>10198</v>
      </c>
      <c r="G1178" s="80" t="s">
        <v>9729</v>
      </c>
      <c r="H1178" s="80" t="s">
        <v>10199</v>
      </c>
      <c r="I1178" s="80" t="s">
        <v>9635</v>
      </c>
      <c r="K1178" s="80" t="s">
        <v>1820</v>
      </c>
      <c r="L1178" s="80" t="s">
        <v>877</v>
      </c>
      <c r="M1178" s="80" t="s">
        <v>2645</v>
      </c>
      <c r="N1178" s="80" t="s">
        <v>3389</v>
      </c>
      <c r="O1178" s="80" t="s">
        <v>3687</v>
      </c>
      <c r="P1178" s="80" t="s">
        <v>4754</v>
      </c>
      <c r="Q1178" s="80" t="s">
        <v>5374</v>
      </c>
      <c r="R1178" s="80" t="s">
        <v>6213</v>
      </c>
      <c r="S1178" s="80" t="s">
        <v>1759</v>
      </c>
      <c r="T1178" s="80" t="s">
        <v>1757</v>
      </c>
      <c r="U1178" s="110">
        <v>1.7</v>
      </c>
      <c r="V1178" s="110">
        <v>10.199999999999999</v>
      </c>
      <c r="W1178" s="91">
        <v>0.73950000000000005</v>
      </c>
      <c r="X1178" s="91">
        <v>8.8740000000000006</v>
      </c>
      <c r="Y1178" s="110" t="s">
        <v>14932</v>
      </c>
      <c r="Z1178" s="110" t="s">
        <v>1</v>
      </c>
      <c r="AB1178" s="133" t="s">
        <v>7923</v>
      </c>
      <c r="AC1178" s="133" t="s">
        <v>9219</v>
      </c>
      <c r="AD1178" s="133" t="s">
        <v>1764</v>
      </c>
      <c r="AE1178" s="79">
        <v>48</v>
      </c>
      <c r="AF1178" s="79" t="s">
        <v>11219</v>
      </c>
      <c r="AG1178" s="134">
        <v>3.54</v>
      </c>
      <c r="AH1178" s="134">
        <v>3.54</v>
      </c>
      <c r="AI1178" s="134">
        <v>4.53</v>
      </c>
      <c r="AJ1178" s="134">
        <v>6.6000000000000003E-2</v>
      </c>
      <c r="AK1178" s="134">
        <v>3.94</v>
      </c>
      <c r="AL1178" s="134">
        <v>3.94</v>
      </c>
      <c r="AM1178" s="134">
        <v>11.42</v>
      </c>
      <c r="AN1178" s="134">
        <v>0.82</v>
      </c>
      <c r="AO1178" s="134">
        <v>0.10299999999999999</v>
      </c>
      <c r="AP1178" s="134">
        <v>3.54</v>
      </c>
      <c r="AQ1178" s="134">
        <v>3.54</v>
      </c>
      <c r="AR1178" s="134">
        <v>4.53</v>
      </c>
      <c r="AS1178" s="134"/>
      <c r="AT1178" s="133" t="s">
        <v>9586</v>
      </c>
      <c r="AU1178" s="133" t="s">
        <v>1764</v>
      </c>
      <c r="AV1178" s="133" t="s">
        <v>9598</v>
      </c>
      <c r="AW1178" s="133" t="s">
        <v>9629</v>
      </c>
    </row>
    <row r="1179" spans="1:49" x14ac:dyDescent="0.25">
      <c r="A1179" s="80" t="s">
        <v>1800</v>
      </c>
      <c r="B1179" s="80" t="s">
        <v>1815</v>
      </c>
      <c r="C1179" s="80" t="s">
        <v>10536</v>
      </c>
      <c r="D1179" s="80" t="s">
        <v>10537</v>
      </c>
      <c r="E1179" s="80" t="s">
        <v>1767</v>
      </c>
      <c r="F1179" s="80" t="s">
        <v>10538</v>
      </c>
      <c r="G1179" s="80" t="s">
        <v>9785</v>
      </c>
      <c r="H1179" s="80" t="s">
        <v>10539</v>
      </c>
      <c r="I1179" s="80" t="s">
        <v>5377</v>
      </c>
      <c r="K1179" s="80" t="s">
        <v>12342</v>
      </c>
      <c r="L1179" s="80" t="s">
        <v>12174</v>
      </c>
      <c r="M1179" s="80" t="s">
        <v>12521</v>
      </c>
      <c r="N1179" s="80" t="s">
        <v>12518</v>
      </c>
      <c r="O1179" s="80" t="s">
        <v>3822</v>
      </c>
      <c r="P1179" s="80" t="s">
        <v>1</v>
      </c>
      <c r="Q1179" s="80" t="s">
        <v>5374</v>
      </c>
      <c r="R1179" s="80" t="s">
        <v>12522</v>
      </c>
      <c r="S1179" s="80" t="s">
        <v>1759</v>
      </c>
      <c r="T1179" s="80" t="s">
        <v>1759</v>
      </c>
      <c r="U1179" s="110">
        <v>423.9</v>
      </c>
      <c r="V1179" s="110">
        <v>211.95</v>
      </c>
      <c r="W1179" s="91">
        <v>105.98</v>
      </c>
      <c r="X1179" s="91">
        <v>105.98</v>
      </c>
      <c r="Y1179" s="110" t="s">
        <v>7087</v>
      </c>
      <c r="Z1179" s="110" t="s">
        <v>1</v>
      </c>
      <c r="AB1179" s="133" t="s">
        <v>12994</v>
      </c>
      <c r="AC1179" s="133" t="s">
        <v>12994</v>
      </c>
      <c r="AD1179" s="133" t="s">
        <v>1759</v>
      </c>
      <c r="AE1179" s="79">
        <v>1</v>
      </c>
      <c r="AF1179" s="79" t="s">
        <v>15798</v>
      </c>
      <c r="AG1179" s="134"/>
      <c r="AH1179" s="134"/>
      <c r="AI1179" s="134"/>
      <c r="AJ1179" s="134"/>
      <c r="AK1179" s="134">
        <v>24.437999999999999</v>
      </c>
      <c r="AL1179" s="134">
        <v>15.938000000000001</v>
      </c>
      <c r="AM1179" s="134">
        <v>9.625</v>
      </c>
      <c r="AN1179" s="134">
        <v>17.146000000000001</v>
      </c>
      <c r="AO1179" s="134">
        <v>2.169</v>
      </c>
      <c r="AP1179" s="134"/>
      <c r="AQ1179" s="134"/>
      <c r="AR1179" s="134"/>
      <c r="AS1179" s="134"/>
      <c r="AT1179" s="133" t="s">
        <v>7065</v>
      </c>
      <c r="AU1179" s="133" t="s">
        <v>7065</v>
      </c>
      <c r="AV1179" s="133" t="s">
        <v>9603</v>
      </c>
      <c r="AW1179" s="133" t="s">
        <v>9630</v>
      </c>
    </row>
    <row r="1180" spans="1:49" x14ac:dyDescent="0.25">
      <c r="A1180" s="80" t="s">
        <v>1800</v>
      </c>
      <c r="B1180" s="80" t="s">
        <v>1815</v>
      </c>
      <c r="C1180" s="80" t="s">
        <v>10624</v>
      </c>
      <c r="D1180" s="80" t="s">
        <v>10625</v>
      </c>
      <c r="E1180" s="80" t="s">
        <v>1778</v>
      </c>
      <c r="F1180" s="80" t="s">
        <v>10626</v>
      </c>
      <c r="G1180" s="80" t="s">
        <v>9705</v>
      </c>
      <c r="H1180" s="80" t="s">
        <v>10627</v>
      </c>
      <c r="I1180" s="80" t="s">
        <v>9635</v>
      </c>
      <c r="K1180" s="80" t="s">
        <v>12337</v>
      </c>
      <c r="L1180" s="80" t="s">
        <v>11443</v>
      </c>
      <c r="M1180" s="80" t="s">
        <v>11525</v>
      </c>
      <c r="N1180" s="80" t="s">
        <v>10961</v>
      </c>
      <c r="O1180" s="80" t="s">
        <v>11685</v>
      </c>
      <c r="P1180" s="80" t="s">
        <v>11686</v>
      </c>
      <c r="Q1180" s="80" t="s">
        <v>5374</v>
      </c>
      <c r="R1180" s="80" t="s">
        <v>11687</v>
      </c>
      <c r="S1180" s="80" t="s">
        <v>1759</v>
      </c>
      <c r="T1180" s="80" t="s">
        <v>1757</v>
      </c>
      <c r="U1180" s="110">
        <v>10.75</v>
      </c>
      <c r="V1180" s="110">
        <v>64.5</v>
      </c>
      <c r="W1180" s="91">
        <v>4.03125</v>
      </c>
      <c r="X1180" s="91">
        <v>48.375</v>
      </c>
      <c r="Y1180" s="110" t="s">
        <v>7087</v>
      </c>
      <c r="Z1180" s="110" t="s">
        <v>1</v>
      </c>
      <c r="AB1180" s="133" t="s">
        <v>11959</v>
      </c>
      <c r="AC1180" s="133" t="s">
        <v>11960</v>
      </c>
      <c r="AD1180" s="133" t="s">
        <v>1773</v>
      </c>
      <c r="AE1180" s="79">
        <v>216</v>
      </c>
      <c r="AF1180" s="79" t="s">
        <v>12101</v>
      </c>
      <c r="AG1180" s="134">
        <v>0.25</v>
      </c>
      <c r="AH1180" s="134">
        <v>5</v>
      </c>
      <c r="AI1180" s="134">
        <v>7</v>
      </c>
      <c r="AJ1180" s="134">
        <v>0.112</v>
      </c>
      <c r="AK1180" s="134">
        <v>6</v>
      </c>
      <c r="AL1180" s="134">
        <v>5.25</v>
      </c>
      <c r="AM1180" s="134">
        <v>6.25</v>
      </c>
      <c r="AN1180" s="134">
        <v>1.4</v>
      </c>
      <c r="AO1180" s="134">
        <v>0.114</v>
      </c>
      <c r="AP1180" s="134">
        <v>0</v>
      </c>
      <c r="AQ1180" s="134">
        <v>60</v>
      </c>
      <c r="AR1180" s="134">
        <v>5.5</v>
      </c>
      <c r="AS1180" s="134"/>
      <c r="AT1180" s="133" t="s">
        <v>1770</v>
      </c>
      <c r="AU1180" s="133" t="s">
        <v>7077</v>
      </c>
      <c r="AV1180" s="133" t="s">
        <v>9597</v>
      </c>
      <c r="AW1180" s="133" t="s">
        <v>9628</v>
      </c>
    </row>
    <row r="1181" spans="1:49" x14ac:dyDescent="0.25">
      <c r="A1181" s="80" t="s">
        <v>1776</v>
      </c>
      <c r="B1181" s="80" t="s">
        <v>1808</v>
      </c>
      <c r="C1181" s="80" t="s">
        <v>10488</v>
      </c>
      <c r="D1181" s="80" t="s">
        <v>10489</v>
      </c>
      <c r="E1181" s="80" t="s">
        <v>1778</v>
      </c>
      <c r="F1181" s="80" t="s">
        <v>10490</v>
      </c>
      <c r="G1181" s="80" t="s">
        <v>9797</v>
      </c>
      <c r="H1181" s="80" t="s">
        <v>10491</v>
      </c>
      <c r="I1181" s="80" t="s">
        <v>9635</v>
      </c>
      <c r="K1181" s="80" t="s">
        <v>13933</v>
      </c>
      <c r="L1181" s="80" t="s">
        <v>852</v>
      </c>
      <c r="M1181" s="80" t="s">
        <v>2990</v>
      </c>
      <c r="N1181" s="80" t="s">
        <v>3412</v>
      </c>
      <c r="O1181" s="80" t="s">
        <v>3907</v>
      </c>
      <c r="P1181" s="80" t="s">
        <v>5080</v>
      </c>
      <c r="Q1181" s="80" t="s">
        <v>5374</v>
      </c>
      <c r="R1181" s="80" t="s">
        <v>6577</v>
      </c>
      <c r="S1181" s="80" t="s">
        <v>1759</v>
      </c>
      <c r="T1181" s="80" t="s">
        <v>1757</v>
      </c>
      <c r="U1181" s="110">
        <v>2.75</v>
      </c>
      <c r="V1181" s="110">
        <v>16.5</v>
      </c>
      <c r="W1181" s="91">
        <v>1.03125</v>
      </c>
      <c r="X1181" s="91">
        <v>12.375</v>
      </c>
      <c r="Y1181" s="110" t="s">
        <v>7087</v>
      </c>
      <c r="Z1181" s="110" t="s">
        <v>1</v>
      </c>
      <c r="AB1181" s="133" t="s">
        <v>8287</v>
      </c>
      <c r="AC1181" s="133" t="s">
        <v>9389</v>
      </c>
      <c r="AD1181" s="133" t="s">
        <v>1758</v>
      </c>
      <c r="AE1181" s="79">
        <v>72</v>
      </c>
      <c r="AF1181" s="79" t="s">
        <v>11348</v>
      </c>
      <c r="AG1181" s="134">
        <v>0.25</v>
      </c>
      <c r="AH1181" s="134">
        <v>5.25</v>
      </c>
      <c r="AI1181" s="134">
        <v>6.5</v>
      </c>
      <c r="AJ1181" s="134">
        <v>4.8000000000000001E-2</v>
      </c>
      <c r="AK1181" s="134">
        <v>6.75</v>
      </c>
      <c r="AL1181" s="134">
        <v>5.5</v>
      </c>
      <c r="AM1181" s="134">
        <v>2.5</v>
      </c>
      <c r="AN1181" s="134">
        <v>0.6</v>
      </c>
      <c r="AO1181" s="134">
        <v>5.3999999999999999E-2</v>
      </c>
      <c r="AP1181" s="134">
        <v>0</v>
      </c>
      <c r="AQ1181" s="134">
        <v>6</v>
      </c>
      <c r="AR1181" s="134">
        <v>6</v>
      </c>
      <c r="AS1181" s="134">
        <v>0</v>
      </c>
      <c r="AT1181" s="133" t="s">
        <v>1818</v>
      </c>
      <c r="AU1181" s="133" t="s">
        <v>1791</v>
      </c>
      <c r="AV1181" s="133" t="s">
        <v>9597</v>
      </c>
      <c r="AW1181" s="133" t="s">
        <v>9632</v>
      </c>
    </row>
    <row r="1182" spans="1:49" x14ac:dyDescent="0.25">
      <c r="A1182" s="80" t="s">
        <v>1800</v>
      </c>
      <c r="B1182" s="80" t="s">
        <v>1801</v>
      </c>
      <c r="C1182" s="80" t="s">
        <v>11507</v>
      </c>
      <c r="D1182" s="80" t="s">
        <v>11591</v>
      </c>
      <c r="E1182" s="80" t="s">
        <v>1765</v>
      </c>
      <c r="F1182" s="80" t="s">
        <v>11040</v>
      </c>
      <c r="G1182" s="80" t="s">
        <v>9785</v>
      </c>
      <c r="H1182" s="80" t="s">
        <v>11620</v>
      </c>
      <c r="I1182" s="80" t="s">
        <v>10585</v>
      </c>
      <c r="K1182" s="80" t="s">
        <v>12337</v>
      </c>
      <c r="L1182" s="80" t="s">
        <v>11041</v>
      </c>
      <c r="M1182" s="80" t="s">
        <v>11042</v>
      </c>
      <c r="N1182" s="80" t="s">
        <v>3458</v>
      </c>
      <c r="O1182" s="80" t="s">
        <v>3825</v>
      </c>
      <c r="P1182" s="80" t="s">
        <v>1</v>
      </c>
      <c r="Q1182" s="80" t="s">
        <v>5374</v>
      </c>
      <c r="R1182" s="80" t="s">
        <v>11854</v>
      </c>
      <c r="S1182" s="80" t="s">
        <v>1759</v>
      </c>
      <c r="T1182" s="80" t="s">
        <v>1759</v>
      </c>
      <c r="U1182" s="110">
        <v>875.85</v>
      </c>
      <c r="V1182" s="110">
        <v>437.92500000000001</v>
      </c>
      <c r="W1182" s="91">
        <v>228.41</v>
      </c>
      <c r="X1182" s="91">
        <v>228.41</v>
      </c>
      <c r="Y1182" s="110" t="s">
        <v>7087</v>
      </c>
      <c r="Z1182" s="110" t="s">
        <v>1</v>
      </c>
      <c r="AB1182" s="133" t="s">
        <v>11043</v>
      </c>
      <c r="AC1182" s="133" t="s">
        <v>11043</v>
      </c>
      <c r="AD1182" s="133" t="s">
        <v>1759</v>
      </c>
      <c r="AE1182" s="79">
        <v>1</v>
      </c>
      <c r="AF1182" s="79" t="s">
        <v>15798</v>
      </c>
      <c r="AG1182" s="134"/>
      <c r="AH1182" s="134"/>
      <c r="AI1182" s="134"/>
      <c r="AJ1182" s="134"/>
      <c r="AK1182" s="134">
        <v>48.314999999999998</v>
      </c>
      <c r="AL1182" s="134">
        <v>16.22</v>
      </c>
      <c r="AM1182" s="134">
        <v>9.5950000000000006</v>
      </c>
      <c r="AN1182" s="134">
        <v>27.57</v>
      </c>
      <c r="AO1182" s="134">
        <v>4.351</v>
      </c>
      <c r="AP1182" s="134"/>
      <c r="AQ1182" s="134"/>
      <c r="AR1182" s="134"/>
      <c r="AS1182" s="134"/>
      <c r="AT1182" s="133" t="s">
        <v>1764</v>
      </c>
      <c r="AU1182" s="133" t="s">
        <v>1769</v>
      </c>
      <c r="AV1182" s="133" t="s">
        <v>9601</v>
      </c>
      <c r="AW1182" s="133" t="s">
        <v>9630</v>
      </c>
    </row>
    <row r="1183" spans="1:49" x14ac:dyDescent="0.25">
      <c r="A1183" s="80" t="s">
        <v>1800</v>
      </c>
      <c r="B1183" s="80" t="s">
        <v>1815</v>
      </c>
      <c r="C1183" s="80" t="s">
        <v>10750</v>
      </c>
      <c r="D1183" s="80" t="s">
        <v>10751</v>
      </c>
      <c r="E1183" s="80" t="s">
        <v>1785</v>
      </c>
      <c r="F1183" s="80" t="s">
        <v>10752</v>
      </c>
      <c r="G1183" s="80" t="s">
        <v>9663</v>
      </c>
      <c r="H1183" s="80" t="s">
        <v>10753</v>
      </c>
      <c r="I1183" s="80" t="s">
        <v>9635</v>
      </c>
      <c r="K1183" s="80" t="s">
        <v>12337</v>
      </c>
      <c r="L1183" s="80" t="s">
        <v>11444</v>
      </c>
      <c r="M1183" s="80" t="s">
        <v>11526</v>
      </c>
      <c r="N1183" s="80" t="s">
        <v>10961</v>
      </c>
      <c r="O1183" s="80" t="s">
        <v>11688</v>
      </c>
      <c r="P1183" s="80" t="s">
        <v>11689</v>
      </c>
      <c r="Q1183" s="80" t="s">
        <v>5374</v>
      </c>
      <c r="R1183" s="80" t="s">
        <v>11690</v>
      </c>
      <c r="S1183" s="80" t="s">
        <v>1757</v>
      </c>
      <c r="T1183" s="80" t="s">
        <v>1757</v>
      </c>
      <c r="U1183" s="110">
        <v>4.75</v>
      </c>
      <c r="V1183" s="110">
        <v>28.5</v>
      </c>
      <c r="W1183" s="91">
        <v>2.3690600000000002</v>
      </c>
      <c r="X1183" s="91">
        <v>28.428750000000001</v>
      </c>
      <c r="Y1183" s="110" t="s">
        <v>14933</v>
      </c>
      <c r="Z1183" s="110" t="s">
        <v>1</v>
      </c>
      <c r="AB1183" s="133" t="s">
        <v>11961</v>
      </c>
      <c r="AC1183" s="133" t="s">
        <v>11962</v>
      </c>
      <c r="AD1183" s="133" t="s">
        <v>1757</v>
      </c>
      <c r="AE1183" s="79">
        <v>144</v>
      </c>
      <c r="AF1183" s="79" t="s">
        <v>12097</v>
      </c>
      <c r="AG1183" s="134">
        <v>0.5</v>
      </c>
      <c r="AH1183" s="134">
        <v>5.75</v>
      </c>
      <c r="AI1183" s="134">
        <v>13</v>
      </c>
      <c r="AJ1183" s="134">
        <v>9.6000000000000002E-2</v>
      </c>
      <c r="AK1183" s="134">
        <v>9.75</v>
      </c>
      <c r="AL1183" s="134">
        <v>5.62</v>
      </c>
      <c r="AM1183" s="134">
        <v>2</v>
      </c>
      <c r="AN1183" s="134">
        <v>1.2</v>
      </c>
      <c r="AO1183" s="134">
        <v>6.3E-2</v>
      </c>
      <c r="AP1183" s="134">
        <v>0.05</v>
      </c>
      <c r="AQ1183" s="134">
        <v>5</v>
      </c>
      <c r="AR1183" s="134">
        <v>9</v>
      </c>
      <c r="AS1183" s="134"/>
      <c r="AT1183" s="133" t="s">
        <v>9573</v>
      </c>
      <c r="AU1183" s="133" t="s">
        <v>1762</v>
      </c>
      <c r="AV1183" s="133" t="s">
        <v>9625</v>
      </c>
      <c r="AW1183" s="133" t="s">
        <v>9629</v>
      </c>
    </row>
    <row r="1184" spans="1:49" x14ac:dyDescent="0.25">
      <c r="A1184" s="80" t="s">
        <v>1779</v>
      </c>
      <c r="B1184" s="80" t="s">
        <v>1789</v>
      </c>
      <c r="C1184" s="80" t="s">
        <v>10196</v>
      </c>
      <c r="D1184" s="80" t="s">
        <v>10197</v>
      </c>
      <c r="E1184" s="80" t="s">
        <v>7086</v>
      </c>
      <c r="F1184" s="80" t="s">
        <v>10198</v>
      </c>
      <c r="G1184" s="80" t="s">
        <v>9729</v>
      </c>
      <c r="H1184" s="80" t="s">
        <v>10199</v>
      </c>
      <c r="I1184" s="80" t="s">
        <v>9635</v>
      </c>
      <c r="K1184" s="80" t="s">
        <v>1820</v>
      </c>
      <c r="L1184" s="80" t="s">
        <v>878</v>
      </c>
      <c r="M1184" s="80" t="s">
        <v>2647</v>
      </c>
      <c r="N1184" s="80" t="s">
        <v>3413</v>
      </c>
      <c r="O1184" s="80" t="s">
        <v>3687</v>
      </c>
      <c r="P1184" s="80" t="s">
        <v>4756</v>
      </c>
      <c r="Q1184" s="80" t="s">
        <v>5374</v>
      </c>
      <c r="R1184" s="80" t="s">
        <v>6215</v>
      </c>
      <c r="S1184" s="80" t="s">
        <v>1759</v>
      </c>
      <c r="T1184" s="80" t="s">
        <v>1757</v>
      </c>
      <c r="U1184" s="110">
        <v>1.7</v>
      </c>
      <c r="V1184" s="110">
        <v>10.199999999999999</v>
      </c>
      <c r="W1184" s="91">
        <v>0.73950000000000005</v>
      </c>
      <c r="X1184" s="91">
        <v>8.8740000000000006</v>
      </c>
      <c r="Y1184" s="110" t="s">
        <v>14932</v>
      </c>
      <c r="Z1184" s="110" t="s">
        <v>1</v>
      </c>
      <c r="AB1184" s="133" t="s">
        <v>7925</v>
      </c>
      <c r="AC1184" s="133" t="s">
        <v>9221</v>
      </c>
      <c r="AD1184" s="133" t="s">
        <v>1764</v>
      </c>
      <c r="AE1184" s="79">
        <v>48</v>
      </c>
      <c r="AF1184" s="79" t="s">
        <v>11219</v>
      </c>
      <c r="AG1184" s="134">
        <v>3.54</v>
      </c>
      <c r="AH1184" s="134">
        <v>3.54</v>
      </c>
      <c r="AI1184" s="134">
        <v>4.53</v>
      </c>
      <c r="AJ1184" s="134">
        <v>6.6000000000000003E-2</v>
      </c>
      <c r="AK1184" s="134">
        <v>3.94</v>
      </c>
      <c r="AL1184" s="134">
        <v>3.94</v>
      </c>
      <c r="AM1184" s="134">
        <v>11.42</v>
      </c>
      <c r="AN1184" s="134">
        <v>0.82</v>
      </c>
      <c r="AO1184" s="134">
        <v>0.10299999999999999</v>
      </c>
      <c r="AP1184" s="134">
        <v>3.54</v>
      </c>
      <c r="AQ1184" s="134">
        <v>3.54</v>
      </c>
      <c r="AR1184" s="134">
        <v>4.53</v>
      </c>
      <c r="AS1184" s="134"/>
      <c r="AT1184" s="133" t="s">
        <v>9586</v>
      </c>
      <c r="AU1184" s="133" t="s">
        <v>1764</v>
      </c>
      <c r="AV1184" s="133" t="s">
        <v>9598</v>
      </c>
      <c r="AW1184" s="133" t="s">
        <v>9629</v>
      </c>
    </row>
    <row r="1185" spans="1:49" x14ac:dyDescent="0.25">
      <c r="A1185" s="80" t="s">
        <v>1800</v>
      </c>
      <c r="B1185" s="80" t="s">
        <v>1815</v>
      </c>
      <c r="C1185" s="80" t="s">
        <v>10540</v>
      </c>
      <c r="D1185" s="80" t="s">
        <v>10541</v>
      </c>
      <c r="E1185" s="80" t="s">
        <v>1767</v>
      </c>
      <c r="F1185" s="80" t="s">
        <v>10542</v>
      </c>
      <c r="G1185" s="80" t="s">
        <v>9785</v>
      </c>
      <c r="H1185" s="80" t="s">
        <v>10543</v>
      </c>
      <c r="I1185" s="80" t="s">
        <v>5377</v>
      </c>
      <c r="K1185" s="80" t="s">
        <v>12342</v>
      </c>
      <c r="L1185" s="80" t="s">
        <v>12175</v>
      </c>
      <c r="M1185" s="80" t="s">
        <v>12524</v>
      </c>
      <c r="N1185" s="80" t="s">
        <v>12518</v>
      </c>
      <c r="O1185" s="80" t="s">
        <v>3825</v>
      </c>
      <c r="P1185" s="80" t="s">
        <v>1</v>
      </c>
      <c r="Q1185" s="80" t="s">
        <v>5374</v>
      </c>
      <c r="R1185" s="80" t="s">
        <v>12525</v>
      </c>
      <c r="S1185" s="80" t="s">
        <v>1759</v>
      </c>
      <c r="T1185" s="80" t="s">
        <v>1759</v>
      </c>
      <c r="U1185" s="110">
        <v>800.25</v>
      </c>
      <c r="V1185" s="110">
        <v>400.125</v>
      </c>
      <c r="W1185" s="91">
        <v>200.0625</v>
      </c>
      <c r="X1185" s="91">
        <v>200.0625</v>
      </c>
      <c r="Y1185" s="110" t="s">
        <v>7087</v>
      </c>
      <c r="Z1185" s="110" t="s">
        <v>1</v>
      </c>
      <c r="AB1185" s="133" t="s">
        <v>12995</v>
      </c>
      <c r="AC1185" s="133" t="s">
        <v>12995</v>
      </c>
      <c r="AD1185" s="133" t="s">
        <v>1759</v>
      </c>
      <c r="AE1185" s="79">
        <v>1</v>
      </c>
      <c r="AF1185" s="79" t="s">
        <v>15798</v>
      </c>
      <c r="AG1185" s="134"/>
      <c r="AH1185" s="134"/>
      <c r="AI1185" s="134"/>
      <c r="AJ1185" s="134"/>
      <c r="AK1185" s="134">
        <v>48.314999999999998</v>
      </c>
      <c r="AL1185" s="134">
        <v>16.22</v>
      </c>
      <c r="AM1185" s="134">
        <v>9.5950000000000006</v>
      </c>
      <c r="AN1185" s="134">
        <v>34.598999999999997</v>
      </c>
      <c r="AO1185" s="134">
        <v>4.351</v>
      </c>
      <c r="AP1185" s="134"/>
      <c r="AQ1185" s="134"/>
      <c r="AR1185" s="134"/>
      <c r="AS1185" s="134"/>
      <c r="AT1185" s="133" t="s">
        <v>1764</v>
      </c>
      <c r="AU1185" s="133" t="s">
        <v>1769</v>
      </c>
      <c r="AV1185" s="133" t="s">
        <v>9603</v>
      </c>
      <c r="AW1185" s="133" t="s">
        <v>9630</v>
      </c>
    </row>
    <row r="1186" spans="1:49" x14ac:dyDescent="0.25">
      <c r="A1186" s="80" t="s">
        <v>1800</v>
      </c>
      <c r="B1186" s="80" t="s">
        <v>1801</v>
      </c>
      <c r="C1186" s="80" t="s">
        <v>10231</v>
      </c>
      <c r="D1186" s="80" t="s">
        <v>10232</v>
      </c>
      <c r="E1186" s="80" t="s">
        <v>1767</v>
      </c>
      <c r="F1186" s="80" t="s">
        <v>9743</v>
      </c>
      <c r="G1186" s="80" t="s">
        <v>9744</v>
      </c>
      <c r="H1186" s="80" t="s">
        <v>9732</v>
      </c>
      <c r="I1186" s="80" t="s">
        <v>5377</v>
      </c>
      <c r="K1186" s="80" t="s">
        <v>12356</v>
      </c>
      <c r="L1186" s="80" t="s">
        <v>1211</v>
      </c>
      <c r="M1186" s="80" t="s">
        <v>3029</v>
      </c>
      <c r="N1186" s="80" t="s">
        <v>3458</v>
      </c>
      <c r="O1186" s="80" t="s">
        <v>3537</v>
      </c>
      <c r="P1186" s="80" t="s">
        <v>5114</v>
      </c>
      <c r="Q1186" s="80" t="s">
        <v>5374</v>
      </c>
      <c r="R1186" s="80" t="s">
        <v>6616</v>
      </c>
      <c r="S1186" s="80" t="s">
        <v>1765</v>
      </c>
      <c r="T1186" s="80" t="s">
        <v>1757</v>
      </c>
      <c r="U1186" s="110">
        <v>5.05</v>
      </c>
      <c r="V1186" s="110">
        <v>30.3</v>
      </c>
      <c r="W1186" s="91">
        <v>1.2625</v>
      </c>
      <c r="X1186" s="91">
        <v>15.15</v>
      </c>
      <c r="Y1186" s="110" t="s">
        <v>7087</v>
      </c>
      <c r="Z1186" s="110" t="s">
        <v>1</v>
      </c>
      <c r="AB1186" s="133" t="s">
        <v>8326</v>
      </c>
      <c r="AC1186" s="133" t="s">
        <v>8326</v>
      </c>
      <c r="AD1186" s="133" t="s">
        <v>1759</v>
      </c>
      <c r="AE1186" s="79">
        <v>12</v>
      </c>
      <c r="AF1186" s="79" t="s">
        <v>11127</v>
      </c>
      <c r="AG1186" s="134">
        <v>0.625</v>
      </c>
      <c r="AH1186" s="134">
        <v>5</v>
      </c>
      <c r="AI1186" s="134">
        <v>5</v>
      </c>
      <c r="AJ1186" s="134">
        <v>0.09</v>
      </c>
      <c r="AK1186" s="134">
        <v>10.125</v>
      </c>
      <c r="AL1186" s="134">
        <v>5.375</v>
      </c>
      <c r="AM1186" s="134">
        <v>5.5</v>
      </c>
      <c r="AN1186" s="134">
        <v>1.25</v>
      </c>
      <c r="AO1186" s="134">
        <v>0.17299999999999999</v>
      </c>
      <c r="AP1186" s="134">
        <v>5.5E-2</v>
      </c>
      <c r="AQ1186" s="134">
        <v>10</v>
      </c>
      <c r="AR1186" s="134">
        <v>10</v>
      </c>
      <c r="AS1186" s="134">
        <v>6.0000000000000001E-3</v>
      </c>
      <c r="AT1186" s="133" t="s">
        <v>1768</v>
      </c>
      <c r="AU1186" s="133" t="s">
        <v>1760</v>
      </c>
      <c r="AV1186" s="133" t="s">
        <v>9601</v>
      </c>
      <c r="AW1186" s="133" t="s">
        <v>9630</v>
      </c>
    </row>
    <row r="1187" spans="1:49" x14ac:dyDescent="0.25">
      <c r="A1187" s="80" t="s">
        <v>1776</v>
      </c>
      <c r="B1187" s="80" t="s">
        <v>1803</v>
      </c>
      <c r="C1187" s="80" t="s">
        <v>10674</v>
      </c>
      <c r="D1187" s="80" t="s">
        <v>10675</v>
      </c>
      <c r="E1187" s="80" t="s">
        <v>1785</v>
      </c>
      <c r="F1187" s="80" t="s">
        <v>10676</v>
      </c>
      <c r="G1187" s="80" t="s">
        <v>10224</v>
      </c>
      <c r="H1187" s="80" t="s">
        <v>10677</v>
      </c>
      <c r="I1187" s="80" t="s">
        <v>9635</v>
      </c>
      <c r="K1187" s="80" t="s">
        <v>13933</v>
      </c>
      <c r="L1187" s="80" t="s">
        <v>637</v>
      </c>
      <c r="M1187" s="80" t="s">
        <v>2992</v>
      </c>
      <c r="N1187" s="80" t="s">
        <v>3405</v>
      </c>
      <c r="O1187" s="80" t="s">
        <v>3908</v>
      </c>
      <c r="P1187" s="80" t="s">
        <v>5082</v>
      </c>
      <c r="Q1187" s="80" t="s">
        <v>5374</v>
      </c>
      <c r="R1187" s="80" t="s">
        <v>6579</v>
      </c>
      <c r="S1187" s="80" t="s">
        <v>1760</v>
      </c>
      <c r="T1187" s="80" t="s">
        <v>1757</v>
      </c>
      <c r="U1187" s="110">
        <v>4.2</v>
      </c>
      <c r="V1187" s="110">
        <v>25.2</v>
      </c>
      <c r="W1187" s="91">
        <v>2.0947499999999999</v>
      </c>
      <c r="X1187" s="91">
        <v>25.137</v>
      </c>
      <c r="Y1187" s="110" t="s">
        <v>14933</v>
      </c>
      <c r="Z1187" s="110" t="s">
        <v>1</v>
      </c>
      <c r="AB1187" s="133" t="s">
        <v>8289</v>
      </c>
      <c r="AC1187" s="133" t="s">
        <v>9390</v>
      </c>
      <c r="AD1187" s="133" t="s">
        <v>1757</v>
      </c>
      <c r="AE1187" s="79">
        <v>144</v>
      </c>
      <c r="AF1187" s="79" t="s">
        <v>11347</v>
      </c>
      <c r="AG1187" s="134">
        <v>0.15</v>
      </c>
      <c r="AH1187" s="134">
        <v>10.25</v>
      </c>
      <c r="AI1187" s="134">
        <v>16</v>
      </c>
      <c r="AJ1187" s="134">
        <v>0.24</v>
      </c>
      <c r="AK1187" s="134">
        <v>16.25</v>
      </c>
      <c r="AL1187" s="134">
        <v>10.5</v>
      </c>
      <c r="AM1187" s="134">
        <v>3.5</v>
      </c>
      <c r="AN1187" s="134">
        <v>3</v>
      </c>
      <c r="AO1187" s="134">
        <v>0.34599999999999997</v>
      </c>
      <c r="AP1187" s="134">
        <v>0</v>
      </c>
      <c r="AQ1187" s="134">
        <v>14.25</v>
      </c>
      <c r="AR1187" s="134">
        <v>10</v>
      </c>
      <c r="AS1187" s="134"/>
      <c r="AT1187" s="133" t="s">
        <v>1783</v>
      </c>
      <c r="AU1187" s="133" t="s">
        <v>7070</v>
      </c>
      <c r="AV1187" s="133" t="s">
        <v>9618</v>
      </c>
      <c r="AW1187" s="133" t="s">
        <v>9629</v>
      </c>
    </row>
    <row r="1188" spans="1:49" x14ac:dyDescent="0.25">
      <c r="A1188" s="80" t="s">
        <v>1800</v>
      </c>
      <c r="B1188" s="80" t="s">
        <v>1815</v>
      </c>
      <c r="C1188" s="80" t="s">
        <v>10540</v>
      </c>
      <c r="D1188" s="80" t="s">
        <v>10541</v>
      </c>
      <c r="E1188" s="80" t="s">
        <v>1767</v>
      </c>
      <c r="F1188" s="80" t="s">
        <v>10542</v>
      </c>
      <c r="G1188" s="80" t="s">
        <v>9785</v>
      </c>
      <c r="H1188" s="80" t="s">
        <v>10543</v>
      </c>
      <c r="I1188" s="80" t="s">
        <v>5377</v>
      </c>
      <c r="K1188" s="80" t="s">
        <v>12342</v>
      </c>
      <c r="L1188" s="80" t="s">
        <v>12176</v>
      </c>
      <c r="M1188" s="80" t="s">
        <v>12527</v>
      </c>
      <c r="N1188" s="80" t="s">
        <v>12518</v>
      </c>
      <c r="O1188" s="80" t="s">
        <v>3825</v>
      </c>
      <c r="P1188" s="80" t="s">
        <v>1</v>
      </c>
      <c r="Q1188" s="80" t="s">
        <v>5374</v>
      </c>
      <c r="R1188" s="80" t="s">
        <v>12528</v>
      </c>
      <c r="S1188" s="80" t="s">
        <v>1759</v>
      </c>
      <c r="T1188" s="80" t="s">
        <v>1759</v>
      </c>
      <c r="U1188" s="110">
        <v>800.25</v>
      </c>
      <c r="V1188" s="110">
        <v>400.125</v>
      </c>
      <c r="W1188" s="91">
        <v>200.0625</v>
      </c>
      <c r="X1188" s="91">
        <v>200.0625</v>
      </c>
      <c r="Y1188" s="110" t="s">
        <v>7087</v>
      </c>
      <c r="Z1188" s="110" t="s">
        <v>1</v>
      </c>
      <c r="AB1188" s="133" t="s">
        <v>12996</v>
      </c>
      <c r="AC1188" s="133" t="s">
        <v>12996</v>
      </c>
      <c r="AD1188" s="133" t="s">
        <v>1759</v>
      </c>
      <c r="AE1188" s="79">
        <v>1</v>
      </c>
      <c r="AF1188" s="79" t="s">
        <v>15798</v>
      </c>
      <c r="AG1188" s="134"/>
      <c r="AH1188" s="134"/>
      <c r="AI1188" s="134"/>
      <c r="AJ1188" s="134"/>
      <c r="AK1188" s="134">
        <v>48.314999999999998</v>
      </c>
      <c r="AL1188" s="134">
        <v>16.22</v>
      </c>
      <c r="AM1188" s="134">
        <v>9.5950000000000006</v>
      </c>
      <c r="AN1188" s="134">
        <v>34.598999999999997</v>
      </c>
      <c r="AO1188" s="134">
        <v>4.351</v>
      </c>
      <c r="AP1188" s="134"/>
      <c r="AQ1188" s="134"/>
      <c r="AR1188" s="134"/>
      <c r="AS1188" s="134"/>
      <c r="AT1188" s="133" t="s">
        <v>1764</v>
      </c>
      <c r="AU1188" s="133" t="s">
        <v>1769</v>
      </c>
      <c r="AV1188" s="133" t="s">
        <v>9603</v>
      </c>
      <c r="AW1188" s="133" t="s">
        <v>9630</v>
      </c>
    </row>
    <row r="1189" spans="1:49" x14ac:dyDescent="0.25">
      <c r="A1189" s="80" t="s">
        <v>1800</v>
      </c>
      <c r="B1189" s="80" t="s">
        <v>1815</v>
      </c>
      <c r="C1189" s="80" t="s">
        <v>10422</v>
      </c>
      <c r="D1189" s="80" t="s">
        <v>10423</v>
      </c>
      <c r="E1189" s="80" t="s">
        <v>1778</v>
      </c>
      <c r="F1189" s="80" t="s">
        <v>10424</v>
      </c>
      <c r="G1189" s="80" t="s">
        <v>10425</v>
      </c>
      <c r="H1189" s="80" t="s">
        <v>10426</v>
      </c>
      <c r="I1189" s="80" t="s">
        <v>9635</v>
      </c>
      <c r="K1189" s="80" t="s">
        <v>12337</v>
      </c>
      <c r="L1189" s="80" t="s">
        <v>11445</v>
      </c>
      <c r="M1189" s="80" t="s">
        <v>11527</v>
      </c>
      <c r="N1189" s="80" t="s">
        <v>10961</v>
      </c>
      <c r="O1189" s="80" t="s">
        <v>11691</v>
      </c>
      <c r="P1189" s="80" t="s">
        <v>11692</v>
      </c>
      <c r="Q1189" s="80" t="s">
        <v>5374</v>
      </c>
      <c r="R1189" s="80" t="s">
        <v>11693</v>
      </c>
      <c r="S1189" s="80" t="s">
        <v>1760</v>
      </c>
      <c r="T1189" s="80" t="s">
        <v>1757</v>
      </c>
      <c r="U1189" s="110">
        <v>3.35</v>
      </c>
      <c r="V1189" s="110">
        <v>20.100000000000001</v>
      </c>
      <c r="W1189" s="91">
        <v>1.2562500000000001</v>
      </c>
      <c r="X1189" s="91">
        <v>15.074999999999999</v>
      </c>
      <c r="Y1189" s="110" t="s">
        <v>7087</v>
      </c>
      <c r="Z1189" s="110" t="s">
        <v>1</v>
      </c>
      <c r="AB1189" s="133" t="s">
        <v>11963</v>
      </c>
      <c r="AC1189" s="133" t="s">
        <v>11964</v>
      </c>
      <c r="AD1189" s="133" t="s">
        <v>1762</v>
      </c>
      <c r="AE1189" s="79">
        <v>288</v>
      </c>
      <c r="AF1189" s="79" t="s">
        <v>11368</v>
      </c>
      <c r="AG1189" s="134">
        <v>0.09</v>
      </c>
      <c r="AH1189" s="134">
        <v>3</v>
      </c>
      <c r="AI1189" s="134">
        <v>8</v>
      </c>
      <c r="AJ1189" s="134">
        <v>7.1999999999999995E-2</v>
      </c>
      <c r="AK1189" s="134">
        <v>8.25</v>
      </c>
      <c r="AL1189" s="134">
        <v>3.25</v>
      </c>
      <c r="AM1189" s="134">
        <v>1.25</v>
      </c>
      <c r="AN1189" s="134">
        <v>0.9</v>
      </c>
      <c r="AO1189" s="134">
        <v>1.9E-2</v>
      </c>
      <c r="AP1189" s="134">
        <v>0</v>
      </c>
      <c r="AQ1189" s="134">
        <v>3</v>
      </c>
      <c r="AR1189" s="134">
        <v>6</v>
      </c>
      <c r="AS1189" s="134"/>
      <c r="AT1189" s="133" t="s">
        <v>9592</v>
      </c>
      <c r="AU1189" s="133" t="s">
        <v>9574</v>
      </c>
      <c r="AV1189" s="133" t="s">
        <v>9597</v>
      </c>
      <c r="AW1189" s="133" t="s">
        <v>9628</v>
      </c>
    </row>
    <row r="1190" spans="1:49" x14ac:dyDescent="0.25">
      <c r="A1190" s="80" t="s">
        <v>1800</v>
      </c>
      <c r="B1190" s="80" t="s">
        <v>1801</v>
      </c>
      <c r="C1190" s="80" t="s">
        <v>10229</v>
      </c>
      <c r="D1190" s="80" t="s">
        <v>10230</v>
      </c>
      <c r="E1190" s="80" t="s">
        <v>1767</v>
      </c>
      <c r="F1190" s="80" t="s">
        <v>9731</v>
      </c>
      <c r="G1190" s="80" t="s">
        <v>9668</v>
      </c>
      <c r="H1190" s="80" t="s">
        <v>9732</v>
      </c>
      <c r="I1190" s="80" t="s">
        <v>5377</v>
      </c>
      <c r="K1190" s="80" t="s">
        <v>12356</v>
      </c>
      <c r="L1190" s="80" t="s">
        <v>1060</v>
      </c>
      <c r="M1190" s="80" t="s">
        <v>3032</v>
      </c>
      <c r="N1190" s="80" t="s">
        <v>3458</v>
      </c>
      <c r="O1190" s="80" t="s">
        <v>3547</v>
      </c>
      <c r="P1190" s="80" t="s">
        <v>5116</v>
      </c>
      <c r="Q1190" s="80" t="s">
        <v>5374</v>
      </c>
      <c r="R1190" s="80" t="s">
        <v>6619</v>
      </c>
      <c r="S1190" s="80" t="s">
        <v>1765</v>
      </c>
      <c r="T1190" s="80" t="s">
        <v>1757</v>
      </c>
      <c r="U1190" s="110">
        <v>6.2</v>
      </c>
      <c r="V1190" s="110">
        <v>37.200000000000003</v>
      </c>
      <c r="W1190" s="91">
        <v>1.55</v>
      </c>
      <c r="X1190" s="91">
        <v>18.600000000000001</v>
      </c>
      <c r="Y1190" s="110" t="s">
        <v>7087</v>
      </c>
      <c r="Z1190" s="110" t="s">
        <v>1</v>
      </c>
      <c r="AB1190" s="133" t="s">
        <v>8329</v>
      </c>
      <c r="AC1190" s="133" t="s">
        <v>8329</v>
      </c>
      <c r="AD1190" s="133" t="s">
        <v>1759</v>
      </c>
      <c r="AE1190" s="79">
        <v>12</v>
      </c>
      <c r="AF1190" s="79" t="s">
        <v>11113</v>
      </c>
      <c r="AG1190" s="134">
        <v>0.625</v>
      </c>
      <c r="AH1190" s="134">
        <v>6.5</v>
      </c>
      <c r="AI1190" s="134">
        <v>6.5</v>
      </c>
      <c r="AJ1190" s="134">
        <v>0.13900000000000001</v>
      </c>
      <c r="AK1190" s="134">
        <v>10.845000000000001</v>
      </c>
      <c r="AL1190" s="134">
        <v>6.8449999999999998</v>
      </c>
      <c r="AM1190" s="134">
        <v>6.8150000000000004</v>
      </c>
      <c r="AN1190" s="134">
        <v>1.9610000000000001</v>
      </c>
      <c r="AO1190" s="134">
        <v>0.29299999999999998</v>
      </c>
      <c r="AP1190" s="134">
        <v>5.5E-2</v>
      </c>
      <c r="AQ1190" s="134">
        <v>12.875</v>
      </c>
      <c r="AR1190" s="134">
        <v>12.75</v>
      </c>
      <c r="AS1190" s="134">
        <v>8.9999999999999993E-3</v>
      </c>
      <c r="AT1190" s="133" t="s">
        <v>1761</v>
      </c>
      <c r="AU1190" s="133" t="s">
        <v>7077</v>
      </c>
      <c r="AV1190" s="133" t="s">
        <v>9601</v>
      </c>
      <c r="AW1190" s="133" t="s">
        <v>9630</v>
      </c>
    </row>
    <row r="1191" spans="1:49" x14ac:dyDescent="0.25">
      <c r="A1191" s="80" t="s">
        <v>1800</v>
      </c>
      <c r="B1191" s="80" t="s">
        <v>1815</v>
      </c>
      <c r="C1191" s="80" t="s">
        <v>10231</v>
      </c>
      <c r="D1191" s="80" t="s">
        <v>10232</v>
      </c>
      <c r="E1191" s="80" t="s">
        <v>1767</v>
      </c>
      <c r="F1191" s="80" t="s">
        <v>9743</v>
      </c>
      <c r="G1191" s="80" t="s">
        <v>9744</v>
      </c>
      <c r="H1191" s="80" t="s">
        <v>9732</v>
      </c>
      <c r="I1191" s="80" t="s">
        <v>5377</v>
      </c>
      <c r="K1191" s="80" t="s">
        <v>12342</v>
      </c>
      <c r="L1191" s="80" t="s">
        <v>12177</v>
      </c>
      <c r="M1191" s="80" t="s">
        <v>12531</v>
      </c>
      <c r="N1191" s="80" t="s">
        <v>12518</v>
      </c>
      <c r="O1191" s="80" t="s">
        <v>3537</v>
      </c>
      <c r="P1191" s="80" t="s">
        <v>14001</v>
      </c>
      <c r="Q1191" s="80" t="s">
        <v>5374</v>
      </c>
      <c r="R1191" s="80" t="s">
        <v>12532</v>
      </c>
      <c r="S1191" s="80" t="s">
        <v>1765</v>
      </c>
      <c r="T1191" s="80" t="s">
        <v>1757</v>
      </c>
      <c r="U1191" s="110">
        <v>5.05</v>
      </c>
      <c r="V1191" s="110">
        <v>30.3</v>
      </c>
      <c r="W1191" s="91">
        <v>1.2625</v>
      </c>
      <c r="X1191" s="91">
        <v>15.15</v>
      </c>
      <c r="Y1191" s="110" t="s">
        <v>7087</v>
      </c>
      <c r="Z1191" s="110" t="s">
        <v>1</v>
      </c>
      <c r="AB1191" s="133" t="s">
        <v>12997</v>
      </c>
      <c r="AC1191" s="133" t="s">
        <v>12997</v>
      </c>
      <c r="AD1191" s="133" t="s">
        <v>1759</v>
      </c>
      <c r="AE1191" s="79">
        <v>12</v>
      </c>
      <c r="AF1191" s="79" t="s">
        <v>11127</v>
      </c>
      <c r="AG1191" s="134">
        <v>0.625</v>
      </c>
      <c r="AH1191" s="134">
        <v>5</v>
      </c>
      <c r="AI1191" s="134">
        <v>5</v>
      </c>
      <c r="AJ1191" s="134">
        <v>0.09</v>
      </c>
      <c r="AK1191" s="134">
        <v>10.125</v>
      </c>
      <c r="AL1191" s="134">
        <v>5.375</v>
      </c>
      <c r="AM1191" s="134">
        <v>5.5</v>
      </c>
      <c r="AN1191" s="134">
        <v>1.25</v>
      </c>
      <c r="AO1191" s="134">
        <v>0.17299999999999999</v>
      </c>
      <c r="AP1191" s="134">
        <v>5.5E-2</v>
      </c>
      <c r="AQ1191" s="134">
        <v>10</v>
      </c>
      <c r="AR1191" s="134">
        <v>10</v>
      </c>
      <c r="AS1191" s="134">
        <v>6.0000000000000001E-3</v>
      </c>
      <c r="AT1191" s="133" t="s">
        <v>1768</v>
      </c>
      <c r="AU1191" s="133" t="s">
        <v>1760</v>
      </c>
      <c r="AV1191" s="133" t="s">
        <v>9601</v>
      </c>
      <c r="AW1191" s="133" t="s">
        <v>9630</v>
      </c>
    </row>
    <row r="1192" spans="1:49" x14ac:dyDescent="0.25">
      <c r="A1192" s="80" t="s">
        <v>1779</v>
      </c>
      <c r="B1192" s="80" t="s">
        <v>1789</v>
      </c>
      <c r="C1192" s="80" t="s">
        <v>10142</v>
      </c>
      <c r="D1192" s="80" t="s">
        <v>10143</v>
      </c>
      <c r="E1192" s="80" t="s">
        <v>7086</v>
      </c>
      <c r="F1192" s="80" t="s">
        <v>10144</v>
      </c>
      <c r="G1192" s="80" t="s">
        <v>9700</v>
      </c>
      <c r="H1192" s="80" t="s">
        <v>10145</v>
      </c>
      <c r="I1192" s="80" t="s">
        <v>5377</v>
      </c>
      <c r="K1192" s="80" t="s">
        <v>1820</v>
      </c>
      <c r="L1192" s="80" t="s">
        <v>880</v>
      </c>
      <c r="M1192" s="80" t="s">
        <v>2649</v>
      </c>
      <c r="N1192" s="80" t="s">
        <v>3389</v>
      </c>
      <c r="O1192" s="80" t="s">
        <v>3671</v>
      </c>
      <c r="P1192" s="80" t="s">
        <v>4757</v>
      </c>
      <c r="Q1192" s="80" t="s">
        <v>5374</v>
      </c>
      <c r="R1192" s="80" t="s">
        <v>6217</v>
      </c>
      <c r="S1192" s="80" t="s">
        <v>1759</v>
      </c>
      <c r="T1192" s="80" t="s">
        <v>1758</v>
      </c>
      <c r="U1192" s="110">
        <v>9.9499999999999993</v>
      </c>
      <c r="V1192" s="110">
        <v>29.85</v>
      </c>
      <c r="W1192" s="91">
        <v>2.8855</v>
      </c>
      <c r="X1192" s="91">
        <v>17.312999999999999</v>
      </c>
      <c r="Y1192" s="110" t="s">
        <v>14932</v>
      </c>
      <c r="Z1192" s="110" t="s">
        <v>1</v>
      </c>
      <c r="AB1192" s="133" t="s">
        <v>7927</v>
      </c>
      <c r="AC1192" s="133" t="s">
        <v>9223</v>
      </c>
      <c r="AD1192" s="133" t="s">
        <v>1760</v>
      </c>
      <c r="AE1192" s="79">
        <v>48</v>
      </c>
      <c r="AF1192" s="79" t="s">
        <v>11141</v>
      </c>
      <c r="AG1192" s="134">
        <v>0.25</v>
      </c>
      <c r="AH1192" s="134">
        <v>7.5</v>
      </c>
      <c r="AI1192" s="134">
        <v>16.25</v>
      </c>
      <c r="AJ1192" s="134">
        <v>0.26</v>
      </c>
      <c r="AK1192" s="134">
        <v>14.125</v>
      </c>
      <c r="AL1192" s="134">
        <v>7.5</v>
      </c>
      <c r="AM1192" s="134">
        <v>1</v>
      </c>
      <c r="AN1192" s="134">
        <v>1.6</v>
      </c>
      <c r="AO1192" s="134">
        <v>6.0999999999999999E-2</v>
      </c>
      <c r="AP1192" s="134">
        <v>0.01</v>
      </c>
      <c r="AQ1192" s="134">
        <v>102</v>
      </c>
      <c r="AR1192" s="134">
        <v>54</v>
      </c>
      <c r="AS1192" s="134"/>
      <c r="AT1192" s="133" t="s">
        <v>1773</v>
      </c>
      <c r="AU1192" s="133" t="s">
        <v>7074</v>
      </c>
      <c r="AV1192" s="133" t="s">
        <v>9602</v>
      </c>
      <c r="AW1192" s="133" t="s">
        <v>9629</v>
      </c>
    </row>
    <row r="1193" spans="1:49" x14ac:dyDescent="0.25">
      <c r="A1193" s="80" t="s">
        <v>1776</v>
      </c>
      <c r="B1193" s="80" t="s">
        <v>1777</v>
      </c>
      <c r="C1193" s="80" t="s">
        <v>10640</v>
      </c>
      <c r="D1193" s="80" t="s">
        <v>10641</v>
      </c>
      <c r="E1193" s="80" t="s">
        <v>7086</v>
      </c>
      <c r="F1193" s="80" t="s">
        <v>10642</v>
      </c>
      <c r="G1193" s="80" t="s">
        <v>9729</v>
      </c>
      <c r="H1193" s="80" t="s">
        <v>10643</v>
      </c>
      <c r="I1193" s="80" t="s">
        <v>9635</v>
      </c>
      <c r="K1193" s="80" t="s">
        <v>13933</v>
      </c>
      <c r="L1193" s="80" t="s">
        <v>1179</v>
      </c>
      <c r="M1193" s="80" t="s">
        <v>2999</v>
      </c>
      <c r="N1193" s="80" t="s">
        <v>3363</v>
      </c>
      <c r="O1193" s="80" t="s">
        <v>3911</v>
      </c>
      <c r="P1193" s="80" t="s">
        <v>5089</v>
      </c>
      <c r="Q1193" s="80" t="s">
        <v>5374</v>
      </c>
      <c r="R1193" s="80" t="s">
        <v>6586</v>
      </c>
      <c r="S1193" s="80" t="s">
        <v>1760</v>
      </c>
      <c r="T1193" s="80" t="s">
        <v>1757</v>
      </c>
      <c r="U1193" s="110">
        <v>6.8</v>
      </c>
      <c r="V1193" s="110">
        <v>40.799999999999997</v>
      </c>
      <c r="W1193" s="91">
        <v>2.9580000000000002</v>
      </c>
      <c r="X1193" s="91">
        <v>35.496000000000002</v>
      </c>
      <c r="Y1193" s="110" t="s">
        <v>14932</v>
      </c>
      <c r="Z1193" s="110" t="s">
        <v>1</v>
      </c>
      <c r="AB1193" s="133" t="s">
        <v>8296</v>
      </c>
      <c r="AC1193" s="133" t="s">
        <v>8296</v>
      </c>
      <c r="AD1193" s="133" t="s">
        <v>1759</v>
      </c>
      <c r="AE1193" s="79">
        <v>12</v>
      </c>
      <c r="AF1193" s="79" t="s">
        <v>11333</v>
      </c>
      <c r="AG1193" s="134">
        <v>3.75</v>
      </c>
      <c r="AH1193" s="134">
        <v>3.75</v>
      </c>
      <c r="AI1193" s="134">
        <v>7</v>
      </c>
      <c r="AJ1193" s="134">
        <v>0.248</v>
      </c>
      <c r="AK1193" s="134">
        <v>11.5</v>
      </c>
      <c r="AL1193" s="134">
        <v>9.75</v>
      </c>
      <c r="AM1193" s="134">
        <v>8</v>
      </c>
      <c r="AN1193" s="134">
        <v>3.1</v>
      </c>
      <c r="AO1193" s="134">
        <v>0.51900000000000002</v>
      </c>
      <c r="AP1193" s="134">
        <v>3.5</v>
      </c>
      <c r="AQ1193" s="134">
        <v>3.5</v>
      </c>
      <c r="AR1193" s="134">
        <v>4.25</v>
      </c>
      <c r="AS1193" s="134">
        <v>0.05</v>
      </c>
      <c r="AT1193" s="133" t="s">
        <v>1795</v>
      </c>
      <c r="AU1193" s="133" t="s">
        <v>1758</v>
      </c>
      <c r="AV1193" s="133" t="s">
        <v>9598</v>
      </c>
      <c r="AW1193" s="133" t="s">
        <v>9629</v>
      </c>
    </row>
    <row r="1194" spans="1:49" x14ac:dyDescent="0.25">
      <c r="A1194" s="80" t="s">
        <v>1800</v>
      </c>
      <c r="B1194" s="80" t="s">
        <v>1815</v>
      </c>
      <c r="C1194" s="80" t="s">
        <v>10422</v>
      </c>
      <c r="D1194" s="80" t="s">
        <v>10423</v>
      </c>
      <c r="E1194" s="80" t="s">
        <v>1778</v>
      </c>
      <c r="F1194" s="80" t="s">
        <v>10424</v>
      </c>
      <c r="G1194" s="80" t="s">
        <v>10425</v>
      </c>
      <c r="H1194" s="80" t="s">
        <v>10426</v>
      </c>
      <c r="I1194" s="80" t="s">
        <v>9635</v>
      </c>
      <c r="K1194" s="80" t="s">
        <v>12337</v>
      </c>
      <c r="L1194" s="80" t="s">
        <v>11446</v>
      </c>
      <c r="M1194" s="80" t="s">
        <v>11528</v>
      </c>
      <c r="N1194" s="80" t="s">
        <v>10961</v>
      </c>
      <c r="O1194" s="80" t="s">
        <v>11694</v>
      </c>
      <c r="P1194" s="80" t="s">
        <v>11695</v>
      </c>
      <c r="Q1194" s="80" t="s">
        <v>5374</v>
      </c>
      <c r="R1194" s="80" t="s">
        <v>11696</v>
      </c>
      <c r="S1194" s="80" t="s">
        <v>1760</v>
      </c>
      <c r="T1194" s="80" t="s">
        <v>1757</v>
      </c>
      <c r="U1194" s="110">
        <v>3.35</v>
      </c>
      <c r="V1194" s="110">
        <v>20.100000000000001</v>
      </c>
      <c r="W1194" s="91">
        <v>1.2562500000000001</v>
      </c>
      <c r="X1194" s="91">
        <v>15.074999999999999</v>
      </c>
      <c r="Y1194" s="110" t="s">
        <v>7087</v>
      </c>
      <c r="Z1194" s="110" t="s">
        <v>1</v>
      </c>
      <c r="AB1194" s="133" t="s">
        <v>11965</v>
      </c>
      <c r="AC1194" s="133" t="s">
        <v>11966</v>
      </c>
      <c r="AD1194" s="133" t="s">
        <v>1762</v>
      </c>
      <c r="AE1194" s="79">
        <v>288</v>
      </c>
      <c r="AF1194" s="79" t="s">
        <v>11368</v>
      </c>
      <c r="AG1194" s="134">
        <v>0.09</v>
      </c>
      <c r="AH1194" s="134">
        <v>3</v>
      </c>
      <c r="AI1194" s="134">
        <v>8</v>
      </c>
      <c r="AJ1194" s="134">
        <v>7.1999999999999995E-2</v>
      </c>
      <c r="AK1194" s="134">
        <v>8.25</v>
      </c>
      <c r="AL1194" s="134">
        <v>3.25</v>
      </c>
      <c r="AM1194" s="134">
        <v>1.25</v>
      </c>
      <c r="AN1194" s="134">
        <v>0.9</v>
      </c>
      <c r="AO1194" s="134">
        <v>1.9E-2</v>
      </c>
      <c r="AP1194" s="134">
        <v>0</v>
      </c>
      <c r="AQ1194" s="134">
        <v>3</v>
      </c>
      <c r="AR1194" s="134">
        <v>6</v>
      </c>
      <c r="AS1194" s="134"/>
      <c r="AT1194" s="133" t="s">
        <v>9592</v>
      </c>
      <c r="AU1194" s="133" t="s">
        <v>9574</v>
      </c>
      <c r="AV1194" s="133" t="s">
        <v>9597</v>
      </c>
      <c r="AW1194" s="133" t="s">
        <v>9628</v>
      </c>
    </row>
    <row r="1195" spans="1:49" x14ac:dyDescent="0.25">
      <c r="A1195" s="80" t="s">
        <v>1800</v>
      </c>
      <c r="B1195" s="80" t="s">
        <v>1801</v>
      </c>
      <c r="C1195" s="80" t="s">
        <v>10227</v>
      </c>
      <c r="D1195" s="80" t="s">
        <v>10228</v>
      </c>
      <c r="E1195" s="80" t="s">
        <v>1767</v>
      </c>
      <c r="F1195" s="80" t="s">
        <v>9694</v>
      </c>
      <c r="G1195" s="80" t="s">
        <v>9695</v>
      </c>
      <c r="H1195" s="80" t="s">
        <v>9696</v>
      </c>
      <c r="I1195" s="80" t="s">
        <v>5377</v>
      </c>
      <c r="K1195" s="80" t="s">
        <v>12356</v>
      </c>
      <c r="L1195" s="80" t="s">
        <v>1213</v>
      </c>
      <c r="M1195" s="80" t="s">
        <v>3034</v>
      </c>
      <c r="N1195" s="80" t="s">
        <v>3458</v>
      </c>
      <c r="O1195" s="80" t="s">
        <v>3527</v>
      </c>
      <c r="P1195" s="80" t="s">
        <v>5119</v>
      </c>
      <c r="Q1195" s="80" t="s">
        <v>5374</v>
      </c>
      <c r="R1195" s="80" t="s">
        <v>6621</v>
      </c>
      <c r="S1195" s="80" t="s">
        <v>1760</v>
      </c>
      <c r="T1195" s="80" t="s">
        <v>1757</v>
      </c>
      <c r="U1195" s="110">
        <v>5</v>
      </c>
      <c r="V1195" s="110">
        <v>30</v>
      </c>
      <c r="W1195" s="91">
        <v>1.25</v>
      </c>
      <c r="X1195" s="91">
        <v>15</v>
      </c>
      <c r="Y1195" s="110" t="s">
        <v>7087</v>
      </c>
      <c r="Z1195" s="110" t="s">
        <v>1</v>
      </c>
      <c r="AB1195" s="133" t="s">
        <v>8331</v>
      </c>
      <c r="AC1195" s="133" t="s">
        <v>8331</v>
      </c>
      <c r="AD1195" s="133" t="s">
        <v>1759</v>
      </c>
      <c r="AE1195" s="79">
        <v>12</v>
      </c>
      <c r="AF1195" s="79" t="s">
        <v>11091</v>
      </c>
      <c r="AG1195" s="134">
        <v>0.625</v>
      </c>
      <c r="AH1195" s="134">
        <v>6.875</v>
      </c>
      <c r="AI1195" s="134">
        <v>6.875</v>
      </c>
      <c r="AJ1195" s="134">
        <v>0.13100000000000001</v>
      </c>
      <c r="AK1195" s="134">
        <v>7.22</v>
      </c>
      <c r="AL1195" s="134">
        <v>6.8449999999999998</v>
      </c>
      <c r="AM1195" s="134">
        <v>7.44</v>
      </c>
      <c r="AN1195" s="134">
        <v>1.782</v>
      </c>
      <c r="AO1195" s="134">
        <v>0.21299999999999999</v>
      </c>
      <c r="AP1195" s="134">
        <v>0.5</v>
      </c>
      <c r="AQ1195" s="134">
        <v>6.75</v>
      </c>
      <c r="AR1195" s="134">
        <v>6.75</v>
      </c>
      <c r="AS1195" s="134">
        <v>1.6E-2</v>
      </c>
      <c r="AT1195" s="133" t="s">
        <v>9573</v>
      </c>
      <c r="AU1195" s="133" t="s">
        <v>1758</v>
      </c>
      <c r="AV1195" s="133" t="s">
        <v>9603</v>
      </c>
      <c r="AW1195" s="133" t="s">
        <v>9630</v>
      </c>
    </row>
    <row r="1196" spans="1:49" x14ac:dyDescent="0.25">
      <c r="A1196" s="80" t="s">
        <v>1779</v>
      </c>
      <c r="B1196" s="80" t="s">
        <v>1789</v>
      </c>
      <c r="C1196" s="80" t="s">
        <v>9567</v>
      </c>
      <c r="D1196" s="80" t="s">
        <v>9945</v>
      </c>
      <c r="E1196" s="80" t="s">
        <v>1785</v>
      </c>
      <c r="F1196" s="80" t="s">
        <v>9946</v>
      </c>
      <c r="G1196" s="80" t="s">
        <v>9947</v>
      </c>
      <c r="H1196" s="80" t="s">
        <v>9948</v>
      </c>
      <c r="I1196" s="80" t="s">
        <v>9635</v>
      </c>
      <c r="K1196" s="80" t="s">
        <v>1820</v>
      </c>
      <c r="L1196" s="80" t="s">
        <v>331</v>
      </c>
      <c r="M1196" s="80" t="s">
        <v>2666</v>
      </c>
      <c r="N1196" s="80" t="s">
        <v>3389</v>
      </c>
      <c r="O1196" s="80" t="s">
        <v>3592</v>
      </c>
      <c r="P1196" s="80" t="s">
        <v>4775</v>
      </c>
      <c r="Q1196" s="80" t="s">
        <v>5374</v>
      </c>
      <c r="R1196" s="80" t="s">
        <v>6235</v>
      </c>
      <c r="S1196" s="80" t="s">
        <v>1760</v>
      </c>
      <c r="T1196" s="80" t="s">
        <v>1757</v>
      </c>
      <c r="U1196" s="110">
        <v>4.75</v>
      </c>
      <c r="V1196" s="110">
        <v>28.5</v>
      </c>
      <c r="W1196" s="91">
        <v>2.3690600000000002</v>
      </c>
      <c r="X1196" s="91">
        <v>28.428750000000001</v>
      </c>
      <c r="Y1196" s="110" t="s">
        <v>14933</v>
      </c>
      <c r="Z1196" s="110" t="s">
        <v>1</v>
      </c>
      <c r="AB1196" s="133" t="s">
        <v>7945</v>
      </c>
      <c r="AC1196" s="133" t="s">
        <v>9234</v>
      </c>
      <c r="AD1196" s="133" t="s">
        <v>1757</v>
      </c>
      <c r="AE1196" s="79">
        <v>144</v>
      </c>
      <c r="AF1196" s="79" t="s">
        <v>11216</v>
      </c>
      <c r="AG1196" s="134">
        <v>6.3E-2</v>
      </c>
      <c r="AH1196" s="134">
        <v>7</v>
      </c>
      <c r="AI1196" s="134">
        <v>12</v>
      </c>
      <c r="AJ1196" s="134">
        <v>5.3999999999999999E-2</v>
      </c>
      <c r="AK1196" s="134">
        <v>12</v>
      </c>
      <c r="AL1196" s="134">
        <v>7</v>
      </c>
      <c r="AM1196" s="134">
        <v>1.25</v>
      </c>
      <c r="AN1196" s="134">
        <v>0.68</v>
      </c>
      <c r="AO1196" s="134">
        <v>6.0999999999999999E-2</v>
      </c>
      <c r="AP1196" s="134">
        <v>0.01</v>
      </c>
      <c r="AQ1196" s="134">
        <v>6.25</v>
      </c>
      <c r="AR1196" s="134">
        <v>8.8699999999999992</v>
      </c>
      <c r="AS1196" s="134"/>
      <c r="AT1196" s="133" t="s">
        <v>9556</v>
      </c>
      <c r="AU1196" s="133" t="s">
        <v>9574</v>
      </c>
      <c r="AV1196" s="133" t="s">
        <v>9612</v>
      </c>
      <c r="AW1196" s="133" t="s">
        <v>9629</v>
      </c>
    </row>
    <row r="1197" spans="1:49" x14ac:dyDescent="0.25">
      <c r="A1197" s="80" t="s">
        <v>1800</v>
      </c>
      <c r="B1197" s="80" t="s">
        <v>1815</v>
      </c>
      <c r="C1197" s="80" t="s">
        <v>10229</v>
      </c>
      <c r="D1197" s="80" t="s">
        <v>10230</v>
      </c>
      <c r="E1197" s="80" t="s">
        <v>1767</v>
      </c>
      <c r="F1197" s="80" t="s">
        <v>9731</v>
      </c>
      <c r="G1197" s="80" t="s">
        <v>9668</v>
      </c>
      <c r="H1197" s="80" t="s">
        <v>9732</v>
      </c>
      <c r="I1197" s="80" t="s">
        <v>5377</v>
      </c>
      <c r="K1197" s="80" t="s">
        <v>12342</v>
      </c>
      <c r="L1197" s="80" t="s">
        <v>12178</v>
      </c>
      <c r="M1197" s="80" t="s">
        <v>12534</v>
      </c>
      <c r="N1197" s="80" t="s">
        <v>12518</v>
      </c>
      <c r="O1197" s="80" t="s">
        <v>3547</v>
      </c>
      <c r="P1197" s="80" t="s">
        <v>14002</v>
      </c>
      <c r="Q1197" s="80" t="s">
        <v>5374</v>
      </c>
      <c r="R1197" s="80" t="s">
        <v>12535</v>
      </c>
      <c r="S1197" s="80" t="s">
        <v>1765</v>
      </c>
      <c r="T1197" s="80" t="s">
        <v>1757</v>
      </c>
      <c r="U1197" s="110">
        <v>6.2</v>
      </c>
      <c r="V1197" s="110">
        <v>37.200000000000003</v>
      </c>
      <c r="W1197" s="91">
        <v>1.55</v>
      </c>
      <c r="X1197" s="91">
        <v>18.600000000000001</v>
      </c>
      <c r="Y1197" s="110" t="s">
        <v>7087</v>
      </c>
      <c r="Z1197" s="110" t="s">
        <v>1</v>
      </c>
      <c r="AB1197" s="133" t="s">
        <v>12998</v>
      </c>
      <c r="AC1197" s="133" t="s">
        <v>12998</v>
      </c>
      <c r="AD1197" s="133" t="s">
        <v>1759</v>
      </c>
      <c r="AE1197" s="79">
        <v>12</v>
      </c>
      <c r="AF1197" s="79" t="s">
        <v>11113</v>
      </c>
      <c r="AG1197" s="134">
        <v>0.625</v>
      </c>
      <c r="AH1197" s="134">
        <v>6.5</v>
      </c>
      <c r="AI1197" s="134">
        <v>6.5</v>
      </c>
      <c r="AJ1197" s="134">
        <v>0.13900000000000001</v>
      </c>
      <c r="AK1197" s="134">
        <v>10.845000000000001</v>
      </c>
      <c r="AL1197" s="134">
        <v>6.8449999999999998</v>
      </c>
      <c r="AM1197" s="134">
        <v>6.8150000000000004</v>
      </c>
      <c r="AN1197" s="134">
        <v>1.9610000000000001</v>
      </c>
      <c r="AO1197" s="134">
        <v>0.29299999999999998</v>
      </c>
      <c r="AP1197" s="134">
        <v>5.5E-2</v>
      </c>
      <c r="AQ1197" s="134">
        <v>12.875</v>
      </c>
      <c r="AR1197" s="134">
        <v>12.75</v>
      </c>
      <c r="AS1197" s="134">
        <v>8.9999999999999993E-3</v>
      </c>
      <c r="AT1197" s="133" t="s">
        <v>1761</v>
      </c>
      <c r="AU1197" s="133" t="s">
        <v>7077</v>
      </c>
      <c r="AV1197" s="133" t="s">
        <v>9601</v>
      </c>
      <c r="AW1197" s="133" t="s">
        <v>9630</v>
      </c>
    </row>
    <row r="1198" spans="1:49" x14ac:dyDescent="0.25">
      <c r="A1198" s="80" t="s">
        <v>1776</v>
      </c>
      <c r="B1198" s="80" t="s">
        <v>1777</v>
      </c>
      <c r="C1198" s="80" t="s">
        <v>9636</v>
      </c>
      <c r="D1198" s="80" t="s">
        <v>9637</v>
      </c>
      <c r="E1198" s="80" t="s">
        <v>1778</v>
      </c>
      <c r="F1198" s="80" t="s">
        <v>10682</v>
      </c>
      <c r="G1198" s="80" t="s">
        <v>9734</v>
      </c>
      <c r="H1198" s="80" t="s">
        <v>10115</v>
      </c>
      <c r="I1198" s="80" t="s">
        <v>9635</v>
      </c>
      <c r="K1198" s="80" t="s">
        <v>13933</v>
      </c>
      <c r="L1198" s="80" t="s">
        <v>795</v>
      </c>
      <c r="M1198" s="80" t="s">
        <v>3003</v>
      </c>
      <c r="N1198" s="80" t="s">
        <v>3363</v>
      </c>
      <c r="O1198" s="80" t="s">
        <v>3912</v>
      </c>
      <c r="P1198" s="80" t="s">
        <v>5093</v>
      </c>
      <c r="Q1198" s="80" t="s">
        <v>5374</v>
      </c>
      <c r="R1198" s="80" t="s">
        <v>6590</v>
      </c>
      <c r="S1198" s="80" t="s">
        <v>1758</v>
      </c>
      <c r="T1198" s="80" t="s">
        <v>1757</v>
      </c>
      <c r="U1198" s="110">
        <v>4.3499999999999996</v>
      </c>
      <c r="V1198" s="110">
        <v>26.1</v>
      </c>
      <c r="W1198" s="91">
        <v>1.6312500000000001</v>
      </c>
      <c r="X1198" s="91">
        <v>19.574999999999999</v>
      </c>
      <c r="Y1198" s="110" t="s">
        <v>7087</v>
      </c>
      <c r="Z1198" s="110" t="s">
        <v>1</v>
      </c>
      <c r="AB1198" s="133" t="s">
        <v>8300</v>
      </c>
      <c r="AC1198" s="133" t="s">
        <v>9398</v>
      </c>
      <c r="AD1198" s="133" t="s">
        <v>1757</v>
      </c>
      <c r="AE1198" s="79">
        <v>144</v>
      </c>
      <c r="AF1198" s="79" t="s">
        <v>11350</v>
      </c>
      <c r="AG1198" s="134">
        <v>1.25</v>
      </c>
      <c r="AH1198" s="134">
        <v>8</v>
      </c>
      <c r="AI1198" s="134">
        <v>11</v>
      </c>
      <c r="AJ1198" s="134">
        <v>0.13600000000000001</v>
      </c>
      <c r="AK1198" s="134">
        <v>19</v>
      </c>
      <c r="AL1198" s="134">
        <v>7.5</v>
      </c>
      <c r="AM1198" s="134">
        <v>4.75</v>
      </c>
      <c r="AN1198" s="134">
        <v>1.7</v>
      </c>
      <c r="AO1198" s="134">
        <v>0.39200000000000002</v>
      </c>
      <c r="AP1198" s="134">
        <v>7</v>
      </c>
      <c r="AQ1198" s="134">
        <v>5</v>
      </c>
      <c r="AR1198" s="134">
        <v>0.75</v>
      </c>
      <c r="AS1198" s="134"/>
      <c r="AT1198" s="133" t="s">
        <v>7070</v>
      </c>
      <c r="AU1198" s="133" t="s">
        <v>1767</v>
      </c>
      <c r="AV1198" s="133" t="s">
        <v>9597</v>
      </c>
      <c r="AW1198" s="133" t="s">
        <v>9628</v>
      </c>
    </row>
    <row r="1199" spans="1:49" x14ac:dyDescent="0.25">
      <c r="A1199" s="80" t="s">
        <v>1800</v>
      </c>
      <c r="B1199" s="80" t="s">
        <v>1801</v>
      </c>
      <c r="C1199" s="80" t="s">
        <v>10225</v>
      </c>
      <c r="D1199" s="80" t="s">
        <v>10226</v>
      </c>
      <c r="E1199" s="80" t="s">
        <v>1767</v>
      </c>
      <c r="F1199" s="80" t="s">
        <v>9920</v>
      </c>
      <c r="G1199" s="80" t="s">
        <v>9677</v>
      </c>
      <c r="H1199" s="80" t="s">
        <v>9921</v>
      </c>
      <c r="I1199" s="80" t="s">
        <v>5377</v>
      </c>
      <c r="K1199" s="80" t="s">
        <v>12356</v>
      </c>
      <c r="L1199" s="80" t="s">
        <v>1264</v>
      </c>
      <c r="M1199" s="80" t="s">
        <v>3036</v>
      </c>
      <c r="N1199" s="80" t="s">
        <v>3458</v>
      </c>
      <c r="O1199" s="80" t="s">
        <v>3523</v>
      </c>
      <c r="P1199" s="80" t="s">
        <v>5122</v>
      </c>
      <c r="Q1199" s="80" t="s">
        <v>5374</v>
      </c>
      <c r="R1199" s="80" t="s">
        <v>6624</v>
      </c>
      <c r="S1199" s="80" t="s">
        <v>1760</v>
      </c>
      <c r="T1199" s="80" t="s">
        <v>1757</v>
      </c>
      <c r="U1199" s="110">
        <v>6.2</v>
      </c>
      <c r="V1199" s="110">
        <v>37.200000000000003</v>
      </c>
      <c r="W1199" s="91">
        <v>1.55</v>
      </c>
      <c r="X1199" s="91">
        <v>18.600000000000001</v>
      </c>
      <c r="Y1199" s="110" t="s">
        <v>7087</v>
      </c>
      <c r="Z1199" s="110" t="s">
        <v>1</v>
      </c>
      <c r="AB1199" s="133" t="s">
        <v>8334</v>
      </c>
      <c r="AC1199" s="133" t="s">
        <v>8334</v>
      </c>
      <c r="AD1199" s="133" t="s">
        <v>1759</v>
      </c>
      <c r="AE1199" s="79">
        <v>12</v>
      </c>
      <c r="AF1199" s="79" t="s">
        <v>11145</v>
      </c>
      <c r="AG1199" s="134">
        <v>0.75</v>
      </c>
      <c r="AH1199" s="134">
        <v>8.875</v>
      </c>
      <c r="AI1199" s="134">
        <v>8.875</v>
      </c>
      <c r="AJ1199" s="134">
        <v>0.22500000000000001</v>
      </c>
      <c r="AK1199" s="134">
        <v>9.2200000000000006</v>
      </c>
      <c r="AL1199" s="134">
        <v>7.97</v>
      </c>
      <c r="AM1199" s="134">
        <v>9.44</v>
      </c>
      <c r="AN1199" s="134">
        <v>3.1</v>
      </c>
      <c r="AO1199" s="134">
        <v>0.40100000000000002</v>
      </c>
      <c r="AP1199" s="134">
        <v>0.5</v>
      </c>
      <c r="AQ1199" s="134">
        <v>8.75</v>
      </c>
      <c r="AR1199" s="134">
        <v>8.75</v>
      </c>
      <c r="AS1199" s="134">
        <v>0.03</v>
      </c>
      <c r="AT1199" s="133" t="s">
        <v>1761</v>
      </c>
      <c r="AU1199" s="133" t="s">
        <v>7065</v>
      </c>
      <c r="AV1199" s="133" t="s">
        <v>9603</v>
      </c>
      <c r="AW1199" s="133" t="s">
        <v>9630</v>
      </c>
    </row>
    <row r="1200" spans="1:49" x14ac:dyDescent="0.25">
      <c r="A1200" s="80" t="s">
        <v>1800</v>
      </c>
      <c r="B1200" s="80" t="s">
        <v>1815</v>
      </c>
      <c r="C1200" s="80" t="s">
        <v>10229</v>
      </c>
      <c r="D1200" s="80" t="s">
        <v>10230</v>
      </c>
      <c r="E1200" s="80" t="s">
        <v>1767</v>
      </c>
      <c r="F1200" s="80" t="s">
        <v>9731</v>
      </c>
      <c r="G1200" s="80" t="s">
        <v>9668</v>
      </c>
      <c r="H1200" s="80" t="s">
        <v>9732</v>
      </c>
      <c r="I1200" s="80" t="s">
        <v>5377</v>
      </c>
      <c r="K1200" s="80" t="s">
        <v>12342</v>
      </c>
      <c r="L1200" s="80" t="s">
        <v>12179</v>
      </c>
      <c r="M1200" s="80" t="s">
        <v>12538</v>
      </c>
      <c r="N1200" s="80" t="s">
        <v>12518</v>
      </c>
      <c r="O1200" s="80" t="s">
        <v>3547</v>
      </c>
      <c r="P1200" s="80" t="s">
        <v>14003</v>
      </c>
      <c r="Q1200" s="80" t="s">
        <v>5374</v>
      </c>
      <c r="R1200" s="80" t="s">
        <v>12539</v>
      </c>
      <c r="S1200" s="80" t="s">
        <v>1765</v>
      </c>
      <c r="T1200" s="80" t="s">
        <v>1757</v>
      </c>
      <c r="U1200" s="110">
        <v>6.2</v>
      </c>
      <c r="V1200" s="110">
        <v>37.200000000000003</v>
      </c>
      <c r="W1200" s="91">
        <v>1.55</v>
      </c>
      <c r="X1200" s="91">
        <v>18.600000000000001</v>
      </c>
      <c r="Y1200" s="110" t="s">
        <v>7087</v>
      </c>
      <c r="Z1200" s="110" t="s">
        <v>1</v>
      </c>
      <c r="AB1200" s="133" t="s">
        <v>12999</v>
      </c>
      <c r="AC1200" s="133" t="s">
        <v>12999</v>
      </c>
      <c r="AD1200" s="133" t="s">
        <v>1759</v>
      </c>
      <c r="AE1200" s="79">
        <v>12</v>
      </c>
      <c r="AF1200" s="79" t="s">
        <v>11113</v>
      </c>
      <c r="AG1200" s="134">
        <v>0.625</v>
      </c>
      <c r="AH1200" s="134">
        <v>6.5</v>
      </c>
      <c r="AI1200" s="134">
        <v>6.5</v>
      </c>
      <c r="AJ1200" s="134">
        <v>0.13900000000000001</v>
      </c>
      <c r="AK1200" s="134">
        <v>10.845000000000001</v>
      </c>
      <c r="AL1200" s="134">
        <v>6.8449999999999998</v>
      </c>
      <c r="AM1200" s="134">
        <v>6.8150000000000004</v>
      </c>
      <c r="AN1200" s="134">
        <v>1.9610000000000001</v>
      </c>
      <c r="AO1200" s="134">
        <v>0.29299999999999998</v>
      </c>
      <c r="AP1200" s="134">
        <v>5.5E-2</v>
      </c>
      <c r="AQ1200" s="134">
        <v>12.875</v>
      </c>
      <c r="AR1200" s="134">
        <v>12.75</v>
      </c>
      <c r="AS1200" s="134">
        <v>8.9999999999999993E-3</v>
      </c>
      <c r="AT1200" s="133" t="s">
        <v>1761</v>
      </c>
      <c r="AU1200" s="133" t="s">
        <v>7077</v>
      </c>
      <c r="AV1200" s="133" t="s">
        <v>9601</v>
      </c>
      <c r="AW1200" s="133" t="s">
        <v>9630</v>
      </c>
    </row>
    <row r="1201" spans="1:49" x14ac:dyDescent="0.25">
      <c r="A1201" s="80" t="s">
        <v>1800</v>
      </c>
      <c r="B1201" s="80" t="s">
        <v>1801</v>
      </c>
      <c r="C1201" s="80" t="s">
        <v>10624</v>
      </c>
      <c r="D1201" s="80" t="s">
        <v>10625</v>
      </c>
      <c r="E1201" s="80" t="s">
        <v>1778</v>
      </c>
      <c r="F1201" s="80" t="s">
        <v>10626</v>
      </c>
      <c r="G1201" s="80" t="s">
        <v>9705</v>
      </c>
      <c r="H1201" s="80" t="s">
        <v>10627</v>
      </c>
      <c r="I1201" s="80" t="s">
        <v>9635</v>
      </c>
      <c r="K1201" s="80" t="s">
        <v>12328</v>
      </c>
      <c r="L1201" s="80" t="s">
        <v>1034</v>
      </c>
      <c r="M1201" s="80" t="s">
        <v>3115</v>
      </c>
      <c r="N1201" s="80" t="s">
        <v>3401</v>
      </c>
      <c r="O1201" s="80" t="s">
        <v>3959</v>
      </c>
      <c r="P1201" s="80" t="s">
        <v>5191</v>
      </c>
      <c r="Q1201" s="80" t="s">
        <v>5374</v>
      </c>
      <c r="R1201" s="80" t="s">
        <v>6704</v>
      </c>
      <c r="S1201" s="80" t="s">
        <v>1759</v>
      </c>
      <c r="T1201" s="80" t="s">
        <v>1757</v>
      </c>
      <c r="U1201" s="110">
        <v>10.75</v>
      </c>
      <c r="V1201" s="110">
        <v>64.5</v>
      </c>
      <c r="W1201" s="91">
        <v>4.03125</v>
      </c>
      <c r="X1201" s="91">
        <v>48.375</v>
      </c>
      <c r="Y1201" s="110" t="s">
        <v>7087</v>
      </c>
      <c r="Z1201" s="110" t="s">
        <v>1</v>
      </c>
      <c r="AB1201" s="133" t="s">
        <v>8414</v>
      </c>
      <c r="AC1201" s="133" t="s">
        <v>9452</v>
      </c>
      <c r="AD1201" s="133" t="s">
        <v>1773</v>
      </c>
      <c r="AE1201" s="79">
        <v>216</v>
      </c>
      <c r="AF1201" s="79" t="s">
        <v>11246</v>
      </c>
      <c r="AG1201" s="134">
        <v>0.25</v>
      </c>
      <c r="AH1201" s="134">
        <v>6</v>
      </c>
      <c r="AI1201" s="134">
        <v>8</v>
      </c>
      <c r="AJ1201" s="134">
        <v>0.112</v>
      </c>
      <c r="AK1201" s="134">
        <v>7</v>
      </c>
      <c r="AL1201" s="134">
        <v>6.25</v>
      </c>
      <c r="AM1201" s="134">
        <v>3.25</v>
      </c>
      <c r="AN1201" s="134">
        <v>1.4</v>
      </c>
      <c r="AO1201" s="134">
        <v>8.2000000000000003E-2</v>
      </c>
      <c r="AP1201" s="134">
        <v>0</v>
      </c>
      <c r="AQ1201" s="134">
        <v>60</v>
      </c>
      <c r="AR1201" s="134">
        <v>5.5</v>
      </c>
      <c r="AS1201" s="134"/>
      <c r="AT1201" s="133" t="s">
        <v>7086</v>
      </c>
      <c r="AU1201" s="133" t="s">
        <v>7066</v>
      </c>
      <c r="AV1201" s="133" t="s">
        <v>9597</v>
      </c>
      <c r="AW1201" s="133" t="s">
        <v>9628</v>
      </c>
    </row>
    <row r="1202" spans="1:49" x14ac:dyDescent="0.25">
      <c r="A1202" s="80" t="s">
        <v>1800</v>
      </c>
      <c r="B1202" s="80" t="s">
        <v>1801</v>
      </c>
      <c r="C1202" s="80" t="s">
        <v>10600</v>
      </c>
      <c r="D1202" s="80" t="s">
        <v>10601</v>
      </c>
      <c r="E1202" s="80" t="s">
        <v>1811</v>
      </c>
      <c r="F1202" s="80" t="s">
        <v>10602</v>
      </c>
      <c r="G1202" s="80" t="s">
        <v>9685</v>
      </c>
      <c r="H1202" s="80" t="s">
        <v>10603</v>
      </c>
      <c r="I1202" s="80" t="s">
        <v>5376</v>
      </c>
      <c r="K1202" s="80" t="s">
        <v>12356</v>
      </c>
      <c r="L1202" s="80" t="s">
        <v>1265</v>
      </c>
      <c r="M1202" s="80" t="s">
        <v>3039</v>
      </c>
      <c r="N1202" s="80" t="s">
        <v>3458</v>
      </c>
      <c r="O1202" s="80" t="s">
        <v>3859</v>
      </c>
      <c r="P1202" s="80" t="s">
        <v>5125</v>
      </c>
      <c r="Q1202" s="80" t="s">
        <v>5374</v>
      </c>
      <c r="R1202" s="80" t="s">
        <v>6627</v>
      </c>
      <c r="S1202" s="80" t="s">
        <v>1760</v>
      </c>
      <c r="T1202" s="80" t="s">
        <v>1757</v>
      </c>
      <c r="U1202" s="110">
        <v>8.9</v>
      </c>
      <c r="V1202" s="110">
        <v>53.4</v>
      </c>
      <c r="W1202" s="91">
        <v>3.1150000000000002</v>
      </c>
      <c r="X1202" s="91">
        <v>37.380000000000003</v>
      </c>
      <c r="Y1202" s="110" t="s">
        <v>7087</v>
      </c>
      <c r="Z1202" s="110" t="s">
        <v>1</v>
      </c>
      <c r="AB1202" s="133" t="s">
        <v>8337</v>
      </c>
      <c r="AC1202" s="133" t="s">
        <v>8337</v>
      </c>
      <c r="AD1202" s="133" t="s">
        <v>1759</v>
      </c>
      <c r="AE1202" s="79">
        <v>12</v>
      </c>
      <c r="AF1202" s="79" t="s">
        <v>11315</v>
      </c>
      <c r="AG1202" s="134">
        <v>1.25</v>
      </c>
      <c r="AH1202" s="134">
        <v>12.125</v>
      </c>
      <c r="AI1202" s="134">
        <v>9.25</v>
      </c>
      <c r="AJ1202" s="134">
        <v>0.438</v>
      </c>
      <c r="AK1202" s="134">
        <v>14</v>
      </c>
      <c r="AL1202" s="134">
        <v>12.563000000000001</v>
      </c>
      <c r="AM1202" s="134">
        <v>10.125</v>
      </c>
      <c r="AN1202" s="134">
        <v>6.1159999999999997</v>
      </c>
      <c r="AO1202" s="134">
        <v>1.0309999999999999</v>
      </c>
      <c r="AP1202" s="134">
        <v>1</v>
      </c>
      <c r="AQ1202" s="134">
        <v>12</v>
      </c>
      <c r="AR1202" s="134">
        <v>9.25</v>
      </c>
      <c r="AS1202" s="134">
        <v>6.9000000000000006E-2</v>
      </c>
      <c r="AT1202" s="133" t="s">
        <v>7075</v>
      </c>
      <c r="AU1202" s="133" t="s">
        <v>1764</v>
      </c>
      <c r="AV1202" s="133" t="s">
        <v>9603</v>
      </c>
      <c r="AW1202" s="133" t="s">
        <v>9630</v>
      </c>
    </row>
    <row r="1203" spans="1:49" x14ac:dyDescent="0.25">
      <c r="A1203" s="80" t="s">
        <v>1779</v>
      </c>
      <c r="B1203" s="80" t="s">
        <v>1802</v>
      </c>
      <c r="C1203" s="80" t="s">
        <v>9790</v>
      </c>
      <c r="D1203" s="80" t="s">
        <v>9791</v>
      </c>
      <c r="E1203" s="80" t="s">
        <v>1785</v>
      </c>
      <c r="F1203" s="80" t="s">
        <v>9792</v>
      </c>
      <c r="G1203" s="80" t="s">
        <v>9726</v>
      </c>
      <c r="H1203" s="80" t="s">
        <v>9793</v>
      </c>
      <c r="I1203" s="80" t="s">
        <v>5377</v>
      </c>
      <c r="K1203" s="80" t="s">
        <v>12332</v>
      </c>
      <c r="L1203" s="80" t="s">
        <v>321</v>
      </c>
      <c r="M1203" s="80" t="s">
        <v>2668</v>
      </c>
      <c r="N1203" s="80" t="s">
        <v>3420</v>
      </c>
      <c r="O1203" s="80" t="s">
        <v>3535</v>
      </c>
      <c r="P1203" s="80" t="s">
        <v>4777</v>
      </c>
      <c r="Q1203" s="80" t="s">
        <v>5374</v>
      </c>
      <c r="R1203" s="80" t="s">
        <v>6237</v>
      </c>
      <c r="S1203" s="80" t="s">
        <v>1760</v>
      </c>
      <c r="T1203" s="80" t="s">
        <v>1757</v>
      </c>
      <c r="U1203" s="110">
        <v>5.7</v>
      </c>
      <c r="V1203" s="110">
        <v>34.200000000000003</v>
      </c>
      <c r="W1203" s="91">
        <v>1.8952500000000001</v>
      </c>
      <c r="X1203" s="91">
        <v>22.742999999999999</v>
      </c>
      <c r="Y1203" s="110" t="s">
        <v>14933</v>
      </c>
      <c r="Z1203" s="110" t="s">
        <v>1</v>
      </c>
      <c r="AB1203" s="133" t="s">
        <v>7947</v>
      </c>
      <c r="AC1203" s="133" t="s">
        <v>7947</v>
      </c>
      <c r="AD1203" s="133" t="s">
        <v>1759</v>
      </c>
      <c r="AE1203" s="79">
        <v>12</v>
      </c>
      <c r="AF1203" s="79" t="s">
        <v>11098</v>
      </c>
      <c r="AG1203" s="134">
        <v>3.15</v>
      </c>
      <c r="AH1203" s="134">
        <v>3.15</v>
      </c>
      <c r="AI1203" s="134">
        <v>5.51</v>
      </c>
      <c r="AJ1203" s="134">
        <v>0.16800000000000001</v>
      </c>
      <c r="AK1203" s="134">
        <v>9.9700000000000006</v>
      </c>
      <c r="AL1203" s="134">
        <v>6.72</v>
      </c>
      <c r="AM1203" s="134">
        <v>8.69</v>
      </c>
      <c r="AN1203" s="134">
        <v>2.1</v>
      </c>
      <c r="AO1203" s="134">
        <v>0.33700000000000002</v>
      </c>
      <c r="AP1203" s="134">
        <v>3.125</v>
      </c>
      <c r="AQ1203" s="134">
        <v>3.125</v>
      </c>
      <c r="AR1203" s="134">
        <v>3.75</v>
      </c>
      <c r="AS1203" s="134"/>
      <c r="AT1203" s="133" t="s">
        <v>9567</v>
      </c>
      <c r="AU1203" s="133" t="s">
        <v>7065</v>
      </c>
      <c r="AV1203" s="133" t="s">
        <v>9608</v>
      </c>
      <c r="AW1203" s="133" t="s">
        <v>9629</v>
      </c>
    </row>
    <row r="1204" spans="1:49" x14ac:dyDescent="0.25">
      <c r="A1204" s="80" t="s">
        <v>1800</v>
      </c>
      <c r="B1204" s="80" t="s">
        <v>1815</v>
      </c>
      <c r="C1204" s="80" t="s">
        <v>10227</v>
      </c>
      <c r="D1204" s="80" t="s">
        <v>10228</v>
      </c>
      <c r="E1204" s="80" t="s">
        <v>1767</v>
      </c>
      <c r="F1204" s="80" t="s">
        <v>9694</v>
      </c>
      <c r="G1204" s="80" t="s">
        <v>9695</v>
      </c>
      <c r="H1204" s="80" t="s">
        <v>9696</v>
      </c>
      <c r="I1204" s="80" t="s">
        <v>5377</v>
      </c>
      <c r="K1204" s="80" t="s">
        <v>12342</v>
      </c>
      <c r="L1204" s="80" t="s">
        <v>12180</v>
      </c>
      <c r="M1204" s="80" t="s">
        <v>12541</v>
      </c>
      <c r="N1204" s="80" t="s">
        <v>12518</v>
      </c>
      <c r="O1204" s="80" t="s">
        <v>3527</v>
      </c>
      <c r="P1204" s="80" t="s">
        <v>14004</v>
      </c>
      <c r="Q1204" s="80" t="s">
        <v>5374</v>
      </c>
      <c r="R1204" s="80" t="s">
        <v>12542</v>
      </c>
      <c r="S1204" s="80" t="s">
        <v>1760</v>
      </c>
      <c r="T1204" s="80" t="s">
        <v>1757</v>
      </c>
      <c r="U1204" s="110">
        <v>5</v>
      </c>
      <c r="V1204" s="110">
        <v>30</v>
      </c>
      <c r="W1204" s="91">
        <v>1.25</v>
      </c>
      <c r="X1204" s="91">
        <v>15</v>
      </c>
      <c r="Y1204" s="110" t="s">
        <v>7087</v>
      </c>
      <c r="Z1204" s="110" t="s">
        <v>1</v>
      </c>
      <c r="AB1204" s="133" t="s">
        <v>13000</v>
      </c>
      <c r="AC1204" s="133" t="s">
        <v>13000</v>
      </c>
      <c r="AD1204" s="133" t="s">
        <v>1759</v>
      </c>
      <c r="AE1204" s="79">
        <v>12</v>
      </c>
      <c r="AF1204" s="79" t="s">
        <v>11091</v>
      </c>
      <c r="AG1204" s="134">
        <v>0.625</v>
      </c>
      <c r="AH1204" s="134">
        <v>6.875</v>
      </c>
      <c r="AI1204" s="134">
        <v>6.875</v>
      </c>
      <c r="AJ1204" s="134">
        <v>0.13100000000000001</v>
      </c>
      <c r="AK1204" s="134">
        <v>7.22</v>
      </c>
      <c r="AL1204" s="134">
        <v>6.8449999999999998</v>
      </c>
      <c r="AM1204" s="134">
        <v>7.44</v>
      </c>
      <c r="AN1204" s="134">
        <v>1.782</v>
      </c>
      <c r="AO1204" s="134">
        <v>0.21299999999999999</v>
      </c>
      <c r="AP1204" s="134">
        <v>0.5</v>
      </c>
      <c r="AQ1204" s="134">
        <v>6.75</v>
      </c>
      <c r="AR1204" s="134">
        <v>6.75</v>
      </c>
      <c r="AS1204" s="134">
        <v>1.6E-2</v>
      </c>
      <c r="AT1204" s="133" t="s">
        <v>9573</v>
      </c>
      <c r="AU1204" s="133" t="s">
        <v>1758</v>
      </c>
      <c r="AV1204" s="133" t="s">
        <v>9603</v>
      </c>
      <c r="AW1204" s="133" t="s">
        <v>9630</v>
      </c>
    </row>
    <row r="1205" spans="1:49" x14ac:dyDescent="0.25">
      <c r="A1205" s="80" t="s">
        <v>1776</v>
      </c>
      <c r="B1205" s="80" t="s">
        <v>1777</v>
      </c>
      <c r="C1205" s="80" t="s">
        <v>9636</v>
      </c>
      <c r="D1205" s="80" t="s">
        <v>9637</v>
      </c>
      <c r="E1205" s="80" t="s">
        <v>1778</v>
      </c>
      <c r="F1205" s="80" t="s">
        <v>10683</v>
      </c>
      <c r="G1205" s="80" t="s">
        <v>9639</v>
      </c>
      <c r="H1205" s="80" t="s">
        <v>10684</v>
      </c>
      <c r="I1205" s="80" t="s">
        <v>9635</v>
      </c>
      <c r="K1205" s="80" t="s">
        <v>13933</v>
      </c>
      <c r="L1205" s="80" t="s">
        <v>640</v>
      </c>
      <c r="M1205" s="80" t="s">
        <v>3005</v>
      </c>
      <c r="N1205" s="80" t="s">
        <v>3363</v>
      </c>
      <c r="O1205" s="80" t="s">
        <v>3913</v>
      </c>
      <c r="P1205" s="80" t="s">
        <v>5095</v>
      </c>
      <c r="Q1205" s="80" t="s">
        <v>5374</v>
      </c>
      <c r="R1205" s="80" t="s">
        <v>6592</v>
      </c>
      <c r="S1205" s="80" t="s">
        <v>1758</v>
      </c>
      <c r="T1205" s="80" t="s">
        <v>1757</v>
      </c>
      <c r="U1205" s="110">
        <v>3.55</v>
      </c>
      <c r="V1205" s="110">
        <v>21.3</v>
      </c>
      <c r="W1205" s="91">
        <v>1.33125</v>
      </c>
      <c r="X1205" s="91">
        <v>15.975</v>
      </c>
      <c r="Y1205" s="110" t="s">
        <v>7087</v>
      </c>
      <c r="Z1205" s="110" t="s">
        <v>1</v>
      </c>
      <c r="AB1205" s="133" t="s">
        <v>8302</v>
      </c>
      <c r="AC1205" s="133" t="s">
        <v>9400</v>
      </c>
      <c r="AD1205" s="133" t="s">
        <v>1757</v>
      </c>
      <c r="AE1205" s="79">
        <v>144</v>
      </c>
      <c r="AF1205" s="79" t="s">
        <v>11351</v>
      </c>
      <c r="AG1205" s="134">
        <v>1.5</v>
      </c>
      <c r="AH1205" s="134">
        <v>6</v>
      </c>
      <c r="AI1205" s="134">
        <v>10.25</v>
      </c>
      <c r="AJ1205" s="134">
        <v>0.112</v>
      </c>
      <c r="AK1205" s="134">
        <v>16</v>
      </c>
      <c r="AL1205" s="134">
        <v>6.25</v>
      </c>
      <c r="AM1205" s="134">
        <v>8.25</v>
      </c>
      <c r="AN1205" s="134">
        <v>1.4</v>
      </c>
      <c r="AO1205" s="134">
        <v>0.47699999999999998</v>
      </c>
      <c r="AP1205" s="134">
        <v>7.75</v>
      </c>
      <c r="AQ1205" s="134">
        <v>1.25</v>
      </c>
      <c r="AR1205" s="134">
        <v>1.25</v>
      </c>
      <c r="AS1205" s="134"/>
      <c r="AT1205" s="133" t="s">
        <v>1791</v>
      </c>
      <c r="AU1205" s="133" t="s">
        <v>7065</v>
      </c>
      <c r="AV1205" s="133" t="s">
        <v>9597</v>
      </c>
      <c r="AW1205" s="133" t="s">
        <v>9628</v>
      </c>
    </row>
    <row r="1206" spans="1:49" x14ac:dyDescent="0.25">
      <c r="A1206" s="80" t="s">
        <v>1800</v>
      </c>
      <c r="B1206" s="80" t="s">
        <v>1801</v>
      </c>
      <c r="C1206" s="80" t="s">
        <v>9697</v>
      </c>
      <c r="D1206" s="80" t="s">
        <v>9698</v>
      </c>
      <c r="E1206" s="80" t="s">
        <v>1767</v>
      </c>
      <c r="F1206" s="80" t="s">
        <v>9699</v>
      </c>
      <c r="G1206" s="80" t="s">
        <v>9700</v>
      </c>
      <c r="H1206" s="80" t="s">
        <v>9701</v>
      </c>
      <c r="I1206" s="80" t="s">
        <v>5377</v>
      </c>
      <c r="K1206" s="80" t="s">
        <v>12356</v>
      </c>
      <c r="L1206" s="80" t="s">
        <v>1266</v>
      </c>
      <c r="M1206" s="80" t="s">
        <v>3041</v>
      </c>
      <c r="N1206" s="80" t="s">
        <v>3458</v>
      </c>
      <c r="O1206" s="80" t="s">
        <v>3860</v>
      </c>
      <c r="P1206" s="80" t="s">
        <v>11859</v>
      </c>
      <c r="Q1206" s="80" t="s">
        <v>5374</v>
      </c>
      <c r="R1206" s="80" t="s">
        <v>6629</v>
      </c>
      <c r="S1206" s="80" t="s">
        <v>1759</v>
      </c>
      <c r="T1206" s="80" t="s">
        <v>1757</v>
      </c>
      <c r="U1206" s="110">
        <v>9.6</v>
      </c>
      <c r="V1206" s="110">
        <v>57.6</v>
      </c>
      <c r="W1206" s="91">
        <v>2.4</v>
      </c>
      <c r="X1206" s="91">
        <v>28.8</v>
      </c>
      <c r="Y1206" s="110" t="s">
        <v>7087</v>
      </c>
      <c r="Z1206" s="110" t="s">
        <v>1</v>
      </c>
      <c r="AB1206" s="133" t="s">
        <v>8339</v>
      </c>
      <c r="AC1206" s="133" t="s">
        <v>8339</v>
      </c>
      <c r="AD1206" s="133" t="s">
        <v>1759</v>
      </c>
      <c r="AE1206" s="79">
        <v>12</v>
      </c>
      <c r="AF1206" s="79" t="s">
        <v>11152</v>
      </c>
      <c r="AG1206" s="134">
        <v>0.875</v>
      </c>
      <c r="AH1206" s="134">
        <v>7.5</v>
      </c>
      <c r="AI1206" s="134">
        <v>14.5</v>
      </c>
      <c r="AJ1206" s="134">
        <v>0.215</v>
      </c>
      <c r="AK1206" s="134">
        <v>14.824999999999999</v>
      </c>
      <c r="AL1206" s="134">
        <v>8.4499999999999993</v>
      </c>
      <c r="AM1206" s="134">
        <v>9.0250000000000004</v>
      </c>
      <c r="AN1206" s="134">
        <v>3.17</v>
      </c>
      <c r="AO1206" s="134">
        <v>0.65400000000000003</v>
      </c>
      <c r="AP1206" s="134">
        <v>0.1</v>
      </c>
      <c r="AQ1206" s="134">
        <v>54</v>
      </c>
      <c r="AR1206" s="134">
        <v>96</v>
      </c>
      <c r="AS1206" s="134"/>
      <c r="AT1206" s="133" t="s">
        <v>7070</v>
      </c>
      <c r="AU1206" s="133" t="s">
        <v>7065</v>
      </c>
      <c r="AV1206" s="133" t="s">
        <v>9601</v>
      </c>
      <c r="AW1206" s="133" t="s">
        <v>9630</v>
      </c>
    </row>
    <row r="1207" spans="1:49" x14ac:dyDescent="0.25">
      <c r="A1207" s="80" t="s">
        <v>1779</v>
      </c>
      <c r="B1207" s="80" t="s">
        <v>1809</v>
      </c>
      <c r="C1207" s="80" t="s">
        <v>10314</v>
      </c>
      <c r="D1207" s="80" t="s">
        <v>10315</v>
      </c>
      <c r="E1207" s="80" t="s">
        <v>1785</v>
      </c>
      <c r="F1207" s="80" t="s">
        <v>10316</v>
      </c>
      <c r="G1207" s="80" t="s">
        <v>9726</v>
      </c>
      <c r="H1207" s="80" t="s">
        <v>10317</v>
      </c>
      <c r="I1207" s="80" t="s">
        <v>5376</v>
      </c>
      <c r="K1207" s="80" t="s">
        <v>1820</v>
      </c>
      <c r="L1207" s="80" t="s">
        <v>324</v>
      </c>
      <c r="M1207" s="80" t="s">
        <v>2671</v>
      </c>
      <c r="N1207" s="80" t="s">
        <v>3426</v>
      </c>
      <c r="O1207" s="80" t="s">
        <v>3726</v>
      </c>
      <c r="P1207" s="80" t="s">
        <v>4780</v>
      </c>
      <c r="Q1207" s="80" t="s">
        <v>5374</v>
      </c>
      <c r="R1207" s="80" t="s">
        <v>6240</v>
      </c>
      <c r="S1207" s="80" t="s">
        <v>1760</v>
      </c>
      <c r="T1207" s="80" t="s">
        <v>1757</v>
      </c>
      <c r="U1207" s="110">
        <v>6</v>
      </c>
      <c r="V1207" s="110">
        <v>36</v>
      </c>
      <c r="W1207" s="91">
        <v>2.9925000000000002</v>
      </c>
      <c r="X1207" s="91">
        <v>35.909999999999997</v>
      </c>
      <c r="Y1207" s="110" t="s">
        <v>14933</v>
      </c>
      <c r="Z1207" s="110" t="s">
        <v>1</v>
      </c>
      <c r="AB1207" s="133" t="s">
        <v>7950</v>
      </c>
      <c r="AC1207" s="133" t="s">
        <v>7950</v>
      </c>
      <c r="AD1207" s="133" t="s">
        <v>1759</v>
      </c>
      <c r="AE1207" s="79">
        <v>12</v>
      </c>
      <c r="AF1207" s="79" t="s">
        <v>11098</v>
      </c>
      <c r="AG1207" s="134">
        <v>3.15</v>
      </c>
      <c r="AH1207" s="134">
        <v>3.15</v>
      </c>
      <c r="AI1207" s="134">
        <v>5.51</v>
      </c>
      <c r="AJ1207" s="134">
        <v>0.16800000000000001</v>
      </c>
      <c r="AK1207" s="134">
        <v>9.9700000000000006</v>
      </c>
      <c r="AL1207" s="134">
        <v>6.72</v>
      </c>
      <c r="AM1207" s="134">
        <v>8.69</v>
      </c>
      <c r="AN1207" s="134">
        <v>2.1</v>
      </c>
      <c r="AO1207" s="134">
        <v>0.33700000000000002</v>
      </c>
      <c r="AP1207" s="134">
        <v>3.125</v>
      </c>
      <c r="AQ1207" s="134">
        <v>3.125</v>
      </c>
      <c r="AR1207" s="134">
        <v>3.75</v>
      </c>
      <c r="AS1207" s="134"/>
      <c r="AT1207" s="133" t="s">
        <v>9567</v>
      </c>
      <c r="AU1207" s="133" t="s">
        <v>7065</v>
      </c>
      <c r="AV1207" s="133" t="s">
        <v>9608</v>
      </c>
      <c r="AW1207" s="133" t="s">
        <v>9629</v>
      </c>
    </row>
    <row r="1208" spans="1:49" x14ac:dyDescent="0.25">
      <c r="A1208" s="80" t="s">
        <v>1800</v>
      </c>
      <c r="B1208" s="80" t="s">
        <v>1813</v>
      </c>
      <c r="C1208" s="80" t="s">
        <v>11492</v>
      </c>
      <c r="D1208" s="80" t="s">
        <v>11576</v>
      </c>
      <c r="E1208" s="80" t="s">
        <v>1765</v>
      </c>
      <c r="F1208" s="80" t="s">
        <v>10882</v>
      </c>
      <c r="G1208" s="80" t="s">
        <v>9785</v>
      </c>
      <c r="H1208" s="80" t="s">
        <v>11599</v>
      </c>
      <c r="I1208" s="80" t="s">
        <v>9741</v>
      </c>
      <c r="K1208" s="80" t="s">
        <v>12337</v>
      </c>
      <c r="L1208" s="80" t="s">
        <v>10883</v>
      </c>
      <c r="M1208" s="80" t="s">
        <v>15499</v>
      </c>
      <c r="N1208" s="80" t="s">
        <v>10881</v>
      </c>
      <c r="O1208" s="80" t="s">
        <v>11697</v>
      </c>
      <c r="P1208" s="80" t="s">
        <v>1</v>
      </c>
      <c r="Q1208" s="80" t="s">
        <v>5374</v>
      </c>
      <c r="R1208" s="80" t="s">
        <v>11698</v>
      </c>
      <c r="S1208" s="80" t="s">
        <v>1759</v>
      </c>
      <c r="T1208" s="80" t="s">
        <v>1759</v>
      </c>
      <c r="U1208" s="110">
        <v>511.2</v>
      </c>
      <c r="V1208" s="110">
        <v>255.6</v>
      </c>
      <c r="W1208" s="91">
        <v>210.87</v>
      </c>
      <c r="X1208" s="91">
        <v>210.87</v>
      </c>
      <c r="Y1208" s="110" t="s">
        <v>7087</v>
      </c>
      <c r="Z1208" s="110" t="s">
        <v>1</v>
      </c>
      <c r="AB1208" s="133" t="s">
        <v>10885</v>
      </c>
      <c r="AC1208" s="133" t="s">
        <v>10885</v>
      </c>
      <c r="AD1208" s="133" t="s">
        <v>1759</v>
      </c>
      <c r="AE1208" s="79">
        <v>1</v>
      </c>
      <c r="AF1208" s="79" t="s">
        <v>15798</v>
      </c>
      <c r="AG1208" s="134"/>
      <c r="AH1208" s="134"/>
      <c r="AI1208" s="134"/>
      <c r="AJ1208" s="134"/>
      <c r="AK1208" s="134">
        <v>44.5</v>
      </c>
      <c r="AL1208" s="134">
        <v>17</v>
      </c>
      <c r="AM1208" s="134">
        <v>9.5</v>
      </c>
      <c r="AN1208" s="134">
        <v>20.48</v>
      </c>
      <c r="AO1208" s="134">
        <v>4.1589999999999998</v>
      </c>
      <c r="AP1208" s="134">
        <v>18.5</v>
      </c>
      <c r="AQ1208" s="134">
        <v>16.5</v>
      </c>
      <c r="AR1208" s="134">
        <v>52</v>
      </c>
      <c r="AS1208" s="134"/>
      <c r="AT1208" s="133" t="s">
        <v>1767</v>
      </c>
      <c r="AU1208" s="133" t="s">
        <v>1759</v>
      </c>
      <c r="AV1208" s="133" t="s">
        <v>9602</v>
      </c>
      <c r="AW1208" s="133" t="s">
        <v>9630</v>
      </c>
    </row>
    <row r="1209" spans="1:49" x14ac:dyDescent="0.25">
      <c r="A1209" s="80" t="s">
        <v>1800</v>
      </c>
      <c r="B1209" s="80" t="s">
        <v>1815</v>
      </c>
      <c r="C1209" s="80" t="s">
        <v>10227</v>
      </c>
      <c r="D1209" s="80" t="s">
        <v>10228</v>
      </c>
      <c r="E1209" s="80" t="s">
        <v>1767</v>
      </c>
      <c r="F1209" s="80" t="s">
        <v>9694</v>
      </c>
      <c r="G1209" s="80" t="s">
        <v>9695</v>
      </c>
      <c r="H1209" s="80" t="s">
        <v>9696</v>
      </c>
      <c r="I1209" s="80" t="s">
        <v>5377</v>
      </c>
      <c r="K1209" s="80" t="s">
        <v>12342</v>
      </c>
      <c r="L1209" s="80" t="s">
        <v>12181</v>
      </c>
      <c r="M1209" s="80" t="s">
        <v>12545</v>
      </c>
      <c r="N1209" s="80" t="s">
        <v>12518</v>
      </c>
      <c r="O1209" s="80" t="s">
        <v>3527</v>
      </c>
      <c r="P1209" s="80" t="s">
        <v>14005</v>
      </c>
      <c r="Q1209" s="80" t="s">
        <v>5374</v>
      </c>
      <c r="R1209" s="80" t="s">
        <v>12546</v>
      </c>
      <c r="S1209" s="80" t="s">
        <v>1760</v>
      </c>
      <c r="T1209" s="80" t="s">
        <v>1757</v>
      </c>
      <c r="U1209" s="110">
        <v>5</v>
      </c>
      <c r="V1209" s="110">
        <v>30</v>
      </c>
      <c r="W1209" s="91">
        <v>1.25</v>
      </c>
      <c r="X1209" s="91">
        <v>15</v>
      </c>
      <c r="Y1209" s="110" t="s">
        <v>7087</v>
      </c>
      <c r="Z1209" s="110" t="s">
        <v>1</v>
      </c>
      <c r="AB1209" s="133" t="s">
        <v>13001</v>
      </c>
      <c r="AC1209" s="133" t="s">
        <v>13001</v>
      </c>
      <c r="AD1209" s="133" t="s">
        <v>1759</v>
      </c>
      <c r="AE1209" s="79">
        <v>12</v>
      </c>
      <c r="AF1209" s="79" t="s">
        <v>11091</v>
      </c>
      <c r="AG1209" s="134">
        <v>0.625</v>
      </c>
      <c r="AH1209" s="134">
        <v>6.875</v>
      </c>
      <c r="AI1209" s="134">
        <v>6.875</v>
      </c>
      <c r="AJ1209" s="134">
        <v>0.13100000000000001</v>
      </c>
      <c r="AK1209" s="134">
        <v>7.22</v>
      </c>
      <c r="AL1209" s="134">
        <v>6.8449999999999998</v>
      </c>
      <c r="AM1209" s="134">
        <v>7.44</v>
      </c>
      <c r="AN1209" s="134">
        <v>1.782</v>
      </c>
      <c r="AO1209" s="134">
        <v>0.21299999999999999</v>
      </c>
      <c r="AP1209" s="134">
        <v>0.5</v>
      </c>
      <c r="AQ1209" s="134">
        <v>6.75</v>
      </c>
      <c r="AR1209" s="134">
        <v>6.75</v>
      </c>
      <c r="AS1209" s="134">
        <v>1.6E-2</v>
      </c>
      <c r="AT1209" s="133" t="s">
        <v>9573</v>
      </c>
      <c r="AU1209" s="133" t="s">
        <v>1758</v>
      </c>
      <c r="AV1209" s="133" t="s">
        <v>9603</v>
      </c>
      <c r="AW1209" s="133" t="s">
        <v>9630</v>
      </c>
    </row>
    <row r="1210" spans="1:49" x14ac:dyDescent="0.25">
      <c r="A1210" s="80" t="s">
        <v>1776</v>
      </c>
      <c r="B1210" s="80" t="s">
        <v>1777</v>
      </c>
      <c r="C1210" s="80" t="s">
        <v>9636</v>
      </c>
      <c r="D1210" s="80" t="s">
        <v>9637</v>
      </c>
      <c r="E1210" s="80" t="s">
        <v>1778</v>
      </c>
      <c r="F1210" s="80" t="s">
        <v>10685</v>
      </c>
      <c r="G1210" s="80" t="s">
        <v>9709</v>
      </c>
      <c r="H1210" s="80" t="s">
        <v>10686</v>
      </c>
      <c r="I1210" s="80" t="s">
        <v>9635</v>
      </c>
      <c r="K1210" s="80" t="s">
        <v>13933</v>
      </c>
      <c r="L1210" s="80" t="s">
        <v>643</v>
      </c>
      <c r="M1210" s="80" t="s">
        <v>3009</v>
      </c>
      <c r="N1210" s="80" t="s">
        <v>3363</v>
      </c>
      <c r="O1210" s="80" t="s">
        <v>3914</v>
      </c>
      <c r="P1210" s="80" t="s">
        <v>5099</v>
      </c>
      <c r="Q1210" s="80" t="s">
        <v>5374</v>
      </c>
      <c r="R1210" s="80" t="s">
        <v>6596</v>
      </c>
      <c r="S1210" s="80" t="s">
        <v>1758</v>
      </c>
      <c r="T1210" s="80" t="s">
        <v>1757</v>
      </c>
      <c r="U1210" s="110">
        <v>3.6</v>
      </c>
      <c r="V1210" s="110">
        <v>21.6</v>
      </c>
      <c r="W1210" s="91">
        <v>1.35</v>
      </c>
      <c r="X1210" s="91">
        <v>16.2</v>
      </c>
      <c r="Y1210" s="110" t="s">
        <v>7087</v>
      </c>
      <c r="Z1210" s="110" t="s">
        <v>1</v>
      </c>
      <c r="AB1210" s="133" t="s">
        <v>8306</v>
      </c>
      <c r="AC1210" s="133" t="s">
        <v>9402</v>
      </c>
      <c r="AD1210" s="133" t="s">
        <v>1757</v>
      </c>
      <c r="AE1210" s="79">
        <v>144</v>
      </c>
      <c r="AF1210" s="79" t="s">
        <v>11352</v>
      </c>
      <c r="AG1210" s="134">
        <v>0.75</v>
      </c>
      <c r="AH1210" s="134">
        <v>8</v>
      </c>
      <c r="AI1210" s="134">
        <v>8</v>
      </c>
      <c r="AJ1210" s="134">
        <v>0.124</v>
      </c>
      <c r="AK1210" s="134">
        <v>9.25</v>
      </c>
      <c r="AL1210" s="134">
        <v>8.25</v>
      </c>
      <c r="AM1210" s="134">
        <v>6.25</v>
      </c>
      <c r="AN1210" s="134">
        <v>1.55</v>
      </c>
      <c r="AO1210" s="134">
        <v>0.27600000000000002</v>
      </c>
      <c r="AP1210" s="134">
        <v>5.5</v>
      </c>
      <c r="AQ1210" s="134">
        <v>3.25</v>
      </c>
      <c r="AR1210" s="134">
        <v>0.75</v>
      </c>
      <c r="AS1210" s="134"/>
      <c r="AT1210" s="133" t="s">
        <v>1761</v>
      </c>
      <c r="AU1210" s="133" t="s">
        <v>7077</v>
      </c>
      <c r="AV1210" s="133" t="s">
        <v>9597</v>
      </c>
      <c r="AW1210" s="133" t="s">
        <v>9628</v>
      </c>
    </row>
    <row r="1211" spans="1:49" x14ac:dyDescent="0.25">
      <c r="A1211" s="80" t="s">
        <v>1800</v>
      </c>
      <c r="B1211" s="80" t="s">
        <v>1801</v>
      </c>
      <c r="C1211" s="80" t="s">
        <v>10522</v>
      </c>
      <c r="D1211" s="80" t="s">
        <v>10523</v>
      </c>
      <c r="E1211" s="80" t="s">
        <v>1765</v>
      </c>
      <c r="F1211" s="80" t="s">
        <v>10805</v>
      </c>
      <c r="G1211" s="80" t="s">
        <v>9785</v>
      </c>
      <c r="H1211" s="80" t="s">
        <v>10806</v>
      </c>
      <c r="I1211" s="80" t="s">
        <v>9635</v>
      </c>
      <c r="K1211" s="80" t="s">
        <v>12337</v>
      </c>
      <c r="L1211" s="80" t="s">
        <v>11044</v>
      </c>
      <c r="M1211" s="80" t="s">
        <v>11045</v>
      </c>
      <c r="N1211" s="80" t="s">
        <v>3401</v>
      </c>
      <c r="O1211" s="80" t="s">
        <v>3825</v>
      </c>
      <c r="P1211" s="80" t="s">
        <v>1</v>
      </c>
      <c r="Q1211" s="80" t="s">
        <v>5374</v>
      </c>
      <c r="R1211" s="80" t="s">
        <v>11862</v>
      </c>
      <c r="S1211" s="80" t="s">
        <v>1759</v>
      </c>
      <c r="T1211" s="80" t="s">
        <v>1759</v>
      </c>
      <c r="U1211" s="110">
        <v>313.2</v>
      </c>
      <c r="V1211" s="110">
        <v>156.6</v>
      </c>
      <c r="W1211" s="91">
        <v>129.19999999999999</v>
      </c>
      <c r="X1211" s="91">
        <v>129.19999999999999</v>
      </c>
      <c r="Y1211" s="110" t="s">
        <v>7087</v>
      </c>
      <c r="Z1211" s="110" t="s">
        <v>1</v>
      </c>
      <c r="AB1211" s="133" t="s">
        <v>11046</v>
      </c>
      <c r="AC1211" s="133" t="s">
        <v>11046</v>
      </c>
      <c r="AD1211" s="133" t="s">
        <v>1759</v>
      </c>
      <c r="AE1211" s="79">
        <v>1</v>
      </c>
      <c r="AF1211" s="79" t="s">
        <v>15798</v>
      </c>
      <c r="AG1211" s="134"/>
      <c r="AH1211" s="134"/>
      <c r="AI1211" s="134"/>
      <c r="AJ1211" s="134"/>
      <c r="AK1211" s="134">
        <v>45.125</v>
      </c>
      <c r="AL1211" s="134">
        <v>16.187999999999999</v>
      </c>
      <c r="AM1211" s="134">
        <v>6.3129999999999997</v>
      </c>
      <c r="AN1211" s="134">
        <v>35.57</v>
      </c>
      <c r="AO1211" s="134">
        <v>2.6680000000000001</v>
      </c>
      <c r="AP1211" s="134"/>
      <c r="AQ1211" s="134"/>
      <c r="AR1211" s="134"/>
      <c r="AS1211" s="134"/>
      <c r="AT1211" s="133" t="s">
        <v>1774</v>
      </c>
      <c r="AU1211" s="133" t="s">
        <v>7077</v>
      </c>
      <c r="AV1211" s="133" t="s">
        <v>9607</v>
      </c>
      <c r="AW1211" s="133" t="s">
        <v>9630</v>
      </c>
    </row>
    <row r="1212" spans="1:49" x14ac:dyDescent="0.25">
      <c r="A1212" s="80" t="s">
        <v>1800</v>
      </c>
      <c r="B1212" s="80" t="s">
        <v>1816</v>
      </c>
      <c r="C1212" s="80" t="s">
        <v>10231</v>
      </c>
      <c r="D1212" s="80" t="s">
        <v>10232</v>
      </c>
      <c r="E1212" s="80" t="s">
        <v>1767</v>
      </c>
      <c r="F1212" s="80" t="s">
        <v>9743</v>
      </c>
      <c r="G1212" s="80" t="s">
        <v>9744</v>
      </c>
      <c r="H1212" s="80" t="s">
        <v>9732</v>
      </c>
      <c r="I1212" s="80" t="s">
        <v>5377</v>
      </c>
      <c r="K1212" s="80" t="s">
        <v>12337</v>
      </c>
      <c r="L1212" s="80" t="s">
        <v>10903</v>
      </c>
      <c r="M1212" s="80" t="s">
        <v>10904</v>
      </c>
      <c r="N1212" s="80" t="s">
        <v>10888</v>
      </c>
      <c r="O1212" s="80" t="s">
        <v>3537</v>
      </c>
      <c r="P1212" s="80" t="s">
        <v>11700</v>
      </c>
      <c r="Q1212" s="80" t="s">
        <v>5374</v>
      </c>
      <c r="R1212" s="80" t="s">
        <v>10905</v>
      </c>
      <c r="S1212" s="80" t="s">
        <v>1765</v>
      </c>
      <c r="T1212" s="80" t="s">
        <v>1757</v>
      </c>
      <c r="U1212" s="110">
        <v>5.05</v>
      </c>
      <c r="V1212" s="110">
        <v>30.3</v>
      </c>
      <c r="W1212" s="91">
        <v>1.2625</v>
      </c>
      <c r="X1212" s="91">
        <v>15.15</v>
      </c>
      <c r="Y1212" s="110" t="s">
        <v>7087</v>
      </c>
      <c r="Z1212" s="110" t="s">
        <v>1</v>
      </c>
      <c r="AB1212" s="133" t="s">
        <v>11967</v>
      </c>
      <c r="AC1212" s="133" t="s">
        <v>11967</v>
      </c>
      <c r="AD1212" s="133" t="s">
        <v>1759</v>
      </c>
      <c r="AE1212" s="79">
        <v>12</v>
      </c>
      <c r="AF1212" s="79" t="s">
        <v>11127</v>
      </c>
      <c r="AG1212" s="134">
        <v>0.625</v>
      </c>
      <c r="AH1212" s="134">
        <v>5</v>
      </c>
      <c r="AI1212" s="134">
        <v>5</v>
      </c>
      <c r="AJ1212" s="134">
        <v>0.09</v>
      </c>
      <c r="AK1212" s="134">
        <v>10.125</v>
      </c>
      <c r="AL1212" s="134">
        <v>5.375</v>
      </c>
      <c r="AM1212" s="134">
        <v>5.5</v>
      </c>
      <c r="AN1212" s="134">
        <v>1.25</v>
      </c>
      <c r="AO1212" s="134">
        <v>0.17299999999999999</v>
      </c>
      <c r="AP1212" s="134">
        <v>5.5E-2</v>
      </c>
      <c r="AQ1212" s="134">
        <v>10</v>
      </c>
      <c r="AR1212" s="134">
        <v>10</v>
      </c>
      <c r="AS1212" s="134">
        <v>6.0000000000000001E-3</v>
      </c>
      <c r="AT1212" s="133" t="s">
        <v>1768</v>
      </c>
      <c r="AU1212" s="133" t="s">
        <v>1760</v>
      </c>
      <c r="AV1212" s="133" t="s">
        <v>9601</v>
      </c>
      <c r="AW1212" s="133" t="s">
        <v>9630</v>
      </c>
    </row>
    <row r="1213" spans="1:49" x14ac:dyDescent="0.25">
      <c r="A1213" s="80" t="s">
        <v>1798</v>
      </c>
      <c r="B1213" s="80" t="s">
        <v>1803</v>
      </c>
      <c r="C1213" s="80" t="s">
        <v>10435</v>
      </c>
      <c r="D1213" s="80" t="s">
        <v>10436</v>
      </c>
      <c r="E1213" s="80" t="s">
        <v>1799</v>
      </c>
      <c r="F1213" s="80" t="s">
        <v>10437</v>
      </c>
      <c r="G1213" s="80" t="s">
        <v>9785</v>
      </c>
      <c r="H1213" s="80" t="s">
        <v>10438</v>
      </c>
      <c r="I1213" s="80" t="s">
        <v>1798</v>
      </c>
      <c r="K1213" s="80" t="s">
        <v>12327</v>
      </c>
      <c r="L1213" s="80" t="s">
        <v>1165</v>
      </c>
      <c r="M1213" s="80" t="s">
        <v>2675</v>
      </c>
      <c r="N1213" s="80" t="s">
        <v>3427</v>
      </c>
      <c r="O1213" s="80" t="s">
        <v>3773</v>
      </c>
      <c r="P1213" s="80" t="s">
        <v>1</v>
      </c>
      <c r="Q1213" s="80" t="s">
        <v>5381</v>
      </c>
      <c r="R1213" s="80" t="s">
        <v>6244</v>
      </c>
      <c r="S1213" s="80" t="s">
        <v>1759</v>
      </c>
      <c r="T1213" s="80" t="s">
        <v>1759</v>
      </c>
      <c r="U1213" s="110">
        <v>432</v>
      </c>
      <c r="V1213" s="110">
        <v>216</v>
      </c>
      <c r="W1213" s="91">
        <v>172.8</v>
      </c>
      <c r="X1213" s="91">
        <v>172.8</v>
      </c>
      <c r="Y1213" s="110" t="s">
        <v>7087</v>
      </c>
      <c r="Z1213" s="110" t="s">
        <v>1</v>
      </c>
      <c r="AB1213" s="133" t="s">
        <v>7954</v>
      </c>
      <c r="AC1213" s="133" t="s">
        <v>7954</v>
      </c>
      <c r="AD1213" s="133" t="s">
        <v>1759</v>
      </c>
      <c r="AE1213" s="79">
        <v>1</v>
      </c>
      <c r="AF1213" s="79" t="s">
        <v>15798</v>
      </c>
      <c r="AG1213" s="134"/>
      <c r="AH1213" s="134"/>
      <c r="AI1213" s="134"/>
      <c r="AJ1213" s="134"/>
      <c r="AK1213" s="134">
        <v>47</v>
      </c>
      <c r="AL1213" s="134">
        <v>18.25</v>
      </c>
      <c r="AM1213" s="134">
        <v>10.25</v>
      </c>
      <c r="AN1213" s="134">
        <v>42.36</v>
      </c>
      <c r="AO1213" s="134">
        <v>5.0880000000000001</v>
      </c>
      <c r="AP1213" s="134"/>
      <c r="AQ1213" s="134"/>
      <c r="AR1213" s="134"/>
      <c r="AS1213" s="134"/>
      <c r="AT1213" s="133" t="s">
        <v>1774</v>
      </c>
      <c r="AU1213" s="133" t="s">
        <v>1764</v>
      </c>
      <c r="AV1213" s="133" t="s">
        <v>9601</v>
      </c>
      <c r="AW1213" s="133" t="s">
        <v>9630</v>
      </c>
    </row>
    <row r="1214" spans="1:49" x14ac:dyDescent="0.25">
      <c r="A1214" s="80" t="s">
        <v>1800</v>
      </c>
      <c r="B1214" s="80" t="s">
        <v>1815</v>
      </c>
      <c r="C1214" s="80" t="s">
        <v>10225</v>
      </c>
      <c r="D1214" s="80" t="s">
        <v>10226</v>
      </c>
      <c r="E1214" s="80" t="s">
        <v>1767</v>
      </c>
      <c r="F1214" s="80" t="s">
        <v>9920</v>
      </c>
      <c r="G1214" s="80" t="s">
        <v>9677</v>
      </c>
      <c r="H1214" s="80" t="s">
        <v>9921</v>
      </c>
      <c r="I1214" s="80" t="s">
        <v>5377</v>
      </c>
      <c r="K1214" s="80" t="s">
        <v>12342</v>
      </c>
      <c r="L1214" s="80" t="s">
        <v>12182</v>
      </c>
      <c r="M1214" s="80" t="s">
        <v>12548</v>
      </c>
      <c r="N1214" s="80" t="s">
        <v>12518</v>
      </c>
      <c r="O1214" s="80" t="s">
        <v>3523</v>
      </c>
      <c r="P1214" s="80" t="s">
        <v>14006</v>
      </c>
      <c r="Q1214" s="80" t="s">
        <v>5374</v>
      </c>
      <c r="R1214" s="80" t="s">
        <v>12549</v>
      </c>
      <c r="S1214" s="80" t="s">
        <v>1760</v>
      </c>
      <c r="T1214" s="80" t="s">
        <v>1757</v>
      </c>
      <c r="U1214" s="110">
        <v>6.2</v>
      </c>
      <c r="V1214" s="110">
        <v>37.200000000000003</v>
      </c>
      <c r="W1214" s="91">
        <v>1.55</v>
      </c>
      <c r="X1214" s="91">
        <v>18.600000000000001</v>
      </c>
      <c r="Y1214" s="110" t="s">
        <v>7087</v>
      </c>
      <c r="Z1214" s="110" t="s">
        <v>1</v>
      </c>
      <c r="AB1214" s="133" t="s">
        <v>13002</v>
      </c>
      <c r="AC1214" s="133" t="s">
        <v>13002</v>
      </c>
      <c r="AD1214" s="133" t="s">
        <v>1759</v>
      </c>
      <c r="AE1214" s="79">
        <v>12</v>
      </c>
      <c r="AF1214" s="79" t="s">
        <v>11145</v>
      </c>
      <c r="AG1214" s="134">
        <v>0.75</v>
      </c>
      <c r="AH1214" s="134">
        <v>8.875</v>
      </c>
      <c r="AI1214" s="134">
        <v>8.875</v>
      </c>
      <c r="AJ1214" s="134">
        <v>0.22500000000000001</v>
      </c>
      <c r="AK1214" s="134">
        <v>9.2200000000000006</v>
      </c>
      <c r="AL1214" s="134">
        <v>7.97</v>
      </c>
      <c r="AM1214" s="134">
        <v>9.44</v>
      </c>
      <c r="AN1214" s="134">
        <v>3.1</v>
      </c>
      <c r="AO1214" s="134">
        <v>0.40100000000000002</v>
      </c>
      <c r="AP1214" s="134">
        <v>0.5</v>
      </c>
      <c r="AQ1214" s="134">
        <v>8.75</v>
      </c>
      <c r="AR1214" s="134">
        <v>8.75</v>
      </c>
      <c r="AS1214" s="134">
        <v>0.03</v>
      </c>
      <c r="AT1214" s="133" t="s">
        <v>1761</v>
      </c>
      <c r="AU1214" s="133" t="s">
        <v>7065</v>
      </c>
      <c r="AV1214" s="133" t="s">
        <v>9603</v>
      </c>
      <c r="AW1214" s="133" t="s">
        <v>9630</v>
      </c>
    </row>
    <row r="1215" spans="1:49" x14ac:dyDescent="0.25">
      <c r="A1215" s="80" t="s">
        <v>1800</v>
      </c>
      <c r="B1215" s="80" t="s">
        <v>1816</v>
      </c>
      <c r="C1215" s="80" t="s">
        <v>10536</v>
      </c>
      <c r="D1215" s="80" t="s">
        <v>10537</v>
      </c>
      <c r="E1215" s="80" t="s">
        <v>1767</v>
      </c>
      <c r="F1215" s="80" t="s">
        <v>10538</v>
      </c>
      <c r="G1215" s="80" t="s">
        <v>9785</v>
      </c>
      <c r="H1215" s="80" t="s">
        <v>10539</v>
      </c>
      <c r="I1215" s="80" t="s">
        <v>5377</v>
      </c>
      <c r="K1215" s="80" t="s">
        <v>12337</v>
      </c>
      <c r="L1215" s="80" t="s">
        <v>11048</v>
      </c>
      <c r="M1215" s="80" t="s">
        <v>11049</v>
      </c>
      <c r="N1215" s="80" t="s">
        <v>3460</v>
      </c>
      <c r="O1215" s="80" t="s">
        <v>3822</v>
      </c>
      <c r="P1215" s="80" t="s">
        <v>1</v>
      </c>
      <c r="Q1215" s="80" t="s">
        <v>5374</v>
      </c>
      <c r="R1215" s="80" t="s">
        <v>11863</v>
      </c>
      <c r="S1215" s="80" t="s">
        <v>1759</v>
      </c>
      <c r="T1215" s="80" t="s">
        <v>1759</v>
      </c>
      <c r="U1215" s="110">
        <v>423.9</v>
      </c>
      <c r="V1215" s="110">
        <v>211.95</v>
      </c>
      <c r="W1215" s="91">
        <v>105.98</v>
      </c>
      <c r="X1215" s="91">
        <v>105.98</v>
      </c>
      <c r="Y1215" s="110" t="s">
        <v>7087</v>
      </c>
      <c r="Z1215" s="110" t="s">
        <v>1</v>
      </c>
      <c r="AB1215" s="133" t="s">
        <v>11050</v>
      </c>
      <c r="AC1215" s="133" t="s">
        <v>11050</v>
      </c>
      <c r="AD1215" s="133" t="s">
        <v>1759</v>
      </c>
      <c r="AE1215" s="79">
        <v>1</v>
      </c>
      <c r="AF1215" s="79" t="s">
        <v>15798</v>
      </c>
      <c r="AG1215" s="134"/>
      <c r="AH1215" s="134"/>
      <c r="AI1215" s="134"/>
      <c r="AJ1215" s="134"/>
      <c r="AK1215" s="134">
        <v>24.437999999999999</v>
      </c>
      <c r="AL1215" s="134">
        <v>15.938000000000001</v>
      </c>
      <c r="AM1215" s="134">
        <v>9.625</v>
      </c>
      <c r="AN1215" s="134">
        <v>13.44</v>
      </c>
      <c r="AO1215" s="134">
        <v>2.169</v>
      </c>
      <c r="AP1215" s="134"/>
      <c r="AQ1215" s="134"/>
      <c r="AR1215" s="134"/>
      <c r="AS1215" s="134"/>
      <c r="AT1215" s="133" t="s">
        <v>7065</v>
      </c>
      <c r="AU1215" s="133" t="s">
        <v>7065</v>
      </c>
      <c r="AV1215" s="133" t="s">
        <v>9601</v>
      </c>
      <c r="AW1215" s="133" t="s">
        <v>9630</v>
      </c>
    </row>
    <row r="1216" spans="1:49" x14ac:dyDescent="0.25">
      <c r="A1216" s="80" t="s">
        <v>1800</v>
      </c>
      <c r="B1216" s="80" t="s">
        <v>1816</v>
      </c>
      <c r="C1216" s="80" t="s">
        <v>10231</v>
      </c>
      <c r="D1216" s="80" t="s">
        <v>10232</v>
      </c>
      <c r="E1216" s="80" t="s">
        <v>1767</v>
      </c>
      <c r="F1216" s="80" t="s">
        <v>9743</v>
      </c>
      <c r="G1216" s="80" t="s">
        <v>9744</v>
      </c>
      <c r="H1216" s="80" t="s">
        <v>9732</v>
      </c>
      <c r="I1216" s="80" t="s">
        <v>5377</v>
      </c>
      <c r="K1216" s="80" t="s">
        <v>12337</v>
      </c>
      <c r="L1216" s="80" t="s">
        <v>10906</v>
      </c>
      <c r="M1216" s="80" t="s">
        <v>10907</v>
      </c>
      <c r="N1216" s="80" t="s">
        <v>10888</v>
      </c>
      <c r="O1216" s="80" t="s">
        <v>3537</v>
      </c>
      <c r="P1216" s="80" t="s">
        <v>11701</v>
      </c>
      <c r="Q1216" s="80" t="s">
        <v>5374</v>
      </c>
      <c r="R1216" s="80" t="s">
        <v>10908</v>
      </c>
      <c r="S1216" s="80" t="s">
        <v>1765</v>
      </c>
      <c r="T1216" s="80" t="s">
        <v>1757</v>
      </c>
      <c r="U1216" s="110">
        <v>5.05</v>
      </c>
      <c r="V1216" s="110">
        <v>30.3</v>
      </c>
      <c r="W1216" s="91">
        <v>1.2625</v>
      </c>
      <c r="X1216" s="91">
        <v>15.15</v>
      </c>
      <c r="Y1216" s="110" t="s">
        <v>7087</v>
      </c>
      <c r="Z1216" s="110" t="s">
        <v>1</v>
      </c>
      <c r="AB1216" s="133" t="s">
        <v>11968</v>
      </c>
      <c r="AC1216" s="133" t="s">
        <v>11968</v>
      </c>
      <c r="AD1216" s="133" t="s">
        <v>1759</v>
      </c>
      <c r="AE1216" s="79">
        <v>12</v>
      </c>
      <c r="AF1216" s="79" t="s">
        <v>11127</v>
      </c>
      <c r="AG1216" s="134">
        <v>0.625</v>
      </c>
      <c r="AH1216" s="134">
        <v>5</v>
      </c>
      <c r="AI1216" s="134">
        <v>5</v>
      </c>
      <c r="AJ1216" s="134">
        <v>0.09</v>
      </c>
      <c r="AK1216" s="134">
        <v>10.125</v>
      </c>
      <c r="AL1216" s="134">
        <v>5.375</v>
      </c>
      <c r="AM1216" s="134">
        <v>5.5</v>
      </c>
      <c r="AN1216" s="134">
        <v>1.25</v>
      </c>
      <c r="AO1216" s="134">
        <v>0.17299999999999999</v>
      </c>
      <c r="AP1216" s="134">
        <v>5.5E-2</v>
      </c>
      <c r="AQ1216" s="134">
        <v>10</v>
      </c>
      <c r="AR1216" s="134">
        <v>10</v>
      </c>
      <c r="AS1216" s="134">
        <v>6.0000000000000001E-3</v>
      </c>
      <c r="AT1216" s="133" t="s">
        <v>1768</v>
      </c>
      <c r="AU1216" s="133" t="s">
        <v>1760</v>
      </c>
      <c r="AV1216" s="133" t="s">
        <v>9601</v>
      </c>
      <c r="AW1216" s="133" t="s">
        <v>9630</v>
      </c>
    </row>
    <row r="1217" spans="1:49" x14ac:dyDescent="0.25">
      <c r="A1217" s="80" t="s">
        <v>1776</v>
      </c>
      <c r="B1217" s="80" t="s">
        <v>1777</v>
      </c>
      <c r="C1217" s="80" t="s">
        <v>9636</v>
      </c>
      <c r="D1217" s="80" t="s">
        <v>9637</v>
      </c>
      <c r="E1217" s="80" t="s">
        <v>7086</v>
      </c>
      <c r="F1217" s="80" t="s">
        <v>10028</v>
      </c>
      <c r="G1217" s="80" t="s">
        <v>10029</v>
      </c>
      <c r="H1217" s="80" t="s">
        <v>10030</v>
      </c>
      <c r="I1217" s="80" t="s">
        <v>9635</v>
      </c>
      <c r="K1217" s="80" t="s">
        <v>13933</v>
      </c>
      <c r="L1217" s="80" t="s">
        <v>646</v>
      </c>
      <c r="M1217" s="80" t="s">
        <v>3010</v>
      </c>
      <c r="N1217" s="80" t="s">
        <v>3363</v>
      </c>
      <c r="O1217" s="80" t="s">
        <v>3915</v>
      </c>
      <c r="P1217" s="80" t="s">
        <v>5100</v>
      </c>
      <c r="Q1217" s="80" t="s">
        <v>5374</v>
      </c>
      <c r="R1217" s="80" t="s">
        <v>6597</v>
      </c>
      <c r="S1217" s="80" t="s">
        <v>1769</v>
      </c>
      <c r="T1217" s="80" t="s">
        <v>1757</v>
      </c>
      <c r="U1217" s="110">
        <v>4.4000000000000004</v>
      </c>
      <c r="V1217" s="110">
        <v>26.4</v>
      </c>
      <c r="W1217" s="91">
        <v>1.9139999999999999</v>
      </c>
      <c r="X1217" s="91">
        <v>22.968</v>
      </c>
      <c r="Y1217" s="110" t="s">
        <v>14932</v>
      </c>
      <c r="Z1217" s="110" t="s">
        <v>1</v>
      </c>
      <c r="AB1217" s="133" t="s">
        <v>8307</v>
      </c>
      <c r="AC1217" s="133" t="s">
        <v>9403</v>
      </c>
      <c r="AD1217" s="133" t="s">
        <v>1757</v>
      </c>
      <c r="AE1217" s="79">
        <v>144</v>
      </c>
      <c r="AF1217" s="79" t="s">
        <v>11353</v>
      </c>
      <c r="AG1217" s="134">
        <v>0.5</v>
      </c>
      <c r="AH1217" s="134">
        <v>2</v>
      </c>
      <c r="AI1217" s="134">
        <v>17.5</v>
      </c>
      <c r="AJ1217" s="134">
        <v>0.122</v>
      </c>
      <c r="AK1217" s="134">
        <v>7.5</v>
      </c>
      <c r="AL1217" s="134">
        <v>4</v>
      </c>
      <c r="AM1217" s="134">
        <v>4.25</v>
      </c>
      <c r="AN1217" s="134">
        <v>1.52</v>
      </c>
      <c r="AO1217" s="134">
        <v>7.3999999999999996E-2</v>
      </c>
      <c r="AP1217" s="134">
        <v>32</v>
      </c>
      <c r="AQ1217" s="134">
        <v>0.125</v>
      </c>
      <c r="AR1217" s="134">
        <v>1</v>
      </c>
      <c r="AS1217" s="134"/>
      <c r="AT1217" s="133" t="s">
        <v>9563</v>
      </c>
      <c r="AU1217" s="133" t="s">
        <v>1783</v>
      </c>
      <c r="AV1217" s="133" t="s">
        <v>9613</v>
      </c>
      <c r="AW1217" s="133" t="s">
        <v>9629</v>
      </c>
    </row>
    <row r="1218" spans="1:49" x14ac:dyDescent="0.25">
      <c r="A1218" s="80" t="s">
        <v>1800</v>
      </c>
      <c r="B1218" s="80" t="s">
        <v>1815</v>
      </c>
      <c r="C1218" s="80" t="s">
        <v>10225</v>
      </c>
      <c r="D1218" s="80" t="s">
        <v>10226</v>
      </c>
      <c r="E1218" s="80" t="s">
        <v>1767</v>
      </c>
      <c r="F1218" s="80" t="s">
        <v>9920</v>
      </c>
      <c r="G1218" s="80" t="s">
        <v>9677</v>
      </c>
      <c r="H1218" s="80" t="s">
        <v>9921</v>
      </c>
      <c r="I1218" s="80" t="s">
        <v>5377</v>
      </c>
      <c r="K1218" s="80" t="s">
        <v>12342</v>
      </c>
      <c r="L1218" s="80" t="s">
        <v>12183</v>
      </c>
      <c r="M1218" s="80" t="s">
        <v>12551</v>
      </c>
      <c r="N1218" s="80" t="s">
        <v>12518</v>
      </c>
      <c r="O1218" s="80" t="s">
        <v>3523</v>
      </c>
      <c r="P1218" s="80" t="s">
        <v>14007</v>
      </c>
      <c r="Q1218" s="80" t="s">
        <v>5374</v>
      </c>
      <c r="R1218" s="80" t="s">
        <v>12552</v>
      </c>
      <c r="S1218" s="80" t="s">
        <v>1760</v>
      </c>
      <c r="T1218" s="80" t="s">
        <v>1757</v>
      </c>
      <c r="U1218" s="110">
        <v>6.2</v>
      </c>
      <c r="V1218" s="110">
        <v>37.200000000000003</v>
      </c>
      <c r="W1218" s="91">
        <v>1.55</v>
      </c>
      <c r="X1218" s="91">
        <v>18.600000000000001</v>
      </c>
      <c r="Y1218" s="110" t="s">
        <v>7087</v>
      </c>
      <c r="Z1218" s="110" t="s">
        <v>1</v>
      </c>
      <c r="AB1218" s="133" t="s">
        <v>13003</v>
      </c>
      <c r="AC1218" s="133" t="s">
        <v>13003</v>
      </c>
      <c r="AD1218" s="133" t="s">
        <v>1759</v>
      </c>
      <c r="AE1218" s="79">
        <v>12</v>
      </c>
      <c r="AF1218" s="79" t="s">
        <v>11145</v>
      </c>
      <c r="AG1218" s="134">
        <v>0.75</v>
      </c>
      <c r="AH1218" s="134">
        <v>8.875</v>
      </c>
      <c r="AI1218" s="134">
        <v>8.875</v>
      </c>
      <c r="AJ1218" s="134">
        <v>0.22500000000000001</v>
      </c>
      <c r="AK1218" s="134">
        <v>9.2200000000000006</v>
      </c>
      <c r="AL1218" s="134">
        <v>7.97</v>
      </c>
      <c r="AM1218" s="134">
        <v>9.44</v>
      </c>
      <c r="AN1218" s="134">
        <v>3.1</v>
      </c>
      <c r="AO1218" s="134">
        <v>0.40100000000000002</v>
      </c>
      <c r="AP1218" s="134">
        <v>0.5</v>
      </c>
      <c r="AQ1218" s="134">
        <v>8.75</v>
      </c>
      <c r="AR1218" s="134">
        <v>8.75</v>
      </c>
      <c r="AS1218" s="134">
        <v>0.03</v>
      </c>
      <c r="AT1218" s="133" t="s">
        <v>1761</v>
      </c>
      <c r="AU1218" s="133" t="s">
        <v>7065</v>
      </c>
      <c r="AV1218" s="133" t="s">
        <v>9603</v>
      </c>
      <c r="AW1218" s="133" t="s">
        <v>9630</v>
      </c>
    </row>
    <row r="1219" spans="1:49" x14ac:dyDescent="0.25">
      <c r="A1219" s="80" t="s">
        <v>1798</v>
      </c>
      <c r="B1219" s="80" t="s">
        <v>1780</v>
      </c>
      <c r="C1219" s="80" t="s">
        <v>10126</v>
      </c>
      <c r="D1219" s="80" t="s">
        <v>10127</v>
      </c>
      <c r="E1219" s="80" t="s">
        <v>1799</v>
      </c>
      <c r="F1219" s="80" t="s">
        <v>10439</v>
      </c>
      <c r="G1219" s="80" t="s">
        <v>9785</v>
      </c>
      <c r="H1219" s="80" t="s">
        <v>10440</v>
      </c>
      <c r="I1219" s="80" t="s">
        <v>1798</v>
      </c>
      <c r="K1219" s="80" t="s">
        <v>12340</v>
      </c>
      <c r="L1219" s="80" t="s">
        <v>283</v>
      </c>
      <c r="M1219" s="80" t="s">
        <v>2677</v>
      </c>
      <c r="N1219" s="80" t="s">
        <v>3376</v>
      </c>
      <c r="O1219" s="80" t="s">
        <v>3774</v>
      </c>
      <c r="P1219" s="80" t="s">
        <v>1</v>
      </c>
      <c r="Q1219" s="80" t="s">
        <v>5381</v>
      </c>
      <c r="R1219" s="80" t="s">
        <v>6246</v>
      </c>
      <c r="S1219" s="80" t="s">
        <v>1759</v>
      </c>
      <c r="T1219" s="80" t="s">
        <v>1759</v>
      </c>
      <c r="U1219" s="110">
        <v>320.36</v>
      </c>
      <c r="V1219" s="110">
        <v>160.18</v>
      </c>
      <c r="W1219" s="91">
        <v>140.96</v>
      </c>
      <c r="X1219" s="91">
        <v>140.96</v>
      </c>
      <c r="Y1219" s="110" t="s">
        <v>7087</v>
      </c>
      <c r="Z1219" s="110" t="s">
        <v>1</v>
      </c>
      <c r="AB1219" s="133" t="s">
        <v>7956</v>
      </c>
      <c r="AC1219" s="133" t="s">
        <v>7956</v>
      </c>
      <c r="AD1219" s="133" t="s">
        <v>1759</v>
      </c>
      <c r="AE1219" s="79">
        <v>1</v>
      </c>
      <c r="AF1219" s="79" t="s">
        <v>15798</v>
      </c>
      <c r="AG1219" s="134"/>
      <c r="AH1219" s="134"/>
      <c r="AI1219" s="134"/>
      <c r="AJ1219" s="134"/>
      <c r="AK1219" s="134">
        <v>51.125</v>
      </c>
      <c r="AL1219" s="134">
        <v>16.312999999999999</v>
      </c>
      <c r="AM1219" s="134">
        <v>10.063000000000001</v>
      </c>
      <c r="AN1219" s="134">
        <v>31.62</v>
      </c>
      <c r="AO1219" s="134">
        <v>4.8570000000000002</v>
      </c>
      <c r="AP1219" s="134"/>
      <c r="AQ1219" s="134"/>
      <c r="AR1219" s="134"/>
      <c r="AS1219" s="134"/>
      <c r="AT1219" s="133" t="s">
        <v>1764</v>
      </c>
      <c r="AU1219" s="133" t="s">
        <v>1769</v>
      </c>
      <c r="AV1219" s="133" t="s">
        <v>9598</v>
      </c>
      <c r="AW1219" s="133" t="s">
        <v>9630</v>
      </c>
    </row>
    <row r="1220" spans="1:49" x14ac:dyDescent="0.25">
      <c r="A1220" s="80" t="s">
        <v>1800</v>
      </c>
      <c r="B1220" s="80" t="s">
        <v>1816</v>
      </c>
      <c r="C1220" s="80" t="s">
        <v>10540</v>
      </c>
      <c r="D1220" s="80" t="s">
        <v>10541</v>
      </c>
      <c r="E1220" s="80" t="s">
        <v>1767</v>
      </c>
      <c r="F1220" s="80" t="s">
        <v>10542</v>
      </c>
      <c r="G1220" s="80" t="s">
        <v>9785</v>
      </c>
      <c r="H1220" s="80" t="s">
        <v>10543</v>
      </c>
      <c r="I1220" s="80" t="s">
        <v>5377</v>
      </c>
      <c r="K1220" s="80" t="s">
        <v>12337</v>
      </c>
      <c r="L1220" s="80" t="s">
        <v>11051</v>
      </c>
      <c r="M1220" s="80" t="s">
        <v>11052</v>
      </c>
      <c r="N1220" s="80" t="s">
        <v>3460</v>
      </c>
      <c r="O1220" s="80" t="s">
        <v>3825</v>
      </c>
      <c r="P1220" s="80" t="s">
        <v>1</v>
      </c>
      <c r="Q1220" s="80" t="s">
        <v>5374</v>
      </c>
      <c r="R1220" s="80" t="s">
        <v>11864</v>
      </c>
      <c r="S1220" s="80" t="s">
        <v>1759</v>
      </c>
      <c r="T1220" s="80" t="s">
        <v>1759</v>
      </c>
      <c r="U1220" s="110">
        <v>800.25</v>
      </c>
      <c r="V1220" s="110">
        <v>400.125</v>
      </c>
      <c r="W1220" s="91">
        <v>200.0625</v>
      </c>
      <c r="X1220" s="91">
        <v>200.0625</v>
      </c>
      <c r="Y1220" s="110" t="s">
        <v>7087</v>
      </c>
      <c r="Z1220" s="110" t="s">
        <v>1</v>
      </c>
      <c r="AB1220" s="133" t="s">
        <v>11053</v>
      </c>
      <c r="AC1220" s="133" t="s">
        <v>11053</v>
      </c>
      <c r="AD1220" s="133" t="s">
        <v>1759</v>
      </c>
      <c r="AE1220" s="79">
        <v>1</v>
      </c>
      <c r="AF1220" s="79" t="s">
        <v>15798</v>
      </c>
      <c r="AG1220" s="134"/>
      <c r="AH1220" s="134"/>
      <c r="AI1220" s="134"/>
      <c r="AJ1220" s="134"/>
      <c r="AK1220" s="134">
        <v>48.314999999999998</v>
      </c>
      <c r="AL1220" s="134">
        <v>16.22</v>
      </c>
      <c r="AM1220" s="134">
        <v>9.5950000000000006</v>
      </c>
      <c r="AN1220" s="134">
        <v>27.15</v>
      </c>
      <c r="AO1220" s="134">
        <v>4.351</v>
      </c>
      <c r="AP1220" s="134"/>
      <c r="AQ1220" s="134"/>
      <c r="AR1220" s="134"/>
      <c r="AS1220" s="134"/>
      <c r="AT1220" s="133" t="s">
        <v>1764</v>
      </c>
      <c r="AU1220" s="133" t="s">
        <v>1769</v>
      </c>
      <c r="AV1220" s="133" t="s">
        <v>9601</v>
      </c>
      <c r="AW1220" s="133" t="s">
        <v>9630</v>
      </c>
    </row>
    <row r="1221" spans="1:49" x14ac:dyDescent="0.25">
      <c r="A1221" s="80" t="s">
        <v>1800</v>
      </c>
      <c r="B1221" s="80" t="s">
        <v>1816</v>
      </c>
      <c r="C1221" s="80" t="s">
        <v>10231</v>
      </c>
      <c r="D1221" s="80" t="s">
        <v>10232</v>
      </c>
      <c r="E1221" s="80" t="s">
        <v>1767</v>
      </c>
      <c r="F1221" s="80" t="s">
        <v>9743</v>
      </c>
      <c r="G1221" s="80" t="s">
        <v>9744</v>
      </c>
      <c r="H1221" s="80" t="s">
        <v>9732</v>
      </c>
      <c r="I1221" s="80" t="s">
        <v>5377</v>
      </c>
      <c r="K1221" s="80" t="s">
        <v>12337</v>
      </c>
      <c r="L1221" s="80" t="s">
        <v>10896</v>
      </c>
      <c r="M1221" s="80" t="s">
        <v>10897</v>
      </c>
      <c r="N1221" s="80" t="s">
        <v>10888</v>
      </c>
      <c r="O1221" s="80" t="s">
        <v>3537</v>
      </c>
      <c r="P1221" s="80" t="s">
        <v>11702</v>
      </c>
      <c r="Q1221" s="80" t="s">
        <v>5374</v>
      </c>
      <c r="R1221" s="80" t="s">
        <v>10898</v>
      </c>
      <c r="S1221" s="80" t="s">
        <v>1765</v>
      </c>
      <c r="T1221" s="80" t="s">
        <v>1757</v>
      </c>
      <c r="U1221" s="110">
        <v>5.05</v>
      </c>
      <c r="V1221" s="110">
        <v>30.3</v>
      </c>
      <c r="W1221" s="91">
        <v>1.2625</v>
      </c>
      <c r="X1221" s="91">
        <v>15.15</v>
      </c>
      <c r="Y1221" s="110" t="s">
        <v>7087</v>
      </c>
      <c r="Z1221" s="110" t="s">
        <v>1</v>
      </c>
      <c r="AB1221" s="133" t="s">
        <v>11969</v>
      </c>
      <c r="AC1221" s="133" t="s">
        <v>11969</v>
      </c>
      <c r="AD1221" s="133" t="s">
        <v>1759</v>
      </c>
      <c r="AE1221" s="79">
        <v>12</v>
      </c>
      <c r="AF1221" s="79" t="s">
        <v>11127</v>
      </c>
      <c r="AG1221" s="134">
        <v>0.625</v>
      </c>
      <c r="AH1221" s="134">
        <v>5</v>
      </c>
      <c r="AI1221" s="134">
        <v>5</v>
      </c>
      <c r="AJ1221" s="134">
        <v>0.09</v>
      </c>
      <c r="AK1221" s="134">
        <v>10.125</v>
      </c>
      <c r="AL1221" s="134">
        <v>5.375</v>
      </c>
      <c r="AM1221" s="134">
        <v>5.5</v>
      </c>
      <c r="AN1221" s="134">
        <v>1.25</v>
      </c>
      <c r="AO1221" s="134">
        <v>0.17299999999999999</v>
      </c>
      <c r="AP1221" s="134">
        <v>5.5E-2</v>
      </c>
      <c r="AQ1221" s="134">
        <v>10</v>
      </c>
      <c r="AR1221" s="134">
        <v>10</v>
      </c>
      <c r="AS1221" s="134">
        <v>6.0000000000000001E-3</v>
      </c>
      <c r="AT1221" s="133" t="s">
        <v>1768</v>
      </c>
      <c r="AU1221" s="133" t="s">
        <v>1760</v>
      </c>
      <c r="AV1221" s="133" t="s">
        <v>9601</v>
      </c>
      <c r="AW1221" s="133" t="s">
        <v>9630</v>
      </c>
    </row>
    <row r="1222" spans="1:49" x14ac:dyDescent="0.25">
      <c r="A1222" s="80" t="s">
        <v>1779</v>
      </c>
      <c r="B1222" s="80" t="s">
        <v>1804</v>
      </c>
      <c r="C1222" s="80" t="s">
        <v>10006</v>
      </c>
      <c r="D1222" s="80" t="s">
        <v>10007</v>
      </c>
      <c r="E1222" s="80" t="s">
        <v>1766</v>
      </c>
      <c r="F1222" s="80" t="s">
        <v>10008</v>
      </c>
      <c r="G1222" s="80" t="s">
        <v>9668</v>
      </c>
      <c r="H1222" s="80" t="s">
        <v>10009</v>
      </c>
      <c r="I1222" s="80" t="s">
        <v>1804</v>
      </c>
      <c r="K1222" s="80" t="s">
        <v>13934</v>
      </c>
      <c r="L1222" s="80" t="s">
        <v>648</v>
      </c>
      <c r="M1222" s="80" t="s">
        <v>3011</v>
      </c>
      <c r="N1222" s="80" t="s">
        <v>13935</v>
      </c>
      <c r="O1222" s="80" t="s">
        <v>3547</v>
      </c>
      <c r="P1222" s="80" t="s">
        <v>5101</v>
      </c>
      <c r="Q1222" s="80" t="s">
        <v>1804</v>
      </c>
      <c r="R1222" s="80" t="s">
        <v>6598</v>
      </c>
      <c r="S1222" s="80" t="s">
        <v>1763</v>
      </c>
      <c r="T1222" s="80" t="s">
        <v>1757</v>
      </c>
      <c r="U1222" s="110">
        <v>7.45</v>
      </c>
      <c r="V1222" s="110">
        <v>44.7</v>
      </c>
      <c r="W1222" s="91">
        <v>1.86</v>
      </c>
      <c r="X1222" s="91">
        <v>22.32</v>
      </c>
      <c r="Y1222" s="110" t="s">
        <v>7087</v>
      </c>
      <c r="Z1222" s="110" t="s">
        <v>1</v>
      </c>
      <c r="AB1222" s="133" t="s">
        <v>8308</v>
      </c>
      <c r="AC1222" s="133" t="s">
        <v>8308</v>
      </c>
      <c r="AD1222" s="133" t="s">
        <v>1759</v>
      </c>
      <c r="AE1222" s="79">
        <v>12</v>
      </c>
      <c r="AF1222" s="79" t="s">
        <v>11170</v>
      </c>
      <c r="AG1222" s="134">
        <v>0.75</v>
      </c>
      <c r="AH1222" s="134">
        <v>6.5</v>
      </c>
      <c r="AI1222" s="134">
        <v>6.5</v>
      </c>
      <c r="AJ1222" s="134">
        <v>0.17199999999999999</v>
      </c>
      <c r="AK1222" s="134">
        <v>10.845000000000001</v>
      </c>
      <c r="AL1222" s="134">
        <v>6.8449999999999998</v>
      </c>
      <c r="AM1222" s="134">
        <v>6.8150000000000004</v>
      </c>
      <c r="AN1222" s="134">
        <v>2.3570000000000002</v>
      </c>
      <c r="AO1222" s="134">
        <v>0.29299999999999998</v>
      </c>
      <c r="AP1222" s="134">
        <v>5.5E-2</v>
      </c>
      <c r="AQ1222" s="134">
        <v>12.875</v>
      </c>
      <c r="AR1222" s="134">
        <v>12.875</v>
      </c>
      <c r="AS1222" s="134">
        <v>0.01</v>
      </c>
      <c r="AT1222" s="133" t="s">
        <v>1761</v>
      </c>
      <c r="AU1222" s="133" t="s">
        <v>7077</v>
      </c>
      <c r="AV1222" s="133" t="s">
        <v>9601</v>
      </c>
      <c r="AW1222" s="133" t="s">
        <v>9630</v>
      </c>
    </row>
    <row r="1223" spans="1:49" x14ac:dyDescent="0.25">
      <c r="A1223" s="80" t="s">
        <v>1800</v>
      </c>
      <c r="B1223" s="80" t="s">
        <v>1815</v>
      </c>
      <c r="C1223" s="80" t="s">
        <v>10600</v>
      </c>
      <c r="D1223" s="80" t="s">
        <v>10601</v>
      </c>
      <c r="E1223" s="80" t="s">
        <v>1811</v>
      </c>
      <c r="F1223" s="80" t="s">
        <v>10602</v>
      </c>
      <c r="G1223" s="80" t="s">
        <v>9685</v>
      </c>
      <c r="H1223" s="80" t="s">
        <v>10603</v>
      </c>
      <c r="I1223" s="80" t="s">
        <v>5376</v>
      </c>
      <c r="K1223" s="80" t="s">
        <v>12342</v>
      </c>
      <c r="L1223" s="80" t="s">
        <v>12184</v>
      </c>
      <c r="M1223" s="80" t="s">
        <v>12554</v>
      </c>
      <c r="N1223" s="80" t="s">
        <v>12518</v>
      </c>
      <c r="O1223" s="80" t="s">
        <v>3859</v>
      </c>
      <c r="P1223" s="80" t="s">
        <v>14008</v>
      </c>
      <c r="Q1223" s="80" t="s">
        <v>5374</v>
      </c>
      <c r="R1223" s="80" t="s">
        <v>12555</v>
      </c>
      <c r="S1223" s="80" t="s">
        <v>1760</v>
      </c>
      <c r="T1223" s="80" t="s">
        <v>1757</v>
      </c>
      <c r="U1223" s="110">
        <v>8.9</v>
      </c>
      <c r="V1223" s="110">
        <v>53.4</v>
      </c>
      <c r="W1223" s="91">
        <v>3.1150000000000002</v>
      </c>
      <c r="X1223" s="91">
        <v>37.380000000000003</v>
      </c>
      <c r="Y1223" s="110" t="s">
        <v>7087</v>
      </c>
      <c r="Z1223" s="110" t="s">
        <v>1</v>
      </c>
      <c r="AB1223" s="133" t="s">
        <v>13004</v>
      </c>
      <c r="AC1223" s="133" t="s">
        <v>13004</v>
      </c>
      <c r="AD1223" s="133" t="s">
        <v>1759</v>
      </c>
      <c r="AE1223" s="79">
        <v>12</v>
      </c>
      <c r="AF1223" s="79" t="s">
        <v>11315</v>
      </c>
      <c r="AG1223" s="134">
        <v>1.25</v>
      </c>
      <c r="AH1223" s="134">
        <v>12.125</v>
      </c>
      <c r="AI1223" s="134">
        <v>9.25</v>
      </c>
      <c r="AJ1223" s="134">
        <v>0.438</v>
      </c>
      <c r="AK1223" s="134">
        <v>14</v>
      </c>
      <c r="AL1223" s="134">
        <v>12.563000000000001</v>
      </c>
      <c r="AM1223" s="134">
        <v>10.125</v>
      </c>
      <c r="AN1223" s="134">
        <v>6.1159999999999997</v>
      </c>
      <c r="AO1223" s="134">
        <v>1.0309999999999999</v>
      </c>
      <c r="AP1223" s="134">
        <v>1</v>
      </c>
      <c r="AQ1223" s="134">
        <v>12</v>
      </c>
      <c r="AR1223" s="134">
        <v>9.25</v>
      </c>
      <c r="AS1223" s="134">
        <v>6.9000000000000006E-2</v>
      </c>
      <c r="AT1223" s="133" t="s">
        <v>7075</v>
      </c>
      <c r="AU1223" s="133" t="s">
        <v>1764</v>
      </c>
      <c r="AV1223" s="133" t="s">
        <v>9603</v>
      </c>
      <c r="AW1223" s="133" t="s">
        <v>9630</v>
      </c>
    </row>
    <row r="1224" spans="1:49" x14ac:dyDescent="0.25">
      <c r="A1224" s="80" t="s">
        <v>1779</v>
      </c>
      <c r="B1224" s="80" t="s">
        <v>1784</v>
      </c>
      <c r="C1224" s="80" t="s">
        <v>10378</v>
      </c>
      <c r="D1224" s="80" t="s">
        <v>10379</v>
      </c>
      <c r="E1224" s="80" t="s">
        <v>7086</v>
      </c>
      <c r="F1224" s="80" t="s">
        <v>10380</v>
      </c>
      <c r="G1224" s="80" t="s">
        <v>9700</v>
      </c>
      <c r="H1224" s="80" t="s">
        <v>9901</v>
      </c>
      <c r="I1224" s="80" t="s">
        <v>5377</v>
      </c>
      <c r="K1224" s="80" t="s">
        <v>12328</v>
      </c>
      <c r="L1224" s="80" t="s">
        <v>839</v>
      </c>
      <c r="M1224" s="80" t="s">
        <v>2681</v>
      </c>
      <c r="N1224" s="80" t="s">
        <v>3407</v>
      </c>
      <c r="O1224" s="80" t="s">
        <v>3776</v>
      </c>
      <c r="P1224" s="80" t="s">
        <v>4788</v>
      </c>
      <c r="Q1224" s="80" t="s">
        <v>5374</v>
      </c>
      <c r="R1224" s="80" t="s">
        <v>6250</v>
      </c>
      <c r="S1224" s="80" t="s">
        <v>1759</v>
      </c>
      <c r="T1224" s="80" t="s">
        <v>1758</v>
      </c>
      <c r="U1224" s="110">
        <v>10.15</v>
      </c>
      <c r="V1224" s="110">
        <v>30.45</v>
      </c>
      <c r="W1224" s="91">
        <v>2.9434999999999998</v>
      </c>
      <c r="X1224" s="91">
        <v>17.661000000000001</v>
      </c>
      <c r="Y1224" s="110" t="s">
        <v>14932</v>
      </c>
      <c r="Z1224" s="110" t="s">
        <v>1</v>
      </c>
      <c r="AB1224" s="133" t="s">
        <v>7960</v>
      </c>
      <c r="AC1224" s="133" t="s">
        <v>9236</v>
      </c>
      <c r="AD1224" s="133" t="s">
        <v>1757</v>
      </c>
      <c r="AE1224" s="79">
        <v>72</v>
      </c>
      <c r="AF1224" s="79" t="s">
        <v>11141</v>
      </c>
      <c r="AG1224" s="134">
        <v>0.25</v>
      </c>
      <c r="AH1224" s="134">
        <v>7.5</v>
      </c>
      <c r="AI1224" s="134">
        <v>16.25</v>
      </c>
      <c r="AJ1224" s="134">
        <v>0.27500000000000002</v>
      </c>
      <c r="AK1224" s="134">
        <v>14.125</v>
      </c>
      <c r="AL1224" s="134">
        <v>7.5</v>
      </c>
      <c r="AM1224" s="134">
        <v>1</v>
      </c>
      <c r="AN1224" s="134">
        <v>1.72</v>
      </c>
      <c r="AO1224" s="134">
        <v>6.0999999999999999E-2</v>
      </c>
      <c r="AP1224" s="134">
        <v>0</v>
      </c>
      <c r="AQ1224" s="134">
        <v>108</v>
      </c>
      <c r="AR1224" s="134">
        <v>54</v>
      </c>
      <c r="AS1224" s="134"/>
      <c r="AT1224" s="133" t="s">
        <v>1773</v>
      </c>
      <c r="AU1224" s="133" t="s">
        <v>7074</v>
      </c>
      <c r="AV1224" s="133" t="s">
        <v>9602</v>
      </c>
      <c r="AW1224" s="133" t="s">
        <v>9629</v>
      </c>
    </row>
    <row r="1225" spans="1:49" x14ac:dyDescent="0.25">
      <c r="A1225" s="80" t="s">
        <v>1800</v>
      </c>
      <c r="B1225" s="80" t="s">
        <v>1816</v>
      </c>
      <c r="C1225" s="80" t="s">
        <v>10231</v>
      </c>
      <c r="D1225" s="80" t="s">
        <v>10232</v>
      </c>
      <c r="E1225" s="80" t="s">
        <v>1767</v>
      </c>
      <c r="F1225" s="80" t="s">
        <v>9743</v>
      </c>
      <c r="G1225" s="80" t="s">
        <v>9744</v>
      </c>
      <c r="H1225" s="80" t="s">
        <v>9732</v>
      </c>
      <c r="I1225" s="80" t="s">
        <v>5377</v>
      </c>
      <c r="K1225" s="80" t="s">
        <v>12356</v>
      </c>
      <c r="L1225" s="80" t="s">
        <v>1214</v>
      </c>
      <c r="M1225" s="80" t="s">
        <v>3043</v>
      </c>
      <c r="N1225" s="80" t="s">
        <v>3460</v>
      </c>
      <c r="O1225" s="80" t="s">
        <v>3537</v>
      </c>
      <c r="P1225" s="80" t="s">
        <v>11865</v>
      </c>
      <c r="Q1225" s="80" t="s">
        <v>5374</v>
      </c>
      <c r="R1225" s="80" t="s">
        <v>6631</v>
      </c>
      <c r="S1225" s="80" t="s">
        <v>1765</v>
      </c>
      <c r="T1225" s="80" t="s">
        <v>1757</v>
      </c>
      <c r="U1225" s="110">
        <v>5.05</v>
      </c>
      <c r="V1225" s="110">
        <v>30.3</v>
      </c>
      <c r="W1225" s="91">
        <v>1.2625</v>
      </c>
      <c r="X1225" s="91">
        <v>15.15</v>
      </c>
      <c r="Y1225" s="110" t="s">
        <v>7087</v>
      </c>
      <c r="Z1225" s="110" t="s">
        <v>1</v>
      </c>
      <c r="AB1225" s="133" t="s">
        <v>8341</v>
      </c>
      <c r="AC1225" s="133" t="s">
        <v>8341</v>
      </c>
      <c r="AD1225" s="133" t="s">
        <v>1759</v>
      </c>
      <c r="AE1225" s="79">
        <v>12</v>
      </c>
      <c r="AF1225" s="79" t="s">
        <v>11127</v>
      </c>
      <c r="AG1225" s="134">
        <v>0.625</v>
      </c>
      <c r="AH1225" s="134">
        <v>5</v>
      </c>
      <c r="AI1225" s="134">
        <v>5</v>
      </c>
      <c r="AJ1225" s="134">
        <v>0.09</v>
      </c>
      <c r="AK1225" s="134">
        <v>10.125</v>
      </c>
      <c r="AL1225" s="134">
        <v>5.375</v>
      </c>
      <c r="AM1225" s="134">
        <v>5.5</v>
      </c>
      <c r="AN1225" s="134">
        <v>1.25</v>
      </c>
      <c r="AO1225" s="134">
        <v>0.17299999999999999</v>
      </c>
      <c r="AP1225" s="134">
        <v>5.5E-2</v>
      </c>
      <c r="AQ1225" s="134">
        <v>10</v>
      </c>
      <c r="AR1225" s="134">
        <v>10</v>
      </c>
      <c r="AS1225" s="134">
        <v>6.0000000000000001E-3</v>
      </c>
      <c r="AT1225" s="133" t="s">
        <v>1768</v>
      </c>
      <c r="AU1225" s="133" t="s">
        <v>1760</v>
      </c>
      <c r="AV1225" s="133" t="s">
        <v>9601</v>
      </c>
      <c r="AW1225" s="133" t="s">
        <v>9630</v>
      </c>
    </row>
    <row r="1226" spans="1:49" x14ac:dyDescent="0.25">
      <c r="A1226" s="80" t="s">
        <v>1800</v>
      </c>
      <c r="B1226" s="80" t="s">
        <v>1815</v>
      </c>
      <c r="C1226" s="80" t="s">
        <v>9697</v>
      </c>
      <c r="D1226" s="80" t="s">
        <v>9698</v>
      </c>
      <c r="E1226" s="80" t="s">
        <v>1767</v>
      </c>
      <c r="F1226" s="80" t="s">
        <v>9699</v>
      </c>
      <c r="G1226" s="80" t="s">
        <v>9700</v>
      </c>
      <c r="H1226" s="80" t="s">
        <v>9701</v>
      </c>
      <c r="I1226" s="80" t="s">
        <v>5377</v>
      </c>
      <c r="K1226" s="80" t="s">
        <v>12342</v>
      </c>
      <c r="L1226" s="80" t="s">
        <v>12185</v>
      </c>
      <c r="M1226" s="80" t="s">
        <v>12557</v>
      </c>
      <c r="N1226" s="80" t="s">
        <v>12518</v>
      </c>
      <c r="O1226" s="80" t="s">
        <v>3860</v>
      </c>
      <c r="P1226" s="80" t="s">
        <v>14009</v>
      </c>
      <c r="Q1226" s="80" t="s">
        <v>5374</v>
      </c>
      <c r="R1226" s="80" t="s">
        <v>12558</v>
      </c>
      <c r="S1226" s="80" t="s">
        <v>1759</v>
      </c>
      <c r="T1226" s="80" t="s">
        <v>1757</v>
      </c>
      <c r="U1226" s="110">
        <v>9.6</v>
      </c>
      <c r="V1226" s="110">
        <v>57.6</v>
      </c>
      <c r="W1226" s="91">
        <v>2.4</v>
      </c>
      <c r="X1226" s="91">
        <v>28.8</v>
      </c>
      <c r="Y1226" s="110" t="s">
        <v>7087</v>
      </c>
      <c r="Z1226" s="110" t="s">
        <v>1</v>
      </c>
      <c r="AB1226" s="133" t="s">
        <v>13005</v>
      </c>
      <c r="AC1226" s="133" t="s">
        <v>13005</v>
      </c>
      <c r="AD1226" s="133" t="s">
        <v>1759</v>
      </c>
      <c r="AE1226" s="79">
        <v>12</v>
      </c>
      <c r="AF1226" s="79" t="s">
        <v>11152</v>
      </c>
      <c r="AG1226" s="134">
        <v>0.875</v>
      </c>
      <c r="AH1226" s="134">
        <v>7.5</v>
      </c>
      <c r="AI1226" s="134">
        <v>14.5</v>
      </c>
      <c r="AJ1226" s="134">
        <v>0.215</v>
      </c>
      <c r="AK1226" s="134">
        <v>14.824999999999999</v>
      </c>
      <c r="AL1226" s="134">
        <v>8.4499999999999993</v>
      </c>
      <c r="AM1226" s="134">
        <v>9.0250000000000004</v>
      </c>
      <c r="AN1226" s="134">
        <v>3.17</v>
      </c>
      <c r="AO1226" s="134">
        <v>0.65400000000000003</v>
      </c>
      <c r="AP1226" s="134">
        <v>0.1</v>
      </c>
      <c r="AQ1226" s="134">
        <v>54</v>
      </c>
      <c r="AR1226" s="134">
        <v>96</v>
      </c>
      <c r="AS1226" s="134"/>
      <c r="AT1226" s="133" t="s">
        <v>7070</v>
      </c>
      <c r="AU1226" s="133" t="s">
        <v>7065</v>
      </c>
      <c r="AV1226" s="133" t="s">
        <v>9601</v>
      </c>
      <c r="AW1226" s="133" t="s">
        <v>9630</v>
      </c>
    </row>
    <row r="1227" spans="1:49" x14ac:dyDescent="0.25">
      <c r="A1227" s="80" t="s">
        <v>1800</v>
      </c>
      <c r="B1227" s="80" t="s">
        <v>1816</v>
      </c>
      <c r="C1227" s="80" t="s">
        <v>10229</v>
      </c>
      <c r="D1227" s="80" t="s">
        <v>10230</v>
      </c>
      <c r="E1227" s="80" t="s">
        <v>1767</v>
      </c>
      <c r="F1227" s="80" t="s">
        <v>9731</v>
      </c>
      <c r="G1227" s="80" t="s">
        <v>9668</v>
      </c>
      <c r="H1227" s="80" t="s">
        <v>9732</v>
      </c>
      <c r="I1227" s="80" t="s">
        <v>5377</v>
      </c>
      <c r="K1227" s="80" t="s">
        <v>12337</v>
      </c>
      <c r="L1227" s="80" t="s">
        <v>10893</v>
      </c>
      <c r="M1227" s="80" t="s">
        <v>10894</v>
      </c>
      <c r="N1227" s="80" t="s">
        <v>10888</v>
      </c>
      <c r="O1227" s="80" t="s">
        <v>3547</v>
      </c>
      <c r="P1227" s="80" t="s">
        <v>11703</v>
      </c>
      <c r="Q1227" s="80" t="s">
        <v>5374</v>
      </c>
      <c r="R1227" s="80" t="s">
        <v>10895</v>
      </c>
      <c r="S1227" s="80" t="s">
        <v>1765</v>
      </c>
      <c r="T1227" s="80" t="s">
        <v>1757</v>
      </c>
      <c r="U1227" s="110">
        <v>6.2</v>
      </c>
      <c r="V1227" s="110">
        <v>37.200000000000003</v>
      </c>
      <c r="W1227" s="91">
        <v>1.55</v>
      </c>
      <c r="X1227" s="91">
        <v>18.600000000000001</v>
      </c>
      <c r="Y1227" s="110" t="s">
        <v>7087</v>
      </c>
      <c r="Z1227" s="110" t="s">
        <v>1</v>
      </c>
      <c r="AB1227" s="133" t="s">
        <v>11970</v>
      </c>
      <c r="AC1227" s="133" t="s">
        <v>11970</v>
      </c>
      <c r="AD1227" s="133" t="s">
        <v>1759</v>
      </c>
      <c r="AE1227" s="79">
        <v>12</v>
      </c>
      <c r="AF1227" s="79" t="s">
        <v>11113</v>
      </c>
      <c r="AG1227" s="134">
        <v>0.625</v>
      </c>
      <c r="AH1227" s="134">
        <v>6.5</v>
      </c>
      <c r="AI1227" s="134">
        <v>6.5</v>
      </c>
      <c r="AJ1227" s="134">
        <v>0.13900000000000001</v>
      </c>
      <c r="AK1227" s="134">
        <v>10.845000000000001</v>
      </c>
      <c r="AL1227" s="134">
        <v>6.8449999999999998</v>
      </c>
      <c r="AM1227" s="134">
        <v>6.8150000000000004</v>
      </c>
      <c r="AN1227" s="134">
        <v>1.9610000000000001</v>
      </c>
      <c r="AO1227" s="134">
        <v>0.29299999999999998</v>
      </c>
      <c r="AP1227" s="134">
        <v>5.5E-2</v>
      </c>
      <c r="AQ1227" s="134">
        <v>12.875</v>
      </c>
      <c r="AR1227" s="134">
        <v>12.75</v>
      </c>
      <c r="AS1227" s="134">
        <v>8.9999999999999993E-3</v>
      </c>
      <c r="AT1227" s="133" t="s">
        <v>1761</v>
      </c>
      <c r="AU1227" s="133" t="s">
        <v>7077</v>
      </c>
      <c r="AV1227" s="133" t="s">
        <v>9601</v>
      </c>
      <c r="AW1227" s="133" t="s">
        <v>9630</v>
      </c>
    </row>
    <row r="1228" spans="1:49" x14ac:dyDescent="0.25">
      <c r="A1228" s="80" t="s">
        <v>1800</v>
      </c>
      <c r="B1228" s="80" t="s">
        <v>1816</v>
      </c>
      <c r="C1228" s="80" t="s">
        <v>10229</v>
      </c>
      <c r="D1228" s="80" t="s">
        <v>10230</v>
      </c>
      <c r="E1228" s="80" t="s">
        <v>1767</v>
      </c>
      <c r="F1228" s="80" t="s">
        <v>9731</v>
      </c>
      <c r="G1228" s="80" t="s">
        <v>9668</v>
      </c>
      <c r="H1228" s="80" t="s">
        <v>9732</v>
      </c>
      <c r="I1228" s="80" t="s">
        <v>5377</v>
      </c>
      <c r="K1228" s="80" t="s">
        <v>12356</v>
      </c>
      <c r="L1228" s="80" t="s">
        <v>1318</v>
      </c>
      <c r="M1228" s="80" t="s">
        <v>3046</v>
      </c>
      <c r="N1228" s="80" t="s">
        <v>3460</v>
      </c>
      <c r="O1228" s="80" t="s">
        <v>3547</v>
      </c>
      <c r="P1228" s="80" t="s">
        <v>11866</v>
      </c>
      <c r="Q1228" s="80" t="s">
        <v>5374</v>
      </c>
      <c r="R1228" s="80" t="s">
        <v>6634</v>
      </c>
      <c r="S1228" s="80" t="s">
        <v>1765</v>
      </c>
      <c r="T1228" s="80" t="s">
        <v>1757</v>
      </c>
      <c r="U1228" s="110">
        <v>6.2</v>
      </c>
      <c r="V1228" s="110">
        <v>37.200000000000003</v>
      </c>
      <c r="W1228" s="91">
        <v>1.55</v>
      </c>
      <c r="X1228" s="91">
        <v>18.600000000000001</v>
      </c>
      <c r="Y1228" s="110" t="s">
        <v>7087</v>
      </c>
      <c r="Z1228" s="110" t="s">
        <v>1</v>
      </c>
      <c r="AB1228" s="133" t="s">
        <v>8344</v>
      </c>
      <c r="AC1228" s="133" t="s">
        <v>8344</v>
      </c>
      <c r="AD1228" s="133" t="s">
        <v>1759</v>
      </c>
      <c r="AE1228" s="79">
        <v>12</v>
      </c>
      <c r="AF1228" s="79" t="s">
        <v>11113</v>
      </c>
      <c r="AG1228" s="134">
        <v>0.625</v>
      </c>
      <c r="AH1228" s="134">
        <v>6.5</v>
      </c>
      <c r="AI1228" s="134">
        <v>6.5</v>
      </c>
      <c r="AJ1228" s="134">
        <v>0.13900000000000001</v>
      </c>
      <c r="AK1228" s="134">
        <v>10.845000000000001</v>
      </c>
      <c r="AL1228" s="134">
        <v>6.8449999999999998</v>
      </c>
      <c r="AM1228" s="134">
        <v>6.8150000000000004</v>
      </c>
      <c r="AN1228" s="134">
        <v>1.9610000000000001</v>
      </c>
      <c r="AO1228" s="134">
        <v>0.29299999999999998</v>
      </c>
      <c r="AP1228" s="134">
        <v>5.5E-2</v>
      </c>
      <c r="AQ1228" s="134">
        <v>12.875</v>
      </c>
      <c r="AR1228" s="134">
        <v>12.75</v>
      </c>
      <c r="AS1228" s="134">
        <v>8.9999999999999993E-3</v>
      </c>
      <c r="AT1228" s="133" t="s">
        <v>1761</v>
      </c>
      <c r="AU1228" s="133" t="s">
        <v>7077</v>
      </c>
      <c r="AV1228" s="133" t="s">
        <v>9601</v>
      </c>
      <c r="AW1228" s="133" t="s">
        <v>9630</v>
      </c>
    </row>
    <row r="1229" spans="1:49" x14ac:dyDescent="0.25">
      <c r="A1229" s="80" t="s">
        <v>1779</v>
      </c>
      <c r="B1229" s="80" t="s">
        <v>1809</v>
      </c>
      <c r="C1229" s="80" t="s">
        <v>9918</v>
      </c>
      <c r="D1229" s="80" t="s">
        <v>9919</v>
      </c>
      <c r="E1229" s="80" t="s">
        <v>1788</v>
      </c>
      <c r="F1229" s="80" t="s">
        <v>9920</v>
      </c>
      <c r="G1229" s="80" t="s">
        <v>9677</v>
      </c>
      <c r="H1229" s="80" t="s">
        <v>9921</v>
      </c>
      <c r="I1229" s="80" t="s">
        <v>5377</v>
      </c>
      <c r="K1229" s="80" t="s">
        <v>1820</v>
      </c>
      <c r="L1229" s="80" t="s">
        <v>713</v>
      </c>
      <c r="M1229" s="80" t="s">
        <v>3033</v>
      </c>
      <c r="N1229" s="80" t="s">
        <v>3459</v>
      </c>
      <c r="O1229" s="80" t="s">
        <v>3523</v>
      </c>
      <c r="P1229" s="80" t="s">
        <v>5118</v>
      </c>
      <c r="Q1229" s="80" t="s">
        <v>5374</v>
      </c>
      <c r="R1229" s="80" t="s">
        <v>6620</v>
      </c>
      <c r="S1229" s="80" t="s">
        <v>1760</v>
      </c>
      <c r="T1229" s="80" t="s">
        <v>1757</v>
      </c>
      <c r="U1229" s="110">
        <v>6.2</v>
      </c>
      <c r="V1229" s="110">
        <v>37.200000000000003</v>
      </c>
      <c r="W1229" s="91">
        <v>1.55</v>
      </c>
      <c r="X1229" s="91">
        <v>18.600000000000001</v>
      </c>
      <c r="Y1229" s="110" t="s">
        <v>7087</v>
      </c>
      <c r="Z1229" s="110" t="s">
        <v>1</v>
      </c>
      <c r="AB1229" s="133" t="s">
        <v>8330</v>
      </c>
      <c r="AC1229" s="133" t="s">
        <v>8330</v>
      </c>
      <c r="AD1229" s="133" t="s">
        <v>1759</v>
      </c>
      <c r="AE1229" s="79">
        <v>12</v>
      </c>
      <c r="AF1229" s="79" t="s">
        <v>11145</v>
      </c>
      <c r="AG1229" s="134">
        <v>0.75</v>
      </c>
      <c r="AH1229" s="134">
        <v>8.875</v>
      </c>
      <c r="AI1229" s="134">
        <v>8.875</v>
      </c>
      <c r="AJ1229" s="134">
        <v>0.22500000000000001</v>
      </c>
      <c r="AK1229" s="134">
        <v>9.2200000000000006</v>
      </c>
      <c r="AL1229" s="134">
        <v>7.97</v>
      </c>
      <c r="AM1229" s="134">
        <v>9.44</v>
      </c>
      <c r="AN1229" s="134">
        <v>3.1</v>
      </c>
      <c r="AO1229" s="134">
        <v>0.40100000000000002</v>
      </c>
      <c r="AP1229" s="134">
        <v>0.5</v>
      </c>
      <c r="AQ1229" s="134">
        <v>8.75</v>
      </c>
      <c r="AR1229" s="134">
        <v>8.75</v>
      </c>
      <c r="AS1229" s="134"/>
      <c r="AT1229" s="133" t="s">
        <v>1761</v>
      </c>
      <c r="AU1229" s="133" t="s">
        <v>7065</v>
      </c>
      <c r="AV1229" s="133" t="s">
        <v>9603</v>
      </c>
      <c r="AW1229" s="133" t="s">
        <v>9630</v>
      </c>
    </row>
    <row r="1230" spans="1:49" x14ac:dyDescent="0.25">
      <c r="A1230" s="80" t="s">
        <v>1800</v>
      </c>
      <c r="B1230" s="80" t="s">
        <v>11624</v>
      </c>
      <c r="C1230" s="80" t="s">
        <v>10492</v>
      </c>
      <c r="D1230" s="80" t="s">
        <v>10493</v>
      </c>
      <c r="E1230" s="80" t="s">
        <v>7086</v>
      </c>
      <c r="F1230" s="80" t="s">
        <v>10494</v>
      </c>
      <c r="G1230" s="80" t="s">
        <v>9700</v>
      </c>
      <c r="H1230" s="80" t="s">
        <v>10145</v>
      </c>
      <c r="I1230" s="80" t="s">
        <v>5377</v>
      </c>
      <c r="K1230" s="80" t="s">
        <v>12337</v>
      </c>
      <c r="L1230" s="80" t="s">
        <v>11435</v>
      </c>
      <c r="M1230" s="80" t="s">
        <v>11515</v>
      </c>
      <c r="N1230" s="80" t="s">
        <v>11650</v>
      </c>
      <c r="O1230" s="80" t="s">
        <v>11651</v>
      </c>
      <c r="P1230" s="80" t="s">
        <v>11652</v>
      </c>
      <c r="Q1230" s="80" t="s">
        <v>5374</v>
      </c>
      <c r="R1230" s="80" t="s">
        <v>11653</v>
      </c>
      <c r="S1230" s="80" t="s">
        <v>1759</v>
      </c>
      <c r="T1230" s="80" t="s">
        <v>1757</v>
      </c>
      <c r="U1230" s="110">
        <v>9.9499999999999993</v>
      </c>
      <c r="V1230" s="110">
        <v>59.7</v>
      </c>
      <c r="W1230" s="91">
        <v>2.8855</v>
      </c>
      <c r="X1230" s="91">
        <v>34.625999999999998</v>
      </c>
      <c r="Y1230" s="110" t="s">
        <v>14932</v>
      </c>
      <c r="Z1230" s="110" t="s">
        <v>1</v>
      </c>
      <c r="AB1230" s="133" t="s">
        <v>11933</v>
      </c>
      <c r="AC1230" s="133" t="s">
        <v>11934</v>
      </c>
      <c r="AD1230" s="133" t="s">
        <v>1764</v>
      </c>
      <c r="AE1230" s="79">
        <v>48</v>
      </c>
      <c r="AF1230" s="79" t="s">
        <v>11141</v>
      </c>
      <c r="AG1230" s="134">
        <v>0.25</v>
      </c>
      <c r="AH1230" s="134">
        <v>7.5</v>
      </c>
      <c r="AI1230" s="134">
        <v>16.25</v>
      </c>
      <c r="AJ1230" s="134">
        <v>0.26</v>
      </c>
      <c r="AK1230" s="134">
        <v>14.125</v>
      </c>
      <c r="AL1230" s="134">
        <v>7.5</v>
      </c>
      <c r="AM1230" s="134">
        <v>2.5</v>
      </c>
      <c r="AN1230" s="134">
        <v>3.2</v>
      </c>
      <c r="AO1230" s="134">
        <v>0.153</v>
      </c>
      <c r="AP1230" s="134">
        <v>0</v>
      </c>
      <c r="AQ1230" s="134">
        <v>102</v>
      </c>
      <c r="AR1230" s="134">
        <v>54</v>
      </c>
      <c r="AS1230" s="134"/>
      <c r="AT1230" s="133" t="s">
        <v>1773</v>
      </c>
      <c r="AU1230" s="133" t="s">
        <v>1791</v>
      </c>
      <c r="AV1230" s="133" t="s">
        <v>9602</v>
      </c>
      <c r="AW1230" s="133" t="s">
        <v>9629</v>
      </c>
    </row>
    <row r="1231" spans="1:49" x14ac:dyDescent="0.25">
      <c r="A1231" s="80" t="s">
        <v>1800</v>
      </c>
      <c r="B1231" s="80" t="s">
        <v>1815</v>
      </c>
      <c r="C1231" s="80" t="s">
        <v>10709</v>
      </c>
      <c r="D1231" s="80" t="s">
        <v>10710</v>
      </c>
      <c r="E1231" s="80" t="s">
        <v>1767</v>
      </c>
      <c r="F1231" s="80" t="s">
        <v>10623</v>
      </c>
      <c r="G1231" s="80" t="s">
        <v>10250</v>
      </c>
      <c r="H1231" s="80" t="s">
        <v>9732</v>
      </c>
      <c r="I1231" s="80" t="s">
        <v>5377</v>
      </c>
      <c r="K1231" s="80" t="s">
        <v>12342</v>
      </c>
      <c r="L1231" s="80" t="s">
        <v>12186</v>
      </c>
      <c r="M1231" s="80" t="s">
        <v>12560</v>
      </c>
      <c r="N1231" s="80" t="s">
        <v>12518</v>
      </c>
      <c r="O1231" s="80" t="s">
        <v>3868</v>
      </c>
      <c r="P1231" s="80" t="s">
        <v>14010</v>
      </c>
      <c r="Q1231" s="80" t="s">
        <v>5374</v>
      </c>
      <c r="R1231" s="80" t="s">
        <v>12561</v>
      </c>
      <c r="S1231" s="80" t="s">
        <v>1765</v>
      </c>
      <c r="T1231" s="80" t="s">
        <v>1757</v>
      </c>
      <c r="U1231" s="110">
        <v>8.3000000000000007</v>
      </c>
      <c r="V1231" s="110">
        <v>49.8</v>
      </c>
      <c r="W1231" s="91">
        <v>2.0750000000000002</v>
      </c>
      <c r="X1231" s="91">
        <v>24.9</v>
      </c>
      <c r="Y1231" s="110" t="s">
        <v>7087</v>
      </c>
      <c r="Z1231" s="110" t="s">
        <v>1</v>
      </c>
      <c r="AB1231" s="133" t="s">
        <v>13006</v>
      </c>
      <c r="AC1231" s="133" t="s">
        <v>13006</v>
      </c>
      <c r="AD1231" s="133" t="s">
        <v>1759</v>
      </c>
      <c r="AE1231" s="79">
        <v>12</v>
      </c>
      <c r="AF1231" s="79" t="s">
        <v>11325</v>
      </c>
      <c r="AG1231" s="134">
        <v>1</v>
      </c>
      <c r="AH1231" s="134">
        <v>4.25</v>
      </c>
      <c r="AI1231" s="134">
        <v>7.75</v>
      </c>
      <c r="AJ1231" s="134">
        <v>0.16900000000000001</v>
      </c>
      <c r="AK1231" s="134">
        <v>13.375</v>
      </c>
      <c r="AL1231" s="134">
        <v>8.75</v>
      </c>
      <c r="AM1231" s="134">
        <v>6</v>
      </c>
      <c r="AN1231" s="134">
        <v>2.3940000000000001</v>
      </c>
      <c r="AO1231" s="134">
        <v>0.40600000000000003</v>
      </c>
      <c r="AP1231" s="134">
        <v>0.01</v>
      </c>
      <c r="AQ1231" s="134">
        <v>11.75</v>
      </c>
      <c r="AR1231" s="134">
        <v>15.5</v>
      </c>
      <c r="AS1231" s="134">
        <v>1.2999999999999999E-2</v>
      </c>
      <c r="AT1231" s="133" t="s">
        <v>1771</v>
      </c>
      <c r="AU1231" s="133" t="s">
        <v>1760</v>
      </c>
      <c r="AV1231" s="133" t="s">
        <v>9601</v>
      </c>
      <c r="AW1231" s="133" t="s">
        <v>9630</v>
      </c>
    </row>
    <row r="1232" spans="1:49" x14ac:dyDescent="0.25">
      <c r="A1232" s="80" t="s">
        <v>1800</v>
      </c>
      <c r="B1232" s="80" t="s">
        <v>1816</v>
      </c>
      <c r="C1232" s="80" t="s">
        <v>10227</v>
      </c>
      <c r="D1232" s="80" t="s">
        <v>10228</v>
      </c>
      <c r="E1232" s="80" t="s">
        <v>1767</v>
      </c>
      <c r="F1232" s="80" t="s">
        <v>9694</v>
      </c>
      <c r="G1232" s="80" t="s">
        <v>9695</v>
      </c>
      <c r="H1232" s="80" t="s">
        <v>9696</v>
      </c>
      <c r="I1232" s="80" t="s">
        <v>5377</v>
      </c>
      <c r="K1232" s="80" t="s">
        <v>12337</v>
      </c>
      <c r="L1232" s="80" t="s">
        <v>10886</v>
      </c>
      <c r="M1232" s="80" t="s">
        <v>10887</v>
      </c>
      <c r="N1232" s="80" t="s">
        <v>10888</v>
      </c>
      <c r="O1232" s="80" t="s">
        <v>3527</v>
      </c>
      <c r="P1232" s="80" t="s">
        <v>11704</v>
      </c>
      <c r="Q1232" s="80" t="s">
        <v>5374</v>
      </c>
      <c r="R1232" s="80" t="s">
        <v>10889</v>
      </c>
      <c r="S1232" s="80" t="s">
        <v>1760</v>
      </c>
      <c r="T1232" s="80" t="s">
        <v>1757</v>
      </c>
      <c r="U1232" s="110">
        <v>5</v>
      </c>
      <c r="V1232" s="110">
        <v>30</v>
      </c>
      <c r="W1232" s="91">
        <v>1.25</v>
      </c>
      <c r="X1232" s="91">
        <v>15</v>
      </c>
      <c r="Y1232" s="110" t="s">
        <v>7087</v>
      </c>
      <c r="Z1232" s="110" t="s">
        <v>1</v>
      </c>
      <c r="AB1232" s="133" t="s">
        <v>11971</v>
      </c>
      <c r="AC1232" s="133" t="s">
        <v>11971</v>
      </c>
      <c r="AD1232" s="133" t="s">
        <v>1759</v>
      </c>
      <c r="AE1232" s="79">
        <v>12</v>
      </c>
      <c r="AF1232" s="79" t="s">
        <v>11091</v>
      </c>
      <c r="AG1232" s="134">
        <v>0.625</v>
      </c>
      <c r="AH1232" s="134">
        <v>6.875</v>
      </c>
      <c r="AI1232" s="134">
        <v>6.875</v>
      </c>
      <c r="AJ1232" s="134">
        <v>0.13100000000000001</v>
      </c>
      <c r="AK1232" s="134">
        <v>7.22</v>
      </c>
      <c r="AL1232" s="134">
        <v>6.8449999999999998</v>
      </c>
      <c r="AM1232" s="134">
        <v>7.44</v>
      </c>
      <c r="AN1232" s="134">
        <v>1.782</v>
      </c>
      <c r="AO1232" s="134">
        <v>0.21299999999999999</v>
      </c>
      <c r="AP1232" s="134">
        <v>0.5</v>
      </c>
      <c r="AQ1232" s="134">
        <v>6.75</v>
      </c>
      <c r="AR1232" s="134">
        <v>6.75</v>
      </c>
      <c r="AS1232" s="134">
        <v>1.6E-2</v>
      </c>
      <c r="AT1232" s="133" t="s">
        <v>9573</v>
      </c>
      <c r="AU1232" s="133" t="s">
        <v>1758</v>
      </c>
      <c r="AV1232" s="133" t="s">
        <v>9603</v>
      </c>
      <c r="AW1232" s="133" t="s">
        <v>9630</v>
      </c>
    </row>
    <row r="1233" spans="1:49" x14ac:dyDescent="0.25">
      <c r="A1233" s="80" t="s">
        <v>1800</v>
      </c>
      <c r="B1233" s="80" t="s">
        <v>1816</v>
      </c>
      <c r="C1233" s="80" t="s">
        <v>10227</v>
      </c>
      <c r="D1233" s="80" t="s">
        <v>10228</v>
      </c>
      <c r="E1233" s="80" t="s">
        <v>1767</v>
      </c>
      <c r="F1233" s="80" t="s">
        <v>9694</v>
      </c>
      <c r="G1233" s="80" t="s">
        <v>9695</v>
      </c>
      <c r="H1233" s="80" t="s">
        <v>9696</v>
      </c>
      <c r="I1233" s="80" t="s">
        <v>5377</v>
      </c>
      <c r="K1233" s="80" t="s">
        <v>12356</v>
      </c>
      <c r="L1233" s="80" t="s">
        <v>1319</v>
      </c>
      <c r="M1233" s="80" t="s">
        <v>3049</v>
      </c>
      <c r="N1233" s="80" t="s">
        <v>3460</v>
      </c>
      <c r="O1233" s="80" t="s">
        <v>3527</v>
      </c>
      <c r="P1233" s="80" t="s">
        <v>11867</v>
      </c>
      <c r="Q1233" s="80" t="s">
        <v>5374</v>
      </c>
      <c r="R1233" s="80" t="s">
        <v>6637</v>
      </c>
      <c r="S1233" s="80" t="s">
        <v>1760</v>
      </c>
      <c r="T1233" s="80" t="s">
        <v>1757</v>
      </c>
      <c r="U1233" s="110">
        <v>5</v>
      </c>
      <c r="V1233" s="110">
        <v>30</v>
      </c>
      <c r="W1233" s="91">
        <v>1.25</v>
      </c>
      <c r="X1233" s="91">
        <v>15</v>
      </c>
      <c r="Y1233" s="110" t="s">
        <v>7087</v>
      </c>
      <c r="Z1233" s="110" t="s">
        <v>1</v>
      </c>
      <c r="AB1233" s="133" t="s">
        <v>8347</v>
      </c>
      <c r="AC1233" s="133" t="s">
        <v>8347</v>
      </c>
      <c r="AD1233" s="133" t="s">
        <v>1759</v>
      </c>
      <c r="AE1233" s="79">
        <v>12</v>
      </c>
      <c r="AF1233" s="79" t="s">
        <v>11091</v>
      </c>
      <c r="AG1233" s="134">
        <v>0.625</v>
      </c>
      <c r="AH1233" s="134">
        <v>6.875</v>
      </c>
      <c r="AI1233" s="134">
        <v>6.875</v>
      </c>
      <c r="AJ1233" s="134">
        <v>0.13100000000000001</v>
      </c>
      <c r="AK1233" s="134">
        <v>7.22</v>
      </c>
      <c r="AL1233" s="134">
        <v>6.8449999999999998</v>
      </c>
      <c r="AM1233" s="134">
        <v>7.44</v>
      </c>
      <c r="AN1233" s="134">
        <v>1.782</v>
      </c>
      <c r="AO1233" s="134">
        <v>0.21299999999999999</v>
      </c>
      <c r="AP1233" s="134">
        <v>0.5</v>
      </c>
      <c r="AQ1233" s="134">
        <v>6.75</v>
      </c>
      <c r="AR1233" s="134">
        <v>6.75</v>
      </c>
      <c r="AS1233" s="134">
        <v>1.6E-2</v>
      </c>
      <c r="AT1233" s="133" t="s">
        <v>9573</v>
      </c>
      <c r="AU1233" s="133" t="s">
        <v>1758</v>
      </c>
      <c r="AV1233" s="133" t="s">
        <v>9603</v>
      </c>
      <c r="AW1233" s="133" t="s">
        <v>9630</v>
      </c>
    </row>
    <row r="1234" spans="1:49" x14ac:dyDescent="0.25">
      <c r="A1234" s="80" t="s">
        <v>1800</v>
      </c>
      <c r="B1234" s="80" t="s">
        <v>1815</v>
      </c>
      <c r="C1234" s="80" t="s">
        <v>10754</v>
      </c>
      <c r="D1234" s="80" t="s">
        <v>10755</v>
      </c>
      <c r="E1234" s="80" t="s">
        <v>1785</v>
      </c>
      <c r="F1234" s="80" t="s">
        <v>10756</v>
      </c>
      <c r="G1234" s="80" t="s">
        <v>9663</v>
      </c>
      <c r="H1234" s="80" t="s">
        <v>10757</v>
      </c>
      <c r="I1234" s="80" t="s">
        <v>9635</v>
      </c>
      <c r="K1234" s="80" t="s">
        <v>12337</v>
      </c>
      <c r="L1234" s="80" t="s">
        <v>10978</v>
      </c>
      <c r="M1234" s="80" t="s">
        <v>10979</v>
      </c>
      <c r="N1234" s="80" t="s">
        <v>10961</v>
      </c>
      <c r="O1234" s="80" t="s">
        <v>11654</v>
      </c>
      <c r="P1234" s="80" t="s">
        <v>11655</v>
      </c>
      <c r="Q1234" s="80" t="s">
        <v>5374</v>
      </c>
      <c r="R1234" s="80" t="s">
        <v>10980</v>
      </c>
      <c r="S1234" s="80" t="s">
        <v>1763</v>
      </c>
      <c r="T1234" s="80" t="s">
        <v>1757</v>
      </c>
      <c r="U1234" s="110">
        <v>4.8</v>
      </c>
      <c r="V1234" s="110">
        <v>28.8</v>
      </c>
      <c r="W1234" s="91">
        <v>2.3940000000000001</v>
      </c>
      <c r="X1234" s="91">
        <v>28.728000000000002</v>
      </c>
      <c r="Y1234" s="110" t="s">
        <v>14933</v>
      </c>
      <c r="Z1234" s="110" t="s">
        <v>1</v>
      </c>
      <c r="AB1234" s="133" t="s">
        <v>11935</v>
      </c>
      <c r="AC1234" s="133" t="s">
        <v>11936</v>
      </c>
      <c r="AD1234" s="133" t="s">
        <v>1763</v>
      </c>
      <c r="AE1234" s="79">
        <v>240</v>
      </c>
      <c r="AF1234" s="79" t="s">
        <v>11389</v>
      </c>
      <c r="AG1234" s="134">
        <v>0.25</v>
      </c>
      <c r="AH1234" s="134">
        <v>5.25</v>
      </c>
      <c r="AI1234" s="134">
        <v>12.25</v>
      </c>
      <c r="AJ1234" s="134">
        <v>0.09</v>
      </c>
      <c r="AK1234" s="134">
        <v>9.5</v>
      </c>
      <c r="AL1234" s="134">
        <v>5.5</v>
      </c>
      <c r="AM1234" s="134">
        <v>1.375</v>
      </c>
      <c r="AN1234" s="134">
        <v>1.127</v>
      </c>
      <c r="AO1234" s="134">
        <v>4.2000000000000003E-2</v>
      </c>
      <c r="AP1234" s="134">
        <v>0.05</v>
      </c>
      <c r="AQ1234" s="134">
        <v>5</v>
      </c>
      <c r="AR1234" s="134">
        <v>9</v>
      </c>
      <c r="AS1234" s="134"/>
      <c r="AT1234" s="133" t="s">
        <v>1768</v>
      </c>
      <c r="AU1234" s="133" t="s">
        <v>9570</v>
      </c>
      <c r="AV1234" s="133" t="s">
        <v>9600</v>
      </c>
      <c r="AW1234" s="133" t="s">
        <v>9629</v>
      </c>
    </row>
    <row r="1235" spans="1:49" x14ac:dyDescent="0.25">
      <c r="A1235" s="80" t="s">
        <v>1800</v>
      </c>
      <c r="B1235" s="80" t="s">
        <v>1815</v>
      </c>
      <c r="C1235" s="80" t="s">
        <v>10536</v>
      </c>
      <c r="D1235" s="80" t="s">
        <v>10537</v>
      </c>
      <c r="E1235" s="80" t="s">
        <v>1767</v>
      </c>
      <c r="F1235" s="80" t="s">
        <v>10538</v>
      </c>
      <c r="G1235" s="80" t="s">
        <v>9785</v>
      </c>
      <c r="H1235" s="80" t="s">
        <v>10539</v>
      </c>
      <c r="I1235" s="80" t="s">
        <v>5377</v>
      </c>
      <c r="K1235" s="80" t="s">
        <v>12342</v>
      </c>
      <c r="L1235" s="80" t="s">
        <v>12187</v>
      </c>
      <c r="M1235" s="80" t="s">
        <v>12565</v>
      </c>
      <c r="N1235" s="80" t="s">
        <v>12566</v>
      </c>
      <c r="O1235" s="80" t="s">
        <v>3822</v>
      </c>
      <c r="P1235" s="80" t="s">
        <v>1</v>
      </c>
      <c r="Q1235" s="80" t="s">
        <v>5374</v>
      </c>
      <c r="R1235" s="80" t="s">
        <v>12567</v>
      </c>
      <c r="S1235" s="80" t="s">
        <v>1759</v>
      </c>
      <c r="T1235" s="80" t="s">
        <v>1759</v>
      </c>
      <c r="U1235" s="110">
        <v>423.9</v>
      </c>
      <c r="V1235" s="110">
        <v>211.95</v>
      </c>
      <c r="W1235" s="91">
        <v>105.98</v>
      </c>
      <c r="X1235" s="91">
        <v>105.98</v>
      </c>
      <c r="Y1235" s="110" t="s">
        <v>7087</v>
      </c>
      <c r="Z1235" s="110" t="s">
        <v>1</v>
      </c>
      <c r="AB1235" s="133" t="s">
        <v>13007</v>
      </c>
      <c r="AC1235" s="133" t="s">
        <v>13007</v>
      </c>
      <c r="AD1235" s="133" t="s">
        <v>1759</v>
      </c>
      <c r="AE1235" s="79">
        <v>1</v>
      </c>
      <c r="AF1235" s="79" t="s">
        <v>15798</v>
      </c>
      <c r="AG1235" s="134"/>
      <c r="AH1235" s="134"/>
      <c r="AI1235" s="134"/>
      <c r="AJ1235" s="134"/>
      <c r="AK1235" s="134">
        <v>24.437999999999999</v>
      </c>
      <c r="AL1235" s="134">
        <v>15.938000000000001</v>
      </c>
      <c r="AM1235" s="134">
        <v>9.625</v>
      </c>
      <c r="AN1235" s="134">
        <v>17.146000000000001</v>
      </c>
      <c r="AO1235" s="134">
        <v>2.169</v>
      </c>
      <c r="AP1235" s="134"/>
      <c r="AQ1235" s="134"/>
      <c r="AR1235" s="134"/>
      <c r="AS1235" s="134"/>
      <c r="AT1235" s="133" t="s">
        <v>7065</v>
      </c>
      <c r="AU1235" s="133" t="s">
        <v>7065</v>
      </c>
      <c r="AV1235" s="133" t="s">
        <v>9603</v>
      </c>
      <c r="AW1235" s="133" t="s">
        <v>9630</v>
      </c>
    </row>
    <row r="1236" spans="1:49" x14ac:dyDescent="0.25">
      <c r="A1236" s="80" t="s">
        <v>1779</v>
      </c>
      <c r="B1236" s="80" t="s">
        <v>1809</v>
      </c>
      <c r="C1236" s="80" t="s">
        <v>9692</v>
      </c>
      <c r="D1236" s="80" t="s">
        <v>9693</v>
      </c>
      <c r="E1236" s="80" t="s">
        <v>1788</v>
      </c>
      <c r="F1236" s="80" t="s">
        <v>9694</v>
      </c>
      <c r="G1236" s="80" t="s">
        <v>9695</v>
      </c>
      <c r="H1236" s="80" t="s">
        <v>9696</v>
      </c>
      <c r="I1236" s="80" t="s">
        <v>5377</v>
      </c>
      <c r="K1236" s="80" t="s">
        <v>1820</v>
      </c>
      <c r="L1236" s="80" t="s">
        <v>716</v>
      </c>
      <c r="M1236" s="80" t="s">
        <v>3035</v>
      </c>
      <c r="N1236" s="80" t="s">
        <v>3459</v>
      </c>
      <c r="O1236" s="80" t="s">
        <v>3527</v>
      </c>
      <c r="P1236" s="80" t="s">
        <v>5120</v>
      </c>
      <c r="Q1236" s="80" t="s">
        <v>5374</v>
      </c>
      <c r="R1236" s="80" t="s">
        <v>6622</v>
      </c>
      <c r="S1236" s="80" t="s">
        <v>1760</v>
      </c>
      <c r="T1236" s="80" t="s">
        <v>1757</v>
      </c>
      <c r="U1236" s="110">
        <v>5</v>
      </c>
      <c r="V1236" s="110">
        <v>30</v>
      </c>
      <c r="W1236" s="91">
        <v>1.25</v>
      </c>
      <c r="X1236" s="91">
        <v>15</v>
      </c>
      <c r="Y1236" s="110" t="s">
        <v>7087</v>
      </c>
      <c r="Z1236" s="110" t="s">
        <v>1</v>
      </c>
      <c r="AB1236" s="133" t="s">
        <v>8332</v>
      </c>
      <c r="AC1236" s="133" t="s">
        <v>8332</v>
      </c>
      <c r="AD1236" s="133" t="s">
        <v>1759</v>
      </c>
      <c r="AE1236" s="79">
        <v>12</v>
      </c>
      <c r="AF1236" s="79" t="s">
        <v>11091</v>
      </c>
      <c r="AG1236" s="134">
        <v>0.625</v>
      </c>
      <c r="AH1236" s="134">
        <v>6.875</v>
      </c>
      <c r="AI1236" s="134">
        <v>6.875</v>
      </c>
      <c r="AJ1236" s="134">
        <v>0.13100000000000001</v>
      </c>
      <c r="AK1236" s="134">
        <v>7.22</v>
      </c>
      <c r="AL1236" s="134">
        <v>6.8449999999999998</v>
      </c>
      <c r="AM1236" s="134">
        <v>7.44</v>
      </c>
      <c r="AN1236" s="134">
        <v>1.782</v>
      </c>
      <c r="AO1236" s="134">
        <v>0.21299999999999999</v>
      </c>
      <c r="AP1236" s="134">
        <v>0.5</v>
      </c>
      <c r="AQ1236" s="134">
        <v>6.875</v>
      </c>
      <c r="AR1236" s="134">
        <v>6.875</v>
      </c>
      <c r="AS1236" s="134"/>
      <c r="AT1236" s="133" t="s">
        <v>9573</v>
      </c>
      <c r="AU1236" s="133" t="s">
        <v>1758</v>
      </c>
      <c r="AV1236" s="133" t="s">
        <v>9603</v>
      </c>
      <c r="AW1236" s="133" t="s">
        <v>9630</v>
      </c>
    </row>
    <row r="1237" spans="1:49" x14ac:dyDescent="0.25">
      <c r="A1237" s="80" t="s">
        <v>1800</v>
      </c>
      <c r="B1237" s="80" t="s">
        <v>1816</v>
      </c>
      <c r="C1237" s="80" t="s">
        <v>10225</v>
      </c>
      <c r="D1237" s="80" t="s">
        <v>10226</v>
      </c>
      <c r="E1237" s="80" t="s">
        <v>1767</v>
      </c>
      <c r="F1237" s="80" t="s">
        <v>9920</v>
      </c>
      <c r="G1237" s="80" t="s">
        <v>9677</v>
      </c>
      <c r="H1237" s="80" t="s">
        <v>9921</v>
      </c>
      <c r="I1237" s="80" t="s">
        <v>5377</v>
      </c>
      <c r="K1237" s="80" t="s">
        <v>12337</v>
      </c>
      <c r="L1237" s="80" t="s">
        <v>10890</v>
      </c>
      <c r="M1237" s="80" t="s">
        <v>10891</v>
      </c>
      <c r="N1237" s="80" t="s">
        <v>10888</v>
      </c>
      <c r="O1237" s="80" t="s">
        <v>3523</v>
      </c>
      <c r="P1237" s="80" t="s">
        <v>11705</v>
      </c>
      <c r="Q1237" s="80" t="s">
        <v>5374</v>
      </c>
      <c r="R1237" s="80" t="s">
        <v>10892</v>
      </c>
      <c r="S1237" s="80" t="s">
        <v>1760</v>
      </c>
      <c r="T1237" s="80" t="s">
        <v>1757</v>
      </c>
      <c r="U1237" s="110">
        <v>6.2</v>
      </c>
      <c r="V1237" s="110">
        <v>37.200000000000003</v>
      </c>
      <c r="W1237" s="91">
        <v>1.55</v>
      </c>
      <c r="X1237" s="91">
        <v>18.600000000000001</v>
      </c>
      <c r="Y1237" s="110" t="s">
        <v>7087</v>
      </c>
      <c r="Z1237" s="110" t="s">
        <v>1</v>
      </c>
      <c r="AB1237" s="133" t="s">
        <v>11972</v>
      </c>
      <c r="AC1237" s="133" t="s">
        <v>11972</v>
      </c>
      <c r="AD1237" s="133" t="s">
        <v>1759</v>
      </c>
      <c r="AE1237" s="79">
        <v>12</v>
      </c>
      <c r="AF1237" s="79" t="s">
        <v>11145</v>
      </c>
      <c r="AG1237" s="134">
        <v>0.75</v>
      </c>
      <c r="AH1237" s="134">
        <v>8.875</v>
      </c>
      <c r="AI1237" s="134">
        <v>8.875</v>
      </c>
      <c r="AJ1237" s="134">
        <v>0.22500000000000001</v>
      </c>
      <c r="AK1237" s="134">
        <v>9.2200000000000006</v>
      </c>
      <c r="AL1237" s="134">
        <v>7.97</v>
      </c>
      <c r="AM1237" s="134">
        <v>9.44</v>
      </c>
      <c r="AN1237" s="134">
        <v>3.1</v>
      </c>
      <c r="AO1237" s="134">
        <v>0.40100000000000002</v>
      </c>
      <c r="AP1237" s="134">
        <v>0.5</v>
      </c>
      <c r="AQ1237" s="134">
        <v>8.75</v>
      </c>
      <c r="AR1237" s="134">
        <v>8.75</v>
      </c>
      <c r="AS1237" s="134">
        <v>0.03</v>
      </c>
      <c r="AT1237" s="133" t="s">
        <v>1761</v>
      </c>
      <c r="AU1237" s="133" t="s">
        <v>7065</v>
      </c>
      <c r="AV1237" s="133" t="s">
        <v>9603</v>
      </c>
      <c r="AW1237" s="133" t="s">
        <v>9630</v>
      </c>
    </row>
    <row r="1238" spans="1:49" x14ac:dyDescent="0.25">
      <c r="A1238" s="80" t="s">
        <v>1800</v>
      </c>
      <c r="B1238" s="80" t="s">
        <v>1816</v>
      </c>
      <c r="C1238" s="80" t="s">
        <v>10225</v>
      </c>
      <c r="D1238" s="80" t="s">
        <v>10226</v>
      </c>
      <c r="E1238" s="80" t="s">
        <v>1767</v>
      </c>
      <c r="F1238" s="80" t="s">
        <v>9920</v>
      </c>
      <c r="G1238" s="80" t="s">
        <v>9677</v>
      </c>
      <c r="H1238" s="80" t="s">
        <v>9921</v>
      </c>
      <c r="I1238" s="80" t="s">
        <v>5377</v>
      </c>
      <c r="K1238" s="80" t="s">
        <v>12356</v>
      </c>
      <c r="L1238" s="80" t="s">
        <v>1320</v>
      </c>
      <c r="M1238" s="80" t="s">
        <v>3053</v>
      </c>
      <c r="N1238" s="80" t="s">
        <v>3460</v>
      </c>
      <c r="O1238" s="80" t="s">
        <v>3523</v>
      </c>
      <c r="P1238" s="80" t="s">
        <v>11868</v>
      </c>
      <c r="Q1238" s="80" t="s">
        <v>5374</v>
      </c>
      <c r="R1238" s="80" t="s">
        <v>6641</v>
      </c>
      <c r="S1238" s="80" t="s">
        <v>1760</v>
      </c>
      <c r="T1238" s="80" t="s">
        <v>1757</v>
      </c>
      <c r="U1238" s="110">
        <v>6.2</v>
      </c>
      <c r="V1238" s="110">
        <v>37.200000000000003</v>
      </c>
      <c r="W1238" s="91">
        <v>1.55</v>
      </c>
      <c r="X1238" s="91">
        <v>18.600000000000001</v>
      </c>
      <c r="Y1238" s="110" t="s">
        <v>7087</v>
      </c>
      <c r="Z1238" s="110" t="s">
        <v>1</v>
      </c>
      <c r="AB1238" s="133" t="s">
        <v>8351</v>
      </c>
      <c r="AC1238" s="133" t="s">
        <v>8351</v>
      </c>
      <c r="AD1238" s="133" t="s">
        <v>1759</v>
      </c>
      <c r="AE1238" s="79">
        <v>12</v>
      </c>
      <c r="AF1238" s="79" t="s">
        <v>11145</v>
      </c>
      <c r="AG1238" s="134">
        <v>0.75</v>
      </c>
      <c r="AH1238" s="134">
        <v>8.875</v>
      </c>
      <c r="AI1238" s="134">
        <v>8.875</v>
      </c>
      <c r="AJ1238" s="134">
        <v>0.22500000000000001</v>
      </c>
      <c r="AK1238" s="134">
        <v>9.2200000000000006</v>
      </c>
      <c r="AL1238" s="134">
        <v>7.97</v>
      </c>
      <c r="AM1238" s="134">
        <v>9.44</v>
      </c>
      <c r="AN1238" s="134">
        <v>3.1</v>
      </c>
      <c r="AO1238" s="134">
        <v>0.40100000000000002</v>
      </c>
      <c r="AP1238" s="134">
        <v>0.5</v>
      </c>
      <c r="AQ1238" s="134">
        <v>8.75</v>
      </c>
      <c r="AR1238" s="134">
        <v>8.75</v>
      </c>
      <c r="AS1238" s="134">
        <v>0.03</v>
      </c>
      <c r="AT1238" s="133" t="s">
        <v>1761</v>
      </c>
      <c r="AU1238" s="133" t="s">
        <v>7065</v>
      </c>
      <c r="AV1238" s="133" t="s">
        <v>9603</v>
      </c>
      <c r="AW1238" s="133" t="s">
        <v>9630</v>
      </c>
    </row>
    <row r="1239" spans="1:49" x14ac:dyDescent="0.25">
      <c r="A1239" s="80" t="s">
        <v>1800</v>
      </c>
      <c r="B1239" s="80" t="s">
        <v>1815</v>
      </c>
      <c r="C1239" s="80" t="s">
        <v>10540</v>
      </c>
      <c r="D1239" s="80" t="s">
        <v>10541</v>
      </c>
      <c r="E1239" s="80" t="s">
        <v>1767</v>
      </c>
      <c r="F1239" s="80" t="s">
        <v>10542</v>
      </c>
      <c r="G1239" s="80" t="s">
        <v>9785</v>
      </c>
      <c r="H1239" s="80" t="s">
        <v>10543</v>
      </c>
      <c r="I1239" s="80" t="s">
        <v>5377</v>
      </c>
      <c r="K1239" s="80" t="s">
        <v>12342</v>
      </c>
      <c r="L1239" s="80" t="s">
        <v>12188</v>
      </c>
      <c r="M1239" s="80" t="s">
        <v>12569</v>
      </c>
      <c r="N1239" s="80" t="s">
        <v>12566</v>
      </c>
      <c r="O1239" s="80" t="s">
        <v>3825</v>
      </c>
      <c r="P1239" s="80" t="s">
        <v>1</v>
      </c>
      <c r="Q1239" s="80" t="s">
        <v>5374</v>
      </c>
      <c r="R1239" s="80" t="s">
        <v>12570</v>
      </c>
      <c r="S1239" s="80" t="s">
        <v>1759</v>
      </c>
      <c r="T1239" s="80" t="s">
        <v>1759</v>
      </c>
      <c r="U1239" s="110">
        <v>800.25</v>
      </c>
      <c r="V1239" s="110">
        <v>400.125</v>
      </c>
      <c r="W1239" s="91">
        <v>200.0625</v>
      </c>
      <c r="X1239" s="91">
        <v>200.0625</v>
      </c>
      <c r="Y1239" s="110" t="s">
        <v>7087</v>
      </c>
      <c r="Z1239" s="110" t="s">
        <v>1</v>
      </c>
      <c r="AB1239" s="133" t="s">
        <v>13008</v>
      </c>
      <c r="AC1239" s="133" t="s">
        <v>13008</v>
      </c>
      <c r="AD1239" s="133" t="s">
        <v>1759</v>
      </c>
      <c r="AE1239" s="79">
        <v>1</v>
      </c>
      <c r="AF1239" s="79" t="s">
        <v>15798</v>
      </c>
      <c r="AG1239" s="134"/>
      <c r="AH1239" s="134"/>
      <c r="AI1239" s="134"/>
      <c r="AJ1239" s="134"/>
      <c r="AK1239" s="134">
        <v>48.314999999999998</v>
      </c>
      <c r="AL1239" s="134">
        <v>16.22</v>
      </c>
      <c r="AM1239" s="134">
        <v>9.5950000000000006</v>
      </c>
      <c r="AN1239" s="134">
        <v>34.598999999999997</v>
      </c>
      <c r="AO1239" s="134">
        <v>4.351</v>
      </c>
      <c r="AP1239" s="134"/>
      <c r="AQ1239" s="134"/>
      <c r="AR1239" s="134"/>
      <c r="AS1239" s="134"/>
      <c r="AT1239" s="133" t="s">
        <v>1764</v>
      </c>
      <c r="AU1239" s="133" t="s">
        <v>1769</v>
      </c>
      <c r="AV1239" s="133" t="s">
        <v>9603</v>
      </c>
      <c r="AW1239" s="133" t="s">
        <v>9630</v>
      </c>
    </row>
    <row r="1240" spans="1:49" x14ac:dyDescent="0.25">
      <c r="A1240" s="80" t="s">
        <v>1800</v>
      </c>
      <c r="B1240" s="80" t="s">
        <v>1801</v>
      </c>
      <c r="C1240" s="80" t="s">
        <v>9560</v>
      </c>
      <c r="D1240" s="80" t="s">
        <v>10176</v>
      </c>
      <c r="E1240" s="80" t="s">
        <v>7086</v>
      </c>
      <c r="F1240" s="80" t="s">
        <v>10177</v>
      </c>
      <c r="G1240" s="80" t="s">
        <v>9716</v>
      </c>
      <c r="H1240" s="80" t="s">
        <v>10178</v>
      </c>
      <c r="I1240" s="80" t="s">
        <v>9635</v>
      </c>
      <c r="K1240" s="80" t="s">
        <v>12328</v>
      </c>
      <c r="L1240" s="80" t="s">
        <v>286</v>
      </c>
      <c r="M1240" s="80" t="s">
        <v>2687</v>
      </c>
      <c r="N1240" s="80" t="s">
        <v>3401</v>
      </c>
      <c r="O1240" s="80" t="s">
        <v>3780</v>
      </c>
      <c r="P1240" s="80" t="s">
        <v>4794</v>
      </c>
      <c r="Q1240" s="80" t="s">
        <v>5374</v>
      </c>
      <c r="R1240" s="80" t="s">
        <v>6256</v>
      </c>
      <c r="S1240" s="80" t="s">
        <v>1759</v>
      </c>
      <c r="T1240" s="80" t="s">
        <v>1757</v>
      </c>
      <c r="U1240" s="110">
        <v>5.4</v>
      </c>
      <c r="V1240" s="110">
        <v>32.4</v>
      </c>
      <c r="W1240" s="91">
        <v>2.3490000000000002</v>
      </c>
      <c r="X1240" s="91">
        <v>28.187999999999999</v>
      </c>
      <c r="Y1240" s="110" t="s">
        <v>14932</v>
      </c>
      <c r="Z1240" s="110" t="s">
        <v>1</v>
      </c>
      <c r="AB1240" s="133" t="s">
        <v>7966</v>
      </c>
      <c r="AC1240" s="133" t="s">
        <v>9238</v>
      </c>
      <c r="AD1240" s="133" t="s">
        <v>1769</v>
      </c>
      <c r="AE1240" s="79">
        <v>36</v>
      </c>
      <c r="AF1240" s="79" t="s">
        <v>11212</v>
      </c>
      <c r="AG1240" s="134">
        <v>1</v>
      </c>
      <c r="AH1240" s="134">
        <v>14</v>
      </c>
      <c r="AI1240" s="134">
        <v>10</v>
      </c>
      <c r="AJ1240" s="134">
        <v>0.65600000000000003</v>
      </c>
      <c r="AK1240" s="134">
        <v>14.17</v>
      </c>
      <c r="AL1240" s="134">
        <v>3.94</v>
      </c>
      <c r="AM1240" s="134">
        <v>14.17</v>
      </c>
      <c r="AN1240" s="134">
        <v>8.1999999999999993</v>
      </c>
      <c r="AO1240" s="134">
        <v>0.45800000000000002</v>
      </c>
      <c r="AP1240" s="134">
        <v>10</v>
      </c>
      <c r="AQ1240" s="134">
        <v>14</v>
      </c>
      <c r="AR1240" s="134">
        <v>1</v>
      </c>
      <c r="AS1240" s="134"/>
      <c r="AT1240" s="133" t="s">
        <v>9570</v>
      </c>
      <c r="AU1240" s="133" t="s">
        <v>1769</v>
      </c>
      <c r="AV1240" s="133" t="s">
        <v>9607</v>
      </c>
      <c r="AW1240" s="133" t="s">
        <v>9629</v>
      </c>
    </row>
    <row r="1241" spans="1:49" x14ac:dyDescent="0.25">
      <c r="A1241" s="80" t="s">
        <v>1800</v>
      </c>
      <c r="B1241" s="80" t="s">
        <v>1816</v>
      </c>
      <c r="C1241" s="80" t="s">
        <v>10540</v>
      </c>
      <c r="D1241" s="80" t="s">
        <v>10541</v>
      </c>
      <c r="E1241" s="80" t="s">
        <v>1767</v>
      </c>
      <c r="F1241" s="80" t="s">
        <v>10542</v>
      </c>
      <c r="G1241" s="80" t="s">
        <v>9785</v>
      </c>
      <c r="H1241" s="80" t="s">
        <v>10543</v>
      </c>
      <c r="I1241" s="80" t="s">
        <v>5377</v>
      </c>
      <c r="K1241" s="80" t="s">
        <v>12337</v>
      </c>
      <c r="L1241" s="80" t="s">
        <v>10899</v>
      </c>
      <c r="M1241" s="80" t="s">
        <v>10900</v>
      </c>
      <c r="N1241" s="80" t="s">
        <v>10888</v>
      </c>
      <c r="O1241" s="80" t="s">
        <v>3825</v>
      </c>
      <c r="P1241" s="80" t="s">
        <v>1</v>
      </c>
      <c r="Q1241" s="80" t="s">
        <v>5374</v>
      </c>
      <c r="R1241" s="80" t="s">
        <v>11706</v>
      </c>
      <c r="S1241" s="80" t="s">
        <v>1759</v>
      </c>
      <c r="T1241" s="80" t="s">
        <v>1759</v>
      </c>
      <c r="U1241" s="110">
        <v>800.25</v>
      </c>
      <c r="V1241" s="110">
        <v>400.125</v>
      </c>
      <c r="W1241" s="91">
        <v>200.0625</v>
      </c>
      <c r="X1241" s="91">
        <v>200.0625</v>
      </c>
      <c r="Y1241" s="110" t="s">
        <v>7087</v>
      </c>
      <c r="Z1241" s="110" t="s">
        <v>1</v>
      </c>
      <c r="AB1241" s="133" t="s">
        <v>10901</v>
      </c>
      <c r="AC1241" s="133" t="s">
        <v>10901</v>
      </c>
      <c r="AD1241" s="133" t="s">
        <v>1759</v>
      </c>
      <c r="AE1241" s="79">
        <v>1</v>
      </c>
      <c r="AF1241" s="79" t="s">
        <v>15798</v>
      </c>
      <c r="AG1241" s="134"/>
      <c r="AH1241" s="134"/>
      <c r="AI1241" s="134"/>
      <c r="AJ1241" s="134"/>
      <c r="AK1241" s="134">
        <v>48.314999999999998</v>
      </c>
      <c r="AL1241" s="134">
        <v>16.22</v>
      </c>
      <c r="AM1241" s="134">
        <v>9.5950000000000006</v>
      </c>
      <c r="AN1241" s="134">
        <v>27.15</v>
      </c>
      <c r="AO1241" s="134">
        <v>4.351</v>
      </c>
      <c r="AP1241" s="134">
        <v>20.25</v>
      </c>
      <c r="AQ1241" s="134">
        <v>15.75</v>
      </c>
      <c r="AR1241" s="134">
        <v>58</v>
      </c>
      <c r="AS1241" s="134"/>
      <c r="AT1241" s="133" t="s">
        <v>1764</v>
      </c>
      <c r="AU1241" s="133" t="s">
        <v>1769</v>
      </c>
      <c r="AV1241" s="133" t="s">
        <v>9601</v>
      </c>
      <c r="AW1241" s="133" t="s">
        <v>9630</v>
      </c>
    </row>
    <row r="1242" spans="1:49" x14ac:dyDescent="0.25">
      <c r="A1242" s="80" t="s">
        <v>1779</v>
      </c>
      <c r="B1242" s="80" t="s">
        <v>1809</v>
      </c>
      <c r="C1242" s="80" t="s">
        <v>9780</v>
      </c>
      <c r="D1242" s="80" t="s">
        <v>9730</v>
      </c>
      <c r="E1242" s="80" t="s">
        <v>1788</v>
      </c>
      <c r="F1242" s="80" t="s">
        <v>9731</v>
      </c>
      <c r="G1242" s="80" t="s">
        <v>9668</v>
      </c>
      <c r="H1242" s="80" t="s">
        <v>9732</v>
      </c>
      <c r="I1242" s="80" t="s">
        <v>5377</v>
      </c>
      <c r="K1242" s="80" t="s">
        <v>1820</v>
      </c>
      <c r="L1242" s="80" t="s">
        <v>718</v>
      </c>
      <c r="M1242" s="80" t="s">
        <v>3037</v>
      </c>
      <c r="N1242" s="80" t="s">
        <v>3459</v>
      </c>
      <c r="O1242" s="80" t="s">
        <v>3547</v>
      </c>
      <c r="P1242" s="80" t="s">
        <v>5123</v>
      </c>
      <c r="Q1242" s="80" t="s">
        <v>5374</v>
      </c>
      <c r="R1242" s="80" t="s">
        <v>6625</v>
      </c>
      <c r="S1242" s="80" t="s">
        <v>1765</v>
      </c>
      <c r="T1242" s="80" t="s">
        <v>1757</v>
      </c>
      <c r="U1242" s="110">
        <v>6.2</v>
      </c>
      <c r="V1242" s="110">
        <v>37.200000000000003</v>
      </c>
      <c r="W1242" s="91">
        <v>1.55</v>
      </c>
      <c r="X1242" s="91">
        <v>18.600000000000001</v>
      </c>
      <c r="Y1242" s="110" t="s">
        <v>7087</v>
      </c>
      <c r="Z1242" s="110" t="s">
        <v>1</v>
      </c>
      <c r="AB1242" s="133" t="s">
        <v>8335</v>
      </c>
      <c r="AC1242" s="133" t="s">
        <v>8335</v>
      </c>
      <c r="AD1242" s="133" t="s">
        <v>1759</v>
      </c>
      <c r="AE1242" s="79">
        <v>12</v>
      </c>
      <c r="AF1242" s="79" t="s">
        <v>11113</v>
      </c>
      <c r="AG1242" s="134">
        <v>0.625</v>
      </c>
      <c r="AH1242" s="134">
        <v>6.5</v>
      </c>
      <c r="AI1242" s="134">
        <v>6.5</v>
      </c>
      <c r="AJ1242" s="134">
        <v>0.13900000000000001</v>
      </c>
      <c r="AK1242" s="134">
        <v>10.845000000000001</v>
      </c>
      <c r="AL1242" s="134">
        <v>6.8449999999999998</v>
      </c>
      <c r="AM1242" s="134">
        <v>6.8150000000000004</v>
      </c>
      <c r="AN1242" s="134">
        <v>1.9610000000000001</v>
      </c>
      <c r="AO1242" s="134">
        <v>0.29299999999999998</v>
      </c>
      <c r="AP1242" s="134">
        <v>5.5E-2</v>
      </c>
      <c r="AQ1242" s="134">
        <v>12.875</v>
      </c>
      <c r="AR1242" s="134">
        <v>12.75</v>
      </c>
      <c r="AS1242" s="134">
        <v>8.9999999999999993E-3</v>
      </c>
      <c r="AT1242" s="133" t="s">
        <v>1761</v>
      </c>
      <c r="AU1242" s="133" t="s">
        <v>7077</v>
      </c>
      <c r="AV1242" s="133" t="s">
        <v>9601</v>
      </c>
      <c r="AW1242" s="133" t="s">
        <v>9630</v>
      </c>
    </row>
    <row r="1243" spans="1:49" x14ac:dyDescent="0.25">
      <c r="A1243" s="80" t="s">
        <v>1800</v>
      </c>
      <c r="B1243" s="80" t="s">
        <v>1816</v>
      </c>
      <c r="C1243" s="80" t="s">
        <v>9697</v>
      </c>
      <c r="D1243" s="80" t="s">
        <v>9698</v>
      </c>
      <c r="E1243" s="80" t="s">
        <v>1767</v>
      </c>
      <c r="F1243" s="80" t="s">
        <v>9699</v>
      </c>
      <c r="G1243" s="80" t="s">
        <v>9700</v>
      </c>
      <c r="H1243" s="80" t="s">
        <v>9701</v>
      </c>
      <c r="I1243" s="80" t="s">
        <v>5377</v>
      </c>
      <c r="K1243" s="80" t="s">
        <v>12356</v>
      </c>
      <c r="L1243" s="80" t="s">
        <v>1323</v>
      </c>
      <c r="M1243" s="80" t="s">
        <v>3055</v>
      </c>
      <c r="N1243" s="80" t="s">
        <v>3460</v>
      </c>
      <c r="O1243" s="80" t="s">
        <v>3860</v>
      </c>
      <c r="P1243" s="80" t="s">
        <v>11869</v>
      </c>
      <c r="Q1243" s="80" t="s">
        <v>5374</v>
      </c>
      <c r="R1243" s="80" t="s">
        <v>6643</v>
      </c>
      <c r="S1243" s="80" t="s">
        <v>1759</v>
      </c>
      <c r="T1243" s="80" t="s">
        <v>1757</v>
      </c>
      <c r="U1243" s="110">
        <v>9.6</v>
      </c>
      <c r="V1243" s="110">
        <v>57.6</v>
      </c>
      <c r="W1243" s="91">
        <v>2.4</v>
      </c>
      <c r="X1243" s="91">
        <v>28.8</v>
      </c>
      <c r="Y1243" s="110" t="s">
        <v>7087</v>
      </c>
      <c r="Z1243" s="110" t="s">
        <v>1</v>
      </c>
      <c r="AB1243" s="133" t="s">
        <v>8353</v>
      </c>
      <c r="AC1243" s="133" t="s">
        <v>8353</v>
      </c>
      <c r="AD1243" s="133" t="s">
        <v>1759</v>
      </c>
      <c r="AE1243" s="79">
        <v>12</v>
      </c>
      <c r="AF1243" s="79" t="s">
        <v>11152</v>
      </c>
      <c r="AG1243" s="134">
        <v>0.875</v>
      </c>
      <c r="AH1243" s="134">
        <v>7.5</v>
      </c>
      <c r="AI1243" s="134">
        <v>14.5</v>
      </c>
      <c r="AJ1243" s="134">
        <v>0.215</v>
      </c>
      <c r="AK1243" s="134">
        <v>14.824999999999999</v>
      </c>
      <c r="AL1243" s="134">
        <v>8.4499999999999993</v>
      </c>
      <c r="AM1243" s="134">
        <v>9.0250000000000004</v>
      </c>
      <c r="AN1243" s="134">
        <v>3.17</v>
      </c>
      <c r="AO1243" s="134">
        <v>0.65400000000000003</v>
      </c>
      <c r="AP1243" s="134">
        <v>0.1</v>
      </c>
      <c r="AQ1243" s="134">
        <v>54</v>
      </c>
      <c r="AR1243" s="134">
        <v>96</v>
      </c>
      <c r="AS1243" s="134"/>
      <c r="AT1243" s="133" t="s">
        <v>7070</v>
      </c>
      <c r="AU1243" s="133" t="s">
        <v>7065</v>
      </c>
      <c r="AV1243" s="133" t="s">
        <v>9601</v>
      </c>
      <c r="AW1243" s="133" t="s">
        <v>9630</v>
      </c>
    </row>
    <row r="1244" spans="1:49" x14ac:dyDescent="0.25">
      <c r="A1244" s="80" t="s">
        <v>1800</v>
      </c>
      <c r="B1244" s="80" t="s">
        <v>1815</v>
      </c>
      <c r="C1244" s="80" t="s">
        <v>10231</v>
      </c>
      <c r="D1244" s="80" t="s">
        <v>10232</v>
      </c>
      <c r="E1244" s="80" t="s">
        <v>1767</v>
      </c>
      <c r="F1244" s="80" t="s">
        <v>9743</v>
      </c>
      <c r="G1244" s="80" t="s">
        <v>9744</v>
      </c>
      <c r="H1244" s="80" t="s">
        <v>9732</v>
      </c>
      <c r="I1244" s="80" t="s">
        <v>5377</v>
      </c>
      <c r="K1244" s="80" t="s">
        <v>12342</v>
      </c>
      <c r="L1244" s="80" t="s">
        <v>12189</v>
      </c>
      <c r="M1244" s="80" t="s">
        <v>12572</v>
      </c>
      <c r="N1244" s="80" t="s">
        <v>12566</v>
      </c>
      <c r="O1244" s="80" t="s">
        <v>3537</v>
      </c>
      <c r="P1244" s="80" t="s">
        <v>14011</v>
      </c>
      <c r="Q1244" s="80" t="s">
        <v>5374</v>
      </c>
      <c r="R1244" s="80" t="s">
        <v>12573</v>
      </c>
      <c r="S1244" s="80" t="s">
        <v>1765</v>
      </c>
      <c r="T1244" s="80" t="s">
        <v>1757</v>
      </c>
      <c r="U1244" s="110">
        <v>5.05</v>
      </c>
      <c r="V1244" s="110">
        <v>30.3</v>
      </c>
      <c r="W1244" s="91">
        <v>1.2625</v>
      </c>
      <c r="X1244" s="91">
        <v>15.15</v>
      </c>
      <c r="Y1244" s="110" t="s">
        <v>7087</v>
      </c>
      <c r="Z1244" s="110" t="s">
        <v>1</v>
      </c>
      <c r="AB1244" s="133" t="s">
        <v>13009</v>
      </c>
      <c r="AC1244" s="133" t="s">
        <v>13009</v>
      </c>
      <c r="AD1244" s="133" t="s">
        <v>1759</v>
      </c>
      <c r="AE1244" s="79">
        <v>12</v>
      </c>
      <c r="AF1244" s="79" t="s">
        <v>11127</v>
      </c>
      <c r="AG1244" s="134">
        <v>0.625</v>
      </c>
      <c r="AH1244" s="134">
        <v>5</v>
      </c>
      <c r="AI1244" s="134">
        <v>5</v>
      </c>
      <c r="AJ1244" s="134">
        <v>0.09</v>
      </c>
      <c r="AK1244" s="134">
        <v>10.125</v>
      </c>
      <c r="AL1244" s="134">
        <v>5.375</v>
      </c>
      <c r="AM1244" s="134">
        <v>5.5</v>
      </c>
      <c r="AN1244" s="134">
        <v>1.25</v>
      </c>
      <c r="AO1244" s="134">
        <v>0.17299999999999999</v>
      </c>
      <c r="AP1244" s="134">
        <v>5.5E-2</v>
      </c>
      <c r="AQ1244" s="134">
        <v>10</v>
      </c>
      <c r="AR1244" s="134">
        <v>10</v>
      </c>
      <c r="AS1244" s="134">
        <v>6.0000000000000001E-3</v>
      </c>
      <c r="AT1244" s="133" t="s">
        <v>1768</v>
      </c>
      <c r="AU1244" s="133" t="s">
        <v>1760</v>
      </c>
      <c r="AV1244" s="133" t="s">
        <v>9601</v>
      </c>
      <c r="AW1244" s="133" t="s">
        <v>9630</v>
      </c>
    </row>
    <row r="1245" spans="1:49" x14ac:dyDescent="0.25">
      <c r="A1245" s="80" t="s">
        <v>1800</v>
      </c>
      <c r="B1245" s="80" t="s">
        <v>1816</v>
      </c>
      <c r="C1245" s="80" t="s">
        <v>10227</v>
      </c>
      <c r="D1245" s="80" t="s">
        <v>10228</v>
      </c>
      <c r="E1245" s="80" t="s">
        <v>1767</v>
      </c>
      <c r="F1245" s="80" t="s">
        <v>9694</v>
      </c>
      <c r="G1245" s="80" t="s">
        <v>9695</v>
      </c>
      <c r="H1245" s="80" t="s">
        <v>9696</v>
      </c>
      <c r="I1245" s="80" t="s">
        <v>5377</v>
      </c>
      <c r="K1245" s="80" t="s">
        <v>12337</v>
      </c>
      <c r="L1245" s="80" t="s">
        <v>10909</v>
      </c>
      <c r="M1245" s="80" t="s">
        <v>13209</v>
      </c>
      <c r="N1245" s="80" t="s">
        <v>10888</v>
      </c>
      <c r="O1245" s="80" t="s">
        <v>3527</v>
      </c>
      <c r="P1245" s="80" t="s">
        <v>11707</v>
      </c>
      <c r="Q1245" s="80" t="s">
        <v>5374</v>
      </c>
      <c r="R1245" s="80" t="s">
        <v>10910</v>
      </c>
      <c r="S1245" s="80" t="s">
        <v>1760</v>
      </c>
      <c r="T1245" s="80" t="s">
        <v>1757</v>
      </c>
      <c r="U1245" s="110">
        <v>5</v>
      </c>
      <c r="V1245" s="110">
        <v>30</v>
      </c>
      <c r="W1245" s="91">
        <v>1.25</v>
      </c>
      <c r="X1245" s="91">
        <v>15</v>
      </c>
      <c r="Y1245" s="110" t="s">
        <v>7087</v>
      </c>
      <c r="Z1245" s="110" t="s">
        <v>1</v>
      </c>
      <c r="AB1245" s="133" t="s">
        <v>11973</v>
      </c>
      <c r="AC1245" s="133" t="s">
        <v>11973</v>
      </c>
      <c r="AD1245" s="133" t="s">
        <v>1759</v>
      </c>
      <c r="AE1245" s="79">
        <v>12</v>
      </c>
      <c r="AF1245" s="79" t="s">
        <v>11091</v>
      </c>
      <c r="AG1245" s="134">
        <v>0.625</v>
      </c>
      <c r="AH1245" s="134">
        <v>6.875</v>
      </c>
      <c r="AI1245" s="134">
        <v>6.875</v>
      </c>
      <c r="AJ1245" s="134">
        <v>0.13100000000000001</v>
      </c>
      <c r="AK1245" s="134">
        <v>7.22</v>
      </c>
      <c r="AL1245" s="134">
        <v>6.8449999999999998</v>
      </c>
      <c r="AM1245" s="134">
        <v>7.44</v>
      </c>
      <c r="AN1245" s="134">
        <v>1.782</v>
      </c>
      <c r="AO1245" s="134">
        <v>0.21299999999999999</v>
      </c>
      <c r="AP1245" s="134">
        <v>0.5</v>
      </c>
      <c r="AQ1245" s="134">
        <v>6.75</v>
      </c>
      <c r="AR1245" s="134">
        <v>6.75</v>
      </c>
      <c r="AS1245" s="134">
        <v>1.6E-2</v>
      </c>
      <c r="AT1245" s="133" t="s">
        <v>9573</v>
      </c>
      <c r="AU1245" s="133" t="s">
        <v>1758</v>
      </c>
      <c r="AV1245" s="133" t="s">
        <v>9603</v>
      </c>
      <c r="AW1245" s="133" t="s">
        <v>9630</v>
      </c>
    </row>
    <row r="1246" spans="1:49" x14ac:dyDescent="0.25">
      <c r="A1246" s="80" t="s">
        <v>1779</v>
      </c>
      <c r="B1246" s="80" t="s">
        <v>1806</v>
      </c>
      <c r="C1246" s="80" t="s">
        <v>9918</v>
      </c>
      <c r="D1246" s="80" t="s">
        <v>9919</v>
      </c>
      <c r="E1246" s="80" t="s">
        <v>1788</v>
      </c>
      <c r="F1246" s="80" t="s">
        <v>9920</v>
      </c>
      <c r="G1246" s="80" t="s">
        <v>9677</v>
      </c>
      <c r="H1246" s="80" t="s">
        <v>9921</v>
      </c>
      <c r="I1246" s="80" t="s">
        <v>5377</v>
      </c>
      <c r="K1246" s="80" t="s">
        <v>1820</v>
      </c>
      <c r="L1246" s="80" t="s">
        <v>1223</v>
      </c>
      <c r="M1246" s="80" t="s">
        <v>2712</v>
      </c>
      <c r="N1246" s="80" t="s">
        <v>3406</v>
      </c>
      <c r="O1246" s="80" t="s">
        <v>3523</v>
      </c>
      <c r="P1246" s="80" t="s">
        <v>4817</v>
      </c>
      <c r="Q1246" s="80" t="s">
        <v>5374</v>
      </c>
      <c r="R1246" s="80" t="s">
        <v>6281</v>
      </c>
      <c r="S1246" s="80" t="s">
        <v>1760</v>
      </c>
      <c r="T1246" s="80" t="s">
        <v>1757</v>
      </c>
      <c r="U1246" s="110">
        <v>6.2</v>
      </c>
      <c r="V1246" s="110">
        <v>37.200000000000003</v>
      </c>
      <c r="W1246" s="91">
        <v>1.55</v>
      </c>
      <c r="X1246" s="91">
        <v>18.600000000000001</v>
      </c>
      <c r="Y1246" s="110" t="s">
        <v>7087</v>
      </c>
      <c r="Z1246" s="110" t="s">
        <v>1</v>
      </c>
      <c r="AB1246" s="133" t="s">
        <v>7991</v>
      </c>
      <c r="AC1246" s="133" t="s">
        <v>7991</v>
      </c>
      <c r="AD1246" s="133" t="s">
        <v>1759</v>
      </c>
      <c r="AE1246" s="79">
        <v>12</v>
      </c>
      <c r="AF1246" s="79" t="s">
        <v>11145</v>
      </c>
      <c r="AG1246" s="134">
        <v>0.75</v>
      </c>
      <c r="AH1246" s="134">
        <v>8.875</v>
      </c>
      <c r="AI1246" s="134">
        <v>8.875</v>
      </c>
      <c r="AJ1246" s="134">
        <v>0.22500000000000001</v>
      </c>
      <c r="AK1246" s="134">
        <v>9.2200000000000006</v>
      </c>
      <c r="AL1246" s="134">
        <v>7.97</v>
      </c>
      <c r="AM1246" s="134">
        <v>9.44</v>
      </c>
      <c r="AN1246" s="134">
        <v>3.1</v>
      </c>
      <c r="AO1246" s="134">
        <v>0.40100000000000002</v>
      </c>
      <c r="AP1246" s="134">
        <v>0.5</v>
      </c>
      <c r="AQ1246" s="134">
        <v>8.875</v>
      </c>
      <c r="AR1246" s="134">
        <v>8.875</v>
      </c>
      <c r="AS1246" s="134"/>
      <c r="AT1246" s="133" t="s">
        <v>1761</v>
      </c>
      <c r="AU1246" s="133" t="s">
        <v>7065</v>
      </c>
      <c r="AV1246" s="133" t="s">
        <v>9603</v>
      </c>
      <c r="AW1246" s="133" t="s">
        <v>9630</v>
      </c>
    </row>
    <row r="1247" spans="1:49" x14ac:dyDescent="0.25">
      <c r="A1247" s="80" t="s">
        <v>1800</v>
      </c>
      <c r="B1247" s="80" t="s">
        <v>1816</v>
      </c>
      <c r="C1247" s="80" t="s">
        <v>11505</v>
      </c>
      <c r="D1247" s="80" t="s">
        <v>11589</v>
      </c>
      <c r="E1247" s="80" t="s">
        <v>1767</v>
      </c>
      <c r="F1247" s="80" t="s">
        <v>11617</v>
      </c>
      <c r="G1247" s="80" t="s">
        <v>9744</v>
      </c>
      <c r="H1247" s="80" t="s">
        <v>11612</v>
      </c>
      <c r="I1247" s="80" t="s">
        <v>5377</v>
      </c>
      <c r="K1247" s="80" t="s">
        <v>12337</v>
      </c>
      <c r="L1247" s="80" t="s">
        <v>11474</v>
      </c>
      <c r="M1247" s="80" t="s">
        <v>11558</v>
      </c>
      <c r="N1247" s="80" t="s">
        <v>11808</v>
      </c>
      <c r="O1247" s="80" t="s">
        <v>11870</v>
      </c>
      <c r="P1247" s="80" t="s">
        <v>11871</v>
      </c>
      <c r="Q1247" s="80" t="s">
        <v>5374</v>
      </c>
      <c r="R1247" s="80" t="s">
        <v>11872</v>
      </c>
      <c r="S1247" s="80" t="s">
        <v>1768</v>
      </c>
      <c r="T1247" s="80" t="s">
        <v>1767</v>
      </c>
      <c r="U1247" s="110">
        <v>6.75</v>
      </c>
      <c r="V1247" s="110">
        <v>33.75</v>
      </c>
      <c r="W1247" s="91">
        <v>1.6875</v>
      </c>
      <c r="X1247" s="91">
        <v>16.875</v>
      </c>
      <c r="Y1247" s="110" t="s">
        <v>7087</v>
      </c>
      <c r="Z1247" s="110" t="s">
        <v>1</v>
      </c>
      <c r="AB1247" s="133" t="s">
        <v>12074</v>
      </c>
      <c r="AC1247" s="133" t="s">
        <v>12074</v>
      </c>
      <c r="AD1247" s="133" t="s">
        <v>1759</v>
      </c>
      <c r="AE1247" s="79">
        <v>10</v>
      </c>
      <c r="AF1247" s="79" t="s">
        <v>12125</v>
      </c>
      <c r="AG1247" s="134">
        <v>1.375</v>
      </c>
      <c r="AH1247" s="134">
        <v>5</v>
      </c>
      <c r="AI1247" s="134">
        <v>5</v>
      </c>
      <c r="AJ1247" s="134">
        <v>0.216</v>
      </c>
      <c r="AK1247" s="134">
        <v>10.574999999999999</v>
      </c>
      <c r="AL1247" s="134">
        <v>9.4499999999999993</v>
      </c>
      <c r="AM1247" s="134">
        <v>5.5250000000000004</v>
      </c>
      <c r="AN1247" s="134">
        <v>2.4900000000000002</v>
      </c>
      <c r="AO1247" s="134">
        <v>0.32</v>
      </c>
      <c r="AP1247" s="134">
        <v>5.5E-2</v>
      </c>
      <c r="AQ1247" s="134">
        <v>5</v>
      </c>
      <c r="AR1247" s="134">
        <v>5</v>
      </c>
      <c r="AS1247" s="134">
        <v>6.0000000000000001E-3</v>
      </c>
      <c r="AT1247" s="133" t="s">
        <v>1795</v>
      </c>
      <c r="AU1247" s="133" t="s">
        <v>1760</v>
      </c>
      <c r="AV1247" s="133" t="s">
        <v>9601</v>
      </c>
      <c r="AW1247" s="133" t="s">
        <v>9630</v>
      </c>
    </row>
    <row r="1248" spans="1:49" x14ac:dyDescent="0.25">
      <c r="A1248" s="80" t="s">
        <v>1779</v>
      </c>
      <c r="B1248" s="80" t="s">
        <v>1809</v>
      </c>
      <c r="C1248" s="80" t="s">
        <v>9564</v>
      </c>
      <c r="D1248" s="80" t="s">
        <v>9742</v>
      </c>
      <c r="E1248" s="80" t="s">
        <v>1788</v>
      </c>
      <c r="F1248" s="80" t="s">
        <v>9743</v>
      </c>
      <c r="G1248" s="80" t="s">
        <v>9744</v>
      </c>
      <c r="H1248" s="80" t="s">
        <v>9732</v>
      </c>
      <c r="I1248" s="80" t="s">
        <v>5377</v>
      </c>
      <c r="K1248" s="80" t="s">
        <v>1820</v>
      </c>
      <c r="L1248" s="80" t="s">
        <v>1387</v>
      </c>
      <c r="M1248" s="80" t="s">
        <v>3040</v>
      </c>
      <c r="N1248" s="80" t="s">
        <v>3459</v>
      </c>
      <c r="O1248" s="80" t="s">
        <v>3537</v>
      </c>
      <c r="P1248" s="80" t="s">
        <v>5126</v>
      </c>
      <c r="Q1248" s="80" t="s">
        <v>5374</v>
      </c>
      <c r="R1248" s="80" t="s">
        <v>6628</v>
      </c>
      <c r="S1248" s="80" t="s">
        <v>1765</v>
      </c>
      <c r="T1248" s="80" t="s">
        <v>1757</v>
      </c>
      <c r="U1248" s="110">
        <v>5.05</v>
      </c>
      <c r="V1248" s="110">
        <v>30.3</v>
      </c>
      <c r="W1248" s="91">
        <v>1.2625</v>
      </c>
      <c r="X1248" s="91">
        <v>15.15</v>
      </c>
      <c r="Y1248" s="110" t="s">
        <v>7087</v>
      </c>
      <c r="Z1248" s="110" t="s">
        <v>1</v>
      </c>
      <c r="AB1248" s="133" t="s">
        <v>8338</v>
      </c>
      <c r="AC1248" s="133" t="s">
        <v>8338</v>
      </c>
      <c r="AD1248" s="133" t="s">
        <v>1759</v>
      </c>
      <c r="AE1248" s="79">
        <v>12</v>
      </c>
      <c r="AF1248" s="79" t="s">
        <v>11127</v>
      </c>
      <c r="AG1248" s="134">
        <v>0.625</v>
      </c>
      <c r="AH1248" s="134">
        <v>5</v>
      </c>
      <c r="AI1248" s="134">
        <v>5</v>
      </c>
      <c r="AJ1248" s="134">
        <v>0.09</v>
      </c>
      <c r="AK1248" s="134">
        <v>10.125</v>
      </c>
      <c r="AL1248" s="134">
        <v>5.375</v>
      </c>
      <c r="AM1248" s="134">
        <v>5.5</v>
      </c>
      <c r="AN1248" s="134">
        <v>1.25</v>
      </c>
      <c r="AO1248" s="134">
        <v>0.17299999999999999</v>
      </c>
      <c r="AP1248" s="134">
        <v>5.5E-2</v>
      </c>
      <c r="AQ1248" s="134">
        <v>10</v>
      </c>
      <c r="AR1248" s="134">
        <v>10</v>
      </c>
      <c r="AS1248" s="134">
        <v>6.0000000000000001E-3</v>
      </c>
      <c r="AT1248" s="133" t="s">
        <v>1768</v>
      </c>
      <c r="AU1248" s="133" t="s">
        <v>1760</v>
      </c>
      <c r="AV1248" s="133" t="s">
        <v>9601</v>
      </c>
      <c r="AW1248" s="133" t="s">
        <v>9630</v>
      </c>
    </row>
    <row r="1249" spans="1:49" x14ac:dyDescent="0.25">
      <c r="A1249" s="80" t="s">
        <v>1800</v>
      </c>
      <c r="B1249" s="80" t="s">
        <v>1815</v>
      </c>
      <c r="C1249" s="80" t="s">
        <v>10229</v>
      </c>
      <c r="D1249" s="80" t="s">
        <v>10230</v>
      </c>
      <c r="E1249" s="80" t="s">
        <v>1767</v>
      </c>
      <c r="F1249" s="80" t="s">
        <v>9731</v>
      </c>
      <c r="G1249" s="80" t="s">
        <v>9668</v>
      </c>
      <c r="H1249" s="80" t="s">
        <v>9732</v>
      </c>
      <c r="I1249" s="80" t="s">
        <v>5377</v>
      </c>
      <c r="K1249" s="80" t="s">
        <v>12342</v>
      </c>
      <c r="L1249" s="80" t="s">
        <v>12190</v>
      </c>
      <c r="M1249" s="80" t="s">
        <v>12575</v>
      </c>
      <c r="N1249" s="80" t="s">
        <v>12566</v>
      </c>
      <c r="O1249" s="80" t="s">
        <v>3547</v>
      </c>
      <c r="P1249" s="80" t="s">
        <v>14012</v>
      </c>
      <c r="Q1249" s="80" t="s">
        <v>5374</v>
      </c>
      <c r="R1249" s="80" t="s">
        <v>12576</v>
      </c>
      <c r="S1249" s="80" t="s">
        <v>1765</v>
      </c>
      <c r="T1249" s="80" t="s">
        <v>1757</v>
      </c>
      <c r="U1249" s="110">
        <v>6.2</v>
      </c>
      <c r="V1249" s="110">
        <v>37.200000000000003</v>
      </c>
      <c r="W1249" s="91">
        <v>1.55</v>
      </c>
      <c r="X1249" s="91">
        <v>18.600000000000001</v>
      </c>
      <c r="Y1249" s="110" t="s">
        <v>7087</v>
      </c>
      <c r="Z1249" s="110" t="s">
        <v>1</v>
      </c>
      <c r="AB1249" s="133" t="s">
        <v>13010</v>
      </c>
      <c r="AC1249" s="133" t="s">
        <v>13010</v>
      </c>
      <c r="AD1249" s="133" t="s">
        <v>1759</v>
      </c>
      <c r="AE1249" s="79">
        <v>12</v>
      </c>
      <c r="AF1249" s="79" t="s">
        <v>11113</v>
      </c>
      <c r="AG1249" s="134">
        <v>0.625</v>
      </c>
      <c r="AH1249" s="134">
        <v>6.5</v>
      </c>
      <c r="AI1249" s="134">
        <v>6.5</v>
      </c>
      <c r="AJ1249" s="134">
        <v>0.13900000000000001</v>
      </c>
      <c r="AK1249" s="134">
        <v>10.845000000000001</v>
      </c>
      <c r="AL1249" s="134">
        <v>6.8449999999999998</v>
      </c>
      <c r="AM1249" s="134">
        <v>6.8150000000000004</v>
      </c>
      <c r="AN1249" s="134">
        <v>1.9610000000000001</v>
      </c>
      <c r="AO1249" s="134">
        <v>0.29299999999999998</v>
      </c>
      <c r="AP1249" s="134">
        <v>5.5E-2</v>
      </c>
      <c r="AQ1249" s="134">
        <v>12.875</v>
      </c>
      <c r="AR1249" s="134">
        <v>12.75</v>
      </c>
      <c r="AS1249" s="134">
        <v>8.9999999999999993E-3</v>
      </c>
      <c r="AT1249" s="133" t="s">
        <v>1761</v>
      </c>
      <c r="AU1249" s="133" t="s">
        <v>7077</v>
      </c>
      <c r="AV1249" s="133" t="s">
        <v>9601</v>
      </c>
      <c r="AW1249" s="133" t="s">
        <v>9630</v>
      </c>
    </row>
    <row r="1250" spans="1:49" x14ac:dyDescent="0.25">
      <c r="A1250" s="80" t="s">
        <v>1776</v>
      </c>
      <c r="B1250" s="80" t="s">
        <v>1802</v>
      </c>
      <c r="C1250" s="80" t="s">
        <v>10041</v>
      </c>
      <c r="D1250" s="80" t="s">
        <v>10042</v>
      </c>
      <c r="E1250" s="80" t="s">
        <v>7086</v>
      </c>
      <c r="F1250" s="80" t="s">
        <v>10043</v>
      </c>
      <c r="G1250" s="80" t="s">
        <v>9716</v>
      </c>
      <c r="H1250" s="80" t="s">
        <v>10044</v>
      </c>
      <c r="I1250" s="80" t="s">
        <v>9635</v>
      </c>
      <c r="K1250" s="80" t="s">
        <v>13933</v>
      </c>
      <c r="L1250" s="80" t="s">
        <v>1065</v>
      </c>
      <c r="M1250" s="80" t="s">
        <v>3127</v>
      </c>
      <c r="N1250" s="80" t="s">
        <v>3400</v>
      </c>
      <c r="O1250" s="80" t="s">
        <v>3966</v>
      </c>
      <c r="P1250" s="80" t="s">
        <v>5204</v>
      </c>
      <c r="Q1250" s="80" t="s">
        <v>5374</v>
      </c>
      <c r="R1250" s="80" t="s">
        <v>6717</v>
      </c>
      <c r="S1250" s="80" t="s">
        <v>1759</v>
      </c>
      <c r="T1250" s="80" t="s">
        <v>1757</v>
      </c>
      <c r="U1250" s="110">
        <v>4.95</v>
      </c>
      <c r="V1250" s="110">
        <v>29.7</v>
      </c>
      <c r="W1250" s="91">
        <v>2.1532499999999999</v>
      </c>
      <c r="X1250" s="91">
        <v>25.838999999999999</v>
      </c>
      <c r="Y1250" s="110" t="s">
        <v>14932</v>
      </c>
      <c r="Z1250" s="110" t="s">
        <v>1</v>
      </c>
      <c r="AB1250" s="133" t="s">
        <v>8427</v>
      </c>
      <c r="AC1250" s="133" t="s">
        <v>9459</v>
      </c>
      <c r="AD1250" s="133" t="s">
        <v>1764</v>
      </c>
      <c r="AE1250" s="79">
        <v>48</v>
      </c>
      <c r="AF1250" s="79" t="s">
        <v>11398</v>
      </c>
      <c r="AG1250" s="134">
        <v>14.17</v>
      </c>
      <c r="AH1250" s="134">
        <v>10.24</v>
      </c>
      <c r="AI1250" s="134">
        <v>0.79</v>
      </c>
      <c r="AJ1250" s="134">
        <v>0.66200000000000003</v>
      </c>
      <c r="AK1250" s="134">
        <v>14.57</v>
      </c>
      <c r="AL1250" s="134">
        <v>2.76</v>
      </c>
      <c r="AM1250" s="134">
        <v>10.63</v>
      </c>
      <c r="AN1250" s="134">
        <v>8.2799999999999994</v>
      </c>
      <c r="AO1250" s="134">
        <v>0.247</v>
      </c>
      <c r="AP1250" s="134">
        <v>0</v>
      </c>
      <c r="AQ1250" s="134">
        <v>14</v>
      </c>
      <c r="AR1250" s="134">
        <v>10</v>
      </c>
      <c r="AS1250" s="134"/>
      <c r="AT1250" s="133" t="s">
        <v>1794</v>
      </c>
      <c r="AU1250" s="133" t="s">
        <v>1764</v>
      </c>
      <c r="AV1250" s="133" t="s">
        <v>9607</v>
      </c>
      <c r="AW1250" s="133" t="s">
        <v>9629</v>
      </c>
    </row>
    <row r="1251" spans="1:49" x14ac:dyDescent="0.25">
      <c r="A1251" s="80" t="s">
        <v>1800</v>
      </c>
      <c r="B1251" s="80" t="s">
        <v>1816</v>
      </c>
      <c r="C1251" s="80" t="s">
        <v>11502</v>
      </c>
      <c r="D1251" s="80" t="s">
        <v>11586</v>
      </c>
      <c r="E1251" s="80" t="s">
        <v>1767</v>
      </c>
      <c r="F1251" s="80" t="s">
        <v>11611</v>
      </c>
      <c r="G1251" s="80" t="s">
        <v>9668</v>
      </c>
      <c r="H1251" s="80" t="s">
        <v>11612</v>
      </c>
      <c r="I1251" s="80" t="s">
        <v>5377</v>
      </c>
      <c r="K1251" s="80" t="s">
        <v>12337</v>
      </c>
      <c r="L1251" s="80" t="s">
        <v>11475</v>
      </c>
      <c r="M1251" s="80" t="s">
        <v>11559</v>
      </c>
      <c r="N1251" s="80" t="s">
        <v>11808</v>
      </c>
      <c r="O1251" s="80" t="s">
        <v>11873</v>
      </c>
      <c r="P1251" s="80" t="s">
        <v>11874</v>
      </c>
      <c r="Q1251" s="80" t="s">
        <v>5374</v>
      </c>
      <c r="R1251" s="80" t="s">
        <v>11875</v>
      </c>
      <c r="S1251" s="80" t="s">
        <v>1768</v>
      </c>
      <c r="T1251" s="80" t="s">
        <v>1767</v>
      </c>
      <c r="U1251" s="110">
        <v>8.1</v>
      </c>
      <c r="V1251" s="110">
        <v>40.5</v>
      </c>
      <c r="W1251" s="91">
        <v>2.0249999999999999</v>
      </c>
      <c r="X1251" s="91">
        <v>20.25</v>
      </c>
      <c r="Y1251" s="110" t="s">
        <v>7087</v>
      </c>
      <c r="Z1251" s="110" t="s">
        <v>1</v>
      </c>
      <c r="AB1251" s="133" t="s">
        <v>12075</v>
      </c>
      <c r="AC1251" s="133" t="s">
        <v>12075</v>
      </c>
      <c r="AD1251" s="133" t="s">
        <v>1759</v>
      </c>
      <c r="AE1251" s="79">
        <v>10</v>
      </c>
      <c r="AF1251" s="79" t="s">
        <v>12123</v>
      </c>
      <c r="AG1251" s="134">
        <v>1.125</v>
      </c>
      <c r="AH1251" s="134">
        <v>6.5</v>
      </c>
      <c r="AI1251" s="134">
        <v>6.5</v>
      </c>
      <c r="AJ1251" s="134">
        <v>0.309</v>
      </c>
      <c r="AK1251" s="134">
        <v>13.574999999999999</v>
      </c>
      <c r="AL1251" s="134">
        <v>8.9499999999999993</v>
      </c>
      <c r="AM1251" s="134">
        <v>7.0250000000000004</v>
      </c>
      <c r="AN1251" s="134">
        <v>3.58</v>
      </c>
      <c r="AO1251" s="134">
        <v>0.49399999999999999</v>
      </c>
      <c r="AP1251" s="134">
        <v>5.5E-2</v>
      </c>
      <c r="AQ1251" s="134">
        <v>12.875</v>
      </c>
      <c r="AR1251" s="134">
        <v>12.875</v>
      </c>
      <c r="AS1251" s="134">
        <v>0.01</v>
      </c>
      <c r="AT1251" s="133" t="s">
        <v>7070</v>
      </c>
      <c r="AU1251" s="133" t="s">
        <v>1758</v>
      </c>
      <c r="AV1251" s="133" t="s">
        <v>9601</v>
      </c>
      <c r="AW1251" s="133" t="s">
        <v>9630</v>
      </c>
    </row>
    <row r="1252" spans="1:49" x14ac:dyDescent="0.25">
      <c r="A1252" s="80" t="s">
        <v>1800</v>
      </c>
      <c r="B1252" s="80" t="s">
        <v>1815</v>
      </c>
      <c r="C1252" s="80" t="s">
        <v>10227</v>
      </c>
      <c r="D1252" s="80" t="s">
        <v>10228</v>
      </c>
      <c r="E1252" s="80" t="s">
        <v>1767</v>
      </c>
      <c r="F1252" s="80" t="s">
        <v>9694</v>
      </c>
      <c r="G1252" s="80" t="s">
        <v>9695</v>
      </c>
      <c r="H1252" s="80" t="s">
        <v>9696</v>
      </c>
      <c r="I1252" s="80" t="s">
        <v>5377</v>
      </c>
      <c r="K1252" s="80" t="s">
        <v>12342</v>
      </c>
      <c r="L1252" s="80" t="s">
        <v>12191</v>
      </c>
      <c r="M1252" s="80" t="s">
        <v>12579</v>
      </c>
      <c r="N1252" s="80" t="s">
        <v>12566</v>
      </c>
      <c r="O1252" s="80" t="s">
        <v>3527</v>
      </c>
      <c r="P1252" s="80" t="s">
        <v>14013</v>
      </c>
      <c r="Q1252" s="80" t="s">
        <v>5374</v>
      </c>
      <c r="R1252" s="80" t="s">
        <v>12580</v>
      </c>
      <c r="S1252" s="80" t="s">
        <v>1760</v>
      </c>
      <c r="T1252" s="80" t="s">
        <v>1757</v>
      </c>
      <c r="U1252" s="110">
        <v>5</v>
      </c>
      <c r="V1252" s="110">
        <v>30</v>
      </c>
      <c r="W1252" s="91">
        <v>1.25</v>
      </c>
      <c r="X1252" s="91">
        <v>15</v>
      </c>
      <c r="Y1252" s="110" t="s">
        <v>7087</v>
      </c>
      <c r="Z1252" s="110" t="s">
        <v>1</v>
      </c>
      <c r="AB1252" s="133" t="s">
        <v>13011</v>
      </c>
      <c r="AC1252" s="133" t="s">
        <v>13011</v>
      </c>
      <c r="AD1252" s="133" t="s">
        <v>1759</v>
      </c>
      <c r="AE1252" s="79">
        <v>12</v>
      </c>
      <c r="AF1252" s="79" t="s">
        <v>11091</v>
      </c>
      <c r="AG1252" s="134">
        <v>0.625</v>
      </c>
      <c r="AH1252" s="134">
        <v>6.875</v>
      </c>
      <c r="AI1252" s="134">
        <v>6.875</v>
      </c>
      <c r="AJ1252" s="134">
        <v>0.13100000000000001</v>
      </c>
      <c r="AK1252" s="134">
        <v>7.22</v>
      </c>
      <c r="AL1252" s="134">
        <v>6.8449999999999998</v>
      </c>
      <c r="AM1252" s="134">
        <v>7.44</v>
      </c>
      <c r="AN1252" s="134">
        <v>1.782</v>
      </c>
      <c r="AO1252" s="134">
        <v>0.21299999999999999</v>
      </c>
      <c r="AP1252" s="134">
        <v>0.5</v>
      </c>
      <c r="AQ1252" s="134">
        <v>6.75</v>
      </c>
      <c r="AR1252" s="134">
        <v>6.75</v>
      </c>
      <c r="AS1252" s="134">
        <v>1.6E-2</v>
      </c>
      <c r="AT1252" s="133" t="s">
        <v>9573</v>
      </c>
      <c r="AU1252" s="133" t="s">
        <v>1758</v>
      </c>
      <c r="AV1252" s="133" t="s">
        <v>9603</v>
      </c>
      <c r="AW1252" s="133" t="s">
        <v>9630</v>
      </c>
    </row>
    <row r="1253" spans="1:49" x14ac:dyDescent="0.25">
      <c r="A1253" s="80" t="s">
        <v>1779</v>
      </c>
      <c r="B1253" s="80" t="s">
        <v>1806</v>
      </c>
      <c r="C1253" s="80" t="s">
        <v>9564</v>
      </c>
      <c r="D1253" s="80" t="s">
        <v>9742</v>
      </c>
      <c r="E1253" s="80" t="s">
        <v>1788</v>
      </c>
      <c r="F1253" s="80" t="s">
        <v>9743</v>
      </c>
      <c r="G1253" s="80" t="s">
        <v>9744</v>
      </c>
      <c r="H1253" s="80" t="s">
        <v>9732</v>
      </c>
      <c r="I1253" s="80" t="s">
        <v>5377</v>
      </c>
      <c r="K1253" s="80" t="s">
        <v>1820</v>
      </c>
      <c r="L1253" s="80" t="s">
        <v>1225</v>
      </c>
      <c r="M1253" s="80" t="s">
        <v>2714</v>
      </c>
      <c r="N1253" s="80" t="s">
        <v>3406</v>
      </c>
      <c r="O1253" s="80" t="s">
        <v>3537</v>
      </c>
      <c r="P1253" s="80" t="s">
        <v>4819</v>
      </c>
      <c r="Q1253" s="80" t="s">
        <v>5374</v>
      </c>
      <c r="R1253" s="80" t="s">
        <v>6283</v>
      </c>
      <c r="S1253" s="80" t="s">
        <v>1765</v>
      </c>
      <c r="T1253" s="80" t="s">
        <v>1757</v>
      </c>
      <c r="U1253" s="110">
        <v>5.05</v>
      </c>
      <c r="V1253" s="110">
        <v>30.3</v>
      </c>
      <c r="W1253" s="91">
        <v>1.2625</v>
      </c>
      <c r="X1253" s="91">
        <v>15.15</v>
      </c>
      <c r="Y1253" s="110" t="s">
        <v>7087</v>
      </c>
      <c r="Z1253" s="110" t="s">
        <v>1</v>
      </c>
      <c r="AB1253" s="133" t="s">
        <v>7993</v>
      </c>
      <c r="AC1253" s="133" t="s">
        <v>7993</v>
      </c>
      <c r="AD1253" s="133" t="s">
        <v>1759</v>
      </c>
      <c r="AE1253" s="79">
        <v>12</v>
      </c>
      <c r="AF1253" s="79" t="s">
        <v>11127</v>
      </c>
      <c r="AG1253" s="134">
        <v>0.625</v>
      </c>
      <c r="AH1253" s="134">
        <v>5</v>
      </c>
      <c r="AI1253" s="134">
        <v>5</v>
      </c>
      <c r="AJ1253" s="134">
        <v>0.09</v>
      </c>
      <c r="AK1253" s="134">
        <v>10.125</v>
      </c>
      <c r="AL1253" s="134">
        <v>5.375</v>
      </c>
      <c r="AM1253" s="134">
        <v>5.5</v>
      </c>
      <c r="AN1253" s="134">
        <v>1.25</v>
      </c>
      <c r="AO1253" s="134">
        <v>0.17299999999999999</v>
      </c>
      <c r="AP1253" s="134">
        <v>5.5E-2</v>
      </c>
      <c r="AQ1253" s="134">
        <v>10</v>
      </c>
      <c r="AR1253" s="134">
        <v>10</v>
      </c>
      <c r="AS1253" s="134">
        <v>6.0000000000000001E-3</v>
      </c>
      <c r="AT1253" s="133" t="s">
        <v>1768</v>
      </c>
      <c r="AU1253" s="133" t="s">
        <v>1760</v>
      </c>
      <c r="AV1253" s="133" t="s">
        <v>9601</v>
      </c>
      <c r="AW1253" s="133" t="s">
        <v>9630</v>
      </c>
    </row>
    <row r="1254" spans="1:49" x14ac:dyDescent="0.25">
      <c r="A1254" s="80" t="s">
        <v>1779</v>
      </c>
      <c r="B1254" s="80" t="s">
        <v>1809</v>
      </c>
      <c r="C1254" s="80" t="s">
        <v>10142</v>
      </c>
      <c r="D1254" s="80" t="s">
        <v>10143</v>
      </c>
      <c r="E1254" s="80" t="s">
        <v>1788</v>
      </c>
      <c r="F1254" s="80" t="s">
        <v>10144</v>
      </c>
      <c r="G1254" s="80" t="s">
        <v>9700</v>
      </c>
      <c r="H1254" s="80" t="s">
        <v>10145</v>
      </c>
      <c r="I1254" s="80" t="s">
        <v>5377</v>
      </c>
      <c r="K1254" s="80" t="s">
        <v>1820</v>
      </c>
      <c r="L1254" s="80" t="s">
        <v>872</v>
      </c>
      <c r="M1254" s="80" t="s">
        <v>3042</v>
      </c>
      <c r="N1254" s="80" t="s">
        <v>3459</v>
      </c>
      <c r="O1254" s="80" t="s">
        <v>3922</v>
      </c>
      <c r="P1254" s="80" t="s">
        <v>5127</v>
      </c>
      <c r="Q1254" s="80" t="s">
        <v>5374</v>
      </c>
      <c r="R1254" s="80" t="s">
        <v>6630</v>
      </c>
      <c r="S1254" s="80" t="s">
        <v>1759</v>
      </c>
      <c r="T1254" s="80" t="s">
        <v>1758</v>
      </c>
      <c r="U1254" s="110">
        <v>9.9499999999999993</v>
      </c>
      <c r="V1254" s="110">
        <v>29.85</v>
      </c>
      <c r="W1254" s="91">
        <v>2.4874999999999998</v>
      </c>
      <c r="X1254" s="91">
        <v>14.925000000000001</v>
      </c>
      <c r="Y1254" s="110" t="s">
        <v>7087</v>
      </c>
      <c r="Z1254" s="110" t="s">
        <v>1</v>
      </c>
      <c r="AB1254" s="133" t="s">
        <v>8340</v>
      </c>
      <c r="AC1254" s="133" t="s">
        <v>8340</v>
      </c>
      <c r="AD1254" s="133" t="s">
        <v>1759</v>
      </c>
      <c r="AE1254" s="79">
        <v>6</v>
      </c>
      <c r="AF1254" s="79" t="s">
        <v>11092</v>
      </c>
      <c r="AG1254" s="134">
        <v>0.3</v>
      </c>
      <c r="AH1254" s="134">
        <v>7.5</v>
      </c>
      <c r="AI1254" s="134">
        <v>14.5</v>
      </c>
      <c r="AJ1254" s="134">
        <v>0.22800000000000001</v>
      </c>
      <c r="AK1254" s="134">
        <v>14.824999999999999</v>
      </c>
      <c r="AL1254" s="134">
        <v>8.4499999999999993</v>
      </c>
      <c r="AM1254" s="134">
        <v>5.125</v>
      </c>
      <c r="AN1254" s="134">
        <v>1.8080000000000001</v>
      </c>
      <c r="AO1254" s="134">
        <v>0.372</v>
      </c>
      <c r="AP1254" s="134">
        <v>0.01</v>
      </c>
      <c r="AQ1254" s="134">
        <v>102</v>
      </c>
      <c r="AR1254" s="134">
        <v>54</v>
      </c>
      <c r="AS1254" s="134"/>
      <c r="AT1254" s="133" t="s">
        <v>7066</v>
      </c>
      <c r="AU1254" s="133" t="s">
        <v>7075</v>
      </c>
      <c r="AV1254" s="133" t="s">
        <v>9601</v>
      </c>
      <c r="AW1254" s="133" t="s">
        <v>9630</v>
      </c>
    </row>
    <row r="1255" spans="1:49" x14ac:dyDescent="0.25">
      <c r="A1255" s="80" t="s">
        <v>1776</v>
      </c>
      <c r="B1255" s="80" t="s">
        <v>1805</v>
      </c>
      <c r="C1255" s="80" t="s">
        <v>10750</v>
      </c>
      <c r="D1255" s="80" t="s">
        <v>10751</v>
      </c>
      <c r="E1255" s="80" t="s">
        <v>1785</v>
      </c>
      <c r="F1255" s="80" t="s">
        <v>10752</v>
      </c>
      <c r="G1255" s="80" t="s">
        <v>9663</v>
      </c>
      <c r="H1255" s="80" t="s">
        <v>10753</v>
      </c>
      <c r="I1255" s="80" t="s">
        <v>9635</v>
      </c>
      <c r="K1255" s="80" t="s">
        <v>13933</v>
      </c>
      <c r="L1255" s="80" t="s">
        <v>1274</v>
      </c>
      <c r="M1255" s="80" t="s">
        <v>3131</v>
      </c>
      <c r="N1255" s="80" t="s">
        <v>3404</v>
      </c>
      <c r="O1255" s="80" t="s">
        <v>3967</v>
      </c>
      <c r="P1255" s="80" t="s">
        <v>5208</v>
      </c>
      <c r="Q1255" s="80" t="s">
        <v>5374</v>
      </c>
      <c r="R1255" s="80" t="s">
        <v>6721</v>
      </c>
      <c r="S1255" s="80" t="s">
        <v>1757</v>
      </c>
      <c r="T1255" s="80" t="s">
        <v>1757</v>
      </c>
      <c r="U1255" s="110">
        <v>4.75</v>
      </c>
      <c r="V1255" s="110">
        <v>28.5</v>
      </c>
      <c r="W1255" s="91">
        <v>2.3690600000000002</v>
      </c>
      <c r="X1255" s="91">
        <v>28.428750000000001</v>
      </c>
      <c r="Y1255" s="110" t="s">
        <v>14933</v>
      </c>
      <c r="Z1255" s="110" t="s">
        <v>1</v>
      </c>
      <c r="AB1255" s="133" t="s">
        <v>8431</v>
      </c>
      <c r="AC1255" s="133" t="s">
        <v>9460</v>
      </c>
      <c r="AD1255" s="133" t="s">
        <v>1757</v>
      </c>
      <c r="AE1255" s="79">
        <v>144</v>
      </c>
      <c r="AF1255" s="79" t="s">
        <v>11388</v>
      </c>
      <c r="AG1255" s="134">
        <v>0.25</v>
      </c>
      <c r="AH1255" s="134">
        <v>5.75</v>
      </c>
      <c r="AI1255" s="134">
        <v>13</v>
      </c>
      <c r="AJ1255" s="134">
        <v>0.13300000000000001</v>
      </c>
      <c r="AK1255" s="134">
        <v>9.75</v>
      </c>
      <c r="AL1255" s="134">
        <v>5.625</v>
      </c>
      <c r="AM1255" s="134">
        <v>2</v>
      </c>
      <c r="AN1255" s="134">
        <v>1.66</v>
      </c>
      <c r="AO1255" s="134">
        <v>6.3E-2</v>
      </c>
      <c r="AP1255" s="134">
        <v>0.05</v>
      </c>
      <c r="AQ1255" s="134">
        <v>5</v>
      </c>
      <c r="AR1255" s="134">
        <v>9</v>
      </c>
      <c r="AS1255" s="134"/>
      <c r="AT1255" s="133" t="s">
        <v>9573</v>
      </c>
      <c r="AU1255" s="133" t="s">
        <v>1762</v>
      </c>
      <c r="AV1255" s="133" t="s">
        <v>9625</v>
      </c>
      <c r="AW1255" s="133" t="s">
        <v>9629</v>
      </c>
    </row>
    <row r="1256" spans="1:49" x14ac:dyDescent="0.25">
      <c r="A1256" s="80" t="s">
        <v>1800</v>
      </c>
      <c r="B1256" s="80" t="s">
        <v>1816</v>
      </c>
      <c r="C1256" s="80" t="s">
        <v>11503</v>
      </c>
      <c r="D1256" s="80" t="s">
        <v>11587</v>
      </c>
      <c r="E1256" s="80" t="s">
        <v>1767</v>
      </c>
      <c r="F1256" s="80" t="s">
        <v>11613</v>
      </c>
      <c r="G1256" s="80" t="s">
        <v>9695</v>
      </c>
      <c r="H1256" s="80" t="s">
        <v>11614</v>
      </c>
      <c r="I1256" s="80" t="s">
        <v>5377</v>
      </c>
      <c r="K1256" s="80" t="s">
        <v>12337</v>
      </c>
      <c r="L1256" s="80" t="s">
        <v>11476</v>
      </c>
      <c r="M1256" s="80" t="s">
        <v>11560</v>
      </c>
      <c r="N1256" s="80" t="s">
        <v>11808</v>
      </c>
      <c r="O1256" s="80" t="s">
        <v>11876</v>
      </c>
      <c r="P1256" s="80" t="s">
        <v>11877</v>
      </c>
      <c r="Q1256" s="80" t="s">
        <v>5374</v>
      </c>
      <c r="R1256" s="80" t="s">
        <v>11878</v>
      </c>
      <c r="S1256" s="80" t="s">
        <v>1773</v>
      </c>
      <c r="T1256" s="80" t="s">
        <v>1767</v>
      </c>
      <c r="U1256" s="110">
        <v>7.15</v>
      </c>
      <c r="V1256" s="110">
        <v>35.75</v>
      </c>
      <c r="W1256" s="91">
        <v>1.7875000000000001</v>
      </c>
      <c r="X1256" s="91">
        <v>17.875</v>
      </c>
      <c r="Y1256" s="110" t="s">
        <v>7087</v>
      </c>
      <c r="Z1256" s="110" t="s">
        <v>1</v>
      </c>
      <c r="AB1256" s="133" t="s">
        <v>12076</v>
      </c>
      <c r="AC1256" s="133" t="s">
        <v>12076</v>
      </c>
      <c r="AD1256" s="133" t="s">
        <v>1759</v>
      </c>
      <c r="AE1256" s="79">
        <v>10</v>
      </c>
      <c r="AF1256" s="79" t="s">
        <v>11397</v>
      </c>
      <c r="AG1256" s="134">
        <v>0.75</v>
      </c>
      <c r="AH1256" s="134">
        <v>6.875</v>
      </c>
      <c r="AI1256" s="134">
        <v>6.875</v>
      </c>
      <c r="AJ1256" s="134">
        <v>0.29399999999999998</v>
      </c>
      <c r="AK1256" s="134">
        <v>8.4499999999999993</v>
      </c>
      <c r="AL1256" s="134">
        <v>7.3250000000000002</v>
      </c>
      <c r="AM1256" s="134">
        <v>7.5250000000000004</v>
      </c>
      <c r="AN1256" s="134">
        <v>3.26</v>
      </c>
      <c r="AO1256" s="134">
        <v>0.27</v>
      </c>
      <c r="AP1256" s="134">
        <v>0.5</v>
      </c>
      <c r="AQ1256" s="134">
        <v>6.75</v>
      </c>
      <c r="AR1256" s="134">
        <v>6.75</v>
      </c>
      <c r="AS1256" s="134">
        <v>1.6E-2</v>
      </c>
      <c r="AT1256" s="133" t="s">
        <v>9568</v>
      </c>
      <c r="AU1256" s="133" t="s">
        <v>1758</v>
      </c>
      <c r="AV1256" s="133" t="s">
        <v>9603</v>
      </c>
      <c r="AW1256" s="133" t="s">
        <v>9630</v>
      </c>
    </row>
    <row r="1257" spans="1:49" x14ac:dyDescent="0.25">
      <c r="A1257" s="80" t="s">
        <v>1800</v>
      </c>
      <c r="B1257" s="80" t="s">
        <v>1815</v>
      </c>
      <c r="C1257" s="80" t="s">
        <v>10225</v>
      </c>
      <c r="D1257" s="80" t="s">
        <v>10226</v>
      </c>
      <c r="E1257" s="80" t="s">
        <v>1767</v>
      </c>
      <c r="F1257" s="80" t="s">
        <v>9920</v>
      </c>
      <c r="G1257" s="80" t="s">
        <v>9677</v>
      </c>
      <c r="H1257" s="80" t="s">
        <v>9921</v>
      </c>
      <c r="I1257" s="80" t="s">
        <v>5377</v>
      </c>
      <c r="K1257" s="80" t="s">
        <v>12342</v>
      </c>
      <c r="L1257" s="80" t="s">
        <v>12192</v>
      </c>
      <c r="M1257" s="80" t="s">
        <v>12583</v>
      </c>
      <c r="N1257" s="80" t="s">
        <v>12566</v>
      </c>
      <c r="O1257" s="80" t="s">
        <v>3523</v>
      </c>
      <c r="P1257" s="80" t="s">
        <v>14014</v>
      </c>
      <c r="Q1257" s="80" t="s">
        <v>5374</v>
      </c>
      <c r="R1257" s="80" t="s">
        <v>12584</v>
      </c>
      <c r="S1257" s="80" t="s">
        <v>1760</v>
      </c>
      <c r="T1257" s="80" t="s">
        <v>1757</v>
      </c>
      <c r="U1257" s="110">
        <v>6.2</v>
      </c>
      <c r="V1257" s="110">
        <v>37.200000000000003</v>
      </c>
      <c r="W1257" s="91">
        <v>1.55</v>
      </c>
      <c r="X1257" s="91">
        <v>18.600000000000001</v>
      </c>
      <c r="Y1257" s="110" t="s">
        <v>7087</v>
      </c>
      <c r="Z1257" s="110" t="s">
        <v>1</v>
      </c>
      <c r="AB1257" s="133" t="s">
        <v>13012</v>
      </c>
      <c r="AC1257" s="133" t="s">
        <v>13012</v>
      </c>
      <c r="AD1257" s="133" t="s">
        <v>1759</v>
      </c>
      <c r="AE1257" s="79">
        <v>12</v>
      </c>
      <c r="AF1257" s="79" t="s">
        <v>11145</v>
      </c>
      <c r="AG1257" s="134">
        <v>0.75</v>
      </c>
      <c r="AH1257" s="134">
        <v>8.875</v>
      </c>
      <c r="AI1257" s="134">
        <v>8.875</v>
      </c>
      <c r="AJ1257" s="134">
        <v>0.22500000000000001</v>
      </c>
      <c r="AK1257" s="134">
        <v>9.2200000000000006</v>
      </c>
      <c r="AL1257" s="134">
        <v>7.97</v>
      </c>
      <c r="AM1257" s="134">
        <v>9.44</v>
      </c>
      <c r="AN1257" s="134">
        <v>3.1</v>
      </c>
      <c r="AO1257" s="134">
        <v>0.40100000000000002</v>
      </c>
      <c r="AP1257" s="134">
        <v>0.5</v>
      </c>
      <c r="AQ1257" s="134">
        <v>8.75</v>
      </c>
      <c r="AR1257" s="134">
        <v>8.75</v>
      </c>
      <c r="AS1257" s="134">
        <v>0.03</v>
      </c>
      <c r="AT1257" s="133" t="s">
        <v>1761</v>
      </c>
      <c r="AU1257" s="133" t="s">
        <v>7065</v>
      </c>
      <c r="AV1257" s="133" t="s">
        <v>9603</v>
      </c>
      <c r="AW1257" s="133" t="s">
        <v>9630</v>
      </c>
    </row>
    <row r="1258" spans="1:49" x14ac:dyDescent="0.25">
      <c r="A1258" s="80" t="s">
        <v>1779</v>
      </c>
      <c r="B1258" s="80" t="s">
        <v>1806</v>
      </c>
      <c r="C1258" s="80" t="s">
        <v>9780</v>
      </c>
      <c r="D1258" s="80" t="s">
        <v>9730</v>
      </c>
      <c r="E1258" s="80" t="s">
        <v>1788</v>
      </c>
      <c r="F1258" s="80" t="s">
        <v>9731</v>
      </c>
      <c r="G1258" s="80" t="s">
        <v>9668</v>
      </c>
      <c r="H1258" s="80" t="s">
        <v>9732</v>
      </c>
      <c r="I1258" s="80" t="s">
        <v>5377</v>
      </c>
      <c r="K1258" s="80" t="s">
        <v>1820</v>
      </c>
      <c r="L1258" s="80" t="s">
        <v>1228</v>
      </c>
      <c r="M1258" s="80" t="s">
        <v>2717</v>
      </c>
      <c r="N1258" s="80" t="s">
        <v>3406</v>
      </c>
      <c r="O1258" s="80" t="s">
        <v>3788</v>
      </c>
      <c r="P1258" s="80" t="s">
        <v>4822</v>
      </c>
      <c r="Q1258" s="80" t="s">
        <v>5374</v>
      </c>
      <c r="R1258" s="80" t="s">
        <v>6286</v>
      </c>
      <c r="S1258" s="80" t="s">
        <v>1765</v>
      </c>
      <c r="T1258" s="80" t="s">
        <v>1757</v>
      </c>
      <c r="U1258" s="110">
        <v>6.2</v>
      </c>
      <c r="V1258" s="110">
        <v>37.200000000000003</v>
      </c>
      <c r="W1258" s="91">
        <v>1.55</v>
      </c>
      <c r="X1258" s="91">
        <v>18.600000000000001</v>
      </c>
      <c r="Y1258" s="110" t="s">
        <v>7087</v>
      </c>
      <c r="Z1258" s="110" t="s">
        <v>1</v>
      </c>
      <c r="AB1258" s="133" t="s">
        <v>7996</v>
      </c>
      <c r="AC1258" s="133" t="s">
        <v>7996</v>
      </c>
      <c r="AD1258" s="133" t="s">
        <v>1759</v>
      </c>
      <c r="AE1258" s="79">
        <v>12</v>
      </c>
      <c r="AF1258" s="79" t="s">
        <v>11113</v>
      </c>
      <c r="AG1258" s="134">
        <v>0.625</v>
      </c>
      <c r="AH1258" s="134">
        <v>6.5</v>
      </c>
      <c r="AI1258" s="134">
        <v>6.5</v>
      </c>
      <c r="AJ1258" s="134">
        <v>0.13900000000000001</v>
      </c>
      <c r="AK1258" s="134">
        <v>10.845000000000001</v>
      </c>
      <c r="AL1258" s="134">
        <v>6.8449999999999998</v>
      </c>
      <c r="AM1258" s="134">
        <v>6.8150000000000004</v>
      </c>
      <c r="AN1258" s="134">
        <v>1.9610000000000001</v>
      </c>
      <c r="AO1258" s="134">
        <v>0.29299999999999998</v>
      </c>
      <c r="AP1258" s="134">
        <v>5.5E-2</v>
      </c>
      <c r="AQ1258" s="134">
        <v>12.875</v>
      </c>
      <c r="AR1258" s="134">
        <v>12.75</v>
      </c>
      <c r="AS1258" s="134">
        <v>8.9999999999999993E-3</v>
      </c>
      <c r="AT1258" s="133" t="s">
        <v>1761</v>
      </c>
      <c r="AU1258" s="133" t="s">
        <v>7077</v>
      </c>
      <c r="AV1258" s="133" t="s">
        <v>9601</v>
      </c>
      <c r="AW1258" s="133" t="s">
        <v>9630</v>
      </c>
    </row>
    <row r="1259" spans="1:49" x14ac:dyDescent="0.25">
      <c r="A1259" s="80" t="s">
        <v>1779</v>
      </c>
      <c r="B1259" s="80" t="s">
        <v>1809</v>
      </c>
      <c r="C1259" s="80" t="s">
        <v>9790</v>
      </c>
      <c r="D1259" s="80" t="s">
        <v>9791</v>
      </c>
      <c r="E1259" s="80" t="s">
        <v>1785</v>
      </c>
      <c r="F1259" s="80" t="s">
        <v>9792</v>
      </c>
      <c r="G1259" s="80" t="s">
        <v>9726</v>
      </c>
      <c r="H1259" s="80" t="s">
        <v>9793</v>
      </c>
      <c r="I1259" s="80" t="s">
        <v>5377</v>
      </c>
      <c r="K1259" s="80" t="s">
        <v>1820</v>
      </c>
      <c r="L1259" s="80" t="s">
        <v>1388</v>
      </c>
      <c r="M1259" s="80" t="s">
        <v>3045</v>
      </c>
      <c r="N1259" s="80" t="s">
        <v>3459</v>
      </c>
      <c r="O1259" s="80" t="s">
        <v>3673</v>
      </c>
      <c r="P1259" s="80" t="s">
        <v>5129</v>
      </c>
      <c r="Q1259" s="80" t="s">
        <v>5374</v>
      </c>
      <c r="R1259" s="80" t="s">
        <v>6633</v>
      </c>
      <c r="S1259" s="80" t="s">
        <v>1760</v>
      </c>
      <c r="T1259" s="80" t="s">
        <v>1757</v>
      </c>
      <c r="U1259" s="110">
        <v>5.7</v>
      </c>
      <c r="V1259" s="110">
        <v>34.200000000000003</v>
      </c>
      <c r="W1259" s="91">
        <v>1.8952500000000001</v>
      </c>
      <c r="X1259" s="91">
        <v>22.742999999999999</v>
      </c>
      <c r="Y1259" s="110" t="s">
        <v>14933</v>
      </c>
      <c r="Z1259" s="110" t="s">
        <v>1</v>
      </c>
      <c r="AB1259" s="133" t="s">
        <v>8343</v>
      </c>
      <c r="AC1259" s="133" t="s">
        <v>8343</v>
      </c>
      <c r="AD1259" s="133" t="s">
        <v>1759</v>
      </c>
      <c r="AE1259" s="79">
        <v>12</v>
      </c>
      <c r="AF1259" s="79" t="s">
        <v>11098</v>
      </c>
      <c r="AG1259" s="134">
        <v>3.15</v>
      </c>
      <c r="AH1259" s="134">
        <v>3.15</v>
      </c>
      <c r="AI1259" s="134">
        <v>5.51</v>
      </c>
      <c r="AJ1259" s="134">
        <v>0.153</v>
      </c>
      <c r="AK1259" s="134">
        <v>10.039999999999999</v>
      </c>
      <c r="AL1259" s="134">
        <v>6.69</v>
      </c>
      <c r="AM1259" s="134">
        <v>8.4600000000000009</v>
      </c>
      <c r="AN1259" s="134">
        <v>1.91</v>
      </c>
      <c r="AO1259" s="134">
        <v>0.32900000000000001</v>
      </c>
      <c r="AP1259" s="134">
        <v>3.75</v>
      </c>
      <c r="AQ1259" s="134">
        <v>3.125</v>
      </c>
      <c r="AR1259" s="134">
        <v>3.125</v>
      </c>
      <c r="AS1259" s="134"/>
      <c r="AT1259" s="133" t="s">
        <v>9567</v>
      </c>
      <c r="AU1259" s="133" t="s">
        <v>7065</v>
      </c>
      <c r="AV1259" s="133" t="s">
        <v>9608</v>
      </c>
      <c r="AW1259" s="133" t="s">
        <v>9629</v>
      </c>
    </row>
    <row r="1260" spans="1:49" x14ac:dyDescent="0.25">
      <c r="A1260" s="80" t="s">
        <v>1800</v>
      </c>
      <c r="B1260" s="80" t="s">
        <v>1815</v>
      </c>
      <c r="C1260" s="80" t="s">
        <v>10600</v>
      </c>
      <c r="D1260" s="80" t="s">
        <v>10601</v>
      </c>
      <c r="E1260" s="80" t="s">
        <v>1811</v>
      </c>
      <c r="F1260" s="80" t="s">
        <v>10602</v>
      </c>
      <c r="G1260" s="80" t="s">
        <v>9685</v>
      </c>
      <c r="H1260" s="80" t="s">
        <v>10603</v>
      </c>
      <c r="I1260" s="80" t="s">
        <v>5376</v>
      </c>
      <c r="K1260" s="80" t="s">
        <v>12342</v>
      </c>
      <c r="L1260" s="80" t="s">
        <v>12193</v>
      </c>
      <c r="M1260" s="80" t="s">
        <v>12586</v>
      </c>
      <c r="N1260" s="80" t="s">
        <v>12566</v>
      </c>
      <c r="O1260" s="80" t="s">
        <v>3859</v>
      </c>
      <c r="P1260" s="80" t="s">
        <v>14015</v>
      </c>
      <c r="Q1260" s="80" t="s">
        <v>5374</v>
      </c>
      <c r="R1260" s="80" t="s">
        <v>12587</v>
      </c>
      <c r="S1260" s="80" t="s">
        <v>1760</v>
      </c>
      <c r="T1260" s="80" t="s">
        <v>1757</v>
      </c>
      <c r="U1260" s="110">
        <v>8.9</v>
      </c>
      <c r="V1260" s="110">
        <v>53.4</v>
      </c>
      <c r="W1260" s="91">
        <v>3.1150000000000002</v>
      </c>
      <c r="X1260" s="91">
        <v>37.380000000000003</v>
      </c>
      <c r="Y1260" s="110" t="s">
        <v>7087</v>
      </c>
      <c r="Z1260" s="110" t="s">
        <v>1</v>
      </c>
      <c r="AB1260" s="133" t="s">
        <v>13013</v>
      </c>
      <c r="AC1260" s="133" t="s">
        <v>13013</v>
      </c>
      <c r="AD1260" s="133" t="s">
        <v>1759</v>
      </c>
      <c r="AE1260" s="79">
        <v>12</v>
      </c>
      <c r="AF1260" s="79" t="s">
        <v>11315</v>
      </c>
      <c r="AG1260" s="134">
        <v>1.25</v>
      </c>
      <c r="AH1260" s="134">
        <v>12.125</v>
      </c>
      <c r="AI1260" s="134">
        <v>9.25</v>
      </c>
      <c r="AJ1260" s="134">
        <v>0.438</v>
      </c>
      <c r="AK1260" s="134">
        <v>14</v>
      </c>
      <c r="AL1260" s="134">
        <v>12.563000000000001</v>
      </c>
      <c r="AM1260" s="134">
        <v>10.125</v>
      </c>
      <c r="AN1260" s="134">
        <v>6.1159999999999997</v>
      </c>
      <c r="AO1260" s="134">
        <v>1.0309999999999999</v>
      </c>
      <c r="AP1260" s="134">
        <v>1</v>
      </c>
      <c r="AQ1260" s="134">
        <v>12</v>
      </c>
      <c r="AR1260" s="134">
        <v>9.25</v>
      </c>
      <c r="AS1260" s="134">
        <v>6.9000000000000006E-2</v>
      </c>
      <c r="AT1260" s="133" t="s">
        <v>7075</v>
      </c>
      <c r="AU1260" s="133" t="s">
        <v>1764</v>
      </c>
      <c r="AV1260" s="133" t="s">
        <v>9603</v>
      </c>
      <c r="AW1260" s="133" t="s">
        <v>9630</v>
      </c>
    </row>
    <row r="1261" spans="1:49" x14ac:dyDescent="0.25">
      <c r="A1261" s="80" t="s">
        <v>1776</v>
      </c>
      <c r="B1261" s="80" t="s">
        <v>1805</v>
      </c>
      <c r="C1261" s="80" t="s">
        <v>10172</v>
      </c>
      <c r="D1261" s="80" t="s">
        <v>10173</v>
      </c>
      <c r="E1261" s="80" t="s">
        <v>1778</v>
      </c>
      <c r="F1261" s="80" t="s">
        <v>10174</v>
      </c>
      <c r="G1261" s="80" t="s">
        <v>9705</v>
      </c>
      <c r="H1261" s="80" t="s">
        <v>10175</v>
      </c>
      <c r="I1261" s="80" t="s">
        <v>9635</v>
      </c>
      <c r="K1261" s="80" t="s">
        <v>13933</v>
      </c>
      <c r="L1261" s="80" t="s">
        <v>1067</v>
      </c>
      <c r="M1261" s="80" t="s">
        <v>3134</v>
      </c>
      <c r="N1261" s="80" t="s">
        <v>3404</v>
      </c>
      <c r="O1261" s="80" t="s">
        <v>3968</v>
      </c>
      <c r="P1261" s="80" t="s">
        <v>5211</v>
      </c>
      <c r="Q1261" s="80" t="s">
        <v>5374</v>
      </c>
      <c r="R1261" s="80" t="s">
        <v>6724</v>
      </c>
      <c r="S1261" s="80" t="s">
        <v>1759</v>
      </c>
      <c r="T1261" s="80" t="s">
        <v>1757</v>
      </c>
      <c r="U1261" s="110">
        <v>8.25</v>
      </c>
      <c r="V1261" s="110">
        <v>49.5</v>
      </c>
      <c r="W1261" s="91">
        <v>3.09375</v>
      </c>
      <c r="X1261" s="91">
        <v>37.125</v>
      </c>
      <c r="Y1261" s="110" t="s">
        <v>7087</v>
      </c>
      <c r="Z1261" s="110" t="s">
        <v>1</v>
      </c>
      <c r="AB1261" s="133" t="s">
        <v>8434</v>
      </c>
      <c r="AC1261" s="133" t="s">
        <v>9461</v>
      </c>
      <c r="AD1261" s="133" t="s">
        <v>1757</v>
      </c>
      <c r="AE1261" s="79">
        <v>144</v>
      </c>
      <c r="AF1261" s="79" t="s">
        <v>11400</v>
      </c>
      <c r="AG1261" s="134">
        <v>0.25</v>
      </c>
      <c r="AH1261" s="134">
        <v>6.5</v>
      </c>
      <c r="AI1261" s="134">
        <v>9</v>
      </c>
      <c r="AJ1261" s="134">
        <v>0.16</v>
      </c>
      <c r="AK1261" s="134">
        <v>9.25</v>
      </c>
      <c r="AL1261" s="134">
        <v>6.75</v>
      </c>
      <c r="AM1261" s="134">
        <v>3.5</v>
      </c>
      <c r="AN1261" s="134">
        <v>2</v>
      </c>
      <c r="AO1261" s="134">
        <v>0.126</v>
      </c>
      <c r="AP1261" s="134">
        <v>0</v>
      </c>
      <c r="AQ1261" s="134">
        <v>109</v>
      </c>
      <c r="AR1261" s="134">
        <v>6</v>
      </c>
      <c r="AS1261" s="134"/>
      <c r="AT1261" s="133" t="s">
        <v>7079</v>
      </c>
      <c r="AU1261" s="133" t="s">
        <v>7070</v>
      </c>
      <c r="AV1261" s="133" t="s">
        <v>9597</v>
      </c>
      <c r="AW1261" s="133" t="s">
        <v>9628</v>
      </c>
    </row>
    <row r="1262" spans="1:49" x14ac:dyDescent="0.25">
      <c r="A1262" s="80" t="s">
        <v>1800</v>
      </c>
      <c r="B1262" s="80" t="s">
        <v>1816</v>
      </c>
      <c r="C1262" s="80" t="s">
        <v>11504</v>
      </c>
      <c r="D1262" s="80" t="s">
        <v>11588</v>
      </c>
      <c r="E1262" s="80" t="s">
        <v>1767</v>
      </c>
      <c r="F1262" s="80" t="s">
        <v>11615</v>
      </c>
      <c r="G1262" s="80" t="s">
        <v>9677</v>
      </c>
      <c r="H1262" s="80" t="s">
        <v>11616</v>
      </c>
      <c r="I1262" s="80" t="s">
        <v>5377</v>
      </c>
      <c r="K1262" s="80" t="s">
        <v>12337</v>
      </c>
      <c r="L1262" s="80" t="s">
        <v>11477</v>
      </c>
      <c r="M1262" s="80" t="s">
        <v>11561</v>
      </c>
      <c r="N1262" s="80" t="s">
        <v>11808</v>
      </c>
      <c r="O1262" s="80" t="s">
        <v>11879</v>
      </c>
      <c r="P1262" s="80" t="s">
        <v>11880</v>
      </c>
      <c r="Q1262" s="80" t="s">
        <v>5374</v>
      </c>
      <c r="R1262" s="80" t="s">
        <v>11881</v>
      </c>
      <c r="S1262" s="80" t="s">
        <v>1773</v>
      </c>
      <c r="T1262" s="80" t="s">
        <v>1767</v>
      </c>
      <c r="U1262" s="110">
        <v>9.4499999999999993</v>
      </c>
      <c r="V1262" s="110">
        <v>47.25</v>
      </c>
      <c r="W1262" s="91">
        <v>2.3624999999999998</v>
      </c>
      <c r="X1262" s="91">
        <v>23.625</v>
      </c>
      <c r="Y1262" s="110" t="s">
        <v>7087</v>
      </c>
      <c r="Z1262" s="110" t="s">
        <v>1</v>
      </c>
      <c r="AB1262" s="133" t="s">
        <v>12077</v>
      </c>
      <c r="AC1262" s="133" t="s">
        <v>12077</v>
      </c>
      <c r="AD1262" s="133" t="s">
        <v>1759</v>
      </c>
      <c r="AE1262" s="79">
        <v>10</v>
      </c>
      <c r="AF1262" s="79" t="s">
        <v>12124</v>
      </c>
      <c r="AG1262" s="134">
        <v>1</v>
      </c>
      <c r="AH1262" s="134">
        <v>8.875</v>
      </c>
      <c r="AI1262" s="134">
        <v>8.875</v>
      </c>
      <c r="AJ1262" s="134">
        <v>0.51900000000000002</v>
      </c>
      <c r="AK1262" s="134">
        <v>12.813000000000001</v>
      </c>
      <c r="AL1262" s="134">
        <v>9.3130000000000006</v>
      </c>
      <c r="AM1262" s="134">
        <v>9.5</v>
      </c>
      <c r="AN1262" s="134">
        <v>5.85</v>
      </c>
      <c r="AO1262" s="134">
        <v>0.65600000000000003</v>
      </c>
      <c r="AP1262" s="134">
        <v>0.5</v>
      </c>
      <c r="AQ1262" s="134">
        <v>8.75</v>
      </c>
      <c r="AR1262" s="134">
        <v>8.75</v>
      </c>
      <c r="AS1262" s="134">
        <v>0.03</v>
      </c>
      <c r="AT1262" s="133" t="s">
        <v>1765</v>
      </c>
      <c r="AU1262" s="133" t="s">
        <v>7065</v>
      </c>
      <c r="AV1262" s="133" t="s">
        <v>9603</v>
      </c>
      <c r="AW1262" s="133" t="s">
        <v>9630</v>
      </c>
    </row>
    <row r="1263" spans="1:49" x14ac:dyDescent="0.25">
      <c r="A1263" s="80" t="s">
        <v>1779</v>
      </c>
      <c r="B1263" s="80" t="s">
        <v>1806</v>
      </c>
      <c r="C1263" s="80" t="s">
        <v>9692</v>
      </c>
      <c r="D1263" s="80" t="s">
        <v>9693</v>
      </c>
      <c r="E1263" s="80" t="s">
        <v>1788</v>
      </c>
      <c r="F1263" s="80" t="s">
        <v>9694</v>
      </c>
      <c r="G1263" s="80" t="s">
        <v>9695</v>
      </c>
      <c r="H1263" s="80" t="s">
        <v>9696</v>
      </c>
      <c r="I1263" s="80" t="s">
        <v>5377</v>
      </c>
      <c r="K1263" s="80" t="s">
        <v>1820</v>
      </c>
      <c r="L1263" s="80" t="s">
        <v>855</v>
      </c>
      <c r="M1263" s="80" t="s">
        <v>2721</v>
      </c>
      <c r="N1263" s="80" t="s">
        <v>3406</v>
      </c>
      <c r="O1263" s="80" t="s">
        <v>3789</v>
      </c>
      <c r="P1263" s="80" t="s">
        <v>4826</v>
      </c>
      <c r="Q1263" s="80" t="s">
        <v>5374</v>
      </c>
      <c r="R1263" s="80" t="s">
        <v>6290</v>
      </c>
      <c r="S1263" s="80" t="s">
        <v>1760</v>
      </c>
      <c r="T1263" s="80" t="s">
        <v>1757</v>
      </c>
      <c r="U1263" s="110">
        <v>5</v>
      </c>
      <c r="V1263" s="110">
        <v>30</v>
      </c>
      <c r="W1263" s="91">
        <v>1.25</v>
      </c>
      <c r="X1263" s="91">
        <v>15</v>
      </c>
      <c r="Y1263" s="110" t="s">
        <v>7087</v>
      </c>
      <c r="Z1263" s="110" t="s">
        <v>1</v>
      </c>
      <c r="AB1263" s="133" t="s">
        <v>8000</v>
      </c>
      <c r="AC1263" s="133" t="s">
        <v>8000</v>
      </c>
      <c r="AD1263" s="133" t="s">
        <v>1759</v>
      </c>
      <c r="AE1263" s="79">
        <v>12</v>
      </c>
      <c r="AF1263" s="79" t="s">
        <v>11091</v>
      </c>
      <c r="AG1263" s="134">
        <v>0.625</v>
      </c>
      <c r="AH1263" s="134">
        <v>6.875</v>
      </c>
      <c r="AI1263" s="134">
        <v>6.875</v>
      </c>
      <c r="AJ1263" s="134">
        <v>0.13100000000000001</v>
      </c>
      <c r="AK1263" s="134">
        <v>7.22</v>
      </c>
      <c r="AL1263" s="134">
        <v>6.8449999999999998</v>
      </c>
      <c r="AM1263" s="134">
        <v>7.44</v>
      </c>
      <c r="AN1263" s="134">
        <v>1.782</v>
      </c>
      <c r="AO1263" s="134">
        <v>0.21299999999999999</v>
      </c>
      <c r="AP1263" s="134">
        <v>0.5</v>
      </c>
      <c r="AQ1263" s="134">
        <v>6.875</v>
      </c>
      <c r="AR1263" s="134">
        <v>6.875</v>
      </c>
      <c r="AS1263" s="134"/>
      <c r="AT1263" s="133" t="s">
        <v>9573</v>
      </c>
      <c r="AU1263" s="133" t="s">
        <v>1758</v>
      </c>
      <c r="AV1263" s="133" t="s">
        <v>9603</v>
      </c>
      <c r="AW1263" s="133" t="s">
        <v>9630</v>
      </c>
    </row>
    <row r="1264" spans="1:49" x14ac:dyDescent="0.25">
      <c r="A1264" s="80" t="s">
        <v>1800</v>
      </c>
      <c r="B1264" s="80" t="s">
        <v>1815</v>
      </c>
      <c r="C1264" s="80" t="s">
        <v>9697</v>
      </c>
      <c r="D1264" s="80" t="s">
        <v>9698</v>
      </c>
      <c r="E1264" s="80" t="s">
        <v>1767</v>
      </c>
      <c r="F1264" s="80" t="s">
        <v>9699</v>
      </c>
      <c r="G1264" s="80" t="s">
        <v>9700</v>
      </c>
      <c r="H1264" s="80" t="s">
        <v>9701</v>
      </c>
      <c r="I1264" s="80" t="s">
        <v>5377</v>
      </c>
      <c r="K1264" s="80" t="s">
        <v>12342</v>
      </c>
      <c r="L1264" s="80" t="s">
        <v>12194</v>
      </c>
      <c r="M1264" s="80" t="s">
        <v>12590</v>
      </c>
      <c r="N1264" s="80" t="s">
        <v>12566</v>
      </c>
      <c r="O1264" s="80" t="s">
        <v>3860</v>
      </c>
      <c r="P1264" s="80" t="s">
        <v>14016</v>
      </c>
      <c r="Q1264" s="80" t="s">
        <v>5374</v>
      </c>
      <c r="R1264" s="80" t="s">
        <v>12591</v>
      </c>
      <c r="S1264" s="80" t="s">
        <v>1759</v>
      </c>
      <c r="T1264" s="80" t="s">
        <v>1757</v>
      </c>
      <c r="U1264" s="110">
        <v>9.6</v>
      </c>
      <c r="V1264" s="110">
        <v>57.6</v>
      </c>
      <c r="W1264" s="91">
        <v>2.4</v>
      </c>
      <c r="X1264" s="91">
        <v>28.8</v>
      </c>
      <c r="Y1264" s="110" t="s">
        <v>7087</v>
      </c>
      <c r="Z1264" s="110" t="s">
        <v>1</v>
      </c>
      <c r="AB1264" s="133" t="s">
        <v>13014</v>
      </c>
      <c r="AC1264" s="133" t="s">
        <v>13014</v>
      </c>
      <c r="AD1264" s="133" t="s">
        <v>1759</v>
      </c>
      <c r="AE1264" s="79">
        <v>12</v>
      </c>
      <c r="AF1264" s="79" t="s">
        <v>11152</v>
      </c>
      <c r="AG1264" s="134">
        <v>0.875</v>
      </c>
      <c r="AH1264" s="134">
        <v>7.5</v>
      </c>
      <c r="AI1264" s="134">
        <v>14.5</v>
      </c>
      <c r="AJ1264" s="134">
        <v>0.215</v>
      </c>
      <c r="AK1264" s="134">
        <v>14.824999999999999</v>
      </c>
      <c r="AL1264" s="134">
        <v>8.4499999999999993</v>
      </c>
      <c r="AM1264" s="134">
        <v>9.0250000000000004</v>
      </c>
      <c r="AN1264" s="134">
        <v>3.17</v>
      </c>
      <c r="AO1264" s="134">
        <v>0.65400000000000003</v>
      </c>
      <c r="AP1264" s="134">
        <v>0.1</v>
      </c>
      <c r="AQ1264" s="134">
        <v>54</v>
      </c>
      <c r="AR1264" s="134">
        <v>96</v>
      </c>
      <c r="AS1264" s="134"/>
      <c r="AT1264" s="133" t="s">
        <v>7070</v>
      </c>
      <c r="AU1264" s="133" t="s">
        <v>7065</v>
      </c>
      <c r="AV1264" s="133" t="s">
        <v>9601</v>
      </c>
      <c r="AW1264" s="133" t="s">
        <v>9630</v>
      </c>
    </row>
    <row r="1265" spans="1:49" x14ac:dyDescent="0.25">
      <c r="A1265" s="80" t="s">
        <v>1776</v>
      </c>
      <c r="B1265" s="80" t="s">
        <v>1808</v>
      </c>
      <c r="C1265" s="80" t="s">
        <v>10418</v>
      </c>
      <c r="D1265" s="80" t="s">
        <v>10419</v>
      </c>
      <c r="E1265" s="80" t="s">
        <v>7086</v>
      </c>
      <c r="F1265" s="80" t="s">
        <v>10420</v>
      </c>
      <c r="G1265" s="80" t="s">
        <v>9721</v>
      </c>
      <c r="H1265" s="80" t="s">
        <v>10421</v>
      </c>
      <c r="I1265" s="80" t="s">
        <v>9635</v>
      </c>
      <c r="K1265" s="80" t="s">
        <v>13933</v>
      </c>
      <c r="L1265" s="80" t="s">
        <v>1218</v>
      </c>
      <c r="M1265" s="80" t="s">
        <v>12351</v>
      </c>
      <c r="N1265" s="80" t="s">
        <v>3412</v>
      </c>
      <c r="O1265" s="80" t="s">
        <v>3971</v>
      </c>
      <c r="P1265" s="80" t="s">
        <v>5216</v>
      </c>
      <c r="Q1265" s="80" t="s">
        <v>5374</v>
      </c>
      <c r="R1265" s="80" t="s">
        <v>6729</v>
      </c>
      <c r="S1265" s="80" t="s">
        <v>1759</v>
      </c>
      <c r="T1265" s="80" t="s">
        <v>1757</v>
      </c>
      <c r="U1265" s="110">
        <v>4.5</v>
      </c>
      <c r="V1265" s="110">
        <v>27</v>
      </c>
      <c r="W1265" s="91">
        <v>1.827</v>
      </c>
      <c r="X1265" s="91">
        <v>21.923999999999999</v>
      </c>
      <c r="Y1265" s="110" t="s">
        <v>14932</v>
      </c>
      <c r="Z1265" s="110" t="s">
        <v>1</v>
      </c>
      <c r="AB1265" s="133" t="s">
        <v>8439</v>
      </c>
      <c r="AC1265" s="133" t="s">
        <v>9465</v>
      </c>
      <c r="AD1265" s="133" t="s">
        <v>1773</v>
      </c>
      <c r="AE1265" s="79">
        <v>216</v>
      </c>
      <c r="AF1265" s="79" t="s">
        <v>11269</v>
      </c>
      <c r="AG1265" s="134">
        <v>3</v>
      </c>
      <c r="AH1265" s="134">
        <v>8</v>
      </c>
      <c r="AI1265" s="134">
        <v>8</v>
      </c>
      <c r="AJ1265" s="134">
        <v>8.7999999999999995E-2</v>
      </c>
      <c r="AK1265" s="134">
        <v>8.07</v>
      </c>
      <c r="AL1265" s="134">
        <v>4.33</v>
      </c>
      <c r="AM1265" s="134">
        <v>8.07</v>
      </c>
      <c r="AN1265" s="134">
        <v>1.1000000000000001</v>
      </c>
      <c r="AO1265" s="134">
        <v>0.16300000000000001</v>
      </c>
      <c r="AP1265" s="134">
        <v>8</v>
      </c>
      <c r="AQ1265" s="134">
        <v>8</v>
      </c>
      <c r="AR1265" s="134">
        <v>3</v>
      </c>
      <c r="AS1265" s="134"/>
      <c r="AT1265" s="133" t="s">
        <v>7081</v>
      </c>
      <c r="AU1265" s="133" t="s">
        <v>7065</v>
      </c>
      <c r="AV1265" s="133" t="s">
        <v>9605</v>
      </c>
      <c r="AW1265" s="133" t="s">
        <v>9629</v>
      </c>
    </row>
    <row r="1266" spans="1:49" x14ac:dyDescent="0.25">
      <c r="A1266" s="80" t="s">
        <v>1779</v>
      </c>
      <c r="B1266" s="80" t="s">
        <v>1797</v>
      </c>
      <c r="C1266" s="80" t="s">
        <v>9918</v>
      </c>
      <c r="D1266" s="80" t="s">
        <v>9919</v>
      </c>
      <c r="E1266" s="80" t="s">
        <v>1788</v>
      </c>
      <c r="F1266" s="80" t="s">
        <v>9920</v>
      </c>
      <c r="G1266" s="80" t="s">
        <v>9677</v>
      </c>
      <c r="H1266" s="80" t="s">
        <v>9921</v>
      </c>
      <c r="I1266" s="80" t="s">
        <v>5377</v>
      </c>
      <c r="K1266" s="80" t="s">
        <v>1820</v>
      </c>
      <c r="L1266" s="80" t="s">
        <v>874</v>
      </c>
      <c r="M1266" s="80" t="s">
        <v>3048</v>
      </c>
      <c r="N1266" s="80" t="s">
        <v>3461</v>
      </c>
      <c r="O1266" s="80" t="s">
        <v>3523</v>
      </c>
      <c r="P1266" s="80" t="s">
        <v>5131</v>
      </c>
      <c r="Q1266" s="80" t="s">
        <v>5374</v>
      </c>
      <c r="R1266" s="80" t="s">
        <v>6636</v>
      </c>
      <c r="S1266" s="80" t="s">
        <v>1760</v>
      </c>
      <c r="T1266" s="80" t="s">
        <v>1757</v>
      </c>
      <c r="U1266" s="110">
        <v>6.2</v>
      </c>
      <c r="V1266" s="110">
        <v>37.200000000000003</v>
      </c>
      <c r="W1266" s="91">
        <v>1.55</v>
      </c>
      <c r="X1266" s="91">
        <v>18.600000000000001</v>
      </c>
      <c r="Y1266" s="110" t="s">
        <v>7087</v>
      </c>
      <c r="Z1266" s="110" t="s">
        <v>1</v>
      </c>
      <c r="AB1266" s="133" t="s">
        <v>8346</v>
      </c>
      <c r="AC1266" s="133" t="s">
        <v>8346</v>
      </c>
      <c r="AD1266" s="133" t="s">
        <v>1759</v>
      </c>
      <c r="AE1266" s="79">
        <v>12</v>
      </c>
      <c r="AF1266" s="79" t="s">
        <v>11145</v>
      </c>
      <c r="AG1266" s="134">
        <v>0.75</v>
      </c>
      <c r="AH1266" s="134">
        <v>8.875</v>
      </c>
      <c r="AI1266" s="134">
        <v>8.875</v>
      </c>
      <c r="AJ1266" s="134">
        <v>0.22500000000000001</v>
      </c>
      <c r="AK1266" s="134">
        <v>9.2200000000000006</v>
      </c>
      <c r="AL1266" s="134">
        <v>7.97</v>
      </c>
      <c r="AM1266" s="134">
        <v>9.44</v>
      </c>
      <c r="AN1266" s="134">
        <v>3.1</v>
      </c>
      <c r="AO1266" s="134">
        <v>0.40100000000000002</v>
      </c>
      <c r="AP1266" s="134">
        <v>0.5</v>
      </c>
      <c r="AQ1266" s="134">
        <v>8.75</v>
      </c>
      <c r="AR1266" s="134">
        <v>8.75</v>
      </c>
      <c r="AS1266" s="134"/>
      <c r="AT1266" s="133" t="s">
        <v>1761</v>
      </c>
      <c r="AU1266" s="133" t="s">
        <v>7065</v>
      </c>
      <c r="AV1266" s="133" t="s">
        <v>9603</v>
      </c>
      <c r="AW1266" s="133" t="s">
        <v>9630</v>
      </c>
    </row>
    <row r="1267" spans="1:49" x14ac:dyDescent="0.25">
      <c r="A1267" s="80" t="s">
        <v>1800</v>
      </c>
      <c r="B1267" s="80" t="s">
        <v>1816</v>
      </c>
      <c r="C1267" s="80" t="s">
        <v>11505</v>
      </c>
      <c r="D1267" s="80" t="s">
        <v>11589</v>
      </c>
      <c r="E1267" s="80" t="s">
        <v>1767</v>
      </c>
      <c r="F1267" s="80" t="s">
        <v>11617</v>
      </c>
      <c r="G1267" s="80" t="s">
        <v>9744</v>
      </c>
      <c r="H1267" s="80" t="s">
        <v>11612</v>
      </c>
      <c r="I1267" s="80" t="s">
        <v>5377</v>
      </c>
      <c r="K1267" s="80" t="s">
        <v>12337</v>
      </c>
      <c r="L1267" s="80" t="s">
        <v>11478</v>
      </c>
      <c r="M1267" s="80" t="s">
        <v>11562</v>
      </c>
      <c r="N1267" s="80" t="s">
        <v>11808</v>
      </c>
      <c r="O1267" s="80" t="s">
        <v>11882</v>
      </c>
      <c r="P1267" s="80" t="s">
        <v>11883</v>
      </c>
      <c r="Q1267" s="80" t="s">
        <v>5374</v>
      </c>
      <c r="R1267" s="80" t="s">
        <v>11884</v>
      </c>
      <c r="S1267" s="80" t="s">
        <v>1768</v>
      </c>
      <c r="T1267" s="80" t="s">
        <v>1767</v>
      </c>
      <c r="U1267" s="110">
        <v>6.75</v>
      </c>
      <c r="V1267" s="110">
        <v>33.75</v>
      </c>
      <c r="W1267" s="91">
        <v>1.6875</v>
      </c>
      <c r="X1267" s="91">
        <v>16.875</v>
      </c>
      <c r="Y1267" s="110" t="s">
        <v>7087</v>
      </c>
      <c r="Z1267" s="110" t="s">
        <v>1</v>
      </c>
      <c r="AB1267" s="133" t="s">
        <v>12078</v>
      </c>
      <c r="AC1267" s="133" t="s">
        <v>12078</v>
      </c>
      <c r="AD1267" s="133" t="s">
        <v>1759</v>
      </c>
      <c r="AE1267" s="79">
        <v>10</v>
      </c>
      <c r="AF1267" s="79" t="s">
        <v>12125</v>
      </c>
      <c r="AG1267" s="134">
        <v>1.375</v>
      </c>
      <c r="AH1267" s="134">
        <v>5</v>
      </c>
      <c r="AI1267" s="134">
        <v>5</v>
      </c>
      <c r="AJ1267" s="134">
        <v>0.216</v>
      </c>
      <c r="AK1267" s="134">
        <v>10.574999999999999</v>
      </c>
      <c r="AL1267" s="134">
        <v>9.4499999999999993</v>
      </c>
      <c r="AM1267" s="134">
        <v>5.5250000000000004</v>
      </c>
      <c r="AN1267" s="134">
        <v>2.4900000000000002</v>
      </c>
      <c r="AO1267" s="134">
        <v>0.32</v>
      </c>
      <c r="AP1267" s="134">
        <v>5.5E-2</v>
      </c>
      <c r="AQ1267" s="134">
        <v>5</v>
      </c>
      <c r="AR1267" s="134">
        <v>5</v>
      </c>
      <c r="AS1267" s="134">
        <v>6.0000000000000001E-3</v>
      </c>
      <c r="AT1267" s="133" t="s">
        <v>1795</v>
      </c>
      <c r="AU1267" s="133" t="s">
        <v>1760</v>
      </c>
      <c r="AV1267" s="133" t="s">
        <v>9601</v>
      </c>
      <c r="AW1267" s="133" t="s">
        <v>9630</v>
      </c>
    </row>
    <row r="1268" spans="1:49" x14ac:dyDescent="0.25">
      <c r="A1268" s="80" t="s">
        <v>1800</v>
      </c>
      <c r="B1268" s="80" t="s">
        <v>1815</v>
      </c>
      <c r="C1268" s="80" t="s">
        <v>10709</v>
      </c>
      <c r="D1268" s="80" t="s">
        <v>10710</v>
      </c>
      <c r="E1268" s="80" t="s">
        <v>1767</v>
      </c>
      <c r="F1268" s="80" t="s">
        <v>10623</v>
      </c>
      <c r="G1268" s="80" t="s">
        <v>10250</v>
      </c>
      <c r="H1268" s="80" t="s">
        <v>9732</v>
      </c>
      <c r="I1268" s="80" t="s">
        <v>5377</v>
      </c>
      <c r="K1268" s="80" t="s">
        <v>12342</v>
      </c>
      <c r="L1268" s="80" t="s">
        <v>12195</v>
      </c>
      <c r="M1268" s="80" t="s">
        <v>12593</v>
      </c>
      <c r="N1268" s="80" t="s">
        <v>12566</v>
      </c>
      <c r="O1268" s="80" t="s">
        <v>3868</v>
      </c>
      <c r="P1268" s="80" t="s">
        <v>14017</v>
      </c>
      <c r="Q1268" s="80" t="s">
        <v>5374</v>
      </c>
      <c r="R1268" s="80" t="s">
        <v>12594</v>
      </c>
      <c r="S1268" s="80" t="s">
        <v>1765</v>
      </c>
      <c r="T1268" s="80" t="s">
        <v>1757</v>
      </c>
      <c r="U1268" s="110">
        <v>8.3000000000000007</v>
      </c>
      <c r="V1268" s="110">
        <v>49.8</v>
      </c>
      <c r="W1268" s="91">
        <v>2.0750000000000002</v>
      </c>
      <c r="X1268" s="91">
        <v>24.9</v>
      </c>
      <c r="Y1268" s="110" t="s">
        <v>7087</v>
      </c>
      <c r="Z1268" s="110" t="s">
        <v>1</v>
      </c>
      <c r="AB1268" s="133" t="s">
        <v>13015</v>
      </c>
      <c r="AC1268" s="133" t="s">
        <v>13015</v>
      </c>
      <c r="AD1268" s="133" t="s">
        <v>1759</v>
      </c>
      <c r="AE1268" s="79">
        <v>12</v>
      </c>
      <c r="AF1268" s="79" t="s">
        <v>11325</v>
      </c>
      <c r="AG1268" s="134">
        <v>1</v>
      </c>
      <c r="AH1268" s="134">
        <v>4.25</v>
      </c>
      <c r="AI1268" s="134">
        <v>7.75</v>
      </c>
      <c r="AJ1268" s="134">
        <v>0.16900000000000001</v>
      </c>
      <c r="AK1268" s="134">
        <v>13.375</v>
      </c>
      <c r="AL1268" s="134">
        <v>8.75</v>
      </c>
      <c r="AM1268" s="134">
        <v>6</v>
      </c>
      <c r="AN1268" s="134">
        <v>2.3940000000000001</v>
      </c>
      <c r="AO1268" s="134">
        <v>0.40600000000000003</v>
      </c>
      <c r="AP1268" s="134">
        <v>0.01</v>
      </c>
      <c r="AQ1268" s="134">
        <v>11.75</v>
      </c>
      <c r="AR1268" s="134">
        <v>15.5</v>
      </c>
      <c r="AS1268" s="134">
        <v>1.2999999999999999E-2</v>
      </c>
      <c r="AT1268" s="133" t="s">
        <v>1771</v>
      </c>
      <c r="AU1268" s="133" t="s">
        <v>1760</v>
      </c>
      <c r="AV1268" s="133" t="s">
        <v>9601</v>
      </c>
      <c r="AW1268" s="133" t="s">
        <v>9630</v>
      </c>
    </row>
    <row r="1269" spans="1:49" x14ac:dyDescent="0.25">
      <c r="A1269" s="80" t="s">
        <v>1800</v>
      </c>
      <c r="B1269" s="80" t="s">
        <v>1816</v>
      </c>
      <c r="C1269" s="80" t="s">
        <v>11502</v>
      </c>
      <c r="D1269" s="80" t="s">
        <v>11586</v>
      </c>
      <c r="E1269" s="80" t="s">
        <v>1767</v>
      </c>
      <c r="F1269" s="80" t="s">
        <v>11611</v>
      </c>
      <c r="G1269" s="80" t="s">
        <v>9668</v>
      </c>
      <c r="H1269" s="80" t="s">
        <v>11612</v>
      </c>
      <c r="I1269" s="80" t="s">
        <v>5377</v>
      </c>
      <c r="K1269" s="80" t="s">
        <v>12337</v>
      </c>
      <c r="L1269" s="80" t="s">
        <v>11479</v>
      </c>
      <c r="M1269" s="80" t="s">
        <v>11563</v>
      </c>
      <c r="N1269" s="80" t="s">
        <v>11808</v>
      </c>
      <c r="O1269" s="80" t="s">
        <v>11885</v>
      </c>
      <c r="P1269" s="80" t="s">
        <v>11886</v>
      </c>
      <c r="Q1269" s="80" t="s">
        <v>5374</v>
      </c>
      <c r="R1269" s="80" t="s">
        <v>11887</v>
      </c>
      <c r="S1269" s="80" t="s">
        <v>1768</v>
      </c>
      <c r="T1269" s="80" t="s">
        <v>1767</v>
      </c>
      <c r="U1269" s="110">
        <v>8.1</v>
      </c>
      <c r="V1269" s="110">
        <v>40.5</v>
      </c>
      <c r="W1269" s="91">
        <v>2.0249999999999999</v>
      </c>
      <c r="X1269" s="91">
        <v>20.25</v>
      </c>
      <c r="Y1269" s="110" t="s">
        <v>7087</v>
      </c>
      <c r="Z1269" s="110" t="s">
        <v>1</v>
      </c>
      <c r="AB1269" s="133" t="s">
        <v>12079</v>
      </c>
      <c r="AC1269" s="133" t="s">
        <v>12079</v>
      </c>
      <c r="AD1269" s="133" t="s">
        <v>1759</v>
      </c>
      <c r="AE1269" s="79">
        <v>10</v>
      </c>
      <c r="AF1269" s="79" t="s">
        <v>12123</v>
      </c>
      <c r="AG1269" s="134">
        <v>1.125</v>
      </c>
      <c r="AH1269" s="134">
        <v>6.5</v>
      </c>
      <c r="AI1269" s="134">
        <v>6.5</v>
      </c>
      <c r="AJ1269" s="134">
        <v>0.309</v>
      </c>
      <c r="AK1269" s="134">
        <v>13.574999999999999</v>
      </c>
      <c r="AL1269" s="134">
        <v>8.9499999999999993</v>
      </c>
      <c r="AM1269" s="134">
        <v>7.0250000000000004</v>
      </c>
      <c r="AN1269" s="134">
        <v>3.58</v>
      </c>
      <c r="AO1269" s="134">
        <v>0.49399999999999999</v>
      </c>
      <c r="AP1269" s="134">
        <v>5.5E-2</v>
      </c>
      <c r="AQ1269" s="134">
        <v>12.875</v>
      </c>
      <c r="AR1269" s="134">
        <v>12.875</v>
      </c>
      <c r="AS1269" s="134">
        <v>0.01</v>
      </c>
      <c r="AT1269" s="133" t="s">
        <v>7070</v>
      </c>
      <c r="AU1269" s="133" t="s">
        <v>1758</v>
      </c>
      <c r="AV1269" s="133" t="s">
        <v>9601</v>
      </c>
      <c r="AW1269" s="133" t="s">
        <v>9630</v>
      </c>
    </row>
    <row r="1270" spans="1:49" x14ac:dyDescent="0.25">
      <c r="A1270" s="80" t="s">
        <v>1776</v>
      </c>
      <c r="B1270" s="80" t="s">
        <v>1803</v>
      </c>
      <c r="C1270" s="80" t="s">
        <v>10750</v>
      </c>
      <c r="D1270" s="80" t="s">
        <v>10751</v>
      </c>
      <c r="E1270" s="80" t="s">
        <v>1785</v>
      </c>
      <c r="F1270" s="80" t="s">
        <v>10752</v>
      </c>
      <c r="G1270" s="80" t="s">
        <v>9663</v>
      </c>
      <c r="H1270" s="80" t="s">
        <v>10753</v>
      </c>
      <c r="I1270" s="80" t="s">
        <v>9635</v>
      </c>
      <c r="K1270" s="80" t="s">
        <v>13933</v>
      </c>
      <c r="L1270" s="80" t="s">
        <v>1219</v>
      </c>
      <c r="M1270" s="80" t="s">
        <v>3139</v>
      </c>
      <c r="N1270" s="80" t="s">
        <v>3405</v>
      </c>
      <c r="O1270" s="80" t="s">
        <v>3972</v>
      </c>
      <c r="P1270" s="80" t="s">
        <v>5218</v>
      </c>
      <c r="Q1270" s="80" t="s">
        <v>5374</v>
      </c>
      <c r="R1270" s="80" t="s">
        <v>6731</v>
      </c>
      <c r="S1270" s="80" t="s">
        <v>1757</v>
      </c>
      <c r="T1270" s="80" t="s">
        <v>1757</v>
      </c>
      <c r="U1270" s="110">
        <v>4.75</v>
      </c>
      <c r="V1270" s="110">
        <v>28.5</v>
      </c>
      <c r="W1270" s="91">
        <v>2.3690600000000002</v>
      </c>
      <c r="X1270" s="91">
        <v>28.428750000000001</v>
      </c>
      <c r="Y1270" s="110" t="s">
        <v>14933</v>
      </c>
      <c r="Z1270" s="110" t="s">
        <v>1</v>
      </c>
      <c r="AB1270" s="133" t="s">
        <v>8441</v>
      </c>
      <c r="AC1270" s="133" t="s">
        <v>9466</v>
      </c>
      <c r="AD1270" s="133" t="s">
        <v>1757</v>
      </c>
      <c r="AE1270" s="79">
        <v>144</v>
      </c>
      <c r="AF1270" s="79" t="s">
        <v>11388</v>
      </c>
      <c r="AG1270" s="134">
        <v>0.25</v>
      </c>
      <c r="AH1270" s="134">
        <v>5.75</v>
      </c>
      <c r="AI1270" s="134">
        <v>13</v>
      </c>
      <c r="AJ1270" s="134">
        <v>0.13300000000000001</v>
      </c>
      <c r="AK1270" s="134">
        <v>9.75</v>
      </c>
      <c r="AL1270" s="134">
        <v>5.625</v>
      </c>
      <c r="AM1270" s="134">
        <v>2</v>
      </c>
      <c r="AN1270" s="134">
        <v>1.66</v>
      </c>
      <c r="AO1270" s="134">
        <v>6.3E-2</v>
      </c>
      <c r="AP1270" s="134">
        <v>0.05</v>
      </c>
      <c r="AQ1270" s="134">
        <v>5</v>
      </c>
      <c r="AR1270" s="134">
        <v>9</v>
      </c>
      <c r="AS1270" s="134"/>
      <c r="AT1270" s="133" t="s">
        <v>9573</v>
      </c>
      <c r="AU1270" s="133" t="s">
        <v>1762</v>
      </c>
      <c r="AV1270" s="133" t="s">
        <v>9625</v>
      </c>
      <c r="AW1270" s="133" t="s">
        <v>9629</v>
      </c>
    </row>
    <row r="1271" spans="1:49" x14ac:dyDescent="0.25">
      <c r="A1271" s="80" t="s">
        <v>1779</v>
      </c>
      <c r="B1271" s="80" t="s">
        <v>1797</v>
      </c>
      <c r="C1271" s="80" t="s">
        <v>9692</v>
      </c>
      <c r="D1271" s="80" t="s">
        <v>9693</v>
      </c>
      <c r="E1271" s="80" t="s">
        <v>1788</v>
      </c>
      <c r="F1271" s="80" t="s">
        <v>9694</v>
      </c>
      <c r="G1271" s="80" t="s">
        <v>9695</v>
      </c>
      <c r="H1271" s="80" t="s">
        <v>9696</v>
      </c>
      <c r="I1271" s="80" t="s">
        <v>5377</v>
      </c>
      <c r="K1271" s="80" t="s">
        <v>1820</v>
      </c>
      <c r="L1271" s="80" t="s">
        <v>1250</v>
      </c>
      <c r="M1271" s="80" t="s">
        <v>3052</v>
      </c>
      <c r="N1271" s="80" t="s">
        <v>3461</v>
      </c>
      <c r="O1271" s="80" t="s">
        <v>3527</v>
      </c>
      <c r="P1271" s="80" t="s">
        <v>5133</v>
      </c>
      <c r="Q1271" s="80" t="s">
        <v>5374</v>
      </c>
      <c r="R1271" s="80" t="s">
        <v>6640</v>
      </c>
      <c r="S1271" s="80" t="s">
        <v>1760</v>
      </c>
      <c r="T1271" s="80" t="s">
        <v>1757</v>
      </c>
      <c r="U1271" s="110">
        <v>5</v>
      </c>
      <c r="V1271" s="110">
        <v>30</v>
      </c>
      <c r="W1271" s="91">
        <v>1.25</v>
      </c>
      <c r="X1271" s="91">
        <v>15</v>
      </c>
      <c r="Y1271" s="110" t="s">
        <v>7087</v>
      </c>
      <c r="Z1271" s="110" t="s">
        <v>1</v>
      </c>
      <c r="AB1271" s="133" t="s">
        <v>8350</v>
      </c>
      <c r="AC1271" s="133" t="s">
        <v>8350</v>
      </c>
      <c r="AD1271" s="133" t="s">
        <v>1759</v>
      </c>
      <c r="AE1271" s="79">
        <v>12</v>
      </c>
      <c r="AF1271" s="79" t="s">
        <v>11091</v>
      </c>
      <c r="AG1271" s="134">
        <v>0.625</v>
      </c>
      <c r="AH1271" s="134">
        <v>6.875</v>
      </c>
      <c r="AI1271" s="134">
        <v>6.875</v>
      </c>
      <c r="AJ1271" s="134">
        <v>0.13100000000000001</v>
      </c>
      <c r="AK1271" s="134">
        <v>7.22</v>
      </c>
      <c r="AL1271" s="134">
        <v>6.8449999999999998</v>
      </c>
      <c r="AM1271" s="134">
        <v>7.44</v>
      </c>
      <c r="AN1271" s="134">
        <v>1.782</v>
      </c>
      <c r="AO1271" s="134">
        <v>0.21299999999999999</v>
      </c>
      <c r="AP1271" s="134">
        <v>0.5</v>
      </c>
      <c r="AQ1271" s="134">
        <v>6.875</v>
      </c>
      <c r="AR1271" s="134">
        <v>6.875</v>
      </c>
      <c r="AS1271" s="134"/>
      <c r="AT1271" s="133" t="s">
        <v>9573</v>
      </c>
      <c r="AU1271" s="133" t="s">
        <v>1758</v>
      </c>
      <c r="AV1271" s="133" t="s">
        <v>9603</v>
      </c>
      <c r="AW1271" s="133" t="s">
        <v>9630</v>
      </c>
    </row>
    <row r="1272" spans="1:49" x14ac:dyDescent="0.25">
      <c r="A1272" s="80" t="s">
        <v>1800</v>
      </c>
      <c r="B1272" s="80" t="s">
        <v>1815</v>
      </c>
      <c r="C1272" s="80" t="s">
        <v>11501</v>
      </c>
      <c r="D1272" s="80" t="s">
        <v>11585</v>
      </c>
      <c r="E1272" s="80" t="s">
        <v>1767</v>
      </c>
      <c r="F1272" s="80" t="s">
        <v>10937</v>
      </c>
      <c r="G1272" s="80" t="s">
        <v>9785</v>
      </c>
      <c r="H1272" s="80" t="s">
        <v>11610</v>
      </c>
      <c r="I1272" s="80" t="s">
        <v>5377</v>
      </c>
      <c r="K1272" s="80" t="s">
        <v>12342</v>
      </c>
      <c r="L1272" s="80" t="s">
        <v>12196</v>
      </c>
      <c r="M1272" s="80" t="s">
        <v>10962</v>
      </c>
      <c r="N1272" s="80" t="s">
        <v>10961</v>
      </c>
      <c r="O1272" s="80" t="s">
        <v>3825</v>
      </c>
      <c r="P1272" s="80" t="s">
        <v>1</v>
      </c>
      <c r="Q1272" s="80" t="s">
        <v>5374</v>
      </c>
      <c r="R1272" s="80" t="s">
        <v>12597</v>
      </c>
      <c r="S1272" s="80" t="s">
        <v>1759</v>
      </c>
      <c r="T1272" s="80" t="s">
        <v>1759</v>
      </c>
      <c r="U1272" s="110">
        <v>774.4</v>
      </c>
      <c r="V1272" s="110">
        <v>387.2</v>
      </c>
      <c r="W1272" s="91">
        <v>193.6</v>
      </c>
      <c r="X1272" s="91">
        <v>193.6</v>
      </c>
      <c r="Y1272" s="110" t="s">
        <v>7087</v>
      </c>
      <c r="Z1272" s="110" t="s">
        <v>1</v>
      </c>
      <c r="AB1272" s="133" t="s">
        <v>13016</v>
      </c>
      <c r="AC1272" s="133" t="s">
        <v>13016</v>
      </c>
      <c r="AD1272" s="133" t="s">
        <v>1759</v>
      </c>
      <c r="AE1272" s="79">
        <v>1</v>
      </c>
      <c r="AF1272" s="79" t="s">
        <v>15798</v>
      </c>
      <c r="AG1272" s="134"/>
      <c r="AH1272" s="134"/>
      <c r="AI1272" s="134"/>
      <c r="AJ1272" s="134"/>
      <c r="AK1272" s="134">
        <v>51.125</v>
      </c>
      <c r="AL1272" s="134">
        <v>16.312999999999999</v>
      </c>
      <c r="AM1272" s="134">
        <v>10.063000000000001</v>
      </c>
      <c r="AN1272" s="134">
        <v>29.872</v>
      </c>
      <c r="AO1272" s="134">
        <v>4.8570000000000002</v>
      </c>
      <c r="AP1272" s="134"/>
      <c r="AQ1272" s="134"/>
      <c r="AR1272" s="134"/>
      <c r="AS1272" s="134"/>
      <c r="AT1272" s="133" t="s">
        <v>1764</v>
      </c>
      <c r="AU1272" s="133" t="s">
        <v>1769</v>
      </c>
      <c r="AV1272" s="133" t="s">
        <v>9603</v>
      </c>
      <c r="AW1272" s="133" t="s">
        <v>9630</v>
      </c>
    </row>
    <row r="1273" spans="1:49" x14ac:dyDescent="0.25">
      <c r="A1273" s="80" t="s">
        <v>1776</v>
      </c>
      <c r="B1273" s="80" t="s">
        <v>1803</v>
      </c>
      <c r="C1273" s="80" t="s">
        <v>10367</v>
      </c>
      <c r="D1273" s="80" t="s">
        <v>10368</v>
      </c>
      <c r="E1273" s="80" t="s">
        <v>7086</v>
      </c>
      <c r="F1273" s="80" t="s">
        <v>10369</v>
      </c>
      <c r="G1273" s="80" t="s">
        <v>9700</v>
      </c>
      <c r="H1273" s="80" t="s">
        <v>10244</v>
      </c>
      <c r="I1273" s="80" t="s">
        <v>5377</v>
      </c>
      <c r="K1273" s="80" t="s">
        <v>13933</v>
      </c>
      <c r="L1273" s="80" t="s">
        <v>1069</v>
      </c>
      <c r="M1273" s="80" t="s">
        <v>3140</v>
      </c>
      <c r="N1273" s="80" t="s">
        <v>3402</v>
      </c>
      <c r="O1273" s="80" t="s">
        <v>3973</v>
      </c>
      <c r="P1273" s="80" t="s">
        <v>5219</v>
      </c>
      <c r="Q1273" s="80" t="s">
        <v>5374</v>
      </c>
      <c r="R1273" s="80" t="s">
        <v>6732</v>
      </c>
      <c r="S1273" s="80" t="s">
        <v>1759</v>
      </c>
      <c r="T1273" s="80" t="s">
        <v>1757</v>
      </c>
      <c r="U1273" s="110">
        <v>10.15</v>
      </c>
      <c r="V1273" s="110">
        <v>60.9</v>
      </c>
      <c r="W1273" s="91">
        <v>2.9434999999999998</v>
      </c>
      <c r="X1273" s="91">
        <v>35.322000000000003</v>
      </c>
      <c r="Y1273" s="110" t="s">
        <v>14932</v>
      </c>
      <c r="Z1273" s="110" t="s">
        <v>1</v>
      </c>
      <c r="AB1273" s="133" t="s">
        <v>8442</v>
      </c>
      <c r="AC1273" s="133" t="s">
        <v>9467</v>
      </c>
      <c r="AD1273" s="133" t="s">
        <v>1764</v>
      </c>
      <c r="AE1273" s="79">
        <v>48</v>
      </c>
      <c r="AF1273" s="79" t="s">
        <v>11141</v>
      </c>
      <c r="AG1273" s="134">
        <v>0.25</v>
      </c>
      <c r="AH1273" s="134">
        <v>7.5</v>
      </c>
      <c r="AI1273" s="134">
        <v>16.25</v>
      </c>
      <c r="AJ1273" s="134">
        <v>0.29299999999999998</v>
      </c>
      <c r="AK1273" s="134">
        <v>14.125</v>
      </c>
      <c r="AL1273" s="134">
        <v>7.5</v>
      </c>
      <c r="AM1273" s="134">
        <v>2.5</v>
      </c>
      <c r="AN1273" s="134">
        <v>3.66</v>
      </c>
      <c r="AO1273" s="134">
        <v>0.153</v>
      </c>
      <c r="AP1273" s="134">
        <v>0.1</v>
      </c>
      <c r="AQ1273" s="134">
        <v>108</v>
      </c>
      <c r="AR1273" s="134">
        <v>54</v>
      </c>
      <c r="AS1273" s="134"/>
      <c r="AT1273" s="133" t="s">
        <v>1773</v>
      </c>
      <c r="AU1273" s="133" t="s">
        <v>1791</v>
      </c>
      <c r="AV1273" s="133" t="s">
        <v>9602</v>
      </c>
      <c r="AW1273" s="133" t="s">
        <v>9629</v>
      </c>
    </row>
    <row r="1274" spans="1:49" x14ac:dyDescent="0.25">
      <c r="A1274" s="80" t="s">
        <v>1800</v>
      </c>
      <c r="B1274" s="80" t="s">
        <v>1816</v>
      </c>
      <c r="C1274" s="80" t="s">
        <v>11503</v>
      </c>
      <c r="D1274" s="80" t="s">
        <v>11587</v>
      </c>
      <c r="E1274" s="80" t="s">
        <v>1767</v>
      </c>
      <c r="F1274" s="80" t="s">
        <v>11613</v>
      </c>
      <c r="G1274" s="80" t="s">
        <v>9695</v>
      </c>
      <c r="H1274" s="80" t="s">
        <v>11614</v>
      </c>
      <c r="I1274" s="80" t="s">
        <v>5377</v>
      </c>
      <c r="K1274" s="80" t="s">
        <v>12337</v>
      </c>
      <c r="L1274" s="80" t="s">
        <v>11480</v>
      </c>
      <c r="M1274" s="80" t="s">
        <v>11564</v>
      </c>
      <c r="N1274" s="80" t="s">
        <v>11808</v>
      </c>
      <c r="O1274" s="80" t="s">
        <v>11888</v>
      </c>
      <c r="P1274" s="80" t="s">
        <v>11889</v>
      </c>
      <c r="Q1274" s="80" t="s">
        <v>5374</v>
      </c>
      <c r="R1274" s="80" t="s">
        <v>11890</v>
      </c>
      <c r="S1274" s="80" t="s">
        <v>1773</v>
      </c>
      <c r="T1274" s="80" t="s">
        <v>1767</v>
      </c>
      <c r="U1274" s="110">
        <v>7.15</v>
      </c>
      <c r="V1274" s="110">
        <v>35.75</v>
      </c>
      <c r="W1274" s="91">
        <v>1.7875000000000001</v>
      </c>
      <c r="X1274" s="91">
        <v>17.875</v>
      </c>
      <c r="Y1274" s="110" t="s">
        <v>7087</v>
      </c>
      <c r="Z1274" s="110" t="s">
        <v>1</v>
      </c>
      <c r="AB1274" s="133" t="s">
        <v>12080</v>
      </c>
      <c r="AC1274" s="133" t="s">
        <v>12080</v>
      </c>
      <c r="AD1274" s="133" t="s">
        <v>1759</v>
      </c>
      <c r="AE1274" s="79">
        <v>10</v>
      </c>
      <c r="AF1274" s="79" t="s">
        <v>11397</v>
      </c>
      <c r="AG1274" s="134">
        <v>0.75</v>
      </c>
      <c r="AH1274" s="134">
        <v>6.875</v>
      </c>
      <c r="AI1274" s="134">
        <v>6.875</v>
      </c>
      <c r="AJ1274" s="134">
        <v>0.29399999999999998</v>
      </c>
      <c r="AK1274" s="134">
        <v>8.4499999999999993</v>
      </c>
      <c r="AL1274" s="134">
        <v>7.3250000000000002</v>
      </c>
      <c r="AM1274" s="134">
        <v>7.5250000000000004</v>
      </c>
      <c r="AN1274" s="134">
        <v>3.26</v>
      </c>
      <c r="AO1274" s="134">
        <v>0.27</v>
      </c>
      <c r="AP1274" s="134">
        <v>0.5</v>
      </c>
      <c r="AQ1274" s="134">
        <v>6.75</v>
      </c>
      <c r="AR1274" s="134">
        <v>6.75</v>
      </c>
      <c r="AS1274" s="134">
        <v>1.6E-2</v>
      </c>
      <c r="AT1274" s="133" t="s">
        <v>9568</v>
      </c>
      <c r="AU1274" s="133" t="s">
        <v>1758</v>
      </c>
      <c r="AV1274" s="133" t="s">
        <v>9603</v>
      </c>
      <c r="AW1274" s="133" t="s">
        <v>9630</v>
      </c>
    </row>
    <row r="1275" spans="1:49" x14ac:dyDescent="0.25">
      <c r="A1275" s="80" t="s">
        <v>1779</v>
      </c>
      <c r="B1275" s="80" t="s">
        <v>1797</v>
      </c>
      <c r="C1275" s="80" t="s">
        <v>9780</v>
      </c>
      <c r="D1275" s="80" t="s">
        <v>9730</v>
      </c>
      <c r="E1275" s="80" t="s">
        <v>1788</v>
      </c>
      <c r="F1275" s="80" t="s">
        <v>9731</v>
      </c>
      <c r="G1275" s="80" t="s">
        <v>9668</v>
      </c>
      <c r="H1275" s="80" t="s">
        <v>9732</v>
      </c>
      <c r="I1275" s="80" t="s">
        <v>5377</v>
      </c>
      <c r="K1275" s="80" t="s">
        <v>1820</v>
      </c>
      <c r="L1275" s="80" t="s">
        <v>1251</v>
      </c>
      <c r="M1275" s="80" t="s">
        <v>3056</v>
      </c>
      <c r="N1275" s="80" t="s">
        <v>3461</v>
      </c>
      <c r="O1275" s="80" t="s">
        <v>3547</v>
      </c>
      <c r="P1275" s="80" t="s">
        <v>5135</v>
      </c>
      <c r="Q1275" s="80" t="s">
        <v>5374</v>
      </c>
      <c r="R1275" s="80" t="s">
        <v>6644</v>
      </c>
      <c r="S1275" s="80" t="s">
        <v>1765</v>
      </c>
      <c r="T1275" s="80" t="s">
        <v>1757</v>
      </c>
      <c r="U1275" s="110">
        <v>6.2</v>
      </c>
      <c r="V1275" s="110">
        <v>37.200000000000003</v>
      </c>
      <c r="W1275" s="91">
        <v>1.55</v>
      </c>
      <c r="X1275" s="91">
        <v>18.600000000000001</v>
      </c>
      <c r="Y1275" s="110" t="s">
        <v>7087</v>
      </c>
      <c r="Z1275" s="110" t="s">
        <v>1</v>
      </c>
      <c r="AB1275" s="133" t="s">
        <v>8354</v>
      </c>
      <c r="AC1275" s="133" t="s">
        <v>8354</v>
      </c>
      <c r="AD1275" s="133" t="s">
        <v>1759</v>
      </c>
      <c r="AE1275" s="79">
        <v>12</v>
      </c>
      <c r="AF1275" s="79" t="s">
        <v>11113</v>
      </c>
      <c r="AG1275" s="134">
        <v>0.625</v>
      </c>
      <c r="AH1275" s="134">
        <v>6.5</v>
      </c>
      <c r="AI1275" s="134">
        <v>6.5</v>
      </c>
      <c r="AJ1275" s="134">
        <v>0.13900000000000001</v>
      </c>
      <c r="AK1275" s="134">
        <v>10.845000000000001</v>
      </c>
      <c r="AL1275" s="134">
        <v>6.8449999999999998</v>
      </c>
      <c r="AM1275" s="134">
        <v>6.8150000000000004</v>
      </c>
      <c r="AN1275" s="134">
        <v>1.9610000000000001</v>
      </c>
      <c r="AO1275" s="134">
        <v>0.29299999999999998</v>
      </c>
      <c r="AP1275" s="134">
        <v>5.5E-2</v>
      </c>
      <c r="AQ1275" s="134">
        <v>12.875</v>
      </c>
      <c r="AR1275" s="134">
        <v>12.75</v>
      </c>
      <c r="AS1275" s="134">
        <v>8.9999999999999993E-3</v>
      </c>
      <c r="AT1275" s="133" t="s">
        <v>1761</v>
      </c>
      <c r="AU1275" s="133" t="s">
        <v>7077</v>
      </c>
      <c r="AV1275" s="133" t="s">
        <v>9601</v>
      </c>
      <c r="AW1275" s="133" t="s">
        <v>9630</v>
      </c>
    </row>
    <row r="1276" spans="1:49" x14ac:dyDescent="0.25">
      <c r="A1276" s="80" t="s">
        <v>1800</v>
      </c>
      <c r="B1276" s="80" t="s">
        <v>1815</v>
      </c>
      <c r="C1276" s="80" t="s">
        <v>10586</v>
      </c>
      <c r="D1276" s="80" t="s">
        <v>10587</v>
      </c>
      <c r="E1276" s="80" t="s">
        <v>1811</v>
      </c>
      <c r="F1276" s="80" t="s">
        <v>10588</v>
      </c>
      <c r="G1276" s="80" t="s">
        <v>9785</v>
      </c>
      <c r="H1276" s="80" t="s">
        <v>10589</v>
      </c>
      <c r="I1276" s="80" t="s">
        <v>5376</v>
      </c>
      <c r="K1276" s="80" t="s">
        <v>12342</v>
      </c>
      <c r="L1276" s="80" t="s">
        <v>12197</v>
      </c>
      <c r="M1276" s="80" t="s">
        <v>12600</v>
      </c>
      <c r="N1276" s="80" t="s">
        <v>10961</v>
      </c>
      <c r="O1276" s="80" t="s">
        <v>3825</v>
      </c>
      <c r="P1276" s="80" t="s">
        <v>1</v>
      </c>
      <c r="Q1276" s="80" t="s">
        <v>5374</v>
      </c>
      <c r="R1276" s="80" t="s">
        <v>12601</v>
      </c>
      <c r="S1276" s="80" t="s">
        <v>1759</v>
      </c>
      <c r="T1276" s="80" t="s">
        <v>1759</v>
      </c>
      <c r="U1276" s="110">
        <v>427.2</v>
      </c>
      <c r="V1276" s="110">
        <v>213.6</v>
      </c>
      <c r="W1276" s="91">
        <v>160.19999999999999</v>
      </c>
      <c r="X1276" s="91">
        <v>160.19999999999999</v>
      </c>
      <c r="Y1276" s="110" t="s">
        <v>7087</v>
      </c>
      <c r="Z1276" s="110" t="s">
        <v>1</v>
      </c>
      <c r="AB1276" s="133" t="s">
        <v>13017</v>
      </c>
      <c r="AC1276" s="133" t="s">
        <v>13017</v>
      </c>
      <c r="AD1276" s="133" t="s">
        <v>1759</v>
      </c>
      <c r="AE1276" s="79">
        <v>1</v>
      </c>
      <c r="AF1276" s="79" t="s">
        <v>11315</v>
      </c>
      <c r="AG1276" s="134">
        <v>1.25</v>
      </c>
      <c r="AH1276" s="134">
        <v>12.125</v>
      </c>
      <c r="AI1276" s="134">
        <v>9.25</v>
      </c>
      <c r="AJ1276" s="134">
        <v>0.438</v>
      </c>
      <c r="AK1276" s="134">
        <v>40.875</v>
      </c>
      <c r="AL1276" s="134">
        <v>15.5</v>
      </c>
      <c r="AM1276" s="134">
        <v>13.5</v>
      </c>
      <c r="AN1276" s="134">
        <v>27.364000000000001</v>
      </c>
      <c r="AO1276" s="134">
        <v>4.95</v>
      </c>
      <c r="AP1276" s="134"/>
      <c r="AQ1276" s="134"/>
      <c r="AR1276" s="134"/>
      <c r="AS1276" s="134"/>
      <c r="AT1276" s="133" t="s">
        <v>7075</v>
      </c>
      <c r="AU1276" s="133" t="s">
        <v>1759</v>
      </c>
      <c r="AV1276" s="133" t="s">
        <v>9603</v>
      </c>
      <c r="AW1276" s="133" t="s">
        <v>9630</v>
      </c>
    </row>
    <row r="1277" spans="1:49" x14ac:dyDescent="0.25">
      <c r="A1277" s="80" t="s">
        <v>1776</v>
      </c>
      <c r="B1277" s="80" t="s">
        <v>1777</v>
      </c>
      <c r="C1277" s="80" t="s">
        <v>9636</v>
      </c>
      <c r="D1277" s="80" t="s">
        <v>9637</v>
      </c>
      <c r="E1277" s="80" t="s">
        <v>1778</v>
      </c>
      <c r="F1277" s="80" t="s">
        <v>10782</v>
      </c>
      <c r="G1277" s="80" t="s">
        <v>9734</v>
      </c>
      <c r="H1277" s="80" t="s">
        <v>10783</v>
      </c>
      <c r="I1277" s="80" t="s">
        <v>9635</v>
      </c>
      <c r="K1277" s="80" t="s">
        <v>13933</v>
      </c>
      <c r="L1277" s="80" t="s">
        <v>1221</v>
      </c>
      <c r="M1277" s="80" t="s">
        <v>3141</v>
      </c>
      <c r="N1277" s="80" t="s">
        <v>3363</v>
      </c>
      <c r="O1277" s="80" t="s">
        <v>3974</v>
      </c>
      <c r="P1277" s="80" t="s">
        <v>5220</v>
      </c>
      <c r="Q1277" s="80" t="s">
        <v>5374</v>
      </c>
      <c r="R1277" s="80" t="s">
        <v>6733</v>
      </c>
      <c r="S1277" s="80" t="s">
        <v>1759</v>
      </c>
      <c r="T1277" s="80" t="s">
        <v>1757</v>
      </c>
      <c r="U1277" s="110">
        <v>4</v>
      </c>
      <c r="V1277" s="110">
        <v>24</v>
      </c>
      <c r="W1277" s="91">
        <v>1.5</v>
      </c>
      <c r="X1277" s="91">
        <v>18</v>
      </c>
      <c r="Y1277" s="110" t="s">
        <v>7087</v>
      </c>
      <c r="Z1277" s="110" t="s">
        <v>1</v>
      </c>
      <c r="AB1277" s="133" t="s">
        <v>8443</v>
      </c>
      <c r="AC1277" s="133" t="s">
        <v>9468</v>
      </c>
      <c r="AD1277" s="133" t="s">
        <v>1764</v>
      </c>
      <c r="AE1277" s="79">
        <v>48</v>
      </c>
      <c r="AF1277" s="79" t="s">
        <v>11402</v>
      </c>
      <c r="AG1277" s="134">
        <v>11.75</v>
      </c>
      <c r="AH1277" s="134">
        <v>1.25</v>
      </c>
      <c r="AI1277" s="134">
        <v>5.125</v>
      </c>
      <c r="AJ1277" s="134">
        <v>0.155</v>
      </c>
      <c r="AK1277" s="134">
        <v>13</v>
      </c>
      <c r="AL1277" s="134">
        <v>11</v>
      </c>
      <c r="AM1277" s="134">
        <v>12.75</v>
      </c>
      <c r="AN1277" s="134">
        <v>1.94</v>
      </c>
      <c r="AO1277" s="134">
        <v>1.0549999999999999</v>
      </c>
      <c r="AP1277" s="134">
        <v>11.561999999999999</v>
      </c>
      <c r="AQ1277" s="134">
        <v>10.25</v>
      </c>
      <c r="AR1277" s="134">
        <v>4.625</v>
      </c>
      <c r="AS1277" s="134"/>
      <c r="AT1277" s="133" t="s">
        <v>7070</v>
      </c>
      <c r="AU1277" s="133" t="s">
        <v>1769</v>
      </c>
      <c r="AV1277" s="133" t="s">
        <v>9597</v>
      </c>
      <c r="AW1277" s="133" t="s">
        <v>9628</v>
      </c>
    </row>
    <row r="1278" spans="1:49" x14ac:dyDescent="0.25">
      <c r="A1278" s="80" t="s">
        <v>1779</v>
      </c>
      <c r="B1278" s="80" t="s">
        <v>1806</v>
      </c>
      <c r="C1278" s="80" t="s">
        <v>10142</v>
      </c>
      <c r="D1278" s="80" t="s">
        <v>10143</v>
      </c>
      <c r="E1278" s="80" t="s">
        <v>7086</v>
      </c>
      <c r="F1278" s="80" t="s">
        <v>10144</v>
      </c>
      <c r="G1278" s="80" t="s">
        <v>9700</v>
      </c>
      <c r="H1278" s="80" t="s">
        <v>10145</v>
      </c>
      <c r="I1278" s="80" t="s">
        <v>5377</v>
      </c>
      <c r="K1278" s="80" t="s">
        <v>1820</v>
      </c>
      <c r="L1278" s="80" t="s">
        <v>1379</v>
      </c>
      <c r="M1278" s="80" t="s">
        <v>2452</v>
      </c>
      <c r="N1278" s="80" t="s">
        <v>3406</v>
      </c>
      <c r="O1278" s="80" t="s">
        <v>3671</v>
      </c>
      <c r="P1278" s="80" t="s">
        <v>4588</v>
      </c>
      <c r="Q1278" s="80" t="s">
        <v>5374</v>
      </c>
      <c r="R1278" s="80" t="s">
        <v>6017</v>
      </c>
      <c r="S1278" s="80" t="s">
        <v>1759</v>
      </c>
      <c r="T1278" s="80" t="s">
        <v>1758</v>
      </c>
      <c r="U1278" s="110">
        <v>9.9499999999999993</v>
      </c>
      <c r="V1278" s="110">
        <v>29.85</v>
      </c>
      <c r="W1278" s="91">
        <v>2.8855</v>
      </c>
      <c r="X1278" s="91">
        <v>17.312999999999999</v>
      </c>
      <c r="Y1278" s="110" t="s">
        <v>14932</v>
      </c>
      <c r="Z1278" s="110" t="s">
        <v>1</v>
      </c>
      <c r="AB1278" s="133" t="s">
        <v>7726</v>
      </c>
      <c r="AC1278" s="133" t="s">
        <v>9132</v>
      </c>
      <c r="AD1278" s="133" t="s">
        <v>1760</v>
      </c>
      <c r="AE1278" s="79">
        <v>48</v>
      </c>
      <c r="AF1278" s="79" t="s">
        <v>11141</v>
      </c>
      <c r="AG1278" s="134">
        <v>0.25</v>
      </c>
      <c r="AH1278" s="134">
        <v>7.5</v>
      </c>
      <c r="AI1278" s="134">
        <v>16.25</v>
      </c>
      <c r="AJ1278" s="134">
        <v>0.312</v>
      </c>
      <c r="AK1278" s="134">
        <v>14.125</v>
      </c>
      <c r="AL1278" s="134">
        <v>7.5</v>
      </c>
      <c r="AM1278" s="134">
        <v>1</v>
      </c>
      <c r="AN1278" s="134">
        <v>1.95</v>
      </c>
      <c r="AO1278" s="134">
        <v>6.0999999999999999E-2</v>
      </c>
      <c r="AP1278" s="134">
        <v>0.01</v>
      </c>
      <c r="AQ1278" s="134">
        <v>102</v>
      </c>
      <c r="AR1278" s="134">
        <v>54</v>
      </c>
      <c r="AS1278" s="134"/>
      <c r="AT1278" s="133" t="s">
        <v>1773</v>
      </c>
      <c r="AU1278" s="133" t="s">
        <v>7074</v>
      </c>
      <c r="AV1278" s="133" t="s">
        <v>9602</v>
      </c>
      <c r="AW1278" s="133" t="s">
        <v>9629</v>
      </c>
    </row>
    <row r="1279" spans="1:49" x14ac:dyDescent="0.25">
      <c r="A1279" s="80" t="s">
        <v>1800</v>
      </c>
      <c r="B1279" s="80" t="s">
        <v>1816</v>
      </c>
      <c r="C1279" s="80" t="s">
        <v>11504</v>
      </c>
      <c r="D1279" s="80" t="s">
        <v>11588</v>
      </c>
      <c r="E1279" s="80" t="s">
        <v>1767</v>
      </c>
      <c r="F1279" s="80" t="s">
        <v>11615</v>
      </c>
      <c r="G1279" s="80" t="s">
        <v>9677</v>
      </c>
      <c r="H1279" s="80" t="s">
        <v>11616</v>
      </c>
      <c r="I1279" s="80" t="s">
        <v>5377</v>
      </c>
      <c r="K1279" s="80" t="s">
        <v>12337</v>
      </c>
      <c r="L1279" s="80" t="s">
        <v>11481</v>
      </c>
      <c r="M1279" s="80" t="s">
        <v>11565</v>
      </c>
      <c r="N1279" s="80" t="s">
        <v>11808</v>
      </c>
      <c r="O1279" s="80" t="s">
        <v>11891</v>
      </c>
      <c r="P1279" s="80" t="s">
        <v>11892</v>
      </c>
      <c r="Q1279" s="80" t="s">
        <v>5374</v>
      </c>
      <c r="R1279" s="80" t="s">
        <v>11893</v>
      </c>
      <c r="S1279" s="80" t="s">
        <v>1773</v>
      </c>
      <c r="T1279" s="80" t="s">
        <v>1767</v>
      </c>
      <c r="U1279" s="110">
        <v>9.4499999999999993</v>
      </c>
      <c r="V1279" s="110">
        <v>47.25</v>
      </c>
      <c r="W1279" s="91">
        <v>2.3624999999999998</v>
      </c>
      <c r="X1279" s="91">
        <v>23.625</v>
      </c>
      <c r="Y1279" s="110" t="s">
        <v>7087</v>
      </c>
      <c r="Z1279" s="110" t="s">
        <v>1</v>
      </c>
      <c r="AB1279" s="133" t="s">
        <v>12081</v>
      </c>
      <c r="AC1279" s="133" t="s">
        <v>12081</v>
      </c>
      <c r="AD1279" s="133" t="s">
        <v>1759</v>
      </c>
      <c r="AE1279" s="79">
        <v>10</v>
      </c>
      <c r="AF1279" s="79" t="s">
        <v>12124</v>
      </c>
      <c r="AG1279" s="134">
        <v>1</v>
      </c>
      <c r="AH1279" s="134">
        <v>8.875</v>
      </c>
      <c r="AI1279" s="134">
        <v>8.875</v>
      </c>
      <c r="AJ1279" s="134">
        <v>0.51900000000000002</v>
      </c>
      <c r="AK1279" s="134">
        <v>12.813000000000001</v>
      </c>
      <c r="AL1279" s="134">
        <v>9.3130000000000006</v>
      </c>
      <c r="AM1279" s="134">
        <v>9.5</v>
      </c>
      <c r="AN1279" s="134">
        <v>5.85</v>
      </c>
      <c r="AO1279" s="134">
        <v>0.65600000000000003</v>
      </c>
      <c r="AP1279" s="134">
        <v>0.5</v>
      </c>
      <c r="AQ1279" s="134">
        <v>8.75</v>
      </c>
      <c r="AR1279" s="134">
        <v>8.75</v>
      </c>
      <c r="AS1279" s="134">
        <v>0.03</v>
      </c>
      <c r="AT1279" s="133" t="s">
        <v>1765</v>
      </c>
      <c r="AU1279" s="133" t="s">
        <v>7065</v>
      </c>
      <c r="AV1279" s="133" t="s">
        <v>9603</v>
      </c>
      <c r="AW1279" s="133" t="s">
        <v>9630</v>
      </c>
    </row>
    <row r="1280" spans="1:49" x14ac:dyDescent="0.25">
      <c r="A1280" s="80" t="s">
        <v>1800</v>
      </c>
      <c r="B1280" s="80" t="s">
        <v>1815</v>
      </c>
      <c r="C1280" s="80" t="s">
        <v>10522</v>
      </c>
      <c r="D1280" s="80" t="s">
        <v>10523</v>
      </c>
      <c r="E1280" s="80" t="s">
        <v>1765</v>
      </c>
      <c r="F1280" s="80" t="s">
        <v>12603</v>
      </c>
      <c r="G1280" s="80" t="s">
        <v>9785</v>
      </c>
      <c r="H1280" s="80" t="s">
        <v>12604</v>
      </c>
      <c r="I1280" s="80" t="s">
        <v>9635</v>
      </c>
      <c r="K1280" s="80" t="s">
        <v>12342</v>
      </c>
      <c r="L1280" s="80" t="s">
        <v>12198</v>
      </c>
      <c r="M1280" s="80" t="s">
        <v>12605</v>
      </c>
      <c r="N1280" s="80" t="s">
        <v>10961</v>
      </c>
      <c r="O1280" s="80" t="s">
        <v>3825</v>
      </c>
      <c r="P1280" s="80" t="s">
        <v>1</v>
      </c>
      <c r="Q1280" s="80" t="s">
        <v>5374</v>
      </c>
      <c r="R1280" s="80" t="s">
        <v>12606</v>
      </c>
      <c r="S1280" s="80" t="s">
        <v>1759</v>
      </c>
      <c r="T1280" s="80" t="s">
        <v>1759</v>
      </c>
      <c r="U1280" s="110">
        <v>488.55</v>
      </c>
      <c r="V1280" s="110">
        <v>244.27500000000001</v>
      </c>
      <c r="W1280" s="91">
        <v>183.20625000000001</v>
      </c>
      <c r="X1280" s="91">
        <v>183.20625000000001</v>
      </c>
      <c r="Y1280" s="110" t="s">
        <v>7087</v>
      </c>
      <c r="Z1280" s="110" t="s">
        <v>1</v>
      </c>
      <c r="AB1280" s="133" t="s">
        <v>13018</v>
      </c>
      <c r="AC1280" s="133" t="s">
        <v>13018</v>
      </c>
      <c r="AD1280" s="133" t="s">
        <v>1759</v>
      </c>
      <c r="AE1280" s="79">
        <v>1</v>
      </c>
      <c r="AF1280" s="79" t="s">
        <v>15798</v>
      </c>
      <c r="AG1280" s="134"/>
      <c r="AH1280" s="134"/>
      <c r="AI1280" s="134"/>
      <c r="AJ1280" s="134"/>
      <c r="AK1280" s="134">
        <v>41.438000000000002</v>
      </c>
      <c r="AL1280" s="134">
        <v>14.5</v>
      </c>
      <c r="AM1280" s="134">
        <v>7.625</v>
      </c>
      <c r="AN1280" s="134">
        <v>13.33</v>
      </c>
      <c r="AO1280" s="134">
        <v>2.6509999999999998</v>
      </c>
      <c r="AP1280" s="134"/>
      <c r="AQ1280" s="134"/>
      <c r="AR1280" s="134"/>
      <c r="AS1280" s="134"/>
      <c r="AT1280" s="133" t="s">
        <v>7065</v>
      </c>
      <c r="AU1280" s="133" t="s">
        <v>1769</v>
      </c>
      <c r="AV1280" s="133" t="s">
        <v>9597</v>
      </c>
      <c r="AW1280" s="133" t="s">
        <v>9630</v>
      </c>
    </row>
    <row r="1281" spans="1:49" x14ac:dyDescent="0.25">
      <c r="A1281" s="80" t="s">
        <v>1779</v>
      </c>
      <c r="B1281" s="80" t="s">
        <v>1797</v>
      </c>
      <c r="C1281" s="80" t="s">
        <v>9564</v>
      </c>
      <c r="D1281" s="80" t="s">
        <v>9742</v>
      </c>
      <c r="E1281" s="80" t="s">
        <v>1788</v>
      </c>
      <c r="F1281" s="80" t="s">
        <v>9743</v>
      </c>
      <c r="G1281" s="80" t="s">
        <v>9744</v>
      </c>
      <c r="H1281" s="80" t="s">
        <v>9732</v>
      </c>
      <c r="I1281" s="80" t="s">
        <v>5377</v>
      </c>
      <c r="K1281" s="80" t="s">
        <v>1820</v>
      </c>
      <c r="L1281" s="80" t="s">
        <v>1252</v>
      </c>
      <c r="M1281" s="80" t="s">
        <v>3059</v>
      </c>
      <c r="N1281" s="80" t="s">
        <v>3461</v>
      </c>
      <c r="O1281" s="80" t="s">
        <v>3537</v>
      </c>
      <c r="P1281" s="80" t="s">
        <v>5137</v>
      </c>
      <c r="Q1281" s="80" t="s">
        <v>5374</v>
      </c>
      <c r="R1281" s="80" t="s">
        <v>6647</v>
      </c>
      <c r="S1281" s="80" t="s">
        <v>1765</v>
      </c>
      <c r="T1281" s="80" t="s">
        <v>1757</v>
      </c>
      <c r="U1281" s="110">
        <v>5.05</v>
      </c>
      <c r="V1281" s="110">
        <v>30.3</v>
      </c>
      <c r="W1281" s="91">
        <v>1.2625</v>
      </c>
      <c r="X1281" s="91">
        <v>15.15</v>
      </c>
      <c r="Y1281" s="110" t="s">
        <v>7087</v>
      </c>
      <c r="Z1281" s="110" t="s">
        <v>1</v>
      </c>
      <c r="AB1281" s="133" t="s">
        <v>8357</v>
      </c>
      <c r="AC1281" s="133" t="s">
        <v>8357</v>
      </c>
      <c r="AD1281" s="133" t="s">
        <v>1759</v>
      </c>
      <c r="AE1281" s="79">
        <v>12</v>
      </c>
      <c r="AF1281" s="79" t="s">
        <v>11127</v>
      </c>
      <c r="AG1281" s="134">
        <v>0.625</v>
      </c>
      <c r="AH1281" s="134">
        <v>5</v>
      </c>
      <c r="AI1281" s="134">
        <v>5</v>
      </c>
      <c r="AJ1281" s="134">
        <v>0.09</v>
      </c>
      <c r="AK1281" s="134">
        <v>10.125</v>
      </c>
      <c r="AL1281" s="134">
        <v>5.375</v>
      </c>
      <c r="AM1281" s="134">
        <v>5.5</v>
      </c>
      <c r="AN1281" s="134">
        <v>1.25</v>
      </c>
      <c r="AO1281" s="134">
        <v>0.17299999999999999</v>
      </c>
      <c r="AP1281" s="134">
        <v>5.5E-2</v>
      </c>
      <c r="AQ1281" s="134">
        <v>10</v>
      </c>
      <c r="AR1281" s="134">
        <v>10</v>
      </c>
      <c r="AS1281" s="134">
        <v>6.0000000000000001E-3</v>
      </c>
      <c r="AT1281" s="133" t="s">
        <v>1768</v>
      </c>
      <c r="AU1281" s="133" t="s">
        <v>1760</v>
      </c>
      <c r="AV1281" s="133" t="s">
        <v>9601</v>
      </c>
      <c r="AW1281" s="133" t="s">
        <v>9630</v>
      </c>
    </row>
    <row r="1282" spans="1:49" x14ac:dyDescent="0.25">
      <c r="A1282" s="80" t="s">
        <v>1776</v>
      </c>
      <c r="B1282" s="80" t="s">
        <v>1777</v>
      </c>
      <c r="C1282" s="80" t="s">
        <v>10522</v>
      </c>
      <c r="D1282" s="80" t="s">
        <v>10523</v>
      </c>
      <c r="E1282" s="80" t="s">
        <v>1765</v>
      </c>
      <c r="F1282" s="80" t="s">
        <v>10524</v>
      </c>
      <c r="G1282" s="80" t="s">
        <v>9785</v>
      </c>
      <c r="H1282" s="80" t="s">
        <v>10525</v>
      </c>
      <c r="I1282" s="80" t="s">
        <v>9635</v>
      </c>
      <c r="K1282" s="80" t="s">
        <v>13933</v>
      </c>
      <c r="L1282" s="80" t="s">
        <v>1068</v>
      </c>
      <c r="M1282" s="80" t="s">
        <v>2799</v>
      </c>
      <c r="N1282" s="80" t="s">
        <v>3363</v>
      </c>
      <c r="O1282" s="80" t="s">
        <v>3818</v>
      </c>
      <c r="P1282" s="80" t="s">
        <v>1</v>
      </c>
      <c r="Q1282" s="80" t="s">
        <v>5374</v>
      </c>
      <c r="R1282" s="80" t="s">
        <v>6378</v>
      </c>
      <c r="S1282" s="80" t="s">
        <v>1759</v>
      </c>
      <c r="T1282" s="80" t="s">
        <v>1759</v>
      </c>
      <c r="U1282" s="110">
        <v>432.8</v>
      </c>
      <c r="V1282" s="110">
        <v>216.4</v>
      </c>
      <c r="W1282" s="91">
        <v>162.30000000000001</v>
      </c>
      <c r="X1282" s="91">
        <v>162.30000000000001</v>
      </c>
      <c r="Y1282" s="110" t="s">
        <v>7087</v>
      </c>
      <c r="Z1282" s="110" t="s">
        <v>1</v>
      </c>
      <c r="AB1282" s="133" t="s">
        <v>8088</v>
      </c>
      <c r="AC1282" s="133" t="s">
        <v>8088</v>
      </c>
      <c r="AD1282" s="133" t="s">
        <v>1759</v>
      </c>
      <c r="AE1282" s="79">
        <v>1</v>
      </c>
      <c r="AF1282" s="79" t="s">
        <v>15798</v>
      </c>
      <c r="AG1282" s="134"/>
      <c r="AH1282" s="134"/>
      <c r="AI1282" s="134"/>
      <c r="AJ1282" s="134"/>
      <c r="AK1282" s="134">
        <v>51.125</v>
      </c>
      <c r="AL1282" s="134">
        <v>16.312999999999999</v>
      </c>
      <c r="AM1282" s="134">
        <v>10.063000000000001</v>
      </c>
      <c r="AN1282" s="134">
        <v>20.09</v>
      </c>
      <c r="AO1282" s="134">
        <v>4.8570000000000002</v>
      </c>
      <c r="AP1282" s="134"/>
      <c r="AQ1282" s="134"/>
      <c r="AR1282" s="134"/>
      <c r="AS1282" s="134"/>
      <c r="AT1282" s="133" t="s">
        <v>1764</v>
      </c>
      <c r="AU1282" s="133" t="s">
        <v>1769</v>
      </c>
      <c r="AV1282" s="133" t="s">
        <v>9597</v>
      </c>
      <c r="AW1282" s="133" t="s">
        <v>9630</v>
      </c>
    </row>
    <row r="1283" spans="1:49" x14ac:dyDescent="0.25">
      <c r="A1283" s="80" t="s">
        <v>1779</v>
      </c>
      <c r="B1283" s="80" t="s">
        <v>1806</v>
      </c>
      <c r="C1283" s="80" t="s">
        <v>9790</v>
      </c>
      <c r="D1283" s="80" t="s">
        <v>9791</v>
      </c>
      <c r="E1283" s="80" t="s">
        <v>1785</v>
      </c>
      <c r="F1283" s="80" t="s">
        <v>9792</v>
      </c>
      <c r="G1283" s="80" t="s">
        <v>9726</v>
      </c>
      <c r="H1283" s="80" t="s">
        <v>9793</v>
      </c>
      <c r="I1283" s="80" t="s">
        <v>5377</v>
      </c>
      <c r="K1283" s="80" t="s">
        <v>1820</v>
      </c>
      <c r="L1283" s="80" t="s">
        <v>856</v>
      </c>
      <c r="M1283" s="80" t="s">
        <v>2453</v>
      </c>
      <c r="N1283" s="80" t="s">
        <v>3406</v>
      </c>
      <c r="O1283" s="80" t="s">
        <v>3673</v>
      </c>
      <c r="P1283" s="80" t="s">
        <v>4589</v>
      </c>
      <c r="Q1283" s="80" t="s">
        <v>5374</v>
      </c>
      <c r="R1283" s="80" t="s">
        <v>6018</v>
      </c>
      <c r="S1283" s="80" t="s">
        <v>1760</v>
      </c>
      <c r="T1283" s="80" t="s">
        <v>1757</v>
      </c>
      <c r="U1283" s="110">
        <v>5.7</v>
      </c>
      <c r="V1283" s="110">
        <v>34.200000000000003</v>
      </c>
      <c r="W1283" s="91">
        <v>1.8952500000000001</v>
      </c>
      <c r="X1283" s="91">
        <v>22.742999999999999</v>
      </c>
      <c r="Y1283" s="110" t="s">
        <v>14933</v>
      </c>
      <c r="Z1283" s="110" t="s">
        <v>1</v>
      </c>
      <c r="AB1283" s="133" t="s">
        <v>7727</v>
      </c>
      <c r="AC1283" s="133" t="s">
        <v>7727</v>
      </c>
      <c r="AD1283" s="133" t="s">
        <v>1759</v>
      </c>
      <c r="AE1283" s="79">
        <v>12</v>
      </c>
      <c r="AF1283" s="79" t="s">
        <v>11098</v>
      </c>
      <c r="AG1283" s="134">
        <v>3.15</v>
      </c>
      <c r="AH1283" s="134">
        <v>3.15</v>
      </c>
      <c r="AI1283" s="134">
        <v>5.51</v>
      </c>
      <c r="AJ1283" s="134">
        <v>0.153</v>
      </c>
      <c r="AK1283" s="134">
        <v>10.039999999999999</v>
      </c>
      <c r="AL1283" s="134">
        <v>6.69</v>
      </c>
      <c r="AM1283" s="134">
        <v>8.4600000000000009</v>
      </c>
      <c r="AN1283" s="134">
        <v>1.91</v>
      </c>
      <c r="AO1283" s="134">
        <v>0.32900000000000001</v>
      </c>
      <c r="AP1283" s="134">
        <v>3.125</v>
      </c>
      <c r="AQ1283" s="134">
        <v>3.125</v>
      </c>
      <c r="AR1283" s="134">
        <v>3.75</v>
      </c>
      <c r="AS1283" s="134"/>
      <c r="AT1283" s="133" t="s">
        <v>9567</v>
      </c>
      <c r="AU1283" s="133" t="s">
        <v>7065</v>
      </c>
      <c r="AV1283" s="133" t="s">
        <v>9608</v>
      </c>
      <c r="AW1283" s="133" t="s">
        <v>9629</v>
      </c>
    </row>
    <row r="1284" spans="1:49" x14ac:dyDescent="0.25">
      <c r="A1284" s="80" t="s">
        <v>1800</v>
      </c>
      <c r="B1284" s="80" t="s">
        <v>1815</v>
      </c>
      <c r="C1284" s="80" t="s">
        <v>12608</v>
      </c>
      <c r="D1284" s="80" t="s">
        <v>12609</v>
      </c>
      <c r="E1284" s="80" t="s">
        <v>1765</v>
      </c>
      <c r="F1284" s="80" t="s">
        <v>12610</v>
      </c>
      <c r="G1284" s="80" t="s">
        <v>9785</v>
      </c>
      <c r="H1284" s="80" t="s">
        <v>12611</v>
      </c>
      <c r="I1284" s="80" t="s">
        <v>9635</v>
      </c>
      <c r="K1284" s="80" t="s">
        <v>12342</v>
      </c>
      <c r="L1284" s="80" t="s">
        <v>12199</v>
      </c>
      <c r="M1284" s="80" t="s">
        <v>12612</v>
      </c>
      <c r="N1284" s="80" t="s">
        <v>10961</v>
      </c>
      <c r="O1284" s="80" t="s">
        <v>3825</v>
      </c>
      <c r="P1284" s="80" t="s">
        <v>1</v>
      </c>
      <c r="Q1284" s="80" t="s">
        <v>5374</v>
      </c>
      <c r="R1284" s="80" t="s">
        <v>12613</v>
      </c>
      <c r="S1284" s="80" t="s">
        <v>1759</v>
      </c>
      <c r="T1284" s="80" t="s">
        <v>1759</v>
      </c>
      <c r="U1284" s="110">
        <v>248.4</v>
      </c>
      <c r="V1284" s="110">
        <v>124.2</v>
      </c>
      <c r="W1284" s="91">
        <v>102.47</v>
      </c>
      <c r="X1284" s="91">
        <v>102.47</v>
      </c>
      <c r="Y1284" s="110" t="s">
        <v>7087</v>
      </c>
      <c r="Z1284" s="110" t="s">
        <v>1</v>
      </c>
      <c r="AB1284" s="133" t="s">
        <v>13019</v>
      </c>
      <c r="AC1284" s="133" t="s">
        <v>13019</v>
      </c>
      <c r="AD1284" s="133" t="s">
        <v>1759</v>
      </c>
      <c r="AE1284" s="79">
        <v>1</v>
      </c>
      <c r="AF1284" s="79" t="s">
        <v>15798</v>
      </c>
      <c r="AG1284" s="134"/>
      <c r="AH1284" s="134"/>
      <c r="AI1284" s="134"/>
      <c r="AJ1284" s="134"/>
      <c r="AK1284" s="134">
        <v>41.438000000000002</v>
      </c>
      <c r="AL1284" s="134">
        <v>14.5</v>
      </c>
      <c r="AM1284" s="134">
        <v>14.5</v>
      </c>
      <c r="AN1284" s="134">
        <v>27.132000000000001</v>
      </c>
      <c r="AO1284" s="134">
        <v>5.0419999999999998</v>
      </c>
      <c r="AP1284" s="134"/>
      <c r="AQ1284" s="134"/>
      <c r="AR1284" s="134"/>
      <c r="AS1284" s="134"/>
      <c r="AT1284" s="133" t="s">
        <v>7065</v>
      </c>
      <c r="AU1284" s="133" t="s">
        <v>1769</v>
      </c>
      <c r="AV1284" s="133" t="s">
        <v>9607</v>
      </c>
      <c r="AW1284" s="133" t="s">
        <v>9630</v>
      </c>
    </row>
    <row r="1285" spans="1:49" x14ac:dyDescent="0.25">
      <c r="A1285" s="80" t="s">
        <v>1800</v>
      </c>
      <c r="B1285" s="80" t="s">
        <v>1816</v>
      </c>
      <c r="C1285" s="80" t="s">
        <v>11505</v>
      </c>
      <c r="D1285" s="80" t="s">
        <v>11589</v>
      </c>
      <c r="E1285" s="80" t="s">
        <v>1767</v>
      </c>
      <c r="F1285" s="80" t="s">
        <v>11617</v>
      </c>
      <c r="G1285" s="80" t="s">
        <v>9744</v>
      </c>
      <c r="H1285" s="80" t="s">
        <v>11612</v>
      </c>
      <c r="I1285" s="80" t="s">
        <v>5377</v>
      </c>
      <c r="K1285" s="80" t="s">
        <v>12337</v>
      </c>
      <c r="L1285" s="80" t="s">
        <v>11482</v>
      </c>
      <c r="M1285" s="80" t="s">
        <v>11566</v>
      </c>
      <c r="N1285" s="80" t="s">
        <v>11808</v>
      </c>
      <c r="O1285" s="80" t="s">
        <v>11894</v>
      </c>
      <c r="P1285" s="80" t="s">
        <v>11895</v>
      </c>
      <c r="Q1285" s="80" t="s">
        <v>5374</v>
      </c>
      <c r="R1285" s="80" t="s">
        <v>11896</v>
      </c>
      <c r="S1285" s="80" t="s">
        <v>1768</v>
      </c>
      <c r="T1285" s="80" t="s">
        <v>1767</v>
      </c>
      <c r="U1285" s="110">
        <v>6.75</v>
      </c>
      <c r="V1285" s="110">
        <v>33.75</v>
      </c>
      <c r="W1285" s="91">
        <v>1.6875</v>
      </c>
      <c r="X1285" s="91">
        <v>16.875</v>
      </c>
      <c r="Y1285" s="110" t="s">
        <v>7087</v>
      </c>
      <c r="Z1285" s="110" t="s">
        <v>1</v>
      </c>
      <c r="AB1285" s="133" t="s">
        <v>12082</v>
      </c>
      <c r="AC1285" s="133" t="s">
        <v>12082</v>
      </c>
      <c r="AD1285" s="133" t="s">
        <v>1759</v>
      </c>
      <c r="AE1285" s="79">
        <v>10</v>
      </c>
      <c r="AF1285" s="79" t="s">
        <v>12125</v>
      </c>
      <c r="AG1285" s="134">
        <v>1.375</v>
      </c>
      <c r="AH1285" s="134">
        <v>5</v>
      </c>
      <c r="AI1285" s="134">
        <v>5</v>
      </c>
      <c r="AJ1285" s="134">
        <v>0.216</v>
      </c>
      <c r="AK1285" s="134">
        <v>10.574999999999999</v>
      </c>
      <c r="AL1285" s="134">
        <v>9.4499999999999993</v>
      </c>
      <c r="AM1285" s="134">
        <v>5.5250000000000004</v>
      </c>
      <c r="AN1285" s="134">
        <v>2.4900000000000002</v>
      </c>
      <c r="AO1285" s="134">
        <v>0.32</v>
      </c>
      <c r="AP1285" s="134">
        <v>5.5E-2</v>
      </c>
      <c r="AQ1285" s="134">
        <v>5</v>
      </c>
      <c r="AR1285" s="134">
        <v>5</v>
      </c>
      <c r="AS1285" s="134">
        <v>6.0000000000000001E-3</v>
      </c>
      <c r="AT1285" s="133" t="s">
        <v>1795</v>
      </c>
      <c r="AU1285" s="133" t="s">
        <v>1760</v>
      </c>
      <c r="AV1285" s="133" t="s">
        <v>9601</v>
      </c>
      <c r="AW1285" s="133" t="s">
        <v>9630</v>
      </c>
    </row>
    <row r="1286" spans="1:49" x14ac:dyDescent="0.25">
      <c r="A1286" s="80" t="s">
        <v>1776</v>
      </c>
      <c r="B1286" s="80" t="s">
        <v>1784</v>
      </c>
      <c r="C1286" s="80" t="s">
        <v>10126</v>
      </c>
      <c r="D1286" s="80" t="s">
        <v>10127</v>
      </c>
      <c r="E1286" s="80" t="s">
        <v>1799</v>
      </c>
      <c r="F1286" s="80" t="s">
        <v>10530</v>
      </c>
      <c r="G1286" s="80" t="s">
        <v>9785</v>
      </c>
      <c r="H1286" s="80" t="s">
        <v>10531</v>
      </c>
      <c r="I1286" s="80" t="s">
        <v>1798</v>
      </c>
      <c r="K1286" s="80" t="s">
        <v>12353</v>
      </c>
      <c r="L1286" s="80" t="s">
        <v>1155</v>
      </c>
      <c r="M1286" s="80" t="s">
        <v>2810</v>
      </c>
      <c r="N1286" s="80" t="s">
        <v>3376</v>
      </c>
      <c r="O1286" s="80" t="s">
        <v>3825</v>
      </c>
      <c r="P1286" s="80" t="s">
        <v>1</v>
      </c>
      <c r="Q1286" s="80" t="s">
        <v>5381</v>
      </c>
      <c r="R1286" s="80" t="s">
        <v>6389</v>
      </c>
      <c r="S1286" s="80" t="s">
        <v>1759</v>
      </c>
      <c r="T1286" s="80" t="s">
        <v>1759</v>
      </c>
      <c r="U1286" s="110">
        <v>300.8</v>
      </c>
      <c r="V1286" s="110">
        <v>150.4</v>
      </c>
      <c r="W1286" s="91">
        <v>132.35</v>
      </c>
      <c r="X1286" s="91">
        <v>132.35</v>
      </c>
      <c r="Y1286" s="110" t="s">
        <v>7087</v>
      </c>
      <c r="Z1286" s="110" t="s">
        <v>1</v>
      </c>
      <c r="AB1286" s="133" t="s">
        <v>8099</v>
      </c>
      <c r="AC1286" s="133" t="s">
        <v>8099</v>
      </c>
      <c r="AD1286" s="133" t="s">
        <v>1759</v>
      </c>
      <c r="AE1286" s="79">
        <v>1</v>
      </c>
      <c r="AF1286" s="79" t="s">
        <v>15798</v>
      </c>
      <c r="AG1286" s="134"/>
      <c r="AH1286" s="134"/>
      <c r="AI1286" s="134"/>
      <c r="AJ1286" s="134"/>
      <c r="AK1286" s="134">
        <v>51.125</v>
      </c>
      <c r="AL1286" s="134">
        <v>16.312999999999999</v>
      </c>
      <c r="AM1286" s="134">
        <v>10.063000000000001</v>
      </c>
      <c r="AN1286" s="134">
        <v>26.27</v>
      </c>
      <c r="AO1286" s="134">
        <v>4.8559999999999999</v>
      </c>
      <c r="AP1286" s="134"/>
      <c r="AQ1286" s="134"/>
      <c r="AR1286" s="134"/>
      <c r="AS1286" s="134"/>
      <c r="AT1286" s="133" t="s">
        <v>1764</v>
      </c>
      <c r="AU1286" s="133" t="s">
        <v>1769</v>
      </c>
      <c r="AV1286" s="133" t="s">
        <v>9598</v>
      </c>
      <c r="AW1286" s="133" t="s">
        <v>9630</v>
      </c>
    </row>
    <row r="1287" spans="1:49" x14ac:dyDescent="0.25">
      <c r="A1287" s="80" t="s">
        <v>1779</v>
      </c>
      <c r="B1287" s="80" t="s">
        <v>1797</v>
      </c>
      <c r="C1287" s="80" t="s">
        <v>10142</v>
      </c>
      <c r="D1287" s="80" t="s">
        <v>10143</v>
      </c>
      <c r="E1287" s="80" t="s">
        <v>1788</v>
      </c>
      <c r="F1287" s="80" t="s">
        <v>10144</v>
      </c>
      <c r="G1287" s="80" t="s">
        <v>9700</v>
      </c>
      <c r="H1287" s="80" t="s">
        <v>10145</v>
      </c>
      <c r="I1287" s="80" t="s">
        <v>5377</v>
      </c>
      <c r="K1287" s="80" t="s">
        <v>1820</v>
      </c>
      <c r="L1287" s="80" t="s">
        <v>1253</v>
      </c>
      <c r="M1287" s="80" t="s">
        <v>3062</v>
      </c>
      <c r="N1287" s="80" t="s">
        <v>3461</v>
      </c>
      <c r="O1287" s="80" t="s">
        <v>3922</v>
      </c>
      <c r="P1287" s="80" t="s">
        <v>5139</v>
      </c>
      <c r="Q1287" s="80" t="s">
        <v>5374</v>
      </c>
      <c r="R1287" s="80" t="s">
        <v>6650</v>
      </c>
      <c r="S1287" s="80" t="s">
        <v>1759</v>
      </c>
      <c r="T1287" s="80" t="s">
        <v>1758</v>
      </c>
      <c r="U1287" s="110">
        <v>9.9499999999999993</v>
      </c>
      <c r="V1287" s="110">
        <v>29.85</v>
      </c>
      <c r="W1287" s="91">
        <v>2.4874999999999998</v>
      </c>
      <c r="X1287" s="91">
        <v>14.925000000000001</v>
      </c>
      <c r="Y1287" s="110" t="s">
        <v>7087</v>
      </c>
      <c r="Z1287" s="110" t="s">
        <v>1</v>
      </c>
      <c r="AB1287" s="133" t="s">
        <v>8360</v>
      </c>
      <c r="AC1287" s="133" t="s">
        <v>8360</v>
      </c>
      <c r="AD1287" s="133" t="s">
        <v>1759</v>
      </c>
      <c r="AE1287" s="79">
        <v>6</v>
      </c>
      <c r="AF1287" s="79" t="s">
        <v>11092</v>
      </c>
      <c r="AG1287" s="134">
        <v>0.3</v>
      </c>
      <c r="AH1287" s="134">
        <v>7.5</v>
      </c>
      <c r="AI1287" s="134">
        <v>14.5</v>
      </c>
      <c r="AJ1287" s="134">
        <v>0.22800000000000001</v>
      </c>
      <c r="AK1287" s="134">
        <v>14.824999999999999</v>
      </c>
      <c r="AL1287" s="134">
        <v>8.4499999999999993</v>
      </c>
      <c r="AM1287" s="134">
        <v>5.125</v>
      </c>
      <c r="AN1287" s="134">
        <v>1.8080000000000001</v>
      </c>
      <c r="AO1287" s="134">
        <v>0.372</v>
      </c>
      <c r="AP1287" s="134">
        <v>0.01</v>
      </c>
      <c r="AQ1287" s="134">
        <v>102</v>
      </c>
      <c r="AR1287" s="134">
        <v>54</v>
      </c>
      <c r="AS1287" s="134"/>
      <c r="AT1287" s="133" t="s">
        <v>7066</v>
      </c>
      <c r="AU1287" s="133" t="s">
        <v>7075</v>
      </c>
      <c r="AV1287" s="133" t="s">
        <v>9601</v>
      </c>
      <c r="AW1287" s="133" t="s">
        <v>9630</v>
      </c>
    </row>
    <row r="1288" spans="1:49" x14ac:dyDescent="0.25">
      <c r="A1288" s="80" t="s">
        <v>1800</v>
      </c>
      <c r="B1288" s="80" t="s">
        <v>1815</v>
      </c>
      <c r="C1288" s="80" t="s">
        <v>10678</v>
      </c>
      <c r="D1288" s="80" t="s">
        <v>10679</v>
      </c>
      <c r="E1288" s="80" t="s">
        <v>1767</v>
      </c>
      <c r="F1288" s="80" t="s">
        <v>10680</v>
      </c>
      <c r="G1288" s="80" t="s">
        <v>9785</v>
      </c>
      <c r="H1288" s="80" t="s">
        <v>10681</v>
      </c>
      <c r="I1288" s="80" t="s">
        <v>5376</v>
      </c>
      <c r="K1288" s="80" t="s">
        <v>12342</v>
      </c>
      <c r="L1288" s="80" t="s">
        <v>12200</v>
      </c>
      <c r="M1288" s="80" t="s">
        <v>12617</v>
      </c>
      <c r="N1288" s="80" t="s">
        <v>10961</v>
      </c>
      <c r="O1288" s="80" t="s">
        <v>3822</v>
      </c>
      <c r="P1288" s="80" t="s">
        <v>1</v>
      </c>
      <c r="Q1288" s="80" t="s">
        <v>5374</v>
      </c>
      <c r="R1288" s="80" t="s">
        <v>12618</v>
      </c>
      <c r="S1288" s="80" t="s">
        <v>1759</v>
      </c>
      <c r="T1288" s="80" t="s">
        <v>1759</v>
      </c>
      <c r="U1288" s="110">
        <v>498</v>
      </c>
      <c r="V1288" s="110">
        <v>249</v>
      </c>
      <c r="W1288" s="91">
        <v>186.75</v>
      </c>
      <c r="X1288" s="91">
        <v>186.75</v>
      </c>
      <c r="Y1288" s="110" t="s">
        <v>7087</v>
      </c>
      <c r="Z1288" s="110" t="s">
        <v>1</v>
      </c>
      <c r="AB1288" s="133" t="s">
        <v>13020</v>
      </c>
      <c r="AC1288" s="133" t="s">
        <v>13020</v>
      </c>
      <c r="AD1288" s="133" t="s">
        <v>1759</v>
      </c>
      <c r="AE1288" s="79">
        <v>1</v>
      </c>
      <c r="AF1288" s="79" t="s">
        <v>15798</v>
      </c>
      <c r="AG1288" s="134"/>
      <c r="AH1288" s="134"/>
      <c r="AI1288" s="134"/>
      <c r="AJ1288" s="134"/>
      <c r="AK1288" s="134">
        <v>24.437999999999999</v>
      </c>
      <c r="AL1288" s="134">
        <v>15.938000000000001</v>
      </c>
      <c r="AM1288" s="134">
        <v>9.625</v>
      </c>
      <c r="AN1288" s="134">
        <v>12.94</v>
      </c>
      <c r="AO1288" s="134">
        <v>2.169</v>
      </c>
      <c r="AP1288" s="134"/>
      <c r="AQ1288" s="134"/>
      <c r="AR1288" s="134"/>
      <c r="AS1288" s="134"/>
      <c r="AT1288" s="133" t="s">
        <v>7065</v>
      </c>
      <c r="AU1288" s="133" t="s">
        <v>7065</v>
      </c>
      <c r="AV1288" s="133" t="s">
        <v>9601</v>
      </c>
      <c r="AW1288" s="133" t="s">
        <v>9630</v>
      </c>
    </row>
    <row r="1289" spans="1:49" x14ac:dyDescent="0.25">
      <c r="A1289" s="80" t="s">
        <v>1798</v>
      </c>
      <c r="B1289" s="80" t="s">
        <v>1780</v>
      </c>
      <c r="C1289" s="80" t="s">
        <v>10126</v>
      </c>
      <c r="D1289" s="80" t="s">
        <v>10127</v>
      </c>
      <c r="E1289" s="80" t="s">
        <v>1799</v>
      </c>
      <c r="F1289" s="80" t="s">
        <v>11063</v>
      </c>
      <c r="G1289" s="80" t="s">
        <v>9785</v>
      </c>
      <c r="H1289" s="80" t="s">
        <v>11621</v>
      </c>
      <c r="I1289" s="80" t="s">
        <v>1798</v>
      </c>
      <c r="K1289" s="80" t="s">
        <v>14018</v>
      </c>
      <c r="L1289" s="80" t="s">
        <v>11065</v>
      </c>
      <c r="M1289" s="80" t="s">
        <v>11066</v>
      </c>
      <c r="N1289" s="80" t="s">
        <v>3376</v>
      </c>
      <c r="O1289" s="80" t="s">
        <v>3825</v>
      </c>
      <c r="P1289" s="80" t="s">
        <v>1</v>
      </c>
      <c r="Q1289" s="80" t="s">
        <v>5381</v>
      </c>
      <c r="R1289" s="80" t="s">
        <v>11897</v>
      </c>
      <c r="S1289" s="80" t="s">
        <v>1759</v>
      </c>
      <c r="T1289" s="80" t="s">
        <v>1759</v>
      </c>
      <c r="U1289" s="110">
        <v>354.4</v>
      </c>
      <c r="V1289" s="110">
        <v>177.2</v>
      </c>
      <c r="W1289" s="91">
        <v>155.94</v>
      </c>
      <c r="X1289" s="91">
        <v>155.94</v>
      </c>
      <c r="Y1289" s="110" t="s">
        <v>7087</v>
      </c>
      <c r="Z1289" s="110" t="s">
        <v>1</v>
      </c>
      <c r="AB1289" s="133" t="s">
        <v>11069</v>
      </c>
      <c r="AC1289" s="133" t="s">
        <v>11069</v>
      </c>
      <c r="AD1289" s="133" t="s">
        <v>1759</v>
      </c>
      <c r="AE1289" s="79">
        <v>1</v>
      </c>
      <c r="AF1289" s="79" t="s">
        <v>15798</v>
      </c>
      <c r="AG1289" s="134"/>
      <c r="AH1289" s="134"/>
      <c r="AI1289" s="134"/>
      <c r="AJ1289" s="134"/>
      <c r="AK1289" s="134">
        <v>18.687999999999999</v>
      </c>
      <c r="AL1289" s="134">
        <v>10.5</v>
      </c>
      <c r="AM1289" s="134">
        <v>46.688000000000002</v>
      </c>
      <c r="AN1289" s="134">
        <v>57</v>
      </c>
      <c r="AO1289" s="134">
        <v>5.3019999999999996</v>
      </c>
      <c r="AP1289" s="134"/>
      <c r="AQ1289" s="134"/>
      <c r="AR1289" s="134"/>
      <c r="AS1289" s="134"/>
      <c r="AT1289" s="133" t="s">
        <v>1774</v>
      </c>
      <c r="AU1289" s="133" t="s">
        <v>1764</v>
      </c>
      <c r="AV1289" s="133" t="s">
        <v>9598</v>
      </c>
      <c r="AW1289" s="133" t="s">
        <v>9630</v>
      </c>
    </row>
    <row r="1290" spans="1:49" x14ac:dyDescent="0.25">
      <c r="A1290" s="80" t="s">
        <v>1776</v>
      </c>
      <c r="B1290" s="80" t="s">
        <v>1784</v>
      </c>
      <c r="C1290" s="80" t="s">
        <v>10126</v>
      </c>
      <c r="D1290" s="80" t="s">
        <v>10127</v>
      </c>
      <c r="E1290" s="80" t="s">
        <v>1799</v>
      </c>
      <c r="F1290" s="80" t="s">
        <v>10532</v>
      </c>
      <c r="G1290" s="80" t="s">
        <v>9785</v>
      </c>
      <c r="H1290" s="80" t="s">
        <v>10533</v>
      </c>
      <c r="I1290" s="80" t="s">
        <v>1798</v>
      </c>
      <c r="K1290" s="80" t="s">
        <v>12327</v>
      </c>
      <c r="L1290" s="80" t="s">
        <v>995</v>
      </c>
      <c r="M1290" s="80" t="s">
        <v>2812</v>
      </c>
      <c r="N1290" s="80" t="s">
        <v>3436</v>
      </c>
      <c r="O1290" s="80" t="s">
        <v>3825</v>
      </c>
      <c r="P1290" s="80" t="s">
        <v>1</v>
      </c>
      <c r="Q1290" s="80" t="s">
        <v>5381</v>
      </c>
      <c r="R1290" s="80" t="s">
        <v>6392</v>
      </c>
      <c r="S1290" s="80" t="s">
        <v>1759</v>
      </c>
      <c r="T1290" s="80" t="s">
        <v>1759</v>
      </c>
      <c r="U1290" s="110">
        <v>656.4</v>
      </c>
      <c r="V1290" s="110">
        <v>328.2</v>
      </c>
      <c r="W1290" s="91">
        <v>288.82</v>
      </c>
      <c r="X1290" s="91">
        <v>288.82</v>
      </c>
      <c r="Y1290" s="110" t="s">
        <v>7087</v>
      </c>
      <c r="Z1290" s="110" t="s">
        <v>1</v>
      </c>
      <c r="AB1290" s="133" t="s">
        <v>8102</v>
      </c>
      <c r="AC1290" s="133" t="s">
        <v>8102</v>
      </c>
      <c r="AD1290" s="133" t="s">
        <v>1759</v>
      </c>
      <c r="AE1290" s="79">
        <v>1</v>
      </c>
      <c r="AF1290" s="79" t="s">
        <v>15798</v>
      </c>
      <c r="AG1290" s="134"/>
      <c r="AH1290" s="134"/>
      <c r="AI1290" s="134"/>
      <c r="AJ1290" s="134"/>
      <c r="AK1290" s="134">
        <v>51.125</v>
      </c>
      <c r="AL1290" s="134">
        <v>16.312999999999999</v>
      </c>
      <c r="AM1290" s="134">
        <v>10.063000000000001</v>
      </c>
      <c r="AN1290" s="134">
        <v>49.76</v>
      </c>
      <c r="AO1290" s="134">
        <v>4.8559999999999999</v>
      </c>
      <c r="AP1290" s="134"/>
      <c r="AQ1290" s="134"/>
      <c r="AR1290" s="134"/>
      <c r="AS1290" s="134"/>
      <c r="AT1290" s="133" t="s">
        <v>1764</v>
      </c>
      <c r="AU1290" s="133" t="s">
        <v>1769</v>
      </c>
      <c r="AV1290" s="133" t="s">
        <v>9598</v>
      </c>
      <c r="AW1290" s="133" t="s">
        <v>9630</v>
      </c>
    </row>
    <row r="1291" spans="1:49" x14ac:dyDescent="0.25">
      <c r="A1291" s="80" t="s">
        <v>1779</v>
      </c>
      <c r="B1291" s="80" t="s">
        <v>1797</v>
      </c>
      <c r="C1291" s="80" t="s">
        <v>9790</v>
      </c>
      <c r="D1291" s="80" t="s">
        <v>9791</v>
      </c>
      <c r="E1291" s="80" t="s">
        <v>1785</v>
      </c>
      <c r="F1291" s="80" t="s">
        <v>9792</v>
      </c>
      <c r="G1291" s="80" t="s">
        <v>9726</v>
      </c>
      <c r="H1291" s="80" t="s">
        <v>9793</v>
      </c>
      <c r="I1291" s="80" t="s">
        <v>5377</v>
      </c>
      <c r="K1291" s="80" t="s">
        <v>1820</v>
      </c>
      <c r="L1291" s="80" t="s">
        <v>876</v>
      </c>
      <c r="M1291" s="80" t="s">
        <v>3065</v>
      </c>
      <c r="N1291" s="80" t="s">
        <v>3461</v>
      </c>
      <c r="O1291" s="80" t="s">
        <v>3673</v>
      </c>
      <c r="P1291" s="80" t="s">
        <v>5141</v>
      </c>
      <c r="Q1291" s="80" t="s">
        <v>5374</v>
      </c>
      <c r="R1291" s="80" t="s">
        <v>6652</v>
      </c>
      <c r="S1291" s="80" t="s">
        <v>1760</v>
      </c>
      <c r="T1291" s="80" t="s">
        <v>1757</v>
      </c>
      <c r="U1291" s="110">
        <v>5.7</v>
      </c>
      <c r="V1291" s="110">
        <v>34.200000000000003</v>
      </c>
      <c r="W1291" s="91">
        <v>1.8952500000000001</v>
      </c>
      <c r="X1291" s="91">
        <v>22.742999999999999</v>
      </c>
      <c r="Y1291" s="110" t="s">
        <v>14933</v>
      </c>
      <c r="Z1291" s="110" t="s">
        <v>1</v>
      </c>
      <c r="AB1291" s="133" t="s">
        <v>8362</v>
      </c>
      <c r="AC1291" s="133" t="s">
        <v>8362</v>
      </c>
      <c r="AD1291" s="133" t="s">
        <v>1759</v>
      </c>
      <c r="AE1291" s="79">
        <v>12</v>
      </c>
      <c r="AF1291" s="79" t="s">
        <v>11098</v>
      </c>
      <c r="AG1291" s="134">
        <v>3.15</v>
      </c>
      <c r="AH1291" s="134">
        <v>3.15</v>
      </c>
      <c r="AI1291" s="134">
        <v>5.51</v>
      </c>
      <c r="AJ1291" s="134">
        <v>0.153</v>
      </c>
      <c r="AK1291" s="134">
        <v>10.039999999999999</v>
      </c>
      <c r="AL1291" s="134">
        <v>6.69</v>
      </c>
      <c r="AM1291" s="134">
        <v>8.4600000000000009</v>
      </c>
      <c r="AN1291" s="134">
        <v>1.91</v>
      </c>
      <c r="AO1291" s="134">
        <v>0.32900000000000001</v>
      </c>
      <c r="AP1291" s="134">
        <v>3.75</v>
      </c>
      <c r="AQ1291" s="134">
        <v>3.125</v>
      </c>
      <c r="AR1291" s="134">
        <v>3.125</v>
      </c>
      <c r="AS1291" s="134"/>
      <c r="AT1291" s="133" t="s">
        <v>9567</v>
      </c>
      <c r="AU1291" s="133" t="s">
        <v>7065</v>
      </c>
      <c r="AV1291" s="133" t="s">
        <v>9608</v>
      </c>
      <c r="AW1291" s="133" t="s">
        <v>9629</v>
      </c>
    </row>
    <row r="1292" spans="1:49" x14ac:dyDescent="0.25">
      <c r="A1292" s="80" t="s">
        <v>1800</v>
      </c>
      <c r="B1292" s="80" t="s">
        <v>1815</v>
      </c>
      <c r="C1292" s="80" t="s">
        <v>10536</v>
      </c>
      <c r="D1292" s="80" t="s">
        <v>10537</v>
      </c>
      <c r="E1292" s="80" t="s">
        <v>1767</v>
      </c>
      <c r="F1292" s="80" t="s">
        <v>10538</v>
      </c>
      <c r="G1292" s="80" t="s">
        <v>9785</v>
      </c>
      <c r="H1292" s="80" t="s">
        <v>10539</v>
      </c>
      <c r="I1292" s="80" t="s">
        <v>5377</v>
      </c>
      <c r="K1292" s="80" t="s">
        <v>12342</v>
      </c>
      <c r="L1292" s="80" t="s">
        <v>12201</v>
      </c>
      <c r="M1292" s="80" t="s">
        <v>12621</v>
      </c>
      <c r="N1292" s="80" t="s">
        <v>12622</v>
      </c>
      <c r="O1292" s="80" t="s">
        <v>3822</v>
      </c>
      <c r="P1292" s="80" t="s">
        <v>1</v>
      </c>
      <c r="Q1292" s="80" t="s">
        <v>5374</v>
      </c>
      <c r="R1292" s="80" t="s">
        <v>12623</v>
      </c>
      <c r="S1292" s="80" t="s">
        <v>1759</v>
      </c>
      <c r="T1292" s="80" t="s">
        <v>1759</v>
      </c>
      <c r="U1292" s="110">
        <v>423.9</v>
      </c>
      <c r="V1292" s="110">
        <v>211.95</v>
      </c>
      <c r="W1292" s="91">
        <v>105.98</v>
      </c>
      <c r="X1292" s="91">
        <v>105.98</v>
      </c>
      <c r="Y1292" s="110" t="s">
        <v>7087</v>
      </c>
      <c r="Z1292" s="110" t="s">
        <v>1</v>
      </c>
      <c r="AB1292" s="133" t="s">
        <v>13021</v>
      </c>
      <c r="AC1292" s="133" t="s">
        <v>13021</v>
      </c>
      <c r="AD1292" s="133" t="s">
        <v>1759</v>
      </c>
      <c r="AE1292" s="79">
        <v>1</v>
      </c>
      <c r="AF1292" s="79" t="s">
        <v>15798</v>
      </c>
      <c r="AG1292" s="134"/>
      <c r="AH1292" s="134"/>
      <c r="AI1292" s="134"/>
      <c r="AJ1292" s="134"/>
      <c r="AK1292" s="134">
        <v>24.437999999999999</v>
      </c>
      <c r="AL1292" s="134">
        <v>15.938000000000001</v>
      </c>
      <c r="AM1292" s="134">
        <v>9.625</v>
      </c>
      <c r="AN1292" s="134">
        <v>17.146000000000001</v>
      </c>
      <c r="AO1292" s="134">
        <v>2.169</v>
      </c>
      <c r="AP1292" s="134"/>
      <c r="AQ1292" s="134"/>
      <c r="AR1292" s="134"/>
      <c r="AS1292" s="134"/>
      <c r="AT1292" s="133" t="s">
        <v>7065</v>
      </c>
      <c r="AU1292" s="133" t="s">
        <v>7065</v>
      </c>
      <c r="AV1292" s="133" t="s">
        <v>9603</v>
      </c>
      <c r="AW1292" s="133" t="s">
        <v>9630</v>
      </c>
    </row>
    <row r="1293" spans="1:49" x14ac:dyDescent="0.25">
      <c r="A1293" s="80" t="s">
        <v>1800</v>
      </c>
      <c r="B1293" s="80" t="s">
        <v>1813</v>
      </c>
      <c r="C1293" s="80" t="s">
        <v>10600</v>
      </c>
      <c r="D1293" s="80" t="s">
        <v>10601</v>
      </c>
      <c r="E1293" s="80" t="s">
        <v>1811</v>
      </c>
      <c r="F1293" s="80" t="s">
        <v>10602</v>
      </c>
      <c r="G1293" s="80" t="s">
        <v>9685</v>
      </c>
      <c r="H1293" s="80" t="s">
        <v>10603</v>
      </c>
      <c r="I1293" s="80" t="s">
        <v>5376</v>
      </c>
      <c r="K1293" s="80" t="s">
        <v>12337</v>
      </c>
      <c r="L1293" s="80" t="s">
        <v>11483</v>
      </c>
      <c r="M1293" s="80" t="s">
        <v>15500</v>
      </c>
      <c r="N1293" s="80" t="s">
        <v>3432</v>
      </c>
      <c r="O1293" s="80" t="s">
        <v>3859</v>
      </c>
      <c r="P1293" s="80" t="s">
        <v>1</v>
      </c>
      <c r="Q1293" s="80" t="s">
        <v>5374</v>
      </c>
      <c r="R1293" s="80" t="s">
        <v>11898</v>
      </c>
      <c r="S1293" s="80" t="s">
        <v>1760</v>
      </c>
      <c r="T1293" s="80" t="s">
        <v>1757</v>
      </c>
      <c r="U1293" s="110">
        <v>8.9</v>
      </c>
      <c r="V1293" s="110">
        <v>53.4</v>
      </c>
      <c r="W1293" s="91">
        <v>3.1150000000000002</v>
      </c>
      <c r="X1293" s="91">
        <v>37.380000000000003</v>
      </c>
      <c r="Y1293" s="110" t="s">
        <v>7087</v>
      </c>
      <c r="Z1293" s="110" t="s">
        <v>1</v>
      </c>
      <c r="AB1293" s="133" t="s">
        <v>12083</v>
      </c>
      <c r="AC1293" s="133" t="s">
        <v>12083</v>
      </c>
      <c r="AD1293" s="133" t="s">
        <v>1759</v>
      </c>
      <c r="AE1293" s="79">
        <v>12</v>
      </c>
      <c r="AF1293" s="79" t="s">
        <v>11315</v>
      </c>
      <c r="AG1293" s="134">
        <v>1.25</v>
      </c>
      <c r="AH1293" s="134">
        <v>12.125</v>
      </c>
      <c r="AI1293" s="134">
        <v>9.25</v>
      </c>
      <c r="AJ1293" s="134">
        <v>0.438</v>
      </c>
      <c r="AK1293" s="134">
        <v>14</v>
      </c>
      <c r="AL1293" s="134">
        <v>12.563000000000001</v>
      </c>
      <c r="AM1293" s="134">
        <v>10.125</v>
      </c>
      <c r="AN1293" s="134">
        <v>6.1159999999999997</v>
      </c>
      <c r="AO1293" s="134">
        <v>1.0309999999999999</v>
      </c>
      <c r="AP1293" s="134">
        <v>1</v>
      </c>
      <c r="AQ1293" s="134">
        <v>12</v>
      </c>
      <c r="AR1293" s="134">
        <v>9.25</v>
      </c>
      <c r="AS1293" s="134">
        <v>6.9000000000000006E-2</v>
      </c>
      <c r="AT1293" s="133" t="s">
        <v>7075</v>
      </c>
      <c r="AU1293" s="133" t="s">
        <v>1764</v>
      </c>
      <c r="AV1293" s="133" t="s">
        <v>9603</v>
      </c>
      <c r="AW1293" s="133" t="s">
        <v>9630</v>
      </c>
    </row>
    <row r="1294" spans="1:49" x14ac:dyDescent="0.25">
      <c r="A1294" s="80" t="s">
        <v>1776</v>
      </c>
      <c r="B1294" s="80" t="s">
        <v>1777</v>
      </c>
      <c r="C1294" s="80" t="s">
        <v>10522</v>
      </c>
      <c r="D1294" s="80" t="s">
        <v>10523</v>
      </c>
      <c r="E1294" s="80" t="s">
        <v>1765</v>
      </c>
      <c r="F1294" s="80" t="s">
        <v>10534</v>
      </c>
      <c r="G1294" s="80" t="s">
        <v>9785</v>
      </c>
      <c r="H1294" s="80" t="s">
        <v>10535</v>
      </c>
      <c r="I1294" s="80" t="s">
        <v>9635</v>
      </c>
      <c r="K1294" s="80" t="s">
        <v>13933</v>
      </c>
      <c r="L1294" s="80" t="s">
        <v>1305</v>
      </c>
      <c r="M1294" s="80" t="s">
        <v>2817</v>
      </c>
      <c r="N1294" s="80" t="s">
        <v>3363</v>
      </c>
      <c r="O1294" s="80" t="s">
        <v>3822</v>
      </c>
      <c r="P1294" s="80" t="s">
        <v>1</v>
      </c>
      <c r="Q1294" s="80" t="s">
        <v>5374</v>
      </c>
      <c r="R1294" s="80" t="s">
        <v>6398</v>
      </c>
      <c r="S1294" s="80" t="s">
        <v>1759</v>
      </c>
      <c r="T1294" s="80" t="s">
        <v>1759</v>
      </c>
      <c r="U1294" s="110">
        <v>84</v>
      </c>
      <c r="V1294" s="110">
        <v>42</v>
      </c>
      <c r="W1294" s="91">
        <v>31.5</v>
      </c>
      <c r="X1294" s="91">
        <v>31.5</v>
      </c>
      <c r="Y1294" s="110" t="s">
        <v>7087</v>
      </c>
      <c r="Z1294" s="110" t="s">
        <v>1</v>
      </c>
      <c r="AB1294" s="133" t="s">
        <v>8108</v>
      </c>
      <c r="AC1294" s="133" t="s">
        <v>8108</v>
      </c>
      <c r="AD1294" s="133" t="s">
        <v>1759</v>
      </c>
      <c r="AE1294" s="79">
        <v>1</v>
      </c>
      <c r="AF1294" s="79" t="s">
        <v>15798</v>
      </c>
      <c r="AG1294" s="134"/>
      <c r="AH1294" s="134"/>
      <c r="AI1294" s="134"/>
      <c r="AJ1294" s="134"/>
      <c r="AK1294" s="134">
        <v>24.437999999999999</v>
      </c>
      <c r="AL1294" s="134">
        <v>15.938000000000001</v>
      </c>
      <c r="AM1294" s="134">
        <v>9.625</v>
      </c>
      <c r="AN1294" s="134">
        <v>7.16</v>
      </c>
      <c r="AO1294" s="134">
        <v>2.169</v>
      </c>
      <c r="AP1294" s="134"/>
      <c r="AQ1294" s="134"/>
      <c r="AR1294" s="134"/>
      <c r="AS1294" s="134"/>
      <c r="AT1294" s="133" t="s">
        <v>7065</v>
      </c>
      <c r="AU1294" s="133" t="s">
        <v>7065</v>
      </c>
      <c r="AV1294" s="133" t="s">
        <v>9597</v>
      </c>
      <c r="AW1294" s="133" t="s">
        <v>9630</v>
      </c>
    </row>
    <row r="1295" spans="1:49" x14ac:dyDescent="0.25">
      <c r="A1295" s="80" t="s">
        <v>1800</v>
      </c>
      <c r="B1295" s="80" t="s">
        <v>1815</v>
      </c>
      <c r="C1295" s="80" t="s">
        <v>10540</v>
      </c>
      <c r="D1295" s="80" t="s">
        <v>10541</v>
      </c>
      <c r="E1295" s="80" t="s">
        <v>1767</v>
      </c>
      <c r="F1295" s="80" t="s">
        <v>10542</v>
      </c>
      <c r="G1295" s="80" t="s">
        <v>9785</v>
      </c>
      <c r="H1295" s="80" t="s">
        <v>10543</v>
      </c>
      <c r="I1295" s="80" t="s">
        <v>5377</v>
      </c>
      <c r="K1295" s="80" t="s">
        <v>12342</v>
      </c>
      <c r="L1295" s="80" t="s">
        <v>12202</v>
      </c>
      <c r="M1295" s="80" t="s">
        <v>12625</v>
      </c>
      <c r="N1295" s="80" t="s">
        <v>12622</v>
      </c>
      <c r="O1295" s="80" t="s">
        <v>3825</v>
      </c>
      <c r="P1295" s="80" t="s">
        <v>1</v>
      </c>
      <c r="Q1295" s="80" t="s">
        <v>5374</v>
      </c>
      <c r="R1295" s="80" t="s">
        <v>12626</v>
      </c>
      <c r="S1295" s="80" t="s">
        <v>1759</v>
      </c>
      <c r="T1295" s="80" t="s">
        <v>1759</v>
      </c>
      <c r="U1295" s="110">
        <v>800.25</v>
      </c>
      <c r="V1295" s="110">
        <v>400.125</v>
      </c>
      <c r="W1295" s="91">
        <v>200.0625</v>
      </c>
      <c r="X1295" s="91">
        <v>200.0625</v>
      </c>
      <c r="Y1295" s="110" t="s">
        <v>7087</v>
      </c>
      <c r="Z1295" s="110" t="s">
        <v>1</v>
      </c>
      <c r="AB1295" s="133" t="s">
        <v>13022</v>
      </c>
      <c r="AC1295" s="133" t="s">
        <v>13022</v>
      </c>
      <c r="AD1295" s="133" t="s">
        <v>1759</v>
      </c>
      <c r="AE1295" s="79">
        <v>1</v>
      </c>
      <c r="AF1295" s="79" t="s">
        <v>15798</v>
      </c>
      <c r="AG1295" s="134"/>
      <c r="AH1295" s="134"/>
      <c r="AI1295" s="134"/>
      <c r="AJ1295" s="134"/>
      <c r="AK1295" s="134">
        <v>48.314999999999998</v>
      </c>
      <c r="AL1295" s="134">
        <v>16.22</v>
      </c>
      <c r="AM1295" s="134">
        <v>9.5950000000000006</v>
      </c>
      <c r="AN1295" s="134">
        <v>34.598999999999997</v>
      </c>
      <c r="AO1295" s="134">
        <v>4.351</v>
      </c>
      <c r="AP1295" s="134"/>
      <c r="AQ1295" s="134"/>
      <c r="AR1295" s="134"/>
      <c r="AS1295" s="134"/>
      <c r="AT1295" s="133" t="s">
        <v>1764</v>
      </c>
      <c r="AU1295" s="133" t="s">
        <v>1769</v>
      </c>
      <c r="AV1295" s="133" t="s">
        <v>9603</v>
      </c>
      <c r="AW1295" s="133" t="s">
        <v>9630</v>
      </c>
    </row>
    <row r="1296" spans="1:49" x14ac:dyDescent="0.25">
      <c r="A1296" s="80" t="s">
        <v>1779</v>
      </c>
      <c r="B1296" s="80" t="s">
        <v>1809</v>
      </c>
      <c r="C1296" s="80" t="s">
        <v>10268</v>
      </c>
      <c r="D1296" s="80" t="s">
        <v>10269</v>
      </c>
      <c r="E1296" s="80" t="s">
        <v>7086</v>
      </c>
      <c r="F1296" s="80" t="s">
        <v>10270</v>
      </c>
      <c r="G1296" s="80" t="s">
        <v>9705</v>
      </c>
      <c r="H1296" s="80" t="s">
        <v>10271</v>
      </c>
      <c r="I1296" s="80" t="s">
        <v>9635</v>
      </c>
      <c r="K1296" s="80" t="s">
        <v>1820</v>
      </c>
      <c r="L1296" s="80" t="s">
        <v>1389</v>
      </c>
      <c r="M1296" s="80" t="s">
        <v>3082</v>
      </c>
      <c r="N1296" s="80" t="s">
        <v>3459</v>
      </c>
      <c r="O1296" s="80" t="s">
        <v>3939</v>
      </c>
      <c r="P1296" s="80" t="s">
        <v>5158</v>
      </c>
      <c r="Q1296" s="80" t="s">
        <v>5374</v>
      </c>
      <c r="R1296" s="80" t="s">
        <v>6671</v>
      </c>
      <c r="S1296" s="80" t="s">
        <v>1759</v>
      </c>
      <c r="T1296" s="80" t="s">
        <v>1757</v>
      </c>
      <c r="U1296" s="110">
        <v>10</v>
      </c>
      <c r="V1296" s="110">
        <v>60</v>
      </c>
      <c r="W1296" s="91">
        <v>4.3499999999999996</v>
      </c>
      <c r="X1296" s="91">
        <v>52.2</v>
      </c>
      <c r="Y1296" s="110" t="s">
        <v>14932</v>
      </c>
      <c r="Z1296" s="110" t="s">
        <v>1</v>
      </c>
      <c r="AB1296" s="133" t="s">
        <v>8381</v>
      </c>
      <c r="AC1296" s="133" t="s">
        <v>9430</v>
      </c>
      <c r="AD1296" s="133" t="s">
        <v>1757</v>
      </c>
      <c r="AE1296" s="79">
        <v>144</v>
      </c>
      <c r="AF1296" s="79" t="s">
        <v>11375</v>
      </c>
      <c r="AG1296" s="134">
        <v>0.25</v>
      </c>
      <c r="AH1296" s="134">
        <v>9.5</v>
      </c>
      <c r="AI1296" s="134">
        <v>9</v>
      </c>
      <c r="AJ1296" s="134">
        <v>0.13100000000000001</v>
      </c>
      <c r="AK1296" s="134">
        <v>9.75</v>
      </c>
      <c r="AL1296" s="134">
        <v>9.25</v>
      </c>
      <c r="AM1296" s="134">
        <v>3.5</v>
      </c>
      <c r="AN1296" s="134">
        <v>1.64</v>
      </c>
      <c r="AO1296" s="134">
        <v>0.183</v>
      </c>
      <c r="AP1296" s="134">
        <v>0.01</v>
      </c>
      <c r="AQ1296" s="134">
        <v>84</v>
      </c>
      <c r="AR1296" s="134">
        <v>7</v>
      </c>
      <c r="AS1296" s="134"/>
      <c r="AT1296" s="133" t="s">
        <v>7076</v>
      </c>
      <c r="AU1296" s="133" t="s">
        <v>7070</v>
      </c>
      <c r="AV1296" s="133" t="s">
        <v>9597</v>
      </c>
      <c r="AW1296" s="133" t="s">
        <v>9629</v>
      </c>
    </row>
    <row r="1297" spans="1:49" x14ac:dyDescent="0.25">
      <c r="A1297" s="80" t="s">
        <v>1800</v>
      </c>
      <c r="B1297" s="80" t="s">
        <v>1816</v>
      </c>
      <c r="C1297" s="80" t="s">
        <v>10492</v>
      </c>
      <c r="D1297" s="80" t="s">
        <v>10493</v>
      </c>
      <c r="E1297" s="80" t="s">
        <v>1767</v>
      </c>
      <c r="F1297" s="80" t="s">
        <v>10494</v>
      </c>
      <c r="G1297" s="80" t="s">
        <v>9700</v>
      </c>
      <c r="H1297" s="80" t="s">
        <v>10145</v>
      </c>
      <c r="I1297" s="80" t="s">
        <v>5377</v>
      </c>
      <c r="K1297" s="80" t="s">
        <v>12337</v>
      </c>
      <c r="L1297" s="80" t="s">
        <v>11484</v>
      </c>
      <c r="M1297" s="80" t="s">
        <v>11567</v>
      </c>
      <c r="N1297" s="80" t="s">
        <v>11899</v>
      </c>
      <c r="O1297" s="80" t="s">
        <v>11900</v>
      </c>
      <c r="P1297" s="80" t="s">
        <v>11901</v>
      </c>
      <c r="Q1297" s="80" t="s">
        <v>5374</v>
      </c>
      <c r="R1297" s="80" t="s">
        <v>11902</v>
      </c>
      <c r="S1297" s="80" t="s">
        <v>1759</v>
      </c>
      <c r="T1297" s="80" t="s">
        <v>1757</v>
      </c>
      <c r="U1297" s="110">
        <v>9.9499999999999993</v>
      </c>
      <c r="V1297" s="110">
        <v>59.7</v>
      </c>
      <c r="W1297" s="91">
        <v>2.4874999999999998</v>
      </c>
      <c r="X1297" s="91">
        <v>29.85</v>
      </c>
      <c r="Y1297" s="110" t="s">
        <v>7087</v>
      </c>
      <c r="Z1297" s="110" t="s">
        <v>1</v>
      </c>
      <c r="AB1297" s="133" t="s">
        <v>12084</v>
      </c>
      <c r="AC1297" s="133" t="s">
        <v>12084</v>
      </c>
      <c r="AD1297" s="133" t="s">
        <v>1759</v>
      </c>
      <c r="AE1297" s="79">
        <v>12</v>
      </c>
      <c r="AF1297" s="79" t="s">
        <v>11152</v>
      </c>
      <c r="AG1297" s="134">
        <v>0.875</v>
      </c>
      <c r="AH1297" s="134">
        <v>7.5</v>
      </c>
      <c r="AI1297" s="134">
        <v>14.5</v>
      </c>
      <c r="AJ1297" s="134">
        <v>0.215</v>
      </c>
      <c r="AK1297" s="134">
        <v>14.824999999999999</v>
      </c>
      <c r="AL1297" s="134">
        <v>8.4499999999999993</v>
      </c>
      <c r="AM1297" s="134">
        <v>9.0250000000000004</v>
      </c>
      <c r="AN1297" s="134">
        <v>3.17</v>
      </c>
      <c r="AO1297" s="134">
        <v>0.65400000000000003</v>
      </c>
      <c r="AP1297" s="134">
        <v>0.1</v>
      </c>
      <c r="AQ1297" s="134">
        <v>54</v>
      </c>
      <c r="AR1297" s="134">
        <v>96</v>
      </c>
      <c r="AS1297" s="134"/>
      <c r="AT1297" s="133" t="s">
        <v>7070</v>
      </c>
      <c r="AU1297" s="133" t="s">
        <v>7065</v>
      </c>
      <c r="AV1297" s="133" t="s">
        <v>9601</v>
      </c>
      <c r="AW1297" s="133" t="s">
        <v>9630</v>
      </c>
    </row>
    <row r="1298" spans="1:49" x14ac:dyDescent="0.25">
      <c r="A1298" s="80" t="s">
        <v>1776</v>
      </c>
      <c r="B1298" s="80" t="s">
        <v>1802</v>
      </c>
      <c r="C1298" s="80" t="s">
        <v>10536</v>
      </c>
      <c r="D1298" s="80" t="s">
        <v>10537</v>
      </c>
      <c r="E1298" s="80" t="s">
        <v>1767</v>
      </c>
      <c r="F1298" s="80" t="s">
        <v>10538</v>
      </c>
      <c r="G1298" s="80" t="s">
        <v>9785</v>
      </c>
      <c r="H1298" s="80" t="s">
        <v>10539</v>
      </c>
      <c r="I1298" s="80" t="s">
        <v>5377</v>
      </c>
      <c r="K1298" s="80" t="s">
        <v>12327</v>
      </c>
      <c r="L1298" s="80" t="s">
        <v>999</v>
      </c>
      <c r="M1298" s="80" t="s">
        <v>2819</v>
      </c>
      <c r="N1298" s="80" t="s">
        <v>3437</v>
      </c>
      <c r="O1298" s="80" t="s">
        <v>3822</v>
      </c>
      <c r="P1298" s="80" t="s">
        <v>1</v>
      </c>
      <c r="Q1298" s="80" t="s">
        <v>5374</v>
      </c>
      <c r="R1298" s="80" t="s">
        <v>6400</v>
      </c>
      <c r="S1298" s="80" t="s">
        <v>1759</v>
      </c>
      <c r="T1298" s="80" t="s">
        <v>1759</v>
      </c>
      <c r="U1298" s="110">
        <v>423.9</v>
      </c>
      <c r="V1298" s="110">
        <v>211.95</v>
      </c>
      <c r="W1298" s="91">
        <v>105.98</v>
      </c>
      <c r="X1298" s="91">
        <v>105.98</v>
      </c>
      <c r="Y1298" s="110" t="s">
        <v>7087</v>
      </c>
      <c r="Z1298" s="110" t="s">
        <v>1</v>
      </c>
      <c r="AB1298" s="133" t="s">
        <v>8110</v>
      </c>
      <c r="AC1298" s="133" t="s">
        <v>8110</v>
      </c>
      <c r="AD1298" s="133" t="s">
        <v>1759</v>
      </c>
      <c r="AE1298" s="79">
        <v>1</v>
      </c>
      <c r="AF1298" s="79" t="s">
        <v>15798</v>
      </c>
      <c r="AG1298" s="134"/>
      <c r="AH1298" s="134"/>
      <c r="AI1298" s="134"/>
      <c r="AJ1298" s="134"/>
      <c r="AK1298" s="134">
        <v>24.437999999999999</v>
      </c>
      <c r="AL1298" s="134">
        <v>15.938000000000001</v>
      </c>
      <c r="AM1298" s="134">
        <v>9.625</v>
      </c>
      <c r="AN1298" s="134">
        <v>13.44</v>
      </c>
      <c r="AO1298" s="134">
        <v>2.169</v>
      </c>
      <c r="AP1298" s="134"/>
      <c r="AQ1298" s="134"/>
      <c r="AR1298" s="134"/>
      <c r="AS1298" s="134"/>
      <c r="AT1298" s="133" t="s">
        <v>7065</v>
      </c>
      <c r="AU1298" s="133" t="s">
        <v>7065</v>
      </c>
      <c r="AV1298" s="133" t="s">
        <v>9601</v>
      </c>
      <c r="AW1298" s="133" t="s">
        <v>9630</v>
      </c>
    </row>
    <row r="1299" spans="1:49" x14ac:dyDescent="0.25">
      <c r="A1299" s="80" t="s">
        <v>1800</v>
      </c>
      <c r="B1299" s="80" t="s">
        <v>1815</v>
      </c>
      <c r="C1299" s="80" t="s">
        <v>10231</v>
      </c>
      <c r="D1299" s="80" t="s">
        <v>10232</v>
      </c>
      <c r="E1299" s="80" t="s">
        <v>1767</v>
      </c>
      <c r="F1299" s="80" t="s">
        <v>9743</v>
      </c>
      <c r="G1299" s="80" t="s">
        <v>9744</v>
      </c>
      <c r="H1299" s="80" t="s">
        <v>9732</v>
      </c>
      <c r="I1299" s="80" t="s">
        <v>5377</v>
      </c>
      <c r="K1299" s="80" t="s">
        <v>12342</v>
      </c>
      <c r="L1299" s="80" t="s">
        <v>12203</v>
      </c>
      <c r="M1299" s="80" t="s">
        <v>12628</v>
      </c>
      <c r="N1299" s="80" t="s">
        <v>12622</v>
      </c>
      <c r="O1299" s="80" t="s">
        <v>3537</v>
      </c>
      <c r="P1299" s="80" t="s">
        <v>14019</v>
      </c>
      <c r="Q1299" s="80" t="s">
        <v>5374</v>
      </c>
      <c r="R1299" s="80" t="s">
        <v>12629</v>
      </c>
      <c r="S1299" s="80" t="s">
        <v>1765</v>
      </c>
      <c r="T1299" s="80" t="s">
        <v>1757</v>
      </c>
      <c r="U1299" s="110">
        <v>5.05</v>
      </c>
      <c r="V1299" s="110">
        <v>30.3</v>
      </c>
      <c r="W1299" s="91">
        <v>1.2625</v>
      </c>
      <c r="X1299" s="91">
        <v>15.15</v>
      </c>
      <c r="Y1299" s="110" t="s">
        <v>7087</v>
      </c>
      <c r="Z1299" s="110" t="s">
        <v>1</v>
      </c>
      <c r="AB1299" s="133" t="s">
        <v>13023</v>
      </c>
      <c r="AC1299" s="133" t="s">
        <v>13023</v>
      </c>
      <c r="AD1299" s="133" t="s">
        <v>1759</v>
      </c>
      <c r="AE1299" s="79">
        <v>12</v>
      </c>
      <c r="AF1299" s="79" t="s">
        <v>11127</v>
      </c>
      <c r="AG1299" s="134">
        <v>0.625</v>
      </c>
      <c r="AH1299" s="134">
        <v>5</v>
      </c>
      <c r="AI1299" s="134">
        <v>5</v>
      </c>
      <c r="AJ1299" s="134">
        <v>0.09</v>
      </c>
      <c r="AK1299" s="134">
        <v>10.125</v>
      </c>
      <c r="AL1299" s="134">
        <v>5.375</v>
      </c>
      <c r="AM1299" s="134">
        <v>5.5</v>
      </c>
      <c r="AN1299" s="134">
        <v>1.25</v>
      </c>
      <c r="AO1299" s="134">
        <v>0.17299999999999999</v>
      </c>
      <c r="AP1299" s="134">
        <v>5.5E-2</v>
      </c>
      <c r="AQ1299" s="134">
        <v>10</v>
      </c>
      <c r="AR1299" s="134">
        <v>10</v>
      </c>
      <c r="AS1299" s="134">
        <v>6.0000000000000001E-3</v>
      </c>
      <c r="AT1299" s="133" t="s">
        <v>1768</v>
      </c>
      <c r="AU1299" s="133" t="s">
        <v>1760</v>
      </c>
      <c r="AV1299" s="133" t="s">
        <v>9601</v>
      </c>
      <c r="AW1299" s="133" t="s">
        <v>9630</v>
      </c>
    </row>
    <row r="1300" spans="1:49" x14ac:dyDescent="0.25">
      <c r="A1300" s="80" t="s">
        <v>1800</v>
      </c>
      <c r="B1300" s="80" t="s">
        <v>1801</v>
      </c>
      <c r="C1300" s="80" t="s">
        <v>10492</v>
      </c>
      <c r="D1300" s="80" t="s">
        <v>10493</v>
      </c>
      <c r="E1300" s="80" t="s">
        <v>1767</v>
      </c>
      <c r="F1300" s="80" t="s">
        <v>10494</v>
      </c>
      <c r="G1300" s="80" t="s">
        <v>9700</v>
      </c>
      <c r="H1300" s="80" t="s">
        <v>10145</v>
      </c>
      <c r="I1300" s="80" t="s">
        <v>5377</v>
      </c>
      <c r="K1300" s="80" t="s">
        <v>12337</v>
      </c>
      <c r="L1300" s="80" t="s">
        <v>11485</v>
      </c>
      <c r="M1300" s="80" t="s">
        <v>11568</v>
      </c>
      <c r="N1300" s="80" t="s">
        <v>11903</v>
      </c>
      <c r="O1300" s="80" t="s">
        <v>11900</v>
      </c>
      <c r="P1300" s="80" t="s">
        <v>5052</v>
      </c>
      <c r="Q1300" s="80" t="s">
        <v>5374</v>
      </c>
      <c r="R1300" s="80" t="s">
        <v>11904</v>
      </c>
      <c r="S1300" s="80" t="s">
        <v>1759</v>
      </c>
      <c r="T1300" s="80" t="s">
        <v>1757</v>
      </c>
      <c r="U1300" s="110">
        <v>9.9499999999999993</v>
      </c>
      <c r="V1300" s="110">
        <v>59.7</v>
      </c>
      <c r="W1300" s="91">
        <v>2.4874999999999998</v>
      </c>
      <c r="X1300" s="91">
        <v>29.85</v>
      </c>
      <c r="Y1300" s="110" t="s">
        <v>7087</v>
      </c>
      <c r="Z1300" s="110" t="s">
        <v>1</v>
      </c>
      <c r="AB1300" s="133" t="s">
        <v>12085</v>
      </c>
      <c r="AC1300" s="133" t="s">
        <v>12085</v>
      </c>
      <c r="AD1300" s="133" t="s">
        <v>1759</v>
      </c>
      <c r="AE1300" s="79">
        <v>12</v>
      </c>
      <c r="AF1300" s="79" t="s">
        <v>11152</v>
      </c>
      <c r="AG1300" s="134">
        <v>0.875</v>
      </c>
      <c r="AH1300" s="134">
        <v>7.5</v>
      </c>
      <c r="AI1300" s="134">
        <v>14.5</v>
      </c>
      <c r="AJ1300" s="134">
        <v>0.215</v>
      </c>
      <c r="AK1300" s="134">
        <v>14.824999999999999</v>
      </c>
      <c r="AL1300" s="134">
        <v>8.4499999999999993</v>
      </c>
      <c r="AM1300" s="134">
        <v>9.0250000000000004</v>
      </c>
      <c r="AN1300" s="134">
        <v>3.17</v>
      </c>
      <c r="AO1300" s="134">
        <v>0.65400000000000003</v>
      </c>
      <c r="AP1300" s="134">
        <v>0.2</v>
      </c>
      <c r="AQ1300" s="134">
        <v>54</v>
      </c>
      <c r="AR1300" s="134">
        <v>96</v>
      </c>
      <c r="AS1300" s="134"/>
      <c r="AT1300" s="133" t="s">
        <v>7070</v>
      </c>
      <c r="AU1300" s="133" t="s">
        <v>7065</v>
      </c>
      <c r="AV1300" s="133" t="s">
        <v>9601</v>
      </c>
      <c r="AW1300" s="133" t="s">
        <v>9630</v>
      </c>
    </row>
    <row r="1301" spans="1:49" x14ac:dyDescent="0.25">
      <c r="A1301" s="80" t="s">
        <v>1779</v>
      </c>
      <c r="B1301" s="80" t="s">
        <v>1809</v>
      </c>
      <c r="C1301" s="80" t="s">
        <v>10017</v>
      </c>
      <c r="D1301" s="80" t="s">
        <v>10018</v>
      </c>
      <c r="E1301" s="80" t="s">
        <v>7086</v>
      </c>
      <c r="F1301" s="80" t="s">
        <v>10019</v>
      </c>
      <c r="G1301" s="80" t="s">
        <v>9797</v>
      </c>
      <c r="H1301" s="80" t="s">
        <v>10020</v>
      </c>
      <c r="I1301" s="80" t="s">
        <v>9635</v>
      </c>
      <c r="K1301" s="80" t="s">
        <v>1820</v>
      </c>
      <c r="L1301" s="80" t="s">
        <v>885</v>
      </c>
      <c r="M1301" s="80" t="s">
        <v>3083</v>
      </c>
      <c r="N1301" s="80" t="s">
        <v>3459</v>
      </c>
      <c r="O1301" s="80" t="s">
        <v>3940</v>
      </c>
      <c r="P1301" s="80" t="s">
        <v>5159</v>
      </c>
      <c r="Q1301" s="80" t="s">
        <v>5374</v>
      </c>
      <c r="R1301" s="80" t="s">
        <v>6672</v>
      </c>
      <c r="S1301" s="80" t="s">
        <v>1769</v>
      </c>
      <c r="T1301" s="80" t="s">
        <v>1758</v>
      </c>
      <c r="U1301" s="110">
        <v>8.0500000000000007</v>
      </c>
      <c r="V1301" s="110">
        <v>24.15</v>
      </c>
      <c r="W1301" s="91">
        <v>3.5017499999999999</v>
      </c>
      <c r="X1301" s="91">
        <v>21.0105</v>
      </c>
      <c r="Y1301" s="110" t="s">
        <v>14932</v>
      </c>
      <c r="Z1301" s="110" t="s">
        <v>1</v>
      </c>
      <c r="AB1301" s="133" t="s">
        <v>8382</v>
      </c>
      <c r="AC1301" s="133" t="s">
        <v>9431</v>
      </c>
      <c r="AD1301" s="133" t="s">
        <v>1757</v>
      </c>
      <c r="AE1301" s="79">
        <v>72</v>
      </c>
      <c r="AF1301" s="79" t="s">
        <v>11376</v>
      </c>
      <c r="AG1301" s="134">
        <v>0.2</v>
      </c>
      <c r="AH1301" s="134">
        <v>12.25</v>
      </c>
      <c r="AI1301" s="134">
        <v>11</v>
      </c>
      <c r="AJ1301" s="134">
        <v>0.20100000000000001</v>
      </c>
      <c r="AK1301" s="134">
        <v>11.25</v>
      </c>
      <c r="AL1301" s="134">
        <v>12.5</v>
      </c>
      <c r="AM1301" s="134">
        <v>2</v>
      </c>
      <c r="AN1301" s="134">
        <v>1.254</v>
      </c>
      <c r="AO1301" s="134">
        <v>0.16300000000000001</v>
      </c>
      <c r="AP1301" s="134"/>
      <c r="AQ1301" s="134"/>
      <c r="AR1301" s="134"/>
      <c r="AS1301" s="134"/>
      <c r="AT1301" s="133" t="s">
        <v>7070</v>
      </c>
      <c r="AU1301" s="133" t="s">
        <v>1762</v>
      </c>
      <c r="AV1301" s="133" t="s">
        <v>9597</v>
      </c>
      <c r="AW1301" s="133" t="s">
        <v>9629</v>
      </c>
    </row>
    <row r="1302" spans="1:49" x14ac:dyDescent="0.25">
      <c r="A1302" s="80" t="s">
        <v>1776</v>
      </c>
      <c r="B1302" s="80" t="s">
        <v>1802</v>
      </c>
      <c r="C1302" s="80" t="s">
        <v>10540</v>
      </c>
      <c r="D1302" s="80" t="s">
        <v>10541</v>
      </c>
      <c r="E1302" s="80" t="s">
        <v>1767</v>
      </c>
      <c r="F1302" s="80" t="s">
        <v>10542</v>
      </c>
      <c r="G1302" s="80" t="s">
        <v>9785</v>
      </c>
      <c r="H1302" s="80" t="s">
        <v>10543</v>
      </c>
      <c r="I1302" s="80" t="s">
        <v>5377</v>
      </c>
      <c r="K1302" s="80" t="s">
        <v>12327</v>
      </c>
      <c r="L1302" s="80" t="s">
        <v>1156</v>
      </c>
      <c r="M1302" s="80" t="s">
        <v>2821</v>
      </c>
      <c r="N1302" s="80" t="s">
        <v>3437</v>
      </c>
      <c r="O1302" s="80" t="s">
        <v>3825</v>
      </c>
      <c r="P1302" s="80" t="s">
        <v>1</v>
      </c>
      <c r="Q1302" s="80" t="s">
        <v>5374</v>
      </c>
      <c r="R1302" s="80" t="s">
        <v>6402</v>
      </c>
      <c r="S1302" s="80" t="s">
        <v>1759</v>
      </c>
      <c r="T1302" s="80" t="s">
        <v>1759</v>
      </c>
      <c r="U1302" s="110">
        <v>800.25</v>
      </c>
      <c r="V1302" s="110">
        <v>400.125</v>
      </c>
      <c r="W1302" s="91">
        <v>200.0625</v>
      </c>
      <c r="X1302" s="91">
        <v>200.0625</v>
      </c>
      <c r="Y1302" s="110" t="s">
        <v>7087</v>
      </c>
      <c r="Z1302" s="110" t="s">
        <v>1</v>
      </c>
      <c r="AB1302" s="133" t="s">
        <v>8112</v>
      </c>
      <c r="AC1302" s="133" t="s">
        <v>8112</v>
      </c>
      <c r="AD1302" s="133" t="s">
        <v>1759</v>
      </c>
      <c r="AE1302" s="79">
        <v>1</v>
      </c>
      <c r="AF1302" s="79" t="s">
        <v>15798</v>
      </c>
      <c r="AG1302" s="134"/>
      <c r="AH1302" s="134"/>
      <c r="AI1302" s="134"/>
      <c r="AJ1302" s="134"/>
      <c r="AK1302" s="134">
        <v>48.314999999999998</v>
      </c>
      <c r="AL1302" s="134">
        <v>16.22</v>
      </c>
      <c r="AM1302" s="134">
        <v>9.5950000000000006</v>
      </c>
      <c r="AN1302" s="134">
        <v>27.15</v>
      </c>
      <c r="AO1302" s="134">
        <v>4.351</v>
      </c>
      <c r="AP1302" s="134"/>
      <c r="AQ1302" s="134"/>
      <c r="AR1302" s="134"/>
      <c r="AS1302" s="134"/>
      <c r="AT1302" s="133" t="s">
        <v>1764</v>
      </c>
      <c r="AU1302" s="133" t="s">
        <v>1769</v>
      </c>
      <c r="AV1302" s="133" t="s">
        <v>9601</v>
      </c>
      <c r="AW1302" s="133" t="s">
        <v>9630</v>
      </c>
    </row>
    <row r="1303" spans="1:49" x14ac:dyDescent="0.25">
      <c r="A1303" s="80" t="s">
        <v>1800</v>
      </c>
      <c r="B1303" s="80" t="s">
        <v>1815</v>
      </c>
      <c r="C1303" s="80" t="s">
        <v>10229</v>
      </c>
      <c r="D1303" s="80" t="s">
        <v>10230</v>
      </c>
      <c r="E1303" s="80" t="s">
        <v>1767</v>
      </c>
      <c r="F1303" s="80" t="s">
        <v>9731</v>
      </c>
      <c r="G1303" s="80" t="s">
        <v>9668</v>
      </c>
      <c r="H1303" s="80" t="s">
        <v>9732</v>
      </c>
      <c r="I1303" s="80" t="s">
        <v>5377</v>
      </c>
      <c r="K1303" s="80" t="s">
        <v>12342</v>
      </c>
      <c r="L1303" s="80" t="s">
        <v>12204</v>
      </c>
      <c r="M1303" s="80" t="s">
        <v>12631</v>
      </c>
      <c r="N1303" s="80" t="s">
        <v>12622</v>
      </c>
      <c r="O1303" s="80" t="s">
        <v>3547</v>
      </c>
      <c r="P1303" s="80" t="s">
        <v>14020</v>
      </c>
      <c r="Q1303" s="80" t="s">
        <v>5374</v>
      </c>
      <c r="R1303" s="80" t="s">
        <v>12632</v>
      </c>
      <c r="S1303" s="80" t="s">
        <v>1765</v>
      </c>
      <c r="T1303" s="80" t="s">
        <v>1757</v>
      </c>
      <c r="U1303" s="110">
        <v>6.2</v>
      </c>
      <c r="V1303" s="110">
        <v>37.200000000000003</v>
      </c>
      <c r="W1303" s="91">
        <v>1.55</v>
      </c>
      <c r="X1303" s="91">
        <v>18.600000000000001</v>
      </c>
      <c r="Y1303" s="110" t="s">
        <v>7087</v>
      </c>
      <c r="Z1303" s="110" t="s">
        <v>1</v>
      </c>
      <c r="AB1303" s="133" t="s">
        <v>13024</v>
      </c>
      <c r="AC1303" s="133" t="s">
        <v>13024</v>
      </c>
      <c r="AD1303" s="133" t="s">
        <v>1759</v>
      </c>
      <c r="AE1303" s="79">
        <v>12</v>
      </c>
      <c r="AF1303" s="79" t="s">
        <v>11113</v>
      </c>
      <c r="AG1303" s="134">
        <v>0.625</v>
      </c>
      <c r="AH1303" s="134">
        <v>6.5</v>
      </c>
      <c r="AI1303" s="134">
        <v>6.5</v>
      </c>
      <c r="AJ1303" s="134">
        <v>0.13900000000000001</v>
      </c>
      <c r="AK1303" s="134">
        <v>10.845000000000001</v>
      </c>
      <c r="AL1303" s="134">
        <v>6.8449999999999998</v>
      </c>
      <c r="AM1303" s="134">
        <v>6.8150000000000004</v>
      </c>
      <c r="AN1303" s="134">
        <v>1.9610000000000001</v>
      </c>
      <c r="AO1303" s="134">
        <v>0.29299999999999998</v>
      </c>
      <c r="AP1303" s="134">
        <v>5.5E-2</v>
      </c>
      <c r="AQ1303" s="134">
        <v>12.875</v>
      </c>
      <c r="AR1303" s="134">
        <v>12.75</v>
      </c>
      <c r="AS1303" s="134">
        <v>8.9999999999999993E-3</v>
      </c>
      <c r="AT1303" s="133" t="s">
        <v>1761</v>
      </c>
      <c r="AU1303" s="133" t="s">
        <v>7077</v>
      </c>
      <c r="AV1303" s="133" t="s">
        <v>9601</v>
      </c>
      <c r="AW1303" s="133" t="s">
        <v>9630</v>
      </c>
    </row>
    <row r="1304" spans="1:49" x14ac:dyDescent="0.25">
      <c r="A1304" s="80" t="s">
        <v>1800</v>
      </c>
      <c r="B1304" s="80" t="s">
        <v>1813</v>
      </c>
      <c r="C1304" s="80" t="s">
        <v>9697</v>
      </c>
      <c r="D1304" s="80" t="s">
        <v>9698</v>
      </c>
      <c r="E1304" s="80" t="s">
        <v>1767</v>
      </c>
      <c r="F1304" s="80" t="s">
        <v>9699</v>
      </c>
      <c r="G1304" s="80" t="s">
        <v>9700</v>
      </c>
      <c r="H1304" s="80" t="s">
        <v>9701</v>
      </c>
      <c r="I1304" s="80" t="s">
        <v>5377</v>
      </c>
      <c r="K1304" s="80" t="s">
        <v>12337</v>
      </c>
      <c r="L1304" s="80" t="s">
        <v>11486</v>
      </c>
      <c r="M1304" s="80" t="s">
        <v>11569</v>
      </c>
      <c r="N1304" s="80" t="s">
        <v>3457</v>
      </c>
      <c r="O1304" s="80" t="s">
        <v>3860</v>
      </c>
      <c r="P1304" s="80" t="s">
        <v>5117</v>
      </c>
      <c r="Q1304" s="80" t="s">
        <v>5374</v>
      </c>
      <c r="R1304" s="80" t="s">
        <v>11905</v>
      </c>
      <c r="S1304" s="80" t="s">
        <v>1759</v>
      </c>
      <c r="T1304" s="80" t="s">
        <v>1757</v>
      </c>
      <c r="U1304" s="110">
        <v>9.6</v>
      </c>
      <c r="V1304" s="110">
        <v>57.6</v>
      </c>
      <c r="W1304" s="91">
        <v>2.4</v>
      </c>
      <c r="X1304" s="91">
        <v>28.8</v>
      </c>
      <c r="Y1304" s="110" t="s">
        <v>7087</v>
      </c>
      <c r="Z1304" s="110" t="s">
        <v>1</v>
      </c>
      <c r="AB1304" s="133" t="s">
        <v>12086</v>
      </c>
      <c r="AC1304" s="133" t="s">
        <v>12086</v>
      </c>
      <c r="AD1304" s="133" t="s">
        <v>1759</v>
      </c>
      <c r="AE1304" s="79">
        <v>12</v>
      </c>
      <c r="AF1304" s="79" t="s">
        <v>11152</v>
      </c>
      <c r="AG1304" s="134">
        <v>0.875</v>
      </c>
      <c r="AH1304" s="134">
        <v>7.5</v>
      </c>
      <c r="AI1304" s="134">
        <v>14.5</v>
      </c>
      <c r="AJ1304" s="134">
        <v>0.215</v>
      </c>
      <c r="AK1304" s="134">
        <v>14.824999999999999</v>
      </c>
      <c r="AL1304" s="134">
        <v>8.4499999999999993</v>
      </c>
      <c r="AM1304" s="134">
        <v>9.0250000000000004</v>
      </c>
      <c r="AN1304" s="134">
        <v>3.17</v>
      </c>
      <c r="AO1304" s="134">
        <v>0.65400000000000003</v>
      </c>
      <c r="AP1304" s="134">
        <v>1.1000000000000001</v>
      </c>
      <c r="AQ1304" s="134">
        <v>54</v>
      </c>
      <c r="AR1304" s="134">
        <v>96</v>
      </c>
      <c r="AS1304" s="134"/>
      <c r="AT1304" s="133" t="s">
        <v>7070</v>
      </c>
      <c r="AU1304" s="133" t="s">
        <v>7065</v>
      </c>
      <c r="AV1304" s="133" t="s">
        <v>9601</v>
      </c>
      <c r="AW1304" s="133" t="s">
        <v>9630</v>
      </c>
    </row>
    <row r="1305" spans="1:49" x14ac:dyDescent="0.25">
      <c r="A1305" s="80" t="s">
        <v>1800</v>
      </c>
      <c r="B1305" s="80" t="s">
        <v>1815</v>
      </c>
      <c r="C1305" s="80" t="s">
        <v>10227</v>
      </c>
      <c r="D1305" s="80" t="s">
        <v>10228</v>
      </c>
      <c r="E1305" s="80" t="s">
        <v>1767</v>
      </c>
      <c r="F1305" s="80" t="s">
        <v>9694</v>
      </c>
      <c r="G1305" s="80" t="s">
        <v>9695</v>
      </c>
      <c r="H1305" s="80" t="s">
        <v>9696</v>
      </c>
      <c r="I1305" s="80" t="s">
        <v>5377</v>
      </c>
      <c r="K1305" s="80" t="s">
        <v>12342</v>
      </c>
      <c r="L1305" s="80" t="s">
        <v>12205</v>
      </c>
      <c r="M1305" s="80" t="s">
        <v>12635</v>
      </c>
      <c r="N1305" s="80" t="s">
        <v>12622</v>
      </c>
      <c r="O1305" s="80" t="s">
        <v>3527</v>
      </c>
      <c r="P1305" s="80" t="s">
        <v>14021</v>
      </c>
      <c r="Q1305" s="80" t="s">
        <v>5374</v>
      </c>
      <c r="R1305" s="80" t="s">
        <v>12636</v>
      </c>
      <c r="S1305" s="80" t="s">
        <v>1760</v>
      </c>
      <c r="T1305" s="80" t="s">
        <v>1757</v>
      </c>
      <c r="U1305" s="110">
        <v>5</v>
      </c>
      <c r="V1305" s="110">
        <v>30</v>
      </c>
      <c r="W1305" s="91">
        <v>1.25</v>
      </c>
      <c r="X1305" s="91">
        <v>15</v>
      </c>
      <c r="Y1305" s="110" t="s">
        <v>7087</v>
      </c>
      <c r="Z1305" s="110" t="s">
        <v>1</v>
      </c>
      <c r="AB1305" s="133" t="s">
        <v>13025</v>
      </c>
      <c r="AC1305" s="133" t="s">
        <v>13025</v>
      </c>
      <c r="AD1305" s="133" t="s">
        <v>1759</v>
      </c>
      <c r="AE1305" s="79">
        <v>12</v>
      </c>
      <c r="AF1305" s="79" t="s">
        <v>11091</v>
      </c>
      <c r="AG1305" s="134">
        <v>0.625</v>
      </c>
      <c r="AH1305" s="134">
        <v>6.875</v>
      </c>
      <c r="AI1305" s="134">
        <v>6.875</v>
      </c>
      <c r="AJ1305" s="134">
        <v>0.13100000000000001</v>
      </c>
      <c r="AK1305" s="134">
        <v>7.22</v>
      </c>
      <c r="AL1305" s="134">
        <v>6.8449999999999998</v>
      </c>
      <c r="AM1305" s="134">
        <v>7.44</v>
      </c>
      <c r="AN1305" s="134">
        <v>1.782</v>
      </c>
      <c r="AO1305" s="134">
        <v>0.21299999999999999</v>
      </c>
      <c r="AP1305" s="134">
        <v>0.5</v>
      </c>
      <c r="AQ1305" s="134">
        <v>6.75</v>
      </c>
      <c r="AR1305" s="134">
        <v>6.75</v>
      </c>
      <c r="AS1305" s="134">
        <v>1.6E-2</v>
      </c>
      <c r="AT1305" s="133" t="s">
        <v>9573</v>
      </c>
      <c r="AU1305" s="133" t="s">
        <v>1758</v>
      </c>
      <c r="AV1305" s="133" t="s">
        <v>9603</v>
      </c>
      <c r="AW1305" s="133" t="s">
        <v>9630</v>
      </c>
    </row>
    <row r="1306" spans="1:49" x14ac:dyDescent="0.25">
      <c r="A1306" s="80" t="s">
        <v>1779</v>
      </c>
      <c r="B1306" s="80" t="s">
        <v>1809</v>
      </c>
      <c r="C1306" s="80" t="s">
        <v>9636</v>
      </c>
      <c r="D1306" s="80" t="s">
        <v>9637</v>
      </c>
      <c r="E1306" s="80" t="s">
        <v>7086</v>
      </c>
      <c r="F1306" s="80" t="s">
        <v>10743</v>
      </c>
      <c r="G1306" s="80" t="s">
        <v>10336</v>
      </c>
      <c r="H1306" s="80" t="s">
        <v>10744</v>
      </c>
      <c r="I1306" s="80" t="s">
        <v>9635</v>
      </c>
      <c r="K1306" s="80" t="s">
        <v>1820</v>
      </c>
      <c r="L1306" s="80" t="s">
        <v>1254</v>
      </c>
      <c r="M1306" s="80" t="s">
        <v>3084</v>
      </c>
      <c r="N1306" s="80" t="s">
        <v>3459</v>
      </c>
      <c r="O1306" s="80" t="s">
        <v>3941</v>
      </c>
      <c r="P1306" s="80" t="s">
        <v>5160</v>
      </c>
      <c r="Q1306" s="80" t="s">
        <v>5374</v>
      </c>
      <c r="R1306" s="80" t="s">
        <v>6673</v>
      </c>
      <c r="S1306" s="80" t="s">
        <v>1769</v>
      </c>
      <c r="T1306" s="80" t="s">
        <v>1758</v>
      </c>
      <c r="U1306" s="110">
        <v>8.8000000000000007</v>
      </c>
      <c r="V1306" s="110">
        <v>26.4</v>
      </c>
      <c r="W1306" s="91">
        <v>3.8279999999999998</v>
      </c>
      <c r="X1306" s="91">
        <v>22.968</v>
      </c>
      <c r="Y1306" s="110" t="s">
        <v>14932</v>
      </c>
      <c r="Z1306" s="110" t="s">
        <v>1</v>
      </c>
      <c r="AB1306" s="133" t="s">
        <v>8383</v>
      </c>
      <c r="AC1306" s="133" t="s">
        <v>9432</v>
      </c>
      <c r="AD1306" s="133" t="s">
        <v>1757</v>
      </c>
      <c r="AE1306" s="79">
        <v>72</v>
      </c>
      <c r="AF1306" s="79" t="s">
        <v>11377</v>
      </c>
      <c r="AG1306" s="134">
        <v>0.13</v>
      </c>
      <c r="AH1306" s="134">
        <v>10.25</v>
      </c>
      <c r="AI1306" s="134">
        <v>13.5</v>
      </c>
      <c r="AJ1306" s="134">
        <v>0.13800000000000001</v>
      </c>
      <c r="AK1306" s="134">
        <v>13.75</v>
      </c>
      <c r="AL1306" s="134">
        <v>10.5</v>
      </c>
      <c r="AM1306" s="134">
        <v>1.03</v>
      </c>
      <c r="AN1306" s="134">
        <v>0.86</v>
      </c>
      <c r="AO1306" s="134">
        <v>8.5999999999999993E-2</v>
      </c>
      <c r="AP1306" s="134"/>
      <c r="AQ1306" s="134"/>
      <c r="AR1306" s="134"/>
      <c r="AS1306" s="134"/>
      <c r="AT1306" s="133" t="s">
        <v>7070</v>
      </c>
      <c r="AU1306" s="133" t="s">
        <v>1792</v>
      </c>
      <c r="AV1306" s="133" t="s">
        <v>9597</v>
      </c>
      <c r="AW1306" s="133" t="s">
        <v>9629</v>
      </c>
    </row>
    <row r="1307" spans="1:49" x14ac:dyDescent="0.25">
      <c r="A1307" s="80" t="s">
        <v>1776</v>
      </c>
      <c r="B1307" s="80" t="s">
        <v>1802</v>
      </c>
      <c r="C1307" s="80" t="s">
        <v>10548</v>
      </c>
      <c r="D1307" s="80" t="s">
        <v>10549</v>
      </c>
      <c r="E1307" s="80" t="s">
        <v>1767</v>
      </c>
      <c r="F1307" s="80" t="s">
        <v>10550</v>
      </c>
      <c r="G1307" s="80" t="s">
        <v>9785</v>
      </c>
      <c r="H1307" s="80" t="s">
        <v>10551</v>
      </c>
      <c r="I1307" s="80" t="s">
        <v>5377</v>
      </c>
      <c r="K1307" s="80" t="s">
        <v>12327</v>
      </c>
      <c r="L1307" s="80" t="s">
        <v>1243</v>
      </c>
      <c r="M1307" s="80" t="s">
        <v>2824</v>
      </c>
      <c r="N1307" s="80" t="s">
        <v>3437</v>
      </c>
      <c r="O1307" s="80" t="s">
        <v>3833</v>
      </c>
      <c r="P1307" s="80" t="s">
        <v>1</v>
      </c>
      <c r="Q1307" s="80" t="s">
        <v>5374</v>
      </c>
      <c r="R1307" s="80" t="s">
        <v>6405</v>
      </c>
      <c r="S1307" s="80" t="s">
        <v>1759</v>
      </c>
      <c r="T1307" s="80" t="s">
        <v>1759</v>
      </c>
      <c r="U1307" s="110">
        <v>322</v>
      </c>
      <c r="V1307" s="110">
        <v>161</v>
      </c>
      <c r="W1307" s="91">
        <v>80.5</v>
      </c>
      <c r="X1307" s="91">
        <v>80.5</v>
      </c>
      <c r="Y1307" s="110" t="s">
        <v>7087</v>
      </c>
      <c r="Z1307" s="110" t="s">
        <v>1</v>
      </c>
      <c r="AB1307" s="133" t="s">
        <v>8115</v>
      </c>
      <c r="AC1307" s="133" t="s">
        <v>8115</v>
      </c>
      <c r="AD1307" s="133" t="s">
        <v>1759</v>
      </c>
      <c r="AE1307" s="79">
        <v>1</v>
      </c>
      <c r="AF1307" s="79" t="s">
        <v>15798</v>
      </c>
      <c r="AG1307" s="134"/>
      <c r="AH1307" s="134"/>
      <c r="AI1307" s="134"/>
      <c r="AJ1307" s="134"/>
      <c r="AK1307" s="134">
        <v>24.437999999999999</v>
      </c>
      <c r="AL1307" s="134">
        <v>15.938000000000001</v>
      </c>
      <c r="AM1307" s="134">
        <v>9.625</v>
      </c>
      <c r="AN1307" s="134">
        <v>9.6</v>
      </c>
      <c r="AO1307" s="134">
        <v>2.169</v>
      </c>
      <c r="AP1307" s="134"/>
      <c r="AQ1307" s="134"/>
      <c r="AR1307" s="134"/>
      <c r="AS1307" s="134"/>
      <c r="AT1307" s="133" t="s">
        <v>7065</v>
      </c>
      <c r="AU1307" s="133" t="s">
        <v>7065</v>
      </c>
      <c r="AV1307" s="133" t="s">
        <v>9601</v>
      </c>
      <c r="AW1307" s="133" t="s">
        <v>9630</v>
      </c>
    </row>
    <row r="1308" spans="1:49" x14ac:dyDescent="0.25">
      <c r="A1308" s="80" t="s">
        <v>1800</v>
      </c>
      <c r="B1308" s="80" t="s">
        <v>1816</v>
      </c>
      <c r="C1308" s="80" t="s">
        <v>9697</v>
      </c>
      <c r="D1308" s="80" t="s">
        <v>9698</v>
      </c>
      <c r="E1308" s="80" t="s">
        <v>1767</v>
      </c>
      <c r="F1308" s="80" t="s">
        <v>9699</v>
      </c>
      <c r="G1308" s="80" t="s">
        <v>9700</v>
      </c>
      <c r="H1308" s="80" t="s">
        <v>9701</v>
      </c>
      <c r="I1308" s="80" t="s">
        <v>5377</v>
      </c>
      <c r="K1308" s="80" t="s">
        <v>12337</v>
      </c>
      <c r="L1308" s="80" t="s">
        <v>11487</v>
      </c>
      <c r="M1308" s="80" t="s">
        <v>11570</v>
      </c>
      <c r="N1308" s="80" t="s">
        <v>10888</v>
      </c>
      <c r="O1308" s="80" t="s">
        <v>3860</v>
      </c>
      <c r="P1308" s="80" t="s">
        <v>11906</v>
      </c>
      <c r="Q1308" s="80" t="s">
        <v>5374</v>
      </c>
      <c r="R1308" s="80" t="s">
        <v>11907</v>
      </c>
      <c r="S1308" s="80" t="s">
        <v>1759</v>
      </c>
      <c r="T1308" s="80" t="s">
        <v>1757</v>
      </c>
      <c r="U1308" s="110">
        <v>9.6</v>
      </c>
      <c r="V1308" s="110">
        <v>57.6</v>
      </c>
      <c r="W1308" s="91">
        <v>2.4</v>
      </c>
      <c r="X1308" s="91">
        <v>28.8</v>
      </c>
      <c r="Y1308" s="110" t="s">
        <v>7087</v>
      </c>
      <c r="Z1308" s="110" t="s">
        <v>1</v>
      </c>
      <c r="AB1308" s="133" t="s">
        <v>12087</v>
      </c>
      <c r="AC1308" s="133" t="s">
        <v>12087</v>
      </c>
      <c r="AD1308" s="133" t="s">
        <v>1759</v>
      </c>
      <c r="AE1308" s="79">
        <v>12</v>
      </c>
      <c r="AF1308" s="79" t="s">
        <v>11152</v>
      </c>
      <c r="AG1308" s="134">
        <v>0.875</v>
      </c>
      <c r="AH1308" s="134">
        <v>7.5</v>
      </c>
      <c r="AI1308" s="134">
        <v>14.5</v>
      </c>
      <c r="AJ1308" s="134">
        <v>0.215</v>
      </c>
      <c r="AK1308" s="134">
        <v>14.824999999999999</v>
      </c>
      <c r="AL1308" s="134">
        <v>8.4499999999999993</v>
      </c>
      <c r="AM1308" s="134">
        <v>9.0250000000000004</v>
      </c>
      <c r="AN1308" s="134">
        <v>3.17</v>
      </c>
      <c r="AO1308" s="134">
        <v>0.65400000000000003</v>
      </c>
      <c r="AP1308" s="134">
        <v>2.1</v>
      </c>
      <c r="AQ1308" s="134">
        <v>54</v>
      </c>
      <c r="AR1308" s="134">
        <v>96</v>
      </c>
      <c r="AS1308" s="134"/>
      <c r="AT1308" s="133" t="s">
        <v>7070</v>
      </c>
      <c r="AU1308" s="133" t="s">
        <v>7065</v>
      </c>
      <c r="AV1308" s="133" t="s">
        <v>9601</v>
      </c>
      <c r="AW1308" s="133" t="s">
        <v>9630</v>
      </c>
    </row>
    <row r="1309" spans="1:49" x14ac:dyDescent="0.25">
      <c r="A1309" s="80" t="s">
        <v>1800</v>
      </c>
      <c r="B1309" s="80" t="s">
        <v>1815</v>
      </c>
      <c r="C1309" s="80" t="s">
        <v>10225</v>
      </c>
      <c r="D1309" s="80" t="s">
        <v>10226</v>
      </c>
      <c r="E1309" s="80" t="s">
        <v>1767</v>
      </c>
      <c r="F1309" s="80" t="s">
        <v>9920</v>
      </c>
      <c r="G1309" s="80" t="s">
        <v>9677</v>
      </c>
      <c r="H1309" s="80" t="s">
        <v>9921</v>
      </c>
      <c r="I1309" s="80" t="s">
        <v>5377</v>
      </c>
      <c r="K1309" s="80" t="s">
        <v>12342</v>
      </c>
      <c r="L1309" s="80" t="s">
        <v>12206</v>
      </c>
      <c r="M1309" s="80" t="s">
        <v>12638</v>
      </c>
      <c r="N1309" s="80" t="s">
        <v>12622</v>
      </c>
      <c r="O1309" s="80" t="s">
        <v>3523</v>
      </c>
      <c r="P1309" s="80" t="s">
        <v>14022</v>
      </c>
      <c r="Q1309" s="80" t="s">
        <v>5374</v>
      </c>
      <c r="R1309" s="80" t="s">
        <v>12639</v>
      </c>
      <c r="S1309" s="80" t="s">
        <v>1760</v>
      </c>
      <c r="T1309" s="80" t="s">
        <v>1757</v>
      </c>
      <c r="U1309" s="110">
        <v>6.2</v>
      </c>
      <c r="V1309" s="110">
        <v>37.200000000000003</v>
      </c>
      <c r="W1309" s="91">
        <v>1.55</v>
      </c>
      <c r="X1309" s="91">
        <v>18.600000000000001</v>
      </c>
      <c r="Y1309" s="110" t="s">
        <v>7087</v>
      </c>
      <c r="Z1309" s="110" t="s">
        <v>1</v>
      </c>
      <c r="AB1309" s="133" t="s">
        <v>13026</v>
      </c>
      <c r="AC1309" s="133" t="s">
        <v>13026</v>
      </c>
      <c r="AD1309" s="133" t="s">
        <v>1759</v>
      </c>
      <c r="AE1309" s="79">
        <v>12</v>
      </c>
      <c r="AF1309" s="79" t="s">
        <v>11145</v>
      </c>
      <c r="AG1309" s="134">
        <v>0.75</v>
      </c>
      <c r="AH1309" s="134">
        <v>8.875</v>
      </c>
      <c r="AI1309" s="134">
        <v>8.875</v>
      </c>
      <c r="AJ1309" s="134">
        <v>0.22500000000000001</v>
      </c>
      <c r="AK1309" s="134">
        <v>9.2200000000000006</v>
      </c>
      <c r="AL1309" s="134">
        <v>7.97</v>
      </c>
      <c r="AM1309" s="134">
        <v>9.44</v>
      </c>
      <c r="AN1309" s="134">
        <v>3.1</v>
      </c>
      <c r="AO1309" s="134">
        <v>0.40100000000000002</v>
      </c>
      <c r="AP1309" s="134">
        <v>0.5</v>
      </c>
      <c r="AQ1309" s="134">
        <v>8.75</v>
      </c>
      <c r="AR1309" s="134">
        <v>8.75</v>
      </c>
      <c r="AS1309" s="134">
        <v>0.03</v>
      </c>
      <c r="AT1309" s="133" t="s">
        <v>1761</v>
      </c>
      <c r="AU1309" s="133" t="s">
        <v>7065</v>
      </c>
      <c r="AV1309" s="133" t="s">
        <v>9603</v>
      </c>
      <c r="AW1309" s="133" t="s">
        <v>9630</v>
      </c>
    </row>
    <row r="1310" spans="1:49" x14ac:dyDescent="0.25">
      <c r="A1310" s="80" t="s">
        <v>1776</v>
      </c>
      <c r="B1310" s="80" t="s">
        <v>1802</v>
      </c>
      <c r="C1310" s="80" t="s">
        <v>10557</v>
      </c>
      <c r="D1310" s="80" t="s">
        <v>10558</v>
      </c>
      <c r="E1310" s="80" t="s">
        <v>1767</v>
      </c>
      <c r="F1310" s="80" t="s">
        <v>9743</v>
      </c>
      <c r="G1310" s="80" t="s">
        <v>9744</v>
      </c>
      <c r="H1310" s="80" t="s">
        <v>9732</v>
      </c>
      <c r="I1310" s="80" t="s">
        <v>5377</v>
      </c>
      <c r="K1310" s="80" t="s">
        <v>12327</v>
      </c>
      <c r="L1310" s="80" t="s">
        <v>1245</v>
      </c>
      <c r="M1310" s="80" t="s">
        <v>13210</v>
      </c>
      <c r="N1310" s="80" t="s">
        <v>3437</v>
      </c>
      <c r="O1310" s="80" t="s">
        <v>3537</v>
      </c>
      <c r="P1310" s="80" t="s">
        <v>4929</v>
      </c>
      <c r="Q1310" s="80" t="s">
        <v>5374</v>
      </c>
      <c r="R1310" s="80" t="s">
        <v>6407</v>
      </c>
      <c r="S1310" s="80" t="s">
        <v>1765</v>
      </c>
      <c r="T1310" s="80" t="s">
        <v>1757</v>
      </c>
      <c r="U1310" s="110">
        <v>5.05</v>
      </c>
      <c r="V1310" s="110">
        <v>30.3</v>
      </c>
      <c r="W1310" s="91">
        <v>1.2625</v>
      </c>
      <c r="X1310" s="91">
        <v>15.15</v>
      </c>
      <c r="Y1310" s="110" t="s">
        <v>7087</v>
      </c>
      <c r="Z1310" s="110" t="s">
        <v>1</v>
      </c>
      <c r="AB1310" s="133" t="s">
        <v>8117</v>
      </c>
      <c r="AC1310" s="133" t="s">
        <v>8117</v>
      </c>
      <c r="AD1310" s="133" t="s">
        <v>1759</v>
      </c>
      <c r="AE1310" s="79">
        <v>12</v>
      </c>
      <c r="AF1310" s="79" t="s">
        <v>11127</v>
      </c>
      <c r="AG1310" s="134">
        <v>0.625</v>
      </c>
      <c r="AH1310" s="134">
        <v>5</v>
      </c>
      <c r="AI1310" s="134">
        <v>5</v>
      </c>
      <c r="AJ1310" s="134">
        <v>0.09</v>
      </c>
      <c r="AK1310" s="134">
        <v>10.125</v>
      </c>
      <c r="AL1310" s="134">
        <v>5.375</v>
      </c>
      <c r="AM1310" s="134">
        <v>5.5</v>
      </c>
      <c r="AN1310" s="134">
        <v>1.25</v>
      </c>
      <c r="AO1310" s="134">
        <v>0.17299999999999999</v>
      </c>
      <c r="AP1310" s="134">
        <v>5.5E-2</v>
      </c>
      <c r="AQ1310" s="134">
        <v>10</v>
      </c>
      <c r="AR1310" s="134">
        <v>10</v>
      </c>
      <c r="AS1310" s="134">
        <v>6.0000000000000001E-3</v>
      </c>
      <c r="AT1310" s="133" t="s">
        <v>1768</v>
      </c>
      <c r="AU1310" s="133" t="s">
        <v>1760</v>
      </c>
      <c r="AV1310" s="133" t="s">
        <v>9601</v>
      </c>
      <c r="AW1310" s="133" t="s">
        <v>9630</v>
      </c>
    </row>
    <row r="1311" spans="1:49" x14ac:dyDescent="0.25">
      <c r="A1311" s="80" t="s">
        <v>1800</v>
      </c>
      <c r="B1311" s="80" t="s">
        <v>1815</v>
      </c>
      <c r="C1311" s="80" t="s">
        <v>10658</v>
      </c>
      <c r="D1311" s="80" t="s">
        <v>10659</v>
      </c>
      <c r="E1311" s="80" t="s">
        <v>1811</v>
      </c>
      <c r="F1311" s="80" t="s">
        <v>10660</v>
      </c>
      <c r="G1311" s="80" t="s">
        <v>9700</v>
      </c>
      <c r="H1311" s="80" t="s">
        <v>10661</v>
      </c>
      <c r="I1311" s="80" t="s">
        <v>5376</v>
      </c>
      <c r="K1311" s="80" t="s">
        <v>12337</v>
      </c>
      <c r="L1311" s="80" t="s">
        <v>11488</v>
      </c>
      <c r="M1311" s="80" t="s">
        <v>11571</v>
      </c>
      <c r="N1311" s="80" t="s">
        <v>11908</v>
      </c>
      <c r="O1311" s="80" t="s">
        <v>11909</v>
      </c>
      <c r="P1311" s="80" t="s">
        <v>11910</v>
      </c>
      <c r="Q1311" s="80" t="s">
        <v>5374</v>
      </c>
      <c r="R1311" s="80" t="s">
        <v>11911</v>
      </c>
      <c r="S1311" s="80" t="s">
        <v>1759</v>
      </c>
      <c r="T1311" s="80" t="s">
        <v>1757</v>
      </c>
      <c r="U1311" s="110">
        <v>9.0500000000000007</v>
      </c>
      <c r="V1311" s="110">
        <v>54.3</v>
      </c>
      <c r="W1311" s="91">
        <v>2.2625000000000002</v>
      </c>
      <c r="X1311" s="91">
        <v>27.15</v>
      </c>
      <c r="Y1311" s="110" t="s">
        <v>7087</v>
      </c>
      <c r="Z1311" s="110" t="s">
        <v>1</v>
      </c>
      <c r="AB1311" s="133" t="s">
        <v>12088</v>
      </c>
      <c r="AC1311" s="133" t="s">
        <v>12088</v>
      </c>
      <c r="AD1311" s="133" t="s">
        <v>1759</v>
      </c>
      <c r="AE1311" s="79">
        <v>12</v>
      </c>
      <c r="AF1311" s="79" t="s">
        <v>11337</v>
      </c>
      <c r="AG1311" s="134">
        <v>0.5</v>
      </c>
      <c r="AH1311" s="134">
        <v>7.5</v>
      </c>
      <c r="AI1311" s="134">
        <v>14.5</v>
      </c>
      <c r="AJ1311" s="134">
        <v>0.188</v>
      </c>
      <c r="AK1311" s="134">
        <v>14.824999999999999</v>
      </c>
      <c r="AL1311" s="134">
        <v>8.4499999999999993</v>
      </c>
      <c r="AM1311" s="134">
        <v>9.0250000000000004</v>
      </c>
      <c r="AN1311" s="134">
        <v>2.8460000000000001</v>
      </c>
      <c r="AO1311" s="134">
        <v>0.65400000000000003</v>
      </c>
      <c r="AP1311" s="134">
        <v>3.1</v>
      </c>
      <c r="AQ1311" s="134">
        <v>54</v>
      </c>
      <c r="AR1311" s="134">
        <v>84</v>
      </c>
      <c r="AS1311" s="134"/>
      <c r="AT1311" s="133" t="s">
        <v>7070</v>
      </c>
      <c r="AU1311" s="133" t="s">
        <v>7065</v>
      </c>
      <c r="AV1311" s="133" t="s">
        <v>9601</v>
      </c>
      <c r="AW1311" s="133" t="s">
        <v>9630</v>
      </c>
    </row>
    <row r="1312" spans="1:49" x14ac:dyDescent="0.25">
      <c r="A1312" s="80" t="s">
        <v>1779</v>
      </c>
      <c r="B1312" s="80" t="s">
        <v>1809</v>
      </c>
      <c r="C1312" s="80" t="s">
        <v>10351</v>
      </c>
      <c r="D1312" s="80" t="s">
        <v>10352</v>
      </c>
      <c r="E1312" s="80" t="s">
        <v>1787</v>
      </c>
      <c r="F1312" s="80" t="s">
        <v>10353</v>
      </c>
      <c r="G1312" s="80" t="s">
        <v>10336</v>
      </c>
      <c r="H1312" s="80" t="s">
        <v>10354</v>
      </c>
      <c r="I1312" s="80" t="s">
        <v>9635</v>
      </c>
      <c r="K1312" s="80" t="s">
        <v>1820</v>
      </c>
      <c r="L1312" s="80" t="s">
        <v>1255</v>
      </c>
      <c r="M1312" s="80" t="s">
        <v>3085</v>
      </c>
      <c r="N1312" s="80" t="s">
        <v>3459</v>
      </c>
      <c r="O1312" s="80" t="s">
        <v>3942</v>
      </c>
      <c r="P1312" s="80" t="s">
        <v>5161</v>
      </c>
      <c r="Q1312" s="80" t="s">
        <v>5374</v>
      </c>
      <c r="R1312" s="80" t="s">
        <v>6674</v>
      </c>
      <c r="S1312" s="80" t="s">
        <v>1769</v>
      </c>
      <c r="T1312" s="80" t="s">
        <v>1757</v>
      </c>
      <c r="U1312" s="110">
        <v>8.8000000000000007</v>
      </c>
      <c r="V1312" s="110">
        <v>52.8</v>
      </c>
      <c r="W1312" s="91">
        <v>3.3</v>
      </c>
      <c r="X1312" s="91">
        <v>39.6</v>
      </c>
      <c r="Y1312" s="110" t="s">
        <v>7087</v>
      </c>
      <c r="Z1312" s="110" t="s">
        <v>1</v>
      </c>
      <c r="AB1312" s="133" t="s">
        <v>8384</v>
      </c>
      <c r="AC1312" s="133" t="s">
        <v>9433</v>
      </c>
      <c r="AD1312" s="133" t="s">
        <v>1760</v>
      </c>
      <c r="AE1312" s="79">
        <v>96</v>
      </c>
      <c r="AF1312" s="79" t="s">
        <v>11378</v>
      </c>
      <c r="AG1312" s="134">
        <v>0.2</v>
      </c>
      <c r="AH1312" s="134">
        <v>7.75</v>
      </c>
      <c r="AI1312" s="134">
        <v>9.75</v>
      </c>
      <c r="AJ1312" s="134">
        <v>0.158</v>
      </c>
      <c r="AK1312" s="134">
        <v>10</v>
      </c>
      <c r="AL1312" s="134">
        <v>8</v>
      </c>
      <c r="AM1312" s="134">
        <v>3</v>
      </c>
      <c r="AN1312" s="134">
        <v>1.98</v>
      </c>
      <c r="AO1312" s="134">
        <v>0.13900000000000001</v>
      </c>
      <c r="AP1312" s="134">
        <v>1</v>
      </c>
      <c r="AQ1312" s="134">
        <v>6.7</v>
      </c>
      <c r="AR1312" s="134">
        <v>42</v>
      </c>
      <c r="AS1312" s="134"/>
      <c r="AT1312" s="133" t="s">
        <v>1762</v>
      </c>
      <c r="AU1312" s="133" t="s">
        <v>1765</v>
      </c>
      <c r="AV1312" s="133" t="s">
        <v>9597</v>
      </c>
      <c r="AW1312" s="133" t="s">
        <v>9632</v>
      </c>
    </row>
    <row r="1313" spans="1:49" x14ac:dyDescent="0.25">
      <c r="A1313" s="80" t="s">
        <v>1800</v>
      </c>
      <c r="B1313" s="80" t="s">
        <v>1815</v>
      </c>
      <c r="C1313" s="80" t="s">
        <v>10600</v>
      </c>
      <c r="D1313" s="80" t="s">
        <v>10601</v>
      </c>
      <c r="E1313" s="80" t="s">
        <v>1811</v>
      </c>
      <c r="F1313" s="80" t="s">
        <v>10602</v>
      </c>
      <c r="G1313" s="80" t="s">
        <v>9685</v>
      </c>
      <c r="H1313" s="80" t="s">
        <v>10603</v>
      </c>
      <c r="I1313" s="80" t="s">
        <v>5376</v>
      </c>
      <c r="K1313" s="80" t="s">
        <v>12342</v>
      </c>
      <c r="L1313" s="80" t="s">
        <v>12207</v>
      </c>
      <c r="M1313" s="80" t="s">
        <v>15501</v>
      </c>
      <c r="N1313" s="80" t="s">
        <v>12622</v>
      </c>
      <c r="O1313" s="80" t="s">
        <v>3859</v>
      </c>
      <c r="P1313" s="80" t="s">
        <v>14023</v>
      </c>
      <c r="Q1313" s="80" t="s">
        <v>5374</v>
      </c>
      <c r="R1313" s="80" t="s">
        <v>12641</v>
      </c>
      <c r="S1313" s="80" t="s">
        <v>1760</v>
      </c>
      <c r="T1313" s="80" t="s">
        <v>1757</v>
      </c>
      <c r="U1313" s="110">
        <v>8.9</v>
      </c>
      <c r="V1313" s="110">
        <v>53.4</v>
      </c>
      <c r="W1313" s="91">
        <v>3.1150000000000002</v>
      </c>
      <c r="X1313" s="91">
        <v>37.380000000000003</v>
      </c>
      <c r="Y1313" s="110" t="s">
        <v>7087</v>
      </c>
      <c r="Z1313" s="110" t="s">
        <v>1</v>
      </c>
      <c r="AB1313" s="133" t="s">
        <v>13027</v>
      </c>
      <c r="AC1313" s="133" t="s">
        <v>13027</v>
      </c>
      <c r="AD1313" s="133" t="s">
        <v>1759</v>
      </c>
      <c r="AE1313" s="79">
        <v>12</v>
      </c>
      <c r="AF1313" s="79" t="s">
        <v>11315</v>
      </c>
      <c r="AG1313" s="134">
        <v>1.25</v>
      </c>
      <c r="AH1313" s="134">
        <v>12.125</v>
      </c>
      <c r="AI1313" s="134">
        <v>9.25</v>
      </c>
      <c r="AJ1313" s="134">
        <v>0.438</v>
      </c>
      <c r="AK1313" s="134">
        <v>14</v>
      </c>
      <c r="AL1313" s="134">
        <v>12.563000000000001</v>
      </c>
      <c r="AM1313" s="134">
        <v>10.125</v>
      </c>
      <c r="AN1313" s="134">
        <v>6.1159999999999997</v>
      </c>
      <c r="AO1313" s="134">
        <v>1.0309999999999999</v>
      </c>
      <c r="AP1313" s="134">
        <v>1</v>
      </c>
      <c r="AQ1313" s="134">
        <v>12</v>
      </c>
      <c r="AR1313" s="134">
        <v>9.25</v>
      </c>
      <c r="AS1313" s="134">
        <v>6.9000000000000006E-2</v>
      </c>
      <c r="AT1313" s="133" t="s">
        <v>7075</v>
      </c>
      <c r="AU1313" s="133" t="s">
        <v>1764</v>
      </c>
      <c r="AV1313" s="133" t="s">
        <v>9603</v>
      </c>
      <c r="AW1313" s="133" t="s">
        <v>9630</v>
      </c>
    </row>
    <row r="1314" spans="1:49" x14ac:dyDescent="0.25">
      <c r="A1314" s="80" t="s">
        <v>1776</v>
      </c>
      <c r="B1314" s="80" t="s">
        <v>1802</v>
      </c>
      <c r="C1314" s="80" t="s">
        <v>10557</v>
      </c>
      <c r="D1314" s="80" t="s">
        <v>10558</v>
      </c>
      <c r="E1314" s="80" t="s">
        <v>1767</v>
      </c>
      <c r="F1314" s="80" t="s">
        <v>9743</v>
      </c>
      <c r="G1314" s="80" t="s">
        <v>9744</v>
      </c>
      <c r="H1314" s="80" t="s">
        <v>9732</v>
      </c>
      <c r="I1314" s="80" t="s">
        <v>5377</v>
      </c>
      <c r="K1314" s="80" t="s">
        <v>12327</v>
      </c>
      <c r="L1314" s="80" t="s">
        <v>1247</v>
      </c>
      <c r="M1314" s="80" t="s">
        <v>2828</v>
      </c>
      <c r="N1314" s="80" t="s">
        <v>3437</v>
      </c>
      <c r="O1314" s="80" t="s">
        <v>3537</v>
      </c>
      <c r="P1314" s="80" t="s">
        <v>4932</v>
      </c>
      <c r="Q1314" s="80" t="s">
        <v>5374</v>
      </c>
      <c r="R1314" s="80" t="s">
        <v>6410</v>
      </c>
      <c r="S1314" s="80" t="s">
        <v>1765</v>
      </c>
      <c r="T1314" s="80" t="s">
        <v>1757</v>
      </c>
      <c r="U1314" s="110">
        <v>5.05</v>
      </c>
      <c r="V1314" s="110">
        <v>30.3</v>
      </c>
      <c r="W1314" s="91">
        <v>1.2625</v>
      </c>
      <c r="X1314" s="91">
        <v>15.15</v>
      </c>
      <c r="Y1314" s="110" t="s">
        <v>7087</v>
      </c>
      <c r="Z1314" s="110" t="s">
        <v>1</v>
      </c>
      <c r="AB1314" s="133" t="s">
        <v>8120</v>
      </c>
      <c r="AC1314" s="133" t="s">
        <v>8120</v>
      </c>
      <c r="AD1314" s="133" t="s">
        <v>1759</v>
      </c>
      <c r="AE1314" s="79">
        <v>12</v>
      </c>
      <c r="AF1314" s="79" t="s">
        <v>11127</v>
      </c>
      <c r="AG1314" s="134">
        <v>0.625</v>
      </c>
      <c r="AH1314" s="134">
        <v>5</v>
      </c>
      <c r="AI1314" s="134">
        <v>5</v>
      </c>
      <c r="AJ1314" s="134">
        <v>0.09</v>
      </c>
      <c r="AK1314" s="134">
        <v>10.125</v>
      </c>
      <c r="AL1314" s="134">
        <v>5.375</v>
      </c>
      <c r="AM1314" s="134">
        <v>5.5</v>
      </c>
      <c r="AN1314" s="134">
        <v>1.25</v>
      </c>
      <c r="AO1314" s="134">
        <v>0.17299999999999999</v>
      </c>
      <c r="AP1314" s="134">
        <v>5.5E-2</v>
      </c>
      <c r="AQ1314" s="134">
        <v>10</v>
      </c>
      <c r="AR1314" s="134">
        <v>10</v>
      </c>
      <c r="AS1314" s="134">
        <v>6.0000000000000001E-3</v>
      </c>
      <c r="AT1314" s="133" t="s">
        <v>1768</v>
      </c>
      <c r="AU1314" s="133" t="s">
        <v>1760</v>
      </c>
      <c r="AV1314" s="133" t="s">
        <v>9601</v>
      </c>
      <c r="AW1314" s="133" t="s">
        <v>9630</v>
      </c>
    </row>
    <row r="1315" spans="1:49" x14ac:dyDescent="0.25">
      <c r="A1315" s="80" t="s">
        <v>1800</v>
      </c>
      <c r="B1315" s="80" t="s">
        <v>11624</v>
      </c>
      <c r="C1315" s="80" t="s">
        <v>10658</v>
      </c>
      <c r="D1315" s="80" t="s">
        <v>10659</v>
      </c>
      <c r="E1315" s="80" t="s">
        <v>1811</v>
      </c>
      <c r="F1315" s="80" t="s">
        <v>10660</v>
      </c>
      <c r="G1315" s="80" t="s">
        <v>9700</v>
      </c>
      <c r="H1315" s="80" t="s">
        <v>10661</v>
      </c>
      <c r="I1315" s="80" t="s">
        <v>5376</v>
      </c>
      <c r="K1315" s="80" t="s">
        <v>12337</v>
      </c>
      <c r="L1315" s="80" t="s">
        <v>10939</v>
      </c>
      <c r="M1315" s="80" t="s">
        <v>10940</v>
      </c>
      <c r="N1315" s="80" t="s">
        <v>11912</v>
      </c>
      <c r="O1315" s="80" t="s">
        <v>11913</v>
      </c>
      <c r="P1315" s="80" t="s">
        <v>11914</v>
      </c>
      <c r="Q1315" s="80" t="s">
        <v>5374</v>
      </c>
      <c r="R1315" s="80" t="s">
        <v>10941</v>
      </c>
      <c r="S1315" s="80" t="s">
        <v>1759</v>
      </c>
      <c r="T1315" s="80" t="s">
        <v>1757</v>
      </c>
      <c r="U1315" s="110">
        <v>9.0500000000000007</v>
      </c>
      <c r="V1315" s="110">
        <v>54.3</v>
      </c>
      <c r="W1315" s="91">
        <v>2.2625000000000002</v>
      </c>
      <c r="X1315" s="91">
        <v>27.15</v>
      </c>
      <c r="Y1315" s="110" t="s">
        <v>7087</v>
      </c>
      <c r="Z1315" s="110" t="s">
        <v>1</v>
      </c>
      <c r="AB1315" s="133" t="s">
        <v>12089</v>
      </c>
      <c r="AC1315" s="133" t="s">
        <v>12089</v>
      </c>
      <c r="AD1315" s="133" t="s">
        <v>1759</v>
      </c>
      <c r="AE1315" s="79">
        <v>12</v>
      </c>
      <c r="AF1315" s="79" t="s">
        <v>11337</v>
      </c>
      <c r="AG1315" s="134">
        <v>0.5</v>
      </c>
      <c r="AH1315" s="134">
        <v>7.5</v>
      </c>
      <c r="AI1315" s="134">
        <v>14.5</v>
      </c>
      <c r="AJ1315" s="134">
        <v>0.188</v>
      </c>
      <c r="AK1315" s="134">
        <v>14.824999999999999</v>
      </c>
      <c r="AL1315" s="134">
        <v>8.4499999999999993</v>
      </c>
      <c r="AM1315" s="134">
        <v>9.0250000000000004</v>
      </c>
      <c r="AN1315" s="134">
        <v>2.8460000000000001</v>
      </c>
      <c r="AO1315" s="134">
        <v>0.65400000000000003</v>
      </c>
      <c r="AP1315" s="134">
        <v>0.1</v>
      </c>
      <c r="AQ1315" s="134">
        <v>54</v>
      </c>
      <c r="AR1315" s="134">
        <v>84</v>
      </c>
      <c r="AS1315" s="134"/>
      <c r="AT1315" s="133" t="s">
        <v>7070</v>
      </c>
      <c r="AU1315" s="133" t="s">
        <v>7065</v>
      </c>
      <c r="AV1315" s="133" t="s">
        <v>9601</v>
      </c>
      <c r="AW1315" s="133" t="s">
        <v>9630</v>
      </c>
    </row>
    <row r="1316" spans="1:49" x14ac:dyDescent="0.25">
      <c r="A1316" s="80" t="s">
        <v>1800</v>
      </c>
      <c r="B1316" s="80" t="s">
        <v>1815</v>
      </c>
      <c r="C1316" s="80" t="s">
        <v>9697</v>
      </c>
      <c r="D1316" s="80" t="s">
        <v>9698</v>
      </c>
      <c r="E1316" s="80" t="s">
        <v>1767</v>
      </c>
      <c r="F1316" s="80" t="s">
        <v>9699</v>
      </c>
      <c r="G1316" s="80" t="s">
        <v>9700</v>
      </c>
      <c r="H1316" s="80" t="s">
        <v>9701</v>
      </c>
      <c r="I1316" s="80" t="s">
        <v>5377</v>
      </c>
      <c r="K1316" s="80" t="s">
        <v>12342</v>
      </c>
      <c r="L1316" s="80" t="s">
        <v>12208</v>
      </c>
      <c r="M1316" s="80" t="s">
        <v>12643</v>
      </c>
      <c r="N1316" s="80" t="s">
        <v>12622</v>
      </c>
      <c r="O1316" s="80" t="s">
        <v>3860</v>
      </c>
      <c r="P1316" s="80" t="s">
        <v>14024</v>
      </c>
      <c r="Q1316" s="80" t="s">
        <v>5374</v>
      </c>
      <c r="R1316" s="80" t="s">
        <v>12644</v>
      </c>
      <c r="S1316" s="80" t="s">
        <v>1759</v>
      </c>
      <c r="T1316" s="80" t="s">
        <v>1757</v>
      </c>
      <c r="U1316" s="110">
        <v>9.6</v>
      </c>
      <c r="V1316" s="110">
        <v>57.6</v>
      </c>
      <c r="W1316" s="91">
        <v>2.4</v>
      </c>
      <c r="X1316" s="91">
        <v>28.8</v>
      </c>
      <c r="Y1316" s="110" t="s">
        <v>7087</v>
      </c>
      <c r="Z1316" s="110" t="s">
        <v>1</v>
      </c>
      <c r="AB1316" s="133" t="s">
        <v>13028</v>
      </c>
      <c r="AC1316" s="133" t="s">
        <v>13028</v>
      </c>
      <c r="AD1316" s="133" t="s">
        <v>1759</v>
      </c>
      <c r="AE1316" s="79">
        <v>12</v>
      </c>
      <c r="AF1316" s="79" t="s">
        <v>11152</v>
      </c>
      <c r="AG1316" s="134">
        <v>0.875</v>
      </c>
      <c r="AH1316" s="134">
        <v>7.5</v>
      </c>
      <c r="AI1316" s="134">
        <v>14.5</v>
      </c>
      <c r="AJ1316" s="134">
        <v>0.215</v>
      </c>
      <c r="AK1316" s="134">
        <v>14.824999999999999</v>
      </c>
      <c r="AL1316" s="134">
        <v>8.4499999999999993</v>
      </c>
      <c r="AM1316" s="134">
        <v>9.0250000000000004</v>
      </c>
      <c r="AN1316" s="134">
        <v>3.17</v>
      </c>
      <c r="AO1316" s="134">
        <v>0.65400000000000003</v>
      </c>
      <c r="AP1316" s="134">
        <v>0.1</v>
      </c>
      <c r="AQ1316" s="134">
        <v>54</v>
      </c>
      <c r="AR1316" s="134">
        <v>96</v>
      </c>
      <c r="AS1316" s="134"/>
      <c r="AT1316" s="133" t="s">
        <v>7070</v>
      </c>
      <c r="AU1316" s="133" t="s">
        <v>7065</v>
      </c>
      <c r="AV1316" s="133" t="s">
        <v>9601</v>
      </c>
      <c r="AW1316" s="133" t="s">
        <v>9630</v>
      </c>
    </row>
    <row r="1317" spans="1:49" x14ac:dyDescent="0.25">
      <c r="A1317" s="80" t="s">
        <v>1779</v>
      </c>
      <c r="B1317" s="80" t="s">
        <v>1809</v>
      </c>
      <c r="C1317" s="80" t="s">
        <v>10526</v>
      </c>
      <c r="D1317" s="80" t="s">
        <v>10527</v>
      </c>
      <c r="E1317" s="80" t="s">
        <v>1787</v>
      </c>
      <c r="F1317" s="80" t="s">
        <v>10528</v>
      </c>
      <c r="G1317" s="80" t="s">
        <v>9825</v>
      </c>
      <c r="H1317" s="80" t="s">
        <v>10529</v>
      </c>
      <c r="I1317" s="80" t="s">
        <v>9635</v>
      </c>
      <c r="K1317" s="80" t="s">
        <v>1820</v>
      </c>
      <c r="L1317" s="80" t="s">
        <v>1256</v>
      </c>
      <c r="M1317" s="80" t="s">
        <v>3086</v>
      </c>
      <c r="N1317" s="80" t="s">
        <v>3459</v>
      </c>
      <c r="O1317" s="80" t="s">
        <v>3943</v>
      </c>
      <c r="P1317" s="80" t="s">
        <v>5162</v>
      </c>
      <c r="Q1317" s="80" t="s">
        <v>5374</v>
      </c>
      <c r="R1317" s="80" t="s">
        <v>6675</v>
      </c>
      <c r="S1317" s="80" t="s">
        <v>1760</v>
      </c>
      <c r="T1317" s="80" t="s">
        <v>1758</v>
      </c>
      <c r="U1317" s="110">
        <v>8.4</v>
      </c>
      <c r="V1317" s="110">
        <v>25.2</v>
      </c>
      <c r="W1317" s="91">
        <v>3.15</v>
      </c>
      <c r="X1317" s="91">
        <v>18.899999999999999</v>
      </c>
      <c r="Y1317" s="110" t="s">
        <v>7087</v>
      </c>
      <c r="Z1317" s="110" t="s">
        <v>1</v>
      </c>
      <c r="AB1317" s="133" t="s">
        <v>8385</v>
      </c>
      <c r="AC1317" s="133" t="s">
        <v>9434</v>
      </c>
      <c r="AD1317" s="133" t="s">
        <v>1757</v>
      </c>
      <c r="AE1317" s="79">
        <v>72</v>
      </c>
      <c r="AF1317" s="79" t="s">
        <v>11379</v>
      </c>
      <c r="AG1317" s="134">
        <v>0.125</v>
      </c>
      <c r="AH1317" s="134">
        <v>9</v>
      </c>
      <c r="AI1317" s="134">
        <v>11</v>
      </c>
      <c r="AJ1317" s="134">
        <v>0.25600000000000001</v>
      </c>
      <c r="AK1317" s="134">
        <v>11.25</v>
      </c>
      <c r="AL1317" s="134">
        <v>9.25</v>
      </c>
      <c r="AM1317" s="134">
        <v>1</v>
      </c>
      <c r="AN1317" s="134">
        <v>1.6</v>
      </c>
      <c r="AO1317" s="134">
        <v>0.06</v>
      </c>
      <c r="AP1317" s="134">
        <v>4</v>
      </c>
      <c r="AQ1317" s="134">
        <v>4</v>
      </c>
      <c r="AR1317" s="134">
        <v>5</v>
      </c>
      <c r="AS1317" s="134"/>
      <c r="AT1317" s="133" t="s">
        <v>1773</v>
      </c>
      <c r="AU1317" s="133" t="s">
        <v>7074</v>
      </c>
      <c r="AV1317" s="133" t="s">
        <v>9610</v>
      </c>
      <c r="AW1317" s="133" t="s">
        <v>9632</v>
      </c>
    </row>
    <row r="1318" spans="1:49" x14ac:dyDescent="0.25">
      <c r="A1318" s="80" t="s">
        <v>1776</v>
      </c>
      <c r="B1318" s="80" t="s">
        <v>1802</v>
      </c>
      <c r="C1318" s="80" t="s">
        <v>10557</v>
      </c>
      <c r="D1318" s="80" t="s">
        <v>10558</v>
      </c>
      <c r="E1318" s="80" t="s">
        <v>1767</v>
      </c>
      <c r="F1318" s="80" t="s">
        <v>9743</v>
      </c>
      <c r="G1318" s="80" t="s">
        <v>9744</v>
      </c>
      <c r="H1318" s="80" t="s">
        <v>9732</v>
      </c>
      <c r="I1318" s="80" t="s">
        <v>5377</v>
      </c>
      <c r="K1318" s="80" t="s">
        <v>12327</v>
      </c>
      <c r="L1318" s="80" t="s">
        <v>1000</v>
      </c>
      <c r="M1318" s="80" t="s">
        <v>2831</v>
      </c>
      <c r="N1318" s="80" t="s">
        <v>3437</v>
      </c>
      <c r="O1318" s="80" t="s">
        <v>3537</v>
      </c>
      <c r="P1318" s="80" t="s">
        <v>4935</v>
      </c>
      <c r="Q1318" s="80" t="s">
        <v>5374</v>
      </c>
      <c r="R1318" s="80" t="s">
        <v>6413</v>
      </c>
      <c r="S1318" s="80" t="s">
        <v>1765</v>
      </c>
      <c r="T1318" s="80" t="s">
        <v>1757</v>
      </c>
      <c r="U1318" s="110">
        <v>5.05</v>
      </c>
      <c r="V1318" s="110">
        <v>30.3</v>
      </c>
      <c r="W1318" s="91">
        <v>1.2625</v>
      </c>
      <c r="X1318" s="91">
        <v>15.15</v>
      </c>
      <c r="Y1318" s="110" t="s">
        <v>7087</v>
      </c>
      <c r="Z1318" s="110" t="s">
        <v>1</v>
      </c>
      <c r="AB1318" s="133" t="s">
        <v>8123</v>
      </c>
      <c r="AC1318" s="133" t="s">
        <v>8123</v>
      </c>
      <c r="AD1318" s="133" t="s">
        <v>1759</v>
      </c>
      <c r="AE1318" s="79">
        <v>12</v>
      </c>
      <c r="AF1318" s="79" t="s">
        <v>11127</v>
      </c>
      <c r="AG1318" s="134">
        <v>0.625</v>
      </c>
      <c r="AH1318" s="134">
        <v>5</v>
      </c>
      <c r="AI1318" s="134">
        <v>5</v>
      </c>
      <c r="AJ1318" s="134">
        <v>0.09</v>
      </c>
      <c r="AK1318" s="134">
        <v>10.125</v>
      </c>
      <c r="AL1318" s="134">
        <v>5.375</v>
      </c>
      <c r="AM1318" s="134">
        <v>5.5</v>
      </c>
      <c r="AN1318" s="134">
        <v>1.25</v>
      </c>
      <c r="AO1318" s="134">
        <v>0.17299999999999999</v>
      </c>
      <c r="AP1318" s="134">
        <v>5.5E-2</v>
      </c>
      <c r="AQ1318" s="134">
        <v>10</v>
      </c>
      <c r="AR1318" s="134">
        <v>10</v>
      </c>
      <c r="AS1318" s="134">
        <v>6.0000000000000001E-3</v>
      </c>
      <c r="AT1318" s="133" t="s">
        <v>1768</v>
      </c>
      <c r="AU1318" s="133" t="s">
        <v>1760</v>
      </c>
      <c r="AV1318" s="133" t="s">
        <v>9601</v>
      </c>
      <c r="AW1318" s="133" t="s">
        <v>9630</v>
      </c>
    </row>
    <row r="1319" spans="1:49" x14ac:dyDescent="0.25">
      <c r="A1319" s="80" t="s">
        <v>1779</v>
      </c>
      <c r="B1319" s="80" t="s">
        <v>1813</v>
      </c>
      <c r="C1319" s="80" t="s">
        <v>10492</v>
      </c>
      <c r="D1319" s="80" t="s">
        <v>10493</v>
      </c>
      <c r="E1319" s="80" t="s">
        <v>1767</v>
      </c>
      <c r="F1319" s="80" t="s">
        <v>10494</v>
      </c>
      <c r="G1319" s="80" t="s">
        <v>9700</v>
      </c>
      <c r="H1319" s="80" t="s">
        <v>10145</v>
      </c>
      <c r="I1319" s="80" t="s">
        <v>5377</v>
      </c>
      <c r="K1319" s="80" t="s">
        <v>12337</v>
      </c>
      <c r="L1319" s="80" t="s">
        <v>11489</v>
      </c>
      <c r="M1319" s="80" t="s">
        <v>11572</v>
      </c>
      <c r="N1319" s="80" t="s">
        <v>3432</v>
      </c>
      <c r="O1319" s="80" t="s">
        <v>11900</v>
      </c>
      <c r="P1319" s="80" t="s">
        <v>11915</v>
      </c>
      <c r="Q1319" s="80" t="s">
        <v>5374</v>
      </c>
      <c r="R1319" s="80" t="s">
        <v>11916</v>
      </c>
      <c r="S1319" s="80" t="s">
        <v>1759</v>
      </c>
      <c r="T1319" s="80" t="s">
        <v>1757</v>
      </c>
      <c r="U1319" s="110">
        <v>9.9499999999999993</v>
      </c>
      <c r="V1319" s="110">
        <v>59.7</v>
      </c>
      <c r="W1319" s="91">
        <v>2.4874999999999998</v>
      </c>
      <c r="X1319" s="91">
        <v>29.85</v>
      </c>
      <c r="Y1319" s="110" t="s">
        <v>7087</v>
      </c>
      <c r="Z1319" s="110" t="s">
        <v>1</v>
      </c>
      <c r="AB1319" s="133" t="s">
        <v>12090</v>
      </c>
      <c r="AC1319" s="133" t="s">
        <v>12090</v>
      </c>
      <c r="AD1319" s="133" t="s">
        <v>1759</v>
      </c>
      <c r="AE1319" s="79">
        <v>12</v>
      </c>
      <c r="AF1319" s="79" t="s">
        <v>11152</v>
      </c>
      <c r="AG1319" s="134">
        <v>0.875</v>
      </c>
      <c r="AH1319" s="134">
        <v>7.5</v>
      </c>
      <c r="AI1319" s="134">
        <v>14.5</v>
      </c>
      <c r="AJ1319" s="134">
        <v>0.215</v>
      </c>
      <c r="AK1319" s="134">
        <v>14.824999999999999</v>
      </c>
      <c r="AL1319" s="134">
        <v>8.4499999999999993</v>
      </c>
      <c r="AM1319" s="134">
        <v>9.0250000000000004</v>
      </c>
      <c r="AN1319" s="134">
        <v>3.17</v>
      </c>
      <c r="AO1319" s="134">
        <v>0.65400000000000003</v>
      </c>
      <c r="AP1319" s="134">
        <v>0</v>
      </c>
      <c r="AQ1319" s="134">
        <v>54</v>
      </c>
      <c r="AR1319" s="134">
        <v>96</v>
      </c>
      <c r="AS1319" s="134"/>
      <c r="AT1319" s="133" t="s">
        <v>7070</v>
      </c>
      <c r="AU1319" s="133" t="s">
        <v>7065</v>
      </c>
      <c r="AV1319" s="133" t="s">
        <v>9601</v>
      </c>
      <c r="AW1319" s="133" t="s">
        <v>9630</v>
      </c>
    </row>
    <row r="1320" spans="1:49" x14ac:dyDescent="0.25">
      <c r="A1320" s="80" t="s">
        <v>1800</v>
      </c>
      <c r="B1320" s="80" t="s">
        <v>1815</v>
      </c>
      <c r="C1320" s="80" t="s">
        <v>10709</v>
      </c>
      <c r="D1320" s="80" t="s">
        <v>10710</v>
      </c>
      <c r="E1320" s="80" t="s">
        <v>1767</v>
      </c>
      <c r="F1320" s="80" t="s">
        <v>10623</v>
      </c>
      <c r="G1320" s="80" t="s">
        <v>10250</v>
      </c>
      <c r="H1320" s="80" t="s">
        <v>9732</v>
      </c>
      <c r="I1320" s="80" t="s">
        <v>5377</v>
      </c>
      <c r="K1320" s="80" t="s">
        <v>12342</v>
      </c>
      <c r="L1320" s="80" t="s">
        <v>12209</v>
      </c>
      <c r="M1320" s="80" t="s">
        <v>12646</v>
      </c>
      <c r="N1320" s="80" t="s">
        <v>12622</v>
      </c>
      <c r="O1320" s="80" t="s">
        <v>3868</v>
      </c>
      <c r="P1320" s="80" t="s">
        <v>14025</v>
      </c>
      <c r="Q1320" s="80" t="s">
        <v>5374</v>
      </c>
      <c r="R1320" s="80" t="s">
        <v>12647</v>
      </c>
      <c r="S1320" s="80" t="s">
        <v>1765</v>
      </c>
      <c r="T1320" s="80" t="s">
        <v>1757</v>
      </c>
      <c r="U1320" s="110">
        <v>8.3000000000000007</v>
      </c>
      <c r="V1320" s="110">
        <v>49.8</v>
      </c>
      <c r="W1320" s="91">
        <v>2.0750000000000002</v>
      </c>
      <c r="X1320" s="91">
        <v>24.9</v>
      </c>
      <c r="Y1320" s="110" t="s">
        <v>7087</v>
      </c>
      <c r="Z1320" s="110" t="s">
        <v>1</v>
      </c>
      <c r="AB1320" s="133" t="s">
        <v>13029</v>
      </c>
      <c r="AC1320" s="133" t="s">
        <v>13029</v>
      </c>
      <c r="AD1320" s="133" t="s">
        <v>1759</v>
      </c>
      <c r="AE1320" s="79">
        <v>12</v>
      </c>
      <c r="AF1320" s="79" t="s">
        <v>11325</v>
      </c>
      <c r="AG1320" s="134">
        <v>1</v>
      </c>
      <c r="AH1320" s="134">
        <v>4.25</v>
      </c>
      <c r="AI1320" s="134">
        <v>7.75</v>
      </c>
      <c r="AJ1320" s="134">
        <v>0.16900000000000001</v>
      </c>
      <c r="AK1320" s="134">
        <v>13.375</v>
      </c>
      <c r="AL1320" s="134">
        <v>8.75</v>
      </c>
      <c r="AM1320" s="134">
        <v>6</v>
      </c>
      <c r="AN1320" s="134">
        <v>2.3940000000000001</v>
      </c>
      <c r="AO1320" s="134">
        <v>0.40600000000000003</v>
      </c>
      <c r="AP1320" s="134">
        <v>0.01</v>
      </c>
      <c r="AQ1320" s="134">
        <v>11.75</v>
      </c>
      <c r="AR1320" s="134">
        <v>15.5</v>
      </c>
      <c r="AS1320" s="134">
        <v>1.2999999999999999E-2</v>
      </c>
      <c r="AT1320" s="133" t="s">
        <v>1771</v>
      </c>
      <c r="AU1320" s="133" t="s">
        <v>1760</v>
      </c>
      <c r="AV1320" s="133" t="s">
        <v>9601</v>
      </c>
      <c r="AW1320" s="133" t="s">
        <v>9630</v>
      </c>
    </row>
    <row r="1321" spans="1:49" x14ac:dyDescent="0.25">
      <c r="A1321" s="80" t="s">
        <v>1779</v>
      </c>
      <c r="B1321" s="80" t="s">
        <v>1809</v>
      </c>
      <c r="C1321" s="80" t="s">
        <v>10373</v>
      </c>
      <c r="D1321" s="80" t="s">
        <v>10374</v>
      </c>
      <c r="E1321" s="80" t="s">
        <v>7086</v>
      </c>
      <c r="F1321" s="80" t="s">
        <v>10375</v>
      </c>
      <c r="G1321" s="80" t="s">
        <v>10376</v>
      </c>
      <c r="H1321" s="80" t="s">
        <v>10377</v>
      </c>
      <c r="I1321" s="80" t="s">
        <v>9635</v>
      </c>
      <c r="K1321" s="80" t="s">
        <v>1820</v>
      </c>
      <c r="L1321" s="80" t="s">
        <v>1257</v>
      </c>
      <c r="M1321" s="80" t="s">
        <v>3087</v>
      </c>
      <c r="N1321" s="80" t="s">
        <v>3459</v>
      </c>
      <c r="O1321" s="80" t="s">
        <v>3944</v>
      </c>
      <c r="P1321" s="80" t="s">
        <v>5163</v>
      </c>
      <c r="Q1321" s="80" t="s">
        <v>5374</v>
      </c>
      <c r="R1321" s="80" t="s">
        <v>6676</v>
      </c>
      <c r="S1321" s="80" t="s">
        <v>1760</v>
      </c>
      <c r="T1321" s="80" t="s">
        <v>1758</v>
      </c>
      <c r="U1321" s="110">
        <v>8.65</v>
      </c>
      <c r="V1321" s="110">
        <v>25.95</v>
      </c>
      <c r="W1321" s="91">
        <v>3.76275</v>
      </c>
      <c r="X1321" s="91">
        <v>22.576499999999999</v>
      </c>
      <c r="Y1321" s="110" t="s">
        <v>14932</v>
      </c>
      <c r="Z1321" s="110" t="s">
        <v>1</v>
      </c>
      <c r="AB1321" s="133" t="s">
        <v>8386</v>
      </c>
      <c r="AC1321" s="133" t="s">
        <v>9435</v>
      </c>
      <c r="AD1321" s="133" t="s">
        <v>1757</v>
      </c>
      <c r="AE1321" s="79">
        <v>72</v>
      </c>
      <c r="AF1321" s="79" t="s">
        <v>11380</v>
      </c>
      <c r="AG1321" s="134">
        <v>0.25</v>
      </c>
      <c r="AH1321" s="134">
        <v>7.75</v>
      </c>
      <c r="AI1321" s="134">
        <v>7.25</v>
      </c>
      <c r="AJ1321" s="134">
        <v>0.20799999999999999</v>
      </c>
      <c r="AK1321" s="134">
        <v>8</v>
      </c>
      <c r="AL1321" s="134">
        <v>7.5</v>
      </c>
      <c r="AM1321" s="134">
        <v>2</v>
      </c>
      <c r="AN1321" s="134">
        <v>1.3</v>
      </c>
      <c r="AO1321" s="134">
        <v>6.9000000000000006E-2</v>
      </c>
      <c r="AP1321" s="134">
        <v>0.1</v>
      </c>
      <c r="AQ1321" s="134">
        <v>7.5</v>
      </c>
      <c r="AR1321" s="134">
        <v>5.25</v>
      </c>
      <c r="AS1321" s="134"/>
      <c r="AT1321" s="133" t="s">
        <v>1775</v>
      </c>
      <c r="AU1321" s="133" t="s">
        <v>1762</v>
      </c>
      <c r="AV1321" s="133" t="s">
        <v>9597</v>
      </c>
      <c r="AW1321" s="133" t="s">
        <v>9629</v>
      </c>
    </row>
    <row r="1322" spans="1:49" x14ac:dyDescent="0.25">
      <c r="A1322" s="80" t="s">
        <v>1776</v>
      </c>
      <c r="B1322" s="80" t="s">
        <v>1802</v>
      </c>
      <c r="C1322" s="80" t="s">
        <v>10211</v>
      </c>
      <c r="D1322" s="80" t="s">
        <v>10212</v>
      </c>
      <c r="E1322" s="80" t="s">
        <v>1767</v>
      </c>
      <c r="F1322" s="80" t="s">
        <v>9731</v>
      </c>
      <c r="G1322" s="80" t="s">
        <v>9668</v>
      </c>
      <c r="H1322" s="80" t="s">
        <v>9732</v>
      </c>
      <c r="I1322" s="80" t="s">
        <v>5377</v>
      </c>
      <c r="K1322" s="80" t="s">
        <v>12327</v>
      </c>
      <c r="L1322" s="80" t="s">
        <v>1157</v>
      </c>
      <c r="M1322" s="80" t="s">
        <v>2833</v>
      </c>
      <c r="N1322" s="80" t="s">
        <v>3437</v>
      </c>
      <c r="O1322" s="80" t="s">
        <v>3547</v>
      </c>
      <c r="P1322" s="80" t="s">
        <v>4937</v>
      </c>
      <c r="Q1322" s="80" t="s">
        <v>5374</v>
      </c>
      <c r="R1322" s="80" t="s">
        <v>6415</v>
      </c>
      <c r="S1322" s="80" t="s">
        <v>1765</v>
      </c>
      <c r="T1322" s="80" t="s">
        <v>1757</v>
      </c>
      <c r="U1322" s="110">
        <v>6.2</v>
      </c>
      <c r="V1322" s="110">
        <v>37.200000000000003</v>
      </c>
      <c r="W1322" s="91">
        <v>1.55</v>
      </c>
      <c r="X1322" s="91">
        <v>18.600000000000001</v>
      </c>
      <c r="Y1322" s="110" t="s">
        <v>7087</v>
      </c>
      <c r="Z1322" s="110" t="s">
        <v>1</v>
      </c>
      <c r="AB1322" s="133" t="s">
        <v>8125</v>
      </c>
      <c r="AC1322" s="133" t="s">
        <v>8125</v>
      </c>
      <c r="AD1322" s="133" t="s">
        <v>1759</v>
      </c>
      <c r="AE1322" s="79">
        <v>12</v>
      </c>
      <c r="AF1322" s="79" t="s">
        <v>11113</v>
      </c>
      <c r="AG1322" s="134">
        <v>0.625</v>
      </c>
      <c r="AH1322" s="134">
        <v>6.5</v>
      </c>
      <c r="AI1322" s="134">
        <v>6.5</v>
      </c>
      <c r="AJ1322" s="134">
        <v>0.13900000000000001</v>
      </c>
      <c r="AK1322" s="134">
        <v>10.845000000000001</v>
      </c>
      <c r="AL1322" s="134">
        <v>6.8449999999999998</v>
      </c>
      <c r="AM1322" s="134">
        <v>6.8150000000000004</v>
      </c>
      <c r="AN1322" s="134">
        <v>1.9610000000000001</v>
      </c>
      <c r="AO1322" s="134">
        <v>0.29299999999999998</v>
      </c>
      <c r="AP1322" s="134">
        <v>5.5E-2</v>
      </c>
      <c r="AQ1322" s="134">
        <v>12.875</v>
      </c>
      <c r="AR1322" s="134">
        <v>12.75</v>
      </c>
      <c r="AS1322" s="134">
        <v>8.9999999999999993E-3</v>
      </c>
      <c r="AT1322" s="133" t="s">
        <v>1761</v>
      </c>
      <c r="AU1322" s="133" t="s">
        <v>7077</v>
      </c>
      <c r="AV1322" s="133" t="s">
        <v>9601</v>
      </c>
      <c r="AW1322" s="133" t="s">
        <v>9630</v>
      </c>
    </row>
    <row r="1323" spans="1:49" x14ac:dyDescent="0.25">
      <c r="A1323" s="80" t="s">
        <v>1779</v>
      </c>
      <c r="B1323" s="80" t="s">
        <v>1789</v>
      </c>
      <c r="C1323" s="80" t="s">
        <v>10142</v>
      </c>
      <c r="D1323" s="80" t="s">
        <v>10143</v>
      </c>
      <c r="E1323" s="80" t="s">
        <v>1788</v>
      </c>
      <c r="F1323" s="80" t="s">
        <v>10144</v>
      </c>
      <c r="G1323" s="80" t="s">
        <v>9700</v>
      </c>
      <c r="H1323" s="80" t="s">
        <v>10145</v>
      </c>
      <c r="I1323" s="80" t="s">
        <v>5377</v>
      </c>
      <c r="K1323" s="80" t="s">
        <v>1821</v>
      </c>
      <c r="L1323" s="80" t="s">
        <v>1298</v>
      </c>
      <c r="M1323" s="80" t="s">
        <v>3058</v>
      </c>
      <c r="N1323" s="80" t="s">
        <v>3444</v>
      </c>
      <c r="O1323" s="80" t="s">
        <v>3930</v>
      </c>
      <c r="P1323" s="80" t="s">
        <v>1</v>
      </c>
      <c r="Q1323" s="80" t="s">
        <v>5377</v>
      </c>
      <c r="R1323" s="80" t="s">
        <v>6646</v>
      </c>
      <c r="S1323" s="80" t="s">
        <v>1759</v>
      </c>
      <c r="T1323" s="80" t="s">
        <v>1758</v>
      </c>
      <c r="U1323" s="110">
        <v>9.9499999999999993</v>
      </c>
      <c r="V1323" s="110">
        <v>29.85</v>
      </c>
      <c r="W1323" s="91">
        <v>2.4874999999999998</v>
      </c>
      <c r="X1323" s="91">
        <v>14.925000000000001</v>
      </c>
      <c r="Y1323" s="110" t="s">
        <v>7087</v>
      </c>
      <c r="Z1323" s="110" t="s">
        <v>7090</v>
      </c>
      <c r="AB1323" s="133" t="s">
        <v>8356</v>
      </c>
      <c r="AC1323" s="133" t="s">
        <v>8356</v>
      </c>
      <c r="AD1323" s="133" t="s">
        <v>1759</v>
      </c>
      <c r="AE1323" s="79">
        <v>6</v>
      </c>
      <c r="AF1323" s="79" t="s">
        <v>11152</v>
      </c>
      <c r="AG1323" s="134">
        <v>0.875</v>
      </c>
      <c r="AH1323" s="134">
        <v>7.5</v>
      </c>
      <c r="AI1323" s="134">
        <v>14.5</v>
      </c>
      <c r="AJ1323" s="134">
        <v>0.215</v>
      </c>
      <c r="AK1323" s="134">
        <v>14.824999999999999</v>
      </c>
      <c r="AL1323" s="134">
        <v>8.4499999999999993</v>
      </c>
      <c r="AM1323" s="134">
        <v>5.125</v>
      </c>
      <c r="AN1323" s="134">
        <v>1.73</v>
      </c>
      <c r="AO1323" s="134">
        <v>0.372</v>
      </c>
      <c r="AP1323" s="134">
        <v>0.01</v>
      </c>
      <c r="AQ1323" s="134">
        <v>96</v>
      </c>
      <c r="AR1323" s="134">
        <v>54</v>
      </c>
      <c r="AS1323" s="134"/>
      <c r="AT1323" s="133" t="s">
        <v>7066</v>
      </c>
      <c r="AU1323" s="133" t="s">
        <v>7075</v>
      </c>
      <c r="AV1323" s="133" t="s">
        <v>9601</v>
      </c>
      <c r="AW1323" s="133" t="s">
        <v>9630</v>
      </c>
    </row>
    <row r="1324" spans="1:49" x14ac:dyDescent="0.25">
      <c r="A1324" s="80" t="s">
        <v>1800</v>
      </c>
      <c r="B1324" s="80" t="s">
        <v>1813</v>
      </c>
      <c r="C1324" s="80" t="s">
        <v>10536</v>
      </c>
      <c r="D1324" s="80" t="s">
        <v>10537</v>
      </c>
      <c r="E1324" s="80" t="s">
        <v>1767</v>
      </c>
      <c r="F1324" s="80" t="s">
        <v>10538</v>
      </c>
      <c r="G1324" s="80" t="s">
        <v>9785</v>
      </c>
      <c r="H1324" s="80" t="s">
        <v>10539</v>
      </c>
      <c r="I1324" s="80" t="s">
        <v>5377</v>
      </c>
      <c r="K1324" s="80" t="s">
        <v>12342</v>
      </c>
      <c r="L1324" s="80" t="s">
        <v>12210</v>
      </c>
      <c r="M1324" s="80" t="s">
        <v>12651</v>
      </c>
      <c r="N1324" s="80" t="s">
        <v>12652</v>
      </c>
      <c r="O1324" s="80" t="s">
        <v>3822</v>
      </c>
      <c r="P1324" s="80" t="s">
        <v>1</v>
      </c>
      <c r="Q1324" s="80" t="s">
        <v>5374</v>
      </c>
      <c r="R1324" s="80" t="s">
        <v>12653</v>
      </c>
      <c r="S1324" s="80" t="s">
        <v>1759</v>
      </c>
      <c r="T1324" s="80" t="s">
        <v>1759</v>
      </c>
      <c r="U1324" s="110">
        <v>423.9</v>
      </c>
      <c r="V1324" s="110">
        <v>211.95</v>
      </c>
      <c r="W1324" s="91">
        <v>105.98</v>
      </c>
      <c r="X1324" s="91">
        <v>105.98</v>
      </c>
      <c r="Y1324" s="110" t="s">
        <v>7087</v>
      </c>
      <c r="Z1324" s="110" t="s">
        <v>1</v>
      </c>
      <c r="AB1324" s="133" t="s">
        <v>13030</v>
      </c>
      <c r="AC1324" s="133" t="s">
        <v>13030</v>
      </c>
      <c r="AD1324" s="133" t="s">
        <v>1759</v>
      </c>
      <c r="AE1324" s="79">
        <v>1</v>
      </c>
      <c r="AF1324" s="79" t="s">
        <v>15798</v>
      </c>
      <c r="AG1324" s="134"/>
      <c r="AH1324" s="134"/>
      <c r="AI1324" s="134"/>
      <c r="AJ1324" s="134"/>
      <c r="AK1324" s="134">
        <v>24.437999999999999</v>
      </c>
      <c r="AL1324" s="134">
        <v>15.938000000000001</v>
      </c>
      <c r="AM1324" s="134">
        <v>9.625</v>
      </c>
      <c r="AN1324" s="134">
        <v>17.146000000000001</v>
      </c>
      <c r="AO1324" s="134">
        <v>2.169</v>
      </c>
      <c r="AP1324" s="134"/>
      <c r="AQ1324" s="134"/>
      <c r="AR1324" s="134"/>
      <c r="AS1324" s="134"/>
      <c r="AT1324" s="133" t="s">
        <v>7065</v>
      </c>
      <c r="AU1324" s="133" t="s">
        <v>7065</v>
      </c>
      <c r="AV1324" s="133" t="s">
        <v>9603</v>
      </c>
      <c r="AW1324" s="133" t="s">
        <v>9630</v>
      </c>
    </row>
    <row r="1325" spans="1:49" x14ac:dyDescent="0.25">
      <c r="A1325" s="80" t="s">
        <v>1779</v>
      </c>
      <c r="B1325" s="80" t="s">
        <v>1797</v>
      </c>
      <c r="C1325" s="80" t="s">
        <v>10017</v>
      </c>
      <c r="D1325" s="80" t="s">
        <v>10018</v>
      </c>
      <c r="E1325" s="80" t="s">
        <v>7086</v>
      </c>
      <c r="F1325" s="80" t="s">
        <v>10019</v>
      </c>
      <c r="G1325" s="80" t="s">
        <v>9797</v>
      </c>
      <c r="H1325" s="80" t="s">
        <v>10020</v>
      </c>
      <c r="I1325" s="80" t="s">
        <v>9635</v>
      </c>
      <c r="K1325" s="80" t="s">
        <v>1820</v>
      </c>
      <c r="L1325" s="80" t="s">
        <v>1390</v>
      </c>
      <c r="M1325" s="80" t="s">
        <v>3088</v>
      </c>
      <c r="N1325" s="80" t="s">
        <v>3461</v>
      </c>
      <c r="O1325" s="80" t="s">
        <v>3945</v>
      </c>
      <c r="P1325" s="80" t="s">
        <v>5164</v>
      </c>
      <c r="Q1325" s="80" t="s">
        <v>5374</v>
      </c>
      <c r="R1325" s="80" t="s">
        <v>6677</v>
      </c>
      <c r="S1325" s="80" t="s">
        <v>1759</v>
      </c>
      <c r="T1325" s="80" t="s">
        <v>1758</v>
      </c>
      <c r="U1325" s="110">
        <v>8.0500000000000007</v>
      </c>
      <c r="V1325" s="110">
        <v>24.15</v>
      </c>
      <c r="W1325" s="91">
        <v>3.5017499999999999</v>
      </c>
      <c r="X1325" s="91">
        <v>21.0105</v>
      </c>
      <c r="Y1325" s="110" t="s">
        <v>14932</v>
      </c>
      <c r="Z1325" s="110" t="s">
        <v>1</v>
      </c>
      <c r="AB1325" s="133" t="s">
        <v>8387</v>
      </c>
      <c r="AC1325" s="133" t="s">
        <v>9436</v>
      </c>
      <c r="AD1325" s="133" t="s">
        <v>1757</v>
      </c>
      <c r="AE1325" s="79">
        <v>72</v>
      </c>
      <c r="AF1325" s="79" t="s">
        <v>11244</v>
      </c>
      <c r="AG1325" s="134">
        <v>0.3</v>
      </c>
      <c r="AH1325" s="134">
        <v>9.5</v>
      </c>
      <c r="AI1325" s="134">
        <v>14</v>
      </c>
      <c r="AJ1325" s="134">
        <v>0.32</v>
      </c>
      <c r="AK1325" s="134">
        <v>14.25</v>
      </c>
      <c r="AL1325" s="134">
        <v>9.75</v>
      </c>
      <c r="AM1325" s="134">
        <v>2</v>
      </c>
      <c r="AN1325" s="134">
        <v>2</v>
      </c>
      <c r="AO1325" s="134">
        <v>0.161</v>
      </c>
      <c r="AP1325" s="134">
        <v>9</v>
      </c>
      <c r="AQ1325" s="134">
        <v>9</v>
      </c>
      <c r="AR1325" s="134">
        <v>12</v>
      </c>
      <c r="AS1325" s="134"/>
      <c r="AT1325" s="133" t="s">
        <v>7070</v>
      </c>
      <c r="AU1325" s="133" t="s">
        <v>1762</v>
      </c>
      <c r="AV1325" s="133" t="s">
        <v>9597</v>
      </c>
      <c r="AW1325" s="133" t="s">
        <v>9629</v>
      </c>
    </row>
    <row r="1326" spans="1:49" x14ac:dyDescent="0.25">
      <c r="A1326" s="80" t="s">
        <v>1776</v>
      </c>
      <c r="B1326" s="80" t="s">
        <v>1802</v>
      </c>
      <c r="C1326" s="80" t="s">
        <v>10213</v>
      </c>
      <c r="D1326" s="80" t="s">
        <v>10214</v>
      </c>
      <c r="E1326" s="80" t="s">
        <v>1767</v>
      </c>
      <c r="F1326" s="80" t="s">
        <v>9694</v>
      </c>
      <c r="G1326" s="80" t="s">
        <v>9695</v>
      </c>
      <c r="H1326" s="80" t="s">
        <v>9696</v>
      </c>
      <c r="I1326" s="80" t="s">
        <v>5377</v>
      </c>
      <c r="K1326" s="80" t="s">
        <v>12327</v>
      </c>
      <c r="L1326" s="80" t="s">
        <v>1002</v>
      </c>
      <c r="M1326" s="80" t="s">
        <v>2835</v>
      </c>
      <c r="N1326" s="80" t="s">
        <v>3437</v>
      </c>
      <c r="O1326" s="80" t="s">
        <v>3527</v>
      </c>
      <c r="P1326" s="80" t="s">
        <v>4939</v>
      </c>
      <c r="Q1326" s="80" t="s">
        <v>5374</v>
      </c>
      <c r="R1326" s="80" t="s">
        <v>6417</v>
      </c>
      <c r="S1326" s="80" t="s">
        <v>1760</v>
      </c>
      <c r="T1326" s="80" t="s">
        <v>1757</v>
      </c>
      <c r="U1326" s="110">
        <v>5</v>
      </c>
      <c r="V1326" s="110">
        <v>30</v>
      </c>
      <c r="W1326" s="91">
        <v>1.25</v>
      </c>
      <c r="X1326" s="91">
        <v>15</v>
      </c>
      <c r="Y1326" s="110" t="s">
        <v>7087</v>
      </c>
      <c r="Z1326" s="110" t="s">
        <v>1</v>
      </c>
      <c r="AB1326" s="133" t="s">
        <v>8127</v>
      </c>
      <c r="AC1326" s="133" t="s">
        <v>8127</v>
      </c>
      <c r="AD1326" s="133" t="s">
        <v>1759</v>
      </c>
      <c r="AE1326" s="79">
        <v>12</v>
      </c>
      <c r="AF1326" s="79" t="s">
        <v>11091</v>
      </c>
      <c r="AG1326" s="134">
        <v>0.625</v>
      </c>
      <c r="AH1326" s="134">
        <v>6.875</v>
      </c>
      <c r="AI1326" s="134">
        <v>6.875</v>
      </c>
      <c r="AJ1326" s="134">
        <v>0.13100000000000001</v>
      </c>
      <c r="AK1326" s="134">
        <v>7.22</v>
      </c>
      <c r="AL1326" s="134">
        <v>6.8449999999999998</v>
      </c>
      <c r="AM1326" s="134">
        <v>7.44</v>
      </c>
      <c r="AN1326" s="134">
        <v>1.782</v>
      </c>
      <c r="AO1326" s="134">
        <v>0.21299999999999999</v>
      </c>
      <c r="AP1326" s="134">
        <v>0.5</v>
      </c>
      <c r="AQ1326" s="134">
        <v>6.75</v>
      </c>
      <c r="AR1326" s="134">
        <v>6.75</v>
      </c>
      <c r="AS1326" s="134">
        <v>1.6E-2</v>
      </c>
      <c r="AT1326" s="133" t="s">
        <v>9573</v>
      </c>
      <c r="AU1326" s="133" t="s">
        <v>1758</v>
      </c>
      <c r="AV1326" s="133" t="s">
        <v>9603</v>
      </c>
      <c r="AW1326" s="133" t="s">
        <v>9630</v>
      </c>
    </row>
    <row r="1327" spans="1:49" x14ac:dyDescent="0.25">
      <c r="A1327" s="80" t="s">
        <v>1779</v>
      </c>
      <c r="B1327" s="80" t="s">
        <v>1789</v>
      </c>
      <c r="C1327" s="80" t="s">
        <v>10142</v>
      </c>
      <c r="D1327" s="80" t="s">
        <v>10143</v>
      </c>
      <c r="E1327" s="80" t="s">
        <v>1788</v>
      </c>
      <c r="F1327" s="80" t="s">
        <v>10144</v>
      </c>
      <c r="G1327" s="80" t="s">
        <v>9700</v>
      </c>
      <c r="H1327" s="80" t="s">
        <v>10145</v>
      </c>
      <c r="I1327" s="80" t="s">
        <v>5377</v>
      </c>
      <c r="K1327" s="80" t="s">
        <v>1821</v>
      </c>
      <c r="L1327" s="80" t="s">
        <v>1299</v>
      </c>
      <c r="M1327" s="80" t="s">
        <v>3061</v>
      </c>
      <c r="N1327" s="80" t="s">
        <v>3446</v>
      </c>
      <c r="O1327" s="80" t="s">
        <v>3930</v>
      </c>
      <c r="P1327" s="80" t="s">
        <v>1</v>
      </c>
      <c r="Q1327" s="80" t="s">
        <v>5377</v>
      </c>
      <c r="R1327" s="80" t="s">
        <v>6649</v>
      </c>
      <c r="S1327" s="80" t="s">
        <v>1759</v>
      </c>
      <c r="T1327" s="80" t="s">
        <v>1758</v>
      </c>
      <c r="U1327" s="110">
        <v>9.9499999999999993</v>
      </c>
      <c r="V1327" s="110">
        <v>29.85</v>
      </c>
      <c r="W1327" s="91">
        <v>2.4874999999999998</v>
      </c>
      <c r="X1327" s="91">
        <v>14.925000000000001</v>
      </c>
      <c r="Y1327" s="110" t="s">
        <v>7087</v>
      </c>
      <c r="Z1327" s="110" t="s">
        <v>7091</v>
      </c>
      <c r="AB1327" s="133" t="s">
        <v>8359</v>
      </c>
      <c r="AC1327" s="133" t="s">
        <v>8359</v>
      </c>
      <c r="AD1327" s="133" t="s">
        <v>1759</v>
      </c>
      <c r="AE1327" s="79">
        <v>6</v>
      </c>
      <c r="AF1327" s="79" t="s">
        <v>11152</v>
      </c>
      <c r="AG1327" s="134">
        <v>0.875</v>
      </c>
      <c r="AH1327" s="134">
        <v>7.5</v>
      </c>
      <c r="AI1327" s="134">
        <v>14.5</v>
      </c>
      <c r="AJ1327" s="134">
        <v>0.215</v>
      </c>
      <c r="AK1327" s="134">
        <v>14.824999999999999</v>
      </c>
      <c r="AL1327" s="134">
        <v>8.4499999999999993</v>
      </c>
      <c r="AM1327" s="134">
        <v>5.125</v>
      </c>
      <c r="AN1327" s="134">
        <v>1.73</v>
      </c>
      <c r="AO1327" s="134">
        <v>0.372</v>
      </c>
      <c r="AP1327" s="134">
        <v>0.01</v>
      </c>
      <c r="AQ1327" s="134">
        <v>96</v>
      </c>
      <c r="AR1327" s="134">
        <v>54</v>
      </c>
      <c r="AS1327" s="134"/>
      <c r="AT1327" s="133" t="s">
        <v>7066</v>
      </c>
      <c r="AU1327" s="133" t="s">
        <v>7075</v>
      </c>
      <c r="AV1327" s="133" t="s">
        <v>9601</v>
      </c>
      <c r="AW1327" s="133" t="s">
        <v>9630</v>
      </c>
    </row>
    <row r="1328" spans="1:49" x14ac:dyDescent="0.25">
      <c r="A1328" s="80" t="s">
        <v>1800</v>
      </c>
      <c r="B1328" s="80" t="s">
        <v>1813</v>
      </c>
      <c r="C1328" s="80" t="s">
        <v>10540</v>
      </c>
      <c r="D1328" s="80" t="s">
        <v>10541</v>
      </c>
      <c r="E1328" s="80" t="s">
        <v>1767</v>
      </c>
      <c r="F1328" s="80" t="s">
        <v>10542</v>
      </c>
      <c r="G1328" s="80" t="s">
        <v>9785</v>
      </c>
      <c r="H1328" s="80" t="s">
        <v>10543</v>
      </c>
      <c r="I1328" s="80" t="s">
        <v>5377</v>
      </c>
      <c r="K1328" s="80" t="s">
        <v>12342</v>
      </c>
      <c r="L1328" s="80" t="s">
        <v>12212</v>
      </c>
      <c r="M1328" s="80" t="s">
        <v>12661</v>
      </c>
      <c r="N1328" s="80" t="s">
        <v>12652</v>
      </c>
      <c r="O1328" s="80" t="s">
        <v>3825</v>
      </c>
      <c r="P1328" s="80" t="s">
        <v>1</v>
      </c>
      <c r="Q1328" s="80" t="s">
        <v>5374</v>
      </c>
      <c r="R1328" s="80" t="s">
        <v>12662</v>
      </c>
      <c r="S1328" s="80" t="s">
        <v>1759</v>
      </c>
      <c r="T1328" s="80" t="s">
        <v>1759</v>
      </c>
      <c r="U1328" s="110">
        <v>800.25</v>
      </c>
      <c r="V1328" s="110">
        <v>400.125</v>
      </c>
      <c r="W1328" s="91">
        <v>200.0625</v>
      </c>
      <c r="X1328" s="91">
        <v>200.0625</v>
      </c>
      <c r="Y1328" s="110" t="s">
        <v>7087</v>
      </c>
      <c r="Z1328" s="110" t="s">
        <v>1</v>
      </c>
      <c r="AB1328" s="133" t="s">
        <v>13033</v>
      </c>
      <c r="AC1328" s="133" t="s">
        <v>13033</v>
      </c>
      <c r="AD1328" s="133" t="s">
        <v>1759</v>
      </c>
      <c r="AE1328" s="79">
        <v>1</v>
      </c>
      <c r="AF1328" s="79" t="s">
        <v>15798</v>
      </c>
      <c r="AG1328" s="134"/>
      <c r="AH1328" s="134"/>
      <c r="AI1328" s="134"/>
      <c r="AJ1328" s="134"/>
      <c r="AK1328" s="134">
        <v>48.314999999999998</v>
      </c>
      <c r="AL1328" s="134">
        <v>16.22</v>
      </c>
      <c r="AM1328" s="134">
        <v>9.5950000000000006</v>
      </c>
      <c r="AN1328" s="134">
        <v>34.598999999999997</v>
      </c>
      <c r="AO1328" s="134">
        <v>4.351</v>
      </c>
      <c r="AP1328" s="134"/>
      <c r="AQ1328" s="134"/>
      <c r="AR1328" s="134"/>
      <c r="AS1328" s="134"/>
      <c r="AT1328" s="133" t="s">
        <v>1764</v>
      </c>
      <c r="AU1328" s="133" t="s">
        <v>1769</v>
      </c>
      <c r="AV1328" s="133" t="s">
        <v>9603</v>
      </c>
      <c r="AW1328" s="133" t="s">
        <v>9630</v>
      </c>
    </row>
    <row r="1329" spans="1:49" x14ac:dyDescent="0.25">
      <c r="A1329" s="80" t="s">
        <v>1779</v>
      </c>
      <c r="B1329" s="80" t="s">
        <v>1797</v>
      </c>
      <c r="C1329" s="80" t="s">
        <v>10172</v>
      </c>
      <c r="D1329" s="80" t="s">
        <v>10173</v>
      </c>
      <c r="E1329" s="80" t="s">
        <v>7086</v>
      </c>
      <c r="F1329" s="80" t="s">
        <v>10174</v>
      </c>
      <c r="G1329" s="80" t="s">
        <v>9705</v>
      </c>
      <c r="H1329" s="80" t="s">
        <v>10175</v>
      </c>
      <c r="I1329" s="80" t="s">
        <v>9635</v>
      </c>
      <c r="K1329" s="80" t="s">
        <v>1820</v>
      </c>
      <c r="L1329" s="80" t="s">
        <v>887</v>
      </c>
      <c r="M1329" s="80" t="s">
        <v>3090</v>
      </c>
      <c r="N1329" s="80" t="s">
        <v>3461</v>
      </c>
      <c r="O1329" s="80" t="s">
        <v>3748</v>
      </c>
      <c r="P1329" s="80" t="s">
        <v>5166</v>
      </c>
      <c r="Q1329" s="80" t="s">
        <v>5374</v>
      </c>
      <c r="R1329" s="80" t="s">
        <v>6679</v>
      </c>
      <c r="S1329" s="80" t="s">
        <v>1759</v>
      </c>
      <c r="T1329" s="80" t="s">
        <v>1757</v>
      </c>
      <c r="U1329" s="110">
        <v>8.25</v>
      </c>
      <c r="V1329" s="110">
        <v>49.5</v>
      </c>
      <c r="W1329" s="91">
        <v>3.5887500000000001</v>
      </c>
      <c r="X1329" s="91">
        <v>43.064999999999998</v>
      </c>
      <c r="Y1329" s="110" t="s">
        <v>14932</v>
      </c>
      <c r="Z1329" s="110" t="s">
        <v>1</v>
      </c>
      <c r="AB1329" s="133" t="s">
        <v>8389</v>
      </c>
      <c r="AC1329" s="133" t="s">
        <v>9438</v>
      </c>
      <c r="AD1329" s="133" t="s">
        <v>1773</v>
      </c>
      <c r="AE1329" s="79">
        <v>216</v>
      </c>
      <c r="AF1329" s="79" t="s">
        <v>11383</v>
      </c>
      <c r="AG1329" s="134">
        <v>0.25</v>
      </c>
      <c r="AH1329" s="134">
        <v>6.3</v>
      </c>
      <c r="AI1329" s="134">
        <v>6.75</v>
      </c>
      <c r="AJ1329" s="134">
        <v>0.152</v>
      </c>
      <c r="AK1329" s="134">
        <v>6.9</v>
      </c>
      <c r="AL1329" s="134">
        <v>6.5</v>
      </c>
      <c r="AM1329" s="134">
        <v>3.5</v>
      </c>
      <c r="AN1329" s="134">
        <v>1.9</v>
      </c>
      <c r="AO1329" s="134">
        <v>9.0999999999999998E-2</v>
      </c>
      <c r="AP1329" s="134">
        <v>0.01</v>
      </c>
      <c r="AQ1329" s="134">
        <v>104</v>
      </c>
      <c r="AR1329" s="134">
        <v>6</v>
      </c>
      <c r="AS1329" s="134"/>
      <c r="AT1329" s="133" t="s">
        <v>7071</v>
      </c>
      <c r="AU1329" s="133" t="s">
        <v>7070</v>
      </c>
      <c r="AV1329" s="133" t="s">
        <v>9597</v>
      </c>
      <c r="AW1329" s="133" t="s">
        <v>9629</v>
      </c>
    </row>
    <row r="1330" spans="1:49" x14ac:dyDescent="0.25">
      <c r="A1330" s="80" t="s">
        <v>1776</v>
      </c>
      <c r="B1330" s="80" t="s">
        <v>1802</v>
      </c>
      <c r="C1330" s="80" t="s">
        <v>10213</v>
      </c>
      <c r="D1330" s="80" t="s">
        <v>10214</v>
      </c>
      <c r="E1330" s="80" t="s">
        <v>1767</v>
      </c>
      <c r="F1330" s="80" t="s">
        <v>9694</v>
      </c>
      <c r="G1330" s="80" t="s">
        <v>9695</v>
      </c>
      <c r="H1330" s="80" t="s">
        <v>9696</v>
      </c>
      <c r="I1330" s="80" t="s">
        <v>5377</v>
      </c>
      <c r="K1330" s="80" t="s">
        <v>13933</v>
      </c>
      <c r="L1330" s="80" t="s">
        <v>1158</v>
      </c>
      <c r="M1330" s="80" t="s">
        <v>15502</v>
      </c>
      <c r="N1330" s="80" t="s">
        <v>3437</v>
      </c>
      <c r="O1330" s="80" t="s">
        <v>3527</v>
      </c>
      <c r="P1330" s="80" t="s">
        <v>4941</v>
      </c>
      <c r="Q1330" s="80" t="s">
        <v>5374</v>
      </c>
      <c r="R1330" s="80" t="s">
        <v>6419</v>
      </c>
      <c r="S1330" s="80" t="s">
        <v>1760</v>
      </c>
      <c r="T1330" s="80" t="s">
        <v>1757</v>
      </c>
      <c r="U1330" s="110">
        <v>5</v>
      </c>
      <c r="V1330" s="110">
        <v>30</v>
      </c>
      <c r="W1330" s="91">
        <v>1.25</v>
      </c>
      <c r="X1330" s="91">
        <v>15</v>
      </c>
      <c r="Y1330" s="110" t="s">
        <v>7087</v>
      </c>
      <c r="Z1330" s="110" t="s">
        <v>1</v>
      </c>
      <c r="AB1330" s="133" t="s">
        <v>8129</v>
      </c>
      <c r="AC1330" s="133" t="s">
        <v>8129</v>
      </c>
      <c r="AD1330" s="133" t="s">
        <v>1759</v>
      </c>
      <c r="AE1330" s="79">
        <v>12</v>
      </c>
      <c r="AF1330" s="79" t="s">
        <v>11091</v>
      </c>
      <c r="AG1330" s="134">
        <v>0.625</v>
      </c>
      <c r="AH1330" s="134">
        <v>6.875</v>
      </c>
      <c r="AI1330" s="134">
        <v>6.875</v>
      </c>
      <c r="AJ1330" s="134">
        <v>0.13100000000000001</v>
      </c>
      <c r="AK1330" s="134">
        <v>7.22</v>
      </c>
      <c r="AL1330" s="134">
        <v>6.8449999999999998</v>
      </c>
      <c r="AM1330" s="134">
        <v>7.44</v>
      </c>
      <c r="AN1330" s="134">
        <v>1.782</v>
      </c>
      <c r="AO1330" s="134">
        <v>0.21299999999999999</v>
      </c>
      <c r="AP1330" s="134">
        <v>0.5</v>
      </c>
      <c r="AQ1330" s="134">
        <v>6.75</v>
      </c>
      <c r="AR1330" s="134">
        <v>6.75</v>
      </c>
      <c r="AS1330" s="134">
        <v>1.6E-2</v>
      </c>
      <c r="AT1330" s="133" t="s">
        <v>9573</v>
      </c>
      <c r="AU1330" s="133" t="s">
        <v>1758</v>
      </c>
      <c r="AV1330" s="133" t="s">
        <v>9603</v>
      </c>
      <c r="AW1330" s="133" t="s">
        <v>9630</v>
      </c>
    </row>
    <row r="1331" spans="1:49" x14ac:dyDescent="0.25">
      <c r="A1331" s="80" t="s">
        <v>1776</v>
      </c>
      <c r="B1331" s="80" t="s">
        <v>1805</v>
      </c>
      <c r="C1331" s="80" t="s">
        <v>10729</v>
      </c>
      <c r="D1331" s="80" t="s">
        <v>10730</v>
      </c>
      <c r="E1331" s="80" t="s">
        <v>7086</v>
      </c>
      <c r="F1331" s="80" t="s">
        <v>10731</v>
      </c>
      <c r="G1331" s="80" t="s">
        <v>10389</v>
      </c>
      <c r="H1331" s="80" t="s">
        <v>10732</v>
      </c>
      <c r="I1331" s="80" t="s">
        <v>9635</v>
      </c>
      <c r="K1331" s="80" t="s">
        <v>13933</v>
      </c>
      <c r="L1331" s="80" t="s">
        <v>1611</v>
      </c>
      <c r="M1331" s="80" t="s">
        <v>15384</v>
      </c>
      <c r="N1331" s="80" t="s">
        <v>3404</v>
      </c>
      <c r="O1331" s="80" t="s">
        <v>3932</v>
      </c>
      <c r="P1331" s="80" t="s">
        <v>14026</v>
      </c>
      <c r="Q1331" s="80" t="s">
        <v>5374</v>
      </c>
      <c r="R1331" s="80" t="s">
        <v>6659</v>
      </c>
      <c r="S1331" s="80" t="s">
        <v>1759</v>
      </c>
      <c r="T1331" s="80" t="s">
        <v>1757</v>
      </c>
      <c r="U1331" s="110">
        <v>11.2</v>
      </c>
      <c r="V1331" s="110">
        <v>67.2</v>
      </c>
      <c r="W1331" s="91">
        <v>4.8719999999999999</v>
      </c>
      <c r="X1331" s="91">
        <v>58.463999999999999</v>
      </c>
      <c r="Y1331" s="110" t="s">
        <v>14932</v>
      </c>
      <c r="Z1331" s="110" t="s">
        <v>1</v>
      </c>
      <c r="AB1331" s="133" t="s">
        <v>8369</v>
      </c>
      <c r="AC1331" s="133" t="s">
        <v>9423</v>
      </c>
      <c r="AD1331" s="133" t="s">
        <v>1758</v>
      </c>
      <c r="AE1331" s="79">
        <v>72</v>
      </c>
      <c r="AF1331" s="79" t="s">
        <v>14937</v>
      </c>
      <c r="AG1331" s="134">
        <v>0.6</v>
      </c>
      <c r="AH1331" s="134">
        <v>7</v>
      </c>
      <c r="AI1331" s="134">
        <v>9.5</v>
      </c>
      <c r="AJ1331" s="134">
        <v>0.19800000000000001</v>
      </c>
      <c r="AK1331" s="134">
        <v>13.75</v>
      </c>
      <c r="AL1331" s="134">
        <v>10.25</v>
      </c>
      <c r="AM1331" s="134">
        <v>7.45</v>
      </c>
      <c r="AN1331" s="134">
        <v>2.48</v>
      </c>
      <c r="AO1331" s="134">
        <v>0.60799999999999998</v>
      </c>
      <c r="AP1331" s="134"/>
      <c r="AQ1331" s="134">
        <v>13</v>
      </c>
      <c r="AR1331" s="134">
        <v>72</v>
      </c>
      <c r="AS1331" s="134"/>
      <c r="AT1331" s="133" t="s">
        <v>7070</v>
      </c>
      <c r="AU1331" s="133" t="s">
        <v>1758</v>
      </c>
      <c r="AV1331" s="133" t="s">
        <v>9602</v>
      </c>
      <c r="AW1331" s="133" t="s">
        <v>9629</v>
      </c>
    </row>
    <row r="1332" spans="1:49" x14ac:dyDescent="0.25">
      <c r="A1332" s="80" t="s">
        <v>1800</v>
      </c>
      <c r="B1332" s="80" t="s">
        <v>1813</v>
      </c>
      <c r="C1332" s="80" t="s">
        <v>10231</v>
      </c>
      <c r="D1332" s="80" t="s">
        <v>10232</v>
      </c>
      <c r="E1332" s="80" t="s">
        <v>1767</v>
      </c>
      <c r="F1332" s="80" t="s">
        <v>9743</v>
      </c>
      <c r="G1332" s="80" t="s">
        <v>9744</v>
      </c>
      <c r="H1332" s="80" t="s">
        <v>9732</v>
      </c>
      <c r="I1332" s="80" t="s">
        <v>5377</v>
      </c>
      <c r="K1332" s="80" t="s">
        <v>12342</v>
      </c>
      <c r="L1332" s="80" t="s">
        <v>12214</v>
      </c>
      <c r="M1332" s="80" t="s">
        <v>13211</v>
      </c>
      <c r="N1332" s="80" t="s">
        <v>12652</v>
      </c>
      <c r="O1332" s="80" t="s">
        <v>3537</v>
      </c>
      <c r="P1332" s="80" t="s">
        <v>14027</v>
      </c>
      <c r="Q1332" s="80" t="s">
        <v>5374</v>
      </c>
      <c r="R1332" s="80" t="s">
        <v>12666</v>
      </c>
      <c r="S1332" s="80" t="s">
        <v>1765</v>
      </c>
      <c r="T1332" s="80" t="s">
        <v>1757</v>
      </c>
      <c r="U1332" s="110">
        <v>5.05</v>
      </c>
      <c r="V1332" s="110">
        <v>30.3</v>
      </c>
      <c r="W1332" s="91">
        <v>1.2625</v>
      </c>
      <c r="X1332" s="91">
        <v>15.15</v>
      </c>
      <c r="Y1332" s="110" t="s">
        <v>7087</v>
      </c>
      <c r="Z1332" s="110" t="s">
        <v>1</v>
      </c>
      <c r="AB1332" s="133" t="s">
        <v>13036</v>
      </c>
      <c r="AC1332" s="133" t="s">
        <v>13036</v>
      </c>
      <c r="AD1332" s="133" t="s">
        <v>1759</v>
      </c>
      <c r="AE1332" s="79">
        <v>12</v>
      </c>
      <c r="AF1332" s="79" t="s">
        <v>11127</v>
      </c>
      <c r="AG1332" s="134">
        <v>0.625</v>
      </c>
      <c r="AH1332" s="134">
        <v>5</v>
      </c>
      <c r="AI1332" s="134">
        <v>5</v>
      </c>
      <c r="AJ1332" s="134">
        <v>0.09</v>
      </c>
      <c r="AK1332" s="134">
        <v>10.125</v>
      </c>
      <c r="AL1332" s="134">
        <v>5.375</v>
      </c>
      <c r="AM1332" s="134">
        <v>5.5</v>
      </c>
      <c r="AN1332" s="134">
        <v>1.25</v>
      </c>
      <c r="AO1332" s="134">
        <v>0.17299999999999999</v>
      </c>
      <c r="AP1332" s="134">
        <v>5.5E-2</v>
      </c>
      <c r="AQ1332" s="134">
        <v>10</v>
      </c>
      <c r="AR1332" s="134">
        <v>10</v>
      </c>
      <c r="AS1332" s="134">
        <v>6.0000000000000001E-3</v>
      </c>
      <c r="AT1332" s="133" t="s">
        <v>1768</v>
      </c>
      <c r="AU1332" s="133" t="s">
        <v>1760</v>
      </c>
      <c r="AV1332" s="133" t="s">
        <v>9601</v>
      </c>
      <c r="AW1332" s="133" t="s">
        <v>9630</v>
      </c>
    </row>
    <row r="1333" spans="1:49" x14ac:dyDescent="0.25">
      <c r="A1333" s="80" t="s">
        <v>1779</v>
      </c>
      <c r="B1333" s="80" t="s">
        <v>1797</v>
      </c>
      <c r="C1333" s="80" t="s">
        <v>10632</v>
      </c>
      <c r="D1333" s="80" t="s">
        <v>10633</v>
      </c>
      <c r="E1333" s="80" t="s">
        <v>1787</v>
      </c>
      <c r="F1333" s="80" t="s">
        <v>10634</v>
      </c>
      <c r="G1333" s="80" t="s">
        <v>10336</v>
      </c>
      <c r="H1333" s="80" t="s">
        <v>10635</v>
      </c>
      <c r="I1333" s="80" t="s">
        <v>9635</v>
      </c>
      <c r="K1333" s="80" t="s">
        <v>1820</v>
      </c>
      <c r="L1333" s="80" t="s">
        <v>1391</v>
      </c>
      <c r="M1333" s="80" t="s">
        <v>3093</v>
      </c>
      <c r="N1333" s="80" t="s">
        <v>3461</v>
      </c>
      <c r="O1333" s="80" t="s">
        <v>3844</v>
      </c>
      <c r="P1333" s="80" t="s">
        <v>5169</v>
      </c>
      <c r="Q1333" s="80" t="s">
        <v>5374</v>
      </c>
      <c r="R1333" s="80" t="s">
        <v>6682</v>
      </c>
      <c r="S1333" s="80" t="s">
        <v>1769</v>
      </c>
      <c r="T1333" s="80" t="s">
        <v>1757</v>
      </c>
      <c r="U1333" s="110">
        <v>8.25</v>
      </c>
      <c r="V1333" s="110">
        <v>49.5</v>
      </c>
      <c r="W1333" s="91">
        <v>3.09375</v>
      </c>
      <c r="X1333" s="91">
        <v>37.125</v>
      </c>
      <c r="Y1333" s="110" t="s">
        <v>7087</v>
      </c>
      <c r="Z1333" s="110" t="s">
        <v>1</v>
      </c>
      <c r="AB1333" s="133" t="s">
        <v>8392</v>
      </c>
      <c r="AC1333" s="133" t="s">
        <v>9440</v>
      </c>
      <c r="AD1333" s="133" t="s">
        <v>1757</v>
      </c>
      <c r="AE1333" s="79">
        <v>144</v>
      </c>
      <c r="AF1333" s="79" t="s">
        <v>11296</v>
      </c>
      <c r="AG1333" s="134">
        <v>8.25</v>
      </c>
      <c r="AH1333" s="134">
        <v>7.25</v>
      </c>
      <c r="AI1333" s="134">
        <v>0.25</v>
      </c>
      <c r="AJ1333" s="134">
        <v>0.158</v>
      </c>
      <c r="AK1333" s="134">
        <v>8.5</v>
      </c>
      <c r="AL1333" s="134">
        <v>7.5</v>
      </c>
      <c r="AM1333" s="134">
        <v>4.25</v>
      </c>
      <c r="AN1333" s="134">
        <v>1.98</v>
      </c>
      <c r="AO1333" s="134">
        <v>0.157</v>
      </c>
      <c r="AP1333" s="134">
        <v>0</v>
      </c>
      <c r="AQ1333" s="134">
        <v>0</v>
      </c>
      <c r="AR1333" s="134">
        <v>39</v>
      </c>
      <c r="AS1333" s="134"/>
      <c r="AT1333" s="133" t="s">
        <v>7079</v>
      </c>
      <c r="AU1333" s="133" t="s">
        <v>1783</v>
      </c>
      <c r="AV1333" s="133" t="s">
        <v>9597</v>
      </c>
      <c r="AW1333" s="133" t="s">
        <v>9632</v>
      </c>
    </row>
    <row r="1334" spans="1:49" x14ac:dyDescent="0.25">
      <c r="A1334" s="80" t="s">
        <v>1776</v>
      </c>
      <c r="B1334" s="80" t="s">
        <v>1802</v>
      </c>
      <c r="C1334" s="80" t="s">
        <v>10578</v>
      </c>
      <c r="D1334" s="80" t="s">
        <v>10579</v>
      </c>
      <c r="E1334" s="80" t="s">
        <v>1767</v>
      </c>
      <c r="F1334" s="80" t="s">
        <v>9920</v>
      </c>
      <c r="G1334" s="80" t="s">
        <v>9677</v>
      </c>
      <c r="H1334" s="80" t="s">
        <v>9921</v>
      </c>
      <c r="I1334" s="80" t="s">
        <v>5377</v>
      </c>
      <c r="K1334" s="80" t="s">
        <v>13933</v>
      </c>
      <c r="L1334" s="80" t="s">
        <v>1306</v>
      </c>
      <c r="M1334" s="80" t="s">
        <v>2838</v>
      </c>
      <c r="N1334" s="80" t="s">
        <v>3437</v>
      </c>
      <c r="O1334" s="80" t="s">
        <v>3523</v>
      </c>
      <c r="P1334" s="80" t="s">
        <v>4942</v>
      </c>
      <c r="Q1334" s="80" t="s">
        <v>5374</v>
      </c>
      <c r="R1334" s="80" t="s">
        <v>6420</v>
      </c>
      <c r="S1334" s="80" t="s">
        <v>1760</v>
      </c>
      <c r="T1334" s="80" t="s">
        <v>1757</v>
      </c>
      <c r="U1334" s="110">
        <v>6.2</v>
      </c>
      <c r="V1334" s="110">
        <v>37.200000000000003</v>
      </c>
      <c r="W1334" s="91">
        <v>1.55</v>
      </c>
      <c r="X1334" s="91">
        <v>18.600000000000001</v>
      </c>
      <c r="Y1334" s="110" t="s">
        <v>7087</v>
      </c>
      <c r="Z1334" s="110" t="s">
        <v>1</v>
      </c>
      <c r="AB1334" s="133" t="s">
        <v>8130</v>
      </c>
      <c r="AC1334" s="133" t="s">
        <v>8130</v>
      </c>
      <c r="AD1334" s="133" t="s">
        <v>1759</v>
      </c>
      <c r="AE1334" s="79">
        <v>12</v>
      </c>
      <c r="AF1334" s="79" t="s">
        <v>11145</v>
      </c>
      <c r="AG1334" s="134">
        <v>0.75</v>
      </c>
      <c r="AH1334" s="134">
        <v>8.875</v>
      </c>
      <c r="AI1334" s="134">
        <v>8.875</v>
      </c>
      <c r="AJ1334" s="134">
        <v>0.22500000000000001</v>
      </c>
      <c r="AK1334" s="134">
        <v>9.2200000000000006</v>
      </c>
      <c r="AL1334" s="134">
        <v>7.97</v>
      </c>
      <c r="AM1334" s="134">
        <v>9.44</v>
      </c>
      <c r="AN1334" s="134">
        <v>3.1</v>
      </c>
      <c r="AO1334" s="134">
        <v>0.40100000000000002</v>
      </c>
      <c r="AP1334" s="134">
        <v>0.5</v>
      </c>
      <c r="AQ1334" s="134">
        <v>8.75</v>
      </c>
      <c r="AR1334" s="134">
        <v>8.75</v>
      </c>
      <c r="AS1334" s="134">
        <v>0.03</v>
      </c>
      <c r="AT1334" s="133" t="s">
        <v>1761</v>
      </c>
      <c r="AU1334" s="133" t="s">
        <v>7065</v>
      </c>
      <c r="AV1334" s="133" t="s">
        <v>9603</v>
      </c>
      <c r="AW1334" s="133" t="s">
        <v>9630</v>
      </c>
    </row>
    <row r="1335" spans="1:49" x14ac:dyDescent="0.25">
      <c r="A1335" s="80" t="s">
        <v>1776</v>
      </c>
      <c r="B1335" s="80" t="s">
        <v>1805</v>
      </c>
      <c r="C1335" s="80" t="s">
        <v>9636</v>
      </c>
      <c r="D1335" s="80" t="s">
        <v>9637</v>
      </c>
      <c r="E1335" s="80" t="s">
        <v>1778</v>
      </c>
      <c r="F1335" s="80" t="s">
        <v>10735</v>
      </c>
      <c r="G1335" s="80" t="s">
        <v>10336</v>
      </c>
      <c r="H1335" s="80" t="s">
        <v>10736</v>
      </c>
      <c r="I1335" s="80" t="s">
        <v>9635</v>
      </c>
      <c r="K1335" s="80" t="s">
        <v>13933</v>
      </c>
      <c r="L1335" s="80" t="s">
        <v>1612</v>
      </c>
      <c r="M1335" s="80" t="s">
        <v>3074</v>
      </c>
      <c r="N1335" s="80" t="s">
        <v>3404</v>
      </c>
      <c r="O1335" s="80" t="s">
        <v>3935</v>
      </c>
      <c r="P1335" s="80" t="s">
        <v>14028</v>
      </c>
      <c r="Q1335" s="80" t="s">
        <v>5374</v>
      </c>
      <c r="R1335" s="80" t="s">
        <v>6663</v>
      </c>
      <c r="S1335" s="80" t="s">
        <v>7065</v>
      </c>
      <c r="T1335" s="80" t="s">
        <v>1757</v>
      </c>
      <c r="U1335" s="110">
        <v>10.5</v>
      </c>
      <c r="V1335" s="110">
        <v>63</v>
      </c>
      <c r="W1335" s="91">
        <v>3.9375</v>
      </c>
      <c r="X1335" s="91">
        <v>47.25</v>
      </c>
      <c r="Y1335" s="110" t="s">
        <v>7087</v>
      </c>
      <c r="Z1335" s="110" t="s">
        <v>1</v>
      </c>
      <c r="AB1335" s="133" t="s">
        <v>8373</v>
      </c>
      <c r="AC1335" s="133" t="s">
        <v>9426</v>
      </c>
      <c r="AD1335" s="133" t="s">
        <v>1758</v>
      </c>
      <c r="AE1335" s="79">
        <v>72</v>
      </c>
      <c r="AF1335" s="79" t="s">
        <v>11370</v>
      </c>
      <c r="AG1335" s="134">
        <v>0.5</v>
      </c>
      <c r="AH1335" s="134">
        <v>11</v>
      </c>
      <c r="AI1335" s="134">
        <v>10</v>
      </c>
      <c r="AJ1335" s="134">
        <v>0.16</v>
      </c>
      <c r="AK1335" s="134">
        <v>11.25</v>
      </c>
      <c r="AL1335" s="134">
        <v>10.25</v>
      </c>
      <c r="AM1335" s="134">
        <v>6</v>
      </c>
      <c r="AN1335" s="134">
        <v>2</v>
      </c>
      <c r="AO1335" s="134">
        <v>0.4</v>
      </c>
      <c r="AP1335" s="134"/>
      <c r="AQ1335" s="134">
        <v>8</v>
      </c>
      <c r="AR1335" s="134">
        <v>7</v>
      </c>
      <c r="AS1335" s="134"/>
      <c r="AT1335" s="133" t="s">
        <v>1765</v>
      </c>
      <c r="AU1335" s="133" t="s">
        <v>1760</v>
      </c>
      <c r="AV1335" s="133" t="s">
        <v>9597</v>
      </c>
      <c r="AW1335" s="133" t="s">
        <v>9632</v>
      </c>
    </row>
    <row r="1336" spans="1:49" x14ac:dyDescent="0.25">
      <c r="A1336" s="80" t="s">
        <v>1800</v>
      </c>
      <c r="B1336" s="80" t="s">
        <v>1813</v>
      </c>
      <c r="C1336" s="80" t="s">
        <v>10229</v>
      </c>
      <c r="D1336" s="80" t="s">
        <v>10230</v>
      </c>
      <c r="E1336" s="80" t="s">
        <v>1767</v>
      </c>
      <c r="F1336" s="80" t="s">
        <v>9731</v>
      </c>
      <c r="G1336" s="80" t="s">
        <v>9668</v>
      </c>
      <c r="H1336" s="80" t="s">
        <v>9732</v>
      </c>
      <c r="I1336" s="80" t="s">
        <v>5377</v>
      </c>
      <c r="K1336" s="80" t="s">
        <v>12342</v>
      </c>
      <c r="L1336" s="80" t="s">
        <v>12216</v>
      </c>
      <c r="M1336" s="80" t="s">
        <v>12669</v>
      </c>
      <c r="N1336" s="80" t="s">
        <v>12652</v>
      </c>
      <c r="O1336" s="80" t="s">
        <v>3547</v>
      </c>
      <c r="P1336" s="80" t="s">
        <v>14029</v>
      </c>
      <c r="Q1336" s="80" t="s">
        <v>5374</v>
      </c>
      <c r="R1336" s="80" t="s">
        <v>12670</v>
      </c>
      <c r="S1336" s="80" t="s">
        <v>1765</v>
      </c>
      <c r="T1336" s="80" t="s">
        <v>1757</v>
      </c>
      <c r="U1336" s="110">
        <v>6.2</v>
      </c>
      <c r="V1336" s="110">
        <v>37.200000000000003</v>
      </c>
      <c r="W1336" s="91">
        <v>1.55</v>
      </c>
      <c r="X1336" s="91">
        <v>18.600000000000001</v>
      </c>
      <c r="Y1336" s="110" t="s">
        <v>7087</v>
      </c>
      <c r="Z1336" s="110" t="s">
        <v>1</v>
      </c>
      <c r="AB1336" s="133" t="s">
        <v>13039</v>
      </c>
      <c r="AC1336" s="133" t="s">
        <v>13039</v>
      </c>
      <c r="AD1336" s="133" t="s">
        <v>1759</v>
      </c>
      <c r="AE1336" s="79">
        <v>12</v>
      </c>
      <c r="AF1336" s="79" t="s">
        <v>11113</v>
      </c>
      <c r="AG1336" s="134">
        <v>0.625</v>
      </c>
      <c r="AH1336" s="134">
        <v>6.5</v>
      </c>
      <c r="AI1336" s="134">
        <v>6.5</v>
      </c>
      <c r="AJ1336" s="134">
        <v>0.13900000000000001</v>
      </c>
      <c r="AK1336" s="134">
        <v>10.845000000000001</v>
      </c>
      <c r="AL1336" s="134">
        <v>6.8449999999999998</v>
      </c>
      <c r="AM1336" s="134">
        <v>6.8150000000000004</v>
      </c>
      <c r="AN1336" s="134">
        <v>1.9610000000000001</v>
      </c>
      <c r="AO1336" s="134">
        <v>0.29299999999999998</v>
      </c>
      <c r="AP1336" s="134">
        <v>5.5E-2</v>
      </c>
      <c r="AQ1336" s="134">
        <v>12.875</v>
      </c>
      <c r="AR1336" s="134">
        <v>12.75</v>
      </c>
      <c r="AS1336" s="134">
        <v>8.9999999999999993E-3</v>
      </c>
      <c r="AT1336" s="133" t="s">
        <v>1761</v>
      </c>
      <c r="AU1336" s="133" t="s">
        <v>7077</v>
      </c>
      <c r="AV1336" s="133" t="s">
        <v>9601</v>
      </c>
      <c r="AW1336" s="133" t="s">
        <v>9630</v>
      </c>
    </row>
    <row r="1337" spans="1:49" x14ac:dyDescent="0.25">
      <c r="A1337" s="80" t="s">
        <v>1779</v>
      </c>
      <c r="B1337" s="80" t="s">
        <v>1806</v>
      </c>
      <c r="C1337" s="80" t="s">
        <v>9871</v>
      </c>
      <c r="D1337" s="80" t="s">
        <v>9872</v>
      </c>
      <c r="E1337" s="80" t="s">
        <v>1787</v>
      </c>
      <c r="F1337" s="80" t="s">
        <v>9873</v>
      </c>
      <c r="G1337" s="80" t="s">
        <v>9797</v>
      </c>
      <c r="H1337" s="80" t="s">
        <v>9874</v>
      </c>
      <c r="I1337" s="80" t="s">
        <v>9635</v>
      </c>
      <c r="K1337" s="80" t="s">
        <v>1820</v>
      </c>
      <c r="L1337" s="80" t="s">
        <v>1258</v>
      </c>
      <c r="M1337" s="80" t="s">
        <v>2462</v>
      </c>
      <c r="N1337" s="80" t="s">
        <v>3406</v>
      </c>
      <c r="O1337" s="80" t="s">
        <v>3617</v>
      </c>
      <c r="P1337" s="80" t="s">
        <v>4598</v>
      </c>
      <c r="Q1337" s="80" t="s">
        <v>5374</v>
      </c>
      <c r="R1337" s="80" t="s">
        <v>6027</v>
      </c>
      <c r="S1337" s="80" t="s">
        <v>1759</v>
      </c>
      <c r="T1337" s="80" t="s">
        <v>1758</v>
      </c>
      <c r="U1337" s="110">
        <v>6.9</v>
      </c>
      <c r="V1337" s="110">
        <v>20.7</v>
      </c>
      <c r="W1337" s="91">
        <v>2.5874999999999999</v>
      </c>
      <c r="X1337" s="91">
        <v>15.525</v>
      </c>
      <c r="Y1337" s="110" t="s">
        <v>7087</v>
      </c>
      <c r="Z1337" s="110" t="s">
        <v>1</v>
      </c>
      <c r="AB1337" s="133" t="s">
        <v>7736</v>
      </c>
      <c r="AC1337" s="133" t="s">
        <v>9133</v>
      </c>
      <c r="AD1337" s="133" t="s">
        <v>1767</v>
      </c>
      <c r="AE1337" s="79">
        <v>60</v>
      </c>
      <c r="AF1337" s="79" t="s">
        <v>11207</v>
      </c>
      <c r="AG1337" s="134">
        <v>0.125</v>
      </c>
      <c r="AH1337" s="134">
        <v>11.5</v>
      </c>
      <c r="AI1337" s="134">
        <v>13.5</v>
      </c>
      <c r="AJ1337" s="134">
        <v>0.19800000000000001</v>
      </c>
      <c r="AK1337" s="134">
        <v>13.75</v>
      </c>
      <c r="AL1337" s="134">
        <v>11.5</v>
      </c>
      <c r="AM1337" s="134">
        <v>1.5</v>
      </c>
      <c r="AN1337" s="134">
        <v>1.24</v>
      </c>
      <c r="AO1337" s="134">
        <v>0.13700000000000001</v>
      </c>
      <c r="AP1337" s="134">
        <v>9</v>
      </c>
      <c r="AQ1337" s="134">
        <v>9</v>
      </c>
      <c r="AR1337" s="134">
        <v>12</v>
      </c>
      <c r="AS1337" s="134"/>
      <c r="AT1337" s="133" t="s">
        <v>1757</v>
      </c>
      <c r="AU1337" s="133" t="s">
        <v>1775</v>
      </c>
      <c r="AV1337" s="133" t="s">
        <v>9597</v>
      </c>
      <c r="AW1337" s="133" t="s">
        <v>9632</v>
      </c>
    </row>
    <row r="1338" spans="1:49" x14ac:dyDescent="0.25">
      <c r="A1338" s="80" t="s">
        <v>1779</v>
      </c>
      <c r="B1338" s="80" t="s">
        <v>1784</v>
      </c>
      <c r="C1338" s="80" t="s">
        <v>10695</v>
      </c>
      <c r="D1338" s="80" t="s">
        <v>10696</v>
      </c>
      <c r="E1338" s="80" t="s">
        <v>1772</v>
      </c>
      <c r="F1338" s="80" t="s">
        <v>10697</v>
      </c>
      <c r="G1338" s="80" t="s">
        <v>9644</v>
      </c>
      <c r="H1338" s="80" t="s">
        <v>10698</v>
      </c>
      <c r="I1338" s="80" t="s">
        <v>5375</v>
      </c>
      <c r="K1338" s="80" t="s">
        <v>1820</v>
      </c>
      <c r="L1338" s="80" t="s">
        <v>1312</v>
      </c>
      <c r="M1338" s="80" t="s">
        <v>3013</v>
      </c>
      <c r="N1338" s="80" t="s">
        <v>3371</v>
      </c>
      <c r="O1338" s="80" t="s">
        <v>3880</v>
      </c>
      <c r="P1338" s="80" t="s">
        <v>5103</v>
      </c>
      <c r="Q1338" s="80" t="s">
        <v>5375</v>
      </c>
      <c r="R1338" s="80" t="s">
        <v>6600</v>
      </c>
      <c r="S1338" s="80" t="s">
        <v>1762</v>
      </c>
      <c r="T1338" s="80" t="s">
        <v>1757</v>
      </c>
      <c r="U1338" s="110">
        <v>4.5</v>
      </c>
      <c r="V1338" s="110">
        <v>27</v>
      </c>
      <c r="W1338" s="91">
        <v>1.972</v>
      </c>
      <c r="X1338" s="91">
        <v>23.664000000000001</v>
      </c>
      <c r="Y1338" s="110" t="s">
        <v>14932</v>
      </c>
      <c r="Z1338" s="110" t="s">
        <v>1</v>
      </c>
      <c r="AB1338" s="133" t="s">
        <v>8310</v>
      </c>
      <c r="AC1338" s="133" t="s">
        <v>9405</v>
      </c>
      <c r="AD1338" s="133" t="s">
        <v>1764</v>
      </c>
      <c r="AE1338" s="79">
        <v>48</v>
      </c>
      <c r="AF1338" s="79" t="s">
        <v>11356</v>
      </c>
      <c r="AG1338" s="134">
        <v>0.94399999999999995</v>
      </c>
      <c r="AH1338" s="134">
        <v>2.99</v>
      </c>
      <c r="AI1338" s="134">
        <v>6.69</v>
      </c>
      <c r="AJ1338" s="134">
        <v>0.128</v>
      </c>
      <c r="AK1338" s="134">
        <v>6.98</v>
      </c>
      <c r="AL1338" s="134">
        <v>6.3</v>
      </c>
      <c r="AM1338" s="134">
        <v>6.1020000000000003</v>
      </c>
      <c r="AN1338" s="134">
        <v>1.6</v>
      </c>
      <c r="AO1338" s="134">
        <v>0.155</v>
      </c>
      <c r="AP1338" s="134"/>
      <c r="AQ1338" s="134"/>
      <c r="AR1338" s="134"/>
      <c r="AS1338" s="134"/>
      <c r="AT1338" s="133" t="s">
        <v>7086</v>
      </c>
      <c r="AU1338" s="133" t="s">
        <v>7077</v>
      </c>
      <c r="AV1338" s="133" t="s">
        <v>9622</v>
      </c>
      <c r="AW1338" s="133" t="s">
        <v>9629</v>
      </c>
    </row>
    <row r="1339" spans="1:49" x14ac:dyDescent="0.25">
      <c r="A1339" s="80" t="s">
        <v>1800</v>
      </c>
      <c r="B1339" s="80" t="s">
        <v>1815</v>
      </c>
      <c r="C1339" s="80" t="s">
        <v>10045</v>
      </c>
      <c r="D1339" s="80" t="s">
        <v>10046</v>
      </c>
      <c r="E1339" s="80" t="s">
        <v>1785</v>
      </c>
      <c r="F1339" s="80" t="s">
        <v>10047</v>
      </c>
      <c r="G1339" s="80" t="s">
        <v>9663</v>
      </c>
      <c r="H1339" s="80" t="s">
        <v>10048</v>
      </c>
      <c r="I1339" s="80" t="s">
        <v>9635</v>
      </c>
      <c r="K1339" s="80" t="s">
        <v>12337</v>
      </c>
      <c r="L1339" s="80" t="s">
        <v>11452</v>
      </c>
      <c r="M1339" s="80" t="s">
        <v>11534</v>
      </c>
      <c r="N1339" s="80" t="s">
        <v>10961</v>
      </c>
      <c r="O1339" s="80" t="s">
        <v>11730</v>
      </c>
      <c r="P1339" s="80" t="s">
        <v>11731</v>
      </c>
      <c r="Q1339" s="80" t="s">
        <v>5374</v>
      </c>
      <c r="R1339" s="80" t="s">
        <v>11732</v>
      </c>
      <c r="S1339" s="80" t="s">
        <v>1759</v>
      </c>
      <c r="T1339" s="80" t="s">
        <v>1757</v>
      </c>
      <c r="U1339" s="110">
        <v>3.15</v>
      </c>
      <c r="V1339" s="110">
        <v>18.899999999999999</v>
      </c>
      <c r="W1339" s="91">
        <v>1.5710599999999999</v>
      </c>
      <c r="X1339" s="91">
        <v>18.85275</v>
      </c>
      <c r="Y1339" s="110" t="s">
        <v>14933</v>
      </c>
      <c r="Z1339" s="110" t="s">
        <v>1</v>
      </c>
      <c r="AB1339" s="133" t="s">
        <v>11984</v>
      </c>
      <c r="AC1339" s="133" t="s">
        <v>11985</v>
      </c>
      <c r="AD1339" s="133" t="s">
        <v>1757</v>
      </c>
      <c r="AE1339" s="79">
        <v>144</v>
      </c>
      <c r="AF1339" s="79" t="s">
        <v>11101</v>
      </c>
      <c r="AG1339" s="134">
        <v>0.25</v>
      </c>
      <c r="AH1339" s="134">
        <v>5</v>
      </c>
      <c r="AI1339" s="134">
        <v>11</v>
      </c>
      <c r="AJ1339" s="134">
        <v>8.5000000000000006E-2</v>
      </c>
      <c r="AK1339" s="134">
        <v>11.375</v>
      </c>
      <c r="AL1339" s="134">
        <v>5.375</v>
      </c>
      <c r="AM1339" s="134">
        <v>2.5</v>
      </c>
      <c r="AN1339" s="134">
        <v>1.06</v>
      </c>
      <c r="AO1339" s="134">
        <v>8.7999999999999995E-2</v>
      </c>
      <c r="AP1339" s="134">
        <v>0</v>
      </c>
      <c r="AQ1339" s="134">
        <v>24</v>
      </c>
      <c r="AR1339" s="134">
        <v>25</v>
      </c>
      <c r="AS1339" s="134"/>
      <c r="AT1339" s="133" t="s">
        <v>9555</v>
      </c>
      <c r="AU1339" s="133" t="s">
        <v>1791</v>
      </c>
      <c r="AV1339" s="133" t="s">
        <v>9600</v>
      </c>
      <c r="AW1339" s="133" t="s">
        <v>9629</v>
      </c>
    </row>
    <row r="1340" spans="1:49" x14ac:dyDescent="0.25">
      <c r="A1340" s="80" t="s">
        <v>1776</v>
      </c>
      <c r="B1340" s="80" t="s">
        <v>1805</v>
      </c>
      <c r="C1340" s="80" t="s">
        <v>10754</v>
      </c>
      <c r="D1340" s="80" t="s">
        <v>10755</v>
      </c>
      <c r="E1340" s="80" t="s">
        <v>1785</v>
      </c>
      <c r="F1340" s="80" t="s">
        <v>10756</v>
      </c>
      <c r="G1340" s="80" t="s">
        <v>9663</v>
      </c>
      <c r="H1340" s="80" t="s">
        <v>10757</v>
      </c>
      <c r="I1340" s="80" t="s">
        <v>9635</v>
      </c>
      <c r="K1340" s="80" t="s">
        <v>13933</v>
      </c>
      <c r="L1340" s="80" t="s">
        <v>1672</v>
      </c>
      <c r="M1340" s="80" t="s">
        <v>3104</v>
      </c>
      <c r="N1340" s="80" t="s">
        <v>3404</v>
      </c>
      <c r="O1340" s="80" t="s">
        <v>3986</v>
      </c>
      <c r="P1340" s="80" t="s">
        <v>14030</v>
      </c>
      <c r="Q1340" s="80" t="s">
        <v>5374</v>
      </c>
      <c r="R1340" s="80" t="s">
        <v>6798</v>
      </c>
      <c r="S1340" s="80" t="s">
        <v>1763</v>
      </c>
      <c r="T1340" s="80" t="s">
        <v>1757</v>
      </c>
      <c r="U1340" s="110">
        <v>4.8</v>
      </c>
      <c r="V1340" s="110">
        <v>28.8</v>
      </c>
      <c r="W1340" s="91">
        <v>2.3940000000000001</v>
      </c>
      <c r="X1340" s="91">
        <v>28.728000000000002</v>
      </c>
      <c r="Y1340" s="110" t="s">
        <v>14933</v>
      </c>
      <c r="Z1340" s="110" t="s">
        <v>1</v>
      </c>
      <c r="AB1340" s="133" t="s">
        <v>8508</v>
      </c>
      <c r="AC1340" s="133" t="s">
        <v>9498</v>
      </c>
      <c r="AD1340" s="133" t="s">
        <v>1757</v>
      </c>
      <c r="AE1340" s="79">
        <v>144</v>
      </c>
      <c r="AF1340" s="79" t="s">
        <v>11389</v>
      </c>
      <c r="AG1340" s="134">
        <v>0.25</v>
      </c>
      <c r="AH1340" s="134">
        <v>5.25</v>
      </c>
      <c r="AI1340" s="134">
        <v>12.25</v>
      </c>
      <c r="AJ1340" s="134">
        <v>0.08</v>
      </c>
      <c r="AK1340" s="134">
        <v>12.5</v>
      </c>
      <c r="AL1340" s="134">
        <v>5.5</v>
      </c>
      <c r="AM1340" s="134">
        <v>1.375</v>
      </c>
      <c r="AN1340" s="134">
        <v>1</v>
      </c>
      <c r="AO1340" s="134">
        <v>5.5E-2</v>
      </c>
      <c r="AP1340" s="134">
        <v>0.05</v>
      </c>
      <c r="AQ1340" s="134">
        <v>5</v>
      </c>
      <c r="AR1340" s="134">
        <v>9</v>
      </c>
      <c r="AS1340" s="134"/>
      <c r="AT1340" s="133" t="s">
        <v>7080</v>
      </c>
      <c r="AU1340" s="133" t="s">
        <v>9570</v>
      </c>
      <c r="AV1340" s="133" t="s">
        <v>9600</v>
      </c>
      <c r="AW1340" s="133" t="s">
        <v>9629</v>
      </c>
    </row>
    <row r="1341" spans="1:49" x14ac:dyDescent="0.25">
      <c r="A1341" s="80" t="s">
        <v>1800</v>
      </c>
      <c r="B1341" s="80" t="s">
        <v>1813</v>
      </c>
      <c r="C1341" s="80" t="s">
        <v>10227</v>
      </c>
      <c r="D1341" s="80" t="s">
        <v>10228</v>
      </c>
      <c r="E1341" s="80" t="s">
        <v>1767</v>
      </c>
      <c r="F1341" s="80" t="s">
        <v>9694</v>
      </c>
      <c r="G1341" s="80" t="s">
        <v>9695</v>
      </c>
      <c r="H1341" s="80" t="s">
        <v>9696</v>
      </c>
      <c r="I1341" s="80" t="s">
        <v>5377</v>
      </c>
      <c r="K1341" s="80" t="s">
        <v>12342</v>
      </c>
      <c r="L1341" s="80" t="s">
        <v>12218</v>
      </c>
      <c r="M1341" s="80" t="s">
        <v>12674</v>
      </c>
      <c r="N1341" s="80" t="s">
        <v>12652</v>
      </c>
      <c r="O1341" s="80" t="s">
        <v>3527</v>
      </c>
      <c r="P1341" s="80" t="s">
        <v>14031</v>
      </c>
      <c r="Q1341" s="80" t="s">
        <v>5374</v>
      </c>
      <c r="R1341" s="80" t="s">
        <v>12675</v>
      </c>
      <c r="S1341" s="80" t="s">
        <v>1760</v>
      </c>
      <c r="T1341" s="80" t="s">
        <v>1757</v>
      </c>
      <c r="U1341" s="110">
        <v>5</v>
      </c>
      <c r="V1341" s="110">
        <v>30</v>
      </c>
      <c r="W1341" s="91">
        <v>1.25</v>
      </c>
      <c r="X1341" s="91">
        <v>15</v>
      </c>
      <c r="Y1341" s="110" t="s">
        <v>7087</v>
      </c>
      <c r="Z1341" s="110" t="s">
        <v>1</v>
      </c>
      <c r="AB1341" s="133" t="s">
        <v>13042</v>
      </c>
      <c r="AC1341" s="133" t="s">
        <v>13042</v>
      </c>
      <c r="AD1341" s="133" t="s">
        <v>1759</v>
      </c>
      <c r="AE1341" s="79">
        <v>12</v>
      </c>
      <c r="AF1341" s="79" t="s">
        <v>11091</v>
      </c>
      <c r="AG1341" s="134">
        <v>0.625</v>
      </c>
      <c r="AH1341" s="134">
        <v>6.875</v>
      </c>
      <c r="AI1341" s="134">
        <v>6.875</v>
      </c>
      <c r="AJ1341" s="134">
        <v>0.13100000000000001</v>
      </c>
      <c r="AK1341" s="134">
        <v>7.22</v>
      </c>
      <c r="AL1341" s="134">
        <v>6.8449999999999998</v>
      </c>
      <c r="AM1341" s="134">
        <v>7.44</v>
      </c>
      <c r="AN1341" s="134">
        <v>1.782</v>
      </c>
      <c r="AO1341" s="134">
        <v>0.21299999999999999</v>
      </c>
      <c r="AP1341" s="134">
        <v>0.5</v>
      </c>
      <c r="AQ1341" s="134">
        <v>6.75</v>
      </c>
      <c r="AR1341" s="134">
        <v>6.75</v>
      </c>
      <c r="AS1341" s="134">
        <v>1.6E-2</v>
      </c>
      <c r="AT1341" s="133" t="s">
        <v>9573</v>
      </c>
      <c r="AU1341" s="133" t="s">
        <v>1758</v>
      </c>
      <c r="AV1341" s="133" t="s">
        <v>9603</v>
      </c>
      <c r="AW1341" s="133" t="s">
        <v>9630</v>
      </c>
    </row>
    <row r="1342" spans="1:49" x14ac:dyDescent="0.25">
      <c r="A1342" s="80" t="s">
        <v>1779</v>
      </c>
      <c r="B1342" s="80" t="s">
        <v>1806</v>
      </c>
      <c r="C1342" s="80" t="s">
        <v>9858</v>
      </c>
      <c r="D1342" s="80" t="s">
        <v>9859</v>
      </c>
      <c r="E1342" s="80" t="s">
        <v>1787</v>
      </c>
      <c r="F1342" s="80" t="s">
        <v>9860</v>
      </c>
      <c r="G1342" s="80" t="s">
        <v>9861</v>
      </c>
      <c r="H1342" s="80" t="s">
        <v>9862</v>
      </c>
      <c r="I1342" s="80" t="s">
        <v>9635</v>
      </c>
      <c r="K1342" s="80" t="s">
        <v>1820</v>
      </c>
      <c r="L1342" s="80" t="s">
        <v>981</v>
      </c>
      <c r="M1342" s="80" t="s">
        <v>2463</v>
      </c>
      <c r="N1342" s="80" t="s">
        <v>3406</v>
      </c>
      <c r="O1342" s="80" t="s">
        <v>3681</v>
      </c>
      <c r="P1342" s="80" t="s">
        <v>4599</v>
      </c>
      <c r="Q1342" s="80" t="s">
        <v>5374</v>
      </c>
      <c r="R1342" s="80" t="s">
        <v>6028</v>
      </c>
      <c r="S1342" s="80" t="s">
        <v>7065</v>
      </c>
      <c r="T1342" s="80" t="s">
        <v>1758</v>
      </c>
      <c r="U1342" s="110">
        <v>5.6</v>
      </c>
      <c r="V1342" s="110">
        <v>16.8</v>
      </c>
      <c r="W1342" s="91">
        <v>2.1</v>
      </c>
      <c r="X1342" s="91">
        <v>12.6</v>
      </c>
      <c r="Y1342" s="110" t="s">
        <v>7087</v>
      </c>
      <c r="Z1342" s="110" t="s">
        <v>1</v>
      </c>
      <c r="AB1342" s="133" t="s">
        <v>7737</v>
      </c>
      <c r="AC1342" s="133" t="s">
        <v>9134</v>
      </c>
      <c r="AD1342" s="133" t="s">
        <v>1762</v>
      </c>
      <c r="AE1342" s="79">
        <v>144</v>
      </c>
      <c r="AF1342" s="79" t="s">
        <v>11208</v>
      </c>
      <c r="AG1342" s="134">
        <v>0.1</v>
      </c>
      <c r="AH1342" s="134">
        <v>7.5</v>
      </c>
      <c r="AI1342" s="134">
        <v>10.25</v>
      </c>
      <c r="AJ1342" s="134">
        <v>0.11</v>
      </c>
      <c r="AK1342" s="134">
        <v>10.5</v>
      </c>
      <c r="AL1342" s="134">
        <v>7.75</v>
      </c>
      <c r="AM1342" s="134">
        <v>1.375</v>
      </c>
      <c r="AN1342" s="134">
        <v>0.94</v>
      </c>
      <c r="AO1342" s="134">
        <v>6.5000000000000002E-2</v>
      </c>
      <c r="AP1342" s="134">
        <v>0.03</v>
      </c>
      <c r="AQ1342" s="134">
        <v>4.5</v>
      </c>
      <c r="AR1342" s="134">
        <v>39</v>
      </c>
      <c r="AS1342" s="134"/>
      <c r="AT1342" s="133" t="s">
        <v>9554</v>
      </c>
      <c r="AU1342" s="133" t="s">
        <v>9570</v>
      </c>
      <c r="AV1342" s="133" t="s">
        <v>9597</v>
      </c>
      <c r="AW1342" s="133" t="s">
        <v>9632</v>
      </c>
    </row>
    <row r="1343" spans="1:49" x14ac:dyDescent="0.25">
      <c r="A1343" s="80" t="s">
        <v>1779</v>
      </c>
      <c r="B1343" s="80" t="s">
        <v>1784</v>
      </c>
      <c r="C1343" s="80" t="s">
        <v>10695</v>
      </c>
      <c r="D1343" s="80" t="s">
        <v>10696</v>
      </c>
      <c r="E1343" s="80" t="s">
        <v>1772</v>
      </c>
      <c r="F1343" s="80" t="s">
        <v>10697</v>
      </c>
      <c r="G1343" s="80" t="s">
        <v>9644</v>
      </c>
      <c r="H1343" s="80" t="s">
        <v>10698</v>
      </c>
      <c r="I1343" s="80" t="s">
        <v>5375</v>
      </c>
      <c r="K1343" s="80" t="s">
        <v>1820</v>
      </c>
      <c r="L1343" s="80" t="s">
        <v>1167</v>
      </c>
      <c r="M1343" s="80" t="s">
        <v>3015</v>
      </c>
      <c r="N1343" s="80" t="s">
        <v>3369</v>
      </c>
      <c r="O1343" s="80" t="s">
        <v>3880</v>
      </c>
      <c r="P1343" s="80" t="s">
        <v>5104</v>
      </c>
      <c r="Q1343" s="80" t="s">
        <v>5375</v>
      </c>
      <c r="R1343" s="80" t="s">
        <v>6602</v>
      </c>
      <c r="S1343" s="80" t="s">
        <v>1762</v>
      </c>
      <c r="T1343" s="80" t="s">
        <v>1757</v>
      </c>
      <c r="U1343" s="110">
        <v>4.5</v>
      </c>
      <c r="V1343" s="110">
        <v>27</v>
      </c>
      <c r="W1343" s="91">
        <v>1.972</v>
      </c>
      <c r="X1343" s="91">
        <v>23.664000000000001</v>
      </c>
      <c r="Y1343" s="110" t="s">
        <v>14932</v>
      </c>
      <c r="Z1343" s="110" t="s">
        <v>1</v>
      </c>
      <c r="AB1343" s="133" t="s">
        <v>8312</v>
      </c>
      <c r="AC1343" s="133" t="s">
        <v>9407</v>
      </c>
      <c r="AD1343" s="133" t="s">
        <v>1764</v>
      </c>
      <c r="AE1343" s="79">
        <v>48</v>
      </c>
      <c r="AF1343" s="79" t="s">
        <v>11356</v>
      </c>
      <c r="AG1343" s="134">
        <v>0.94399999999999995</v>
      </c>
      <c r="AH1343" s="134">
        <v>2.99</v>
      </c>
      <c r="AI1343" s="134">
        <v>6.69</v>
      </c>
      <c r="AJ1343" s="134">
        <v>0.128</v>
      </c>
      <c r="AK1343" s="134">
        <v>6.98</v>
      </c>
      <c r="AL1343" s="134">
        <v>6.3</v>
      </c>
      <c r="AM1343" s="134">
        <v>6.1020000000000003</v>
      </c>
      <c r="AN1343" s="134">
        <v>1.6</v>
      </c>
      <c r="AO1343" s="134">
        <v>0.155</v>
      </c>
      <c r="AP1343" s="134"/>
      <c r="AQ1343" s="134"/>
      <c r="AR1343" s="134"/>
      <c r="AS1343" s="134"/>
      <c r="AT1343" s="133" t="s">
        <v>7086</v>
      </c>
      <c r="AU1343" s="133" t="s">
        <v>7077</v>
      </c>
      <c r="AV1343" s="133" t="s">
        <v>9622</v>
      </c>
      <c r="AW1343" s="133" t="s">
        <v>9629</v>
      </c>
    </row>
    <row r="1344" spans="1:49" x14ac:dyDescent="0.25">
      <c r="A1344" s="80" t="s">
        <v>1776</v>
      </c>
      <c r="B1344" s="80" t="s">
        <v>1805</v>
      </c>
      <c r="C1344" s="80" t="s">
        <v>10758</v>
      </c>
      <c r="D1344" s="80" t="s">
        <v>10759</v>
      </c>
      <c r="E1344" s="80" t="s">
        <v>1785</v>
      </c>
      <c r="F1344" s="80" t="s">
        <v>10760</v>
      </c>
      <c r="G1344" s="80" t="s">
        <v>9663</v>
      </c>
      <c r="H1344" s="80" t="s">
        <v>10761</v>
      </c>
      <c r="I1344" s="80" t="s">
        <v>9635</v>
      </c>
      <c r="K1344" s="80" t="s">
        <v>13933</v>
      </c>
      <c r="L1344" s="80" t="s">
        <v>1674</v>
      </c>
      <c r="M1344" s="80" t="s">
        <v>3200</v>
      </c>
      <c r="N1344" s="80" t="s">
        <v>3404</v>
      </c>
      <c r="O1344" s="80" t="s">
        <v>3987</v>
      </c>
      <c r="P1344" s="80" t="s">
        <v>14032</v>
      </c>
      <c r="Q1344" s="80" t="s">
        <v>5374</v>
      </c>
      <c r="R1344" s="80" t="s">
        <v>6800</v>
      </c>
      <c r="S1344" s="80" t="s">
        <v>1767</v>
      </c>
      <c r="T1344" s="80" t="s">
        <v>1757</v>
      </c>
      <c r="U1344" s="110">
        <v>3.35</v>
      </c>
      <c r="V1344" s="110">
        <v>20.100000000000001</v>
      </c>
      <c r="W1344" s="91">
        <v>1.6708099999999999</v>
      </c>
      <c r="X1344" s="91">
        <v>20.04975</v>
      </c>
      <c r="Y1344" s="110" t="s">
        <v>14933</v>
      </c>
      <c r="Z1344" s="110" t="s">
        <v>1</v>
      </c>
      <c r="AB1344" s="133" t="s">
        <v>8510</v>
      </c>
      <c r="AC1344" s="133" t="s">
        <v>9499</v>
      </c>
      <c r="AD1344" s="133" t="s">
        <v>1757</v>
      </c>
      <c r="AE1344" s="79">
        <v>144</v>
      </c>
      <c r="AF1344" s="79" t="s">
        <v>11390</v>
      </c>
      <c r="AG1344" s="134">
        <v>0.25</v>
      </c>
      <c r="AH1344" s="134">
        <v>7</v>
      </c>
      <c r="AI1344" s="134">
        <v>10.25</v>
      </c>
      <c r="AJ1344" s="134">
        <v>0.152</v>
      </c>
      <c r="AK1344" s="134">
        <v>8.8699999999999992</v>
      </c>
      <c r="AL1344" s="134">
        <v>6.63</v>
      </c>
      <c r="AM1344" s="134">
        <v>2.87</v>
      </c>
      <c r="AN1344" s="134">
        <v>1.9</v>
      </c>
      <c r="AO1344" s="134">
        <v>9.8000000000000004E-2</v>
      </c>
      <c r="AP1344" s="134">
        <v>0.05</v>
      </c>
      <c r="AQ1344" s="134">
        <v>6.25</v>
      </c>
      <c r="AR1344" s="134">
        <v>7</v>
      </c>
      <c r="AS1344" s="134"/>
      <c r="AT1344" s="133" t="s">
        <v>1775</v>
      </c>
      <c r="AU1344" s="133" t="s">
        <v>1765</v>
      </c>
      <c r="AV1344" s="133" t="s">
        <v>9625</v>
      </c>
      <c r="AW1344" s="133" t="s">
        <v>9629</v>
      </c>
    </row>
    <row r="1345" spans="1:49" x14ac:dyDescent="0.25">
      <c r="A1345" s="80" t="s">
        <v>1800</v>
      </c>
      <c r="B1345" s="80" t="s">
        <v>1813</v>
      </c>
      <c r="C1345" s="80" t="s">
        <v>10225</v>
      </c>
      <c r="D1345" s="80" t="s">
        <v>10226</v>
      </c>
      <c r="E1345" s="80" t="s">
        <v>1767</v>
      </c>
      <c r="F1345" s="80" t="s">
        <v>9920</v>
      </c>
      <c r="G1345" s="80" t="s">
        <v>9677</v>
      </c>
      <c r="H1345" s="80" t="s">
        <v>9921</v>
      </c>
      <c r="I1345" s="80" t="s">
        <v>5377</v>
      </c>
      <c r="K1345" s="80" t="s">
        <v>12342</v>
      </c>
      <c r="L1345" s="80" t="s">
        <v>12220</v>
      </c>
      <c r="M1345" s="80" t="s">
        <v>12679</v>
      </c>
      <c r="N1345" s="80" t="s">
        <v>12652</v>
      </c>
      <c r="O1345" s="80" t="s">
        <v>3523</v>
      </c>
      <c r="P1345" s="80" t="s">
        <v>14033</v>
      </c>
      <c r="Q1345" s="80" t="s">
        <v>5374</v>
      </c>
      <c r="R1345" s="80" t="s">
        <v>12680</v>
      </c>
      <c r="S1345" s="80" t="s">
        <v>1760</v>
      </c>
      <c r="T1345" s="80" t="s">
        <v>1757</v>
      </c>
      <c r="U1345" s="110">
        <v>6.2</v>
      </c>
      <c r="V1345" s="110">
        <v>37.200000000000003</v>
      </c>
      <c r="W1345" s="91">
        <v>1.55</v>
      </c>
      <c r="X1345" s="91">
        <v>18.600000000000001</v>
      </c>
      <c r="Y1345" s="110" t="s">
        <v>7087</v>
      </c>
      <c r="Z1345" s="110" t="s">
        <v>1</v>
      </c>
      <c r="AB1345" s="133" t="s">
        <v>13045</v>
      </c>
      <c r="AC1345" s="133" t="s">
        <v>13045</v>
      </c>
      <c r="AD1345" s="133" t="s">
        <v>1759</v>
      </c>
      <c r="AE1345" s="79">
        <v>12</v>
      </c>
      <c r="AF1345" s="79" t="s">
        <v>11145</v>
      </c>
      <c r="AG1345" s="134">
        <v>0.75</v>
      </c>
      <c r="AH1345" s="134">
        <v>8.875</v>
      </c>
      <c r="AI1345" s="134">
        <v>8.875</v>
      </c>
      <c r="AJ1345" s="134">
        <v>0.22500000000000001</v>
      </c>
      <c r="AK1345" s="134">
        <v>9.2200000000000006</v>
      </c>
      <c r="AL1345" s="134">
        <v>7.97</v>
      </c>
      <c r="AM1345" s="134">
        <v>9.44</v>
      </c>
      <c r="AN1345" s="134">
        <v>3.1</v>
      </c>
      <c r="AO1345" s="134">
        <v>0.40100000000000002</v>
      </c>
      <c r="AP1345" s="134">
        <v>0.5</v>
      </c>
      <c r="AQ1345" s="134">
        <v>8.75</v>
      </c>
      <c r="AR1345" s="134">
        <v>8.75</v>
      </c>
      <c r="AS1345" s="134">
        <v>0.03</v>
      </c>
      <c r="AT1345" s="133" t="s">
        <v>1761</v>
      </c>
      <c r="AU1345" s="133" t="s">
        <v>7065</v>
      </c>
      <c r="AV1345" s="133" t="s">
        <v>9603</v>
      </c>
      <c r="AW1345" s="133" t="s">
        <v>9630</v>
      </c>
    </row>
    <row r="1346" spans="1:49" x14ac:dyDescent="0.25">
      <c r="A1346" s="80" t="s">
        <v>1800</v>
      </c>
      <c r="B1346" s="80" t="s">
        <v>1815</v>
      </c>
      <c r="C1346" s="80" t="s">
        <v>10418</v>
      </c>
      <c r="D1346" s="80" t="s">
        <v>10419</v>
      </c>
      <c r="E1346" s="80" t="s">
        <v>7086</v>
      </c>
      <c r="F1346" s="80" t="s">
        <v>10420</v>
      </c>
      <c r="G1346" s="80" t="s">
        <v>9721</v>
      </c>
      <c r="H1346" s="80" t="s">
        <v>10421</v>
      </c>
      <c r="I1346" s="80" t="s">
        <v>9635</v>
      </c>
      <c r="K1346" s="80" t="s">
        <v>12337</v>
      </c>
      <c r="L1346" s="80" t="s">
        <v>11453</v>
      </c>
      <c r="M1346" s="80" t="s">
        <v>11535</v>
      </c>
      <c r="N1346" s="80" t="s">
        <v>10961</v>
      </c>
      <c r="O1346" s="80" t="s">
        <v>11733</v>
      </c>
      <c r="P1346" s="80" t="s">
        <v>11734</v>
      </c>
      <c r="Q1346" s="80" t="s">
        <v>5374</v>
      </c>
      <c r="R1346" s="80" t="s">
        <v>11735</v>
      </c>
      <c r="S1346" s="80" t="s">
        <v>1759</v>
      </c>
      <c r="T1346" s="80" t="s">
        <v>1757</v>
      </c>
      <c r="U1346" s="110">
        <v>4.5</v>
      </c>
      <c r="V1346" s="110">
        <v>27</v>
      </c>
      <c r="W1346" s="91">
        <v>1.827</v>
      </c>
      <c r="X1346" s="91">
        <v>21.923999999999999</v>
      </c>
      <c r="Y1346" s="110" t="s">
        <v>14932</v>
      </c>
      <c r="Z1346" s="110" t="s">
        <v>1</v>
      </c>
      <c r="AB1346" s="133" t="s">
        <v>11986</v>
      </c>
      <c r="AC1346" s="133" t="s">
        <v>11987</v>
      </c>
      <c r="AD1346" s="133" t="s">
        <v>1764</v>
      </c>
      <c r="AE1346" s="79">
        <v>48</v>
      </c>
      <c r="AF1346" s="79" t="s">
        <v>11269</v>
      </c>
      <c r="AG1346" s="134">
        <v>3</v>
      </c>
      <c r="AH1346" s="134">
        <v>8</v>
      </c>
      <c r="AI1346" s="134">
        <v>8</v>
      </c>
      <c r="AJ1346" s="134">
        <v>8.7999999999999995E-2</v>
      </c>
      <c r="AK1346" s="134">
        <v>8.07</v>
      </c>
      <c r="AL1346" s="134">
        <v>8.07</v>
      </c>
      <c r="AM1346" s="134">
        <v>4.13</v>
      </c>
      <c r="AN1346" s="134">
        <v>1.1000000000000001</v>
      </c>
      <c r="AO1346" s="134">
        <v>0.156</v>
      </c>
      <c r="AP1346" s="134">
        <v>7.75</v>
      </c>
      <c r="AQ1346" s="134">
        <v>8</v>
      </c>
      <c r="AR1346" s="134">
        <v>3</v>
      </c>
      <c r="AS1346" s="134"/>
      <c r="AT1346" s="133" t="s">
        <v>9568</v>
      </c>
      <c r="AU1346" s="133" t="s">
        <v>1783</v>
      </c>
      <c r="AV1346" s="133" t="s">
        <v>9605</v>
      </c>
      <c r="AW1346" s="133" t="s">
        <v>9629</v>
      </c>
    </row>
    <row r="1347" spans="1:49" x14ac:dyDescent="0.25">
      <c r="A1347" s="80" t="s">
        <v>1779</v>
      </c>
      <c r="B1347" s="80" t="s">
        <v>1784</v>
      </c>
      <c r="C1347" s="80" t="s">
        <v>10695</v>
      </c>
      <c r="D1347" s="80" t="s">
        <v>10696</v>
      </c>
      <c r="E1347" s="80" t="s">
        <v>1772</v>
      </c>
      <c r="F1347" s="80" t="s">
        <v>10697</v>
      </c>
      <c r="G1347" s="80" t="s">
        <v>9644</v>
      </c>
      <c r="H1347" s="80" t="s">
        <v>10698</v>
      </c>
      <c r="I1347" s="80" t="s">
        <v>5375</v>
      </c>
      <c r="K1347" s="80" t="s">
        <v>1820</v>
      </c>
      <c r="L1347" s="80" t="s">
        <v>1016</v>
      </c>
      <c r="M1347" s="80" t="s">
        <v>3017</v>
      </c>
      <c r="N1347" s="80" t="s">
        <v>3370</v>
      </c>
      <c r="O1347" s="80" t="s">
        <v>3880</v>
      </c>
      <c r="P1347" s="80" t="s">
        <v>5105</v>
      </c>
      <c r="Q1347" s="80" t="s">
        <v>5375</v>
      </c>
      <c r="R1347" s="80" t="s">
        <v>6604</v>
      </c>
      <c r="S1347" s="80" t="s">
        <v>1762</v>
      </c>
      <c r="T1347" s="80" t="s">
        <v>1757</v>
      </c>
      <c r="U1347" s="110">
        <v>4.5</v>
      </c>
      <c r="V1347" s="110">
        <v>27</v>
      </c>
      <c r="W1347" s="91">
        <v>1.972</v>
      </c>
      <c r="X1347" s="91">
        <v>23.664000000000001</v>
      </c>
      <c r="Y1347" s="110" t="s">
        <v>14932</v>
      </c>
      <c r="Z1347" s="110" t="s">
        <v>1</v>
      </c>
      <c r="AB1347" s="133" t="s">
        <v>8314</v>
      </c>
      <c r="AC1347" s="133" t="s">
        <v>9409</v>
      </c>
      <c r="AD1347" s="133" t="s">
        <v>1764</v>
      </c>
      <c r="AE1347" s="79">
        <v>48</v>
      </c>
      <c r="AF1347" s="79" t="s">
        <v>11356</v>
      </c>
      <c r="AG1347" s="134">
        <v>0.94399999999999995</v>
      </c>
      <c r="AH1347" s="134">
        <v>2.99</v>
      </c>
      <c r="AI1347" s="134">
        <v>6.69</v>
      </c>
      <c r="AJ1347" s="134">
        <v>0.128</v>
      </c>
      <c r="AK1347" s="134">
        <v>6.98</v>
      </c>
      <c r="AL1347" s="134">
        <v>6.3</v>
      </c>
      <c r="AM1347" s="134">
        <v>6.1020000000000003</v>
      </c>
      <c r="AN1347" s="134">
        <v>1.6</v>
      </c>
      <c r="AO1347" s="134">
        <v>0.155</v>
      </c>
      <c r="AP1347" s="134"/>
      <c r="AQ1347" s="134"/>
      <c r="AR1347" s="134"/>
      <c r="AS1347" s="134"/>
      <c r="AT1347" s="133" t="s">
        <v>7086</v>
      </c>
      <c r="AU1347" s="133" t="s">
        <v>7077</v>
      </c>
      <c r="AV1347" s="133" t="s">
        <v>9622</v>
      </c>
      <c r="AW1347" s="133" t="s">
        <v>9629</v>
      </c>
    </row>
    <row r="1348" spans="1:49" x14ac:dyDescent="0.25">
      <c r="A1348" s="80" t="s">
        <v>1776</v>
      </c>
      <c r="B1348" s="80" t="s">
        <v>1808</v>
      </c>
      <c r="C1348" s="80" t="s">
        <v>10422</v>
      </c>
      <c r="D1348" s="80" t="s">
        <v>10423</v>
      </c>
      <c r="E1348" s="80" t="s">
        <v>1778</v>
      </c>
      <c r="F1348" s="80" t="s">
        <v>10424</v>
      </c>
      <c r="G1348" s="80" t="s">
        <v>10425</v>
      </c>
      <c r="H1348" s="80" t="s">
        <v>10426</v>
      </c>
      <c r="I1348" s="80" t="s">
        <v>9635</v>
      </c>
      <c r="K1348" s="80" t="s">
        <v>13933</v>
      </c>
      <c r="L1348" s="80" t="s">
        <v>1677</v>
      </c>
      <c r="M1348" s="80" t="s">
        <v>3203</v>
      </c>
      <c r="N1348" s="80" t="s">
        <v>3412</v>
      </c>
      <c r="O1348" s="80" t="s">
        <v>3988</v>
      </c>
      <c r="P1348" s="80" t="s">
        <v>14034</v>
      </c>
      <c r="Q1348" s="80" t="s">
        <v>5374</v>
      </c>
      <c r="R1348" s="80" t="s">
        <v>6803</v>
      </c>
      <c r="S1348" s="80" t="s">
        <v>1760</v>
      </c>
      <c r="T1348" s="80" t="s">
        <v>1757</v>
      </c>
      <c r="U1348" s="110">
        <v>3.35</v>
      </c>
      <c r="V1348" s="110">
        <v>20.100000000000001</v>
      </c>
      <c r="W1348" s="91">
        <v>1.2562500000000001</v>
      </c>
      <c r="X1348" s="91">
        <v>15.074999999999999</v>
      </c>
      <c r="Y1348" s="110" t="s">
        <v>7087</v>
      </c>
      <c r="Z1348" s="110" t="s">
        <v>1</v>
      </c>
      <c r="AB1348" s="133" t="s">
        <v>8513</v>
      </c>
      <c r="AC1348" s="133" t="s">
        <v>9500</v>
      </c>
      <c r="AD1348" s="133" t="s">
        <v>1763</v>
      </c>
      <c r="AE1348" s="79">
        <v>240</v>
      </c>
      <c r="AF1348" s="79" t="s">
        <v>11420</v>
      </c>
      <c r="AG1348" s="134">
        <v>0.09</v>
      </c>
      <c r="AH1348" s="134">
        <v>5.25</v>
      </c>
      <c r="AI1348" s="134">
        <v>8</v>
      </c>
      <c r="AJ1348" s="134">
        <v>0.128</v>
      </c>
      <c r="AK1348" s="134">
        <v>8.25</v>
      </c>
      <c r="AL1348" s="134">
        <v>5.5</v>
      </c>
      <c r="AM1348" s="134">
        <v>1.375</v>
      </c>
      <c r="AN1348" s="134">
        <v>1.6</v>
      </c>
      <c r="AO1348" s="134">
        <v>3.5999999999999997E-2</v>
      </c>
      <c r="AP1348" s="134"/>
      <c r="AQ1348" s="134">
        <v>5</v>
      </c>
      <c r="AR1348" s="134">
        <v>7</v>
      </c>
      <c r="AS1348" s="134"/>
      <c r="AT1348" s="133" t="s">
        <v>7071</v>
      </c>
      <c r="AU1348" s="133" t="s">
        <v>9570</v>
      </c>
      <c r="AV1348" s="133" t="s">
        <v>9597</v>
      </c>
      <c r="AW1348" s="133" t="s">
        <v>9628</v>
      </c>
    </row>
    <row r="1349" spans="1:49" x14ac:dyDescent="0.25">
      <c r="A1349" s="80" t="s">
        <v>1800</v>
      </c>
      <c r="B1349" s="80" t="s">
        <v>1813</v>
      </c>
      <c r="C1349" s="80" t="s">
        <v>9697</v>
      </c>
      <c r="D1349" s="80" t="s">
        <v>9698</v>
      </c>
      <c r="E1349" s="80" t="s">
        <v>1767</v>
      </c>
      <c r="F1349" s="80" t="s">
        <v>9699</v>
      </c>
      <c r="G1349" s="80" t="s">
        <v>9700</v>
      </c>
      <c r="H1349" s="80" t="s">
        <v>9701</v>
      </c>
      <c r="I1349" s="80" t="s">
        <v>5377</v>
      </c>
      <c r="K1349" s="80" t="s">
        <v>12342</v>
      </c>
      <c r="L1349" s="80" t="s">
        <v>12222</v>
      </c>
      <c r="M1349" s="80" t="s">
        <v>12688</v>
      </c>
      <c r="N1349" s="80" t="s">
        <v>12652</v>
      </c>
      <c r="O1349" s="80" t="s">
        <v>3860</v>
      </c>
      <c r="P1349" s="80" t="s">
        <v>14035</v>
      </c>
      <c r="Q1349" s="80" t="s">
        <v>5374</v>
      </c>
      <c r="R1349" s="80" t="s">
        <v>12689</v>
      </c>
      <c r="S1349" s="80" t="s">
        <v>1759</v>
      </c>
      <c r="T1349" s="80" t="s">
        <v>1757</v>
      </c>
      <c r="U1349" s="110">
        <v>9.6</v>
      </c>
      <c r="V1349" s="110">
        <v>57.6</v>
      </c>
      <c r="W1349" s="91">
        <v>2.4</v>
      </c>
      <c r="X1349" s="91">
        <v>28.8</v>
      </c>
      <c r="Y1349" s="110" t="s">
        <v>7087</v>
      </c>
      <c r="Z1349" s="110" t="s">
        <v>1</v>
      </c>
      <c r="AB1349" s="133" t="s">
        <v>13048</v>
      </c>
      <c r="AC1349" s="133" t="s">
        <v>13048</v>
      </c>
      <c r="AD1349" s="133" t="s">
        <v>1759</v>
      </c>
      <c r="AE1349" s="79">
        <v>12</v>
      </c>
      <c r="AF1349" s="79" t="s">
        <v>11152</v>
      </c>
      <c r="AG1349" s="134">
        <v>0.875</v>
      </c>
      <c r="AH1349" s="134">
        <v>7.5</v>
      </c>
      <c r="AI1349" s="134">
        <v>14.5</v>
      </c>
      <c r="AJ1349" s="134">
        <v>0.215</v>
      </c>
      <c r="AK1349" s="134">
        <v>14.824999999999999</v>
      </c>
      <c r="AL1349" s="134">
        <v>8.4499999999999993</v>
      </c>
      <c r="AM1349" s="134">
        <v>9.0250000000000004</v>
      </c>
      <c r="AN1349" s="134">
        <v>3.17</v>
      </c>
      <c r="AO1349" s="134">
        <v>0.65400000000000003</v>
      </c>
      <c r="AP1349" s="134">
        <v>0.1</v>
      </c>
      <c r="AQ1349" s="134">
        <v>54</v>
      </c>
      <c r="AR1349" s="134">
        <v>96</v>
      </c>
      <c r="AS1349" s="134"/>
      <c r="AT1349" s="133" t="s">
        <v>7070</v>
      </c>
      <c r="AU1349" s="133" t="s">
        <v>7065</v>
      </c>
      <c r="AV1349" s="133" t="s">
        <v>9601</v>
      </c>
      <c r="AW1349" s="133" t="s">
        <v>9630</v>
      </c>
    </row>
    <row r="1350" spans="1:49" x14ac:dyDescent="0.25">
      <c r="A1350" s="80" t="s">
        <v>1779</v>
      </c>
      <c r="B1350" s="80" t="s">
        <v>1806</v>
      </c>
      <c r="C1350" s="80" t="s">
        <v>9711</v>
      </c>
      <c r="D1350" s="80" t="s">
        <v>9712</v>
      </c>
      <c r="E1350" s="80" t="s">
        <v>7086</v>
      </c>
      <c r="F1350" s="80" t="s">
        <v>9713</v>
      </c>
      <c r="G1350" s="80" t="s">
        <v>9714</v>
      </c>
      <c r="H1350" s="80" t="s">
        <v>9715</v>
      </c>
      <c r="I1350" s="80" t="s">
        <v>9635</v>
      </c>
      <c r="K1350" s="80" t="s">
        <v>1820</v>
      </c>
      <c r="L1350" s="80" t="s">
        <v>1326</v>
      </c>
      <c r="M1350" s="80" t="s">
        <v>2465</v>
      </c>
      <c r="N1350" s="80" t="s">
        <v>3406</v>
      </c>
      <c r="O1350" s="80" t="s">
        <v>3585</v>
      </c>
      <c r="P1350" s="80" t="s">
        <v>4601</v>
      </c>
      <c r="Q1350" s="80" t="s">
        <v>5374</v>
      </c>
      <c r="R1350" s="80" t="s">
        <v>6030</v>
      </c>
      <c r="S1350" s="80" t="s">
        <v>1759</v>
      </c>
      <c r="T1350" s="80" t="s">
        <v>1767</v>
      </c>
      <c r="U1350" s="110">
        <v>4.1500000000000004</v>
      </c>
      <c r="V1350" s="110">
        <v>20.75</v>
      </c>
      <c r="W1350" s="91">
        <v>1.80525</v>
      </c>
      <c r="X1350" s="91">
        <v>18.052499999999998</v>
      </c>
      <c r="Y1350" s="110" t="s">
        <v>14932</v>
      </c>
      <c r="Z1350" s="110" t="s">
        <v>1</v>
      </c>
      <c r="AB1350" s="133" t="s">
        <v>7739</v>
      </c>
      <c r="AC1350" s="133" t="s">
        <v>9135</v>
      </c>
      <c r="AD1350" s="133" t="s">
        <v>1763</v>
      </c>
      <c r="AE1350" s="79">
        <v>200</v>
      </c>
      <c r="AF1350" s="79" t="s">
        <v>11209</v>
      </c>
      <c r="AG1350" s="134">
        <v>7.87</v>
      </c>
      <c r="AH1350" s="134">
        <v>5.5</v>
      </c>
      <c r="AI1350" s="134">
        <v>5.8999999999999997E-2</v>
      </c>
      <c r="AJ1350" s="134">
        <v>4.2000000000000003E-2</v>
      </c>
      <c r="AK1350" s="134">
        <v>8.26</v>
      </c>
      <c r="AL1350" s="134">
        <v>5.9</v>
      </c>
      <c r="AM1350" s="134">
        <v>0.59</v>
      </c>
      <c r="AN1350" s="134">
        <v>0.46</v>
      </c>
      <c r="AO1350" s="134">
        <v>1.7000000000000001E-2</v>
      </c>
      <c r="AP1350" s="134">
        <v>0.01</v>
      </c>
      <c r="AQ1350" s="134">
        <v>18</v>
      </c>
      <c r="AR1350" s="134">
        <v>18</v>
      </c>
      <c r="AS1350" s="134"/>
      <c r="AT1350" s="133" t="s">
        <v>7082</v>
      </c>
      <c r="AU1350" s="133" t="s">
        <v>9562</v>
      </c>
      <c r="AV1350" s="133" t="s">
        <v>9606</v>
      </c>
      <c r="AW1350" s="133" t="s">
        <v>9629</v>
      </c>
    </row>
    <row r="1351" spans="1:49" x14ac:dyDescent="0.25">
      <c r="A1351" s="80" t="s">
        <v>1800</v>
      </c>
      <c r="B1351" s="80" t="s">
        <v>1815</v>
      </c>
      <c r="C1351" s="80" t="s">
        <v>9560</v>
      </c>
      <c r="D1351" s="80" t="s">
        <v>10176</v>
      </c>
      <c r="E1351" s="80" t="s">
        <v>7086</v>
      </c>
      <c r="F1351" s="80" t="s">
        <v>10177</v>
      </c>
      <c r="G1351" s="80" t="s">
        <v>9716</v>
      </c>
      <c r="H1351" s="80" t="s">
        <v>10178</v>
      </c>
      <c r="I1351" s="80" t="s">
        <v>9635</v>
      </c>
      <c r="K1351" s="80" t="s">
        <v>12337</v>
      </c>
      <c r="L1351" s="80" t="s">
        <v>10989</v>
      </c>
      <c r="M1351" s="80" t="s">
        <v>10990</v>
      </c>
      <c r="N1351" s="80" t="s">
        <v>10961</v>
      </c>
      <c r="O1351" s="80" t="s">
        <v>11736</v>
      </c>
      <c r="P1351" s="80" t="s">
        <v>11737</v>
      </c>
      <c r="Q1351" s="80" t="s">
        <v>5374</v>
      </c>
      <c r="R1351" s="80" t="s">
        <v>10991</v>
      </c>
      <c r="S1351" s="80" t="s">
        <v>1759</v>
      </c>
      <c r="T1351" s="80" t="s">
        <v>1757</v>
      </c>
      <c r="U1351" s="110">
        <v>5.4</v>
      </c>
      <c r="V1351" s="110">
        <v>32.4</v>
      </c>
      <c r="W1351" s="91">
        <v>2.3490000000000002</v>
      </c>
      <c r="X1351" s="91">
        <v>28.187999999999999</v>
      </c>
      <c r="Y1351" s="110" t="s">
        <v>14932</v>
      </c>
      <c r="Z1351" s="110" t="s">
        <v>1</v>
      </c>
      <c r="AB1351" s="133" t="s">
        <v>11988</v>
      </c>
      <c r="AC1351" s="133" t="s">
        <v>11989</v>
      </c>
      <c r="AD1351" s="133" t="s">
        <v>1774</v>
      </c>
      <c r="AE1351" s="79">
        <v>24</v>
      </c>
      <c r="AF1351" s="79" t="s">
        <v>11240</v>
      </c>
      <c r="AG1351" s="134">
        <v>1</v>
      </c>
      <c r="AH1351" s="134">
        <v>14</v>
      </c>
      <c r="AI1351" s="134">
        <v>14</v>
      </c>
      <c r="AJ1351" s="134">
        <v>0.65600000000000003</v>
      </c>
      <c r="AK1351" s="134">
        <v>14.17</v>
      </c>
      <c r="AL1351" s="134">
        <v>3.94</v>
      </c>
      <c r="AM1351" s="134">
        <v>14.17</v>
      </c>
      <c r="AN1351" s="134">
        <v>8.1999999999999993</v>
      </c>
      <c r="AO1351" s="134">
        <v>0.45800000000000002</v>
      </c>
      <c r="AP1351" s="134">
        <v>10</v>
      </c>
      <c r="AQ1351" s="134">
        <v>14</v>
      </c>
      <c r="AR1351" s="134">
        <v>1</v>
      </c>
      <c r="AS1351" s="134">
        <v>0.89400000000000002</v>
      </c>
      <c r="AT1351" s="133" t="s">
        <v>9570</v>
      </c>
      <c r="AU1351" s="133" t="s">
        <v>1769</v>
      </c>
      <c r="AV1351" s="133" t="s">
        <v>9607</v>
      </c>
      <c r="AW1351" s="133" t="s">
        <v>9629</v>
      </c>
    </row>
    <row r="1352" spans="1:49" x14ac:dyDescent="0.25">
      <c r="A1352" s="80" t="s">
        <v>1779</v>
      </c>
      <c r="B1352" s="80" t="s">
        <v>1784</v>
      </c>
      <c r="C1352" s="80" t="s">
        <v>10695</v>
      </c>
      <c r="D1352" s="80" t="s">
        <v>10696</v>
      </c>
      <c r="E1352" s="80" t="s">
        <v>1772</v>
      </c>
      <c r="F1352" s="80" t="s">
        <v>10697</v>
      </c>
      <c r="G1352" s="80" t="s">
        <v>9644</v>
      </c>
      <c r="H1352" s="80" t="s">
        <v>10698</v>
      </c>
      <c r="I1352" s="80" t="s">
        <v>5375</v>
      </c>
      <c r="K1352" s="80" t="s">
        <v>1820</v>
      </c>
      <c r="L1352" s="80" t="s">
        <v>1017</v>
      </c>
      <c r="M1352" s="80" t="s">
        <v>3020</v>
      </c>
      <c r="N1352" s="80" t="s">
        <v>3393</v>
      </c>
      <c r="O1352" s="80" t="s">
        <v>3880</v>
      </c>
      <c r="P1352" s="80" t="s">
        <v>5107</v>
      </c>
      <c r="Q1352" s="80" t="s">
        <v>5375</v>
      </c>
      <c r="R1352" s="80" t="s">
        <v>6607</v>
      </c>
      <c r="S1352" s="80" t="s">
        <v>1762</v>
      </c>
      <c r="T1352" s="80" t="s">
        <v>1757</v>
      </c>
      <c r="U1352" s="110">
        <v>4.5</v>
      </c>
      <c r="V1352" s="110">
        <v>27</v>
      </c>
      <c r="W1352" s="91">
        <v>1.972</v>
      </c>
      <c r="X1352" s="91">
        <v>23.664000000000001</v>
      </c>
      <c r="Y1352" s="110" t="s">
        <v>14932</v>
      </c>
      <c r="Z1352" s="110" t="s">
        <v>1</v>
      </c>
      <c r="AB1352" s="133" t="s">
        <v>8317</v>
      </c>
      <c r="AC1352" s="133" t="s">
        <v>9411</v>
      </c>
      <c r="AD1352" s="133" t="s">
        <v>1764</v>
      </c>
      <c r="AE1352" s="79">
        <v>48</v>
      </c>
      <c r="AF1352" s="79" t="s">
        <v>11356</v>
      </c>
      <c r="AG1352" s="134">
        <v>0.94399999999999995</v>
      </c>
      <c r="AH1352" s="134">
        <v>2.99</v>
      </c>
      <c r="AI1352" s="134">
        <v>6.69</v>
      </c>
      <c r="AJ1352" s="134">
        <v>0.128</v>
      </c>
      <c r="AK1352" s="134">
        <v>6.98</v>
      </c>
      <c r="AL1352" s="134">
        <v>6.3</v>
      </c>
      <c r="AM1352" s="134">
        <v>6.1020000000000003</v>
      </c>
      <c r="AN1352" s="134">
        <v>1.6</v>
      </c>
      <c r="AO1352" s="134">
        <v>0.155</v>
      </c>
      <c r="AP1352" s="134"/>
      <c r="AQ1352" s="134"/>
      <c r="AR1352" s="134"/>
      <c r="AS1352" s="134"/>
      <c r="AT1352" s="133" t="s">
        <v>7086</v>
      </c>
      <c r="AU1352" s="133" t="s">
        <v>7077</v>
      </c>
      <c r="AV1352" s="133" t="s">
        <v>9622</v>
      </c>
      <c r="AW1352" s="133" t="s">
        <v>9629</v>
      </c>
    </row>
    <row r="1353" spans="1:49" x14ac:dyDescent="0.25">
      <c r="A1353" s="80" t="s">
        <v>1776</v>
      </c>
      <c r="B1353" s="80" t="s">
        <v>1808</v>
      </c>
      <c r="C1353" s="80" t="s">
        <v>10367</v>
      </c>
      <c r="D1353" s="80" t="s">
        <v>10368</v>
      </c>
      <c r="E1353" s="80" t="s">
        <v>7086</v>
      </c>
      <c r="F1353" s="80" t="s">
        <v>10369</v>
      </c>
      <c r="G1353" s="80" t="s">
        <v>9700</v>
      </c>
      <c r="H1353" s="80" t="s">
        <v>10244</v>
      </c>
      <c r="I1353" s="80" t="s">
        <v>5377</v>
      </c>
      <c r="K1353" s="80" t="s">
        <v>13933</v>
      </c>
      <c r="L1353" s="80" t="s">
        <v>1680</v>
      </c>
      <c r="M1353" s="80" t="s">
        <v>3206</v>
      </c>
      <c r="N1353" s="80" t="s">
        <v>3412</v>
      </c>
      <c r="O1353" s="80" t="s">
        <v>3989</v>
      </c>
      <c r="P1353" s="80" t="s">
        <v>14036</v>
      </c>
      <c r="Q1353" s="80" t="s">
        <v>5374</v>
      </c>
      <c r="R1353" s="80" t="s">
        <v>6806</v>
      </c>
      <c r="S1353" s="80" t="s">
        <v>1759</v>
      </c>
      <c r="T1353" s="80" t="s">
        <v>1757</v>
      </c>
      <c r="U1353" s="110">
        <v>10.15</v>
      </c>
      <c r="V1353" s="110">
        <v>60.9</v>
      </c>
      <c r="W1353" s="91">
        <v>2.9434999999999998</v>
      </c>
      <c r="X1353" s="91">
        <v>35.322000000000003</v>
      </c>
      <c r="Y1353" s="110" t="s">
        <v>14932</v>
      </c>
      <c r="Z1353" s="110" t="s">
        <v>1</v>
      </c>
      <c r="AB1353" s="133" t="s">
        <v>8516</v>
      </c>
      <c r="AC1353" s="133" t="s">
        <v>9501</v>
      </c>
      <c r="AD1353" s="133" t="s">
        <v>1764</v>
      </c>
      <c r="AE1353" s="79">
        <v>48</v>
      </c>
      <c r="AF1353" s="79" t="s">
        <v>11141</v>
      </c>
      <c r="AG1353" s="134">
        <v>0.25</v>
      </c>
      <c r="AH1353" s="134">
        <v>7.5</v>
      </c>
      <c r="AI1353" s="134">
        <v>16.25</v>
      </c>
      <c r="AJ1353" s="134">
        <v>0.36399999999999999</v>
      </c>
      <c r="AK1353" s="134">
        <v>14.125</v>
      </c>
      <c r="AL1353" s="134">
        <v>7.5</v>
      </c>
      <c r="AM1353" s="134">
        <v>3.625</v>
      </c>
      <c r="AN1353" s="134">
        <v>4.55</v>
      </c>
      <c r="AO1353" s="134">
        <v>0.222</v>
      </c>
      <c r="AP1353" s="134">
        <v>0.1</v>
      </c>
      <c r="AQ1353" s="134">
        <v>108</v>
      </c>
      <c r="AR1353" s="134">
        <v>54</v>
      </c>
      <c r="AS1353" s="134"/>
      <c r="AT1353" s="133" t="s">
        <v>1773</v>
      </c>
      <c r="AU1353" s="133" t="s">
        <v>7070</v>
      </c>
      <c r="AV1353" s="133" t="s">
        <v>9602</v>
      </c>
      <c r="AW1353" s="133" t="s">
        <v>9629</v>
      </c>
    </row>
    <row r="1354" spans="1:49" x14ac:dyDescent="0.25">
      <c r="A1354" s="80" t="s">
        <v>1800</v>
      </c>
      <c r="B1354" s="80" t="s">
        <v>1813</v>
      </c>
      <c r="C1354" s="80" t="s">
        <v>10536</v>
      </c>
      <c r="D1354" s="80" t="s">
        <v>10537</v>
      </c>
      <c r="E1354" s="80" t="s">
        <v>1767</v>
      </c>
      <c r="F1354" s="80" t="s">
        <v>10538</v>
      </c>
      <c r="G1354" s="80" t="s">
        <v>9785</v>
      </c>
      <c r="H1354" s="80" t="s">
        <v>10539</v>
      </c>
      <c r="I1354" s="80" t="s">
        <v>5377</v>
      </c>
      <c r="K1354" s="80" t="s">
        <v>12342</v>
      </c>
      <c r="L1354" s="80" t="s">
        <v>12225</v>
      </c>
      <c r="M1354" s="80" t="s">
        <v>12695</v>
      </c>
      <c r="N1354" s="80" t="s">
        <v>12696</v>
      </c>
      <c r="O1354" s="80" t="s">
        <v>3822</v>
      </c>
      <c r="P1354" s="80" t="s">
        <v>1</v>
      </c>
      <c r="Q1354" s="80" t="s">
        <v>5374</v>
      </c>
      <c r="R1354" s="80" t="s">
        <v>12697</v>
      </c>
      <c r="S1354" s="80" t="s">
        <v>1759</v>
      </c>
      <c r="T1354" s="80" t="s">
        <v>1759</v>
      </c>
      <c r="U1354" s="110">
        <v>423.9</v>
      </c>
      <c r="V1354" s="110">
        <v>211.95</v>
      </c>
      <c r="W1354" s="91">
        <v>105.98</v>
      </c>
      <c r="X1354" s="91">
        <v>105.98</v>
      </c>
      <c r="Y1354" s="110" t="s">
        <v>7087</v>
      </c>
      <c r="Z1354" s="110" t="s">
        <v>1</v>
      </c>
      <c r="AB1354" s="133" t="s">
        <v>13053</v>
      </c>
      <c r="AC1354" s="133" t="s">
        <v>13053</v>
      </c>
      <c r="AD1354" s="133" t="s">
        <v>1759</v>
      </c>
      <c r="AE1354" s="79">
        <v>1</v>
      </c>
      <c r="AF1354" s="79" t="s">
        <v>15798</v>
      </c>
      <c r="AG1354" s="134"/>
      <c r="AH1354" s="134"/>
      <c r="AI1354" s="134"/>
      <c r="AJ1354" s="134"/>
      <c r="AK1354" s="134">
        <v>24.437999999999999</v>
      </c>
      <c r="AL1354" s="134">
        <v>15.938000000000001</v>
      </c>
      <c r="AM1354" s="134">
        <v>9.625</v>
      </c>
      <c r="AN1354" s="134">
        <v>17.146000000000001</v>
      </c>
      <c r="AO1354" s="134">
        <v>2.169</v>
      </c>
      <c r="AP1354" s="134"/>
      <c r="AQ1354" s="134"/>
      <c r="AR1354" s="134"/>
      <c r="AS1354" s="134"/>
      <c r="AT1354" s="133" t="s">
        <v>7065</v>
      </c>
      <c r="AU1354" s="133" t="s">
        <v>7065</v>
      </c>
      <c r="AV1354" s="133" t="s">
        <v>9603</v>
      </c>
      <c r="AW1354" s="133" t="s">
        <v>9630</v>
      </c>
    </row>
    <row r="1355" spans="1:49" x14ac:dyDescent="0.25">
      <c r="A1355" s="80" t="s">
        <v>1779</v>
      </c>
      <c r="B1355" s="80" t="s">
        <v>1806</v>
      </c>
      <c r="C1355" s="80" t="s">
        <v>10172</v>
      </c>
      <c r="D1355" s="80" t="s">
        <v>10173</v>
      </c>
      <c r="E1355" s="80" t="s">
        <v>7086</v>
      </c>
      <c r="F1355" s="80" t="s">
        <v>10174</v>
      </c>
      <c r="G1355" s="80" t="s">
        <v>9705</v>
      </c>
      <c r="H1355" s="80" t="s">
        <v>10175</v>
      </c>
      <c r="I1355" s="80" t="s">
        <v>9635</v>
      </c>
      <c r="K1355" s="80" t="s">
        <v>1820</v>
      </c>
      <c r="L1355" s="80" t="s">
        <v>1328</v>
      </c>
      <c r="M1355" s="80" t="s">
        <v>2467</v>
      </c>
      <c r="N1355" s="80" t="s">
        <v>3406</v>
      </c>
      <c r="O1355" s="80" t="s">
        <v>3683</v>
      </c>
      <c r="P1355" s="80" t="s">
        <v>4603</v>
      </c>
      <c r="Q1355" s="80" t="s">
        <v>5374</v>
      </c>
      <c r="R1355" s="80" t="s">
        <v>6032</v>
      </c>
      <c r="S1355" s="80" t="s">
        <v>1759</v>
      </c>
      <c r="T1355" s="80" t="s">
        <v>1757</v>
      </c>
      <c r="U1355" s="110">
        <v>8.25</v>
      </c>
      <c r="V1355" s="110">
        <v>49.5</v>
      </c>
      <c r="W1355" s="91">
        <v>3.5887500000000001</v>
      </c>
      <c r="X1355" s="91">
        <v>43.064999999999998</v>
      </c>
      <c r="Y1355" s="110" t="s">
        <v>14932</v>
      </c>
      <c r="Z1355" s="110" t="s">
        <v>1</v>
      </c>
      <c r="AB1355" s="133" t="s">
        <v>7741</v>
      </c>
      <c r="AC1355" s="133" t="s">
        <v>9137</v>
      </c>
      <c r="AD1355" s="133" t="s">
        <v>1773</v>
      </c>
      <c r="AE1355" s="79">
        <v>216</v>
      </c>
      <c r="AF1355" s="79" t="s">
        <v>11211</v>
      </c>
      <c r="AG1355" s="134">
        <v>0.3</v>
      </c>
      <c r="AH1355" s="134">
        <v>6</v>
      </c>
      <c r="AI1355" s="134">
        <v>6.75</v>
      </c>
      <c r="AJ1355" s="134">
        <v>0.14399999999999999</v>
      </c>
      <c r="AK1355" s="134">
        <v>7.05</v>
      </c>
      <c r="AL1355" s="134">
        <v>6.3</v>
      </c>
      <c r="AM1355" s="134">
        <v>3.9</v>
      </c>
      <c r="AN1355" s="134">
        <v>1.8</v>
      </c>
      <c r="AO1355" s="134">
        <v>0.1</v>
      </c>
      <c r="AP1355" s="134">
        <v>0.01</v>
      </c>
      <c r="AQ1355" s="134">
        <v>99.5</v>
      </c>
      <c r="AR1355" s="134">
        <v>6</v>
      </c>
      <c r="AS1355" s="134"/>
      <c r="AT1355" s="133" t="s">
        <v>7086</v>
      </c>
      <c r="AU1355" s="133" t="s">
        <v>1757</v>
      </c>
      <c r="AV1355" s="133" t="s">
        <v>9597</v>
      </c>
      <c r="AW1355" s="133" t="s">
        <v>9629</v>
      </c>
    </row>
    <row r="1356" spans="1:49" x14ac:dyDescent="0.25">
      <c r="A1356" s="80" t="s">
        <v>1800</v>
      </c>
      <c r="B1356" s="80" t="s">
        <v>1815</v>
      </c>
      <c r="C1356" s="80" t="s">
        <v>10674</v>
      </c>
      <c r="D1356" s="80" t="s">
        <v>10675</v>
      </c>
      <c r="E1356" s="80" t="s">
        <v>1785</v>
      </c>
      <c r="F1356" s="80" t="s">
        <v>10676</v>
      </c>
      <c r="G1356" s="80" t="s">
        <v>10224</v>
      </c>
      <c r="H1356" s="80" t="s">
        <v>10677</v>
      </c>
      <c r="I1356" s="80" t="s">
        <v>9635</v>
      </c>
      <c r="K1356" s="80" t="s">
        <v>12337</v>
      </c>
      <c r="L1356" s="80" t="s">
        <v>11454</v>
      </c>
      <c r="M1356" s="80" t="s">
        <v>11536</v>
      </c>
      <c r="N1356" s="80" t="s">
        <v>10961</v>
      </c>
      <c r="O1356" s="80" t="s">
        <v>11738</v>
      </c>
      <c r="P1356" s="80" t="s">
        <v>11739</v>
      </c>
      <c r="Q1356" s="80" t="s">
        <v>5374</v>
      </c>
      <c r="R1356" s="80" t="s">
        <v>11740</v>
      </c>
      <c r="S1356" s="80" t="s">
        <v>1760</v>
      </c>
      <c r="T1356" s="80" t="s">
        <v>1757</v>
      </c>
      <c r="U1356" s="110">
        <v>4.2</v>
      </c>
      <c r="V1356" s="110">
        <v>25.2</v>
      </c>
      <c r="W1356" s="91">
        <v>2.0947499999999999</v>
      </c>
      <c r="X1356" s="91">
        <v>25.137</v>
      </c>
      <c r="Y1356" s="110" t="s">
        <v>14933</v>
      </c>
      <c r="Z1356" s="110" t="s">
        <v>1</v>
      </c>
      <c r="AB1356" s="133" t="s">
        <v>11990</v>
      </c>
      <c r="AC1356" s="133" t="s">
        <v>11991</v>
      </c>
      <c r="AD1356" s="133" t="s">
        <v>1757</v>
      </c>
      <c r="AE1356" s="79">
        <v>144</v>
      </c>
      <c r="AF1356" s="79" t="s">
        <v>11347</v>
      </c>
      <c r="AG1356" s="134">
        <v>0.15</v>
      </c>
      <c r="AH1356" s="134">
        <v>10.25</v>
      </c>
      <c r="AI1356" s="134">
        <v>16</v>
      </c>
      <c r="AJ1356" s="134">
        <v>0.24</v>
      </c>
      <c r="AK1356" s="134">
        <v>16.25</v>
      </c>
      <c r="AL1356" s="134">
        <v>10.5</v>
      </c>
      <c r="AM1356" s="134">
        <v>3.5</v>
      </c>
      <c r="AN1356" s="134">
        <v>3</v>
      </c>
      <c r="AO1356" s="134">
        <v>0.34599999999999997</v>
      </c>
      <c r="AP1356" s="134">
        <v>0</v>
      </c>
      <c r="AQ1356" s="134">
        <v>14.25</v>
      </c>
      <c r="AR1356" s="134">
        <v>10</v>
      </c>
      <c r="AS1356" s="134"/>
      <c r="AT1356" s="133" t="s">
        <v>1783</v>
      </c>
      <c r="AU1356" s="133" t="s">
        <v>7070</v>
      </c>
      <c r="AV1356" s="133" t="s">
        <v>9618</v>
      </c>
      <c r="AW1356" s="133" t="s">
        <v>9629</v>
      </c>
    </row>
    <row r="1357" spans="1:49" x14ac:dyDescent="0.25">
      <c r="A1357" s="80" t="s">
        <v>1776</v>
      </c>
      <c r="B1357" s="80" t="s">
        <v>1808</v>
      </c>
      <c r="C1357" s="80" t="s">
        <v>9636</v>
      </c>
      <c r="D1357" s="80" t="s">
        <v>9637</v>
      </c>
      <c r="E1357" s="80" t="s">
        <v>7086</v>
      </c>
      <c r="F1357" s="80" t="s">
        <v>10703</v>
      </c>
      <c r="G1357" s="80" t="s">
        <v>9716</v>
      </c>
      <c r="H1357" s="80" t="s">
        <v>10704</v>
      </c>
      <c r="I1357" s="80" t="s">
        <v>9635</v>
      </c>
      <c r="K1357" s="80" t="s">
        <v>13933</v>
      </c>
      <c r="L1357" s="80" t="s">
        <v>1683</v>
      </c>
      <c r="M1357" s="80" t="s">
        <v>3209</v>
      </c>
      <c r="N1357" s="80" t="s">
        <v>3412</v>
      </c>
      <c r="O1357" s="80" t="s">
        <v>3991</v>
      </c>
      <c r="P1357" s="80" t="s">
        <v>14037</v>
      </c>
      <c r="Q1357" s="80" t="s">
        <v>5374</v>
      </c>
      <c r="R1357" s="80" t="s">
        <v>6809</v>
      </c>
      <c r="S1357" s="80" t="s">
        <v>1759</v>
      </c>
      <c r="T1357" s="80" t="s">
        <v>1758</v>
      </c>
      <c r="U1357" s="110">
        <v>7.05</v>
      </c>
      <c r="V1357" s="110">
        <v>21.15</v>
      </c>
      <c r="W1357" s="91">
        <v>3.0667499999999999</v>
      </c>
      <c r="X1357" s="91">
        <v>18.400500000000001</v>
      </c>
      <c r="Y1357" s="110" t="s">
        <v>14932</v>
      </c>
      <c r="Z1357" s="110" t="s">
        <v>1</v>
      </c>
      <c r="AB1357" s="133" t="s">
        <v>8519</v>
      </c>
      <c r="AC1357" s="133" t="s">
        <v>9504</v>
      </c>
      <c r="AD1357" s="133" t="s">
        <v>1760</v>
      </c>
      <c r="AE1357" s="79">
        <v>48</v>
      </c>
      <c r="AF1357" s="79" t="s">
        <v>11423</v>
      </c>
      <c r="AG1357" s="134">
        <v>1.38</v>
      </c>
      <c r="AH1357" s="134">
        <v>14.17</v>
      </c>
      <c r="AI1357" s="134">
        <v>14.17</v>
      </c>
      <c r="AJ1357" s="134">
        <v>0.36799999999999999</v>
      </c>
      <c r="AK1357" s="134">
        <v>14.57</v>
      </c>
      <c r="AL1357" s="134">
        <v>2.76</v>
      </c>
      <c r="AM1357" s="134">
        <v>14.57</v>
      </c>
      <c r="AN1357" s="134">
        <v>2.2999999999999998</v>
      </c>
      <c r="AO1357" s="134">
        <v>0.33900000000000002</v>
      </c>
      <c r="AP1357" s="134"/>
      <c r="AQ1357" s="134">
        <v>14.7</v>
      </c>
      <c r="AR1357" s="134">
        <v>14.7</v>
      </c>
      <c r="AS1357" s="134"/>
      <c r="AT1357" s="133" t="s">
        <v>1794</v>
      </c>
      <c r="AU1357" s="133" t="s">
        <v>1769</v>
      </c>
      <c r="AV1357" s="133" t="s">
        <v>9607</v>
      </c>
      <c r="AW1357" s="133" t="s">
        <v>9629</v>
      </c>
    </row>
    <row r="1358" spans="1:49" x14ac:dyDescent="0.25">
      <c r="A1358" s="80" t="s">
        <v>1779</v>
      </c>
      <c r="B1358" s="80" t="s">
        <v>1784</v>
      </c>
      <c r="C1358" s="80" t="s">
        <v>10695</v>
      </c>
      <c r="D1358" s="80" t="s">
        <v>10696</v>
      </c>
      <c r="E1358" s="80" t="s">
        <v>1772</v>
      </c>
      <c r="F1358" s="80" t="s">
        <v>10697</v>
      </c>
      <c r="G1358" s="80" t="s">
        <v>9644</v>
      </c>
      <c r="H1358" s="80" t="s">
        <v>10698</v>
      </c>
      <c r="I1358" s="80" t="s">
        <v>5375</v>
      </c>
      <c r="K1358" s="80" t="s">
        <v>1820</v>
      </c>
      <c r="L1358" s="80" t="s">
        <v>1267</v>
      </c>
      <c r="M1358" s="80" t="s">
        <v>3022</v>
      </c>
      <c r="N1358" s="80" t="s">
        <v>3379</v>
      </c>
      <c r="O1358" s="80" t="s">
        <v>3880</v>
      </c>
      <c r="P1358" s="80" t="s">
        <v>5108</v>
      </c>
      <c r="Q1358" s="80" t="s">
        <v>5375</v>
      </c>
      <c r="R1358" s="80" t="s">
        <v>6609</v>
      </c>
      <c r="S1358" s="80" t="s">
        <v>1762</v>
      </c>
      <c r="T1358" s="80" t="s">
        <v>1757</v>
      </c>
      <c r="U1358" s="110">
        <v>4.5</v>
      </c>
      <c r="V1358" s="110">
        <v>27</v>
      </c>
      <c r="W1358" s="91">
        <v>1.972</v>
      </c>
      <c r="X1358" s="91">
        <v>23.664000000000001</v>
      </c>
      <c r="Y1358" s="110" t="s">
        <v>14932</v>
      </c>
      <c r="Z1358" s="110" t="s">
        <v>1</v>
      </c>
      <c r="AB1358" s="133" t="s">
        <v>8319</v>
      </c>
      <c r="AC1358" s="133" t="s">
        <v>9413</v>
      </c>
      <c r="AD1358" s="133" t="s">
        <v>1764</v>
      </c>
      <c r="AE1358" s="79">
        <v>48</v>
      </c>
      <c r="AF1358" s="79" t="s">
        <v>11356</v>
      </c>
      <c r="AG1358" s="134">
        <v>0.94399999999999995</v>
      </c>
      <c r="AH1358" s="134">
        <v>2.99</v>
      </c>
      <c r="AI1358" s="134">
        <v>6.69</v>
      </c>
      <c r="AJ1358" s="134">
        <v>0.128</v>
      </c>
      <c r="AK1358" s="134">
        <v>6.98</v>
      </c>
      <c r="AL1358" s="134">
        <v>6.3</v>
      </c>
      <c r="AM1358" s="134">
        <v>6.1020000000000003</v>
      </c>
      <c r="AN1358" s="134">
        <v>1.6</v>
      </c>
      <c r="AO1358" s="134">
        <v>0.155</v>
      </c>
      <c r="AP1358" s="134"/>
      <c r="AQ1358" s="134"/>
      <c r="AR1358" s="134"/>
      <c r="AS1358" s="134"/>
      <c r="AT1358" s="133" t="s">
        <v>7086</v>
      </c>
      <c r="AU1358" s="133" t="s">
        <v>7077</v>
      </c>
      <c r="AV1358" s="133" t="s">
        <v>9622</v>
      </c>
      <c r="AW1358" s="133" t="s">
        <v>9629</v>
      </c>
    </row>
    <row r="1359" spans="1:49" x14ac:dyDescent="0.25">
      <c r="A1359" s="80" t="s">
        <v>1800</v>
      </c>
      <c r="B1359" s="80" t="s">
        <v>1813</v>
      </c>
      <c r="C1359" s="80" t="s">
        <v>10540</v>
      </c>
      <c r="D1359" s="80" t="s">
        <v>10541</v>
      </c>
      <c r="E1359" s="80" t="s">
        <v>1767</v>
      </c>
      <c r="F1359" s="80" t="s">
        <v>10542</v>
      </c>
      <c r="G1359" s="80" t="s">
        <v>9785</v>
      </c>
      <c r="H1359" s="80" t="s">
        <v>10543</v>
      </c>
      <c r="I1359" s="80" t="s">
        <v>5377</v>
      </c>
      <c r="K1359" s="80" t="s">
        <v>12342</v>
      </c>
      <c r="L1359" s="80" t="s">
        <v>12227</v>
      </c>
      <c r="M1359" s="80" t="s">
        <v>12701</v>
      </c>
      <c r="N1359" s="80" t="s">
        <v>12696</v>
      </c>
      <c r="O1359" s="80" t="s">
        <v>3825</v>
      </c>
      <c r="P1359" s="80" t="s">
        <v>1</v>
      </c>
      <c r="Q1359" s="80" t="s">
        <v>5374</v>
      </c>
      <c r="R1359" s="80" t="s">
        <v>12702</v>
      </c>
      <c r="S1359" s="80" t="s">
        <v>1759</v>
      </c>
      <c r="T1359" s="80" t="s">
        <v>1759</v>
      </c>
      <c r="U1359" s="110">
        <v>800.25</v>
      </c>
      <c r="V1359" s="110">
        <v>400.125</v>
      </c>
      <c r="W1359" s="91">
        <v>200.0625</v>
      </c>
      <c r="X1359" s="91">
        <v>200.0625</v>
      </c>
      <c r="Y1359" s="110" t="s">
        <v>7087</v>
      </c>
      <c r="Z1359" s="110" t="s">
        <v>1</v>
      </c>
      <c r="AB1359" s="133" t="s">
        <v>13056</v>
      </c>
      <c r="AC1359" s="133" t="s">
        <v>13056</v>
      </c>
      <c r="AD1359" s="133" t="s">
        <v>1759</v>
      </c>
      <c r="AE1359" s="79">
        <v>1</v>
      </c>
      <c r="AF1359" s="79" t="s">
        <v>15798</v>
      </c>
      <c r="AG1359" s="134"/>
      <c r="AH1359" s="134"/>
      <c r="AI1359" s="134"/>
      <c r="AJ1359" s="134"/>
      <c r="AK1359" s="134">
        <v>48.314999999999998</v>
      </c>
      <c r="AL1359" s="134">
        <v>16.22</v>
      </c>
      <c r="AM1359" s="134">
        <v>9.5950000000000006</v>
      </c>
      <c r="AN1359" s="134">
        <v>34.598999999999997</v>
      </c>
      <c r="AO1359" s="134">
        <v>4.351</v>
      </c>
      <c r="AP1359" s="134"/>
      <c r="AQ1359" s="134"/>
      <c r="AR1359" s="134"/>
      <c r="AS1359" s="134"/>
      <c r="AT1359" s="133" t="s">
        <v>1764</v>
      </c>
      <c r="AU1359" s="133" t="s">
        <v>1769</v>
      </c>
      <c r="AV1359" s="133" t="s">
        <v>9603</v>
      </c>
      <c r="AW1359" s="133" t="s">
        <v>9630</v>
      </c>
    </row>
    <row r="1360" spans="1:49" x14ac:dyDescent="0.25">
      <c r="A1360" s="80" t="s">
        <v>1779</v>
      </c>
      <c r="B1360" s="80" t="s">
        <v>1784</v>
      </c>
      <c r="C1360" s="80" t="s">
        <v>10695</v>
      </c>
      <c r="D1360" s="80" t="s">
        <v>10696</v>
      </c>
      <c r="E1360" s="80" t="s">
        <v>1772</v>
      </c>
      <c r="F1360" s="80" t="s">
        <v>10697</v>
      </c>
      <c r="G1360" s="80" t="s">
        <v>9644</v>
      </c>
      <c r="H1360" s="80" t="s">
        <v>10698</v>
      </c>
      <c r="I1360" s="80" t="s">
        <v>5375</v>
      </c>
      <c r="K1360" s="80" t="s">
        <v>1820</v>
      </c>
      <c r="L1360" s="80" t="s">
        <v>1018</v>
      </c>
      <c r="M1360" s="80" t="s">
        <v>3023</v>
      </c>
      <c r="N1360" s="80" t="s">
        <v>3456</v>
      </c>
      <c r="O1360" s="80" t="s">
        <v>3880</v>
      </c>
      <c r="P1360" s="80" t="s">
        <v>5109</v>
      </c>
      <c r="Q1360" s="80" t="s">
        <v>5375</v>
      </c>
      <c r="R1360" s="80" t="s">
        <v>6610</v>
      </c>
      <c r="S1360" s="80" t="s">
        <v>1762</v>
      </c>
      <c r="T1360" s="80" t="s">
        <v>1757</v>
      </c>
      <c r="U1360" s="110">
        <v>4.5</v>
      </c>
      <c r="V1360" s="110">
        <v>27</v>
      </c>
      <c r="W1360" s="91">
        <v>1.972</v>
      </c>
      <c r="X1360" s="91">
        <v>23.664000000000001</v>
      </c>
      <c r="Y1360" s="110" t="s">
        <v>14932</v>
      </c>
      <c r="Z1360" s="110" t="s">
        <v>1</v>
      </c>
      <c r="AB1360" s="133" t="s">
        <v>8320</v>
      </c>
      <c r="AC1360" s="133" t="s">
        <v>9414</v>
      </c>
      <c r="AD1360" s="133" t="s">
        <v>1764</v>
      </c>
      <c r="AE1360" s="79">
        <v>48</v>
      </c>
      <c r="AF1360" s="79" t="s">
        <v>11356</v>
      </c>
      <c r="AG1360" s="134">
        <v>0.94399999999999995</v>
      </c>
      <c r="AH1360" s="134">
        <v>2.99</v>
      </c>
      <c r="AI1360" s="134">
        <v>6.69</v>
      </c>
      <c r="AJ1360" s="134">
        <v>0.128</v>
      </c>
      <c r="AK1360" s="134">
        <v>6.98</v>
      </c>
      <c r="AL1360" s="134">
        <v>6.3</v>
      </c>
      <c r="AM1360" s="134">
        <v>6.1020000000000003</v>
      </c>
      <c r="AN1360" s="134">
        <v>1.6</v>
      </c>
      <c r="AO1360" s="134">
        <v>0.155</v>
      </c>
      <c r="AP1360" s="134"/>
      <c r="AQ1360" s="134"/>
      <c r="AR1360" s="134"/>
      <c r="AS1360" s="134"/>
      <c r="AT1360" s="133" t="s">
        <v>7086</v>
      </c>
      <c r="AU1360" s="133" t="s">
        <v>7077</v>
      </c>
      <c r="AV1360" s="133" t="s">
        <v>9622</v>
      </c>
      <c r="AW1360" s="133" t="s">
        <v>9629</v>
      </c>
    </row>
    <row r="1361" spans="1:49" x14ac:dyDescent="0.25">
      <c r="A1361" s="80" t="s">
        <v>1776</v>
      </c>
      <c r="B1361" s="80" t="s">
        <v>1805</v>
      </c>
      <c r="C1361" s="80" t="s">
        <v>10754</v>
      </c>
      <c r="D1361" s="80" t="s">
        <v>10755</v>
      </c>
      <c r="E1361" s="80" t="s">
        <v>1785</v>
      </c>
      <c r="F1361" s="80" t="s">
        <v>10756</v>
      </c>
      <c r="G1361" s="80" t="s">
        <v>9663</v>
      </c>
      <c r="H1361" s="80" t="s">
        <v>10757</v>
      </c>
      <c r="I1361" s="80" t="s">
        <v>9635</v>
      </c>
      <c r="K1361" s="80" t="s">
        <v>13933</v>
      </c>
      <c r="L1361" s="80" t="s">
        <v>962</v>
      </c>
      <c r="M1361" s="80" t="s">
        <v>3116</v>
      </c>
      <c r="N1361" s="80" t="s">
        <v>3404</v>
      </c>
      <c r="O1361" s="80" t="s">
        <v>3960</v>
      </c>
      <c r="P1361" s="80" t="s">
        <v>5192</v>
      </c>
      <c r="Q1361" s="80" t="s">
        <v>5374</v>
      </c>
      <c r="R1361" s="80" t="s">
        <v>6705</v>
      </c>
      <c r="S1361" s="80" t="s">
        <v>1763</v>
      </c>
      <c r="T1361" s="80" t="s">
        <v>1757</v>
      </c>
      <c r="U1361" s="110">
        <v>4.8</v>
      </c>
      <c r="V1361" s="110">
        <v>28.8</v>
      </c>
      <c r="W1361" s="91">
        <v>2.3940000000000001</v>
      </c>
      <c r="X1361" s="91">
        <v>28.728000000000002</v>
      </c>
      <c r="Y1361" s="110" t="s">
        <v>14933</v>
      </c>
      <c r="Z1361" s="110" t="s">
        <v>1</v>
      </c>
      <c r="AB1361" s="133" t="s">
        <v>8415</v>
      </c>
      <c r="AC1361" s="133" t="s">
        <v>9453</v>
      </c>
      <c r="AD1361" s="133" t="s">
        <v>1757</v>
      </c>
      <c r="AE1361" s="79">
        <v>144</v>
      </c>
      <c r="AF1361" s="79" t="s">
        <v>11389</v>
      </c>
      <c r="AG1361" s="134">
        <v>0.25</v>
      </c>
      <c r="AH1361" s="134">
        <v>5.25</v>
      </c>
      <c r="AI1361" s="134">
        <v>12.25</v>
      </c>
      <c r="AJ1361" s="134">
        <v>0.08</v>
      </c>
      <c r="AK1361" s="134">
        <v>12.5</v>
      </c>
      <c r="AL1361" s="134">
        <v>5.5</v>
      </c>
      <c r="AM1361" s="134">
        <v>1.37</v>
      </c>
      <c r="AN1361" s="134">
        <v>1</v>
      </c>
      <c r="AO1361" s="134">
        <v>5.5E-2</v>
      </c>
      <c r="AP1361" s="134">
        <v>0.05</v>
      </c>
      <c r="AQ1361" s="134">
        <v>5</v>
      </c>
      <c r="AR1361" s="134">
        <v>9</v>
      </c>
      <c r="AS1361" s="134"/>
      <c r="AT1361" s="133" t="s">
        <v>7080</v>
      </c>
      <c r="AU1361" s="133" t="s">
        <v>9573</v>
      </c>
      <c r="AV1361" s="133" t="s">
        <v>9600</v>
      </c>
      <c r="AW1361" s="133" t="s">
        <v>9629</v>
      </c>
    </row>
    <row r="1362" spans="1:49" x14ac:dyDescent="0.25">
      <c r="A1362" s="80" t="s">
        <v>1776</v>
      </c>
      <c r="B1362" s="80" t="s">
        <v>1808</v>
      </c>
      <c r="C1362" s="80" t="s">
        <v>9560</v>
      </c>
      <c r="D1362" s="80" t="s">
        <v>10176</v>
      </c>
      <c r="E1362" s="80" t="s">
        <v>7086</v>
      </c>
      <c r="F1362" s="80" t="s">
        <v>10177</v>
      </c>
      <c r="G1362" s="80" t="s">
        <v>9716</v>
      </c>
      <c r="H1362" s="80" t="s">
        <v>10178</v>
      </c>
      <c r="I1362" s="80" t="s">
        <v>9635</v>
      </c>
      <c r="K1362" s="80" t="s">
        <v>13933</v>
      </c>
      <c r="L1362" s="80" t="s">
        <v>1685</v>
      </c>
      <c r="M1362" s="80" t="s">
        <v>3211</v>
      </c>
      <c r="N1362" s="80" t="s">
        <v>3412</v>
      </c>
      <c r="O1362" s="80" t="s">
        <v>3992</v>
      </c>
      <c r="P1362" s="80" t="s">
        <v>14038</v>
      </c>
      <c r="Q1362" s="80" t="s">
        <v>5374</v>
      </c>
      <c r="R1362" s="80" t="s">
        <v>6811</v>
      </c>
      <c r="S1362" s="80" t="s">
        <v>1759</v>
      </c>
      <c r="T1362" s="80" t="s">
        <v>1757</v>
      </c>
      <c r="U1362" s="110">
        <v>5.4</v>
      </c>
      <c r="V1362" s="110">
        <v>32.4</v>
      </c>
      <c r="W1362" s="91">
        <v>2.3490000000000002</v>
      </c>
      <c r="X1362" s="91">
        <v>28.187999999999999</v>
      </c>
      <c r="Y1362" s="110" t="s">
        <v>14932</v>
      </c>
      <c r="Z1362" s="110" t="s">
        <v>1</v>
      </c>
      <c r="AB1362" s="133" t="s">
        <v>8521</v>
      </c>
      <c r="AC1362" s="133" t="s">
        <v>9506</v>
      </c>
      <c r="AD1362" s="133" t="s">
        <v>1769</v>
      </c>
      <c r="AE1362" s="79">
        <v>36</v>
      </c>
      <c r="AF1362" s="79" t="s">
        <v>11212</v>
      </c>
      <c r="AG1362" s="134">
        <v>1</v>
      </c>
      <c r="AH1362" s="134">
        <v>14</v>
      </c>
      <c r="AI1362" s="134">
        <v>10</v>
      </c>
      <c r="AJ1362" s="134">
        <v>0.65600000000000003</v>
      </c>
      <c r="AK1362" s="134">
        <v>14.17</v>
      </c>
      <c r="AL1362" s="134">
        <v>3.94</v>
      </c>
      <c r="AM1362" s="134">
        <v>14.17</v>
      </c>
      <c r="AN1362" s="134">
        <v>8.1999999999999993</v>
      </c>
      <c r="AO1362" s="134">
        <v>0.45800000000000002</v>
      </c>
      <c r="AP1362" s="134"/>
      <c r="AQ1362" s="134">
        <v>14</v>
      </c>
      <c r="AR1362" s="134">
        <v>10</v>
      </c>
      <c r="AS1362" s="134"/>
      <c r="AT1362" s="133" t="s">
        <v>9570</v>
      </c>
      <c r="AU1362" s="133" t="s">
        <v>1769</v>
      </c>
      <c r="AV1362" s="133" t="s">
        <v>9607</v>
      </c>
      <c r="AW1362" s="133" t="s">
        <v>9629</v>
      </c>
    </row>
    <row r="1363" spans="1:49" x14ac:dyDescent="0.25">
      <c r="A1363" s="80" t="s">
        <v>1800</v>
      </c>
      <c r="B1363" s="80" t="s">
        <v>1813</v>
      </c>
      <c r="C1363" s="80" t="s">
        <v>10231</v>
      </c>
      <c r="D1363" s="80" t="s">
        <v>10232</v>
      </c>
      <c r="E1363" s="80" t="s">
        <v>1767</v>
      </c>
      <c r="F1363" s="80" t="s">
        <v>9743</v>
      </c>
      <c r="G1363" s="80" t="s">
        <v>9744</v>
      </c>
      <c r="H1363" s="80" t="s">
        <v>9732</v>
      </c>
      <c r="I1363" s="80" t="s">
        <v>5377</v>
      </c>
      <c r="K1363" s="80" t="s">
        <v>12342</v>
      </c>
      <c r="L1363" s="80" t="s">
        <v>12229</v>
      </c>
      <c r="M1363" s="80" t="s">
        <v>12710</v>
      </c>
      <c r="N1363" s="80" t="s">
        <v>12696</v>
      </c>
      <c r="O1363" s="80" t="s">
        <v>3537</v>
      </c>
      <c r="P1363" s="80" t="s">
        <v>14039</v>
      </c>
      <c r="Q1363" s="80" t="s">
        <v>5374</v>
      </c>
      <c r="R1363" s="80" t="s">
        <v>12711</v>
      </c>
      <c r="S1363" s="80" t="s">
        <v>1765</v>
      </c>
      <c r="T1363" s="80" t="s">
        <v>1757</v>
      </c>
      <c r="U1363" s="110">
        <v>5.05</v>
      </c>
      <c r="V1363" s="110">
        <v>30.3</v>
      </c>
      <c r="W1363" s="91">
        <v>1.2625</v>
      </c>
      <c r="X1363" s="91">
        <v>15.15</v>
      </c>
      <c r="Y1363" s="110" t="s">
        <v>7087</v>
      </c>
      <c r="Z1363" s="110" t="s">
        <v>1</v>
      </c>
      <c r="AB1363" s="133" t="s">
        <v>13059</v>
      </c>
      <c r="AC1363" s="133" t="s">
        <v>13059</v>
      </c>
      <c r="AD1363" s="133" t="s">
        <v>1759</v>
      </c>
      <c r="AE1363" s="79">
        <v>12</v>
      </c>
      <c r="AF1363" s="79" t="s">
        <v>11127</v>
      </c>
      <c r="AG1363" s="134">
        <v>0.625</v>
      </c>
      <c r="AH1363" s="134">
        <v>5</v>
      </c>
      <c r="AI1363" s="134">
        <v>5</v>
      </c>
      <c r="AJ1363" s="134">
        <v>0.09</v>
      </c>
      <c r="AK1363" s="134">
        <v>10.125</v>
      </c>
      <c r="AL1363" s="134">
        <v>5.375</v>
      </c>
      <c r="AM1363" s="134">
        <v>5.5</v>
      </c>
      <c r="AN1363" s="134">
        <v>1.25</v>
      </c>
      <c r="AO1363" s="134">
        <v>0.17299999999999999</v>
      </c>
      <c r="AP1363" s="134">
        <v>5.5E-2</v>
      </c>
      <c r="AQ1363" s="134">
        <v>10</v>
      </c>
      <c r="AR1363" s="134">
        <v>10</v>
      </c>
      <c r="AS1363" s="134">
        <v>6.0000000000000001E-3</v>
      </c>
      <c r="AT1363" s="133" t="s">
        <v>1768</v>
      </c>
      <c r="AU1363" s="133" t="s">
        <v>1760</v>
      </c>
      <c r="AV1363" s="133" t="s">
        <v>9601</v>
      </c>
      <c r="AW1363" s="133" t="s">
        <v>9630</v>
      </c>
    </row>
    <row r="1364" spans="1:49" x14ac:dyDescent="0.25">
      <c r="A1364" s="80" t="s">
        <v>1779</v>
      </c>
      <c r="B1364" s="80" t="s">
        <v>1806</v>
      </c>
      <c r="C1364" s="80" t="s">
        <v>10179</v>
      </c>
      <c r="D1364" s="80" t="s">
        <v>10180</v>
      </c>
      <c r="E1364" s="80" t="s">
        <v>1785</v>
      </c>
      <c r="F1364" s="80" t="s">
        <v>10181</v>
      </c>
      <c r="G1364" s="80" t="s">
        <v>9947</v>
      </c>
      <c r="H1364" s="80" t="s">
        <v>10182</v>
      </c>
      <c r="I1364" s="80" t="s">
        <v>9635</v>
      </c>
      <c r="K1364" s="80" t="s">
        <v>1820</v>
      </c>
      <c r="L1364" s="80" t="s">
        <v>957</v>
      </c>
      <c r="M1364" s="80" t="s">
        <v>2469</v>
      </c>
      <c r="N1364" s="80" t="s">
        <v>3406</v>
      </c>
      <c r="O1364" s="80" t="s">
        <v>3685</v>
      </c>
      <c r="P1364" s="80" t="s">
        <v>4605</v>
      </c>
      <c r="Q1364" s="80" t="s">
        <v>5374</v>
      </c>
      <c r="R1364" s="80" t="s">
        <v>6034</v>
      </c>
      <c r="S1364" s="80" t="s">
        <v>1760</v>
      </c>
      <c r="T1364" s="80" t="s">
        <v>1757</v>
      </c>
      <c r="U1364" s="110">
        <v>7.6</v>
      </c>
      <c r="V1364" s="110">
        <v>45.6</v>
      </c>
      <c r="W1364" s="91">
        <v>3.7905000000000002</v>
      </c>
      <c r="X1364" s="91">
        <v>45.485999999999997</v>
      </c>
      <c r="Y1364" s="110" t="s">
        <v>14933</v>
      </c>
      <c r="Z1364" s="110" t="s">
        <v>1</v>
      </c>
      <c r="AB1364" s="133" t="s">
        <v>7743</v>
      </c>
      <c r="AC1364" s="133" t="s">
        <v>9139</v>
      </c>
      <c r="AD1364" s="133" t="s">
        <v>1757</v>
      </c>
      <c r="AE1364" s="79">
        <v>144</v>
      </c>
      <c r="AF1364" s="79" t="s">
        <v>11213</v>
      </c>
      <c r="AG1364" s="134">
        <v>0.52</v>
      </c>
      <c r="AH1364" s="134">
        <v>9.25</v>
      </c>
      <c r="AI1364" s="134">
        <v>5</v>
      </c>
      <c r="AJ1364" s="134">
        <v>0.23699999999999999</v>
      </c>
      <c r="AK1364" s="134">
        <v>9.5500000000000007</v>
      </c>
      <c r="AL1364" s="134">
        <v>5.3</v>
      </c>
      <c r="AM1364" s="134">
        <v>5</v>
      </c>
      <c r="AN1364" s="134">
        <v>2.96</v>
      </c>
      <c r="AO1364" s="134">
        <v>0.14599999999999999</v>
      </c>
      <c r="AP1364" s="134">
        <v>3.25</v>
      </c>
      <c r="AQ1364" s="134">
        <v>4.5</v>
      </c>
      <c r="AR1364" s="134">
        <v>8</v>
      </c>
      <c r="AS1364" s="134"/>
      <c r="AT1364" s="133" t="s">
        <v>9572</v>
      </c>
      <c r="AU1364" s="133" t="s">
        <v>7075</v>
      </c>
      <c r="AV1364" s="133" t="s">
        <v>9616</v>
      </c>
      <c r="AW1364" s="133" t="s">
        <v>9629</v>
      </c>
    </row>
    <row r="1365" spans="1:49" x14ac:dyDescent="0.25">
      <c r="A1365" s="80" t="s">
        <v>1776</v>
      </c>
      <c r="B1365" s="80" t="s">
        <v>1803</v>
      </c>
      <c r="C1365" s="80" t="s">
        <v>9636</v>
      </c>
      <c r="D1365" s="80" t="s">
        <v>9637</v>
      </c>
      <c r="E1365" s="80" t="s">
        <v>7086</v>
      </c>
      <c r="F1365" s="80" t="s">
        <v>10703</v>
      </c>
      <c r="G1365" s="80" t="s">
        <v>9716</v>
      </c>
      <c r="H1365" s="80" t="s">
        <v>10704</v>
      </c>
      <c r="I1365" s="80" t="s">
        <v>9635</v>
      </c>
      <c r="K1365" s="80" t="s">
        <v>13933</v>
      </c>
      <c r="L1365" s="80" t="s">
        <v>1687</v>
      </c>
      <c r="M1365" s="80" t="s">
        <v>3213</v>
      </c>
      <c r="N1365" s="80" t="s">
        <v>3405</v>
      </c>
      <c r="O1365" s="80" t="s">
        <v>3993</v>
      </c>
      <c r="P1365" s="80" t="s">
        <v>14040</v>
      </c>
      <c r="Q1365" s="80" t="s">
        <v>5374</v>
      </c>
      <c r="R1365" s="80" t="s">
        <v>6813</v>
      </c>
      <c r="S1365" s="80" t="s">
        <v>1759</v>
      </c>
      <c r="T1365" s="80" t="s">
        <v>1758</v>
      </c>
      <c r="U1365" s="110">
        <v>7.05</v>
      </c>
      <c r="V1365" s="110">
        <v>21.15</v>
      </c>
      <c r="W1365" s="91">
        <v>3.0667499999999999</v>
      </c>
      <c r="X1365" s="91">
        <v>18.400500000000001</v>
      </c>
      <c r="Y1365" s="110" t="s">
        <v>14932</v>
      </c>
      <c r="Z1365" s="110" t="s">
        <v>1</v>
      </c>
      <c r="AB1365" s="133" t="s">
        <v>8523</v>
      </c>
      <c r="AC1365" s="133" t="s">
        <v>9507</v>
      </c>
      <c r="AD1365" s="133" t="s">
        <v>1760</v>
      </c>
      <c r="AE1365" s="79">
        <v>48</v>
      </c>
      <c r="AF1365" s="79" t="s">
        <v>11423</v>
      </c>
      <c r="AG1365" s="134">
        <v>1.38</v>
      </c>
      <c r="AH1365" s="134">
        <v>14.17</v>
      </c>
      <c r="AI1365" s="134">
        <v>14.17</v>
      </c>
      <c r="AJ1365" s="134">
        <v>0.36799999999999999</v>
      </c>
      <c r="AK1365" s="134">
        <v>14.57</v>
      </c>
      <c r="AL1365" s="134">
        <v>2.76</v>
      </c>
      <c r="AM1365" s="134">
        <v>14.57</v>
      </c>
      <c r="AN1365" s="134">
        <v>2.2999999999999998</v>
      </c>
      <c r="AO1365" s="134">
        <v>0.33900000000000002</v>
      </c>
      <c r="AP1365" s="134"/>
      <c r="AQ1365" s="134">
        <v>14.7</v>
      </c>
      <c r="AR1365" s="134">
        <v>14.7</v>
      </c>
      <c r="AS1365" s="134"/>
      <c r="AT1365" s="133" t="s">
        <v>1794</v>
      </c>
      <c r="AU1365" s="133" t="s">
        <v>1769</v>
      </c>
      <c r="AV1365" s="133" t="s">
        <v>9607</v>
      </c>
      <c r="AW1365" s="133" t="s">
        <v>9629</v>
      </c>
    </row>
    <row r="1366" spans="1:49" x14ac:dyDescent="0.25">
      <c r="A1366" s="80" t="s">
        <v>1776</v>
      </c>
      <c r="B1366" s="80" t="s">
        <v>1803</v>
      </c>
      <c r="C1366" s="80" t="s">
        <v>10754</v>
      </c>
      <c r="D1366" s="80" t="s">
        <v>10755</v>
      </c>
      <c r="E1366" s="80" t="s">
        <v>1785</v>
      </c>
      <c r="F1366" s="80" t="s">
        <v>10756</v>
      </c>
      <c r="G1366" s="80" t="s">
        <v>9663</v>
      </c>
      <c r="H1366" s="80" t="s">
        <v>10757</v>
      </c>
      <c r="I1366" s="80" t="s">
        <v>9635</v>
      </c>
      <c r="K1366" s="80" t="s">
        <v>13933</v>
      </c>
      <c r="L1366" s="80" t="s">
        <v>1140</v>
      </c>
      <c r="M1366" s="80" t="s">
        <v>3118</v>
      </c>
      <c r="N1366" s="80" t="s">
        <v>3405</v>
      </c>
      <c r="O1366" s="80" t="s">
        <v>3962</v>
      </c>
      <c r="P1366" s="80" t="s">
        <v>5194</v>
      </c>
      <c r="Q1366" s="80" t="s">
        <v>5374</v>
      </c>
      <c r="R1366" s="80" t="s">
        <v>6707</v>
      </c>
      <c r="S1366" s="80" t="s">
        <v>1763</v>
      </c>
      <c r="T1366" s="80" t="s">
        <v>1757</v>
      </c>
      <c r="U1366" s="110">
        <v>4.8</v>
      </c>
      <c r="V1366" s="110">
        <v>28.8</v>
      </c>
      <c r="W1366" s="91">
        <v>2.3940000000000001</v>
      </c>
      <c r="X1366" s="91">
        <v>28.728000000000002</v>
      </c>
      <c r="Y1366" s="110" t="s">
        <v>14933</v>
      </c>
      <c r="Z1366" s="110" t="s">
        <v>1</v>
      </c>
      <c r="AB1366" s="133" t="s">
        <v>8417</v>
      </c>
      <c r="AC1366" s="133" t="s">
        <v>9454</v>
      </c>
      <c r="AD1366" s="133" t="s">
        <v>1757</v>
      </c>
      <c r="AE1366" s="79">
        <v>144</v>
      </c>
      <c r="AF1366" s="79" t="s">
        <v>11389</v>
      </c>
      <c r="AG1366" s="134">
        <v>0.25</v>
      </c>
      <c r="AH1366" s="134">
        <v>5.25</v>
      </c>
      <c r="AI1366" s="134">
        <v>12.25</v>
      </c>
      <c r="AJ1366" s="134">
        <v>0.08</v>
      </c>
      <c r="AK1366" s="134">
        <v>12.5</v>
      </c>
      <c r="AL1366" s="134">
        <v>5.5</v>
      </c>
      <c r="AM1366" s="134">
        <v>1.37</v>
      </c>
      <c r="AN1366" s="134">
        <v>1</v>
      </c>
      <c r="AO1366" s="134">
        <v>5.5E-2</v>
      </c>
      <c r="AP1366" s="134">
        <v>0.05</v>
      </c>
      <c r="AQ1366" s="134">
        <v>5</v>
      </c>
      <c r="AR1366" s="134">
        <v>9</v>
      </c>
      <c r="AS1366" s="134"/>
      <c r="AT1366" s="133" t="s">
        <v>7080</v>
      </c>
      <c r="AU1366" s="133" t="s">
        <v>9573</v>
      </c>
      <c r="AV1366" s="133" t="s">
        <v>9600</v>
      </c>
      <c r="AW1366" s="133" t="s">
        <v>9629</v>
      </c>
    </row>
    <row r="1367" spans="1:49" x14ac:dyDescent="0.25">
      <c r="A1367" s="80" t="s">
        <v>1800</v>
      </c>
      <c r="B1367" s="80" t="s">
        <v>1813</v>
      </c>
      <c r="C1367" s="80" t="s">
        <v>10229</v>
      </c>
      <c r="D1367" s="80" t="s">
        <v>10230</v>
      </c>
      <c r="E1367" s="80" t="s">
        <v>1767</v>
      </c>
      <c r="F1367" s="80" t="s">
        <v>9731</v>
      </c>
      <c r="G1367" s="80" t="s">
        <v>9668</v>
      </c>
      <c r="H1367" s="80" t="s">
        <v>9732</v>
      </c>
      <c r="I1367" s="80" t="s">
        <v>5377</v>
      </c>
      <c r="K1367" s="80" t="s">
        <v>12342</v>
      </c>
      <c r="L1367" s="80" t="s">
        <v>12230</v>
      </c>
      <c r="M1367" s="80" t="s">
        <v>12712</v>
      </c>
      <c r="N1367" s="80" t="s">
        <v>12696</v>
      </c>
      <c r="O1367" s="80" t="s">
        <v>3547</v>
      </c>
      <c r="P1367" s="80" t="s">
        <v>14041</v>
      </c>
      <c r="Q1367" s="80" t="s">
        <v>5374</v>
      </c>
      <c r="R1367" s="80" t="s">
        <v>12713</v>
      </c>
      <c r="S1367" s="80" t="s">
        <v>1765</v>
      </c>
      <c r="T1367" s="80" t="s">
        <v>1757</v>
      </c>
      <c r="U1367" s="110">
        <v>6.2</v>
      </c>
      <c r="V1367" s="110">
        <v>37.200000000000003</v>
      </c>
      <c r="W1367" s="91">
        <v>1.55</v>
      </c>
      <c r="X1367" s="91">
        <v>18.600000000000001</v>
      </c>
      <c r="Y1367" s="110" t="s">
        <v>7087</v>
      </c>
      <c r="Z1367" s="110" t="s">
        <v>1</v>
      </c>
      <c r="AB1367" s="133" t="s">
        <v>13060</v>
      </c>
      <c r="AC1367" s="133" t="s">
        <v>13060</v>
      </c>
      <c r="AD1367" s="133" t="s">
        <v>1759</v>
      </c>
      <c r="AE1367" s="79">
        <v>12</v>
      </c>
      <c r="AF1367" s="79" t="s">
        <v>11113</v>
      </c>
      <c r="AG1367" s="134">
        <v>0.625</v>
      </c>
      <c r="AH1367" s="134">
        <v>6.5</v>
      </c>
      <c r="AI1367" s="134">
        <v>6.5</v>
      </c>
      <c r="AJ1367" s="134">
        <v>0.13900000000000001</v>
      </c>
      <c r="AK1367" s="134">
        <v>10.845000000000001</v>
      </c>
      <c r="AL1367" s="134">
        <v>6.8449999999999998</v>
      </c>
      <c r="AM1367" s="134">
        <v>6.8150000000000004</v>
      </c>
      <c r="AN1367" s="134">
        <v>1.9610000000000001</v>
      </c>
      <c r="AO1367" s="134">
        <v>0.29299999999999998</v>
      </c>
      <c r="AP1367" s="134">
        <v>5.5E-2</v>
      </c>
      <c r="AQ1367" s="134">
        <v>12.875</v>
      </c>
      <c r="AR1367" s="134">
        <v>12.75</v>
      </c>
      <c r="AS1367" s="134">
        <v>8.9999999999999993E-3</v>
      </c>
      <c r="AT1367" s="133" t="s">
        <v>1761</v>
      </c>
      <c r="AU1367" s="133" t="s">
        <v>7077</v>
      </c>
      <c r="AV1367" s="133" t="s">
        <v>9601</v>
      </c>
      <c r="AW1367" s="133" t="s">
        <v>9630</v>
      </c>
    </row>
    <row r="1368" spans="1:49" x14ac:dyDescent="0.25">
      <c r="A1368" s="80" t="s">
        <v>1798</v>
      </c>
      <c r="B1368" s="80" t="s">
        <v>1803</v>
      </c>
      <c r="C1368" s="80" t="s">
        <v>10668</v>
      </c>
      <c r="D1368" s="80" t="s">
        <v>10669</v>
      </c>
      <c r="E1368" s="80" t="s">
        <v>1799</v>
      </c>
      <c r="F1368" s="80" t="s">
        <v>10670</v>
      </c>
      <c r="G1368" s="80" t="s">
        <v>9785</v>
      </c>
      <c r="H1368" s="80" t="s">
        <v>10671</v>
      </c>
      <c r="I1368" s="80" t="s">
        <v>1798</v>
      </c>
      <c r="K1368" s="80" t="s">
        <v>12327</v>
      </c>
      <c r="L1368" s="80" t="s">
        <v>1315</v>
      </c>
      <c r="M1368" s="80" t="s">
        <v>3028</v>
      </c>
      <c r="N1368" s="80" t="s">
        <v>3427</v>
      </c>
      <c r="O1368" s="80" t="s">
        <v>3923</v>
      </c>
      <c r="P1368" s="80" t="s">
        <v>1</v>
      </c>
      <c r="Q1368" s="80" t="s">
        <v>5381</v>
      </c>
      <c r="R1368" s="80" t="s">
        <v>6615</v>
      </c>
      <c r="S1368" s="80" t="s">
        <v>1759</v>
      </c>
      <c r="T1368" s="80" t="s">
        <v>1759</v>
      </c>
      <c r="U1368" s="110">
        <v>420.2</v>
      </c>
      <c r="V1368" s="110">
        <v>210.1</v>
      </c>
      <c r="W1368" s="91">
        <v>168.08</v>
      </c>
      <c r="X1368" s="91">
        <v>168.08</v>
      </c>
      <c r="Y1368" s="110" t="s">
        <v>7087</v>
      </c>
      <c r="Z1368" s="110" t="s">
        <v>1</v>
      </c>
      <c r="AB1368" s="133" t="s">
        <v>8325</v>
      </c>
      <c r="AC1368" s="133" t="s">
        <v>8325</v>
      </c>
      <c r="AD1368" s="133" t="s">
        <v>1759</v>
      </c>
      <c r="AE1368" s="79">
        <v>1</v>
      </c>
      <c r="AF1368" s="79" t="s">
        <v>15798</v>
      </c>
      <c r="AG1368" s="134"/>
      <c r="AH1368" s="134"/>
      <c r="AI1368" s="134"/>
      <c r="AJ1368" s="134"/>
      <c r="AK1368" s="134">
        <v>51.125</v>
      </c>
      <c r="AL1368" s="134">
        <v>16.312999999999999</v>
      </c>
      <c r="AM1368" s="134">
        <v>10.063000000000001</v>
      </c>
      <c r="AN1368" s="134">
        <v>36.08</v>
      </c>
      <c r="AO1368" s="134">
        <v>4.8559999999999999</v>
      </c>
      <c r="AP1368" s="134"/>
      <c r="AQ1368" s="134"/>
      <c r="AR1368" s="134"/>
      <c r="AS1368" s="134"/>
      <c r="AT1368" s="133" t="s">
        <v>1764</v>
      </c>
      <c r="AU1368" s="133" t="s">
        <v>1769</v>
      </c>
      <c r="AV1368" s="133" t="s">
        <v>9601</v>
      </c>
      <c r="AW1368" s="133" t="s">
        <v>9630</v>
      </c>
    </row>
    <row r="1369" spans="1:49" x14ac:dyDescent="0.25">
      <c r="A1369" s="80" t="s">
        <v>1779</v>
      </c>
      <c r="B1369" s="80" t="s">
        <v>1797</v>
      </c>
      <c r="C1369" s="80" t="s">
        <v>10156</v>
      </c>
      <c r="D1369" s="80" t="s">
        <v>10157</v>
      </c>
      <c r="E1369" s="80" t="s">
        <v>1771</v>
      </c>
      <c r="F1369" s="80" t="s">
        <v>10158</v>
      </c>
      <c r="G1369" s="80" t="s">
        <v>9677</v>
      </c>
      <c r="H1369" s="80" t="s">
        <v>9921</v>
      </c>
      <c r="I1369" s="80" t="s">
        <v>9728</v>
      </c>
      <c r="K1369" s="80" t="s">
        <v>1820</v>
      </c>
      <c r="L1369" s="80" t="s">
        <v>983</v>
      </c>
      <c r="M1369" s="80" t="s">
        <v>2470</v>
      </c>
      <c r="N1369" s="80" t="s">
        <v>3409</v>
      </c>
      <c r="O1369" s="80" t="s">
        <v>3523</v>
      </c>
      <c r="P1369" s="80" t="s">
        <v>4606</v>
      </c>
      <c r="Q1369" s="80" t="s">
        <v>5379</v>
      </c>
      <c r="R1369" s="80" t="s">
        <v>6035</v>
      </c>
      <c r="S1369" s="80" t="s">
        <v>1760</v>
      </c>
      <c r="T1369" s="80" t="s">
        <v>1757</v>
      </c>
      <c r="U1369" s="110">
        <v>1.75</v>
      </c>
      <c r="V1369" s="110">
        <v>10.5</v>
      </c>
      <c r="W1369" s="91">
        <v>0.875</v>
      </c>
      <c r="X1369" s="91">
        <v>10.5</v>
      </c>
      <c r="Y1369" s="110" t="s">
        <v>7087</v>
      </c>
      <c r="Z1369" s="110" t="s">
        <v>1</v>
      </c>
      <c r="AB1369" s="133" t="s">
        <v>7744</v>
      </c>
      <c r="AC1369" s="133" t="s">
        <v>7744</v>
      </c>
      <c r="AD1369" s="133" t="s">
        <v>1759</v>
      </c>
      <c r="AE1369" s="79">
        <v>12</v>
      </c>
      <c r="AF1369" s="79" t="s">
        <v>11145</v>
      </c>
      <c r="AG1369" s="134">
        <v>0.75</v>
      </c>
      <c r="AH1369" s="134">
        <v>8.875</v>
      </c>
      <c r="AI1369" s="134">
        <v>8.875</v>
      </c>
      <c r="AJ1369" s="134">
        <v>0.22500000000000001</v>
      </c>
      <c r="AK1369" s="134">
        <v>9.2200000000000006</v>
      </c>
      <c r="AL1369" s="134">
        <v>7.97</v>
      </c>
      <c r="AM1369" s="134">
        <v>9.44</v>
      </c>
      <c r="AN1369" s="134">
        <v>3.1</v>
      </c>
      <c r="AO1369" s="134">
        <v>0.40100000000000002</v>
      </c>
      <c r="AP1369" s="134">
        <v>0.5</v>
      </c>
      <c r="AQ1369" s="134">
        <v>8.75</v>
      </c>
      <c r="AR1369" s="134">
        <v>8.75</v>
      </c>
      <c r="AS1369" s="134">
        <v>0.03</v>
      </c>
      <c r="AT1369" s="133" t="s">
        <v>1761</v>
      </c>
      <c r="AU1369" s="133" t="s">
        <v>7065</v>
      </c>
      <c r="AV1369" s="133" t="s">
        <v>9603</v>
      </c>
      <c r="AW1369" s="133" t="s">
        <v>9630</v>
      </c>
    </row>
    <row r="1370" spans="1:49" x14ac:dyDescent="0.25">
      <c r="A1370" s="80" t="s">
        <v>1776</v>
      </c>
      <c r="B1370" s="80" t="s">
        <v>1803</v>
      </c>
      <c r="C1370" s="80" t="s">
        <v>10172</v>
      </c>
      <c r="D1370" s="80" t="s">
        <v>10173</v>
      </c>
      <c r="E1370" s="80" t="s">
        <v>7086</v>
      </c>
      <c r="F1370" s="80" t="s">
        <v>10174</v>
      </c>
      <c r="G1370" s="80" t="s">
        <v>9705</v>
      </c>
      <c r="H1370" s="80" t="s">
        <v>10175</v>
      </c>
      <c r="I1370" s="80" t="s">
        <v>9635</v>
      </c>
      <c r="K1370" s="80" t="s">
        <v>13933</v>
      </c>
      <c r="L1370" s="80" t="s">
        <v>1691</v>
      </c>
      <c r="M1370" s="80" t="s">
        <v>3217</v>
      </c>
      <c r="N1370" s="80" t="s">
        <v>3474</v>
      </c>
      <c r="O1370" s="80" t="s">
        <v>3994</v>
      </c>
      <c r="P1370" s="80" t="s">
        <v>14042</v>
      </c>
      <c r="Q1370" s="80" t="s">
        <v>5374</v>
      </c>
      <c r="R1370" s="80" t="s">
        <v>6817</v>
      </c>
      <c r="S1370" s="80" t="s">
        <v>1759</v>
      </c>
      <c r="T1370" s="80" t="s">
        <v>1757</v>
      </c>
      <c r="U1370" s="110">
        <v>8.25</v>
      </c>
      <c r="V1370" s="110">
        <v>49.5</v>
      </c>
      <c r="W1370" s="91">
        <v>3.5887500000000001</v>
      </c>
      <c r="X1370" s="91">
        <v>43.064999999999998</v>
      </c>
      <c r="Y1370" s="110" t="s">
        <v>14932</v>
      </c>
      <c r="Z1370" s="110" t="s">
        <v>1</v>
      </c>
      <c r="AB1370" s="133" t="s">
        <v>8527</v>
      </c>
      <c r="AC1370" s="133" t="s">
        <v>9508</v>
      </c>
      <c r="AD1370" s="133" t="s">
        <v>1757</v>
      </c>
      <c r="AE1370" s="79">
        <v>144</v>
      </c>
      <c r="AF1370" s="79" t="s">
        <v>11373</v>
      </c>
      <c r="AG1370" s="134">
        <v>0.22</v>
      </c>
      <c r="AH1370" s="134">
        <v>6.25</v>
      </c>
      <c r="AI1370" s="134">
        <v>8</v>
      </c>
      <c r="AJ1370" s="134">
        <v>0.112</v>
      </c>
      <c r="AK1370" s="134">
        <v>8.25</v>
      </c>
      <c r="AL1370" s="134">
        <v>6.5</v>
      </c>
      <c r="AM1370" s="134">
        <v>2.89</v>
      </c>
      <c r="AN1370" s="134">
        <v>1.4</v>
      </c>
      <c r="AO1370" s="134">
        <v>0.09</v>
      </c>
      <c r="AP1370" s="134"/>
      <c r="AQ1370" s="134">
        <v>84</v>
      </c>
      <c r="AR1370" s="134">
        <v>6</v>
      </c>
      <c r="AS1370" s="134"/>
      <c r="AT1370" s="133" t="s">
        <v>9573</v>
      </c>
      <c r="AU1370" s="133" t="s">
        <v>1765</v>
      </c>
      <c r="AV1370" s="133" t="s">
        <v>9597</v>
      </c>
      <c r="AW1370" s="133" t="s">
        <v>9629</v>
      </c>
    </row>
    <row r="1371" spans="1:49" x14ac:dyDescent="0.25">
      <c r="A1371" s="80" t="s">
        <v>1800</v>
      </c>
      <c r="B1371" s="80" t="s">
        <v>1813</v>
      </c>
      <c r="C1371" s="80" t="s">
        <v>10227</v>
      </c>
      <c r="D1371" s="80" t="s">
        <v>10228</v>
      </c>
      <c r="E1371" s="80" t="s">
        <v>1767</v>
      </c>
      <c r="F1371" s="80" t="s">
        <v>9694</v>
      </c>
      <c r="G1371" s="80" t="s">
        <v>9695</v>
      </c>
      <c r="H1371" s="80" t="s">
        <v>9696</v>
      </c>
      <c r="I1371" s="80" t="s">
        <v>5377</v>
      </c>
      <c r="K1371" s="80" t="s">
        <v>12342</v>
      </c>
      <c r="L1371" s="80" t="s">
        <v>12232</v>
      </c>
      <c r="M1371" s="80" t="s">
        <v>12717</v>
      </c>
      <c r="N1371" s="80" t="s">
        <v>12696</v>
      </c>
      <c r="O1371" s="80" t="s">
        <v>3527</v>
      </c>
      <c r="P1371" s="80" t="s">
        <v>14043</v>
      </c>
      <c r="Q1371" s="80" t="s">
        <v>5374</v>
      </c>
      <c r="R1371" s="80" t="s">
        <v>12718</v>
      </c>
      <c r="S1371" s="80" t="s">
        <v>1760</v>
      </c>
      <c r="T1371" s="80" t="s">
        <v>1757</v>
      </c>
      <c r="U1371" s="110">
        <v>5</v>
      </c>
      <c r="V1371" s="110">
        <v>30</v>
      </c>
      <c r="W1371" s="91">
        <v>1.25</v>
      </c>
      <c r="X1371" s="91">
        <v>15</v>
      </c>
      <c r="Y1371" s="110" t="s">
        <v>7087</v>
      </c>
      <c r="Z1371" s="110" t="s">
        <v>1</v>
      </c>
      <c r="AB1371" s="133" t="s">
        <v>13063</v>
      </c>
      <c r="AC1371" s="133" t="s">
        <v>13063</v>
      </c>
      <c r="AD1371" s="133" t="s">
        <v>1759</v>
      </c>
      <c r="AE1371" s="79">
        <v>12</v>
      </c>
      <c r="AF1371" s="79" t="s">
        <v>11091</v>
      </c>
      <c r="AG1371" s="134">
        <v>0.625</v>
      </c>
      <c r="AH1371" s="134">
        <v>6.875</v>
      </c>
      <c r="AI1371" s="134">
        <v>6.875</v>
      </c>
      <c r="AJ1371" s="134">
        <v>0.13100000000000001</v>
      </c>
      <c r="AK1371" s="134">
        <v>7.22</v>
      </c>
      <c r="AL1371" s="134">
        <v>6.8449999999999998</v>
      </c>
      <c r="AM1371" s="134">
        <v>7.44</v>
      </c>
      <c r="AN1371" s="134">
        <v>1.782</v>
      </c>
      <c r="AO1371" s="134">
        <v>0.21299999999999999</v>
      </c>
      <c r="AP1371" s="134">
        <v>0.5</v>
      </c>
      <c r="AQ1371" s="134">
        <v>6.75</v>
      </c>
      <c r="AR1371" s="134">
        <v>6.75</v>
      </c>
      <c r="AS1371" s="134">
        <v>1.6E-2</v>
      </c>
      <c r="AT1371" s="133" t="s">
        <v>9573</v>
      </c>
      <c r="AU1371" s="133" t="s">
        <v>1758</v>
      </c>
      <c r="AV1371" s="133" t="s">
        <v>9603</v>
      </c>
      <c r="AW1371" s="133" t="s">
        <v>9630</v>
      </c>
    </row>
    <row r="1372" spans="1:49" x14ac:dyDescent="0.25">
      <c r="A1372" s="80" t="s">
        <v>1776</v>
      </c>
      <c r="B1372" s="80" t="s">
        <v>1803</v>
      </c>
      <c r="C1372" s="80" t="s">
        <v>10750</v>
      </c>
      <c r="D1372" s="80" t="s">
        <v>10751</v>
      </c>
      <c r="E1372" s="80" t="s">
        <v>1785</v>
      </c>
      <c r="F1372" s="80" t="s">
        <v>10752</v>
      </c>
      <c r="G1372" s="80" t="s">
        <v>9663</v>
      </c>
      <c r="H1372" s="80" t="s">
        <v>10753</v>
      </c>
      <c r="I1372" s="80" t="s">
        <v>9635</v>
      </c>
      <c r="K1372" s="80" t="s">
        <v>13933</v>
      </c>
      <c r="L1372" s="80" t="s">
        <v>969</v>
      </c>
      <c r="M1372" s="80" t="s">
        <v>3119</v>
      </c>
      <c r="N1372" s="80" t="s">
        <v>3405</v>
      </c>
      <c r="O1372" s="80" t="s">
        <v>3963</v>
      </c>
      <c r="P1372" s="80" t="s">
        <v>5195</v>
      </c>
      <c r="Q1372" s="80" t="s">
        <v>5374</v>
      </c>
      <c r="R1372" s="80" t="s">
        <v>6708</v>
      </c>
      <c r="S1372" s="80" t="s">
        <v>1757</v>
      </c>
      <c r="T1372" s="80" t="s">
        <v>1757</v>
      </c>
      <c r="U1372" s="110">
        <v>4.75</v>
      </c>
      <c r="V1372" s="110">
        <v>28.5</v>
      </c>
      <c r="W1372" s="91">
        <v>2.3690600000000002</v>
      </c>
      <c r="X1372" s="91">
        <v>28.428750000000001</v>
      </c>
      <c r="Y1372" s="110" t="s">
        <v>14933</v>
      </c>
      <c r="Z1372" s="110" t="s">
        <v>1</v>
      </c>
      <c r="AB1372" s="133" t="s">
        <v>8418</v>
      </c>
      <c r="AC1372" s="133" t="s">
        <v>9455</v>
      </c>
      <c r="AD1372" s="133" t="s">
        <v>1757</v>
      </c>
      <c r="AE1372" s="79">
        <v>144</v>
      </c>
      <c r="AF1372" s="79" t="s">
        <v>11388</v>
      </c>
      <c r="AG1372" s="134">
        <v>0.25</v>
      </c>
      <c r="AH1372" s="134">
        <v>5.75</v>
      </c>
      <c r="AI1372" s="134">
        <v>13</v>
      </c>
      <c r="AJ1372" s="134">
        <v>0.13300000000000001</v>
      </c>
      <c r="AK1372" s="134">
        <v>9.75</v>
      </c>
      <c r="AL1372" s="134">
        <v>5.625</v>
      </c>
      <c r="AM1372" s="134">
        <v>2</v>
      </c>
      <c r="AN1372" s="134">
        <v>1.66</v>
      </c>
      <c r="AO1372" s="134">
        <v>6.3E-2</v>
      </c>
      <c r="AP1372" s="134">
        <v>0.05</v>
      </c>
      <c r="AQ1372" s="134">
        <v>5</v>
      </c>
      <c r="AR1372" s="134">
        <v>9</v>
      </c>
      <c r="AS1372" s="134"/>
      <c r="AT1372" s="133" t="s">
        <v>9573</v>
      </c>
      <c r="AU1372" s="133" t="s">
        <v>1762</v>
      </c>
      <c r="AV1372" s="133" t="s">
        <v>9625</v>
      </c>
      <c r="AW1372" s="133" t="s">
        <v>9629</v>
      </c>
    </row>
    <row r="1373" spans="1:49" x14ac:dyDescent="0.25">
      <c r="A1373" s="80" t="s">
        <v>1779</v>
      </c>
      <c r="B1373" s="80" t="s">
        <v>1797</v>
      </c>
      <c r="C1373" s="80" t="s">
        <v>10159</v>
      </c>
      <c r="D1373" s="80" t="s">
        <v>10160</v>
      </c>
      <c r="E1373" s="80" t="s">
        <v>1771</v>
      </c>
      <c r="F1373" s="80" t="s">
        <v>10161</v>
      </c>
      <c r="G1373" s="80" t="s">
        <v>9695</v>
      </c>
      <c r="H1373" s="80" t="s">
        <v>9696</v>
      </c>
      <c r="I1373" s="80" t="s">
        <v>9728</v>
      </c>
      <c r="K1373" s="80" t="s">
        <v>1820</v>
      </c>
      <c r="L1373" s="80" t="s">
        <v>963</v>
      </c>
      <c r="M1373" s="80" t="s">
        <v>2471</v>
      </c>
      <c r="N1373" s="80" t="s">
        <v>3409</v>
      </c>
      <c r="O1373" s="80" t="s">
        <v>3527</v>
      </c>
      <c r="P1373" s="80" t="s">
        <v>4607</v>
      </c>
      <c r="Q1373" s="80" t="s">
        <v>5379</v>
      </c>
      <c r="R1373" s="80" t="s">
        <v>6036</v>
      </c>
      <c r="S1373" s="80" t="s">
        <v>1760</v>
      </c>
      <c r="T1373" s="80" t="s">
        <v>1757</v>
      </c>
      <c r="U1373" s="110">
        <v>1.75</v>
      </c>
      <c r="V1373" s="110">
        <v>10.5</v>
      </c>
      <c r="W1373" s="91">
        <v>0.875</v>
      </c>
      <c r="X1373" s="91">
        <v>10.5</v>
      </c>
      <c r="Y1373" s="110" t="s">
        <v>7087</v>
      </c>
      <c r="Z1373" s="110" t="s">
        <v>1</v>
      </c>
      <c r="AB1373" s="133" t="s">
        <v>7745</v>
      </c>
      <c r="AC1373" s="133" t="s">
        <v>7745</v>
      </c>
      <c r="AD1373" s="133" t="s">
        <v>1759</v>
      </c>
      <c r="AE1373" s="79">
        <v>12</v>
      </c>
      <c r="AF1373" s="79" t="s">
        <v>11091</v>
      </c>
      <c r="AG1373" s="134">
        <v>0.625</v>
      </c>
      <c r="AH1373" s="134">
        <v>6.875</v>
      </c>
      <c r="AI1373" s="134">
        <v>6.875</v>
      </c>
      <c r="AJ1373" s="134">
        <v>0.13100000000000001</v>
      </c>
      <c r="AK1373" s="134">
        <v>7.22</v>
      </c>
      <c r="AL1373" s="134">
        <v>6.8449999999999998</v>
      </c>
      <c r="AM1373" s="134">
        <v>7.44</v>
      </c>
      <c r="AN1373" s="134">
        <v>1.782</v>
      </c>
      <c r="AO1373" s="134">
        <v>0.21299999999999999</v>
      </c>
      <c r="AP1373" s="134">
        <v>0.5</v>
      </c>
      <c r="AQ1373" s="134">
        <v>6.875</v>
      </c>
      <c r="AR1373" s="134">
        <v>6.875</v>
      </c>
      <c r="AS1373" s="134">
        <v>1.6E-2</v>
      </c>
      <c r="AT1373" s="133" t="s">
        <v>9573</v>
      </c>
      <c r="AU1373" s="133" t="s">
        <v>1758</v>
      </c>
      <c r="AV1373" s="133" t="s">
        <v>9603</v>
      </c>
      <c r="AW1373" s="133" t="s">
        <v>9630</v>
      </c>
    </row>
    <row r="1374" spans="1:49" x14ac:dyDescent="0.25">
      <c r="A1374" s="80" t="s">
        <v>1798</v>
      </c>
      <c r="B1374" s="80" t="s">
        <v>1803</v>
      </c>
      <c r="C1374" s="80" t="s">
        <v>10705</v>
      </c>
      <c r="D1374" s="80" t="s">
        <v>10706</v>
      </c>
      <c r="E1374" s="80" t="s">
        <v>1799</v>
      </c>
      <c r="F1374" s="80" t="s">
        <v>10707</v>
      </c>
      <c r="G1374" s="80" t="s">
        <v>9785</v>
      </c>
      <c r="H1374" s="80" t="s">
        <v>10708</v>
      </c>
      <c r="I1374" s="80" t="s">
        <v>1798</v>
      </c>
      <c r="K1374" s="80" t="s">
        <v>12327</v>
      </c>
      <c r="L1374" s="80" t="s">
        <v>1268</v>
      </c>
      <c r="M1374" s="80" t="s">
        <v>3031</v>
      </c>
      <c r="N1374" s="80" t="s">
        <v>3427</v>
      </c>
      <c r="O1374" s="80" t="s">
        <v>3924</v>
      </c>
      <c r="P1374" s="80" t="s">
        <v>1</v>
      </c>
      <c r="Q1374" s="80" t="s">
        <v>5381</v>
      </c>
      <c r="R1374" s="80" t="s">
        <v>6618</v>
      </c>
      <c r="S1374" s="80" t="s">
        <v>1759</v>
      </c>
      <c r="T1374" s="80" t="s">
        <v>1759</v>
      </c>
      <c r="U1374" s="110">
        <v>312</v>
      </c>
      <c r="V1374" s="110">
        <v>156</v>
      </c>
      <c r="W1374" s="91">
        <v>124.8</v>
      </c>
      <c r="X1374" s="91">
        <v>124.8</v>
      </c>
      <c r="Y1374" s="110" t="s">
        <v>7087</v>
      </c>
      <c r="Z1374" s="110" t="s">
        <v>1</v>
      </c>
      <c r="AB1374" s="133" t="s">
        <v>8328</v>
      </c>
      <c r="AC1374" s="133" t="s">
        <v>8328</v>
      </c>
      <c r="AD1374" s="133" t="s">
        <v>1759</v>
      </c>
      <c r="AE1374" s="79">
        <v>1</v>
      </c>
      <c r="AF1374" s="79" t="s">
        <v>15798</v>
      </c>
      <c r="AG1374" s="134"/>
      <c r="AH1374" s="134"/>
      <c r="AI1374" s="134"/>
      <c r="AJ1374" s="134"/>
      <c r="AK1374" s="134">
        <v>51.125</v>
      </c>
      <c r="AL1374" s="134">
        <v>16.312999999999999</v>
      </c>
      <c r="AM1374" s="134">
        <v>10.063000000000001</v>
      </c>
      <c r="AN1374" s="134">
        <v>31</v>
      </c>
      <c r="AO1374" s="134">
        <v>4.8559999999999999</v>
      </c>
      <c r="AP1374" s="134"/>
      <c r="AQ1374" s="134"/>
      <c r="AR1374" s="134"/>
      <c r="AS1374" s="134"/>
      <c r="AT1374" s="133" t="s">
        <v>1764</v>
      </c>
      <c r="AU1374" s="133" t="s">
        <v>1769</v>
      </c>
      <c r="AV1374" s="133" t="s">
        <v>9601</v>
      </c>
      <c r="AW1374" s="133" t="s">
        <v>9630</v>
      </c>
    </row>
    <row r="1375" spans="1:49" x14ac:dyDescent="0.25">
      <c r="A1375" s="80" t="s">
        <v>1776</v>
      </c>
      <c r="B1375" s="80" t="s">
        <v>1803</v>
      </c>
      <c r="C1375" s="80" t="s">
        <v>9850</v>
      </c>
      <c r="D1375" s="80" t="s">
        <v>9851</v>
      </c>
      <c r="E1375" s="80" t="s">
        <v>7086</v>
      </c>
      <c r="F1375" s="80" t="s">
        <v>9852</v>
      </c>
      <c r="G1375" s="80" t="s">
        <v>9853</v>
      </c>
      <c r="H1375" s="80" t="s">
        <v>9854</v>
      </c>
      <c r="I1375" s="80" t="s">
        <v>9635</v>
      </c>
      <c r="K1375" s="80" t="s">
        <v>13933</v>
      </c>
      <c r="L1375" s="80" t="s">
        <v>1694</v>
      </c>
      <c r="M1375" s="80" t="s">
        <v>3220</v>
      </c>
      <c r="N1375" s="80" t="s">
        <v>3405</v>
      </c>
      <c r="O1375" s="80" t="s">
        <v>3995</v>
      </c>
      <c r="P1375" s="80" t="s">
        <v>14044</v>
      </c>
      <c r="Q1375" s="80" t="s">
        <v>5374</v>
      </c>
      <c r="R1375" s="80" t="s">
        <v>6820</v>
      </c>
      <c r="S1375" s="80" t="s">
        <v>1766</v>
      </c>
      <c r="T1375" s="80" t="s">
        <v>1757</v>
      </c>
      <c r="U1375" s="110">
        <v>3.15</v>
      </c>
      <c r="V1375" s="110">
        <v>18.899999999999999</v>
      </c>
      <c r="W1375" s="91">
        <v>1.37025</v>
      </c>
      <c r="X1375" s="91">
        <v>16.443000000000001</v>
      </c>
      <c r="Y1375" s="110" t="s">
        <v>14932</v>
      </c>
      <c r="Z1375" s="110" t="s">
        <v>1</v>
      </c>
      <c r="AB1375" s="133" t="s">
        <v>8530</v>
      </c>
      <c r="AC1375" s="133" t="s">
        <v>9509</v>
      </c>
      <c r="AD1375" s="133" t="s">
        <v>1757</v>
      </c>
      <c r="AE1375" s="79">
        <v>144</v>
      </c>
      <c r="AF1375" s="79" t="s">
        <v>14938</v>
      </c>
      <c r="AG1375" s="134">
        <v>0.75</v>
      </c>
      <c r="AH1375" s="134">
        <v>5.5</v>
      </c>
      <c r="AI1375" s="134">
        <v>5.7</v>
      </c>
      <c r="AJ1375" s="134">
        <v>0.14399999999999999</v>
      </c>
      <c r="AK1375" s="134">
        <v>9.1999999999999993</v>
      </c>
      <c r="AL1375" s="134">
        <v>4.7</v>
      </c>
      <c r="AM1375" s="134">
        <v>5.9</v>
      </c>
      <c r="AN1375" s="134">
        <v>1.8</v>
      </c>
      <c r="AO1375" s="134">
        <v>0.14799999999999999</v>
      </c>
      <c r="AP1375" s="134">
        <v>6.2E-2</v>
      </c>
      <c r="AQ1375" s="134">
        <v>1.3129999999999999</v>
      </c>
      <c r="AR1375" s="134">
        <v>3.75</v>
      </c>
      <c r="AS1375" s="134"/>
      <c r="AT1375" s="133" t="s">
        <v>1799</v>
      </c>
      <c r="AU1375" s="133" t="s">
        <v>1760</v>
      </c>
      <c r="AV1375" s="133" t="s">
        <v>9611</v>
      </c>
      <c r="AW1375" s="133" t="s">
        <v>9629</v>
      </c>
    </row>
    <row r="1376" spans="1:49" x14ac:dyDescent="0.25">
      <c r="A1376" s="80" t="s">
        <v>1800</v>
      </c>
      <c r="B1376" s="80" t="s">
        <v>1813</v>
      </c>
      <c r="C1376" s="80" t="s">
        <v>10225</v>
      </c>
      <c r="D1376" s="80" t="s">
        <v>10226</v>
      </c>
      <c r="E1376" s="80" t="s">
        <v>1767</v>
      </c>
      <c r="F1376" s="80" t="s">
        <v>9920</v>
      </c>
      <c r="G1376" s="80" t="s">
        <v>9677</v>
      </c>
      <c r="H1376" s="80" t="s">
        <v>9921</v>
      </c>
      <c r="I1376" s="80" t="s">
        <v>5377</v>
      </c>
      <c r="K1376" s="80" t="s">
        <v>12342</v>
      </c>
      <c r="L1376" s="80" t="s">
        <v>12235</v>
      </c>
      <c r="M1376" s="80" t="s">
        <v>12724</v>
      </c>
      <c r="N1376" s="80" t="s">
        <v>12696</v>
      </c>
      <c r="O1376" s="80" t="s">
        <v>3523</v>
      </c>
      <c r="P1376" s="80" t="s">
        <v>14045</v>
      </c>
      <c r="Q1376" s="80" t="s">
        <v>5374</v>
      </c>
      <c r="R1376" s="80" t="s">
        <v>12725</v>
      </c>
      <c r="S1376" s="80" t="s">
        <v>1760</v>
      </c>
      <c r="T1376" s="80" t="s">
        <v>1757</v>
      </c>
      <c r="U1376" s="110">
        <v>6.2</v>
      </c>
      <c r="V1376" s="110">
        <v>37.200000000000003</v>
      </c>
      <c r="W1376" s="91">
        <v>1.55</v>
      </c>
      <c r="X1376" s="91">
        <v>18.600000000000001</v>
      </c>
      <c r="Y1376" s="110" t="s">
        <v>7087</v>
      </c>
      <c r="Z1376" s="110" t="s">
        <v>1</v>
      </c>
      <c r="AB1376" s="133" t="s">
        <v>13068</v>
      </c>
      <c r="AC1376" s="133" t="s">
        <v>13068</v>
      </c>
      <c r="AD1376" s="133" t="s">
        <v>1759</v>
      </c>
      <c r="AE1376" s="79">
        <v>12</v>
      </c>
      <c r="AF1376" s="79" t="s">
        <v>11145</v>
      </c>
      <c r="AG1376" s="134">
        <v>0.75</v>
      </c>
      <c r="AH1376" s="134">
        <v>8.875</v>
      </c>
      <c r="AI1376" s="134">
        <v>8.875</v>
      </c>
      <c r="AJ1376" s="134">
        <v>0.22500000000000001</v>
      </c>
      <c r="AK1376" s="134">
        <v>9.2200000000000006</v>
      </c>
      <c r="AL1376" s="134">
        <v>7.97</v>
      </c>
      <c r="AM1376" s="134">
        <v>9.44</v>
      </c>
      <c r="AN1376" s="134">
        <v>3.1</v>
      </c>
      <c r="AO1376" s="134">
        <v>0.40100000000000002</v>
      </c>
      <c r="AP1376" s="134">
        <v>0.5</v>
      </c>
      <c r="AQ1376" s="134">
        <v>8.75</v>
      </c>
      <c r="AR1376" s="134">
        <v>8.75</v>
      </c>
      <c r="AS1376" s="134">
        <v>0.03</v>
      </c>
      <c r="AT1376" s="133" t="s">
        <v>1761</v>
      </c>
      <c r="AU1376" s="133" t="s">
        <v>7065</v>
      </c>
      <c r="AV1376" s="133" t="s">
        <v>9603</v>
      </c>
      <c r="AW1376" s="133" t="s">
        <v>9630</v>
      </c>
    </row>
    <row r="1377" spans="1:49" x14ac:dyDescent="0.25">
      <c r="A1377" s="80" t="s">
        <v>1779</v>
      </c>
      <c r="B1377" s="80" t="s">
        <v>1797</v>
      </c>
      <c r="C1377" s="80" t="s">
        <v>10162</v>
      </c>
      <c r="D1377" s="80" t="s">
        <v>10163</v>
      </c>
      <c r="E1377" s="80" t="s">
        <v>1771</v>
      </c>
      <c r="F1377" s="80" t="s">
        <v>10164</v>
      </c>
      <c r="G1377" s="80" t="s">
        <v>9668</v>
      </c>
      <c r="H1377" s="80" t="s">
        <v>9732</v>
      </c>
      <c r="I1377" s="80" t="s">
        <v>9728</v>
      </c>
      <c r="K1377" s="80" t="s">
        <v>1820</v>
      </c>
      <c r="L1377" s="80" t="s">
        <v>964</v>
      </c>
      <c r="M1377" s="80" t="s">
        <v>2472</v>
      </c>
      <c r="N1377" s="80" t="s">
        <v>3409</v>
      </c>
      <c r="O1377" s="80" t="s">
        <v>3547</v>
      </c>
      <c r="P1377" s="80" t="s">
        <v>4608</v>
      </c>
      <c r="Q1377" s="80" t="s">
        <v>5379</v>
      </c>
      <c r="R1377" s="80" t="s">
        <v>6037</v>
      </c>
      <c r="S1377" s="80" t="s">
        <v>1765</v>
      </c>
      <c r="T1377" s="80" t="s">
        <v>1757</v>
      </c>
      <c r="U1377" s="110">
        <v>1.75</v>
      </c>
      <c r="V1377" s="110">
        <v>10.5</v>
      </c>
      <c r="W1377" s="91">
        <v>0.875</v>
      </c>
      <c r="X1377" s="91">
        <v>10.5</v>
      </c>
      <c r="Y1377" s="110" t="s">
        <v>7087</v>
      </c>
      <c r="Z1377" s="110" t="s">
        <v>1</v>
      </c>
      <c r="AB1377" s="133" t="s">
        <v>7746</v>
      </c>
      <c r="AC1377" s="133" t="s">
        <v>7746</v>
      </c>
      <c r="AD1377" s="133" t="s">
        <v>1759</v>
      </c>
      <c r="AE1377" s="79">
        <v>12</v>
      </c>
      <c r="AF1377" s="79" t="s">
        <v>11113</v>
      </c>
      <c r="AG1377" s="134">
        <v>0.625</v>
      </c>
      <c r="AH1377" s="134">
        <v>6.5</v>
      </c>
      <c r="AI1377" s="134">
        <v>6.5</v>
      </c>
      <c r="AJ1377" s="134">
        <v>0.13900000000000001</v>
      </c>
      <c r="AK1377" s="134">
        <v>10.845000000000001</v>
      </c>
      <c r="AL1377" s="134">
        <v>6.8449999999999998</v>
      </c>
      <c r="AM1377" s="134">
        <v>6.8150000000000004</v>
      </c>
      <c r="AN1377" s="134">
        <v>1.9610000000000001</v>
      </c>
      <c r="AO1377" s="134">
        <v>0.29299999999999998</v>
      </c>
      <c r="AP1377" s="134">
        <v>5.5E-2</v>
      </c>
      <c r="AQ1377" s="134">
        <v>12.875</v>
      </c>
      <c r="AR1377" s="134">
        <v>12.75</v>
      </c>
      <c r="AS1377" s="134">
        <v>8.9999999999999993E-3</v>
      </c>
      <c r="AT1377" s="133" t="s">
        <v>1761</v>
      </c>
      <c r="AU1377" s="133" t="s">
        <v>7077</v>
      </c>
      <c r="AV1377" s="133" t="s">
        <v>9601</v>
      </c>
      <c r="AW1377" s="133" t="s">
        <v>9630</v>
      </c>
    </row>
    <row r="1378" spans="1:49" x14ac:dyDescent="0.25">
      <c r="A1378" s="80" t="s">
        <v>1779</v>
      </c>
      <c r="B1378" s="80" t="s">
        <v>1789</v>
      </c>
      <c r="C1378" s="80" t="s">
        <v>9918</v>
      </c>
      <c r="D1378" s="80" t="s">
        <v>9919</v>
      </c>
      <c r="E1378" s="80" t="s">
        <v>1788</v>
      </c>
      <c r="F1378" s="80" t="s">
        <v>9920</v>
      </c>
      <c r="G1378" s="80" t="s">
        <v>9677</v>
      </c>
      <c r="H1378" s="80" t="s">
        <v>9921</v>
      </c>
      <c r="I1378" s="80" t="s">
        <v>5377</v>
      </c>
      <c r="K1378" s="80" t="s">
        <v>1820</v>
      </c>
      <c r="L1378" s="80" t="s">
        <v>1114</v>
      </c>
      <c r="M1378" s="80" t="s">
        <v>2839</v>
      </c>
      <c r="N1378" s="80" t="s">
        <v>3438</v>
      </c>
      <c r="O1378" s="80" t="s">
        <v>3523</v>
      </c>
      <c r="P1378" s="80" t="s">
        <v>4943</v>
      </c>
      <c r="Q1378" s="80" t="s">
        <v>5374</v>
      </c>
      <c r="R1378" s="80" t="s">
        <v>6421</v>
      </c>
      <c r="S1378" s="80" t="s">
        <v>1760</v>
      </c>
      <c r="T1378" s="80" t="s">
        <v>1757</v>
      </c>
      <c r="U1378" s="110">
        <v>6.2</v>
      </c>
      <c r="V1378" s="110">
        <v>37.200000000000003</v>
      </c>
      <c r="W1378" s="91">
        <v>1.55</v>
      </c>
      <c r="X1378" s="91">
        <v>18.600000000000001</v>
      </c>
      <c r="Y1378" s="110" t="s">
        <v>7087</v>
      </c>
      <c r="Z1378" s="110" t="s">
        <v>1</v>
      </c>
      <c r="AB1378" s="133" t="s">
        <v>8131</v>
      </c>
      <c r="AC1378" s="133" t="s">
        <v>8131</v>
      </c>
      <c r="AD1378" s="133" t="s">
        <v>1759</v>
      </c>
      <c r="AE1378" s="79">
        <v>12</v>
      </c>
      <c r="AF1378" s="79" t="s">
        <v>11145</v>
      </c>
      <c r="AG1378" s="134">
        <v>0.75</v>
      </c>
      <c r="AH1378" s="134">
        <v>8.875</v>
      </c>
      <c r="AI1378" s="134">
        <v>8.875</v>
      </c>
      <c r="AJ1378" s="134">
        <v>0.22500000000000001</v>
      </c>
      <c r="AK1378" s="134">
        <v>9.2200000000000006</v>
      </c>
      <c r="AL1378" s="134">
        <v>7.97</v>
      </c>
      <c r="AM1378" s="134">
        <v>9.44</v>
      </c>
      <c r="AN1378" s="134">
        <v>3.1</v>
      </c>
      <c r="AO1378" s="134">
        <v>0.40100000000000002</v>
      </c>
      <c r="AP1378" s="134">
        <v>0.5</v>
      </c>
      <c r="AQ1378" s="134">
        <v>8.75</v>
      </c>
      <c r="AR1378" s="134">
        <v>8.75</v>
      </c>
      <c r="AS1378" s="134"/>
      <c r="AT1378" s="133" t="s">
        <v>1761</v>
      </c>
      <c r="AU1378" s="133" t="s">
        <v>7065</v>
      </c>
      <c r="AV1378" s="133" t="s">
        <v>9603</v>
      </c>
      <c r="AW1378" s="133" t="s">
        <v>9630</v>
      </c>
    </row>
    <row r="1379" spans="1:49" x14ac:dyDescent="0.25">
      <c r="A1379" s="80" t="s">
        <v>1776</v>
      </c>
      <c r="B1379" s="80" t="s">
        <v>1803</v>
      </c>
      <c r="C1379" s="80" t="s">
        <v>10758</v>
      </c>
      <c r="D1379" s="80" t="s">
        <v>10759</v>
      </c>
      <c r="E1379" s="80" t="s">
        <v>1785</v>
      </c>
      <c r="F1379" s="80" t="s">
        <v>10760</v>
      </c>
      <c r="G1379" s="80" t="s">
        <v>9663</v>
      </c>
      <c r="H1379" s="80" t="s">
        <v>10761</v>
      </c>
      <c r="I1379" s="80" t="s">
        <v>9635</v>
      </c>
      <c r="K1379" s="80" t="s">
        <v>13933</v>
      </c>
      <c r="L1379" s="80" t="s">
        <v>1141</v>
      </c>
      <c r="M1379" s="80" t="s">
        <v>3120</v>
      </c>
      <c r="N1379" s="80" t="s">
        <v>3405</v>
      </c>
      <c r="O1379" s="80" t="s">
        <v>3964</v>
      </c>
      <c r="P1379" s="80" t="s">
        <v>5196</v>
      </c>
      <c r="Q1379" s="80" t="s">
        <v>5374</v>
      </c>
      <c r="R1379" s="80" t="s">
        <v>6709</v>
      </c>
      <c r="S1379" s="80" t="s">
        <v>1767</v>
      </c>
      <c r="T1379" s="80" t="s">
        <v>1757</v>
      </c>
      <c r="U1379" s="110">
        <v>3.35</v>
      </c>
      <c r="V1379" s="110">
        <v>20.100000000000001</v>
      </c>
      <c r="W1379" s="91">
        <v>1.6708099999999999</v>
      </c>
      <c r="X1379" s="91">
        <v>20.04975</v>
      </c>
      <c r="Y1379" s="110" t="s">
        <v>14933</v>
      </c>
      <c r="Z1379" s="110" t="s">
        <v>1</v>
      </c>
      <c r="AB1379" s="133" t="s">
        <v>8419</v>
      </c>
      <c r="AC1379" s="133" t="s">
        <v>9456</v>
      </c>
      <c r="AD1379" s="133" t="s">
        <v>1757</v>
      </c>
      <c r="AE1379" s="79">
        <v>144</v>
      </c>
      <c r="AF1379" s="79" t="s">
        <v>11390</v>
      </c>
      <c r="AG1379" s="134">
        <v>0.25</v>
      </c>
      <c r="AH1379" s="134">
        <v>7</v>
      </c>
      <c r="AI1379" s="134">
        <v>10.25</v>
      </c>
      <c r="AJ1379" s="134">
        <v>0.152</v>
      </c>
      <c r="AK1379" s="134">
        <v>8.8699999999999992</v>
      </c>
      <c r="AL1379" s="134">
        <v>6.63</v>
      </c>
      <c r="AM1379" s="134">
        <v>2.87</v>
      </c>
      <c r="AN1379" s="134">
        <v>1.9</v>
      </c>
      <c r="AO1379" s="134">
        <v>9.8000000000000004E-2</v>
      </c>
      <c r="AP1379" s="134">
        <v>0.05</v>
      </c>
      <c r="AQ1379" s="134">
        <v>6.25</v>
      </c>
      <c r="AR1379" s="134">
        <v>7</v>
      </c>
      <c r="AS1379" s="134"/>
      <c r="AT1379" s="133" t="s">
        <v>1775</v>
      </c>
      <c r="AU1379" s="133" t="s">
        <v>1765</v>
      </c>
      <c r="AV1379" s="133" t="s">
        <v>9625</v>
      </c>
      <c r="AW1379" s="133" t="s">
        <v>9629</v>
      </c>
    </row>
    <row r="1380" spans="1:49" x14ac:dyDescent="0.25">
      <c r="A1380" s="80" t="s">
        <v>1776</v>
      </c>
      <c r="B1380" s="80" t="s">
        <v>1803</v>
      </c>
      <c r="C1380" s="80" t="s">
        <v>10754</v>
      </c>
      <c r="D1380" s="80" t="s">
        <v>10755</v>
      </c>
      <c r="E1380" s="80" t="s">
        <v>1785</v>
      </c>
      <c r="F1380" s="80" t="s">
        <v>10756</v>
      </c>
      <c r="G1380" s="80" t="s">
        <v>9663</v>
      </c>
      <c r="H1380" s="80" t="s">
        <v>10757</v>
      </c>
      <c r="I1380" s="80" t="s">
        <v>9635</v>
      </c>
      <c r="K1380" s="80" t="s">
        <v>13933</v>
      </c>
      <c r="L1380" s="80" t="s">
        <v>1698</v>
      </c>
      <c r="M1380" s="80" t="s">
        <v>3224</v>
      </c>
      <c r="N1380" s="80" t="s">
        <v>3405</v>
      </c>
      <c r="O1380" s="80" t="s">
        <v>3996</v>
      </c>
      <c r="P1380" s="80" t="s">
        <v>14046</v>
      </c>
      <c r="Q1380" s="80" t="s">
        <v>5374</v>
      </c>
      <c r="R1380" s="80" t="s">
        <v>6824</v>
      </c>
      <c r="S1380" s="80" t="s">
        <v>1763</v>
      </c>
      <c r="T1380" s="80" t="s">
        <v>1757</v>
      </c>
      <c r="U1380" s="110">
        <v>4.8</v>
      </c>
      <c r="V1380" s="110">
        <v>28.8</v>
      </c>
      <c r="W1380" s="91">
        <v>2.3940000000000001</v>
      </c>
      <c r="X1380" s="91">
        <v>28.728000000000002</v>
      </c>
      <c r="Y1380" s="110" t="s">
        <v>14933</v>
      </c>
      <c r="Z1380" s="110" t="s">
        <v>1</v>
      </c>
      <c r="AB1380" s="133" t="s">
        <v>8534</v>
      </c>
      <c r="AC1380" s="133" t="s">
        <v>9513</v>
      </c>
      <c r="AD1380" s="133" t="s">
        <v>1757</v>
      </c>
      <c r="AE1380" s="79">
        <v>144</v>
      </c>
      <c r="AF1380" s="79" t="s">
        <v>11389</v>
      </c>
      <c r="AG1380" s="134">
        <v>0.25</v>
      </c>
      <c r="AH1380" s="134">
        <v>5.25</v>
      </c>
      <c r="AI1380" s="134">
        <v>12.25</v>
      </c>
      <c r="AJ1380" s="134">
        <v>0.08</v>
      </c>
      <c r="AK1380" s="134">
        <v>12.5</v>
      </c>
      <c r="AL1380" s="134">
        <v>5.5</v>
      </c>
      <c r="AM1380" s="134">
        <v>1.375</v>
      </c>
      <c r="AN1380" s="134">
        <v>1</v>
      </c>
      <c r="AO1380" s="134">
        <v>5.5E-2</v>
      </c>
      <c r="AP1380" s="134">
        <v>0.05</v>
      </c>
      <c r="AQ1380" s="134">
        <v>5</v>
      </c>
      <c r="AR1380" s="134">
        <v>9</v>
      </c>
      <c r="AS1380" s="134"/>
      <c r="AT1380" s="133" t="s">
        <v>7080</v>
      </c>
      <c r="AU1380" s="133" t="s">
        <v>9570</v>
      </c>
      <c r="AV1380" s="133" t="s">
        <v>9600</v>
      </c>
      <c r="AW1380" s="133" t="s">
        <v>9629</v>
      </c>
    </row>
    <row r="1381" spans="1:49" x14ac:dyDescent="0.25">
      <c r="A1381" s="80" t="s">
        <v>1800</v>
      </c>
      <c r="B1381" s="80" t="s">
        <v>1813</v>
      </c>
      <c r="C1381" s="80" t="s">
        <v>10600</v>
      </c>
      <c r="D1381" s="80" t="s">
        <v>10601</v>
      </c>
      <c r="E1381" s="80" t="s">
        <v>1811</v>
      </c>
      <c r="F1381" s="80" t="s">
        <v>10602</v>
      </c>
      <c r="G1381" s="80" t="s">
        <v>9685</v>
      </c>
      <c r="H1381" s="80" t="s">
        <v>10603</v>
      </c>
      <c r="I1381" s="80" t="s">
        <v>5376</v>
      </c>
      <c r="K1381" s="80" t="s">
        <v>12342</v>
      </c>
      <c r="L1381" s="80" t="s">
        <v>12237</v>
      </c>
      <c r="M1381" s="80" t="s">
        <v>12729</v>
      </c>
      <c r="N1381" s="80" t="s">
        <v>12696</v>
      </c>
      <c r="O1381" s="80" t="s">
        <v>3859</v>
      </c>
      <c r="P1381" s="80" t="s">
        <v>14047</v>
      </c>
      <c r="Q1381" s="80" t="s">
        <v>5374</v>
      </c>
      <c r="R1381" s="80" t="s">
        <v>12730</v>
      </c>
      <c r="S1381" s="80" t="s">
        <v>1760</v>
      </c>
      <c r="T1381" s="80" t="s">
        <v>1757</v>
      </c>
      <c r="U1381" s="110">
        <v>8.9</v>
      </c>
      <c r="V1381" s="110">
        <v>53.4</v>
      </c>
      <c r="W1381" s="91">
        <v>3.1150000000000002</v>
      </c>
      <c r="X1381" s="91">
        <v>37.380000000000003</v>
      </c>
      <c r="Y1381" s="110" t="s">
        <v>7087</v>
      </c>
      <c r="Z1381" s="110" t="s">
        <v>1</v>
      </c>
      <c r="AB1381" s="133" t="s">
        <v>13071</v>
      </c>
      <c r="AC1381" s="133" t="s">
        <v>13071</v>
      </c>
      <c r="AD1381" s="133" t="s">
        <v>1759</v>
      </c>
      <c r="AE1381" s="79">
        <v>12</v>
      </c>
      <c r="AF1381" s="79" t="s">
        <v>11315</v>
      </c>
      <c r="AG1381" s="134">
        <v>1.25</v>
      </c>
      <c r="AH1381" s="134">
        <v>12.125</v>
      </c>
      <c r="AI1381" s="134">
        <v>9.25</v>
      </c>
      <c r="AJ1381" s="134">
        <v>0.438</v>
      </c>
      <c r="AK1381" s="134">
        <v>14</v>
      </c>
      <c r="AL1381" s="134">
        <v>12.563000000000001</v>
      </c>
      <c r="AM1381" s="134">
        <v>10.125</v>
      </c>
      <c r="AN1381" s="134">
        <v>6.1159999999999997</v>
      </c>
      <c r="AO1381" s="134">
        <v>1.0309999999999999</v>
      </c>
      <c r="AP1381" s="134">
        <v>1</v>
      </c>
      <c r="AQ1381" s="134">
        <v>12</v>
      </c>
      <c r="AR1381" s="134">
        <v>9.25</v>
      </c>
      <c r="AS1381" s="134">
        <v>6.9000000000000006E-2</v>
      </c>
      <c r="AT1381" s="133" t="s">
        <v>7075</v>
      </c>
      <c r="AU1381" s="133" t="s">
        <v>1764</v>
      </c>
      <c r="AV1381" s="133" t="s">
        <v>9603</v>
      </c>
      <c r="AW1381" s="133" t="s">
        <v>9630</v>
      </c>
    </row>
    <row r="1382" spans="1:49" x14ac:dyDescent="0.25">
      <c r="A1382" s="80" t="s">
        <v>1779</v>
      </c>
      <c r="B1382" s="80" t="s">
        <v>1797</v>
      </c>
      <c r="C1382" s="80" t="s">
        <v>10165</v>
      </c>
      <c r="D1382" s="80" t="s">
        <v>10166</v>
      </c>
      <c r="E1382" s="80" t="s">
        <v>1771</v>
      </c>
      <c r="F1382" s="80" t="s">
        <v>10167</v>
      </c>
      <c r="G1382" s="80" t="s">
        <v>9744</v>
      </c>
      <c r="H1382" s="80" t="s">
        <v>9732</v>
      </c>
      <c r="I1382" s="80" t="s">
        <v>9728</v>
      </c>
      <c r="K1382" s="80" t="s">
        <v>1820</v>
      </c>
      <c r="L1382" s="80" t="s">
        <v>966</v>
      </c>
      <c r="M1382" s="80" t="s">
        <v>2473</v>
      </c>
      <c r="N1382" s="80" t="s">
        <v>3409</v>
      </c>
      <c r="O1382" s="80" t="s">
        <v>3537</v>
      </c>
      <c r="P1382" s="80" t="s">
        <v>4609</v>
      </c>
      <c r="Q1382" s="80" t="s">
        <v>5379</v>
      </c>
      <c r="R1382" s="80" t="s">
        <v>6038</v>
      </c>
      <c r="S1382" s="80" t="s">
        <v>1765</v>
      </c>
      <c r="T1382" s="80" t="s">
        <v>1757</v>
      </c>
      <c r="U1382" s="110">
        <v>1.75</v>
      </c>
      <c r="V1382" s="110">
        <v>10.5</v>
      </c>
      <c r="W1382" s="91">
        <v>0.875</v>
      </c>
      <c r="X1382" s="91">
        <v>10.5</v>
      </c>
      <c r="Y1382" s="110" t="s">
        <v>7087</v>
      </c>
      <c r="Z1382" s="110" t="s">
        <v>1</v>
      </c>
      <c r="AB1382" s="133" t="s">
        <v>7747</v>
      </c>
      <c r="AC1382" s="133" t="s">
        <v>7747</v>
      </c>
      <c r="AD1382" s="133" t="s">
        <v>1759</v>
      </c>
      <c r="AE1382" s="79">
        <v>12</v>
      </c>
      <c r="AF1382" s="79" t="s">
        <v>11127</v>
      </c>
      <c r="AG1382" s="134">
        <v>0.625</v>
      </c>
      <c r="AH1382" s="134">
        <v>5</v>
      </c>
      <c r="AI1382" s="134">
        <v>5</v>
      </c>
      <c r="AJ1382" s="134">
        <v>0.09</v>
      </c>
      <c r="AK1382" s="134">
        <v>10.125</v>
      </c>
      <c r="AL1382" s="134">
        <v>5.375</v>
      </c>
      <c r="AM1382" s="134">
        <v>5.5</v>
      </c>
      <c r="AN1382" s="134">
        <v>1.25</v>
      </c>
      <c r="AO1382" s="134">
        <v>0.17299999999999999</v>
      </c>
      <c r="AP1382" s="134">
        <v>5.5E-2</v>
      </c>
      <c r="AQ1382" s="134">
        <v>10</v>
      </c>
      <c r="AR1382" s="134">
        <v>10</v>
      </c>
      <c r="AS1382" s="134">
        <v>6.0000000000000001E-3</v>
      </c>
      <c r="AT1382" s="133" t="s">
        <v>1768</v>
      </c>
      <c r="AU1382" s="133" t="s">
        <v>1760</v>
      </c>
      <c r="AV1382" s="133" t="s">
        <v>9601</v>
      </c>
      <c r="AW1382" s="133" t="s">
        <v>9630</v>
      </c>
    </row>
    <row r="1383" spans="1:49" x14ac:dyDescent="0.25">
      <c r="A1383" s="80" t="s">
        <v>1779</v>
      </c>
      <c r="B1383" s="80" t="s">
        <v>1789</v>
      </c>
      <c r="C1383" s="80" t="s">
        <v>9692</v>
      </c>
      <c r="D1383" s="80" t="s">
        <v>9693</v>
      </c>
      <c r="E1383" s="80" t="s">
        <v>1788</v>
      </c>
      <c r="F1383" s="80" t="s">
        <v>9694</v>
      </c>
      <c r="G1383" s="80" t="s">
        <v>9695</v>
      </c>
      <c r="H1383" s="80" t="s">
        <v>9696</v>
      </c>
      <c r="I1383" s="80" t="s">
        <v>5377</v>
      </c>
      <c r="K1383" s="80" t="s">
        <v>1820</v>
      </c>
      <c r="L1383" s="80" t="s">
        <v>1120</v>
      </c>
      <c r="M1383" s="80" t="s">
        <v>2840</v>
      </c>
      <c r="N1383" s="80" t="s">
        <v>3438</v>
      </c>
      <c r="O1383" s="80" t="s">
        <v>3527</v>
      </c>
      <c r="P1383" s="80" t="s">
        <v>4944</v>
      </c>
      <c r="Q1383" s="80" t="s">
        <v>5374</v>
      </c>
      <c r="R1383" s="80" t="s">
        <v>6422</v>
      </c>
      <c r="S1383" s="80" t="s">
        <v>1760</v>
      </c>
      <c r="T1383" s="80" t="s">
        <v>1757</v>
      </c>
      <c r="U1383" s="110">
        <v>5</v>
      </c>
      <c r="V1383" s="110">
        <v>30</v>
      </c>
      <c r="W1383" s="91">
        <v>1.25</v>
      </c>
      <c r="X1383" s="91">
        <v>15</v>
      </c>
      <c r="Y1383" s="110" t="s">
        <v>7087</v>
      </c>
      <c r="Z1383" s="110" t="s">
        <v>1</v>
      </c>
      <c r="AB1383" s="133" t="s">
        <v>8132</v>
      </c>
      <c r="AC1383" s="133" t="s">
        <v>8132</v>
      </c>
      <c r="AD1383" s="133" t="s">
        <v>1759</v>
      </c>
      <c r="AE1383" s="79">
        <v>12</v>
      </c>
      <c r="AF1383" s="79" t="s">
        <v>11091</v>
      </c>
      <c r="AG1383" s="134">
        <v>0.625</v>
      </c>
      <c r="AH1383" s="134">
        <v>6.875</v>
      </c>
      <c r="AI1383" s="134">
        <v>6.875</v>
      </c>
      <c r="AJ1383" s="134">
        <v>0.13100000000000001</v>
      </c>
      <c r="AK1383" s="134">
        <v>7.22</v>
      </c>
      <c r="AL1383" s="134">
        <v>6.8449999999999998</v>
      </c>
      <c r="AM1383" s="134">
        <v>7.44</v>
      </c>
      <c r="AN1383" s="134">
        <v>1.782</v>
      </c>
      <c r="AO1383" s="134">
        <v>0.21299999999999999</v>
      </c>
      <c r="AP1383" s="134">
        <v>0.5</v>
      </c>
      <c r="AQ1383" s="134">
        <v>6.875</v>
      </c>
      <c r="AR1383" s="134">
        <v>6.875</v>
      </c>
      <c r="AS1383" s="134"/>
      <c r="AT1383" s="133" t="s">
        <v>9573</v>
      </c>
      <c r="AU1383" s="133" t="s">
        <v>1758</v>
      </c>
      <c r="AV1383" s="133" t="s">
        <v>9603</v>
      </c>
      <c r="AW1383" s="133" t="s">
        <v>9630</v>
      </c>
    </row>
    <row r="1384" spans="1:49" x14ac:dyDescent="0.25">
      <c r="A1384" s="80" t="s">
        <v>1776</v>
      </c>
      <c r="B1384" s="80" t="s">
        <v>1803</v>
      </c>
      <c r="C1384" s="80" t="s">
        <v>10418</v>
      </c>
      <c r="D1384" s="80" t="s">
        <v>10419</v>
      </c>
      <c r="E1384" s="80" t="s">
        <v>7086</v>
      </c>
      <c r="F1384" s="80" t="s">
        <v>10420</v>
      </c>
      <c r="G1384" s="80" t="s">
        <v>9721</v>
      </c>
      <c r="H1384" s="80" t="s">
        <v>10421</v>
      </c>
      <c r="I1384" s="80" t="s">
        <v>9635</v>
      </c>
      <c r="K1384" s="80" t="s">
        <v>13933</v>
      </c>
      <c r="L1384" s="80" t="s">
        <v>951</v>
      </c>
      <c r="M1384" s="80" t="s">
        <v>12346</v>
      </c>
      <c r="N1384" s="80" t="s">
        <v>3405</v>
      </c>
      <c r="O1384" s="80" t="s">
        <v>3965</v>
      </c>
      <c r="P1384" s="80" t="s">
        <v>5197</v>
      </c>
      <c r="Q1384" s="80" t="s">
        <v>5374</v>
      </c>
      <c r="R1384" s="80" t="s">
        <v>6710</v>
      </c>
      <c r="S1384" s="80" t="s">
        <v>1759</v>
      </c>
      <c r="T1384" s="80" t="s">
        <v>1757</v>
      </c>
      <c r="U1384" s="110">
        <v>4.5</v>
      </c>
      <c r="V1384" s="110">
        <v>27</v>
      </c>
      <c r="W1384" s="91">
        <v>1.827</v>
      </c>
      <c r="X1384" s="91">
        <v>21.923999999999999</v>
      </c>
      <c r="Y1384" s="110" t="s">
        <v>14932</v>
      </c>
      <c r="Z1384" s="110" t="s">
        <v>1</v>
      </c>
      <c r="AB1384" s="133" t="s">
        <v>8420</v>
      </c>
      <c r="AC1384" s="133" t="s">
        <v>9457</v>
      </c>
      <c r="AD1384" s="133" t="s">
        <v>1773</v>
      </c>
      <c r="AE1384" s="79">
        <v>216</v>
      </c>
      <c r="AF1384" s="79" t="s">
        <v>11269</v>
      </c>
      <c r="AG1384" s="134">
        <v>3</v>
      </c>
      <c r="AH1384" s="134">
        <v>8</v>
      </c>
      <c r="AI1384" s="134">
        <v>8</v>
      </c>
      <c r="AJ1384" s="134">
        <v>8.7999999999999995E-2</v>
      </c>
      <c r="AK1384" s="134">
        <v>8.07</v>
      </c>
      <c r="AL1384" s="134">
        <v>4.7240000000000002</v>
      </c>
      <c r="AM1384" s="134">
        <v>8.07</v>
      </c>
      <c r="AN1384" s="134">
        <v>1.1000000000000001</v>
      </c>
      <c r="AO1384" s="134">
        <v>0.17799999999999999</v>
      </c>
      <c r="AP1384" s="134">
        <v>8</v>
      </c>
      <c r="AQ1384" s="134">
        <v>8</v>
      </c>
      <c r="AR1384" s="134">
        <v>3</v>
      </c>
      <c r="AS1384" s="134">
        <v>0</v>
      </c>
      <c r="AT1384" s="133" t="s">
        <v>1766</v>
      </c>
      <c r="AU1384" s="133" t="s">
        <v>7065</v>
      </c>
      <c r="AV1384" s="133" t="s">
        <v>9605</v>
      </c>
      <c r="AW1384" s="133" t="s">
        <v>9629</v>
      </c>
    </row>
    <row r="1385" spans="1:49" x14ac:dyDescent="0.25">
      <c r="A1385" s="80" t="s">
        <v>1776</v>
      </c>
      <c r="B1385" s="80" t="s">
        <v>1803</v>
      </c>
      <c r="C1385" s="80" t="s">
        <v>10758</v>
      </c>
      <c r="D1385" s="80" t="s">
        <v>10759</v>
      </c>
      <c r="E1385" s="80" t="s">
        <v>1785</v>
      </c>
      <c r="F1385" s="80" t="s">
        <v>10760</v>
      </c>
      <c r="G1385" s="80" t="s">
        <v>9663</v>
      </c>
      <c r="H1385" s="80" t="s">
        <v>10761</v>
      </c>
      <c r="I1385" s="80" t="s">
        <v>9635</v>
      </c>
      <c r="K1385" s="80" t="s">
        <v>13933</v>
      </c>
      <c r="L1385" s="80" t="s">
        <v>1700</v>
      </c>
      <c r="M1385" s="80" t="s">
        <v>3226</v>
      </c>
      <c r="N1385" s="80" t="s">
        <v>3405</v>
      </c>
      <c r="O1385" s="80" t="s">
        <v>3997</v>
      </c>
      <c r="P1385" s="80" t="s">
        <v>14048</v>
      </c>
      <c r="Q1385" s="80" t="s">
        <v>5374</v>
      </c>
      <c r="R1385" s="80" t="s">
        <v>6826</v>
      </c>
      <c r="S1385" s="80" t="s">
        <v>1767</v>
      </c>
      <c r="T1385" s="80" t="s">
        <v>1757</v>
      </c>
      <c r="U1385" s="110">
        <v>3.35</v>
      </c>
      <c r="V1385" s="110">
        <v>20.100000000000001</v>
      </c>
      <c r="W1385" s="91">
        <v>1.6708099999999999</v>
      </c>
      <c r="X1385" s="91">
        <v>20.04975</v>
      </c>
      <c r="Y1385" s="110" t="s">
        <v>14933</v>
      </c>
      <c r="Z1385" s="110" t="s">
        <v>1</v>
      </c>
      <c r="AB1385" s="133" t="s">
        <v>8536</v>
      </c>
      <c r="AC1385" s="133" t="s">
        <v>9514</v>
      </c>
      <c r="AD1385" s="133" t="s">
        <v>1757</v>
      </c>
      <c r="AE1385" s="79">
        <v>144</v>
      </c>
      <c r="AF1385" s="79" t="s">
        <v>11390</v>
      </c>
      <c r="AG1385" s="134">
        <v>0.25</v>
      </c>
      <c r="AH1385" s="134">
        <v>7</v>
      </c>
      <c r="AI1385" s="134">
        <v>10.25</v>
      </c>
      <c r="AJ1385" s="134">
        <v>0.152</v>
      </c>
      <c r="AK1385" s="134">
        <v>8.8699999999999992</v>
      </c>
      <c r="AL1385" s="134">
        <v>6.63</v>
      </c>
      <c r="AM1385" s="134">
        <v>2.87</v>
      </c>
      <c r="AN1385" s="134">
        <v>1.9</v>
      </c>
      <c r="AO1385" s="134">
        <v>9.8000000000000004E-2</v>
      </c>
      <c r="AP1385" s="134">
        <v>0.05</v>
      </c>
      <c r="AQ1385" s="134">
        <v>6.25</v>
      </c>
      <c r="AR1385" s="134">
        <v>7</v>
      </c>
      <c r="AS1385" s="134"/>
      <c r="AT1385" s="133" t="s">
        <v>1775</v>
      </c>
      <c r="AU1385" s="133" t="s">
        <v>1765</v>
      </c>
      <c r="AV1385" s="133" t="s">
        <v>9625</v>
      </c>
      <c r="AW1385" s="133" t="s">
        <v>9629</v>
      </c>
    </row>
    <row r="1386" spans="1:49" x14ac:dyDescent="0.25">
      <c r="A1386" s="80" t="s">
        <v>1800</v>
      </c>
      <c r="B1386" s="80" t="s">
        <v>1813</v>
      </c>
      <c r="C1386" s="80" t="s">
        <v>9697</v>
      </c>
      <c r="D1386" s="80" t="s">
        <v>9698</v>
      </c>
      <c r="E1386" s="80" t="s">
        <v>1767</v>
      </c>
      <c r="F1386" s="80" t="s">
        <v>9699</v>
      </c>
      <c r="G1386" s="80" t="s">
        <v>9700</v>
      </c>
      <c r="H1386" s="80" t="s">
        <v>9701</v>
      </c>
      <c r="I1386" s="80" t="s">
        <v>5377</v>
      </c>
      <c r="K1386" s="80" t="s">
        <v>12342</v>
      </c>
      <c r="L1386" s="80" t="s">
        <v>12239</v>
      </c>
      <c r="M1386" s="80" t="s">
        <v>12734</v>
      </c>
      <c r="N1386" s="80" t="s">
        <v>12696</v>
      </c>
      <c r="O1386" s="80" t="s">
        <v>3860</v>
      </c>
      <c r="P1386" s="80" t="s">
        <v>14049</v>
      </c>
      <c r="Q1386" s="80" t="s">
        <v>5374</v>
      </c>
      <c r="R1386" s="80" t="s">
        <v>12735</v>
      </c>
      <c r="S1386" s="80" t="s">
        <v>1759</v>
      </c>
      <c r="T1386" s="80" t="s">
        <v>1757</v>
      </c>
      <c r="U1386" s="110">
        <v>9.6</v>
      </c>
      <c r="V1386" s="110">
        <v>57.6</v>
      </c>
      <c r="W1386" s="91">
        <v>2.4</v>
      </c>
      <c r="X1386" s="91">
        <v>28.8</v>
      </c>
      <c r="Y1386" s="110" t="s">
        <v>7087</v>
      </c>
      <c r="Z1386" s="110" t="s">
        <v>1</v>
      </c>
      <c r="AB1386" s="133" t="s">
        <v>13074</v>
      </c>
      <c r="AC1386" s="133" t="s">
        <v>13074</v>
      </c>
      <c r="AD1386" s="133" t="s">
        <v>1759</v>
      </c>
      <c r="AE1386" s="79">
        <v>12</v>
      </c>
      <c r="AF1386" s="79" t="s">
        <v>11152</v>
      </c>
      <c r="AG1386" s="134">
        <v>0.875</v>
      </c>
      <c r="AH1386" s="134">
        <v>7.5</v>
      </c>
      <c r="AI1386" s="134">
        <v>14.5</v>
      </c>
      <c r="AJ1386" s="134">
        <v>0.215</v>
      </c>
      <c r="AK1386" s="134">
        <v>14.824999999999999</v>
      </c>
      <c r="AL1386" s="134">
        <v>8.4499999999999993</v>
      </c>
      <c r="AM1386" s="134">
        <v>9.0250000000000004</v>
      </c>
      <c r="AN1386" s="134">
        <v>3.17</v>
      </c>
      <c r="AO1386" s="134">
        <v>0.65400000000000003</v>
      </c>
      <c r="AP1386" s="134">
        <v>0.1</v>
      </c>
      <c r="AQ1386" s="134">
        <v>54</v>
      </c>
      <c r="AR1386" s="134">
        <v>96</v>
      </c>
      <c r="AS1386" s="134"/>
      <c r="AT1386" s="133" t="s">
        <v>7070</v>
      </c>
      <c r="AU1386" s="133" t="s">
        <v>7065</v>
      </c>
      <c r="AV1386" s="133" t="s">
        <v>9601</v>
      </c>
      <c r="AW1386" s="133" t="s">
        <v>9630</v>
      </c>
    </row>
    <row r="1387" spans="1:49" x14ac:dyDescent="0.25">
      <c r="A1387" s="80" t="s">
        <v>1779</v>
      </c>
      <c r="B1387" s="80" t="s">
        <v>1789</v>
      </c>
      <c r="C1387" s="80" t="s">
        <v>9780</v>
      </c>
      <c r="D1387" s="80" t="s">
        <v>9730</v>
      </c>
      <c r="E1387" s="80" t="s">
        <v>1788</v>
      </c>
      <c r="F1387" s="80" t="s">
        <v>9731</v>
      </c>
      <c r="G1387" s="80" t="s">
        <v>9668</v>
      </c>
      <c r="H1387" s="80" t="s">
        <v>9732</v>
      </c>
      <c r="I1387" s="80" t="s">
        <v>5377</v>
      </c>
      <c r="K1387" s="80" t="s">
        <v>1820</v>
      </c>
      <c r="L1387" s="80" t="s">
        <v>1122</v>
      </c>
      <c r="M1387" s="80" t="s">
        <v>13212</v>
      </c>
      <c r="N1387" s="80" t="s">
        <v>3438</v>
      </c>
      <c r="O1387" s="80" t="s">
        <v>3847</v>
      </c>
      <c r="P1387" s="80" t="s">
        <v>4945</v>
      </c>
      <c r="Q1387" s="80" t="s">
        <v>5374</v>
      </c>
      <c r="R1387" s="80" t="s">
        <v>6423</v>
      </c>
      <c r="S1387" s="80" t="s">
        <v>1765</v>
      </c>
      <c r="T1387" s="80" t="s">
        <v>1757</v>
      </c>
      <c r="U1387" s="110">
        <v>6.2</v>
      </c>
      <c r="V1387" s="110">
        <v>37.200000000000003</v>
      </c>
      <c r="W1387" s="91">
        <v>1.55</v>
      </c>
      <c r="X1387" s="91">
        <v>18.600000000000001</v>
      </c>
      <c r="Y1387" s="110" t="s">
        <v>7087</v>
      </c>
      <c r="Z1387" s="110" t="s">
        <v>1</v>
      </c>
      <c r="AB1387" s="133" t="s">
        <v>8133</v>
      </c>
      <c r="AC1387" s="133" t="s">
        <v>8133</v>
      </c>
      <c r="AD1387" s="133" t="s">
        <v>1759</v>
      </c>
      <c r="AE1387" s="79">
        <v>12</v>
      </c>
      <c r="AF1387" s="79" t="s">
        <v>11113</v>
      </c>
      <c r="AG1387" s="134">
        <v>0.625</v>
      </c>
      <c r="AH1387" s="134">
        <v>6.5</v>
      </c>
      <c r="AI1387" s="134">
        <v>6.5</v>
      </c>
      <c r="AJ1387" s="134">
        <v>0.13900000000000001</v>
      </c>
      <c r="AK1387" s="134">
        <v>10.845000000000001</v>
      </c>
      <c r="AL1387" s="134">
        <v>6.8449999999999998</v>
      </c>
      <c r="AM1387" s="134">
        <v>6.8150000000000004</v>
      </c>
      <c r="AN1387" s="134">
        <v>1.9610000000000001</v>
      </c>
      <c r="AO1387" s="134">
        <v>0.29299999999999998</v>
      </c>
      <c r="AP1387" s="134">
        <v>5.5E-2</v>
      </c>
      <c r="AQ1387" s="134">
        <v>12.875</v>
      </c>
      <c r="AR1387" s="134">
        <v>12.75</v>
      </c>
      <c r="AS1387" s="134">
        <v>8.9999999999999993E-3</v>
      </c>
      <c r="AT1387" s="133" t="s">
        <v>1761</v>
      </c>
      <c r="AU1387" s="133" t="s">
        <v>7077</v>
      </c>
      <c r="AV1387" s="133" t="s">
        <v>9601</v>
      </c>
      <c r="AW1387" s="133" t="s">
        <v>9630</v>
      </c>
    </row>
    <row r="1388" spans="1:49" x14ac:dyDescent="0.25">
      <c r="A1388" s="80" t="s">
        <v>1779</v>
      </c>
      <c r="B1388" s="80" t="s">
        <v>1790</v>
      </c>
      <c r="C1388" s="80" t="s">
        <v>9711</v>
      </c>
      <c r="D1388" s="80" t="s">
        <v>9712</v>
      </c>
      <c r="E1388" s="80" t="s">
        <v>7086</v>
      </c>
      <c r="F1388" s="80" t="s">
        <v>9713</v>
      </c>
      <c r="G1388" s="80" t="s">
        <v>9714</v>
      </c>
      <c r="H1388" s="80" t="s">
        <v>9715</v>
      </c>
      <c r="I1388" s="80" t="s">
        <v>9635</v>
      </c>
      <c r="K1388" s="80" t="s">
        <v>1820</v>
      </c>
      <c r="L1388" s="80" t="s">
        <v>1136</v>
      </c>
      <c r="M1388" s="80" t="s">
        <v>3121</v>
      </c>
      <c r="N1388" s="80" t="s">
        <v>3439</v>
      </c>
      <c r="O1388" s="80" t="s">
        <v>3585</v>
      </c>
      <c r="P1388" s="80" t="s">
        <v>5198</v>
      </c>
      <c r="Q1388" s="80" t="s">
        <v>5374</v>
      </c>
      <c r="R1388" s="80" t="s">
        <v>6711</v>
      </c>
      <c r="S1388" s="80" t="s">
        <v>1759</v>
      </c>
      <c r="T1388" s="80" t="s">
        <v>1767</v>
      </c>
      <c r="U1388" s="110">
        <v>4.1500000000000004</v>
      </c>
      <c r="V1388" s="110">
        <v>20.75</v>
      </c>
      <c r="W1388" s="91">
        <v>1.80525</v>
      </c>
      <c r="X1388" s="91">
        <v>18.052499999999998</v>
      </c>
      <c r="Y1388" s="110" t="s">
        <v>14932</v>
      </c>
      <c r="Z1388" s="110" t="s">
        <v>1</v>
      </c>
      <c r="AB1388" s="133" t="s">
        <v>8421</v>
      </c>
      <c r="AC1388" s="133" t="s">
        <v>9458</v>
      </c>
      <c r="AD1388" s="133" t="s">
        <v>1763</v>
      </c>
      <c r="AE1388" s="79">
        <v>200</v>
      </c>
      <c r="AF1388" s="79" t="s">
        <v>11215</v>
      </c>
      <c r="AG1388" s="134">
        <v>5.8999999999999997E-2</v>
      </c>
      <c r="AH1388" s="134">
        <v>5.5</v>
      </c>
      <c r="AI1388" s="134">
        <v>7.87</v>
      </c>
      <c r="AJ1388" s="134">
        <v>4.3999999999999997E-2</v>
      </c>
      <c r="AK1388" s="134">
        <v>8.26</v>
      </c>
      <c r="AL1388" s="134">
        <v>5.9</v>
      </c>
      <c r="AM1388" s="134">
        <v>0.59</v>
      </c>
      <c r="AN1388" s="134">
        <v>0.46300000000000002</v>
      </c>
      <c r="AO1388" s="134">
        <v>1.7000000000000001E-2</v>
      </c>
      <c r="AP1388" s="134">
        <v>0.01</v>
      </c>
      <c r="AQ1388" s="134">
        <v>18</v>
      </c>
      <c r="AR1388" s="134">
        <v>18</v>
      </c>
      <c r="AS1388" s="134"/>
      <c r="AT1388" s="133" t="s">
        <v>7082</v>
      </c>
      <c r="AU1388" s="133" t="s">
        <v>9562</v>
      </c>
      <c r="AV1388" s="133" t="s">
        <v>9606</v>
      </c>
      <c r="AW1388" s="133" t="s">
        <v>9629</v>
      </c>
    </row>
    <row r="1389" spans="1:49" x14ac:dyDescent="0.25">
      <c r="A1389" s="80" t="s">
        <v>1779</v>
      </c>
      <c r="B1389" s="80" t="s">
        <v>1797</v>
      </c>
      <c r="C1389" s="80" t="s">
        <v>10168</v>
      </c>
      <c r="D1389" s="80" t="s">
        <v>10169</v>
      </c>
      <c r="E1389" s="80" t="s">
        <v>7086</v>
      </c>
      <c r="F1389" s="80" t="s">
        <v>10170</v>
      </c>
      <c r="G1389" s="80" t="s">
        <v>9700</v>
      </c>
      <c r="H1389" s="80" t="s">
        <v>10171</v>
      </c>
      <c r="I1389" s="80" t="s">
        <v>9728</v>
      </c>
      <c r="K1389" s="80" t="s">
        <v>1820</v>
      </c>
      <c r="L1389" s="80" t="s">
        <v>986</v>
      </c>
      <c r="M1389" s="80" t="s">
        <v>2474</v>
      </c>
      <c r="N1389" s="80" t="s">
        <v>3409</v>
      </c>
      <c r="O1389" s="80" t="s">
        <v>3682</v>
      </c>
      <c r="P1389" s="80" t="s">
        <v>4610</v>
      </c>
      <c r="Q1389" s="80" t="s">
        <v>5379</v>
      </c>
      <c r="R1389" s="80" t="s">
        <v>6039</v>
      </c>
      <c r="S1389" s="80" t="s">
        <v>1759</v>
      </c>
      <c r="T1389" s="80" t="s">
        <v>1757</v>
      </c>
      <c r="U1389" s="110">
        <v>1.9</v>
      </c>
      <c r="V1389" s="110">
        <v>11.4</v>
      </c>
      <c r="W1389" s="91">
        <v>1.1020000000000001</v>
      </c>
      <c r="X1389" s="91">
        <v>13.224</v>
      </c>
      <c r="Y1389" s="110" t="s">
        <v>14932</v>
      </c>
      <c r="Z1389" s="110" t="s">
        <v>1</v>
      </c>
      <c r="AB1389" s="133" t="s">
        <v>7748</v>
      </c>
      <c r="AC1389" s="133" t="s">
        <v>9140</v>
      </c>
      <c r="AD1389" s="133" t="s">
        <v>1764</v>
      </c>
      <c r="AE1389" s="79">
        <v>48</v>
      </c>
      <c r="AF1389" s="79" t="s">
        <v>11210</v>
      </c>
      <c r="AG1389" s="134">
        <v>0.25</v>
      </c>
      <c r="AH1389" s="134">
        <v>6.25</v>
      </c>
      <c r="AI1389" s="134">
        <v>14</v>
      </c>
      <c r="AJ1389" s="134">
        <v>0.14299999999999999</v>
      </c>
      <c r="AK1389" s="134">
        <v>13.125</v>
      </c>
      <c r="AL1389" s="134">
        <v>6.5</v>
      </c>
      <c r="AM1389" s="134">
        <v>3.1880000000000002</v>
      </c>
      <c r="AN1389" s="134">
        <v>1.79</v>
      </c>
      <c r="AO1389" s="134">
        <v>0.157</v>
      </c>
      <c r="AP1389" s="134">
        <v>0</v>
      </c>
      <c r="AQ1389" s="134">
        <v>88</v>
      </c>
      <c r="AR1389" s="134">
        <v>48</v>
      </c>
      <c r="AS1389" s="134"/>
      <c r="AT1389" s="133" t="s">
        <v>9556</v>
      </c>
      <c r="AU1389" s="133" t="s">
        <v>1771</v>
      </c>
      <c r="AV1389" s="133" t="s">
        <v>9602</v>
      </c>
      <c r="AW1389" s="133" t="s">
        <v>9629</v>
      </c>
    </row>
    <row r="1390" spans="1:49" x14ac:dyDescent="0.25">
      <c r="A1390" s="80" t="s">
        <v>1800</v>
      </c>
      <c r="B1390" s="80" t="s">
        <v>1813</v>
      </c>
      <c r="C1390" s="80" t="s">
        <v>10536</v>
      </c>
      <c r="D1390" s="80" t="s">
        <v>10537</v>
      </c>
      <c r="E1390" s="80" t="s">
        <v>1767</v>
      </c>
      <c r="F1390" s="80" t="s">
        <v>10538</v>
      </c>
      <c r="G1390" s="80" t="s">
        <v>9785</v>
      </c>
      <c r="H1390" s="80" t="s">
        <v>10539</v>
      </c>
      <c r="I1390" s="80" t="s">
        <v>5377</v>
      </c>
      <c r="K1390" s="80" t="s">
        <v>12342</v>
      </c>
      <c r="L1390" s="80" t="s">
        <v>12241</v>
      </c>
      <c r="M1390" s="80" t="s">
        <v>12741</v>
      </c>
      <c r="N1390" s="80" t="s">
        <v>12742</v>
      </c>
      <c r="O1390" s="80" t="s">
        <v>3822</v>
      </c>
      <c r="P1390" s="80" t="s">
        <v>1</v>
      </c>
      <c r="Q1390" s="80" t="s">
        <v>5374</v>
      </c>
      <c r="R1390" s="80" t="s">
        <v>12743</v>
      </c>
      <c r="S1390" s="80" t="s">
        <v>1759</v>
      </c>
      <c r="T1390" s="80" t="s">
        <v>1759</v>
      </c>
      <c r="U1390" s="110">
        <v>423.9</v>
      </c>
      <c r="V1390" s="110">
        <v>211.95</v>
      </c>
      <c r="W1390" s="91">
        <v>105.98</v>
      </c>
      <c r="X1390" s="91">
        <v>105.98</v>
      </c>
      <c r="Y1390" s="110" t="s">
        <v>7087</v>
      </c>
      <c r="Z1390" s="110" t="s">
        <v>1</v>
      </c>
      <c r="AB1390" s="133" t="s">
        <v>13077</v>
      </c>
      <c r="AC1390" s="133" t="s">
        <v>13077</v>
      </c>
      <c r="AD1390" s="133" t="s">
        <v>1759</v>
      </c>
      <c r="AE1390" s="79">
        <v>1</v>
      </c>
      <c r="AF1390" s="79" t="s">
        <v>15798</v>
      </c>
      <c r="AG1390" s="134"/>
      <c r="AH1390" s="134"/>
      <c r="AI1390" s="134"/>
      <c r="AJ1390" s="134"/>
      <c r="AK1390" s="134">
        <v>24.437999999999999</v>
      </c>
      <c r="AL1390" s="134">
        <v>15.938000000000001</v>
      </c>
      <c r="AM1390" s="134">
        <v>9.625</v>
      </c>
      <c r="AN1390" s="134">
        <v>17.146000000000001</v>
      </c>
      <c r="AO1390" s="134">
        <v>2.169</v>
      </c>
      <c r="AP1390" s="134"/>
      <c r="AQ1390" s="134"/>
      <c r="AR1390" s="134"/>
      <c r="AS1390" s="134"/>
      <c r="AT1390" s="133" t="s">
        <v>7065</v>
      </c>
      <c r="AU1390" s="133" t="s">
        <v>7065</v>
      </c>
      <c r="AV1390" s="133" t="s">
        <v>9603</v>
      </c>
      <c r="AW1390" s="133" t="s">
        <v>9630</v>
      </c>
    </row>
    <row r="1391" spans="1:49" x14ac:dyDescent="0.25">
      <c r="A1391" s="80" t="s">
        <v>1776</v>
      </c>
      <c r="B1391" s="80" t="s">
        <v>1777</v>
      </c>
      <c r="C1391" s="80" t="s">
        <v>9636</v>
      </c>
      <c r="D1391" s="80" t="s">
        <v>9637</v>
      </c>
      <c r="E1391" s="80" t="s">
        <v>7086</v>
      </c>
      <c r="F1391" s="80" t="s">
        <v>10701</v>
      </c>
      <c r="G1391" s="80" t="s">
        <v>9729</v>
      </c>
      <c r="H1391" s="80" t="s">
        <v>10702</v>
      </c>
      <c r="I1391" s="80" t="s">
        <v>9635</v>
      </c>
      <c r="K1391" s="80" t="s">
        <v>13933</v>
      </c>
      <c r="L1391" s="80" t="s">
        <v>1705</v>
      </c>
      <c r="M1391" s="80" t="s">
        <v>3231</v>
      </c>
      <c r="N1391" s="80" t="s">
        <v>3452</v>
      </c>
      <c r="O1391" s="80" t="s">
        <v>3998</v>
      </c>
      <c r="P1391" s="80" t="s">
        <v>14050</v>
      </c>
      <c r="Q1391" s="80" t="s">
        <v>5374</v>
      </c>
      <c r="R1391" s="80" t="s">
        <v>6831</v>
      </c>
      <c r="S1391" s="80" t="s">
        <v>1760</v>
      </c>
      <c r="T1391" s="80" t="s">
        <v>1757</v>
      </c>
      <c r="U1391" s="110">
        <v>6.4</v>
      </c>
      <c r="V1391" s="110">
        <v>38.4</v>
      </c>
      <c r="W1391" s="91">
        <v>2.7839999999999998</v>
      </c>
      <c r="X1391" s="91">
        <v>33.408000000000001</v>
      </c>
      <c r="Y1391" s="110" t="s">
        <v>14932</v>
      </c>
      <c r="Z1391" s="110" t="s">
        <v>1</v>
      </c>
      <c r="AB1391" s="133" t="s">
        <v>8541</v>
      </c>
      <c r="AC1391" s="133" t="s">
        <v>9515</v>
      </c>
      <c r="AD1391" s="133" t="s">
        <v>1758</v>
      </c>
      <c r="AE1391" s="79">
        <v>72</v>
      </c>
      <c r="AF1391" s="79" t="s">
        <v>11358</v>
      </c>
      <c r="AG1391" s="134">
        <v>3.74</v>
      </c>
      <c r="AH1391" s="134">
        <v>3.74</v>
      </c>
      <c r="AI1391" s="134">
        <v>4.29</v>
      </c>
      <c r="AJ1391" s="134">
        <v>0.14299999999999999</v>
      </c>
      <c r="AK1391" s="134">
        <v>11.9</v>
      </c>
      <c r="AL1391" s="134">
        <v>4.5</v>
      </c>
      <c r="AM1391" s="134">
        <v>9.1</v>
      </c>
      <c r="AN1391" s="134">
        <v>1.79</v>
      </c>
      <c r="AO1391" s="134">
        <v>0.28199999999999997</v>
      </c>
      <c r="AP1391" s="134"/>
      <c r="AQ1391" s="134">
        <v>3.48</v>
      </c>
      <c r="AR1391" s="134">
        <v>2.75</v>
      </c>
      <c r="AS1391" s="134"/>
      <c r="AT1391" s="133" t="s">
        <v>9573</v>
      </c>
      <c r="AU1391" s="133" t="s">
        <v>7065</v>
      </c>
      <c r="AV1391" s="133" t="s">
        <v>9598</v>
      </c>
      <c r="AW1391" s="133" t="s">
        <v>9629</v>
      </c>
    </row>
    <row r="1392" spans="1:49" x14ac:dyDescent="0.25">
      <c r="A1392" s="80" t="s">
        <v>1779</v>
      </c>
      <c r="B1392" s="80" t="s">
        <v>1789</v>
      </c>
      <c r="C1392" s="80" t="s">
        <v>9564</v>
      </c>
      <c r="D1392" s="80" t="s">
        <v>9742</v>
      </c>
      <c r="E1392" s="80" t="s">
        <v>1788</v>
      </c>
      <c r="F1392" s="80" t="s">
        <v>9743</v>
      </c>
      <c r="G1392" s="80" t="s">
        <v>9744</v>
      </c>
      <c r="H1392" s="80" t="s">
        <v>9732</v>
      </c>
      <c r="I1392" s="80" t="s">
        <v>5377</v>
      </c>
      <c r="K1392" s="80" t="s">
        <v>1820</v>
      </c>
      <c r="L1392" s="80" t="s">
        <v>1417</v>
      </c>
      <c r="M1392" s="80" t="s">
        <v>2841</v>
      </c>
      <c r="N1392" s="80" t="s">
        <v>3438</v>
      </c>
      <c r="O1392" s="80" t="s">
        <v>3537</v>
      </c>
      <c r="P1392" s="80" t="s">
        <v>4946</v>
      </c>
      <c r="Q1392" s="80" t="s">
        <v>5374</v>
      </c>
      <c r="R1392" s="80" t="s">
        <v>6424</v>
      </c>
      <c r="S1392" s="80" t="s">
        <v>1765</v>
      </c>
      <c r="T1392" s="80" t="s">
        <v>1757</v>
      </c>
      <c r="U1392" s="110">
        <v>5.05</v>
      </c>
      <c r="V1392" s="110">
        <v>30.3</v>
      </c>
      <c r="W1392" s="91">
        <v>1.2625</v>
      </c>
      <c r="X1392" s="91">
        <v>15.15</v>
      </c>
      <c r="Y1392" s="110" t="s">
        <v>7087</v>
      </c>
      <c r="Z1392" s="110" t="s">
        <v>1</v>
      </c>
      <c r="AB1392" s="133" t="s">
        <v>8134</v>
      </c>
      <c r="AC1392" s="133" t="s">
        <v>8134</v>
      </c>
      <c r="AD1392" s="133" t="s">
        <v>1759</v>
      </c>
      <c r="AE1392" s="79">
        <v>12</v>
      </c>
      <c r="AF1392" s="79" t="s">
        <v>11127</v>
      </c>
      <c r="AG1392" s="134">
        <v>0.625</v>
      </c>
      <c r="AH1392" s="134">
        <v>5</v>
      </c>
      <c r="AI1392" s="134">
        <v>5</v>
      </c>
      <c r="AJ1392" s="134">
        <v>0.09</v>
      </c>
      <c r="AK1392" s="134">
        <v>10.125</v>
      </c>
      <c r="AL1392" s="134">
        <v>5.375</v>
      </c>
      <c r="AM1392" s="134">
        <v>5.5</v>
      </c>
      <c r="AN1392" s="134">
        <v>1.25</v>
      </c>
      <c r="AO1392" s="134">
        <v>0.17299999999999999</v>
      </c>
      <c r="AP1392" s="134">
        <v>5.5E-2</v>
      </c>
      <c r="AQ1392" s="134">
        <v>10</v>
      </c>
      <c r="AR1392" s="134">
        <v>10</v>
      </c>
      <c r="AS1392" s="134">
        <v>6.0000000000000001E-3</v>
      </c>
      <c r="AT1392" s="133" t="s">
        <v>1768</v>
      </c>
      <c r="AU1392" s="133" t="s">
        <v>1760</v>
      </c>
      <c r="AV1392" s="133" t="s">
        <v>9601</v>
      </c>
      <c r="AW1392" s="133" t="s">
        <v>9630</v>
      </c>
    </row>
    <row r="1393" spans="1:49" x14ac:dyDescent="0.25">
      <c r="A1393" s="80" t="s">
        <v>1779</v>
      </c>
      <c r="B1393" s="80" t="s">
        <v>1797</v>
      </c>
      <c r="C1393" s="80" t="s">
        <v>9790</v>
      </c>
      <c r="D1393" s="80" t="s">
        <v>9791</v>
      </c>
      <c r="E1393" s="80" t="s">
        <v>1785</v>
      </c>
      <c r="F1393" s="80" t="s">
        <v>9792</v>
      </c>
      <c r="G1393" s="80" t="s">
        <v>9726</v>
      </c>
      <c r="H1393" s="80" t="s">
        <v>9793</v>
      </c>
      <c r="I1393" s="80" t="s">
        <v>5377</v>
      </c>
      <c r="K1393" s="80" t="s">
        <v>1820</v>
      </c>
      <c r="L1393" s="80" t="s">
        <v>1137</v>
      </c>
      <c r="M1393" s="80" t="s">
        <v>3122</v>
      </c>
      <c r="N1393" s="80" t="s">
        <v>3465</v>
      </c>
      <c r="O1393" s="80" t="s">
        <v>3673</v>
      </c>
      <c r="P1393" s="80" t="s">
        <v>5199</v>
      </c>
      <c r="Q1393" s="80" t="s">
        <v>5374</v>
      </c>
      <c r="R1393" s="80" t="s">
        <v>6712</v>
      </c>
      <c r="S1393" s="80" t="s">
        <v>1760</v>
      </c>
      <c r="T1393" s="80" t="s">
        <v>1757</v>
      </c>
      <c r="U1393" s="110">
        <v>5.7</v>
      </c>
      <c r="V1393" s="110">
        <v>34.200000000000003</v>
      </c>
      <c r="W1393" s="91">
        <v>1.8952500000000001</v>
      </c>
      <c r="X1393" s="91">
        <v>22.742999999999999</v>
      </c>
      <c r="Y1393" s="110" t="s">
        <v>14933</v>
      </c>
      <c r="Z1393" s="110" t="s">
        <v>1</v>
      </c>
      <c r="AB1393" s="133" t="s">
        <v>8422</v>
      </c>
      <c r="AC1393" s="133" t="s">
        <v>8422</v>
      </c>
      <c r="AD1393" s="133" t="s">
        <v>1759</v>
      </c>
      <c r="AE1393" s="79">
        <v>12</v>
      </c>
      <c r="AF1393" s="79" t="s">
        <v>11098</v>
      </c>
      <c r="AG1393" s="134">
        <v>3.15</v>
      </c>
      <c r="AH1393" s="134">
        <v>3.15</v>
      </c>
      <c r="AI1393" s="134">
        <v>5.51</v>
      </c>
      <c r="AJ1393" s="134">
        <v>0.153</v>
      </c>
      <c r="AK1393" s="134">
        <v>10.039999999999999</v>
      </c>
      <c r="AL1393" s="134">
        <v>6.69</v>
      </c>
      <c r="AM1393" s="134">
        <v>8.4600000000000009</v>
      </c>
      <c r="AN1393" s="134">
        <v>1.91</v>
      </c>
      <c r="AO1393" s="134">
        <v>0.32900000000000001</v>
      </c>
      <c r="AP1393" s="134">
        <v>3.75</v>
      </c>
      <c r="AQ1393" s="134">
        <v>3.125</v>
      </c>
      <c r="AR1393" s="134">
        <v>3.125</v>
      </c>
      <c r="AS1393" s="134"/>
      <c r="AT1393" s="133" t="s">
        <v>9567</v>
      </c>
      <c r="AU1393" s="133" t="s">
        <v>7065</v>
      </c>
      <c r="AV1393" s="133" t="s">
        <v>9608</v>
      </c>
      <c r="AW1393" s="133" t="s">
        <v>9629</v>
      </c>
    </row>
    <row r="1394" spans="1:49" x14ac:dyDescent="0.25">
      <c r="A1394" s="80" t="s">
        <v>1800</v>
      </c>
      <c r="B1394" s="80" t="s">
        <v>1813</v>
      </c>
      <c r="C1394" s="80" t="s">
        <v>10540</v>
      </c>
      <c r="D1394" s="80" t="s">
        <v>10541</v>
      </c>
      <c r="E1394" s="80" t="s">
        <v>1767</v>
      </c>
      <c r="F1394" s="80" t="s">
        <v>10542</v>
      </c>
      <c r="G1394" s="80" t="s">
        <v>9785</v>
      </c>
      <c r="H1394" s="80" t="s">
        <v>10543</v>
      </c>
      <c r="I1394" s="80" t="s">
        <v>5377</v>
      </c>
      <c r="K1394" s="80" t="s">
        <v>12342</v>
      </c>
      <c r="L1394" s="80" t="s">
        <v>12243</v>
      </c>
      <c r="M1394" s="80" t="s">
        <v>12747</v>
      </c>
      <c r="N1394" s="80" t="s">
        <v>12742</v>
      </c>
      <c r="O1394" s="80" t="s">
        <v>3825</v>
      </c>
      <c r="P1394" s="80" t="s">
        <v>1</v>
      </c>
      <c r="Q1394" s="80" t="s">
        <v>5374</v>
      </c>
      <c r="R1394" s="80" t="s">
        <v>12748</v>
      </c>
      <c r="S1394" s="80" t="s">
        <v>1759</v>
      </c>
      <c r="T1394" s="80" t="s">
        <v>1759</v>
      </c>
      <c r="U1394" s="110">
        <v>800.25</v>
      </c>
      <c r="V1394" s="110">
        <v>400.125</v>
      </c>
      <c r="W1394" s="91">
        <v>200.0625</v>
      </c>
      <c r="X1394" s="91">
        <v>200.0625</v>
      </c>
      <c r="Y1394" s="110" t="s">
        <v>7087</v>
      </c>
      <c r="Z1394" s="110" t="s">
        <v>1</v>
      </c>
      <c r="AB1394" s="133" t="s">
        <v>13080</v>
      </c>
      <c r="AC1394" s="133" t="s">
        <v>13080</v>
      </c>
      <c r="AD1394" s="133" t="s">
        <v>1759</v>
      </c>
      <c r="AE1394" s="79">
        <v>1</v>
      </c>
      <c r="AF1394" s="79" t="s">
        <v>15798</v>
      </c>
      <c r="AG1394" s="134"/>
      <c r="AH1394" s="134"/>
      <c r="AI1394" s="134"/>
      <c r="AJ1394" s="134"/>
      <c r="AK1394" s="134">
        <v>48.314999999999998</v>
      </c>
      <c r="AL1394" s="134">
        <v>16.22</v>
      </c>
      <c r="AM1394" s="134">
        <v>9.5950000000000006</v>
      </c>
      <c r="AN1394" s="134">
        <v>34.598999999999997</v>
      </c>
      <c r="AO1394" s="134">
        <v>4.351</v>
      </c>
      <c r="AP1394" s="134"/>
      <c r="AQ1394" s="134"/>
      <c r="AR1394" s="134"/>
      <c r="AS1394" s="134"/>
      <c r="AT1394" s="133" t="s">
        <v>1764</v>
      </c>
      <c r="AU1394" s="133" t="s">
        <v>1769</v>
      </c>
      <c r="AV1394" s="133" t="s">
        <v>9603</v>
      </c>
      <c r="AW1394" s="133" t="s">
        <v>9630</v>
      </c>
    </row>
    <row r="1395" spans="1:49" x14ac:dyDescent="0.25">
      <c r="A1395" s="80" t="s">
        <v>1776</v>
      </c>
      <c r="B1395" s="80" t="s">
        <v>1808</v>
      </c>
      <c r="C1395" s="80" t="s">
        <v>10522</v>
      </c>
      <c r="D1395" s="80" t="s">
        <v>10523</v>
      </c>
      <c r="E1395" s="80" t="s">
        <v>1765</v>
      </c>
      <c r="F1395" s="80" t="s">
        <v>10805</v>
      </c>
      <c r="G1395" s="80" t="s">
        <v>9785</v>
      </c>
      <c r="H1395" s="80" t="s">
        <v>10806</v>
      </c>
      <c r="I1395" s="80" t="s">
        <v>9635</v>
      </c>
      <c r="K1395" s="80" t="s">
        <v>13933</v>
      </c>
      <c r="L1395" s="80" t="s">
        <v>1721</v>
      </c>
      <c r="M1395" s="80" t="s">
        <v>3247</v>
      </c>
      <c r="N1395" s="80" t="s">
        <v>3412</v>
      </c>
      <c r="O1395" s="80" t="s">
        <v>4013</v>
      </c>
      <c r="P1395" s="80" t="s">
        <v>1</v>
      </c>
      <c r="Q1395" s="80" t="s">
        <v>5374</v>
      </c>
      <c r="R1395" s="80" t="s">
        <v>6847</v>
      </c>
      <c r="S1395" s="80" t="s">
        <v>1759</v>
      </c>
      <c r="T1395" s="80" t="s">
        <v>1759</v>
      </c>
      <c r="U1395" s="110">
        <v>313.2</v>
      </c>
      <c r="V1395" s="110">
        <v>156.6</v>
      </c>
      <c r="W1395" s="91">
        <v>129.19999999999999</v>
      </c>
      <c r="X1395" s="91">
        <v>129.19999999999999</v>
      </c>
      <c r="Y1395" s="110" t="s">
        <v>7087</v>
      </c>
      <c r="Z1395" s="110" t="s">
        <v>1</v>
      </c>
      <c r="AB1395" s="133" t="s">
        <v>8557</v>
      </c>
      <c r="AC1395" s="133" t="s">
        <v>8557</v>
      </c>
      <c r="AD1395" s="133" t="s">
        <v>1759</v>
      </c>
      <c r="AE1395" s="79">
        <v>1</v>
      </c>
      <c r="AF1395" s="79" t="s">
        <v>15798</v>
      </c>
      <c r="AG1395" s="134"/>
      <c r="AH1395" s="134"/>
      <c r="AI1395" s="134"/>
      <c r="AJ1395" s="134"/>
      <c r="AK1395" s="134">
        <v>45.125</v>
      </c>
      <c r="AL1395" s="134">
        <v>16.187999999999999</v>
      </c>
      <c r="AM1395" s="134">
        <v>6.3129999999999997</v>
      </c>
      <c r="AN1395" s="134">
        <v>36.58</v>
      </c>
      <c r="AO1395" s="134">
        <v>2.6680000000000001</v>
      </c>
      <c r="AP1395" s="134"/>
      <c r="AQ1395" s="134"/>
      <c r="AR1395" s="134"/>
      <c r="AS1395" s="134"/>
      <c r="AT1395" s="133" t="s">
        <v>1774</v>
      </c>
      <c r="AU1395" s="133" t="s">
        <v>7077</v>
      </c>
      <c r="AV1395" s="133" t="s">
        <v>9607</v>
      </c>
      <c r="AW1395" s="133" t="s">
        <v>9630</v>
      </c>
    </row>
    <row r="1396" spans="1:49" x14ac:dyDescent="0.25">
      <c r="A1396" s="80" t="s">
        <v>1779</v>
      </c>
      <c r="B1396" s="80" t="s">
        <v>1789</v>
      </c>
      <c r="C1396" s="80" t="s">
        <v>9790</v>
      </c>
      <c r="D1396" s="80" t="s">
        <v>9791</v>
      </c>
      <c r="E1396" s="80" t="s">
        <v>1785</v>
      </c>
      <c r="F1396" s="80" t="s">
        <v>9792</v>
      </c>
      <c r="G1396" s="80" t="s">
        <v>9726</v>
      </c>
      <c r="H1396" s="80" t="s">
        <v>9793</v>
      </c>
      <c r="I1396" s="80" t="s">
        <v>5377</v>
      </c>
      <c r="K1396" s="80" t="s">
        <v>1820</v>
      </c>
      <c r="L1396" s="80" t="s">
        <v>1035</v>
      </c>
      <c r="M1396" s="80" t="s">
        <v>2842</v>
      </c>
      <c r="N1396" s="80" t="s">
        <v>3438</v>
      </c>
      <c r="O1396" s="80" t="s">
        <v>3673</v>
      </c>
      <c r="P1396" s="80" t="s">
        <v>4947</v>
      </c>
      <c r="Q1396" s="80" t="s">
        <v>5374</v>
      </c>
      <c r="R1396" s="80" t="s">
        <v>6425</v>
      </c>
      <c r="S1396" s="80" t="s">
        <v>1760</v>
      </c>
      <c r="T1396" s="80" t="s">
        <v>1757</v>
      </c>
      <c r="U1396" s="110">
        <v>5.7</v>
      </c>
      <c r="V1396" s="110">
        <v>34.200000000000003</v>
      </c>
      <c r="W1396" s="91">
        <v>1.8952500000000001</v>
      </c>
      <c r="X1396" s="91">
        <v>22.742999999999999</v>
      </c>
      <c r="Y1396" s="110" t="s">
        <v>14933</v>
      </c>
      <c r="Z1396" s="110" t="s">
        <v>1</v>
      </c>
      <c r="AB1396" s="133" t="s">
        <v>8135</v>
      </c>
      <c r="AC1396" s="133" t="s">
        <v>8135</v>
      </c>
      <c r="AD1396" s="133" t="s">
        <v>1759</v>
      </c>
      <c r="AE1396" s="79">
        <v>12</v>
      </c>
      <c r="AF1396" s="79" t="s">
        <v>11098</v>
      </c>
      <c r="AG1396" s="134">
        <v>3.15</v>
      </c>
      <c r="AH1396" s="134">
        <v>3.15</v>
      </c>
      <c r="AI1396" s="134">
        <v>5.51</v>
      </c>
      <c r="AJ1396" s="134">
        <v>0.153</v>
      </c>
      <c r="AK1396" s="134">
        <v>10.4</v>
      </c>
      <c r="AL1396" s="134">
        <v>6.69</v>
      </c>
      <c r="AM1396" s="134">
        <v>8.4600000000000009</v>
      </c>
      <c r="AN1396" s="134">
        <v>1.91</v>
      </c>
      <c r="AO1396" s="134">
        <v>0.34100000000000003</v>
      </c>
      <c r="AP1396" s="134">
        <v>3.125</v>
      </c>
      <c r="AQ1396" s="134">
        <v>3.125</v>
      </c>
      <c r="AR1396" s="134">
        <v>3.75</v>
      </c>
      <c r="AS1396" s="134"/>
      <c r="AT1396" s="133" t="s">
        <v>7080</v>
      </c>
      <c r="AU1396" s="133" t="s">
        <v>7065</v>
      </c>
      <c r="AV1396" s="133" t="s">
        <v>9608</v>
      </c>
      <c r="AW1396" s="133" t="s">
        <v>9629</v>
      </c>
    </row>
    <row r="1397" spans="1:49" x14ac:dyDescent="0.25">
      <c r="A1397" s="80" t="s">
        <v>1800</v>
      </c>
      <c r="B1397" s="80" t="s">
        <v>1813</v>
      </c>
      <c r="C1397" s="80" t="s">
        <v>10231</v>
      </c>
      <c r="D1397" s="80" t="s">
        <v>10232</v>
      </c>
      <c r="E1397" s="80" t="s">
        <v>1767</v>
      </c>
      <c r="F1397" s="80" t="s">
        <v>9743</v>
      </c>
      <c r="G1397" s="80" t="s">
        <v>9744</v>
      </c>
      <c r="H1397" s="80" t="s">
        <v>9732</v>
      </c>
      <c r="I1397" s="80" t="s">
        <v>5377</v>
      </c>
      <c r="K1397" s="80" t="s">
        <v>12342</v>
      </c>
      <c r="L1397" s="80" t="s">
        <v>12246</v>
      </c>
      <c r="M1397" s="80" t="s">
        <v>13213</v>
      </c>
      <c r="N1397" s="80" t="s">
        <v>12742</v>
      </c>
      <c r="O1397" s="80" t="s">
        <v>3537</v>
      </c>
      <c r="P1397" s="80" t="s">
        <v>14051</v>
      </c>
      <c r="Q1397" s="80" t="s">
        <v>5374</v>
      </c>
      <c r="R1397" s="80" t="s">
        <v>12759</v>
      </c>
      <c r="S1397" s="80" t="s">
        <v>1765</v>
      </c>
      <c r="T1397" s="80" t="s">
        <v>1757</v>
      </c>
      <c r="U1397" s="110">
        <v>5.05</v>
      </c>
      <c r="V1397" s="110">
        <v>30.3</v>
      </c>
      <c r="W1397" s="91">
        <v>1.2625</v>
      </c>
      <c r="X1397" s="91">
        <v>15.15</v>
      </c>
      <c r="Y1397" s="110" t="s">
        <v>7087</v>
      </c>
      <c r="Z1397" s="110" t="s">
        <v>1</v>
      </c>
      <c r="AB1397" s="133" t="s">
        <v>13085</v>
      </c>
      <c r="AC1397" s="133" t="s">
        <v>13085</v>
      </c>
      <c r="AD1397" s="133" t="s">
        <v>1759</v>
      </c>
      <c r="AE1397" s="79">
        <v>12</v>
      </c>
      <c r="AF1397" s="79" t="s">
        <v>11127</v>
      </c>
      <c r="AG1397" s="134">
        <v>0.625</v>
      </c>
      <c r="AH1397" s="134">
        <v>5</v>
      </c>
      <c r="AI1397" s="134">
        <v>5</v>
      </c>
      <c r="AJ1397" s="134">
        <v>0.09</v>
      </c>
      <c r="AK1397" s="134">
        <v>10.125</v>
      </c>
      <c r="AL1397" s="134">
        <v>5.375</v>
      </c>
      <c r="AM1397" s="134">
        <v>5.5</v>
      </c>
      <c r="AN1397" s="134">
        <v>1.25</v>
      </c>
      <c r="AO1397" s="134">
        <v>0.17299999999999999</v>
      </c>
      <c r="AP1397" s="134">
        <v>5.5E-2</v>
      </c>
      <c r="AQ1397" s="134">
        <v>10</v>
      </c>
      <c r="AR1397" s="134">
        <v>10</v>
      </c>
      <c r="AS1397" s="134">
        <v>6.0000000000000001E-3</v>
      </c>
      <c r="AT1397" s="133" t="s">
        <v>1768</v>
      </c>
      <c r="AU1397" s="133" t="s">
        <v>1760</v>
      </c>
      <c r="AV1397" s="133" t="s">
        <v>9601</v>
      </c>
      <c r="AW1397" s="133" t="s">
        <v>9630</v>
      </c>
    </row>
    <row r="1398" spans="1:49" x14ac:dyDescent="0.25">
      <c r="A1398" s="80" t="s">
        <v>1779</v>
      </c>
      <c r="B1398" s="80" t="s">
        <v>1790</v>
      </c>
      <c r="C1398" s="80" t="s">
        <v>9790</v>
      </c>
      <c r="D1398" s="80" t="s">
        <v>9791</v>
      </c>
      <c r="E1398" s="80" t="s">
        <v>1785</v>
      </c>
      <c r="F1398" s="80" t="s">
        <v>9792</v>
      </c>
      <c r="G1398" s="80" t="s">
        <v>9726</v>
      </c>
      <c r="H1398" s="80" t="s">
        <v>9793</v>
      </c>
      <c r="I1398" s="80" t="s">
        <v>5377</v>
      </c>
      <c r="K1398" s="80" t="s">
        <v>1820</v>
      </c>
      <c r="L1398" s="80" t="s">
        <v>1138</v>
      </c>
      <c r="M1398" s="80" t="s">
        <v>3123</v>
      </c>
      <c r="N1398" s="80" t="s">
        <v>3439</v>
      </c>
      <c r="O1398" s="80" t="s">
        <v>3673</v>
      </c>
      <c r="P1398" s="80" t="s">
        <v>5200</v>
      </c>
      <c r="Q1398" s="80" t="s">
        <v>5374</v>
      </c>
      <c r="R1398" s="80" t="s">
        <v>6713</v>
      </c>
      <c r="S1398" s="80" t="s">
        <v>1760</v>
      </c>
      <c r="T1398" s="80" t="s">
        <v>1757</v>
      </c>
      <c r="U1398" s="110">
        <v>5.7</v>
      </c>
      <c r="V1398" s="110">
        <v>34.200000000000003</v>
      </c>
      <c r="W1398" s="91">
        <v>1.8952500000000001</v>
      </c>
      <c r="X1398" s="91">
        <v>22.742999999999999</v>
      </c>
      <c r="Y1398" s="110" t="s">
        <v>14933</v>
      </c>
      <c r="Z1398" s="110" t="s">
        <v>1</v>
      </c>
      <c r="AB1398" s="133" t="s">
        <v>8423</v>
      </c>
      <c r="AC1398" s="133" t="s">
        <v>8423</v>
      </c>
      <c r="AD1398" s="133" t="s">
        <v>1759</v>
      </c>
      <c r="AE1398" s="79">
        <v>12</v>
      </c>
      <c r="AF1398" s="79" t="s">
        <v>11098</v>
      </c>
      <c r="AG1398" s="134">
        <v>3.15</v>
      </c>
      <c r="AH1398" s="134">
        <v>3.15</v>
      </c>
      <c r="AI1398" s="134">
        <v>5.51</v>
      </c>
      <c r="AJ1398" s="134">
        <v>0.153</v>
      </c>
      <c r="AK1398" s="134">
        <v>10.039999999999999</v>
      </c>
      <c r="AL1398" s="134">
        <v>6.69</v>
      </c>
      <c r="AM1398" s="134">
        <v>8.4600000000000009</v>
      </c>
      <c r="AN1398" s="134">
        <v>1.91</v>
      </c>
      <c r="AO1398" s="134">
        <v>0.32900000000000001</v>
      </c>
      <c r="AP1398" s="134">
        <v>3.75</v>
      </c>
      <c r="AQ1398" s="134">
        <v>3.125</v>
      </c>
      <c r="AR1398" s="134">
        <v>3.125</v>
      </c>
      <c r="AS1398" s="134"/>
      <c r="AT1398" s="133" t="s">
        <v>9567</v>
      </c>
      <c r="AU1398" s="133" t="s">
        <v>7065</v>
      </c>
      <c r="AV1398" s="133" t="s">
        <v>9608</v>
      </c>
      <c r="AW1398" s="133" t="s">
        <v>9629</v>
      </c>
    </row>
    <row r="1399" spans="1:49" x14ac:dyDescent="0.25">
      <c r="A1399" s="80" t="s">
        <v>1776</v>
      </c>
      <c r="B1399" s="80" t="s">
        <v>1805</v>
      </c>
      <c r="C1399" s="80" t="s">
        <v>10536</v>
      </c>
      <c r="D1399" s="80" t="s">
        <v>10537</v>
      </c>
      <c r="E1399" s="80" t="s">
        <v>1767</v>
      </c>
      <c r="F1399" s="80" t="s">
        <v>10538</v>
      </c>
      <c r="G1399" s="80" t="s">
        <v>9785</v>
      </c>
      <c r="H1399" s="80" t="s">
        <v>10539</v>
      </c>
      <c r="I1399" s="80" t="s">
        <v>5377</v>
      </c>
      <c r="K1399" s="80" t="s">
        <v>13933</v>
      </c>
      <c r="L1399" s="80" t="s">
        <v>1724</v>
      </c>
      <c r="M1399" s="80" t="s">
        <v>3251</v>
      </c>
      <c r="N1399" s="80" t="s">
        <v>3478</v>
      </c>
      <c r="O1399" s="80" t="s">
        <v>3822</v>
      </c>
      <c r="P1399" s="80" t="s">
        <v>1</v>
      </c>
      <c r="Q1399" s="80" t="s">
        <v>5374</v>
      </c>
      <c r="R1399" s="80" t="s">
        <v>6850</v>
      </c>
      <c r="S1399" s="80" t="s">
        <v>1759</v>
      </c>
      <c r="T1399" s="80" t="s">
        <v>1759</v>
      </c>
      <c r="U1399" s="110">
        <v>423.9</v>
      </c>
      <c r="V1399" s="110">
        <v>211.95</v>
      </c>
      <c r="W1399" s="91">
        <v>105.98</v>
      </c>
      <c r="X1399" s="91">
        <v>105.98</v>
      </c>
      <c r="Y1399" s="110" t="s">
        <v>7087</v>
      </c>
      <c r="Z1399" s="110" t="s">
        <v>1</v>
      </c>
      <c r="AB1399" s="133" t="s">
        <v>8560</v>
      </c>
      <c r="AC1399" s="133" t="s">
        <v>8560</v>
      </c>
      <c r="AD1399" s="133" t="s">
        <v>1759</v>
      </c>
      <c r="AE1399" s="79">
        <v>1</v>
      </c>
      <c r="AF1399" s="79" t="s">
        <v>15798</v>
      </c>
      <c r="AG1399" s="134"/>
      <c r="AH1399" s="134"/>
      <c r="AI1399" s="134"/>
      <c r="AJ1399" s="134"/>
      <c r="AK1399" s="134">
        <v>24.437999999999999</v>
      </c>
      <c r="AL1399" s="134">
        <v>15.938000000000001</v>
      </c>
      <c r="AM1399" s="134">
        <v>9.625</v>
      </c>
      <c r="AN1399" s="134">
        <v>13.44</v>
      </c>
      <c r="AO1399" s="134">
        <v>2.169</v>
      </c>
      <c r="AP1399" s="134"/>
      <c r="AQ1399" s="134"/>
      <c r="AR1399" s="134"/>
      <c r="AS1399" s="134"/>
      <c r="AT1399" s="133" t="s">
        <v>7065</v>
      </c>
      <c r="AU1399" s="133" t="s">
        <v>7065</v>
      </c>
      <c r="AV1399" s="133" t="s">
        <v>9601</v>
      </c>
      <c r="AW1399" s="133" t="s">
        <v>9630</v>
      </c>
    </row>
    <row r="1400" spans="1:49" x14ac:dyDescent="0.25">
      <c r="A1400" s="80" t="s">
        <v>1779</v>
      </c>
      <c r="B1400" s="80" t="s">
        <v>1789</v>
      </c>
      <c r="C1400" s="80" t="s">
        <v>10142</v>
      </c>
      <c r="D1400" s="80" t="s">
        <v>10143</v>
      </c>
      <c r="E1400" s="80" t="s">
        <v>1788</v>
      </c>
      <c r="F1400" s="80" t="s">
        <v>10144</v>
      </c>
      <c r="G1400" s="80" t="s">
        <v>9700</v>
      </c>
      <c r="H1400" s="80" t="s">
        <v>10145</v>
      </c>
      <c r="I1400" s="80" t="s">
        <v>5377</v>
      </c>
      <c r="K1400" s="80" t="s">
        <v>1820</v>
      </c>
      <c r="L1400" s="80" t="s">
        <v>1418</v>
      </c>
      <c r="M1400" s="80" t="s">
        <v>2843</v>
      </c>
      <c r="N1400" s="80" t="s">
        <v>3438</v>
      </c>
      <c r="O1400" s="80" t="s">
        <v>3848</v>
      </c>
      <c r="P1400" s="80" t="s">
        <v>4948</v>
      </c>
      <c r="Q1400" s="80" t="s">
        <v>5374</v>
      </c>
      <c r="R1400" s="80" t="s">
        <v>6426</v>
      </c>
      <c r="S1400" s="80" t="s">
        <v>1759</v>
      </c>
      <c r="T1400" s="80" t="s">
        <v>1758</v>
      </c>
      <c r="U1400" s="110">
        <v>9.9499999999999993</v>
      </c>
      <c r="V1400" s="110">
        <v>29.85</v>
      </c>
      <c r="W1400" s="91">
        <v>2.4874999999999998</v>
      </c>
      <c r="X1400" s="91">
        <v>14.925000000000001</v>
      </c>
      <c r="Y1400" s="110" t="s">
        <v>7087</v>
      </c>
      <c r="Z1400" s="110" t="s">
        <v>1</v>
      </c>
      <c r="AB1400" s="133" t="s">
        <v>8136</v>
      </c>
      <c r="AC1400" s="133" t="s">
        <v>8136</v>
      </c>
      <c r="AD1400" s="133" t="s">
        <v>1759</v>
      </c>
      <c r="AE1400" s="79">
        <v>6</v>
      </c>
      <c r="AF1400" s="79" t="s">
        <v>11152</v>
      </c>
      <c r="AG1400" s="134">
        <v>0.875</v>
      </c>
      <c r="AH1400" s="134">
        <v>7.5</v>
      </c>
      <c r="AI1400" s="134">
        <v>14.5</v>
      </c>
      <c r="AJ1400" s="134">
        <v>0.215</v>
      </c>
      <c r="AK1400" s="134">
        <v>14.824999999999999</v>
      </c>
      <c r="AL1400" s="134">
        <v>8.4499999999999993</v>
      </c>
      <c r="AM1400" s="134">
        <v>5.125</v>
      </c>
      <c r="AN1400" s="134">
        <v>1.73</v>
      </c>
      <c r="AO1400" s="134">
        <v>0.372</v>
      </c>
      <c r="AP1400" s="134">
        <v>0.01</v>
      </c>
      <c r="AQ1400" s="134">
        <v>96</v>
      </c>
      <c r="AR1400" s="134">
        <v>54</v>
      </c>
      <c r="AS1400" s="134"/>
      <c r="AT1400" s="133" t="s">
        <v>7066</v>
      </c>
      <c r="AU1400" s="133" t="s">
        <v>7075</v>
      </c>
      <c r="AV1400" s="133" t="s">
        <v>9601</v>
      </c>
      <c r="AW1400" s="133" t="s">
        <v>9630</v>
      </c>
    </row>
    <row r="1401" spans="1:49" x14ac:dyDescent="0.25">
      <c r="A1401" s="80" t="s">
        <v>1800</v>
      </c>
      <c r="B1401" s="80" t="s">
        <v>1813</v>
      </c>
      <c r="C1401" s="80" t="s">
        <v>10229</v>
      </c>
      <c r="D1401" s="80" t="s">
        <v>10230</v>
      </c>
      <c r="E1401" s="80" t="s">
        <v>1767</v>
      </c>
      <c r="F1401" s="80" t="s">
        <v>9731</v>
      </c>
      <c r="G1401" s="80" t="s">
        <v>9668</v>
      </c>
      <c r="H1401" s="80" t="s">
        <v>9732</v>
      </c>
      <c r="I1401" s="80" t="s">
        <v>5377</v>
      </c>
      <c r="K1401" s="80" t="s">
        <v>12342</v>
      </c>
      <c r="L1401" s="80" t="s">
        <v>12248</v>
      </c>
      <c r="M1401" s="80" t="s">
        <v>12765</v>
      </c>
      <c r="N1401" s="80" t="s">
        <v>12742</v>
      </c>
      <c r="O1401" s="80" t="s">
        <v>3547</v>
      </c>
      <c r="P1401" s="80" t="s">
        <v>14052</v>
      </c>
      <c r="Q1401" s="80" t="s">
        <v>5374</v>
      </c>
      <c r="R1401" s="80" t="s">
        <v>12766</v>
      </c>
      <c r="S1401" s="80" t="s">
        <v>1765</v>
      </c>
      <c r="T1401" s="80" t="s">
        <v>1757</v>
      </c>
      <c r="U1401" s="110">
        <v>6.2</v>
      </c>
      <c r="V1401" s="110">
        <v>37.200000000000003</v>
      </c>
      <c r="W1401" s="91">
        <v>1.55</v>
      </c>
      <c r="X1401" s="91">
        <v>18.600000000000001</v>
      </c>
      <c r="Y1401" s="110" t="s">
        <v>7087</v>
      </c>
      <c r="Z1401" s="110" t="s">
        <v>1</v>
      </c>
      <c r="AB1401" s="133" t="s">
        <v>13088</v>
      </c>
      <c r="AC1401" s="133" t="s">
        <v>13088</v>
      </c>
      <c r="AD1401" s="133" t="s">
        <v>1759</v>
      </c>
      <c r="AE1401" s="79">
        <v>12</v>
      </c>
      <c r="AF1401" s="79" t="s">
        <v>11113</v>
      </c>
      <c r="AG1401" s="134">
        <v>0.625</v>
      </c>
      <c r="AH1401" s="134">
        <v>6.5</v>
      </c>
      <c r="AI1401" s="134">
        <v>6.5</v>
      </c>
      <c r="AJ1401" s="134">
        <v>0.13900000000000001</v>
      </c>
      <c r="AK1401" s="134">
        <v>10.845000000000001</v>
      </c>
      <c r="AL1401" s="134">
        <v>6.8449999999999998</v>
      </c>
      <c r="AM1401" s="134">
        <v>6.8150000000000004</v>
      </c>
      <c r="AN1401" s="134">
        <v>1.9610000000000001</v>
      </c>
      <c r="AO1401" s="134">
        <v>0.29299999999999998</v>
      </c>
      <c r="AP1401" s="134">
        <v>5.5E-2</v>
      </c>
      <c r="AQ1401" s="134">
        <v>12.875</v>
      </c>
      <c r="AR1401" s="134">
        <v>12.75</v>
      </c>
      <c r="AS1401" s="134">
        <v>8.9999999999999993E-3</v>
      </c>
      <c r="AT1401" s="133" t="s">
        <v>1761</v>
      </c>
      <c r="AU1401" s="133" t="s">
        <v>7077</v>
      </c>
      <c r="AV1401" s="133" t="s">
        <v>9601</v>
      </c>
      <c r="AW1401" s="133" t="s">
        <v>9630</v>
      </c>
    </row>
    <row r="1402" spans="1:49" x14ac:dyDescent="0.25">
      <c r="A1402" s="80" t="s">
        <v>1779</v>
      </c>
      <c r="B1402" s="80" t="s">
        <v>1804</v>
      </c>
      <c r="C1402" s="80" t="s">
        <v>9933</v>
      </c>
      <c r="D1402" s="80" t="s">
        <v>9934</v>
      </c>
      <c r="E1402" s="80" t="s">
        <v>1766</v>
      </c>
      <c r="F1402" s="80" t="s">
        <v>9935</v>
      </c>
      <c r="G1402" s="80" t="s">
        <v>9729</v>
      </c>
      <c r="H1402" s="80" t="s">
        <v>9936</v>
      </c>
      <c r="I1402" s="80" t="s">
        <v>1804</v>
      </c>
      <c r="K1402" s="80" t="s">
        <v>13934</v>
      </c>
      <c r="L1402" s="80" t="s">
        <v>1143</v>
      </c>
      <c r="M1402" s="80" t="s">
        <v>3124</v>
      </c>
      <c r="N1402" s="80" t="s">
        <v>13946</v>
      </c>
      <c r="O1402" s="80" t="s">
        <v>3587</v>
      </c>
      <c r="P1402" s="80" t="s">
        <v>5201</v>
      </c>
      <c r="Q1402" s="80" t="s">
        <v>1804</v>
      </c>
      <c r="R1402" s="80" t="s">
        <v>6714</v>
      </c>
      <c r="S1402" s="80" t="s">
        <v>1760</v>
      </c>
      <c r="T1402" s="80" t="s">
        <v>1757</v>
      </c>
      <c r="U1402" s="110">
        <v>9.3000000000000007</v>
      </c>
      <c r="V1402" s="110">
        <v>55.8</v>
      </c>
      <c r="W1402" s="91">
        <v>3.49</v>
      </c>
      <c r="X1402" s="91">
        <v>41.88</v>
      </c>
      <c r="Y1402" s="110" t="s">
        <v>7087</v>
      </c>
      <c r="Z1402" s="110" t="s">
        <v>1</v>
      </c>
      <c r="AB1402" s="133" t="s">
        <v>8424</v>
      </c>
      <c r="AC1402" s="133" t="s">
        <v>8424</v>
      </c>
      <c r="AD1402" s="133" t="s">
        <v>1759</v>
      </c>
      <c r="AE1402" s="79">
        <v>12</v>
      </c>
      <c r="AF1402" s="79" t="s">
        <v>11150</v>
      </c>
      <c r="AG1402" s="134">
        <v>3.625</v>
      </c>
      <c r="AH1402" s="134">
        <v>3.625</v>
      </c>
      <c r="AI1402" s="134">
        <v>7.5</v>
      </c>
      <c r="AJ1402" s="134">
        <v>0.24399999999999999</v>
      </c>
      <c r="AK1402" s="134">
        <v>15.574999999999999</v>
      </c>
      <c r="AL1402" s="134">
        <v>11.7</v>
      </c>
      <c r="AM1402" s="134">
        <v>8.5250000000000004</v>
      </c>
      <c r="AN1402" s="134">
        <v>3.8279999999999998</v>
      </c>
      <c r="AO1402" s="134">
        <v>0.89900000000000002</v>
      </c>
      <c r="AP1402" s="134">
        <v>3.5</v>
      </c>
      <c r="AQ1402" s="134">
        <v>3.5</v>
      </c>
      <c r="AR1402" s="134">
        <v>5</v>
      </c>
      <c r="AS1402" s="134">
        <v>2.5000000000000001E-2</v>
      </c>
      <c r="AT1402" s="133" t="s">
        <v>1767</v>
      </c>
      <c r="AU1402" s="133" t="s">
        <v>7065</v>
      </c>
      <c r="AV1402" s="133" t="s">
        <v>9598</v>
      </c>
      <c r="AW1402" s="133" t="s">
        <v>9633</v>
      </c>
    </row>
    <row r="1403" spans="1:49" x14ac:dyDescent="0.25">
      <c r="A1403" s="80" t="s">
        <v>1776</v>
      </c>
      <c r="B1403" s="80" t="s">
        <v>1805</v>
      </c>
      <c r="C1403" s="80" t="s">
        <v>10540</v>
      </c>
      <c r="D1403" s="80" t="s">
        <v>10541</v>
      </c>
      <c r="E1403" s="80" t="s">
        <v>1767</v>
      </c>
      <c r="F1403" s="80" t="s">
        <v>10542</v>
      </c>
      <c r="G1403" s="80" t="s">
        <v>9785</v>
      </c>
      <c r="H1403" s="80" t="s">
        <v>10543</v>
      </c>
      <c r="I1403" s="80" t="s">
        <v>5377</v>
      </c>
      <c r="K1403" s="80" t="s">
        <v>13933</v>
      </c>
      <c r="L1403" s="80" t="s">
        <v>1725</v>
      </c>
      <c r="M1403" s="80" t="s">
        <v>3252</v>
      </c>
      <c r="N1403" s="80" t="s">
        <v>3478</v>
      </c>
      <c r="O1403" s="80" t="s">
        <v>3825</v>
      </c>
      <c r="P1403" s="80" t="s">
        <v>1</v>
      </c>
      <c r="Q1403" s="80" t="s">
        <v>5374</v>
      </c>
      <c r="R1403" s="80" t="s">
        <v>6851</v>
      </c>
      <c r="S1403" s="80" t="s">
        <v>1759</v>
      </c>
      <c r="T1403" s="80" t="s">
        <v>1759</v>
      </c>
      <c r="U1403" s="110">
        <v>800.25</v>
      </c>
      <c r="V1403" s="110">
        <v>400.125</v>
      </c>
      <c r="W1403" s="91">
        <v>200.0625</v>
      </c>
      <c r="X1403" s="91">
        <v>200.0625</v>
      </c>
      <c r="Y1403" s="110" t="s">
        <v>7087</v>
      </c>
      <c r="Z1403" s="110" t="s">
        <v>1</v>
      </c>
      <c r="AB1403" s="133" t="s">
        <v>8561</v>
      </c>
      <c r="AC1403" s="133" t="s">
        <v>8561</v>
      </c>
      <c r="AD1403" s="133" t="s">
        <v>1759</v>
      </c>
      <c r="AE1403" s="79">
        <v>1</v>
      </c>
      <c r="AF1403" s="79" t="s">
        <v>15798</v>
      </c>
      <c r="AG1403" s="134"/>
      <c r="AH1403" s="134"/>
      <c r="AI1403" s="134"/>
      <c r="AJ1403" s="134"/>
      <c r="AK1403" s="134">
        <v>48.314999999999998</v>
      </c>
      <c r="AL1403" s="134">
        <v>16.22</v>
      </c>
      <c r="AM1403" s="134">
        <v>9.5950000000000006</v>
      </c>
      <c r="AN1403" s="134">
        <v>27.15</v>
      </c>
      <c r="AO1403" s="134">
        <v>4.351</v>
      </c>
      <c r="AP1403" s="134"/>
      <c r="AQ1403" s="134"/>
      <c r="AR1403" s="134"/>
      <c r="AS1403" s="134"/>
      <c r="AT1403" s="133" t="s">
        <v>1764</v>
      </c>
      <c r="AU1403" s="133" t="s">
        <v>1769</v>
      </c>
      <c r="AV1403" s="133" t="s">
        <v>9601</v>
      </c>
      <c r="AW1403" s="133" t="s">
        <v>9630</v>
      </c>
    </row>
    <row r="1404" spans="1:49" x14ac:dyDescent="0.25">
      <c r="A1404" s="80" t="s">
        <v>1800</v>
      </c>
      <c r="B1404" s="80" t="s">
        <v>1813</v>
      </c>
      <c r="C1404" s="80" t="s">
        <v>10227</v>
      </c>
      <c r="D1404" s="80" t="s">
        <v>10228</v>
      </c>
      <c r="E1404" s="80" t="s">
        <v>1767</v>
      </c>
      <c r="F1404" s="80" t="s">
        <v>9694</v>
      </c>
      <c r="G1404" s="80" t="s">
        <v>9695</v>
      </c>
      <c r="H1404" s="80" t="s">
        <v>9696</v>
      </c>
      <c r="I1404" s="80" t="s">
        <v>5377</v>
      </c>
      <c r="K1404" s="80" t="s">
        <v>12342</v>
      </c>
      <c r="L1404" s="80" t="s">
        <v>12249</v>
      </c>
      <c r="M1404" s="80" t="s">
        <v>12767</v>
      </c>
      <c r="N1404" s="80" t="s">
        <v>12742</v>
      </c>
      <c r="O1404" s="80" t="s">
        <v>3527</v>
      </c>
      <c r="P1404" s="80" t="s">
        <v>14053</v>
      </c>
      <c r="Q1404" s="80" t="s">
        <v>5374</v>
      </c>
      <c r="R1404" s="80" t="s">
        <v>12768</v>
      </c>
      <c r="S1404" s="80" t="s">
        <v>1760</v>
      </c>
      <c r="T1404" s="80" t="s">
        <v>1757</v>
      </c>
      <c r="U1404" s="110">
        <v>5</v>
      </c>
      <c r="V1404" s="110">
        <v>30</v>
      </c>
      <c r="W1404" s="91">
        <v>1.25</v>
      </c>
      <c r="X1404" s="91">
        <v>15</v>
      </c>
      <c r="Y1404" s="110" t="s">
        <v>7087</v>
      </c>
      <c r="Z1404" s="110" t="s">
        <v>1</v>
      </c>
      <c r="AB1404" s="133" t="s">
        <v>13089</v>
      </c>
      <c r="AC1404" s="133" t="s">
        <v>13089</v>
      </c>
      <c r="AD1404" s="133" t="s">
        <v>1759</v>
      </c>
      <c r="AE1404" s="79">
        <v>12</v>
      </c>
      <c r="AF1404" s="79" t="s">
        <v>11091</v>
      </c>
      <c r="AG1404" s="134">
        <v>0.625</v>
      </c>
      <c r="AH1404" s="134">
        <v>6.875</v>
      </c>
      <c r="AI1404" s="134">
        <v>6.875</v>
      </c>
      <c r="AJ1404" s="134">
        <v>0.13100000000000001</v>
      </c>
      <c r="AK1404" s="134">
        <v>7.22</v>
      </c>
      <c r="AL1404" s="134">
        <v>6.8449999999999998</v>
      </c>
      <c r="AM1404" s="134">
        <v>7.44</v>
      </c>
      <c r="AN1404" s="134">
        <v>1.782</v>
      </c>
      <c r="AO1404" s="134">
        <v>0.21299999999999999</v>
      </c>
      <c r="AP1404" s="134">
        <v>0.5</v>
      </c>
      <c r="AQ1404" s="134">
        <v>6.75</v>
      </c>
      <c r="AR1404" s="134">
        <v>6.75</v>
      </c>
      <c r="AS1404" s="134">
        <v>1.6E-2</v>
      </c>
      <c r="AT1404" s="133" t="s">
        <v>9573</v>
      </c>
      <c r="AU1404" s="133" t="s">
        <v>1758</v>
      </c>
      <c r="AV1404" s="133" t="s">
        <v>9603</v>
      </c>
      <c r="AW1404" s="133" t="s">
        <v>9630</v>
      </c>
    </row>
    <row r="1405" spans="1:49" x14ac:dyDescent="0.25">
      <c r="A1405" s="80" t="s">
        <v>1779</v>
      </c>
      <c r="B1405" s="80" t="s">
        <v>1789</v>
      </c>
      <c r="C1405" s="80" t="s">
        <v>10017</v>
      </c>
      <c r="D1405" s="80" t="s">
        <v>10018</v>
      </c>
      <c r="E1405" s="80" t="s">
        <v>7086</v>
      </c>
      <c r="F1405" s="80" t="s">
        <v>10019</v>
      </c>
      <c r="G1405" s="80" t="s">
        <v>9797</v>
      </c>
      <c r="H1405" s="80" t="s">
        <v>10020</v>
      </c>
      <c r="I1405" s="80" t="s">
        <v>9635</v>
      </c>
      <c r="K1405" s="80" t="s">
        <v>1820</v>
      </c>
      <c r="L1405" s="80" t="s">
        <v>1036</v>
      </c>
      <c r="M1405" s="80" t="s">
        <v>12350</v>
      </c>
      <c r="N1405" s="80" t="s">
        <v>3438</v>
      </c>
      <c r="O1405" s="80" t="s">
        <v>3849</v>
      </c>
      <c r="P1405" s="80" t="s">
        <v>4949</v>
      </c>
      <c r="Q1405" s="80" t="s">
        <v>5374</v>
      </c>
      <c r="R1405" s="80" t="s">
        <v>6427</v>
      </c>
      <c r="S1405" s="80" t="s">
        <v>1759</v>
      </c>
      <c r="T1405" s="80" t="s">
        <v>1758</v>
      </c>
      <c r="U1405" s="110">
        <v>8.0500000000000007</v>
      </c>
      <c r="V1405" s="110">
        <v>24.15</v>
      </c>
      <c r="W1405" s="91">
        <v>3.5017499999999999</v>
      </c>
      <c r="X1405" s="91">
        <v>21.0105</v>
      </c>
      <c r="Y1405" s="110" t="s">
        <v>14932</v>
      </c>
      <c r="Z1405" s="110" t="s">
        <v>1</v>
      </c>
      <c r="AB1405" s="133" t="s">
        <v>8137</v>
      </c>
      <c r="AC1405" s="133" t="s">
        <v>9324</v>
      </c>
      <c r="AD1405" s="133" t="s">
        <v>1757</v>
      </c>
      <c r="AE1405" s="79">
        <v>72</v>
      </c>
      <c r="AF1405" s="79" t="s">
        <v>11308</v>
      </c>
      <c r="AG1405" s="134">
        <v>0.25</v>
      </c>
      <c r="AH1405" s="134">
        <v>7.39</v>
      </c>
      <c r="AI1405" s="134">
        <v>10.82</v>
      </c>
      <c r="AJ1405" s="134">
        <v>0.32300000000000001</v>
      </c>
      <c r="AK1405" s="134">
        <v>10.331</v>
      </c>
      <c r="AL1405" s="134">
        <v>6.7880000000000003</v>
      </c>
      <c r="AM1405" s="134">
        <v>4.88</v>
      </c>
      <c r="AN1405" s="134">
        <v>2.0169999999999999</v>
      </c>
      <c r="AO1405" s="134">
        <v>0.19800000000000001</v>
      </c>
      <c r="AP1405" s="134"/>
      <c r="AQ1405" s="134"/>
      <c r="AR1405" s="134"/>
      <c r="AS1405" s="134"/>
      <c r="AT1405" s="133" t="s">
        <v>7080</v>
      </c>
      <c r="AU1405" s="133" t="s">
        <v>7075</v>
      </c>
      <c r="AV1405" s="133" t="s">
        <v>9597</v>
      </c>
      <c r="AW1405" s="133" t="s">
        <v>9629</v>
      </c>
    </row>
    <row r="1406" spans="1:49" x14ac:dyDescent="0.25">
      <c r="A1406" s="80" t="s">
        <v>1779</v>
      </c>
      <c r="B1406" s="80" t="s">
        <v>1804</v>
      </c>
      <c r="C1406" s="80" t="s">
        <v>10064</v>
      </c>
      <c r="D1406" s="80" t="s">
        <v>10065</v>
      </c>
      <c r="E1406" s="80" t="s">
        <v>1766</v>
      </c>
      <c r="F1406" s="80" t="s">
        <v>10066</v>
      </c>
      <c r="G1406" s="80" t="s">
        <v>9677</v>
      </c>
      <c r="H1406" s="80" t="s">
        <v>9921</v>
      </c>
      <c r="I1406" s="80" t="s">
        <v>1804</v>
      </c>
      <c r="K1406" s="80" t="s">
        <v>13934</v>
      </c>
      <c r="L1406" s="80" t="s">
        <v>970</v>
      </c>
      <c r="M1406" s="80" t="s">
        <v>3125</v>
      </c>
      <c r="N1406" s="80" t="s">
        <v>13946</v>
      </c>
      <c r="O1406" s="80" t="s">
        <v>3523</v>
      </c>
      <c r="P1406" s="80" t="s">
        <v>5202</v>
      </c>
      <c r="Q1406" s="80" t="s">
        <v>1804</v>
      </c>
      <c r="R1406" s="80" t="s">
        <v>6715</v>
      </c>
      <c r="S1406" s="80" t="s">
        <v>1760</v>
      </c>
      <c r="T1406" s="80" t="s">
        <v>1757</v>
      </c>
      <c r="U1406" s="110">
        <v>7.45</v>
      </c>
      <c r="V1406" s="110">
        <v>44.7</v>
      </c>
      <c r="W1406" s="91">
        <v>1.86</v>
      </c>
      <c r="X1406" s="91">
        <v>22.32</v>
      </c>
      <c r="Y1406" s="110" t="s">
        <v>7087</v>
      </c>
      <c r="Z1406" s="110" t="s">
        <v>1</v>
      </c>
      <c r="AB1406" s="133" t="s">
        <v>8425</v>
      </c>
      <c r="AC1406" s="133" t="s">
        <v>8425</v>
      </c>
      <c r="AD1406" s="133" t="s">
        <v>1759</v>
      </c>
      <c r="AE1406" s="79">
        <v>12</v>
      </c>
      <c r="AF1406" s="79" t="s">
        <v>11145</v>
      </c>
      <c r="AG1406" s="134">
        <v>0.75</v>
      </c>
      <c r="AH1406" s="134">
        <v>8.875</v>
      </c>
      <c r="AI1406" s="134">
        <v>8.875</v>
      </c>
      <c r="AJ1406" s="134">
        <v>0.22500000000000001</v>
      </c>
      <c r="AK1406" s="134">
        <v>9.2200000000000006</v>
      </c>
      <c r="AL1406" s="134">
        <v>7.97</v>
      </c>
      <c r="AM1406" s="134">
        <v>9.44</v>
      </c>
      <c r="AN1406" s="134">
        <v>3.1</v>
      </c>
      <c r="AO1406" s="134">
        <v>0.40100000000000002</v>
      </c>
      <c r="AP1406" s="134">
        <v>0.5</v>
      </c>
      <c r="AQ1406" s="134">
        <v>8.75</v>
      </c>
      <c r="AR1406" s="134">
        <v>8.75</v>
      </c>
      <c r="AS1406" s="134">
        <v>0.03</v>
      </c>
      <c r="AT1406" s="133" t="s">
        <v>1761</v>
      </c>
      <c r="AU1406" s="133" t="s">
        <v>7065</v>
      </c>
      <c r="AV1406" s="133" t="s">
        <v>9603</v>
      </c>
      <c r="AW1406" s="133" t="s">
        <v>9630</v>
      </c>
    </row>
    <row r="1407" spans="1:49" x14ac:dyDescent="0.25">
      <c r="A1407" s="80" t="s">
        <v>1800</v>
      </c>
      <c r="B1407" s="80" t="s">
        <v>1813</v>
      </c>
      <c r="C1407" s="80" t="s">
        <v>10225</v>
      </c>
      <c r="D1407" s="80" t="s">
        <v>10226</v>
      </c>
      <c r="E1407" s="80" t="s">
        <v>1767</v>
      </c>
      <c r="F1407" s="80" t="s">
        <v>9920</v>
      </c>
      <c r="G1407" s="80" t="s">
        <v>9677</v>
      </c>
      <c r="H1407" s="80" t="s">
        <v>9921</v>
      </c>
      <c r="I1407" s="80" t="s">
        <v>5377</v>
      </c>
      <c r="K1407" s="80" t="s">
        <v>12342</v>
      </c>
      <c r="L1407" s="80" t="s">
        <v>12251</v>
      </c>
      <c r="M1407" s="80" t="s">
        <v>12772</v>
      </c>
      <c r="N1407" s="80" t="s">
        <v>12742</v>
      </c>
      <c r="O1407" s="80" t="s">
        <v>3523</v>
      </c>
      <c r="P1407" s="80" t="s">
        <v>14054</v>
      </c>
      <c r="Q1407" s="80" t="s">
        <v>5374</v>
      </c>
      <c r="R1407" s="80" t="s">
        <v>12773</v>
      </c>
      <c r="S1407" s="80" t="s">
        <v>1760</v>
      </c>
      <c r="T1407" s="80" t="s">
        <v>1757</v>
      </c>
      <c r="U1407" s="110">
        <v>6.2</v>
      </c>
      <c r="V1407" s="110">
        <v>37.200000000000003</v>
      </c>
      <c r="W1407" s="91">
        <v>1.55</v>
      </c>
      <c r="X1407" s="91">
        <v>18.600000000000001</v>
      </c>
      <c r="Y1407" s="110" t="s">
        <v>7087</v>
      </c>
      <c r="Z1407" s="110" t="s">
        <v>1</v>
      </c>
      <c r="AB1407" s="133" t="s">
        <v>13092</v>
      </c>
      <c r="AC1407" s="133" t="s">
        <v>13092</v>
      </c>
      <c r="AD1407" s="133" t="s">
        <v>1759</v>
      </c>
      <c r="AE1407" s="79">
        <v>12</v>
      </c>
      <c r="AF1407" s="79" t="s">
        <v>11145</v>
      </c>
      <c r="AG1407" s="134">
        <v>0.75</v>
      </c>
      <c r="AH1407" s="134">
        <v>8.875</v>
      </c>
      <c r="AI1407" s="134">
        <v>8.875</v>
      </c>
      <c r="AJ1407" s="134">
        <v>0.22500000000000001</v>
      </c>
      <c r="AK1407" s="134">
        <v>9.2200000000000006</v>
      </c>
      <c r="AL1407" s="134">
        <v>7.97</v>
      </c>
      <c r="AM1407" s="134">
        <v>9.44</v>
      </c>
      <c r="AN1407" s="134">
        <v>3.1</v>
      </c>
      <c r="AO1407" s="134">
        <v>0.40100000000000002</v>
      </c>
      <c r="AP1407" s="134">
        <v>0.5</v>
      </c>
      <c r="AQ1407" s="134">
        <v>8.75</v>
      </c>
      <c r="AR1407" s="134">
        <v>8.75</v>
      </c>
      <c r="AS1407" s="134">
        <v>0.03</v>
      </c>
      <c r="AT1407" s="133" t="s">
        <v>1761</v>
      </c>
      <c r="AU1407" s="133" t="s">
        <v>7065</v>
      </c>
      <c r="AV1407" s="133" t="s">
        <v>9603</v>
      </c>
      <c r="AW1407" s="133" t="s">
        <v>9630</v>
      </c>
    </row>
    <row r="1408" spans="1:49" x14ac:dyDescent="0.25">
      <c r="A1408" s="80" t="s">
        <v>1776</v>
      </c>
      <c r="B1408" s="80" t="s">
        <v>1805</v>
      </c>
      <c r="C1408" s="80" t="s">
        <v>10557</v>
      </c>
      <c r="D1408" s="80" t="s">
        <v>10558</v>
      </c>
      <c r="E1408" s="80" t="s">
        <v>1767</v>
      </c>
      <c r="F1408" s="80" t="s">
        <v>9743</v>
      </c>
      <c r="G1408" s="80" t="s">
        <v>9744</v>
      </c>
      <c r="H1408" s="80" t="s">
        <v>9732</v>
      </c>
      <c r="I1408" s="80" t="s">
        <v>5377</v>
      </c>
      <c r="K1408" s="80" t="s">
        <v>13933</v>
      </c>
      <c r="L1408" s="80" t="s">
        <v>1726</v>
      </c>
      <c r="M1408" s="80" t="s">
        <v>3253</v>
      </c>
      <c r="N1408" s="80" t="s">
        <v>3478</v>
      </c>
      <c r="O1408" s="80" t="s">
        <v>3537</v>
      </c>
      <c r="P1408" s="80" t="s">
        <v>14055</v>
      </c>
      <c r="Q1408" s="80" t="s">
        <v>5374</v>
      </c>
      <c r="R1408" s="80" t="s">
        <v>6852</v>
      </c>
      <c r="S1408" s="80" t="s">
        <v>1765</v>
      </c>
      <c r="T1408" s="80" t="s">
        <v>1757</v>
      </c>
      <c r="U1408" s="110">
        <v>5.05</v>
      </c>
      <c r="V1408" s="110">
        <v>30.3</v>
      </c>
      <c r="W1408" s="91">
        <v>1.2625</v>
      </c>
      <c r="X1408" s="91">
        <v>15.15</v>
      </c>
      <c r="Y1408" s="110" t="s">
        <v>7087</v>
      </c>
      <c r="Z1408" s="110" t="s">
        <v>1</v>
      </c>
      <c r="AB1408" s="133" t="s">
        <v>8562</v>
      </c>
      <c r="AC1408" s="133" t="s">
        <v>8562</v>
      </c>
      <c r="AD1408" s="133" t="s">
        <v>1759</v>
      </c>
      <c r="AE1408" s="79">
        <v>12</v>
      </c>
      <c r="AF1408" s="79" t="s">
        <v>11127</v>
      </c>
      <c r="AG1408" s="134">
        <v>0.625</v>
      </c>
      <c r="AH1408" s="134">
        <v>5</v>
      </c>
      <c r="AI1408" s="134">
        <v>5</v>
      </c>
      <c r="AJ1408" s="134">
        <v>0.09</v>
      </c>
      <c r="AK1408" s="134">
        <v>10.125</v>
      </c>
      <c r="AL1408" s="134">
        <v>5.375</v>
      </c>
      <c r="AM1408" s="134">
        <v>5.5</v>
      </c>
      <c r="AN1408" s="134">
        <v>1.25</v>
      </c>
      <c r="AO1408" s="134">
        <v>0.17299999999999999</v>
      </c>
      <c r="AP1408" s="134">
        <v>5.5E-2</v>
      </c>
      <c r="AQ1408" s="134">
        <v>10</v>
      </c>
      <c r="AR1408" s="134">
        <v>10</v>
      </c>
      <c r="AS1408" s="134">
        <v>6.0000000000000001E-3</v>
      </c>
      <c r="AT1408" s="133" t="s">
        <v>1768</v>
      </c>
      <c r="AU1408" s="133" t="s">
        <v>1760</v>
      </c>
      <c r="AV1408" s="133" t="s">
        <v>9601</v>
      </c>
      <c r="AW1408" s="133" t="s">
        <v>9630</v>
      </c>
    </row>
    <row r="1409" spans="1:49" x14ac:dyDescent="0.25">
      <c r="A1409" s="80" t="s">
        <v>1779</v>
      </c>
      <c r="B1409" s="80" t="s">
        <v>1789</v>
      </c>
      <c r="C1409" s="80" t="s">
        <v>10351</v>
      </c>
      <c r="D1409" s="80" t="s">
        <v>10352</v>
      </c>
      <c r="E1409" s="80" t="s">
        <v>7086</v>
      </c>
      <c r="F1409" s="80" t="s">
        <v>10353</v>
      </c>
      <c r="G1409" s="80" t="s">
        <v>10336</v>
      </c>
      <c r="H1409" s="80" t="s">
        <v>10354</v>
      </c>
      <c r="I1409" s="80" t="s">
        <v>9635</v>
      </c>
      <c r="K1409" s="80" t="s">
        <v>1820</v>
      </c>
      <c r="L1409" s="80" t="s">
        <v>1283</v>
      </c>
      <c r="M1409" s="80" t="s">
        <v>2844</v>
      </c>
      <c r="N1409" s="80" t="s">
        <v>3438</v>
      </c>
      <c r="O1409" s="80" t="s">
        <v>3850</v>
      </c>
      <c r="P1409" s="80" t="s">
        <v>4950</v>
      </c>
      <c r="Q1409" s="80" t="s">
        <v>5374</v>
      </c>
      <c r="R1409" s="80" t="s">
        <v>6428</v>
      </c>
      <c r="S1409" s="80" t="s">
        <v>1769</v>
      </c>
      <c r="T1409" s="80" t="s">
        <v>1757</v>
      </c>
      <c r="U1409" s="110">
        <v>8.8000000000000007</v>
      </c>
      <c r="V1409" s="110">
        <v>52.8</v>
      </c>
      <c r="W1409" s="91">
        <v>3.8279999999999998</v>
      </c>
      <c r="X1409" s="91">
        <v>45.936</v>
      </c>
      <c r="Y1409" s="110" t="s">
        <v>14932</v>
      </c>
      <c r="Z1409" s="110" t="s">
        <v>1</v>
      </c>
      <c r="AB1409" s="133" t="s">
        <v>8138</v>
      </c>
      <c r="AC1409" s="133" t="s">
        <v>9325</v>
      </c>
      <c r="AD1409" s="133" t="s">
        <v>1757</v>
      </c>
      <c r="AE1409" s="79">
        <v>144</v>
      </c>
      <c r="AF1409" s="79" t="s">
        <v>11255</v>
      </c>
      <c r="AG1409" s="134">
        <v>0.25</v>
      </c>
      <c r="AH1409" s="134">
        <v>8</v>
      </c>
      <c r="AI1409" s="134">
        <v>8</v>
      </c>
      <c r="AJ1409" s="134">
        <v>0.13600000000000001</v>
      </c>
      <c r="AK1409" s="134">
        <v>9.5440000000000005</v>
      </c>
      <c r="AL1409" s="134">
        <v>8.7569999999999997</v>
      </c>
      <c r="AM1409" s="134">
        <v>3.62</v>
      </c>
      <c r="AN1409" s="134">
        <v>1.7050000000000001</v>
      </c>
      <c r="AO1409" s="134">
        <v>0.17499999999999999</v>
      </c>
      <c r="AP1409" s="134">
        <v>0.25</v>
      </c>
      <c r="AQ1409" s="134">
        <v>6</v>
      </c>
      <c r="AR1409" s="134">
        <v>36</v>
      </c>
      <c r="AS1409" s="134"/>
      <c r="AT1409" s="133" t="s">
        <v>9556</v>
      </c>
      <c r="AU1409" s="133" t="s">
        <v>7070</v>
      </c>
      <c r="AV1409" s="133" t="s">
        <v>9597</v>
      </c>
      <c r="AW1409" s="133" t="s">
        <v>9629</v>
      </c>
    </row>
    <row r="1410" spans="1:49" x14ac:dyDescent="0.25">
      <c r="A1410" s="80" t="s">
        <v>1779</v>
      </c>
      <c r="B1410" s="80" t="s">
        <v>1784</v>
      </c>
      <c r="C1410" s="80" t="s">
        <v>10220</v>
      </c>
      <c r="D1410" s="80" t="s">
        <v>10221</v>
      </c>
      <c r="E1410" s="80" t="s">
        <v>1788</v>
      </c>
      <c r="F1410" s="80" t="s">
        <v>10222</v>
      </c>
      <c r="G1410" s="80" t="s">
        <v>9685</v>
      </c>
      <c r="H1410" s="80" t="s">
        <v>10223</v>
      </c>
      <c r="I1410" s="80" t="s">
        <v>5377</v>
      </c>
      <c r="K1410" s="80" t="s">
        <v>1820</v>
      </c>
      <c r="L1410" s="80" t="s">
        <v>915</v>
      </c>
      <c r="M1410" s="80" t="s">
        <v>2477</v>
      </c>
      <c r="N1410" s="80" t="s">
        <v>3411</v>
      </c>
      <c r="O1410" s="80" t="s">
        <v>3556</v>
      </c>
      <c r="P1410" s="80" t="s">
        <v>4613</v>
      </c>
      <c r="Q1410" s="80" t="s">
        <v>5374</v>
      </c>
      <c r="R1410" s="80" t="s">
        <v>6042</v>
      </c>
      <c r="S1410" s="80" t="s">
        <v>1760</v>
      </c>
      <c r="T1410" s="80" t="s">
        <v>1757</v>
      </c>
      <c r="U1410" s="110">
        <v>8.25</v>
      </c>
      <c r="V1410" s="110">
        <v>49.5</v>
      </c>
      <c r="W1410" s="91">
        <v>2.0625</v>
      </c>
      <c r="X1410" s="91">
        <v>24.75</v>
      </c>
      <c r="Y1410" s="110" t="s">
        <v>7087</v>
      </c>
      <c r="Z1410" s="110" t="s">
        <v>1</v>
      </c>
      <c r="AB1410" s="133" t="s">
        <v>7751</v>
      </c>
      <c r="AC1410" s="133" t="s">
        <v>7751</v>
      </c>
      <c r="AD1410" s="133" t="s">
        <v>1759</v>
      </c>
      <c r="AE1410" s="79">
        <v>12</v>
      </c>
      <c r="AF1410" s="79" t="s">
        <v>11224</v>
      </c>
      <c r="AG1410" s="134">
        <v>1.375</v>
      </c>
      <c r="AH1410" s="134">
        <v>10.125</v>
      </c>
      <c r="AI1410" s="134">
        <v>10.125</v>
      </c>
      <c r="AJ1410" s="134">
        <v>0.54</v>
      </c>
      <c r="AK1410" s="134">
        <v>10.595000000000001</v>
      </c>
      <c r="AL1410" s="134">
        <v>9.9700000000000006</v>
      </c>
      <c r="AM1410" s="134">
        <v>10.94</v>
      </c>
      <c r="AN1410" s="134">
        <v>7.14</v>
      </c>
      <c r="AO1410" s="134">
        <v>0.66900000000000004</v>
      </c>
      <c r="AP1410" s="134">
        <v>0.75</v>
      </c>
      <c r="AQ1410" s="134">
        <v>10</v>
      </c>
      <c r="AR1410" s="134">
        <v>10</v>
      </c>
      <c r="AS1410" s="134"/>
      <c r="AT1410" s="133" t="s">
        <v>1765</v>
      </c>
      <c r="AU1410" s="133" t="s">
        <v>1764</v>
      </c>
      <c r="AV1410" s="133" t="s">
        <v>9603</v>
      </c>
      <c r="AW1410" s="133" t="s">
        <v>9630</v>
      </c>
    </row>
    <row r="1411" spans="1:49" x14ac:dyDescent="0.25">
      <c r="A1411" s="80" t="s">
        <v>1776</v>
      </c>
      <c r="B1411" s="80" t="s">
        <v>1805</v>
      </c>
      <c r="C1411" s="80" t="s">
        <v>10211</v>
      </c>
      <c r="D1411" s="80" t="s">
        <v>10212</v>
      </c>
      <c r="E1411" s="80" t="s">
        <v>1767</v>
      </c>
      <c r="F1411" s="80" t="s">
        <v>9731</v>
      </c>
      <c r="G1411" s="80" t="s">
        <v>9668</v>
      </c>
      <c r="H1411" s="80" t="s">
        <v>9732</v>
      </c>
      <c r="I1411" s="80" t="s">
        <v>5377</v>
      </c>
      <c r="K1411" s="80" t="s">
        <v>13933</v>
      </c>
      <c r="L1411" s="80" t="s">
        <v>1727</v>
      </c>
      <c r="M1411" s="80" t="s">
        <v>3254</v>
      </c>
      <c r="N1411" s="80" t="s">
        <v>3478</v>
      </c>
      <c r="O1411" s="80" t="s">
        <v>3547</v>
      </c>
      <c r="P1411" s="80" t="s">
        <v>14056</v>
      </c>
      <c r="Q1411" s="80" t="s">
        <v>5374</v>
      </c>
      <c r="R1411" s="80" t="s">
        <v>6853</v>
      </c>
      <c r="S1411" s="80" t="s">
        <v>1765</v>
      </c>
      <c r="T1411" s="80" t="s">
        <v>1757</v>
      </c>
      <c r="U1411" s="110">
        <v>6.2</v>
      </c>
      <c r="V1411" s="110">
        <v>37.200000000000003</v>
      </c>
      <c r="W1411" s="91">
        <v>1.55</v>
      </c>
      <c r="X1411" s="91">
        <v>18.600000000000001</v>
      </c>
      <c r="Y1411" s="110" t="s">
        <v>7087</v>
      </c>
      <c r="Z1411" s="110" t="s">
        <v>1</v>
      </c>
      <c r="AB1411" s="133" t="s">
        <v>8563</v>
      </c>
      <c r="AC1411" s="133" t="s">
        <v>8563</v>
      </c>
      <c r="AD1411" s="133" t="s">
        <v>1759</v>
      </c>
      <c r="AE1411" s="79">
        <v>12</v>
      </c>
      <c r="AF1411" s="79" t="s">
        <v>11113</v>
      </c>
      <c r="AG1411" s="134">
        <v>0.625</v>
      </c>
      <c r="AH1411" s="134">
        <v>6.5</v>
      </c>
      <c r="AI1411" s="134">
        <v>6.5</v>
      </c>
      <c r="AJ1411" s="134">
        <v>0.13900000000000001</v>
      </c>
      <c r="AK1411" s="134">
        <v>10.845000000000001</v>
      </c>
      <c r="AL1411" s="134">
        <v>6.8449999999999998</v>
      </c>
      <c r="AM1411" s="134">
        <v>6.8150000000000004</v>
      </c>
      <c r="AN1411" s="134">
        <v>1.9610000000000001</v>
      </c>
      <c r="AO1411" s="134">
        <v>0.29299999999999998</v>
      </c>
      <c r="AP1411" s="134">
        <v>5.5E-2</v>
      </c>
      <c r="AQ1411" s="134">
        <v>12.875</v>
      </c>
      <c r="AR1411" s="134">
        <v>12.75</v>
      </c>
      <c r="AS1411" s="134">
        <v>8.9999999999999993E-3</v>
      </c>
      <c r="AT1411" s="133" t="s">
        <v>1761</v>
      </c>
      <c r="AU1411" s="133" t="s">
        <v>7077</v>
      </c>
      <c r="AV1411" s="133" t="s">
        <v>9601</v>
      </c>
      <c r="AW1411" s="133" t="s">
        <v>9630</v>
      </c>
    </row>
    <row r="1412" spans="1:49" x14ac:dyDescent="0.25">
      <c r="A1412" s="80" t="s">
        <v>1800</v>
      </c>
      <c r="B1412" s="80" t="s">
        <v>1813</v>
      </c>
      <c r="C1412" s="80" t="s">
        <v>10600</v>
      </c>
      <c r="D1412" s="80" t="s">
        <v>10601</v>
      </c>
      <c r="E1412" s="80" t="s">
        <v>1811</v>
      </c>
      <c r="F1412" s="80" t="s">
        <v>10602</v>
      </c>
      <c r="G1412" s="80" t="s">
        <v>9685</v>
      </c>
      <c r="H1412" s="80" t="s">
        <v>10603</v>
      </c>
      <c r="I1412" s="80" t="s">
        <v>5376</v>
      </c>
      <c r="K1412" s="80" t="s">
        <v>12342</v>
      </c>
      <c r="L1412" s="80" t="s">
        <v>12252</v>
      </c>
      <c r="M1412" s="80" t="s">
        <v>12774</v>
      </c>
      <c r="N1412" s="80" t="s">
        <v>12742</v>
      </c>
      <c r="O1412" s="80" t="s">
        <v>3859</v>
      </c>
      <c r="P1412" s="80" t="s">
        <v>14057</v>
      </c>
      <c r="Q1412" s="80" t="s">
        <v>5374</v>
      </c>
      <c r="R1412" s="80" t="s">
        <v>12775</v>
      </c>
      <c r="S1412" s="80" t="s">
        <v>1760</v>
      </c>
      <c r="T1412" s="80" t="s">
        <v>1757</v>
      </c>
      <c r="U1412" s="110">
        <v>8.9</v>
      </c>
      <c r="V1412" s="110">
        <v>53.4</v>
      </c>
      <c r="W1412" s="91">
        <v>3.1150000000000002</v>
      </c>
      <c r="X1412" s="91">
        <v>37.380000000000003</v>
      </c>
      <c r="Y1412" s="110" t="s">
        <v>7087</v>
      </c>
      <c r="Z1412" s="110" t="s">
        <v>1</v>
      </c>
      <c r="AB1412" s="133" t="s">
        <v>13093</v>
      </c>
      <c r="AC1412" s="133" t="s">
        <v>13093</v>
      </c>
      <c r="AD1412" s="133" t="s">
        <v>1759</v>
      </c>
      <c r="AE1412" s="79">
        <v>12</v>
      </c>
      <c r="AF1412" s="79" t="s">
        <v>11315</v>
      </c>
      <c r="AG1412" s="134">
        <v>1.25</v>
      </c>
      <c r="AH1412" s="134">
        <v>12.125</v>
      </c>
      <c r="AI1412" s="134">
        <v>9.25</v>
      </c>
      <c r="AJ1412" s="134">
        <v>0.438</v>
      </c>
      <c r="AK1412" s="134">
        <v>14</v>
      </c>
      <c r="AL1412" s="134">
        <v>12.563000000000001</v>
      </c>
      <c r="AM1412" s="134">
        <v>10.125</v>
      </c>
      <c r="AN1412" s="134">
        <v>6.1159999999999997</v>
      </c>
      <c r="AO1412" s="134">
        <v>1.0309999999999999</v>
      </c>
      <c r="AP1412" s="134">
        <v>1</v>
      </c>
      <c r="AQ1412" s="134">
        <v>12</v>
      </c>
      <c r="AR1412" s="134">
        <v>9.25</v>
      </c>
      <c r="AS1412" s="134">
        <v>6.9000000000000006E-2</v>
      </c>
      <c r="AT1412" s="133" t="s">
        <v>7075</v>
      </c>
      <c r="AU1412" s="133" t="s">
        <v>1764</v>
      </c>
      <c r="AV1412" s="133" t="s">
        <v>9603</v>
      </c>
      <c r="AW1412" s="133" t="s">
        <v>9630</v>
      </c>
    </row>
    <row r="1413" spans="1:49" x14ac:dyDescent="0.25">
      <c r="A1413" s="80" t="s">
        <v>1779</v>
      </c>
      <c r="B1413" s="80" t="s">
        <v>1804</v>
      </c>
      <c r="C1413" s="80" t="s">
        <v>10241</v>
      </c>
      <c r="D1413" s="80" t="s">
        <v>10242</v>
      </c>
      <c r="E1413" s="80" t="s">
        <v>1766</v>
      </c>
      <c r="F1413" s="80" t="s">
        <v>10243</v>
      </c>
      <c r="G1413" s="80" t="s">
        <v>9700</v>
      </c>
      <c r="H1413" s="80" t="s">
        <v>10244</v>
      </c>
      <c r="I1413" s="80" t="s">
        <v>1804</v>
      </c>
      <c r="K1413" s="80" t="s">
        <v>13934</v>
      </c>
      <c r="L1413" s="80" t="s">
        <v>1222</v>
      </c>
      <c r="M1413" s="80" t="s">
        <v>3126</v>
      </c>
      <c r="N1413" s="80" t="s">
        <v>13946</v>
      </c>
      <c r="O1413" s="80" t="s">
        <v>3696</v>
      </c>
      <c r="P1413" s="80" t="s">
        <v>5203</v>
      </c>
      <c r="Q1413" s="80" t="s">
        <v>1804</v>
      </c>
      <c r="R1413" s="80" t="s">
        <v>6716</v>
      </c>
      <c r="S1413" s="80" t="s">
        <v>1759</v>
      </c>
      <c r="T1413" s="80" t="s">
        <v>1757</v>
      </c>
      <c r="U1413" s="110">
        <v>10.3</v>
      </c>
      <c r="V1413" s="110">
        <v>61.8</v>
      </c>
      <c r="W1413" s="91">
        <v>2.83</v>
      </c>
      <c r="X1413" s="91">
        <v>33.96</v>
      </c>
      <c r="Y1413" s="110" t="s">
        <v>7087</v>
      </c>
      <c r="Z1413" s="110" t="s">
        <v>1</v>
      </c>
      <c r="AB1413" s="133" t="s">
        <v>8426</v>
      </c>
      <c r="AC1413" s="133" t="s">
        <v>8426</v>
      </c>
      <c r="AD1413" s="133" t="s">
        <v>1759</v>
      </c>
      <c r="AE1413" s="79">
        <v>12</v>
      </c>
      <c r="AF1413" s="79" t="s">
        <v>11227</v>
      </c>
      <c r="AG1413" s="134">
        <v>0.375</v>
      </c>
      <c r="AH1413" s="134">
        <v>7.5</v>
      </c>
      <c r="AI1413" s="134">
        <v>14.5</v>
      </c>
      <c r="AJ1413" s="134">
        <v>0.23799999999999999</v>
      </c>
      <c r="AK1413" s="134">
        <v>14.824999999999999</v>
      </c>
      <c r="AL1413" s="134">
        <v>8.4499999999999993</v>
      </c>
      <c r="AM1413" s="134">
        <v>5.125</v>
      </c>
      <c r="AN1413" s="134">
        <v>3.2959999999999998</v>
      </c>
      <c r="AO1413" s="134">
        <v>0.372</v>
      </c>
      <c r="AP1413" s="134">
        <v>0.1</v>
      </c>
      <c r="AQ1413" s="134">
        <v>108</v>
      </c>
      <c r="AR1413" s="134">
        <v>54</v>
      </c>
      <c r="AS1413" s="134">
        <v>0.3</v>
      </c>
      <c r="AT1413" s="133" t="s">
        <v>7066</v>
      </c>
      <c r="AU1413" s="133" t="s">
        <v>7075</v>
      </c>
      <c r="AV1413" s="133" t="s">
        <v>9602</v>
      </c>
      <c r="AW1413" s="133" t="s">
        <v>9630</v>
      </c>
    </row>
    <row r="1414" spans="1:49" x14ac:dyDescent="0.25">
      <c r="A1414" s="80" t="s">
        <v>1779</v>
      </c>
      <c r="B1414" s="80" t="s">
        <v>1789</v>
      </c>
      <c r="C1414" s="80" t="s">
        <v>10268</v>
      </c>
      <c r="D1414" s="80" t="s">
        <v>10269</v>
      </c>
      <c r="E1414" s="80" t="s">
        <v>1787</v>
      </c>
      <c r="F1414" s="80" t="s">
        <v>10270</v>
      </c>
      <c r="G1414" s="80" t="s">
        <v>9705</v>
      </c>
      <c r="H1414" s="80" t="s">
        <v>10271</v>
      </c>
      <c r="I1414" s="80" t="s">
        <v>9635</v>
      </c>
      <c r="K1414" s="80" t="s">
        <v>1820</v>
      </c>
      <c r="L1414" s="80" t="s">
        <v>1284</v>
      </c>
      <c r="M1414" s="80" t="s">
        <v>15503</v>
      </c>
      <c r="N1414" s="80" t="s">
        <v>3438</v>
      </c>
      <c r="O1414" s="80" t="s">
        <v>3851</v>
      </c>
      <c r="P1414" s="80" t="s">
        <v>4951</v>
      </c>
      <c r="Q1414" s="80" t="s">
        <v>5374</v>
      </c>
      <c r="R1414" s="80" t="s">
        <v>6429</v>
      </c>
      <c r="S1414" s="80" t="s">
        <v>1774</v>
      </c>
      <c r="T1414" s="80" t="s">
        <v>1757</v>
      </c>
      <c r="U1414" s="110">
        <v>10</v>
      </c>
      <c r="V1414" s="110">
        <v>60</v>
      </c>
      <c r="W1414" s="91">
        <v>3.75</v>
      </c>
      <c r="X1414" s="91">
        <v>45</v>
      </c>
      <c r="Y1414" s="110" t="s">
        <v>7087</v>
      </c>
      <c r="Z1414" s="110" t="s">
        <v>1</v>
      </c>
      <c r="AB1414" s="133" t="s">
        <v>8139</v>
      </c>
      <c r="AC1414" s="133" t="s">
        <v>9326</v>
      </c>
      <c r="AD1414" s="133" t="s">
        <v>1757</v>
      </c>
      <c r="AE1414" s="79">
        <v>144</v>
      </c>
      <c r="AF1414" s="79" t="s">
        <v>11307</v>
      </c>
      <c r="AG1414" s="134">
        <v>0.375</v>
      </c>
      <c r="AH1414" s="134">
        <v>6.5</v>
      </c>
      <c r="AI1414" s="134">
        <v>9.5</v>
      </c>
      <c r="AJ1414" s="134">
        <v>0.192</v>
      </c>
      <c r="AK1414" s="134">
        <v>8.5</v>
      </c>
      <c r="AL1414" s="134">
        <v>6.75</v>
      </c>
      <c r="AM1414" s="134">
        <v>4.5</v>
      </c>
      <c r="AN1414" s="134">
        <v>2.4</v>
      </c>
      <c r="AO1414" s="134">
        <v>0.14899999999999999</v>
      </c>
      <c r="AP1414" s="134"/>
      <c r="AQ1414" s="134"/>
      <c r="AR1414" s="134"/>
      <c r="AS1414" s="134"/>
      <c r="AT1414" s="133" t="s">
        <v>7083</v>
      </c>
      <c r="AU1414" s="133" t="s">
        <v>1767</v>
      </c>
      <c r="AV1414" s="133" t="s">
        <v>9597</v>
      </c>
      <c r="AW1414" s="133" t="s">
        <v>9628</v>
      </c>
    </row>
    <row r="1415" spans="1:49" x14ac:dyDescent="0.25">
      <c r="A1415" s="80" t="s">
        <v>1779</v>
      </c>
      <c r="B1415" s="80" t="s">
        <v>1784</v>
      </c>
      <c r="C1415" s="80" t="s">
        <v>10225</v>
      </c>
      <c r="D1415" s="80" t="s">
        <v>10226</v>
      </c>
      <c r="E1415" s="80" t="s">
        <v>1788</v>
      </c>
      <c r="F1415" s="80" t="s">
        <v>9920</v>
      </c>
      <c r="G1415" s="80" t="s">
        <v>9677</v>
      </c>
      <c r="H1415" s="80" t="s">
        <v>9921</v>
      </c>
      <c r="I1415" s="80" t="s">
        <v>5377</v>
      </c>
      <c r="K1415" s="80" t="s">
        <v>1820</v>
      </c>
      <c r="L1415" s="80" t="s">
        <v>1408</v>
      </c>
      <c r="M1415" s="80" t="s">
        <v>2478</v>
      </c>
      <c r="N1415" s="80" t="s">
        <v>3411</v>
      </c>
      <c r="O1415" s="80" t="s">
        <v>3523</v>
      </c>
      <c r="P1415" s="80" t="s">
        <v>4614</v>
      </c>
      <c r="Q1415" s="80" t="s">
        <v>5374</v>
      </c>
      <c r="R1415" s="80" t="s">
        <v>6043</v>
      </c>
      <c r="S1415" s="80" t="s">
        <v>1760</v>
      </c>
      <c r="T1415" s="80" t="s">
        <v>1757</v>
      </c>
      <c r="U1415" s="110">
        <v>6.2</v>
      </c>
      <c r="V1415" s="110">
        <v>37.200000000000003</v>
      </c>
      <c r="W1415" s="91">
        <v>1.55</v>
      </c>
      <c r="X1415" s="91">
        <v>18.600000000000001</v>
      </c>
      <c r="Y1415" s="110" t="s">
        <v>7087</v>
      </c>
      <c r="Z1415" s="110" t="s">
        <v>1</v>
      </c>
      <c r="AB1415" s="133" t="s">
        <v>7752</v>
      </c>
      <c r="AC1415" s="133" t="s">
        <v>7752</v>
      </c>
      <c r="AD1415" s="133" t="s">
        <v>1759</v>
      </c>
      <c r="AE1415" s="79">
        <v>12</v>
      </c>
      <c r="AF1415" s="79" t="s">
        <v>11145</v>
      </c>
      <c r="AG1415" s="134">
        <v>0.75</v>
      </c>
      <c r="AH1415" s="134">
        <v>8.875</v>
      </c>
      <c r="AI1415" s="134">
        <v>8.875</v>
      </c>
      <c r="AJ1415" s="134">
        <v>0.22500000000000001</v>
      </c>
      <c r="AK1415" s="134">
        <v>9.2200000000000006</v>
      </c>
      <c r="AL1415" s="134">
        <v>7.97</v>
      </c>
      <c r="AM1415" s="134">
        <v>9.44</v>
      </c>
      <c r="AN1415" s="134">
        <v>3.1</v>
      </c>
      <c r="AO1415" s="134">
        <v>0.40100000000000002</v>
      </c>
      <c r="AP1415" s="134">
        <v>0.5</v>
      </c>
      <c r="AQ1415" s="134">
        <v>8.875</v>
      </c>
      <c r="AR1415" s="134">
        <v>8.875</v>
      </c>
      <c r="AS1415" s="134"/>
      <c r="AT1415" s="133" t="s">
        <v>1761</v>
      </c>
      <c r="AU1415" s="133" t="s">
        <v>7065</v>
      </c>
      <c r="AV1415" s="133" t="s">
        <v>9603</v>
      </c>
      <c r="AW1415" s="133" t="s">
        <v>9630</v>
      </c>
    </row>
    <row r="1416" spans="1:49" x14ac:dyDescent="0.25">
      <c r="A1416" s="80" t="s">
        <v>1776</v>
      </c>
      <c r="B1416" s="80" t="s">
        <v>1805</v>
      </c>
      <c r="C1416" s="80" t="s">
        <v>10213</v>
      </c>
      <c r="D1416" s="80" t="s">
        <v>10214</v>
      </c>
      <c r="E1416" s="80" t="s">
        <v>1767</v>
      </c>
      <c r="F1416" s="80" t="s">
        <v>9694</v>
      </c>
      <c r="G1416" s="80" t="s">
        <v>9695</v>
      </c>
      <c r="H1416" s="80" t="s">
        <v>9696</v>
      </c>
      <c r="I1416" s="80" t="s">
        <v>5377</v>
      </c>
      <c r="K1416" s="80" t="s">
        <v>13933</v>
      </c>
      <c r="L1416" s="80" t="s">
        <v>1728</v>
      </c>
      <c r="M1416" s="80" t="s">
        <v>3255</v>
      </c>
      <c r="N1416" s="80" t="s">
        <v>3478</v>
      </c>
      <c r="O1416" s="80" t="s">
        <v>3527</v>
      </c>
      <c r="P1416" s="80" t="s">
        <v>14058</v>
      </c>
      <c r="Q1416" s="80" t="s">
        <v>5374</v>
      </c>
      <c r="R1416" s="80" t="s">
        <v>6854</v>
      </c>
      <c r="S1416" s="80" t="s">
        <v>1760</v>
      </c>
      <c r="T1416" s="80" t="s">
        <v>1757</v>
      </c>
      <c r="U1416" s="110">
        <v>5</v>
      </c>
      <c r="V1416" s="110">
        <v>30</v>
      </c>
      <c r="W1416" s="91">
        <v>1.25</v>
      </c>
      <c r="X1416" s="91">
        <v>15</v>
      </c>
      <c r="Y1416" s="110" t="s">
        <v>7087</v>
      </c>
      <c r="Z1416" s="110" t="s">
        <v>1</v>
      </c>
      <c r="AB1416" s="133" t="s">
        <v>8564</v>
      </c>
      <c r="AC1416" s="133" t="s">
        <v>8564</v>
      </c>
      <c r="AD1416" s="133" t="s">
        <v>1759</v>
      </c>
      <c r="AE1416" s="79">
        <v>12</v>
      </c>
      <c r="AF1416" s="79" t="s">
        <v>11091</v>
      </c>
      <c r="AG1416" s="134">
        <v>0.625</v>
      </c>
      <c r="AH1416" s="134">
        <v>6.875</v>
      </c>
      <c r="AI1416" s="134">
        <v>6.875</v>
      </c>
      <c r="AJ1416" s="134">
        <v>0.13100000000000001</v>
      </c>
      <c r="AK1416" s="134">
        <v>7.22</v>
      </c>
      <c r="AL1416" s="134">
        <v>6.8449999999999998</v>
      </c>
      <c r="AM1416" s="134">
        <v>7.44</v>
      </c>
      <c r="AN1416" s="134">
        <v>1.782</v>
      </c>
      <c r="AO1416" s="134">
        <v>0.21299999999999999</v>
      </c>
      <c r="AP1416" s="134">
        <v>0.5</v>
      </c>
      <c r="AQ1416" s="134">
        <v>6.75</v>
      </c>
      <c r="AR1416" s="134">
        <v>6.75</v>
      </c>
      <c r="AS1416" s="134">
        <v>1.6E-2</v>
      </c>
      <c r="AT1416" s="133" t="s">
        <v>9573</v>
      </c>
      <c r="AU1416" s="133" t="s">
        <v>1758</v>
      </c>
      <c r="AV1416" s="133" t="s">
        <v>9603</v>
      </c>
      <c r="AW1416" s="133" t="s">
        <v>9630</v>
      </c>
    </row>
    <row r="1417" spans="1:49" x14ac:dyDescent="0.25">
      <c r="A1417" s="80" t="s">
        <v>1800</v>
      </c>
      <c r="B1417" s="80" t="s">
        <v>1813</v>
      </c>
      <c r="C1417" s="80" t="s">
        <v>9697</v>
      </c>
      <c r="D1417" s="80" t="s">
        <v>9698</v>
      </c>
      <c r="E1417" s="80" t="s">
        <v>1767</v>
      </c>
      <c r="F1417" s="80" t="s">
        <v>9699</v>
      </c>
      <c r="G1417" s="80" t="s">
        <v>9700</v>
      </c>
      <c r="H1417" s="80" t="s">
        <v>9701</v>
      </c>
      <c r="I1417" s="80" t="s">
        <v>5377</v>
      </c>
      <c r="K1417" s="80" t="s">
        <v>12342</v>
      </c>
      <c r="L1417" s="80" t="s">
        <v>12254</v>
      </c>
      <c r="M1417" s="80" t="s">
        <v>12779</v>
      </c>
      <c r="N1417" s="80" t="s">
        <v>12742</v>
      </c>
      <c r="O1417" s="80" t="s">
        <v>3860</v>
      </c>
      <c r="P1417" s="80" t="s">
        <v>14059</v>
      </c>
      <c r="Q1417" s="80" t="s">
        <v>5374</v>
      </c>
      <c r="R1417" s="80" t="s">
        <v>12780</v>
      </c>
      <c r="S1417" s="80" t="s">
        <v>1759</v>
      </c>
      <c r="T1417" s="80" t="s">
        <v>1757</v>
      </c>
      <c r="U1417" s="110">
        <v>9.6</v>
      </c>
      <c r="V1417" s="110">
        <v>57.6</v>
      </c>
      <c r="W1417" s="91">
        <v>2.4</v>
      </c>
      <c r="X1417" s="91">
        <v>28.8</v>
      </c>
      <c r="Y1417" s="110" t="s">
        <v>7087</v>
      </c>
      <c r="Z1417" s="110" t="s">
        <v>1</v>
      </c>
      <c r="AB1417" s="133" t="s">
        <v>13096</v>
      </c>
      <c r="AC1417" s="133" t="s">
        <v>13096</v>
      </c>
      <c r="AD1417" s="133" t="s">
        <v>1759</v>
      </c>
      <c r="AE1417" s="79">
        <v>12</v>
      </c>
      <c r="AF1417" s="79" t="s">
        <v>11152</v>
      </c>
      <c r="AG1417" s="134">
        <v>0.875</v>
      </c>
      <c r="AH1417" s="134">
        <v>7.5</v>
      </c>
      <c r="AI1417" s="134">
        <v>14.5</v>
      </c>
      <c r="AJ1417" s="134">
        <v>0.215</v>
      </c>
      <c r="AK1417" s="134">
        <v>14.824999999999999</v>
      </c>
      <c r="AL1417" s="134">
        <v>8.4499999999999993</v>
      </c>
      <c r="AM1417" s="134">
        <v>9.0250000000000004</v>
      </c>
      <c r="AN1417" s="134">
        <v>3.17</v>
      </c>
      <c r="AO1417" s="134">
        <v>0.65400000000000003</v>
      </c>
      <c r="AP1417" s="134">
        <v>0.1</v>
      </c>
      <c r="AQ1417" s="134">
        <v>54</v>
      </c>
      <c r="AR1417" s="134">
        <v>96</v>
      </c>
      <c r="AS1417" s="134"/>
      <c r="AT1417" s="133" t="s">
        <v>7070</v>
      </c>
      <c r="AU1417" s="133" t="s">
        <v>7065</v>
      </c>
      <c r="AV1417" s="133" t="s">
        <v>9601</v>
      </c>
      <c r="AW1417" s="133" t="s">
        <v>9630</v>
      </c>
    </row>
    <row r="1418" spans="1:49" x14ac:dyDescent="0.25">
      <c r="A1418" s="80" t="s">
        <v>1779</v>
      </c>
      <c r="B1418" s="80" t="s">
        <v>1797</v>
      </c>
      <c r="C1418" s="80" t="s">
        <v>9918</v>
      </c>
      <c r="D1418" s="80" t="s">
        <v>9919</v>
      </c>
      <c r="E1418" s="80" t="s">
        <v>1788</v>
      </c>
      <c r="F1418" s="80" t="s">
        <v>9920</v>
      </c>
      <c r="G1418" s="80" t="s">
        <v>9677</v>
      </c>
      <c r="H1418" s="80" t="s">
        <v>9921</v>
      </c>
      <c r="I1418" s="80" t="s">
        <v>5377</v>
      </c>
      <c r="K1418" s="80" t="s">
        <v>1820</v>
      </c>
      <c r="L1418" s="80" t="s">
        <v>998</v>
      </c>
      <c r="M1418" s="80" t="s">
        <v>3128</v>
      </c>
      <c r="N1418" s="80" t="s">
        <v>3465</v>
      </c>
      <c r="O1418" s="80" t="s">
        <v>3523</v>
      </c>
      <c r="P1418" s="80" t="s">
        <v>5205</v>
      </c>
      <c r="Q1418" s="80" t="s">
        <v>5374</v>
      </c>
      <c r="R1418" s="80" t="s">
        <v>6718</v>
      </c>
      <c r="S1418" s="80" t="s">
        <v>1760</v>
      </c>
      <c r="T1418" s="80" t="s">
        <v>1757</v>
      </c>
      <c r="U1418" s="110">
        <v>6.2</v>
      </c>
      <c r="V1418" s="110">
        <v>37.200000000000003</v>
      </c>
      <c r="W1418" s="91">
        <v>1.55</v>
      </c>
      <c r="X1418" s="91">
        <v>18.600000000000001</v>
      </c>
      <c r="Y1418" s="110" t="s">
        <v>7087</v>
      </c>
      <c r="Z1418" s="110" t="s">
        <v>1</v>
      </c>
      <c r="AB1418" s="133" t="s">
        <v>8428</v>
      </c>
      <c r="AC1418" s="133" t="s">
        <v>8428</v>
      </c>
      <c r="AD1418" s="133" t="s">
        <v>1759</v>
      </c>
      <c r="AE1418" s="79">
        <v>12</v>
      </c>
      <c r="AF1418" s="79" t="s">
        <v>11145</v>
      </c>
      <c r="AG1418" s="134">
        <v>0.75</v>
      </c>
      <c r="AH1418" s="134">
        <v>8.875</v>
      </c>
      <c r="AI1418" s="134">
        <v>8.875</v>
      </c>
      <c r="AJ1418" s="134">
        <v>0.22500000000000001</v>
      </c>
      <c r="AK1418" s="134">
        <v>9.2200000000000006</v>
      </c>
      <c r="AL1418" s="134">
        <v>7.97</v>
      </c>
      <c r="AM1418" s="134">
        <v>9.44</v>
      </c>
      <c r="AN1418" s="134">
        <v>3.1</v>
      </c>
      <c r="AO1418" s="134">
        <v>0.40100000000000002</v>
      </c>
      <c r="AP1418" s="134">
        <v>0.5</v>
      </c>
      <c r="AQ1418" s="134">
        <v>8.75</v>
      </c>
      <c r="AR1418" s="134">
        <v>8.75</v>
      </c>
      <c r="AS1418" s="134"/>
      <c r="AT1418" s="133" t="s">
        <v>1761</v>
      </c>
      <c r="AU1418" s="133" t="s">
        <v>7065</v>
      </c>
      <c r="AV1418" s="133" t="s">
        <v>9603</v>
      </c>
      <c r="AW1418" s="133" t="s">
        <v>9630</v>
      </c>
    </row>
    <row r="1419" spans="1:49" x14ac:dyDescent="0.25">
      <c r="A1419" s="80" t="s">
        <v>1779</v>
      </c>
      <c r="B1419" s="80" t="s">
        <v>1789</v>
      </c>
      <c r="C1419" s="80" t="s">
        <v>10179</v>
      </c>
      <c r="D1419" s="80" t="s">
        <v>10180</v>
      </c>
      <c r="E1419" s="80" t="s">
        <v>1785</v>
      </c>
      <c r="F1419" s="80" t="s">
        <v>10181</v>
      </c>
      <c r="G1419" s="80" t="s">
        <v>9947</v>
      </c>
      <c r="H1419" s="80" t="s">
        <v>10182</v>
      </c>
      <c r="I1419" s="80" t="s">
        <v>9635</v>
      </c>
      <c r="K1419" s="80" t="s">
        <v>1820</v>
      </c>
      <c r="L1419" s="80" t="s">
        <v>1285</v>
      </c>
      <c r="M1419" s="80" t="s">
        <v>2845</v>
      </c>
      <c r="N1419" s="80" t="s">
        <v>3438</v>
      </c>
      <c r="O1419" s="80" t="s">
        <v>3685</v>
      </c>
      <c r="P1419" s="80" t="s">
        <v>4952</v>
      </c>
      <c r="Q1419" s="80" t="s">
        <v>5374</v>
      </c>
      <c r="R1419" s="80" t="s">
        <v>6430</v>
      </c>
      <c r="S1419" s="80" t="s">
        <v>1760</v>
      </c>
      <c r="T1419" s="80" t="s">
        <v>1757</v>
      </c>
      <c r="U1419" s="110">
        <v>7.6</v>
      </c>
      <c r="V1419" s="110">
        <v>45.6</v>
      </c>
      <c r="W1419" s="91">
        <v>3.7905000000000002</v>
      </c>
      <c r="X1419" s="91">
        <v>45.485999999999997</v>
      </c>
      <c r="Y1419" s="110" t="s">
        <v>14933</v>
      </c>
      <c r="Z1419" s="110" t="s">
        <v>1</v>
      </c>
      <c r="AB1419" s="133" t="s">
        <v>8140</v>
      </c>
      <c r="AC1419" s="133" t="s">
        <v>9327</v>
      </c>
      <c r="AD1419" s="133" t="s">
        <v>1757</v>
      </c>
      <c r="AE1419" s="79">
        <v>144</v>
      </c>
      <c r="AF1419" s="79" t="s">
        <v>11213</v>
      </c>
      <c r="AG1419" s="134">
        <v>0.52</v>
      </c>
      <c r="AH1419" s="134">
        <v>9.25</v>
      </c>
      <c r="AI1419" s="134">
        <v>5</v>
      </c>
      <c r="AJ1419" s="134">
        <v>0.20699999999999999</v>
      </c>
      <c r="AK1419" s="134">
        <v>10.42</v>
      </c>
      <c r="AL1419" s="134">
        <v>5.6</v>
      </c>
      <c r="AM1419" s="134">
        <v>5.75</v>
      </c>
      <c r="AN1419" s="134">
        <v>2.59</v>
      </c>
      <c r="AO1419" s="134">
        <v>0.19400000000000001</v>
      </c>
      <c r="AP1419" s="134">
        <v>1E-3</v>
      </c>
      <c r="AQ1419" s="134">
        <v>4.5</v>
      </c>
      <c r="AR1419" s="134">
        <v>7.25</v>
      </c>
      <c r="AS1419" s="134"/>
      <c r="AT1419" s="133" t="s">
        <v>1775</v>
      </c>
      <c r="AU1419" s="133" t="s">
        <v>1760</v>
      </c>
      <c r="AV1419" s="133" t="s">
        <v>9616</v>
      </c>
      <c r="AW1419" s="133" t="s">
        <v>9629</v>
      </c>
    </row>
    <row r="1420" spans="1:49" x14ac:dyDescent="0.25">
      <c r="A1420" s="80" t="s">
        <v>1779</v>
      </c>
      <c r="B1420" s="80" t="s">
        <v>1784</v>
      </c>
      <c r="C1420" s="80" t="s">
        <v>10227</v>
      </c>
      <c r="D1420" s="80" t="s">
        <v>10228</v>
      </c>
      <c r="E1420" s="80" t="s">
        <v>1788</v>
      </c>
      <c r="F1420" s="80" t="s">
        <v>9694</v>
      </c>
      <c r="G1420" s="80" t="s">
        <v>9695</v>
      </c>
      <c r="H1420" s="80" t="s">
        <v>9696</v>
      </c>
      <c r="I1420" s="80" t="s">
        <v>5377</v>
      </c>
      <c r="K1420" s="80" t="s">
        <v>1820</v>
      </c>
      <c r="L1420" s="80" t="s">
        <v>918</v>
      </c>
      <c r="M1420" s="80" t="s">
        <v>2479</v>
      </c>
      <c r="N1420" s="80" t="s">
        <v>3411</v>
      </c>
      <c r="O1420" s="80" t="s">
        <v>3527</v>
      </c>
      <c r="P1420" s="80" t="s">
        <v>4615</v>
      </c>
      <c r="Q1420" s="80" t="s">
        <v>5374</v>
      </c>
      <c r="R1420" s="80" t="s">
        <v>6044</v>
      </c>
      <c r="S1420" s="80" t="s">
        <v>1760</v>
      </c>
      <c r="T1420" s="80" t="s">
        <v>1757</v>
      </c>
      <c r="U1420" s="110">
        <v>5</v>
      </c>
      <c r="V1420" s="110">
        <v>30</v>
      </c>
      <c r="W1420" s="91">
        <v>1.25</v>
      </c>
      <c r="X1420" s="91">
        <v>15</v>
      </c>
      <c r="Y1420" s="110" t="s">
        <v>7087</v>
      </c>
      <c r="Z1420" s="110" t="s">
        <v>1</v>
      </c>
      <c r="AB1420" s="133" t="s">
        <v>7753</v>
      </c>
      <c r="AC1420" s="133" t="s">
        <v>7753</v>
      </c>
      <c r="AD1420" s="133" t="s">
        <v>1759</v>
      </c>
      <c r="AE1420" s="79">
        <v>12</v>
      </c>
      <c r="AF1420" s="79" t="s">
        <v>11091</v>
      </c>
      <c r="AG1420" s="134">
        <v>0.625</v>
      </c>
      <c r="AH1420" s="134">
        <v>6.875</v>
      </c>
      <c r="AI1420" s="134">
        <v>6.875</v>
      </c>
      <c r="AJ1420" s="134">
        <v>0.13100000000000001</v>
      </c>
      <c r="AK1420" s="134">
        <v>7.22</v>
      </c>
      <c r="AL1420" s="134">
        <v>6.8449999999999998</v>
      </c>
      <c r="AM1420" s="134">
        <v>7.44</v>
      </c>
      <c r="AN1420" s="134">
        <v>1.782</v>
      </c>
      <c r="AO1420" s="134">
        <v>0.21299999999999999</v>
      </c>
      <c r="AP1420" s="134">
        <v>0.5</v>
      </c>
      <c r="AQ1420" s="134">
        <v>6.875</v>
      </c>
      <c r="AR1420" s="134">
        <v>6.875</v>
      </c>
      <c r="AS1420" s="134"/>
      <c r="AT1420" s="133" t="s">
        <v>9573</v>
      </c>
      <c r="AU1420" s="133" t="s">
        <v>1758</v>
      </c>
      <c r="AV1420" s="133" t="s">
        <v>9603</v>
      </c>
      <c r="AW1420" s="133" t="s">
        <v>9630</v>
      </c>
    </row>
    <row r="1421" spans="1:49" x14ac:dyDescent="0.25">
      <c r="A1421" s="80" t="s">
        <v>1776</v>
      </c>
      <c r="B1421" s="80" t="s">
        <v>1805</v>
      </c>
      <c r="C1421" s="80" t="s">
        <v>10578</v>
      </c>
      <c r="D1421" s="80" t="s">
        <v>10579</v>
      </c>
      <c r="E1421" s="80" t="s">
        <v>1767</v>
      </c>
      <c r="F1421" s="80" t="s">
        <v>9920</v>
      </c>
      <c r="G1421" s="80" t="s">
        <v>9677</v>
      </c>
      <c r="H1421" s="80" t="s">
        <v>9921</v>
      </c>
      <c r="I1421" s="80" t="s">
        <v>5377</v>
      </c>
      <c r="K1421" s="80" t="s">
        <v>13933</v>
      </c>
      <c r="L1421" s="80" t="s">
        <v>1729</v>
      </c>
      <c r="M1421" s="80" t="s">
        <v>3256</v>
      </c>
      <c r="N1421" s="80" t="s">
        <v>3478</v>
      </c>
      <c r="O1421" s="80" t="s">
        <v>3523</v>
      </c>
      <c r="P1421" s="80" t="s">
        <v>14060</v>
      </c>
      <c r="Q1421" s="80" t="s">
        <v>5374</v>
      </c>
      <c r="R1421" s="80" t="s">
        <v>6855</v>
      </c>
      <c r="S1421" s="80" t="s">
        <v>1760</v>
      </c>
      <c r="T1421" s="80" t="s">
        <v>1757</v>
      </c>
      <c r="U1421" s="110">
        <v>6.2</v>
      </c>
      <c r="V1421" s="110">
        <v>37.200000000000003</v>
      </c>
      <c r="W1421" s="91">
        <v>1.55</v>
      </c>
      <c r="X1421" s="91">
        <v>18.600000000000001</v>
      </c>
      <c r="Y1421" s="110" t="s">
        <v>7087</v>
      </c>
      <c r="Z1421" s="110" t="s">
        <v>1</v>
      </c>
      <c r="AB1421" s="133" t="s">
        <v>8565</v>
      </c>
      <c r="AC1421" s="133" t="s">
        <v>8565</v>
      </c>
      <c r="AD1421" s="133" t="s">
        <v>1759</v>
      </c>
      <c r="AE1421" s="79">
        <v>12</v>
      </c>
      <c r="AF1421" s="79" t="s">
        <v>11145</v>
      </c>
      <c r="AG1421" s="134">
        <v>0.75</v>
      </c>
      <c r="AH1421" s="134">
        <v>8.875</v>
      </c>
      <c r="AI1421" s="134">
        <v>8.875</v>
      </c>
      <c r="AJ1421" s="134">
        <v>0.22500000000000001</v>
      </c>
      <c r="AK1421" s="134">
        <v>9.2200000000000006</v>
      </c>
      <c r="AL1421" s="134">
        <v>7.97</v>
      </c>
      <c r="AM1421" s="134">
        <v>9.44</v>
      </c>
      <c r="AN1421" s="134">
        <v>3.1</v>
      </c>
      <c r="AO1421" s="134">
        <v>0.40100000000000002</v>
      </c>
      <c r="AP1421" s="134">
        <v>0.5</v>
      </c>
      <c r="AQ1421" s="134">
        <v>8.75</v>
      </c>
      <c r="AR1421" s="134">
        <v>8.75</v>
      </c>
      <c r="AS1421" s="134">
        <v>0.03</v>
      </c>
      <c r="AT1421" s="133" t="s">
        <v>1761</v>
      </c>
      <c r="AU1421" s="133" t="s">
        <v>7065</v>
      </c>
      <c r="AV1421" s="133" t="s">
        <v>9603</v>
      </c>
      <c r="AW1421" s="133" t="s">
        <v>9630</v>
      </c>
    </row>
    <row r="1422" spans="1:49" x14ac:dyDescent="0.25">
      <c r="A1422" s="80" t="s">
        <v>1800</v>
      </c>
      <c r="B1422" s="80" t="s">
        <v>1813</v>
      </c>
      <c r="C1422" s="80" t="s">
        <v>10536</v>
      </c>
      <c r="D1422" s="80" t="s">
        <v>10537</v>
      </c>
      <c r="E1422" s="80" t="s">
        <v>1767</v>
      </c>
      <c r="F1422" s="80" t="s">
        <v>10538</v>
      </c>
      <c r="G1422" s="80" t="s">
        <v>9785</v>
      </c>
      <c r="H1422" s="80" t="s">
        <v>10539</v>
      </c>
      <c r="I1422" s="80" t="s">
        <v>5377</v>
      </c>
      <c r="K1422" s="80" t="s">
        <v>12342</v>
      </c>
      <c r="L1422" s="80" t="s">
        <v>12255</v>
      </c>
      <c r="M1422" s="80" t="s">
        <v>12781</v>
      </c>
      <c r="N1422" s="80" t="s">
        <v>12782</v>
      </c>
      <c r="O1422" s="80" t="s">
        <v>3822</v>
      </c>
      <c r="P1422" s="80" t="s">
        <v>1</v>
      </c>
      <c r="Q1422" s="80" t="s">
        <v>5374</v>
      </c>
      <c r="R1422" s="80" t="s">
        <v>12783</v>
      </c>
      <c r="S1422" s="80" t="s">
        <v>1759</v>
      </c>
      <c r="T1422" s="80" t="s">
        <v>1759</v>
      </c>
      <c r="U1422" s="110">
        <v>423.9</v>
      </c>
      <c r="V1422" s="110">
        <v>211.95</v>
      </c>
      <c r="W1422" s="91">
        <v>105.98</v>
      </c>
      <c r="X1422" s="91">
        <v>105.98</v>
      </c>
      <c r="Y1422" s="110" t="s">
        <v>7087</v>
      </c>
      <c r="Z1422" s="110" t="s">
        <v>1</v>
      </c>
      <c r="AB1422" s="133" t="s">
        <v>13097</v>
      </c>
      <c r="AC1422" s="133" t="s">
        <v>13097</v>
      </c>
      <c r="AD1422" s="133" t="s">
        <v>1759</v>
      </c>
      <c r="AE1422" s="79">
        <v>1</v>
      </c>
      <c r="AF1422" s="79" t="s">
        <v>15798</v>
      </c>
      <c r="AG1422" s="134"/>
      <c r="AH1422" s="134"/>
      <c r="AI1422" s="134"/>
      <c r="AJ1422" s="134"/>
      <c r="AK1422" s="134">
        <v>24.437999999999999</v>
      </c>
      <c r="AL1422" s="134">
        <v>15.938000000000001</v>
      </c>
      <c r="AM1422" s="134">
        <v>9.625</v>
      </c>
      <c r="AN1422" s="134">
        <v>17.146000000000001</v>
      </c>
      <c r="AO1422" s="134">
        <v>2.169</v>
      </c>
      <c r="AP1422" s="134"/>
      <c r="AQ1422" s="134"/>
      <c r="AR1422" s="134"/>
      <c r="AS1422" s="134"/>
      <c r="AT1422" s="133" t="s">
        <v>7065</v>
      </c>
      <c r="AU1422" s="133" t="s">
        <v>7065</v>
      </c>
      <c r="AV1422" s="133" t="s">
        <v>9603</v>
      </c>
      <c r="AW1422" s="133" t="s">
        <v>9630</v>
      </c>
    </row>
    <row r="1423" spans="1:49" x14ac:dyDescent="0.25">
      <c r="A1423" s="80" t="s">
        <v>1779</v>
      </c>
      <c r="B1423" s="80" t="s">
        <v>1797</v>
      </c>
      <c r="C1423" s="80" t="s">
        <v>9692</v>
      </c>
      <c r="D1423" s="80" t="s">
        <v>9693</v>
      </c>
      <c r="E1423" s="80" t="s">
        <v>1788</v>
      </c>
      <c r="F1423" s="80" t="s">
        <v>9694</v>
      </c>
      <c r="G1423" s="80" t="s">
        <v>9695</v>
      </c>
      <c r="H1423" s="80" t="s">
        <v>9696</v>
      </c>
      <c r="I1423" s="80" t="s">
        <v>5377</v>
      </c>
      <c r="K1423" s="80" t="s">
        <v>1820</v>
      </c>
      <c r="L1423" s="80" t="s">
        <v>1001</v>
      </c>
      <c r="M1423" s="80" t="s">
        <v>3129</v>
      </c>
      <c r="N1423" s="80" t="s">
        <v>3465</v>
      </c>
      <c r="O1423" s="80" t="s">
        <v>3527</v>
      </c>
      <c r="P1423" s="80" t="s">
        <v>5206</v>
      </c>
      <c r="Q1423" s="80" t="s">
        <v>5374</v>
      </c>
      <c r="R1423" s="80" t="s">
        <v>6719</v>
      </c>
      <c r="S1423" s="80" t="s">
        <v>1760</v>
      </c>
      <c r="T1423" s="80" t="s">
        <v>1757</v>
      </c>
      <c r="U1423" s="110">
        <v>5</v>
      </c>
      <c r="V1423" s="110">
        <v>30</v>
      </c>
      <c r="W1423" s="91">
        <v>1.25</v>
      </c>
      <c r="X1423" s="91">
        <v>15</v>
      </c>
      <c r="Y1423" s="110" t="s">
        <v>7087</v>
      </c>
      <c r="Z1423" s="110" t="s">
        <v>1</v>
      </c>
      <c r="AB1423" s="133" t="s">
        <v>8429</v>
      </c>
      <c r="AC1423" s="133" t="s">
        <v>8429</v>
      </c>
      <c r="AD1423" s="133" t="s">
        <v>1759</v>
      </c>
      <c r="AE1423" s="79">
        <v>12</v>
      </c>
      <c r="AF1423" s="79" t="s">
        <v>11091</v>
      </c>
      <c r="AG1423" s="134">
        <v>0.625</v>
      </c>
      <c r="AH1423" s="134">
        <v>6.875</v>
      </c>
      <c r="AI1423" s="134">
        <v>6.875</v>
      </c>
      <c r="AJ1423" s="134">
        <v>0.13100000000000001</v>
      </c>
      <c r="AK1423" s="134">
        <v>7.22</v>
      </c>
      <c r="AL1423" s="134">
        <v>6.8449999999999998</v>
      </c>
      <c r="AM1423" s="134">
        <v>7.44</v>
      </c>
      <c r="AN1423" s="134">
        <v>1.782</v>
      </c>
      <c r="AO1423" s="134">
        <v>0.21299999999999999</v>
      </c>
      <c r="AP1423" s="134">
        <v>0.5</v>
      </c>
      <c r="AQ1423" s="134">
        <v>6.875</v>
      </c>
      <c r="AR1423" s="134">
        <v>6.875</v>
      </c>
      <c r="AS1423" s="134"/>
      <c r="AT1423" s="133" t="s">
        <v>9573</v>
      </c>
      <c r="AU1423" s="133" t="s">
        <v>1758</v>
      </c>
      <c r="AV1423" s="133" t="s">
        <v>9603</v>
      </c>
      <c r="AW1423" s="133" t="s">
        <v>9630</v>
      </c>
    </row>
    <row r="1424" spans="1:49" x14ac:dyDescent="0.25">
      <c r="A1424" s="80" t="s">
        <v>1779</v>
      </c>
      <c r="B1424" s="80" t="s">
        <v>1807</v>
      </c>
      <c r="C1424" s="80" t="s">
        <v>9918</v>
      </c>
      <c r="D1424" s="80" t="s">
        <v>9919</v>
      </c>
      <c r="E1424" s="80" t="s">
        <v>1788</v>
      </c>
      <c r="F1424" s="80" t="s">
        <v>9920</v>
      </c>
      <c r="G1424" s="80" t="s">
        <v>9677</v>
      </c>
      <c r="H1424" s="80" t="s">
        <v>9921</v>
      </c>
      <c r="I1424" s="80" t="s">
        <v>5377</v>
      </c>
      <c r="K1424" s="80" t="s">
        <v>1820</v>
      </c>
      <c r="L1424" s="80" t="s">
        <v>1419</v>
      </c>
      <c r="M1424" s="80" t="s">
        <v>2849</v>
      </c>
      <c r="N1424" s="80" t="s">
        <v>3440</v>
      </c>
      <c r="O1424" s="80" t="s">
        <v>3523</v>
      </c>
      <c r="P1424" s="80" t="s">
        <v>4956</v>
      </c>
      <c r="Q1424" s="80" t="s">
        <v>5374</v>
      </c>
      <c r="R1424" s="80" t="s">
        <v>6434</v>
      </c>
      <c r="S1424" s="80" t="s">
        <v>1760</v>
      </c>
      <c r="T1424" s="80" t="s">
        <v>1757</v>
      </c>
      <c r="U1424" s="110">
        <v>6.2</v>
      </c>
      <c r="V1424" s="110">
        <v>37.200000000000003</v>
      </c>
      <c r="W1424" s="91">
        <v>1.55</v>
      </c>
      <c r="X1424" s="91">
        <v>18.600000000000001</v>
      </c>
      <c r="Y1424" s="110" t="s">
        <v>7087</v>
      </c>
      <c r="Z1424" s="110" t="s">
        <v>1</v>
      </c>
      <c r="AB1424" s="133" t="s">
        <v>8144</v>
      </c>
      <c r="AC1424" s="133" t="s">
        <v>8144</v>
      </c>
      <c r="AD1424" s="133" t="s">
        <v>1759</v>
      </c>
      <c r="AE1424" s="79">
        <v>12</v>
      </c>
      <c r="AF1424" s="79" t="s">
        <v>11145</v>
      </c>
      <c r="AG1424" s="134">
        <v>0.75</v>
      </c>
      <c r="AH1424" s="134">
        <v>8.875</v>
      </c>
      <c r="AI1424" s="134">
        <v>8.875</v>
      </c>
      <c r="AJ1424" s="134">
        <v>0.22500000000000001</v>
      </c>
      <c r="AK1424" s="134">
        <v>9.2200000000000006</v>
      </c>
      <c r="AL1424" s="134">
        <v>7.97</v>
      </c>
      <c r="AM1424" s="134">
        <v>9.44</v>
      </c>
      <c r="AN1424" s="134">
        <v>3.1</v>
      </c>
      <c r="AO1424" s="134">
        <v>0.40100000000000002</v>
      </c>
      <c r="AP1424" s="134">
        <v>0.5</v>
      </c>
      <c r="AQ1424" s="134">
        <v>8.75</v>
      </c>
      <c r="AR1424" s="134">
        <v>8.75</v>
      </c>
      <c r="AS1424" s="134"/>
      <c r="AT1424" s="133" t="s">
        <v>1761</v>
      </c>
      <c r="AU1424" s="133" t="s">
        <v>7065</v>
      </c>
      <c r="AV1424" s="133" t="s">
        <v>9603</v>
      </c>
      <c r="AW1424" s="133" t="s">
        <v>9630</v>
      </c>
    </row>
    <row r="1425" spans="1:49" x14ac:dyDescent="0.25">
      <c r="A1425" s="80" t="s">
        <v>1776</v>
      </c>
      <c r="B1425" s="80" t="s">
        <v>1808</v>
      </c>
      <c r="C1425" s="80" t="s">
        <v>10536</v>
      </c>
      <c r="D1425" s="80" t="s">
        <v>10537</v>
      </c>
      <c r="E1425" s="80" t="s">
        <v>1767</v>
      </c>
      <c r="F1425" s="80" t="s">
        <v>10538</v>
      </c>
      <c r="G1425" s="80" t="s">
        <v>9785</v>
      </c>
      <c r="H1425" s="80" t="s">
        <v>10539</v>
      </c>
      <c r="I1425" s="80" t="s">
        <v>5377</v>
      </c>
      <c r="K1425" s="80" t="s">
        <v>12327</v>
      </c>
      <c r="L1425" s="80" t="s">
        <v>1730</v>
      </c>
      <c r="M1425" s="80" t="s">
        <v>3257</v>
      </c>
      <c r="N1425" s="80" t="s">
        <v>3479</v>
      </c>
      <c r="O1425" s="80" t="s">
        <v>3822</v>
      </c>
      <c r="P1425" s="80" t="s">
        <v>1</v>
      </c>
      <c r="Q1425" s="80" t="s">
        <v>5374</v>
      </c>
      <c r="R1425" s="80" t="s">
        <v>6856</v>
      </c>
      <c r="S1425" s="80" t="s">
        <v>1759</v>
      </c>
      <c r="T1425" s="80" t="s">
        <v>1759</v>
      </c>
      <c r="U1425" s="110">
        <v>423.9</v>
      </c>
      <c r="V1425" s="110">
        <v>211.95</v>
      </c>
      <c r="W1425" s="91">
        <v>105.98</v>
      </c>
      <c r="X1425" s="91">
        <v>105.98</v>
      </c>
      <c r="Y1425" s="110" t="s">
        <v>7087</v>
      </c>
      <c r="Z1425" s="110" t="s">
        <v>1</v>
      </c>
      <c r="AB1425" s="133" t="s">
        <v>8566</v>
      </c>
      <c r="AC1425" s="133" t="s">
        <v>8566</v>
      </c>
      <c r="AD1425" s="133" t="s">
        <v>1759</v>
      </c>
      <c r="AE1425" s="79">
        <v>1</v>
      </c>
      <c r="AF1425" s="79" t="s">
        <v>15798</v>
      </c>
      <c r="AG1425" s="134"/>
      <c r="AH1425" s="134"/>
      <c r="AI1425" s="134"/>
      <c r="AJ1425" s="134"/>
      <c r="AK1425" s="134">
        <v>24.437999999999999</v>
      </c>
      <c r="AL1425" s="134">
        <v>15.938000000000001</v>
      </c>
      <c r="AM1425" s="134">
        <v>9.625</v>
      </c>
      <c r="AN1425" s="134">
        <v>13.44</v>
      </c>
      <c r="AO1425" s="134">
        <v>2.169</v>
      </c>
      <c r="AP1425" s="134"/>
      <c r="AQ1425" s="134"/>
      <c r="AR1425" s="134"/>
      <c r="AS1425" s="134"/>
      <c r="AT1425" s="133" t="s">
        <v>7065</v>
      </c>
      <c r="AU1425" s="133" t="s">
        <v>7065</v>
      </c>
      <c r="AV1425" s="133" t="s">
        <v>9601</v>
      </c>
      <c r="AW1425" s="133" t="s">
        <v>9630</v>
      </c>
    </row>
    <row r="1426" spans="1:49" x14ac:dyDescent="0.25">
      <c r="A1426" s="80" t="s">
        <v>1800</v>
      </c>
      <c r="B1426" s="80" t="s">
        <v>1813</v>
      </c>
      <c r="C1426" s="80" t="s">
        <v>10540</v>
      </c>
      <c r="D1426" s="80" t="s">
        <v>10541</v>
      </c>
      <c r="E1426" s="80" t="s">
        <v>1767</v>
      </c>
      <c r="F1426" s="80" t="s">
        <v>10542</v>
      </c>
      <c r="G1426" s="80" t="s">
        <v>9785</v>
      </c>
      <c r="H1426" s="80" t="s">
        <v>10543</v>
      </c>
      <c r="I1426" s="80" t="s">
        <v>5377</v>
      </c>
      <c r="K1426" s="80" t="s">
        <v>12342</v>
      </c>
      <c r="L1426" s="80" t="s">
        <v>12257</v>
      </c>
      <c r="M1426" s="80" t="s">
        <v>12791</v>
      </c>
      <c r="N1426" s="80" t="s">
        <v>12782</v>
      </c>
      <c r="O1426" s="80" t="s">
        <v>3825</v>
      </c>
      <c r="P1426" s="80" t="s">
        <v>1</v>
      </c>
      <c r="Q1426" s="80" t="s">
        <v>5374</v>
      </c>
      <c r="R1426" s="80" t="s">
        <v>12792</v>
      </c>
      <c r="S1426" s="80" t="s">
        <v>1759</v>
      </c>
      <c r="T1426" s="80" t="s">
        <v>1759</v>
      </c>
      <c r="U1426" s="110">
        <v>800.25</v>
      </c>
      <c r="V1426" s="110">
        <v>400.125</v>
      </c>
      <c r="W1426" s="91">
        <v>200.0625</v>
      </c>
      <c r="X1426" s="91">
        <v>200.0625</v>
      </c>
      <c r="Y1426" s="110" t="s">
        <v>7087</v>
      </c>
      <c r="Z1426" s="110" t="s">
        <v>1</v>
      </c>
      <c r="AB1426" s="133" t="s">
        <v>13099</v>
      </c>
      <c r="AC1426" s="133" t="s">
        <v>13099</v>
      </c>
      <c r="AD1426" s="133" t="s">
        <v>1759</v>
      </c>
      <c r="AE1426" s="79">
        <v>1</v>
      </c>
      <c r="AF1426" s="79" t="s">
        <v>15798</v>
      </c>
      <c r="AG1426" s="134"/>
      <c r="AH1426" s="134"/>
      <c r="AI1426" s="134"/>
      <c r="AJ1426" s="134"/>
      <c r="AK1426" s="134">
        <v>48.314999999999998</v>
      </c>
      <c r="AL1426" s="134">
        <v>16.22</v>
      </c>
      <c r="AM1426" s="134">
        <v>9.5950000000000006</v>
      </c>
      <c r="AN1426" s="134">
        <v>34.598999999999997</v>
      </c>
      <c r="AO1426" s="134">
        <v>4.351</v>
      </c>
      <c r="AP1426" s="134">
        <v>20.25</v>
      </c>
      <c r="AQ1426" s="134">
        <v>15.75</v>
      </c>
      <c r="AR1426" s="134">
        <v>58</v>
      </c>
      <c r="AS1426" s="134"/>
      <c r="AT1426" s="133" t="s">
        <v>1764</v>
      </c>
      <c r="AU1426" s="133" t="s">
        <v>1769</v>
      </c>
      <c r="AV1426" s="133" t="s">
        <v>9603</v>
      </c>
      <c r="AW1426" s="133" t="s">
        <v>9630</v>
      </c>
    </row>
    <row r="1427" spans="1:49" x14ac:dyDescent="0.25">
      <c r="A1427" s="80" t="s">
        <v>1779</v>
      </c>
      <c r="B1427" s="80" t="s">
        <v>1784</v>
      </c>
      <c r="C1427" s="80" t="s">
        <v>10229</v>
      </c>
      <c r="D1427" s="80" t="s">
        <v>10230</v>
      </c>
      <c r="E1427" s="80" t="s">
        <v>1788</v>
      </c>
      <c r="F1427" s="80" t="s">
        <v>9731</v>
      </c>
      <c r="G1427" s="80" t="s">
        <v>9668</v>
      </c>
      <c r="H1427" s="80" t="s">
        <v>9732</v>
      </c>
      <c r="I1427" s="80" t="s">
        <v>5377</v>
      </c>
      <c r="K1427" s="80" t="s">
        <v>1820</v>
      </c>
      <c r="L1427" s="80" t="s">
        <v>1409</v>
      </c>
      <c r="M1427" s="80" t="s">
        <v>2480</v>
      </c>
      <c r="N1427" s="80" t="s">
        <v>3411</v>
      </c>
      <c r="O1427" s="80" t="s">
        <v>3547</v>
      </c>
      <c r="P1427" s="80" t="s">
        <v>4616</v>
      </c>
      <c r="Q1427" s="80" t="s">
        <v>5374</v>
      </c>
      <c r="R1427" s="80" t="s">
        <v>6045</v>
      </c>
      <c r="S1427" s="80" t="s">
        <v>1765</v>
      </c>
      <c r="T1427" s="80" t="s">
        <v>1757</v>
      </c>
      <c r="U1427" s="110">
        <v>6.2</v>
      </c>
      <c r="V1427" s="110">
        <v>37.200000000000003</v>
      </c>
      <c r="W1427" s="91">
        <v>1.55</v>
      </c>
      <c r="X1427" s="91">
        <v>18.600000000000001</v>
      </c>
      <c r="Y1427" s="110" t="s">
        <v>7087</v>
      </c>
      <c r="Z1427" s="110" t="s">
        <v>1</v>
      </c>
      <c r="AB1427" s="133" t="s">
        <v>7754</v>
      </c>
      <c r="AC1427" s="133" t="s">
        <v>7754</v>
      </c>
      <c r="AD1427" s="133" t="s">
        <v>1759</v>
      </c>
      <c r="AE1427" s="79">
        <v>12</v>
      </c>
      <c r="AF1427" s="79" t="s">
        <v>11113</v>
      </c>
      <c r="AG1427" s="134">
        <v>0.625</v>
      </c>
      <c r="AH1427" s="134">
        <v>6.5</v>
      </c>
      <c r="AI1427" s="134">
        <v>6.5</v>
      </c>
      <c r="AJ1427" s="134">
        <v>0.13900000000000001</v>
      </c>
      <c r="AK1427" s="134">
        <v>10.845000000000001</v>
      </c>
      <c r="AL1427" s="134">
        <v>6.8449999999999998</v>
      </c>
      <c r="AM1427" s="134">
        <v>6.8150000000000004</v>
      </c>
      <c r="AN1427" s="134">
        <v>1.9610000000000001</v>
      </c>
      <c r="AO1427" s="134">
        <v>0.29299999999999998</v>
      </c>
      <c r="AP1427" s="134">
        <v>5.5E-2</v>
      </c>
      <c r="AQ1427" s="134">
        <v>12.875</v>
      </c>
      <c r="AR1427" s="134">
        <v>12.75</v>
      </c>
      <c r="AS1427" s="134">
        <v>8.9999999999999993E-3</v>
      </c>
      <c r="AT1427" s="133" t="s">
        <v>1761</v>
      </c>
      <c r="AU1427" s="133" t="s">
        <v>7077</v>
      </c>
      <c r="AV1427" s="133" t="s">
        <v>9601</v>
      </c>
      <c r="AW1427" s="133" t="s">
        <v>9630</v>
      </c>
    </row>
    <row r="1428" spans="1:49" x14ac:dyDescent="0.25">
      <c r="A1428" s="80" t="s">
        <v>1779</v>
      </c>
      <c r="B1428" s="80" t="s">
        <v>1797</v>
      </c>
      <c r="C1428" s="80" t="s">
        <v>9780</v>
      </c>
      <c r="D1428" s="80" t="s">
        <v>9730</v>
      </c>
      <c r="E1428" s="80" t="s">
        <v>1788</v>
      </c>
      <c r="F1428" s="80" t="s">
        <v>9731</v>
      </c>
      <c r="G1428" s="80" t="s">
        <v>9668</v>
      </c>
      <c r="H1428" s="80" t="s">
        <v>9732</v>
      </c>
      <c r="I1428" s="80" t="s">
        <v>5377</v>
      </c>
      <c r="K1428" s="80" t="s">
        <v>1820</v>
      </c>
      <c r="L1428" s="80" t="s">
        <v>1003</v>
      </c>
      <c r="M1428" s="80" t="s">
        <v>3130</v>
      </c>
      <c r="N1428" s="80" t="s">
        <v>3465</v>
      </c>
      <c r="O1428" s="80" t="s">
        <v>3547</v>
      </c>
      <c r="P1428" s="80" t="s">
        <v>5207</v>
      </c>
      <c r="Q1428" s="80" t="s">
        <v>5374</v>
      </c>
      <c r="R1428" s="80" t="s">
        <v>6720</v>
      </c>
      <c r="S1428" s="80" t="s">
        <v>1765</v>
      </c>
      <c r="T1428" s="80" t="s">
        <v>1757</v>
      </c>
      <c r="U1428" s="110">
        <v>6.2</v>
      </c>
      <c r="V1428" s="110">
        <v>37.200000000000003</v>
      </c>
      <c r="W1428" s="91">
        <v>1.55</v>
      </c>
      <c r="X1428" s="91">
        <v>18.600000000000001</v>
      </c>
      <c r="Y1428" s="110" t="s">
        <v>7087</v>
      </c>
      <c r="Z1428" s="110" t="s">
        <v>1</v>
      </c>
      <c r="AB1428" s="133" t="s">
        <v>8430</v>
      </c>
      <c r="AC1428" s="133" t="s">
        <v>8430</v>
      </c>
      <c r="AD1428" s="133" t="s">
        <v>1759</v>
      </c>
      <c r="AE1428" s="79">
        <v>12</v>
      </c>
      <c r="AF1428" s="79" t="s">
        <v>11113</v>
      </c>
      <c r="AG1428" s="134">
        <v>0.625</v>
      </c>
      <c r="AH1428" s="134">
        <v>6.5</v>
      </c>
      <c r="AI1428" s="134">
        <v>6.5</v>
      </c>
      <c r="AJ1428" s="134">
        <v>0.13900000000000001</v>
      </c>
      <c r="AK1428" s="134">
        <v>10.845000000000001</v>
      </c>
      <c r="AL1428" s="134">
        <v>6.8449999999999998</v>
      </c>
      <c r="AM1428" s="134">
        <v>6.8150000000000004</v>
      </c>
      <c r="AN1428" s="134">
        <v>1.9610000000000001</v>
      </c>
      <c r="AO1428" s="134">
        <v>0.29299999999999998</v>
      </c>
      <c r="AP1428" s="134">
        <v>5.5E-2</v>
      </c>
      <c r="AQ1428" s="134">
        <v>12.875</v>
      </c>
      <c r="AR1428" s="134">
        <v>12.75</v>
      </c>
      <c r="AS1428" s="134">
        <v>8.9999999999999993E-3</v>
      </c>
      <c r="AT1428" s="133" t="s">
        <v>1761</v>
      </c>
      <c r="AU1428" s="133" t="s">
        <v>7077</v>
      </c>
      <c r="AV1428" s="133" t="s">
        <v>9601</v>
      </c>
      <c r="AW1428" s="133" t="s">
        <v>9630</v>
      </c>
    </row>
    <row r="1429" spans="1:49" x14ac:dyDescent="0.25">
      <c r="A1429" s="80" t="s">
        <v>1800</v>
      </c>
      <c r="B1429" s="80" t="s">
        <v>1813</v>
      </c>
      <c r="C1429" s="80" t="s">
        <v>10231</v>
      </c>
      <c r="D1429" s="80" t="s">
        <v>10232</v>
      </c>
      <c r="E1429" s="80" t="s">
        <v>1767</v>
      </c>
      <c r="F1429" s="80" t="s">
        <v>9743</v>
      </c>
      <c r="G1429" s="80" t="s">
        <v>9744</v>
      </c>
      <c r="H1429" s="80" t="s">
        <v>9732</v>
      </c>
      <c r="I1429" s="80" t="s">
        <v>5377</v>
      </c>
      <c r="K1429" s="80" t="s">
        <v>12342</v>
      </c>
      <c r="L1429" s="80" t="s">
        <v>12259</v>
      </c>
      <c r="M1429" s="80" t="s">
        <v>12795</v>
      </c>
      <c r="N1429" s="80" t="s">
        <v>12782</v>
      </c>
      <c r="O1429" s="80" t="s">
        <v>12796</v>
      </c>
      <c r="P1429" s="80" t="s">
        <v>14061</v>
      </c>
      <c r="Q1429" s="80" t="s">
        <v>5374</v>
      </c>
      <c r="R1429" s="80" t="s">
        <v>12797</v>
      </c>
      <c r="S1429" s="80" t="s">
        <v>1765</v>
      </c>
      <c r="T1429" s="80" t="s">
        <v>1757</v>
      </c>
      <c r="U1429" s="110">
        <v>5.05</v>
      </c>
      <c r="V1429" s="110">
        <v>30.3</v>
      </c>
      <c r="W1429" s="91">
        <v>1.2625</v>
      </c>
      <c r="X1429" s="91">
        <v>15.15</v>
      </c>
      <c r="Y1429" s="110" t="s">
        <v>7087</v>
      </c>
      <c r="Z1429" s="110" t="s">
        <v>1</v>
      </c>
      <c r="AB1429" s="133" t="s">
        <v>13101</v>
      </c>
      <c r="AC1429" s="133" t="s">
        <v>13101</v>
      </c>
      <c r="AD1429" s="133" t="s">
        <v>1759</v>
      </c>
      <c r="AE1429" s="79">
        <v>12</v>
      </c>
      <c r="AF1429" s="79" t="s">
        <v>11127</v>
      </c>
      <c r="AG1429" s="134">
        <v>0.625</v>
      </c>
      <c r="AH1429" s="134">
        <v>5</v>
      </c>
      <c r="AI1429" s="134">
        <v>5</v>
      </c>
      <c r="AJ1429" s="134">
        <v>0.09</v>
      </c>
      <c r="AK1429" s="134">
        <v>10.125</v>
      </c>
      <c r="AL1429" s="134">
        <v>5.375</v>
      </c>
      <c r="AM1429" s="134">
        <v>5.5</v>
      </c>
      <c r="AN1429" s="134">
        <v>1.25</v>
      </c>
      <c r="AO1429" s="134">
        <v>0.17299999999999999</v>
      </c>
      <c r="AP1429" s="134">
        <v>5.5E-2</v>
      </c>
      <c r="AQ1429" s="134">
        <v>10</v>
      </c>
      <c r="AR1429" s="134">
        <v>10</v>
      </c>
      <c r="AS1429" s="134">
        <v>6.0000000000000001E-3</v>
      </c>
      <c r="AT1429" s="133" t="s">
        <v>1768</v>
      </c>
      <c r="AU1429" s="133" t="s">
        <v>1760</v>
      </c>
      <c r="AV1429" s="133" t="s">
        <v>9601</v>
      </c>
      <c r="AW1429" s="133" t="s">
        <v>9630</v>
      </c>
    </row>
    <row r="1430" spans="1:49" x14ac:dyDescent="0.25">
      <c r="A1430" s="80" t="s">
        <v>1776</v>
      </c>
      <c r="B1430" s="80" t="s">
        <v>1808</v>
      </c>
      <c r="C1430" s="80" t="s">
        <v>10540</v>
      </c>
      <c r="D1430" s="80" t="s">
        <v>10541</v>
      </c>
      <c r="E1430" s="80" t="s">
        <v>1767</v>
      </c>
      <c r="F1430" s="80" t="s">
        <v>10542</v>
      </c>
      <c r="G1430" s="80" t="s">
        <v>9785</v>
      </c>
      <c r="H1430" s="80" t="s">
        <v>10543</v>
      </c>
      <c r="I1430" s="80" t="s">
        <v>5377</v>
      </c>
      <c r="K1430" s="80" t="s">
        <v>13933</v>
      </c>
      <c r="L1430" s="80" t="s">
        <v>1731</v>
      </c>
      <c r="M1430" s="80" t="s">
        <v>3258</v>
      </c>
      <c r="N1430" s="80" t="s">
        <v>3479</v>
      </c>
      <c r="O1430" s="80" t="s">
        <v>3825</v>
      </c>
      <c r="P1430" s="80" t="s">
        <v>1</v>
      </c>
      <c r="Q1430" s="80" t="s">
        <v>5374</v>
      </c>
      <c r="R1430" s="80" t="s">
        <v>6857</v>
      </c>
      <c r="S1430" s="80" t="s">
        <v>1759</v>
      </c>
      <c r="T1430" s="80" t="s">
        <v>1759</v>
      </c>
      <c r="U1430" s="110">
        <v>800.25</v>
      </c>
      <c r="V1430" s="110">
        <v>400.125</v>
      </c>
      <c r="W1430" s="91">
        <v>200.0625</v>
      </c>
      <c r="X1430" s="91">
        <v>200.0625</v>
      </c>
      <c r="Y1430" s="110" t="s">
        <v>7087</v>
      </c>
      <c r="Z1430" s="110" t="s">
        <v>1</v>
      </c>
      <c r="AB1430" s="133" t="s">
        <v>8567</v>
      </c>
      <c r="AC1430" s="133" t="s">
        <v>8567</v>
      </c>
      <c r="AD1430" s="133" t="s">
        <v>1759</v>
      </c>
      <c r="AE1430" s="79">
        <v>1</v>
      </c>
      <c r="AF1430" s="79" t="s">
        <v>15798</v>
      </c>
      <c r="AG1430" s="134"/>
      <c r="AH1430" s="134"/>
      <c r="AI1430" s="134"/>
      <c r="AJ1430" s="134"/>
      <c r="AK1430" s="134">
        <v>48.314999999999998</v>
      </c>
      <c r="AL1430" s="134">
        <v>16.22</v>
      </c>
      <c r="AM1430" s="134">
        <v>9.5950000000000006</v>
      </c>
      <c r="AN1430" s="134">
        <v>27.15</v>
      </c>
      <c r="AO1430" s="134">
        <v>4.351</v>
      </c>
      <c r="AP1430" s="134"/>
      <c r="AQ1430" s="134"/>
      <c r="AR1430" s="134"/>
      <c r="AS1430" s="134"/>
      <c r="AT1430" s="133" t="s">
        <v>1764</v>
      </c>
      <c r="AU1430" s="133" t="s">
        <v>1769</v>
      </c>
      <c r="AV1430" s="133" t="s">
        <v>9601</v>
      </c>
      <c r="AW1430" s="133" t="s">
        <v>9630</v>
      </c>
    </row>
    <row r="1431" spans="1:49" x14ac:dyDescent="0.25">
      <c r="A1431" s="80" t="s">
        <v>1779</v>
      </c>
      <c r="B1431" s="80" t="s">
        <v>1807</v>
      </c>
      <c r="C1431" s="80" t="s">
        <v>9692</v>
      </c>
      <c r="D1431" s="80" t="s">
        <v>9693</v>
      </c>
      <c r="E1431" s="80" t="s">
        <v>1788</v>
      </c>
      <c r="F1431" s="80" t="s">
        <v>9694</v>
      </c>
      <c r="G1431" s="80" t="s">
        <v>9695</v>
      </c>
      <c r="H1431" s="80" t="s">
        <v>9696</v>
      </c>
      <c r="I1431" s="80" t="s">
        <v>5377</v>
      </c>
      <c r="K1431" s="80" t="s">
        <v>1820</v>
      </c>
      <c r="L1431" s="80" t="s">
        <v>1180</v>
      </c>
      <c r="M1431" s="80" t="s">
        <v>2850</v>
      </c>
      <c r="N1431" s="80" t="s">
        <v>3440</v>
      </c>
      <c r="O1431" s="80" t="s">
        <v>3527</v>
      </c>
      <c r="P1431" s="80" t="s">
        <v>4957</v>
      </c>
      <c r="Q1431" s="80" t="s">
        <v>5374</v>
      </c>
      <c r="R1431" s="80" t="s">
        <v>6435</v>
      </c>
      <c r="S1431" s="80" t="s">
        <v>1760</v>
      </c>
      <c r="T1431" s="80" t="s">
        <v>1757</v>
      </c>
      <c r="U1431" s="110">
        <v>5</v>
      </c>
      <c r="V1431" s="110">
        <v>30</v>
      </c>
      <c r="W1431" s="91">
        <v>1.25</v>
      </c>
      <c r="X1431" s="91">
        <v>15</v>
      </c>
      <c r="Y1431" s="110" t="s">
        <v>7087</v>
      </c>
      <c r="Z1431" s="110" t="s">
        <v>1</v>
      </c>
      <c r="AB1431" s="133" t="s">
        <v>8145</v>
      </c>
      <c r="AC1431" s="133" t="s">
        <v>8145</v>
      </c>
      <c r="AD1431" s="133" t="s">
        <v>1759</v>
      </c>
      <c r="AE1431" s="79">
        <v>12</v>
      </c>
      <c r="AF1431" s="79" t="s">
        <v>11091</v>
      </c>
      <c r="AG1431" s="134">
        <v>0.625</v>
      </c>
      <c r="AH1431" s="134">
        <v>6.875</v>
      </c>
      <c r="AI1431" s="134">
        <v>6.875</v>
      </c>
      <c r="AJ1431" s="134">
        <v>0.13100000000000001</v>
      </c>
      <c r="AK1431" s="134">
        <v>7.22</v>
      </c>
      <c r="AL1431" s="134">
        <v>6.8449999999999998</v>
      </c>
      <c r="AM1431" s="134">
        <v>7.44</v>
      </c>
      <c r="AN1431" s="134">
        <v>1.782</v>
      </c>
      <c r="AO1431" s="134">
        <v>0.21299999999999999</v>
      </c>
      <c r="AP1431" s="134">
        <v>0.5</v>
      </c>
      <c r="AQ1431" s="134">
        <v>6.875</v>
      </c>
      <c r="AR1431" s="134">
        <v>6.875</v>
      </c>
      <c r="AS1431" s="134"/>
      <c r="AT1431" s="133" t="s">
        <v>9573</v>
      </c>
      <c r="AU1431" s="133" t="s">
        <v>1758</v>
      </c>
      <c r="AV1431" s="133" t="s">
        <v>9603</v>
      </c>
      <c r="AW1431" s="133" t="s">
        <v>9630</v>
      </c>
    </row>
    <row r="1432" spans="1:49" x14ac:dyDescent="0.25">
      <c r="A1432" s="80" t="s">
        <v>1779</v>
      </c>
      <c r="B1432" s="80" t="s">
        <v>1784</v>
      </c>
      <c r="C1432" s="80" t="s">
        <v>9780</v>
      </c>
      <c r="D1432" s="80" t="s">
        <v>9730</v>
      </c>
      <c r="E1432" s="80" t="s">
        <v>1788</v>
      </c>
      <c r="F1432" s="80" t="s">
        <v>9731</v>
      </c>
      <c r="G1432" s="80" t="s">
        <v>9668</v>
      </c>
      <c r="H1432" s="80" t="s">
        <v>9732</v>
      </c>
      <c r="I1432" s="80" t="s">
        <v>5377</v>
      </c>
      <c r="K1432" s="80" t="s">
        <v>1820</v>
      </c>
      <c r="L1432" s="80" t="s">
        <v>920</v>
      </c>
      <c r="M1432" s="80" t="s">
        <v>2482</v>
      </c>
      <c r="N1432" s="80" t="s">
        <v>3411</v>
      </c>
      <c r="O1432" s="80" t="s">
        <v>3691</v>
      </c>
      <c r="P1432" s="80" t="s">
        <v>4618</v>
      </c>
      <c r="Q1432" s="80" t="s">
        <v>5374</v>
      </c>
      <c r="R1432" s="80" t="s">
        <v>6047</v>
      </c>
      <c r="S1432" s="80" t="s">
        <v>1765</v>
      </c>
      <c r="T1432" s="80" t="s">
        <v>1757</v>
      </c>
      <c r="U1432" s="110">
        <v>6.2</v>
      </c>
      <c r="V1432" s="110">
        <v>37.200000000000003</v>
      </c>
      <c r="W1432" s="91">
        <v>1.55</v>
      </c>
      <c r="X1432" s="91">
        <v>18.600000000000001</v>
      </c>
      <c r="Y1432" s="110" t="s">
        <v>7087</v>
      </c>
      <c r="Z1432" s="110" t="s">
        <v>1</v>
      </c>
      <c r="AB1432" s="133" t="s">
        <v>7756</v>
      </c>
      <c r="AC1432" s="133" t="s">
        <v>7756</v>
      </c>
      <c r="AD1432" s="133" t="s">
        <v>1759</v>
      </c>
      <c r="AE1432" s="79">
        <v>12</v>
      </c>
      <c r="AF1432" s="79" t="s">
        <v>11113</v>
      </c>
      <c r="AG1432" s="134">
        <v>0.625</v>
      </c>
      <c r="AH1432" s="134">
        <v>6.5</v>
      </c>
      <c r="AI1432" s="134">
        <v>6.5</v>
      </c>
      <c r="AJ1432" s="134">
        <v>0.13900000000000001</v>
      </c>
      <c r="AK1432" s="134">
        <v>10.845000000000001</v>
      </c>
      <c r="AL1432" s="134">
        <v>6.8449999999999998</v>
      </c>
      <c r="AM1432" s="134">
        <v>6.8150000000000004</v>
      </c>
      <c r="AN1432" s="134">
        <v>1.9610000000000001</v>
      </c>
      <c r="AO1432" s="134">
        <v>0.29299999999999998</v>
      </c>
      <c r="AP1432" s="134">
        <v>5.5E-2</v>
      </c>
      <c r="AQ1432" s="134">
        <v>12.875</v>
      </c>
      <c r="AR1432" s="134">
        <v>12.75</v>
      </c>
      <c r="AS1432" s="134">
        <v>8.9999999999999993E-3</v>
      </c>
      <c r="AT1432" s="133" t="s">
        <v>1761</v>
      </c>
      <c r="AU1432" s="133" t="s">
        <v>7077</v>
      </c>
      <c r="AV1432" s="133" t="s">
        <v>9601</v>
      </c>
      <c r="AW1432" s="133" t="s">
        <v>9630</v>
      </c>
    </row>
    <row r="1433" spans="1:49" x14ac:dyDescent="0.25">
      <c r="A1433" s="80" t="s">
        <v>1779</v>
      </c>
      <c r="B1433" s="80" t="s">
        <v>1797</v>
      </c>
      <c r="C1433" s="80" t="s">
        <v>9564</v>
      </c>
      <c r="D1433" s="80" t="s">
        <v>9742</v>
      </c>
      <c r="E1433" s="80" t="s">
        <v>1788</v>
      </c>
      <c r="F1433" s="80" t="s">
        <v>9743</v>
      </c>
      <c r="G1433" s="80" t="s">
        <v>9744</v>
      </c>
      <c r="H1433" s="80" t="s">
        <v>9732</v>
      </c>
      <c r="I1433" s="80" t="s">
        <v>5377</v>
      </c>
      <c r="K1433" s="80" t="s">
        <v>1820</v>
      </c>
      <c r="L1433" s="80" t="s">
        <v>818</v>
      </c>
      <c r="M1433" s="80" t="s">
        <v>3132</v>
      </c>
      <c r="N1433" s="80" t="s">
        <v>3465</v>
      </c>
      <c r="O1433" s="80" t="s">
        <v>3537</v>
      </c>
      <c r="P1433" s="80" t="s">
        <v>5209</v>
      </c>
      <c r="Q1433" s="80" t="s">
        <v>5374</v>
      </c>
      <c r="R1433" s="80" t="s">
        <v>6722</v>
      </c>
      <c r="S1433" s="80" t="s">
        <v>1765</v>
      </c>
      <c r="T1433" s="80" t="s">
        <v>1757</v>
      </c>
      <c r="U1433" s="110">
        <v>5.05</v>
      </c>
      <c r="V1433" s="110">
        <v>30.3</v>
      </c>
      <c r="W1433" s="91">
        <v>1.2625</v>
      </c>
      <c r="X1433" s="91">
        <v>15.15</v>
      </c>
      <c r="Y1433" s="110" t="s">
        <v>7087</v>
      </c>
      <c r="Z1433" s="110" t="s">
        <v>1</v>
      </c>
      <c r="AB1433" s="133" t="s">
        <v>8432</v>
      </c>
      <c r="AC1433" s="133" t="s">
        <v>8432</v>
      </c>
      <c r="AD1433" s="133" t="s">
        <v>1759</v>
      </c>
      <c r="AE1433" s="79">
        <v>12</v>
      </c>
      <c r="AF1433" s="79" t="s">
        <v>11127</v>
      </c>
      <c r="AG1433" s="134">
        <v>0.625</v>
      </c>
      <c r="AH1433" s="134">
        <v>5</v>
      </c>
      <c r="AI1433" s="134">
        <v>5</v>
      </c>
      <c r="AJ1433" s="134">
        <v>0.09</v>
      </c>
      <c r="AK1433" s="134">
        <v>10.125</v>
      </c>
      <c r="AL1433" s="134">
        <v>5.375</v>
      </c>
      <c r="AM1433" s="134">
        <v>5.5</v>
      </c>
      <c r="AN1433" s="134">
        <v>1.25</v>
      </c>
      <c r="AO1433" s="134">
        <v>0.17299999999999999</v>
      </c>
      <c r="AP1433" s="134">
        <v>5.5E-2</v>
      </c>
      <c r="AQ1433" s="134">
        <v>10</v>
      </c>
      <c r="AR1433" s="134">
        <v>10</v>
      </c>
      <c r="AS1433" s="134">
        <v>6.0000000000000001E-3</v>
      </c>
      <c r="AT1433" s="133" t="s">
        <v>1768</v>
      </c>
      <c r="AU1433" s="133" t="s">
        <v>1760</v>
      </c>
      <c r="AV1433" s="133" t="s">
        <v>9601</v>
      </c>
      <c r="AW1433" s="133" t="s">
        <v>9630</v>
      </c>
    </row>
    <row r="1434" spans="1:49" x14ac:dyDescent="0.25">
      <c r="A1434" s="80" t="s">
        <v>1800</v>
      </c>
      <c r="B1434" s="80" t="s">
        <v>1813</v>
      </c>
      <c r="C1434" s="80" t="s">
        <v>10231</v>
      </c>
      <c r="D1434" s="80" t="s">
        <v>10232</v>
      </c>
      <c r="E1434" s="80" t="s">
        <v>1767</v>
      </c>
      <c r="F1434" s="80" t="s">
        <v>9743</v>
      </c>
      <c r="G1434" s="80" t="s">
        <v>9744</v>
      </c>
      <c r="H1434" s="80" t="s">
        <v>9732</v>
      </c>
      <c r="I1434" s="80" t="s">
        <v>5377</v>
      </c>
      <c r="K1434" s="80" t="s">
        <v>12342</v>
      </c>
      <c r="L1434" s="80" t="s">
        <v>12261</v>
      </c>
      <c r="M1434" s="80" t="s">
        <v>12800</v>
      </c>
      <c r="N1434" s="80" t="s">
        <v>12782</v>
      </c>
      <c r="O1434" s="80" t="s">
        <v>12801</v>
      </c>
      <c r="P1434" s="80" t="s">
        <v>14062</v>
      </c>
      <c r="Q1434" s="80" t="s">
        <v>5374</v>
      </c>
      <c r="R1434" s="80" t="s">
        <v>12802</v>
      </c>
      <c r="S1434" s="80" t="s">
        <v>1765</v>
      </c>
      <c r="T1434" s="80" t="s">
        <v>1757</v>
      </c>
      <c r="U1434" s="110">
        <v>5.05</v>
      </c>
      <c r="V1434" s="110">
        <v>30.3</v>
      </c>
      <c r="W1434" s="91">
        <v>1.2625</v>
      </c>
      <c r="X1434" s="91">
        <v>15.15</v>
      </c>
      <c r="Y1434" s="110" t="s">
        <v>7087</v>
      </c>
      <c r="Z1434" s="110" t="s">
        <v>1</v>
      </c>
      <c r="AB1434" s="133" t="s">
        <v>13103</v>
      </c>
      <c r="AC1434" s="133" t="s">
        <v>13103</v>
      </c>
      <c r="AD1434" s="133" t="s">
        <v>1759</v>
      </c>
      <c r="AE1434" s="79">
        <v>12</v>
      </c>
      <c r="AF1434" s="79" t="s">
        <v>11127</v>
      </c>
      <c r="AG1434" s="134">
        <v>0.625</v>
      </c>
      <c r="AH1434" s="134">
        <v>5</v>
      </c>
      <c r="AI1434" s="134">
        <v>5</v>
      </c>
      <c r="AJ1434" s="134">
        <v>0.09</v>
      </c>
      <c r="AK1434" s="134">
        <v>10.125</v>
      </c>
      <c r="AL1434" s="134">
        <v>5.375</v>
      </c>
      <c r="AM1434" s="134">
        <v>5.5</v>
      </c>
      <c r="AN1434" s="134">
        <v>1.25</v>
      </c>
      <c r="AO1434" s="134">
        <v>0.17299999999999999</v>
      </c>
      <c r="AP1434" s="134">
        <v>5.5E-2</v>
      </c>
      <c r="AQ1434" s="134">
        <v>10</v>
      </c>
      <c r="AR1434" s="134">
        <v>10</v>
      </c>
      <c r="AS1434" s="134">
        <v>6.0000000000000001E-3</v>
      </c>
      <c r="AT1434" s="133" t="s">
        <v>1768</v>
      </c>
      <c r="AU1434" s="133" t="s">
        <v>1760</v>
      </c>
      <c r="AV1434" s="133" t="s">
        <v>9601</v>
      </c>
      <c r="AW1434" s="133" t="s">
        <v>9630</v>
      </c>
    </row>
    <row r="1435" spans="1:49" x14ac:dyDescent="0.25">
      <c r="A1435" s="80" t="s">
        <v>1776</v>
      </c>
      <c r="B1435" s="80" t="s">
        <v>1808</v>
      </c>
      <c r="C1435" s="80" t="s">
        <v>10557</v>
      </c>
      <c r="D1435" s="80" t="s">
        <v>10558</v>
      </c>
      <c r="E1435" s="80" t="s">
        <v>1767</v>
      </c>
      <c r="F1435" s="80" t="s">
        <v>9743</v>
      </c>
      <c r="G1435" s="80" t="s">
        <v>9744</v>
      </c>
      <c r="H1435" s="80" t="s">
        <v>9732</v>
      </c>
      <c r="I1435" s="80" t="s">
        <v>5377</v>
      </c>
      <c r="K1435" s="80" t="s">
        <v>13933</v>
      </c>
      <c r="L1435" s="80" t="s">
        <v>1732</v>
      </c>
      <c r="M1435" s="80" t="s">
        <v>3259</v>
      </c>
      <c r="N1435" s="80" t="s">
        <v>3479</v>
      </c>
      <c r="O1435" s="80" t="s">
        <v>3537</v>
      </c>
      <c r="P1435" s="80" t="s">
        <v>14063</v>
      </c>
      <c r="Q1435" s="80" t="s">
        <v>5374</v>
      </c>
      <c r="R1435" s="80" t="s">
        <v>6858</v>
      </c>
      <c r="S1435" s="80" t="s">
        <v>1765</v>
      </c>
      <c r="T1435" s="80" t="s">
        <v>1757</v>
      </c>
      <c r="U1435" s="110">
        <v>5.05</v>
      </c>
      <c r="V1435" s="110">
        <v>30.3</v>
      </c>
      <c r="W1435" s="91">
        <v>1.2625</v>
      </c>
      <c r="X1435" s="91">
        <v>15.15</v>
      </c>
      <c r="Y1435" s="110" t="s">
        <v>7087</v>
      </c>
      <c r="Z1435" s="110" t="s">
        <v>1</v>
      </c>
      <c r="AB1435" s="133" t="s">
        <v>8568</v>
      </c>
      <c r="AC1435" s="133" t="s">
        <v>8568</v>
      </c>
      <c r="AD1435" s="133" t="s">
        <v>1759</v>
      </c>
      <c r="AE1435" s="79">
        <v>12</v>
      </c>
      <c r="AF1435" s="79" t="s">
        <v>11127</v>
      </c>
      <c r="AG1435" s="134">
        <v>0.625</v>
      </c>
      <c r="AH1435" s="134">
        <v>5</v>
      </c>
      <c r="AI1435" s="134">
        <v>5</v>
      </c>
      <c r="AJ1435" s="134">
        <v>0.09</v>
      </c>
      <c r="AK1435" s="134">
        <v>10.125</v>
      </c>
      <c r="AL1435" s="134">
        <v>5.375</v>
      </c>
      <c r="AM1435" s="134">
        <v>5.5</v>
      </c>
      <c r="AN1435" s="134">
        <v>1.25</v>
      </c>
      <c r="AO1435" s="134">
        <v>0.17299999999999999</v>
      </c>
      <c r="AP1435" s="134">
        <v>5.5E-2</v>
      </c>
      <c r="AQ1435" s="134">
        <v>10</v>
      </c>
      <c r="AR1435" s="134">
        <v>10</v>
      </c>
      <c r="AS1435" s="134">
        <v>6.0000000000000001E-3</v>
      </c>
      <c r="AT1435" s="133" t="s">
        <v>1768</v>
      </c>
      <c r="AU1435" s="133" t="s">
        <v>1760</v>
      </c>
      <c r="AV1435" s="133" t="s">
        <v>9601</v>
      </c>
      <c r="AW1435" s="133" t="s">
        <v>9630</v>
      </c>
    </row>
    <row r="1436" spans="1:49" x14ac:dyDescent="0.25">
      <c r="A1436" s="80" t="s">
        <v>1779</v>
      </c>
      <c r="B1436" s="80" t="s">
        <v>1784</v>
      </c>
      <c r="C1436" s="80" t="s">
        <v>10231</v>
      </c>
      <c r="D1436" s="80" t="s">
        <v>10232</v>
      </c>
      <c r="E1436" s="80" t="s">
        <v>1788</v>
      </c>
      <c r="F1436" s="80" t="s">
        <v>9743</v>
      </c>
      <c r="G1436" s="80" t="s">
        <v>9744</v>
      </c>
      <c r="H1436" s="80" t="s">
        <v>9732</v>
      </c>
      <c r="I1436" s="80" t="s">
        <v>5377</v>
      </c>
      <c r="K1436" s="80" t="s">
        <v>1820</v>
      </c>
      <c r="L1436" s="80" t="s">
        <v>1198</v>
      </c>
      <c r="M1436" s="80" t="s">
        <v>2483</v>
      </c>
      <c r="N1436" s="80" t="s">
        <v>3411</v>
      </c>
      <c r="O1436" s="80" t="s">
        <v>3537</v>
      </c>
      <c r="P1436" s="80" t="s">
        <v>4619</v>
      </c>
      <c r="Q1436" s="80" t="s">
        <v>5374</v>
      </c>
      <c r="R1436" s="80" t="s">
        <v>6049</v>
      </c>
      <c r="S1436" s="80" t="s">
        <v>1765</v>
      </c>
      <c r="T1436" s="80" t="s">
        <v>1757</v>
      </c>
      <c r="U1436" s="110">
        <v>5.05</v>
      </c>
      <c r="V1436" s="110">
        <v>30.3</v>
      </c>
      <c r="W1436" s="91">
        <v>1.2625</v>
      </c>
      <c r="X1436" s="91">
        <v>15.15</v>
      </c>
      <c r="Y1436" s="110" t="s">
        <v>7087</v>
      </c>
      <c r="Z1436" s="110" t="s">
        <v>1</v>
      </c>
      <c r="AB1436" s="133" t="s">
        <v>7758</v>
      </c>
      <c r="AC1436" s="133" t="s">
        <v>7758</v>
      </c>
      <c r="AD1436" s="133" t="s">
        <v>1759</v>
      </c>
      <c r="AE1436" s="79">
        <v>12</v>
      </c>
      <c r="AF1436" s="79" t="s">
        <v>11127</v>
      </c>
      <c r="AG1436" s="134">
        <v>0.625</v>
      </c>
      <c r="AH1436" s="134">
        <v>5</v>
      </c>
      <c r="AI1436" s="134">
        <v>5</v>
      </c>
      <c r="AJ1436" s="134">
        <v>0.09</v>
      </c>
      <c r="AK1436" s="134">
        <v>10.125</v>
      </c>
      <c r="AL1436" s="134">
        <v>5.375</v>
      </c>
      <c r="AM1436" s="134">
        <v>5.5</v>
      </c>
      <c r="AN1436" s="134">
        <v>1.25</v>
      </c>
      <c r="AO1436" s="134">
        <v>0.17299999999999999</v>
      </c>
      <c r="AP1436" s="134">
        <v>5.5E-2</v>
      </c>
      <c r="AQ1436" s="134">
        <v>10</v>
      </c>
      <c r="AR1436" s="134">
        <v>10</v>
      </c>
      <c r="AS1436" s="134">
        <v>6.0000000000000001E-3</v>
      </c>
      <c r="AT1436" s="133" t="s">
        <v>1768</v>
      </c>
      <c r="AU1436" s="133" t="s">
        <v>1760</v>
      </c>
      <c r="AV1436" s="133" t="s">
        <v>9601</v>
      </c>
      <c r="AW1436" s="133" t="s">
        <v>9630</v>
      </c>
    </row>
    <row r="1437" spans="1:49" x14ac:dyDescent="0.25">
      <c r="A1437" s="80" t="s">
        <v>1779</v>
      </c>
      <c r="B1437" s="80" t="s">
        <v>1807</v>
      </c>
      <c r="C1437" s="80" t="s">
        <v>9780</v>
      </c>
      <c r="D1437" s="80" t="s">
        <v>9730</v>
      </c>
      <c r="E1437" s="80" t="s">
        <v>1788</v>
      </c>
      <c r="F1437" s="80" t="s">
        <v>9731</v>
      </c>
      <c r="G1437" s="80" t="s">
        <v>9668</v>
      </c>
      <c r="H1437" s="80" t="s">
        <v>9732</v>
      </c>
      <c r="I1437" s="80" t="s">
        <v>5377</v>
      </c>
      <c r="K1437" s="80" t="s">
        <v>1820</v>
      </c>
      <c r="L1437" s="80" t="s">
        <v>1420</v>
      </c>
      <c r="M1437" s="80" t="s">
        <v>2852</v>
      </c>
      <c r="N1437" s="80" t="s">
        <v>3440</v>
      </c>
      <c r="O1437" s="80" t="s">
        <v>3847</v>
      </c>
      <c r="P1437" s="80" t="s">
        <v>4959</v>
      </c>
      <c r="Q1437" s="80" t="s">
        <v>5374</v>
      </c>
      <c r="R1437" s="80" t="s">
        <v>6437</v>
      </c>
      <c r="S1437" s="80" t="s">
        <v>1765</v>
      </c>
      <c r="T1437" s="80" t="s">
        <v>1757</v>
      </c>
      <c r="U1437" s="110">
        <v>6.2</v>
      </c>
      <c r="V1437" s="110">
        <v>37.200000000000003</v>
      </c>
      <c r="W1437" s="91">
        <v>1.55</v>
      </c>
      <c r="X1437" s="91">
        <v>18.600000000000001</v>
      </c>
      <c r="Y1437" s="110" t="s">
        <v>7087</v>
      </c>
      <c r="Z1437" s="110" t="s">
        <v>1</v>
      </c>
      <c r="AB1437" s="133" t="s">
        <v>8147</v>
      </c>
      <c r="AC1437" s="133" t="s">
        <v>8147</v>
      </c>
      <c r="AD1437" s="133" t="s">
        <v>1759</v>
      </c>
      <c r="AE1437" s="79">
        <v>12</v>
      </c>
      <c r="AF1437" s="79" t="s">
        <v>11113</v>
      </c>
      <c r="AG1437" s="134">
        <v>0.625</v>
      </c>
      <c r="AH1437" s="134">
        <v>6.5</v>
      </c>
      <c r="AI1437" s="134">
        <v>6.5</v>
      </c>
      <c r="AJ1437" s="134">
        <v>0.13900000000000001</v>
      </c>
      <c r="AK1437" s="134">
        <v>10.845000000000001</v>
      </c>
      <c r="AL1437" s="134">
        <v>6.8449999999999998</v>
      </c>
      <c r="AM1437" s="134">
        <v>6.8150000000000004</v>
      </c>
      <c r="AN1437" s="134">
        <v>1.9610000000000001</v>
      </c>
      <c r="AO1437" s="134">
        <v>0.29299999999999998</v>
      </c>
      <c r="AP1437" s="134">
        <v>5.5E-2</v>
      </c>
      <c r="AQ1437" s="134">
        <v>12.875</v>
      </c>
      <c r="AR1437" s="134">
        <v>12.75</v>
      </c>
      <c r="AS1437" s="134">
        <v>8.9999999999999993E-3</v>
      </c>
      <c r="AT1437" s="133" t="s">
        <v>1761</v>
      </c>
      <c r="AU1437" s="133" t="s">
        <v>7077</v>
      </c>
      <c r="AV1437" s="133" t="s">
        <v>9601</v>
      </c>
      <c r="AW1437" s="133" t="s">
        <v>9630</v>
      </c>
    </row>
    <row r="1438" spans="1:49" x14ac:dyDescent="0.25">
      <c r="A1438" s="80" t="s">
        <v>1800</v>
      </c>
      <c r="B1438" s="80" t="s">
        <v>1813</v>
      </c>
      <c r="C1438" s="80" t="s">
        <v>10231</v>
      </c>
      <c r="D1438" s="80" t="s">
        <v>10232</v>
      </c>
      <c r="E1438" s="80" t="s">
        <v>1767</v>
      </c>
      <c r="F1438" s="80" t="s">
        <v>9743</v>
      </c>
      <c r="G1438" s="80" t="s">
        <v>9744</v>
      </c>
      <c r="H1438" s="80" t="s">
        <v>9732</v>
      </c>
      <c r="I1438" s="80" t="s">
        <v>5377</v>
      </c>
      <c r="K1438" s="80" t="s">
        <v>12342</v>
      </c>
      <c r="L1438" s="80" t="s">
        <v>12263</v>
      </c>
      <c r="M1438" s="80" t="s">
        <v>13214</v>
      </c>
      <c r="N1438" s="80" t="s">
        <v>12782</v>
      </c>
      <c r="O1438" s="80" t="s">
        <v>12805</v>
      </c>
      <c r="P1438" s="80" t="s">
        <v>14064</v>
      </c>
      <c r="Q1438" s="80" t="s">
        <v>5374</v>
      </c>
      <c r="R1438" s="80" t="s">
        <v>12806</v>
      </c>
      <c r="S1438" s="80" t="s">
        <v>1765</v>
      </c>
      <c r="T1438" s="80" t="s">
        <v>1757</v>
      </c>
      <c r="U1438" s="110">
        <v>5.05</v>
      </c>
      <c r="V1438" s="110">
        <v>30.3</v>
      </c>
      <c r="W1438" s="91">
        <v>1.2625</v>
      </c>
      <c r="X1438" s="91">
        <v>15.15</v>
      </c>
      <c r="Y1438" s="110" t="s">
        <v>7087</v>
      </c>
      <c r="Z1438" s="110" t="s">
        <v>1</v>
      </c>
      <c r="AB1438" s="133" t="s">
        <v>13105</v>
      </c>
      <c r="AC1438" s="133" t="s">
        <v>13105</v>
      </c>
      <c r="AD1438" s="133" t="s">
        <v>1759</v>
      </c>
      <c r="AE1438" s="79">
        <v>12</v>
      </c>
      <c r="AF1438" s="79" t="s">
        <v>11127</v>
      </c>
      <c r="AG1438" s="134">
        <v>0.625</v>
      </c>
      <c r="AH1438" s="134">
        <v>5</v>
      </c>
      <c r="AI1438" s="134">
        <v>5</v>
      </c>
      <c r="AJ1438" s="134">
        <v>0.09</v>
      </c>
      <c r="AK1438" s="134">
        <v>10.125</v>
      </c>
      <c r="AL1438" s="134">
        <v>5.375</v>
      </c>
      <c r="AM1438" s="134">
        <v>5.5</v>
      </c>
      <c r="AN1438" s="134">
        <v>1.25</v>
      </c>
      <c r="AO1438" s="134">
        <v>0.17299999999999999</v>
      </c>
      <c r="AP1438" s="134">
        <v>5.5E-2</v>
      </c>
      <c r="AQ1438" s="134">
        <v>10</v>
      </c>
      <c r="AR1438" s="134">
        <v>10</v>
      </c>
      <c r="AS1438" s="134">
        <v>6.0000000000000001E-3</v>
      </c>
      <c r="AT1438" s="133" t="s">
        <v>1768</v>
      </c>
      <c r="AU1438" s="133" t="s">
        <v>1760</v>
      </c>
      <c r="AV1438" s="133" t="s">
        <v>9601</v>
      </c>
      <c r="AW1438" s="133" t="s">
        <v>9630</v>
      </c>
    </row>
    <row r="1439" spans="1:49" x14ac:dyDescent="0.25">
      <c r="A1439" s="80" t="s">
        <v>1776</v>
      </c>
      <c r="B1439" s="80" t="s">
        <v>1808</v>
      </c>
      <c r="C1439" s="80" t="s">
        <v>10211</v>
      </c>
      <c r="D1439" s="80" t="s">
        <v>10212</v>
      </c>
      <c r="E1439" s="80" t="s">
        <v>1767</v>
      </c>
      <c r="F1439" s="80" t="s">
        <v>9731</v>
      </c>
      <c r="G1439" s="80" t="s">
        <v>9668</v>
      </c>
      <c r="H1439" s="80" t="s">
        <v>9732</v>
      </c>
      <c r="I1439" s="80" t="s">
        <v>5377</v>
      </c>
      <c r="K1439" s="80" t="s">
        <v>13933</v>
      </c>
      <c r="L1439" s="80" t="s">
        <v>1733</v>
      </c>
      <c r="M1439" s="80" t="s">
        <v>3260</v>
      </c>
      <c r="N1439" s="80" t="s">
        <v>3479</v>
      </c>
      <c r="O1439" s="80" t="s">
        <v>3547</v>
      </c>
      <c r="P1439" s="80" t="s">
        <v>14065</v>
      </c>
      <c r="Q1439" s="80" t="s">
        <v>5374</v>
      </c>
      <c r="R1439" s="80" t="s">
        <v>6859</v>
      </c>
      <c r="S1439" s="80" t="s">
        <v>1765</v>
      </c>
      <c r="T1439" s="80" t="s">
        <v>1757</v>
      </c>
      <c r="U1439" s="110">
        <v>6.2</v>
      </c>
      <c r="V1439" s="110">
        <v>37.200000000000003</v>
      </c>
      <c r="W1439" s="91">
        <v>1.55</v>
      </c>
      <c r="X1439" s="91">
        <v>18.600000000000001</v>
      </c>
      <c r="Y1439" s="110" t="s">
        <v>7087</v>
      </c>
      <c r="Z1439" s="110" t="s">
        <v>1</v>
      </c>
      <c r="AB1439" s="133" t="s">
        <v>8569</v>
      </c>
      <c r="AC1439" s="133" t="s">
        <v>8569</v>
      </c>
      <c r="AD1439" s="133" t="s">
        <v>1759</v>
      </c>
      <c r="AE1439" s="79">
        <v>12</v>
      </c>
      <c r="AF1439" s="79" t="s">
        <v>11113</v>
      </c>
      <c r="AG1439" s="134">
        <v>0.625</v>
      </c>
      <c r="AH1439" s="134">
        <v>6.5</v>
      </c>
      <c r="AI1439" s="134">
        <v>6.5</v>
      </c>
      <c r="AJ1439" s="134">
        <v>0.13900000000000001</v>
      </c>
      <c r="AK1439" s="134">
        <v>10.845000000000001</v>
      </c>
      <c r="AL1439" s="134">
        <v>6.8449999999999998</v>
      </c>
      <c r="AM1439" s="134">
        <v>6.8150000000000004</v>
      </c>
      <c r="AN1439" s="134">
        <v>1.9610000000000001</v>
      </c>
      <c r="AO1439" s="134">
        <v>0.29299999999999998</v>
      </c>
      <c r="AP1439" s="134">
        <v>5.5E-2</v>
      </c>
      <c r="AQ1439" s="134">
        <v>12.875</v>
      </c>
      <c r="AR1439" s="134">
        <v>12.75</v>
      </c>
      <c r="AS1439" s="134">
        <v>8.9999999999999993E-3</v>
      </c>
      <c r="AT1439" s="133" t="s">
        <v>1761</v>
      </c>
      <c r="AU1439" s="133" t="s">
        <v>7077</v>
      </c>
      <c r="AV1439" s="133" t="s">
        <v>9601</v>
      </c>
      <c r="AW1439" s="133" t="s">
        <v>9630</v>
      </c>
    </row>
    <row r="1440" spans="1:49" x14ac:dyDescent="0.25">
      <c r="A1440" s="80" t="s">
        <v>1779</v>
      </c>
      <c r="B1440" s="80" t="s">
        <v>1797</v>
      </c>
      <c r="C1440" s="80" t="s">
        <v>10142</v>
      </c>
      <c r="D1440" s="80" t="s">
        <v>10143</v>
      </c>
      <c r="E1440" s="80" t="s">
        <v>1788</v>
      </c>
      <c r="F1440" s="80" t="s">
        <v>10144</v>
      </c>
      <c r="G1440" s="80" t="s">
        <v>9700</v>
      </c>
      <c r="H1440" s="80" t="s">
        <v>10145</v>
      </c>
      <c r="I1440" s="80" t="s">
        <v>5377</v>
      </c>
      <c r="K1440" s="80" t="s">
        <v>1820</v>
      </c>
      <c r="L1440" s="80" t="s">
        <v>1357</v>
      </c>
      <c r="M1440" s="80" t="s">
        <v>3133</v>
      </c>
      <c r="N1440" s="80" t="s">
        <v>3465</v>
      </c>
      <c r="O1440" s="80" t="s">
        <v>3922</v>
      </c>
      <c r="P1440" s="80" t="s">
        <v>5210</v>
      </c>
      <c r="Q1440" s="80" t="s">
        <v>5374</v>
      </c>
      <c r="R1440" s="80" t="s">
        <v>6723</v>
      </c>
      <c r="S1440" s="80" t="s">
        <v>1759</v>
      </c>
      <c r="T1440" s="80" t="s">
        <v>1758</v>
      </c>
      <c r="U1440" s="110">
        <v>9.9499999999999993</v>
      </c>
      <c r="V1440" s="110">
        <v>29.85</v>
      </c>
      <c r="W1440" s="91">
        <v>2.4874999999999998</v>
      </c>
      <c r="X1440" s="91">
        <v>14.925000000000001</v>
      </c>
      <c r="Y1440" s="110" t="s">
        <v>7087</v>
      </c>
      <c r="Z1440" s="110" t="s">
        <v>1</v>
      </c>
      <c r="AB1440" s="133" t="s">
        <v>8433</v>
      </c>
      <c r="AC1440" s="133" t="s">
        <v>8433</v>
      </c>
      <c r="AD1440" s="133" t="s">
        <v>1759</v>
      </c>
      <c r="AE1440" s="79">
        <v>6</v>
      </c>
      <c r="AF1440" s="79" t="s">
        <v>11092</v>
      </c>
      <c r="AG1440" s="134">
        <v>0.3</v>
      </c>
      <c r="AH1440" s="134">
        <v>7.5</v>
      </c>
      <c r="AI1440" s="134">
        <v>14.5</v>
      </c>
      <c r="AJ1440" s="134">
        <v>0.22800000000000001</v>
      </c>
      <c r="AK1440" s="134">
        <v>14.824999999999999</v>
      </c>
      <c r="AL1440" s="134">
        <v>8.4499999999999993</v>
      </c>
      <c r="AM1440" s="134">
        <v>5.125</v>
      </c>
      <c r="AN1440" s="134">
        <v>1.8080000000000001</v>
      </c>
      <c r="AO1440" s="134">
        <v>0.372</v>
      </c>
      <c r="AP1440" s="134">
        <v>0.01</v>
      </c>
      <c r="AQ1440" s="134">
        <v>102</v>
      </c>
      <c r="AR1440" s="134">
        <v>54</v>
      </c>
      <c r="AS1440" s="134"/>
      <c r="AT1440" s="133" t="s">
        <v>7066</v>
      </c>
      <c r="AU1440" s="133" t="s">
        <v>7075</v>
      </c>
      <c r="AV1440" s="133" t="s">
        <v>9601</v>
      </c>
      <c r="AW1440" s="133" t="s">
        <v>9630</v>
      </c>
    </row>
    <row r="1441" spans="1:49" x14ac:dyDescent="0.25">
      <c r="A1441" s="80" t="s">
        <v>1779</v>
      </c>
      <c r="B1441" s="80" t="s">
        <v>1807</v>
      </c>
      <c r="C1441" s="80" t="s">
        <v>9780</v>
      </c>
      <c r="D1441" s="80" t="s">
        <v>9730</v>
      </c>
      <c r="E1441" s="80" t="s">
        <v>1788</v>
      </c>
      <c r="F1441" s="80" t="s">
        <v>9731</v>
      </c>
      <c r="G1441" s="80" t="s">
        <v>9668</v>
      </c>
      <c r="H1441" s="80" t="s">
        <v>9732</v>
      </c>
      <c r="I1441" s="80" t="s">
        <v>5377</v>
      </c>
      <c r="K1441" s="80" t="s">
        <v>1820</v>
      </c>
      <c r="L1441" s="80" t="s">
        <v>1286</v>
      </c>
      <c r="M1441" s="80" t="s">
        <v>2853</v>
      </c>
      <c r="N1441" s="80" t="s">
        <v>3440</v>
      </c>
      <c r="O1441" s="80" t="s">
        <v>3852</v>
      </c>
      <c r="P1441" s="80" t="s">
        <v>4960</v>
      </c>
      <c r="Q1441" s="80" t="s">
        <v>5374</v>
      </c>
      <c r="R1441" s="80" t="s">
        <v>6438</v>
      </c>
      <c r="S1441" s="80" t="s">
        <v>1765</v>
      </c>
      <c r="T1441" s="80" t="s">
        <v>1757</v>
      </c>
      <c r="U1441" s="110">
        <v>6.2</v>
      </c>
      <c r="V1441" s="110">
        <v>37.200000000000003</v>
      </c>
      <c r="W1441" s="91">
        <v>1.55</v>
      </c>
      <c r="X1441" s="91">
        <v>18.600000000000001</v>
      </c>
      <c r="Y1441" s="110" t="s">
        <v>7087</v>
      </c>
      <c r="Z1441" s="110" t="s">
        <v>1</v>
      </c>
      <c r="AB1441" s="133" t="s">
        <v>8148</v>
      </c>
      <c r="AC1441" s="133" t="s">
        <v>8148</v>
      </c>
      <c r="AD1441" s="133" t="s">
        <v>1759</v>
      </c>
      <c r="AE1441" s="79">
        <v>12</v>
      </c>
      <c r="AF1441" s="79" t="s">
        <v>11113</v>
      </c>
      <c r="AG1441" s="134">
        <v>0.625</v>
      </c>
      <c r="AH1441" s="134">
        <v>6.5</v>
      </c>
      <c r="AI1441" s="134">
        <v>6.5</v>
      </c>
      <c r="AJ1441" s="134">
        <v>0.13900000000000001</v>
      </c>
      <c r="AK1441" s="134">
        <v>10.845000000000001</v>
      </c>
      <c r="AL1441" s="134">
        <v>6.8449999999999998</v>
      </c>
      <c r="AM1441" s="134">
        <v>6.8150000000000004</v>
      </c>
      <c r="AN1441" s="134">
        <v>1.9610000000000001</v>
      </c>
      <c r="AO1441" s="134">
        <v>0.29299999999999998</v>
      </c>
      <c r="AP1441" s="134">
        <v>5.5E-2</v>
      </c>
      <c r="AQ1441" s="134">
        <v>12.875</v>
      </c>
      <c r="AR1441" s="134">
        <v>12.75</v>
      </c>
      <c r="AS1441" s="134">
        <v>8.9999999999999993E-3</v>
      </c>
      <c r="AT1441" s="133" t="s">
        <v>1761</v>
      </c>
      <c r="AU1441" s="133" t="s">
        <v>7077</v>
      </c>
      <c r="AV1441" s="133" t="s">
        <v>9601</v>
      </c>
      <c r="AW1441" s="133" t="s">
        <v>9630</v>
      </c>
    </row>
    <row r="1442" spans="1:49" x14ac:dyDescent="0.25">
      <c r="A1442" s="80" t="s">
        <v>1779</v>
      </c>
      <c r="B1442" s="80" t="s">
        <v>1784</v>
      </c>
      <c r="C1442" s="80" t="s">
        <v>10233</v>
      </c>
      <c r="D1442" s="80" t="s">
        <v>10234</v>
      </c>
      <c r="E1442" s="80" t="s">
        <v>1785</v>
      </c>
      <c r="F1442" s="80" t="s">
        <v>10235</v>
      </c>
      <c r="G1442" s="80" t="s">
        <v>9726</v>
      </c>
      <c r="H1442" s="80" t="s">
        <v>10236</v>
      </c>
      <c r="I1442" s="80" t="s">
        <v>5376</v>
      </c>
      <c r="K1442" s="80" t="s">
        <v>1820</v>
      </c>
      <c r="L1442" s="80" t="s">
        <v>1199</v>
      </c>
      <c r="M1442" s="80" t="s">
        <v>2484</v>
      </c>
      <c r="N1442" s="80" t="s">
        <v>3411</v>
      </c>
      <c r="O1442" s="80" t="s">
        <v>3692</v>
      </c>
      <c r="P1442" s="80" t="s">
        <v>4620</v>
      </c>
      <c r="Q1442" s="80" t="s">
        <v>5374</v>
      </c>
      <c r="R1442" s="80" t="s">
        <v>6050</v>
      </c>
      <c r="S1442" s="80" t="s">
        <v>1760</v>
      </c>
      <c r="T1442" s="80" t="s">
        <v>1757</v>
      </c>
      <c r="U1442" s="110">
        <v>6.1</v>
      </c>
      <c r="V1442" s="110">
        <v>36.6</v>
      </c>
      <c r="W1442" s="91">
        <v>3.0423800000000001</v>
      </c>
      <c r="X1442" s="91">
        <v>36.508499999999998</v>
      </c>
      <c r="Y1442" s="110" t="s">
        <v>14933</v>
      </c>
      <c r="Z1442" s="110" t="s">
        <v>1</v>
      </c>
      <c r="AB1442" s="133" t="s">
        <v>7759</v>
      </c>
      <c r="AC1442" s="133" t="s">
        <v>7759</v>
      </c>
      <c r="AD1442" s="133" t="s">
        <v>1759</v>
      </c>
      <c r="AE1442" s="79">
        <v>12</v>
      </c>
      <c r="AF1442" s="79" t="s">
        <v>11225</v>
      </c>
      <c r="AG1442" s="134">
        <v>3.54</v>
      </c>
      <c r="AH1442" s="134">
        <v>3.54</v>
      </c>
      <c r="AI1442" s="134">
        <v>6.57</v>
      </c>
      <c r="AJ1442" s="134">
        <v>0.22800000000000001</v>
      </c>
      <c r="AK1442" s="134">
        <v>11.063000000000001</v>
      </c>
      <c r="AL1442" s="134">
        <v>7.5629999999999997</v>
      </c>
      <c r="AM1442" s="134">
        <v>9.65</v>
      </c>
      <c r="AN1442" s="134">
        <v>2.85</v>
      </c>
      <c r="AO1442" s="134">
        <v>0.46700000000000003</v>
      </c>
      <c r="AP1442" s="134">
        <v>3.5</v>
      </c>
      <c r="AQ1442" s="134">
        <v>3.5</v>
      </c>
      <c r="AR1442" s="134">
        <v>4.25</v>
      </c>
      <c r="AS1442" s="134"/>
      <c r="AT1442" s="133" t="s">
        <v>9556</v>
      </c>
      <c r="AU1442" s="133" t="s">
        <v>1764</v>
      </c>
      <c r="AV1442" s="133" t="s">
        <v>9608</v>
      </c>
      <c r="AW1442" s="133" t="s">
        <v>9629</v>
      </c>
    </row>
    <row r="1443" spans="1:49" x14ac:dyDescent="0.25">
      <c r="A1443" s="80" t="s">
        <v>1776</v>
      </c>
      <c r="B1443" s="80" t="s">
        <v>1808</v>
      </c>
      <c r="C1443" s="80" t="s">
        <v>10213</v>
      </c>
      <c r="D1443" s="80" t="s">
        <v>10214</v>
      </c>
      <c r="E1443" s="80" t="s">
        <v>1767</v>
      </c>
      <c r="F1443" s="80" t="s">
        <v>9694</v>
      </c>
      <c r="G1443" s="80" t="s">
        <v>9695</v>
      </c>
      <c r="H1443" s="80" t="s">
        <v>9696</v>
      </c>
      <c r="I1443" s="80" t="s">
        <v>5377</v>
      </c>
      <c r="K1443" s="80" t="s">
        <v>13933</v>
      </c>
      <c r="L1443" s="80" t="s">
        <v>1734</v>
      </c>
      <c r="M1443" s="80" t="s">
        <v>3261</v>
      </c>
      <c r="N1443" s="80" t="s">
        <v>3479</v>
      </c>
      <c r="O1443" s="80" t="s">
        <v>3527</v>
      </c>
      <c r="P1443" s="80" t="s">
        <v>14066</v>
      </c>
      <c r="Q1443" s="80" t="s">
        <v>5374</v>
      </c>
      <c r="R1443" s="80" t="s">
        <v>6860</v>
      </c>
      <c r="S1443" s="80" t="s">
        <v>1760</v>
      </c>
      <c r="T1443" s="80" t="s">
        <v>1757</v>
      </c>
      <c r="U1443" s="110">
        <v>5</v>
      </c>
      <c r="V1443" s="110">
        <v>30</v>
      </c>
      <c r="W1443" s="91">
        <v>1.25</v>
      </c>
      <c r="X1443" s="91">
        <v>15</v>
      </c>
      <c r="Y1443" s="110" t="s">
        <v>7087</v>
      </c>
      <c r="Z1443" s="110" t="s">
        <v>1</v>
      </c>
      <c r="AB1443" s="133" t="s">
        <v>8570</v>
      </c>
      <c r="AC1443" s="133" t="s">
        <v>8570</v>
      </c>
      <c r="AD1443" s="133" t="s">
        <v>1759</v>
      </c>
      <c r="AE1443" s="79">
        <v>12</v>
      </c>
      <c r="AF1443" s="79" t="s">
        <v>11091</v>
      </c>
      <c r="AG1443" s="134">
        <v>0.625</v>
      </c>
      <c r="AH1443" s="134">
        <v>6.875</v>
      </c>
      <c r="AI1443" s="134">
        <v>6.875</v>
      </c>
      <c r="AJ1443" s="134">
        <v>0.13100000000000001</v>
      </c>
      <c r="AK1443" s="134">
        <v>7.22</v>
      </c>
      <c r="AL1443" s="134">
        <v>6.8449999999999998</v>
      </c>
      <c r="AM1443" s="134">
        <v>7.44</v>
      </c>
      <c r="AN1443" s="134">
        <v>1.782</v>
      </c>
      <c r="AO1443" s="134">
        <v>0.21299999999999999</v>
      </c>
      <c r="AP1443" s="134">
        <v>0.5</v>
      </c>
      <c r="AQ1443" s="134">
        <v>6.75</v>
      </c>
      <c r="AR1443" s="134">
        <v>6.75</v>
      </c>
      <c r="AS1443" s="134">
        <v>1.6E-2</v>
      </c>
      <c r="AT1443" s="133" t="s">
        <v>9573</v>
      </c>
      <c r="AU1443" s="133" t="s">
        <v>1758</v>
      </c>
      <c r="AV1443" s="133" t="s">
        <v>9603</v>
      </c>
      <c r="AW1443" s="133" t="s">
        <v>9630</v>
      </c>
    </row>
    <row r="1444" spans="1:49" x14ac:dyDescent="0.25">
      <c r="A1444" s="80" t="s">
        <v>1800</v>
      </c>
      <c r="B1444" s="80" t="s">
        <v>1813</v>
      </c>
      <c r="C1444" s="80" t="s">
        <v>10231</v>
      </c>
      <c r="D1444" s="80" t="s">
        <v>10232</v>
      </c>
      <c r="E1444" s="80" t="s">
        <v>1767</v>
      </c>
      <c r="F1444" s="80" t="s">
        <v>9743</v>
      </c>
      <c r="G1444" s="80" t="s">
        <v>9744</v>
      </c>
      <c r="H1444" s="80" t="s">
        <v>9732</v>
      </c>
      <c r="I1444" s="80" t="s">
        <v>5377</v>
      </c>
      <c r="K1444" s="80" t="s">
        <v>12342</v>
      </c>
      <c r="L1444" s="80" t="s">
        <v>12265</v>
      </c>
      <c r="M1444" s="80" t="s">
        <v>12809</v>
      </c>
      <c r="N1444" s="80" t="s">
        <v>12782</v>
      </c>
      <c r="O1444" s="80" t="s">
        <v>12810</v>
      </c>
      <c r="P1444" s="80" t="s">
        <v>14067</v>
      </c>
      <c r="Q1444" s="80" t="s">
        <v>5374</v>
      </c>
      <c r="R1444" s="80" t="s">
        <v>12811</v>
      </c>
      <c r="S1444" s="80" t="s">
        <v>1765</v>
      </c>
      <c r="T1444" s="80" t="s">
        <v>1757</v>
      </c>
      <c r="U1444" s="110">
        <v>5.05</v>
      </c>
      <c r="V1444" s="110">
        <v>30.3</v>
      </c>
      <c r="W1444" s="91">
        <v>1.2625</v>
      </c>
      <c r="X1444" s="91">
        <v>15.15</v>
      </c>
      <c r="Y1444" s="110" t="s">
        <v>7087</v>
      </c>
      <c r="Z1444" s="110" t="s">
        <v>1</v>
      </c>
      <c r="AB1444" s="133" t="s">
        <v>13107</v>
      </c>
      <c r="AC1444" s="133" t="s">
        <v>13107</v>
      </c>
      <c r="AD1444" s="133" t="s">
        <v>1759</v>
      </c>
      <c r="AE1444" s="79">
        <v>12</v>
      </c>
      <c r="AF1444" s="79" t="s">
        <v>11127</v>
      </c>
      <c r="AG1444" s="134">
        <v>0.625</v>
      </c>
      <c r="AH1444" s="134">
        <v>5</v>
      </c>
      <c r="AI1444" s="134">
        <v>5</v>
      </c>
      <c r="AJ1444" s="134">
        <v>0.09</v>
      </c>
      <c r="AK1444" s="134">
        <v>10.125</v>
      </c>
      <c r="AL1444" s="134">
        <v>5.375</v>
      </c>
      <c r="AM1444" s="134">
        <v>5.5</v>
      </c>
      <c r="AN1444" s="134">
        <v>1.25</v>
      </c>
      <c r="AO1444" s="134">
        <v>0.17299999999999999</v>
      </c>
      <c r="AP1444" s="134">
        <v>5.5E-2</v>
      </c>
      <c r="AQ1444" s="134">
        <v>10</v>
      </c>
      <c r="AR1444" s="134">
        <v>10</v>
      </c>
      <c r="AS1444" s="134">
        <v>6.0000000000000001E-3</v>
      </c>
      <c r="AT1444" s="133" t="s">
        <v>1768</v>
      </c>
      <c r="AU1444" s="133" t="s">
        <v>1760</v>
      </c>
      <c r="AV1444" s="133" t="s">
        <v>9601</v>
      </c>
      <c r="AW1444" s="133" t="s">
        <v>9630</v>
      </c>
    </row>
    <row r="1445" spans="1:49" x14ac:dyDescent="0.25">
      <c r="A1445" s="80" t="s">
        <v>1779</v>
      </c>
      <c r="B1445" s="80" t="s">
        <v>1797</v>
      </c>
      <c r="C1445" s="80" t="s">
        <v>9636</v>
      </c>
      <c r="D1445" s="80" t="s">
        <v>9637</v>
      </c>
      <c r="E1445" s="80" t="s">
        <v>7086</v>
      </c>
      <c r="F1445" s="80" t="s">
        <v>10778</v>
      </c>
      <c r="G1445" s="80" t="s">
        <v>9797</v>
      </c>
      <c r="H1445" s="80" t="s">
        <v>10779</v>
      </c>
      <c r="I1445" s="80" t="s">
        <v>9635</v>
      </c>
      <c r="K1445" s="80" t="s">
        <v>1820</v>
      </c>
      <c r="L1445" s="80" t="s">
        <v>823</v>
      </c>
      <c r="M1445" s="80" t="s">
        <v>3135</v>
      </c>
      <c r="N1445" s="80" t="s">
        <v>3465</v>
      </c>
      <c r="O1445" s="80" t="s">
        <v>3969</v>
      </c>
      <c r="P1445" s="80" t="s">
        <v>5212</v>
      </c>
      <c r="Q1445" s="80" t="s">
        <v>5374</v>
      </c>
      <c r="R1445" s="80" t="s">
        <v>6725</v>
      </c>
      <c r="S1445" s="80" t="s">
        <v>1759</v>
      </c>
      <c r="T1445" s="80" t="s">
        <v>1758</v>
      </c>
      <c r="U1445" s="110">
        <v>8.6</v>
      </c>
      <c r="V1445" s="110">
        <v>25.8</v>
      </c>
      <c r="W1445" s="91">
        <v>3.7410000000000001</v>
      </c>
      <c r="X1445" s="91">
        <v>22.446000000000002</v>
      </c>
      <c r="Y1445" s="110" t="s">
        <v>14932</v>
      </c>
      <c r="Z1445" s="110" t="s">
        <v>1</v>
      </c>
      <c r="AB1445" s="133" t="s">
        <v>8435</v>
      </c>
      <c r="AC1445" s="133" t="s">
        <v>9462</v>
      </c>
      <c r="AD1445" s="133" t="s">
        <v>1757</v>
      </c>
      <c r="AE1445" s="79">
        <v>72</v>
      </c>
      <c r="AF1445" s="79" t="s">
        <v>11401</v>
      </c>
      <c r="AG1445" s="134">
        <v>0.25</v>
      </c>
      <c r="AH1445" s="134">
        <v>12.25</v>
      </c>
      <c r="AI1445" s="134">
        <v>14</v>
      </c>
      <c r="AJ1445" s="134">
        <v>0.32</v>
      </c>
      <c r="AK1445" s="134">
        <v>14.25</v>
      </c>
      <c r="AL1445" s="134">
        <v>12.5</v>
      </c>
      <c r="AM1445" s="134">
        <v>1.8</v>
      </c>
      <c r="AN1445" s="134">
        <v>2</v>
      </c>
      <c r="AO1445" s="134">
        <v>0.186</v>
      </c>
      <c r="AP1445" s="134">
        <v>11.75</v>
      </c>
      <c r="AQ1445" s="134">
        <v>11.75</v>
      </c>
      <c r="AR1445" s="134">
        <v>12</v>
      </c>
      <c r="AS1445" s="134"/>
      <c r="AT1445" s="133" t="s">
        <v>1767</v>
      </c>
      <c r="AU1445" s="133" t="s">
        <v>9557</v>
      </c>
      <c r="AV1445" s="133" t="s">
        <v>9597</v>
      </c>
      <c r="AW1445" s="133" t="s">
        <v>9629</v>
      </c>
    </row>
    <row r="1446" spans="1:49" x14ac:dyDescent="0.25">
      <c r="A1446" s="80" t="s">
        <v>1776</v>
      </c>
      <c r="B1446" s="80" t="s">
        <v>1808</v>
      </c>
      <c r="C1446" s="80" t="s">
        <v>10578</v>
      </c>
      <c r="D1446" s="80" t="s">
        <v>10579</v>
      </c>
      <c r="E1446" s="80" t="s">
        <v>1767</v>
      </c>
      <c r="F1446" s="80" t="s">
        <v>9920</v>
      </c>
      <c r="G1446" s="80" t="s">
        <v>9677</v>
      </c>
      <c r="H1446" s="80" t="s">
        <v>9921</v>
      </c>
      <c r="I1446" s="80" t="s">
        <v>5377</v>
      </c>
      <c r="K1446" s="80" t="s">
        <v>13933</v>
      </c>
      <c r="L1446" s="80" t="s">
        <v>1735</v>
      </c>
      <c r="M1446" s="80" t="s">
        <v>3262</v>
      </c>
      <c r="N1446" s="80" t="s">
        <v>3479</v>
      </c>
      <c r="O1446" s="80" t="s">
        <v>3523</v>
      </c>
      <c r="P1446" s="80" t="s">
        <v>14068</v>
      </c>
      <c r="Q1446" s="80" t="s">
        <v>5374</v>
      </c>
      <c r="R1446" s="80" t="s">
        <v>6861</v>
      </c>
      <c r="S1446" s="80" t="s">
        <v>1760</v>
      </c>
      <c r="T1446" s="80" t="s">
        <v>1757</v>
      </c>
      <c r="U1446" s="110">
        <v>6.2</v>
      </c>
      <c r="V1446" s="110">
        <v>37.200000000000003</v>
      </c>
      <c r="W1446" s="91">
        <v>1.55</v>
      </c>
      <c r="X1446" s="91">
        <v>18.600000000000001</v>
      </c>
      <c r="Y1446" s="110" t="s">
        <v>7087</v>
      </c>
      <c r="Z1446" s="110" t="s">
        <v>1</v>
      </c>
      <c r="AB1446" s="133" t="s">
        <v>8571</v>
      </c>
      <c r="AC1446" s="133" t="s">
        <v>8571</v>
      </c>
      <c r="AD1446" s="133" t="s">
        <v>1759</v>
      </c>
      <c r="AE1446" s="79">
        <v>12</v>
      </c>
      <c r="AF1446" s="79" t="s">
        <v>11145</v>
      </c>
      <c r="AG1446" s="134">
        <v>0.75</v>
      </c>
      <c r="AH1446" s="134">
        <v>8.875</v>
      </c>
      <c r="AI1446" s="134">
        <v>8.875</v>
      </c>
      <c r="AJ1446" s="134">
        <v>0.22500000000000001</v>
      </c>
      <c r="AK1446" s="134">
        <v>9.2200000000000006</v>
      </c>
      <c r="AL1446" s="134">
        <v>7.97</v>
      </c>
      <c r="AM1446" s="134">
        <v>9.44</v>
      </c>
      <c r="AN1446" s="134">
        <v>3.1</v>
      </c>
      <c r="AO1446" s="134">
        <v>0.40100000000000002</v>
      </c>
      <c r="AP1446" s="134">
        <v>0.5</v>
      </c>
      <c r="AQ1446" s="134">
        <v>8.75</v>
      </c>
      <c r="AR1446" s="134">
        <v>8.75</v>
      </c>
      <c r="AS1446" s="134">
        <v>0.03</v>
      </c>
      <c r="AT1446" s="133" t="s">
        <v>1761</v>
      </c>
      <c r="AU1446" s="133" t="s">
        <v>7065</v>
      </c>
      <c r="AV1446" s="133" t="s">
        <v>9603</v>
      </c>
      <c r="AW1446" s="133" t="s">
        <v>9630</v>
      </c>
    </row>
    <row r="1447" spans="1:49" x14ac:dyDescent="0.25">
      <c r="A1447" s="80" t="s">
        <v>1779</v>
      </c>
      <c r="B1447" s="80" t="s">
        <v>1807</v>
      </c>
      <c r="C1447" s="80" t="s">
        <v>9564</v>
      </c>
      <c r="D1447" s="80" t="s">
        <v>9742</v>
      </c>
      <c r="E1447" s="80" t="s">
        <v>1788</v>
      </c>
      <c r="F1447" s="80" t="s">
        <v>9743</v>
      </c>
      <c r="G1447" s="80" t="s">
        <v>9744</v>
      </c>
      <c r="H1447" s="80" t="s">
        <v>9732</v>
      </c>
      <c r="I1447" s="80" t="s">
        <v>5377</v>
      </c>
      <c r="K1447" s="80" t="s">
        <v>1820</v>
      </c>
      <c r="L1447" s="80" t="s">
        <v>1287</v>
      </c>
      <c r="M1447" s="80" t="s">
        <v>2854</v>
      </c>
      <c r="N1447" s="80" t="s">
        <v>3440</v>
      </c>
      <c r="O1447" s="80" t="s">
        <v>3537</v>
      </c>
      <c r="P1447" s="80" t="s">
        <v>4961</v>
      </c>
      <c r="Q1447" s="80" t="s">
        <v>5374</v>
      </c>
      <c r="R1447" s="80" t="s">
        <v>6439</v>
      </c>
      <c r="S1447" s="80" t="s">
        <v>1765</v>
      </c>
      <c r="T1447" s="80" t="s">
        <v>1757</v>
      </c>
      <c r="U1447" s="110">
        <v>5.05</v>
      </c>
      <c r="V1447" s="110">
        <v>30.3</v>
      </c>
      <c r="W1447" s="91">
        <v>1.2625</v>
      </c>
      <c r="X1447" s="91">
        <v>15.15</v>
      </c>
      <c r="Y1447" s="110" t="s">
        <v>7087</v>
      </c>
      <c r="Z1447" s="110" t="s">
        <v>1</v>
      </c>
      <c r="AB1447" s="133" t="s">
        <v>8149</v>
      </c>
      <c r="AC1447" s="133" t="s">
        <v>8149</v>
      </c>
      <c r="AD1447" s="133" t="s">
        <v>1759</v>
      </c>
      <c r="AE1447" s="79">
        <v>12</v>
      </c>
      <c r="AF1447" s="79" t="s">
        <v>11127</v>
      </c>
      <c r="AG1447" s="134">
        <v>0.625</v>
      </c>
      <c r="AH1447" s="134">
        <v>5</v>
      </c>
      <c r="AI1447" s="134">
        <v>5</v>
      </c>
      <c r="AJ1447" s="134">
        <v>0.09</v>
      </c>
      <c r="AK1447" s="134">
        <v>10.125</v>
      </c>
      <c r="AL1447" s="134">
        <v>5.375</v>
      </c>
      <c r="AM1447" s="134">
        <v>5.5</v>
      </c>
      <c r="AN1447" s="134">
        <v>1.25</v>
      </c>
      <c r="AO1447" s="134">
        <v>0.17299999999999999</v>
      </c>
      <c r="AP1447" s="134">
        <v>5.5E-2</v>
      </c>
      <c r="AQ1447" s="134">
        <v>10</v>
      </c>
      <c r="AR1447" s="134">
        <v>10</v>
      </c>
      <c r="AS1447" s="134">
        <v>6.0000000000000001E-3</v>
      </c>
      <c r="AT1447" s="133" t="s">
        <v>1768</v>
      </c>
      <c r="AU1447" s="133" t="s">
        <v>1760</v>
      </c>
      <c r="AV1447" s="133" t="s">
        <v>9601</v>
      </c>
      <c r="AW1447" s="133" t="s">
        <v>9630</v>
      </c>
    </row>
    <row r="1448" spans="1:49" x14ac:dyDescent="0.25">
      <c r="A1448" s="80" t="s">
        <v>1800</v>
      </c>
      <c r="B1448" s="80" t="s">
        <v>1813</v>
      </c>
      <c r="C1448" s="80" t="s">
        <v>10229</v>
      </c>
      <c r="D1448" s="80" t="s">
        <v>10230</v>
      </c>
      <c r="E1448" s="80" t="s">
        <v>1767</v>
      </c>
      <c r="F1448" s="80" t="s">
        <v>9731</v>
      </c>
      <c r="G1448" s="80" t="s">
        <v>9668</v>
      </c>
      <c r="H1448" s="80" t="s">
        <v>9732</v>
      </c>
      <c r="I1448" s="80" t="s">
        <v>5377</v>
      </c>
      <c r="K1448" s="80" t="s">
        <v>12342</v>
      </c>
      <c r="L1448" s="80" t="s">
        <v>12266</v>
      </c>
      <c r="M1448" s="80" t="s">
        <v>12812</v>
      </c>
      <c r="N1448" s="80" t="s">
        <v>12782</v>
      </c>
      <c r="O1448" s="80" t="s">
        <v>3547</v>
      </c>
      <c r="P1448" s="80" t="s">
        <v>14069</v>
      </c>
      <c r="Q1448" s="80" t="s">
        <v>5374</v>
      </c>
      <c r="R1448" s="80" t="s">
        <v>12813</v>
      </c>
      <c r="S1448" s="80" t="s">
        <v>1765</v>
      </c>
      <c r="T1448" s="80" t="s">
        <v>1757</v>
      </c>
      <c r="U1448" s="110">
        <v>6.2</v>
      </c>
      <c r="V1448" s="110">
        <v>37.200000000000003</v>
      </c>
      <c r="W1448" s="91">
        <v>1.55</v>
      </c>
      <c r="X1448" s="91">
        <v>18.600000000000001</v>
      </c>
      <c r="Y1448" s="110" t="s">
        <v>7087</v>
      </c>
      <c r="Z1448" s="110" t="s">
        <v>1</v>
      </c>
      <c r="AB1448" s="133" t="s">
        <v>13108</v>
      </c>
      <c r="AC1448" s="133" t="s">
        <v>13108</v>
      </c>
      <c r="AD1448" s="133" t="s">
        <v>1759</v>
      </c>
      <c r="AE1448" s="79">
        <v>12</v>
      </c>
      <c r="AF1448" s="79" t="s">
        <v>11113</v>
      </c>
      <c r="AG1448" s="134">
        <v>0.625</v>
      </c>
      <c r="AH1448" s="134">
        <v>6.5</v>
      </c>
      <c r="AI1448" s="134">
        <v>6.5</v>
      </c>
      <c r="AJ1448" s="134">
        <v>0.13900000000000001</v>
      </c>
      <c r="AK1448" s="134">
        <v>10.845000000000001</v>
      </c>
      <c r="AL1448" s="134">
        <v>6.8449999999999998</v>
      </c>
      <c r="AM1448" s="134">
        <v>6.8150000000000004</v>
      </c>
      <c r="AN1448" s="134">
        <v>1.9610000000000001</v>
      </c>
      <c r="AO1448" s="134">
        <v>0.29299999999999998</v>
      </c>
      <c r="AP1448" s="134">
        <v>5.5E-2</v>
      </c>
      <c r="AQ1448" s="134">
        <v>12.875</v>
      </c>
      <c r="AR1448" s="134">
        <v>12.75</v>
      </c>
      <c r="AS1448" s="134">
        <v>8.9999999999999993E-3</v>
      </c>
      <c r="AT1448" s="133" t="s">
        <v>1761</v>
      </c>
      <c r="AU1448" s="133" t="s">
        <v>7077</v>
      </c>
      <c r="AV1448" s="133" t="s">
        <v>9601</v>
      </c>
      <c r="AW1448" s="133" t="s">
        <v>9630</v>
      </c>
    </row>
    <row r="1449" spans="1:49" x14ac:dyDescent="0.25">
      <c r="A1449" s="80" t="s">
        <v>1779</v>
      </c>
      <c r="B1449" s="80" t="s">
        <v>1784</v>
      </c>
      <c r="C1449" s="80" t="s">
        <v>10142</v>
      </c>
      <c r="D1449" s="80" t="s">
        <v>10143</v>
      </c>
      <c r="E1449" s="80" t="s">
        <v>1788</v>
      </c>
      <c r="F1449" s="80" t="s">
        <v>10144</v>
      </c>
      <c r="G1449" s="80" t="s">
        <v>9700</v>
      </c>
      <c r="H1449" s="80" t="s">
        <v>10145</v>
      </c>
      <c r="I1449" s="80" t="s">
        <v>5377</v>
      </c>
      <c r="K1449" s="80" t="s">
        <v>1820</v>
      </c>
      <c r="L1449" s="80" t="s">
        <v>921</v>
      </c>
      <c r="M1449" s="80" t="s">
        <v>2486</v>
      </c>
      <c r="N1449" s="80" t="s">
        <v>3411</v>
      </c>
      <c r="O1449" s="80" t="s">
        <v>3693</v>
      </c>
      <c r="P1449" s="80" t="s">
        <v>4622</v>
      </c>
      <c r="Q1449" s="80" t="s">
        <v>5374</v>
      </c>
      <c r="R1449" s="80" t="s">
        <v>6052</v>
      </c>
      <c r="S1449" s="80" t="s">
        <v>1759</v>
      </c>
      <c r="T1449" s="80" t="s">
        <v>1758</v>
      </c>
      <c r="U1449" s="110">
        <v>9.9499999999999993</v>
      </c>
      <c r="V1449" s="110">
        <v>29.85</v>
      </c>
      <c r="W1449" s="91">
        <v>2.4874999999999998</v>
      </c>
      <c r="X1449" s="91">
        <v>14.925000000000001</v>
      </c>
      <c r="Y1449" s="110" t="s">
        <v>7087</v>
      </c>
      <c r="Z1449" s="110" t="s">
        <v>1</v>
      </c>
      <c r="AB1449" s="133" t="s">
        <v>7761</v>
      </c>
      <c r="AC1449" s="133" t="s">
        <v>7761</v>
      </c>
      <c r="AD1449" s="133" t="s">
        <v>1759</v>
      </c>
      <c r="AE1449" s="79">
        <v>6</v>
      </c>
      <c r="AF1449" s="79" t="s">
        <v>11092</v>
      </c>
      <c r="AG1449" s="134">
        <v>0.3</v>
      </c>
      <c r="AH1449" s="134">
        <v>7.5</v>
      </c>
      <c r="AI1449" s="134">
        <v>14.5</v>
      </c>
      <c r="AJ1449" s="134">
        <v>0.22800000000000001</v>
      </c>
      <c r="AK1449" s="134">
        <v>14.824999999999999</v>
      </c>
      <c r="AL1449" s="134">
        <v>8.4499999999999993</v>
      </c>
      <c r="AM1449" s="134">
        <v>5.125</v>
      </c>
      <c r="AN1449" s="134">
        <v>1.8080000000000001</v>
      </c>
      <c r="AO1449" s="134">
        <v>0.372</v>
      </c>
      <c r="AP1449" s="134">
        <v>0.01</v>
      </c>
      <c r="AQ1449" s="134">
        <v>102</v>
      </c>
      <c r="AR1449" s="134">
        <v>54</v>
      </c>
      <c r="AS1449" s="134"/>
      <c r="AT1449" s="133" t="s">
        <v>7066</v>
      </c>
      <c r="AU1449" s="133" t="s">
        <v>7075</v>
      </c>
      <c r="AV1449" s="133" t="s">
        <v>9601</v>
      </c>
      <c r="AW1449" s="133" t="s">
        <v>9630</v>
      </c>
    </row>
    <row r="1450" spans="1:49" x14ac:dyDescent="0.25">
      <c r="A1450" s="80" t="s">
        <v>1776</v>
      </c>
      <c r="B1450" s="80" t="s">
        <v>1808</v>
      </c>
      <c r="C1450" s="80" t="s">
        <v>10600</v>
      </c>
      <c r="D1450" s="80" t="s">
        <v>10601</v>
      </c>
      <c r="E1450" s="80" t="s">
        <v>1811</v>
      </c>
      <c r="F1450" s="80" t="s">
        <v>10602</v>
      </c>
      <c r="G1450" s="80" t="s">
        <v>9685</v>
      </c>
      <c r="H1450" s="80" t="s">
        <v>10603</v>
      </c>
      <c r="I1450" s="80" t="s">
        <v>5376</v>
      </c>
      <c r="K1450" s="80" t="s">
        <v>13933</v>
      </c>
      <c r="L1450" s="80" t="s">
        <v>1736</v>
      </c>
      <c r="M1450" s="80" t="s">
        <v>3263</v>
      </c>
      <c r="N1450" s="80" t="s">
        <v>3479</v>
      </c>
      <c r="O1450" s="80" t="s">
        <v>3859</v>
      </c>
      <c r="P1450" s="80" t="s">
        <v>14070</v>
      </c>
      <c r="Q1450" s="80" t="s">
        <v>5374</v>
      </c>
      <c r="R1450" s="80" t="s">
        <v>6862</v>
      </c>
      <c r="S1450" s="80" t="s">
        <v>1760</v>
      </c>
      <c r="T1450" s="80" t="s">
        <v>1757</v>
      </c>
      <c r="U1450" s="110">
        <v>8.9</v>
      </c>
      <c r="V1450" s="110">
        <v>53.4</v>
      </c>
      <c r="W1450" s="91">
        <v>3.1150000000000002</v>
      </c>
      <c r="X1450" s="91">
        <v>37.380000000000003</v>
      </c>
      <c r="Y1450" s="110" t="s">
        <v>7087</v>
      </c>
      <c r="Z1450" s="110" t="s">
        <v>1</v>
      </c>
      <c r="AB1450" s="133" t="s">
        <v>8572</v>
      </c>
      <c r="AC1450" s="133" t="s">
        <v>8572</v>
      </c>
      <c r="AD1450" s="133" t="s">
        <v>1759</v>
      </c>
      <c r="AE1450" s="79">
        <v>12</v>
      </c>
      <c r="AF1450" s="79" t="s">
        <v>11315</v>
      </c>
      <c r="AG1450" s="134">
        <v>1.25</v>
      </c>
      <c r="AH1450" s="134">
        <v>12.125</v>
      </c>
      <c r="AI1450" s="134">
        <v>9.25</v>
      </c>
      <c r="AJ1450" s="134">
        <v>0.438</v>
      </c>
      <c r="AK1450" s="134">
        <v>14</v>
      </c>
      <c r="AL1450" s="134">
        <v>12.563000000000001</v>
      </c>
      <c r="AM1450" s="134">
        <v>10.125</v>
      </c>
      <c r="AN1450" s="134">
        <v>6.1159999999999997</v>
      </c>
      <c r="AO1450" s="134">
        <v>1.0309999999999999</v>
      </c>
      <c r="AP1450" s="134">
        <v>1</v>
      </c>
      <c r="AQ1450" s="134">
        <v>12</v>
      </c>
      <c r="AR1450" s="134">
        <v>9.25</v>
      </c>
      <c r="AS1450" s="134">
        <v>6.9000000000000006E-2</v>
      </c>
      <c r="AT1450" s="133" t="s">
        <v>7075</v>
      </c>
      <c r="AU1450" s="133" t="s">
        <v>1764</v>
      </c>
      <c r="AV1450" s="133" t="s">
        <v>9603</v>
      </c>
      <c r="AW1450" s="133" t="s">
        <v>9630</v>
      </c>
    </row>
    <row r="1451" spans="1:49" x14ac:dyDescent="0.25">
      <c r="A1451" s="80" t="s">
        <v>1779</v>
      </c>
      <c r="B1451" s="80" t="s">
        <v>1797</v>
      </c>
      <c r="C1451" s="80" t="s">
        <v>10321</v>
      </c>
      <c r="D1451" s="80" t="s">
        <v>10322</v>
      </c>
      <c r="E1451" s="80" t="s">
        <v>7086</v>
      </c>
      <c r="F1451" s="80" t="s">
        <v>10323</v>
      </c>
      <c r="G1451" s="80" t="s">
        <v>9705</v>
      </c>
      <c r="H1451" s="80" t="s">
        <v>10324</v>
      </c>
      <c r="I1451" s="80" t="s">
        <v>9635</v>
      </c>
      <c r="K1451" s="80" t="s">
        <v>1820</v>
      </c>
      <c r="L1451" s="80" t="s">
        <v>1358</v>
      </c>
      <c r="M1451" s="80" t="s">
        <v>13215</v>
      </c>
      <c r="N1451" s="80" t="s">
        <v>3465</v>
      </c>
      <c r="O1451" s="80" t="s">
        <v>3934</v>
      </c>
      <c r="P1451" s="80" t="s">
        <v>5213</v>
      </c>
      <c r="Q1451" s="80" t="s">
        <v>5374</v>
      </c>
      <c r="R1451" s="80" t="s">
        <v>6726</v>
      </c>
      <c r="S1451" s="80" t="s">
        <v>1759</v>
      </c>
      <c r="T1451" s="80" t="s">
        <v>1757</v>
      </c>
      <c r="U1451" s="110">
        <v>10.75</v>
      </c>
      <c r="V1451" s="110">
        <v>64.5</v>
      </c>
      <c r="W1451" s="91">
        <v>4.6762499999999996</v>
      </c>
      <c r="X1451" s="91">
        <v>56.115000000000002</v>
      </c>
      <c r="Y1451" s="110" t="s">
        <v>14932</v>
      </c>
      <c r="Z1451" s="110" t="s">
        <v>1</v>
      </c>
      <c r="AB1451" s="133" t="s">
        <v>8436</v>
      </c>
      <c r="AC1451" s="133" t="s">
        <v>9463</v>
      </c>
      <c r="AD1451" s="133" t="s">
        <v>1757</v>
      </c>
      <c r="AE1451" s="79">
        <v>144</v>
      </c>
      <c r="AF1451" s="79" t="s">
        <v>11369</v>
      </c>
      <c r="AG1451" s="134">
        <v>0.2</v>
      </c>
      <c r="AH1451" s="134">
        <v>5</v>
      </c>
      <c r="AI1451" s="134">
        <v>8</v>
      </c>
      <c r="AJ1451" s="134">
        <v>0.224</v>
      </c>
      <c r="AK1451" s="134">
        <v>5.25</v>
      </c>
      <c r="AL1451" s="134">
        <v>8.25</v>
      </c>
      <c r="AM1451" s="134">
        <v>2.6</v>
      </c>
      <c r="AN1451" s="134">
        <v>2.8</v>
      </c>
      <c r="AO1451" s="134">
        <v>6.5000000000000002E-2</v>
      </c>
      <c r="AP1451" s="134">
        <v>0.01</v>
      </c>
      <c r="AQ1451" s="134">
        <v>102</v>
      </c>
      <c r="AR1451" s="134">
        <v>6</v>
      </c>
      <c r="AS1451" s="134"/>
      <c r="AT1451" s="133" t="s">
        <v>1799</v>
      </c>
      <c r="AU1451" s="133" t="s">
        <v>1773</v>
      </c>
      <c r="AV1451" s="133" t="s">
        <v>9606</v>
      </c>
      <c r="AW1451" s="133" t="s">
        <v>9629</v>
      </c>
    </row>
    <row r="1452" spans="1:49" x14ac:dyDescent="0.25">
      <c r="A1452" s="80" t="s">
        <v>1779</v>
      </c>
      <c r="B1452" s="80" t="s">
        <v>1807</v>
      </c>
      <c r="C1452" s="80" t="s">
        <v>9790</v>
      </c>
      <c r="D1452" s="80" t="s">
        <v>9791</v>
      </c>
      <c r="E1452" s="80" t="s">
        <v>1785</v>
      </c>
      <c r="F1452" s="80" t="s">
        <v>9792</v>
      </c>
      <c r="G1452" s="80" t="s">
        <v>9726</v>
      </c>
      <c r="H1452" s="80" t="s">
        <v>9793</v>
      </c>
      <c r="I1452" s="80" t="s">
        <v>5377</v>
      </c>
      <c r="K1452" s="80" t="s">
        <v>1820</v>
      </c>
      <c r="L1452" s="80" t="s">
        <v>1288</v>
      </c>
      <c r="M1452" s="80" t="s">
        <v>2856</v>
      </c>
      <c r="N1452" s="80" t="s">
        <v>3440</v>
      </c>
      <c r="O1452" s="80" t="s">
        <v>3673</v>
      </c>
      <c r="P1452" s="80" t="s">
        <v>4963</v>
      </c>
      <c r="Q1452" s="80" t="s">
        <v>5374</v>
      </c>
      <c r="R1452" s="80" t="s">
        <v>6441</v>
      </c>
      <c r="S1452" s="80" t="s">
        <v>1760</v>
      </c>
      <c r="T1452" s="80" t="s">
        <v>1757</v>
      </c>
      <c r="U1452" s="110">
        <v>5.7</v>
      </c>
      <c r="V1452" s="110">
        <v>34.200000000000003</v>
      </c>
      <c r="W1452" s="91">
        <v>1.8952500000000001</v>
      </c>
      <c r="X1452" s="91">
        <v>22.742999999999999</v>
      </c>
      <c r="Y1452" s="110" t="s">
        <v>14933</v>
      </c>
      <c r="Z1452" s="110" t="s">
        <v>1</v>
      </c>
      <c r="AB1452" s="133" t="s">
        <v>8151</v>
      </c>
      <c r="AC1452" s="133" t="s">
        <v>8151</v>
      </c>
      <c r="AD1452" s="133" t="s">
        <v>1759</v>
      </c>
      <c r="AE1452" s="79">
        <v>12</v>
      </c>
      <c r="AF1452" s="79" t="s">
        <v>11098</v>
      </c>
      <c r="AG1452" s="134">
        <v>3.15</v>
      </c>
      <c r="AH1452" s="134">
        <v>3.15</v>
      </c>
      <c r="AI1452" s="134">
        <v>5.51</v>
      </c>
      <c r="AJ1452" s="134">
        <v>0.153</v>
      </c>
      <c r="AK1452" s="134">
        <v>10.4</v>
      </c>
      <c r="AL1452" s="134">
        <v>6.69</v>
      </c>
      <c r="AM1452" s="134">
        <v>8.4600000000000009</v>
      </c>
      <c r="AN1452" s="134">
        <v>1.91</v>
      </c>
      <c r="AO1452" s="134">
        <v>0.34100000000000003</v>
      </c>
      <c r="AP1452" s="134">
        <v>3.125</v>
      </c>
      <c r="AQ1452" s="134">
        <v>3.125</v>
      </c>
      <c r="AR1452" s="134">
        <v>3.75</v>
      </c>
      <c r="AS1452" s="134"/>
      <c r="AT1452" s="133" t="s">
        <v>7080</v>
      </c>
      <c r="AU1452" s="133" t="s">
        <v>7065</v>
      </c>
      <c r="AV1452" s="133" t="s">
        <v>9608</v>
      </c>
      <c r="AW1452" s="133" t="s">
        <v>9629</v>
      </c>
    </row>
    <row r="1453" spans="1:49" x14ac:dyDescent="0.25">
      <c r="A1453" s="80" t="s">
        <v>1800</v>
      </c>
      <c r="B1453" s="80" t="s">
        <v>1813</v>
      </c>
      <c r="C1453" s="80" t="s">
        <v>10227</v>
      </c>
      <c r="D1453" s="80" t="s">
        <v>10228</v>
      </c>
      <c r="E1453" s="80" t="s">
        <v>1767</v>
      </c>
      <c r="F1453" s="80" t="s">
        <v>9694</v>
      </c>
      <c r="G1453" s="80" t="s">
        <v>9695</v>
      </c>
      <c r="H1453" s="80" t="s">
        <v>9696</v>
      </c>
      <c r="I1453" s="80" t="s">
        <v>5377</v>
      </c>
      <c r="K1453" s="80" t="s">
        <v>12342</v>
      </c>
      <c r="L1453" s="80" t="s">
        <v>12267</v>
      </c>
      <c r="M1453" s="80" t="s">
        <v>12814</v>
      </c>
      <c r="N1453" s="80" t="s">
        <v>12782</v>
      </c>
      <c r="O1453" s="80" t="s">
        <v>12815</v>
      </c>
      <c r="P1453" s="80" t="s">
        <v>14071</v>
      </c>
      <c r="Q1453" s="80" t="s">
        <v>5374</v>
      </c>
      <c r="R1453" s="80" t="s">
        <v>12816</v>
      </c>
      <c r="S1453" s="80" t="s">
        <v>1760</v>
      </c>
      <c r="T1453" s="80" t="s">
        <v>1757</v>
      </c>
      <c r="U1453" s="110">
        <v>5</v>
      </c>
      <c r="V1453" s="110">
        <v>30</v>
      </c>
      <c r="W1453" s="91">
        <v>1.25</v>
      </c>
      <c r="X1453" s="91">
        <v>15</v>
      </c>
      <c r="Y1453" s="110" t="s">
        <v>7087</v>
      </c>
      <c r="Z1453" s="110" t="s">
        <v>1</v>
      </c>
      <c r="AB1453" s="133" t="s">
        <v>13109</v>
      </c>
      <c r="AC1453" s="133" t="s">
        <v>13109</v>
      </c>
      <c r="AD1453" s="133" t="s">
        <v>1759</v>
      </c>
      <c r="AE1453" s="79">
        <v>12</v>
      </c>
      <c r="AF1453" s="79" t="s">
        <v>11091</v>
      </c>
      <c r="AG1453" s="134">
        <v>0.625</v>
      </c>
      <c r="AH1453" s="134">
        <v>6.875</v>
      </c>
      <c r="AI1453" s="134">
        <v>6.875</v>
      </c>
      <c r="AJ1453" s="134">
        <v>0.13100000000000001</v>
      </c>
      <c r="AK1453" s="134">
        <v>7.22</v>
      </c>
      <c r="AL1453" s="134">
        <v>6.8449999999999998</v>
      </c>
      <c r="AM1453" s="134">
        <v>7.44</v>
      </c>
      <c r="AN1453" s="134">
        <v>1.782</v>
      </c>
      <c r="AO1453" s="134">
        <v>0.21299999999999999</v>
      </c>
      <c r="AP1453" s="134">
        <v>0.5</v>
      </c>
      <c r="AQ1453" s="134">
        <v>6.75</v>
      </c>
      <c r="AR1453" s="134">
        <v>6.75</v>
      </c>
      <c r="AS1453" s="134">
        <v>1.6E-2</v>
      </c>
      <c r="AT1453" s="133" t="s">
        <v>9573</v>
      </c>
      <c r="AU1453" s="133" t="s">
        <v>1758</v>
      </c>
      <c r="AV1453" s="133" t="s">
        <v>9603</v>
      </c>
      <c r="AW1453" s="133" t="s">
        <v>9630</v>
      </c>
    </row>
    <row r="1454" spans="1:49" x14ac:dyDescent="0.25">
      <c r="A1454" s="80" t="s">
        <v>1776</v>
      </c>
      <c r="B1454" s="80" t="s">
        <v>1808</v>
      </c>
      <c r="C1454" s="80" t="s">
        <v>9697</v>
      </c>
      <c r="D1454" s="80" t="s">
        <v>9698</v>
      </c>
      <c r="E1454" s="80" t="s">
        <v>1767</v>
      </c>
      <c r="F1454" s="80" t="s">
        <v>9699</v>
      </c>
      <c r="G1454" s="80" t="s">
        <v>9700</v>
      </c>
      <c r="H1454" s="80" t="s">
        <v>9701</v>
      </c>
      <c r="I1454" s="80" t="s">
        <v>5377</v>
      </c>
      <c r="K1454" s="80" t="s">
        <v>13933</v>
      </c>
      <c r="L1454" s="80" t="s">
        <v>1737</v>
      </c>
      <c r="M1454" s="80" t="s">
        <v>3264</v>
      </c>
      <c r="N1454" s="80" t="s">
        <v>3479</v>
      </c>
      <c r="O1454" s="80" t="s">
        <v>3860</v>
      </c>
      <c r="P1454" s="80" t="s">
        <v>14072</v>
      </c>
      <c r="Q1454" s="80" t="s">
        <v>5374</v>
      </c>
      <c r="R1454" s="80" t="s">
        <v>6863</v>
      </c>
      <c r="S1454" s="80" t="s">
        <v>1759</v>
      </c>
      <c r="T1454" s="80" t="s">
        <v>1757</v>
      </c>
      <c r="U1454" s="110">
        <v>9.6</v>
      </c>
      <c r="V1454" s="110">
        <v>57.6</v>
      </c>
      <c r="W1454" s="91">
        <v>2.4</v>
      </c>
      <c r="X1454" s="91">
        <v>28.8</v>
      </c>
      <c r="Y1454" s="110" t="s">
        <v>7087</v>
      </c>
      <c r="Z1454" s="110" t="s">
        <v>1</v>
      </c>
      <c r="AB1454" s="133" t="s">
        <v>8573</v>
      </c>
      <c r="AC1454" s="133" t="s">
        <v>8573</v>
      </c>
      <c r="AD1454" s="133" t="s">
        <v>1759</v>
      </c>
      <c r="AE1454" s="79">
        <v>12</v>
      </c>
      <c r="AF1454" s="79" t="s">
        <v>11152</v>
      </c>
      <c r="AG1454" s="134">
        <v>0.875</v>
      </c>
      <c r="AH1454" s="134">
        <v>7.5</v>
      </c>
      <c r="AI1454" s="134">
        <v>14.5</v>
      </c>
      <c r="AJ1454" s="134">
        <v>0.215</v>
      </c>
      <c r="AK1454" s="134">
        <v>14.824999999999999</v>
      </c>
      <c r="AL1454" s="134">
        <v>8.4499999999999993</v>
      </c>
      <c r="AM1454" s="134">
        <v>9.0250000000000004</v>
      </c>
      <c r="AN1454" s="134">
        <v>3.17</v>
      </c>
      <c r="AO1454" s="134">
        <v>0.65400000000000003</v>
      </c>
      <c r="AP1454" s="134">
        <v>0.1</v>
      </c>
      <c r="AQ1454" s="134">
        <v>54</v>
      </c>
      <c r="AR1454" s="134">
        <v>96</v>
      </c>
      <c r="AS1454" s="134"/>
      <c r="AT1454" s="133" t="s">
        <v>7070</v>
      </c>
      <c r="AU1454" s="133" t="s">
        <v>7065</v>
      </c>
      <c r="AV1454" s="133" t="s">
        <v>9601</v>
      </c>
      <c r="AW1454" s="133" t="s">
        <v>9630</v>
      </c>
    </row>
    <row r="1455" spans="1:49" x14ac:dyDescent="0.25">
      <c r="A1455" s="80" t="s">
        <v>1776</v>
      </c>
      <c r="B1455" s="80" t="s">
        <v>1777</v>
      </c>
      <c r="C1455" s="80" t="s">
        <v>10237</v>
      </c>
      <c r="D1455" s="80" t="s">
        <v>10238</v>
      </c>
      <c r="E1455" s="80" t="s">
        <v>1778</v>
      </c>
      <c r="F1455" s="80" t="s">
        <v>10239</v>
      </c>
      <c r="G1455" s="80" t="s">
        <v>9808</v>
      </c>
      <c r="H1455" s="80" t="s">
        <v>10240</v>
      </c>
      <c r="I1455" s="80" t="s">
        <v>9635</v>
      </c>
      <c r="K1455" s="80" t="s">
        <v>13933</v>
      </c>
      <c r="L1455" s="80" t="s">
        <v>1202</v>
      </c>
      <c r="M1455" s="80" t="s">
        <v>2496</v>
      </c>
      <c r="N1455" s="80" t="s">
        <v>3363</v>
      </c>
      <c r="O1455" s="80" t="s">
        <v>3695</v>
      </c>
      <c r="P1455" s="80" t="s">
        <v>4633</v>
      </c>
      <c r="Q1455" s="80" t="s">
        <v>5374</v>
      </c>
      <c r="R1455" s="80" t="s">
        <v>6063</v>
      </c>
      <c r="S1455" s="80" t="s">
        <v>1764</v>
      </c>
      <c r="T1455" s="80" t="s">
        <v>1758</v>
      </c>
      <c r="U1455" s="110">
        <v>5.35</v>
      </c>
      <c r="V1455" s="110">
        <v>16.05</v>
      </c>
      <c r="W1455" s="91">
        <v>2.0062500000000001</v>
      </c>
      <c r="X1455" s="91">
        <v>12.0375</v>
      </c>
      <c r="Y1455" s="110" t="s">
        <v>7087</v>
      </c>
      <c r="Z1455" s="110" t="s">
        <v>1</v>
      </c>
      <c r="AB1455" s="133" t="s">
        <v>7772</v>
      </c>
      <c r="AC1455" s="133" t="s">
        <v>9145</v>
      </c>
      <c r="AD1455" s="133" t="s">
        <v>1762</v>
      </c>
      <c r="AE1455" s="79">
        <v>144</v>
      </c>
      <c r="AF1455" s="79" t="s">
        <v>11226</v>
      </c>
      <c r="AG1455" s="134">
        <v>0.125</v>
      </c>
      <c r="AH1455" s="134">
        <v>7</v>
      </c>
      <c r="AI1455" s="134">
        <v>11.25</v>
      </c>
      <c r="AJ1455" s="134">
        <v>7.1999999999999995E-2</v>
      </c>
      <c r="AK1455" s="134">
        <v>11.25</v>
      </c>
      <c r="AL1455" s="134">
        <v>7</v>
      </c>
      <c r="AM1455" s="134">
        <v>0.5</v>
      </c>
      <c r="AN1455" s="134">
        <v>0.45</v>
      </c>
      <c r="AO1455" s="134">
        <v>2.3E-2</v>
      </c>
      <c r="AP1455" s="134">
        <v>0.05</v>
      </c>
      <c r="AQ1455" s="134">
        <v>15.938000000000001</v>
      </c>
      <c r="AR1455" s="134">
        <v>2.5</v>
      </c>
      <c r="AS1455" s="134"/>
      <c r="AT1455" s="133" t="s">
        <v>1762</v>
      </c>
      <c r="AU1455" s="133" t="s">
        <v>9559</v>
      </c>
      <c r="AV1455" s="133" t="s">
        <v>9619</v>
      </c>
      <c r="AW1455" s="133" t="s">
        <v>9628</v>
      </c>
    </row>
    <row r="1456" spans="1:49" x14ac:dyDescent="0.25">
      <c r="A1456" s="80" t="s">
        <v>1779</v>
      </c>
      <c r="B1456" s="80" t="s">
        <v>1797</v>
      </c>
      <c r="C1456" s="80" t="s">
        <v>9636</v>
      </c>
      <c r="D1456" s="80" t="s">
        <v>9637</v>
      </c>
      <c r="E1456" s="80" t="s">
        <v>7086</v>
      </c>
      <c r="F1456" s="80" t="s">
        <v>10780</v>
      </c>
      <c r="G1456" s="80" t="s">
        <v>10336</v>
      </c>
      <c r="H1456" s="80" t="s">
        <v>10781</v>
      </c>
      <c r="I1456" s="80" t="s">
        <v>9635</v>
      </c>
      <c r="K1456" s="80" t="s">
        <v>1820</v>
      </c>
      <c r="L1456" s="80" t="s">
        <v>1172</v>
      </c>
      <c r="M1456" s="80" t="s">
        <v>3136</v>
      </c>
      <c r="N1456" s="80" t="s">
        <v>3465</v>
      </c>
      <c r="O1456" s="80" t="s">
        <v>3970</v>
      </c>
      <c r="P1456" s="80" t="s">
        <v>5214</v>
      </c>
      <c r="Q1456" s="80" t="s">
        <v>5374</v>
      </c>
      <c r="R1456" s="80" t="s">
        <v>6727</v>
      </c>
      <c r="S1456" s="80" t="s">
        <v>1769</v>
      </c>
      <c r="T1456" s="80" t="s">
        <v>1758</v>
      </c>
      <c r="U1456" s="110">
        <v>10.75</v>
      </c>
      <c r="V1456" s="110">
        <v>32.25</v>
      </c>
      <c r="W1456" s="91">
        <v>4.6762499999999996</v>
      </c>
      <c r="X1456" s="91">
        <v>28.057500000000001</v>
      </c>
      <c r="Y1456" s="110" t="s">
        <v>14932</v>
      </c>
      <c r="Z1456" s="110" t="s">
        <v>1</v>
      </c>
      <c r="AB1456" s="133" t="s">
        <v>8437</v>
      </c>
      <c r="AC1456" s="133" t="s">
        <v>9464</v>
      </c>
      <c r="AD1456" s="133" t="s">
        <v>1757</v>
      </c>
      <c r="AE1456" s="79">
        <v>72</v>
      </c>
      <c r="AF1456" s="79" t="s">
        <v>11328</v>
      </c>
      <c r="AG1456" s="134">
        <v>0.35</v>
      </c>
      <c r="AH1456" s="134">
        <v>10.5</v>
      </c>
      <c r="AI1456" s="134">
        <v>14</v>
      </c>
      <c r="AJ1456" s="134">
        <v>0.32</v>
      </c>
      <c r="AK1456" s="134">
        <v>10.75</v>
      </c>
      <c r="AL1456" s="134">
        <v>14.2</v>
      </c>
      <c r="AM1456" s="134">
        <v>2.2999999999999998</v>
      </c>
      <c r="AN1456" s="134">
        <v>2</v>
      </c>
      <c r="AO1456" s="134">
        <v>0.20300000000000001</v>
      </c>
      <c r="AP1456" s="134"/>
      <c r="AQ1456" s="134"/>
      <c r="AR1456" s="134"/>
      <c r="AS1456" s="134"/>
      <c r="AT1456" s="133" t="s">
        <v>1757</v>
      </c>
      <c r="AU1456" s="133" t="s">
        <v>1763</v>
      </c>
      <c r="AV1456" s="133" t="s">
        <v>9597</v>
      </c>
      <c r="AW1456" s="133" t="s">
        <v>9629</v>
      </c>
    </row>
    <row r="1457" spans="1:49" x14ac:dyDescent="0.25">
      <c r="A1457" s="80" t="s">
        <v>1779</v>
      </c>
      <c r="B1457" s="80" t="s">
        <v>1807</v>
      </c>
      <c r="C1457" s="80" t="s">
        <v>10142</v>
      </c>
      <c r="D1457" s="80" t="s">
        <v>10143</v>
      </c>
      <c r="E1457" s="80" t="s">
        <v>1788</v>
      </c>
      <c r="F1457" s="80" t="s">
        <v>10144</v>
      </c>
      <c r="G1457" s="80" t="s">
        <v>9700</v>
      </c>
      <c r="H1457" s="80" t="s">
        <v>10145</v>
      </c>
      <c r="I1457" s="80" t="s">
        <v>5377</v>
      </c>
      <c r="K1457" s="80" t="s">
        <v>1820</v>
      </c>
      <c r="L1457" s="80" t="s">
        <v>1289</v>
      </c>
      <c r="M1457" s="80" t="s">
        <v>2857</v>
      </c>
      <c r="N1457" s="80" t="s">
        <v>3440</v>
      </c>
      <c r="O1457" s="80" t="s">
        <v>3848</v>
      </c>
      <c r="P1457" s="80" t="s">
        <v>4964</v>
      </c>
      <c r="Q1457" s="80" t="s">
        <v>5374</v>
      </c>
      <c r="R1457" s="80" t="s">
        <v>6442</v>
      </c>
      <c r="S1457" s="80" t="s">
        <v>1759</v>
      </c>
      <c r="T1457" s="80" t="s">
        <v>1758</v>
      </c>
      <c r="U1457" s="110">
        <v>9.9499999999999993</v>
      </c>
      <c r="V1457" s="110">
        <v>29.85</v>
      </c>
      <c r="W1457" s="91">
        <v>2.4874999999999998</v>
      </c>
      <c r="X1457" s="91">
        <v>14.925000000000001</v>
      </c>
      <c r="Y1457" s="110" t="s">
        <v>7087</v>
      </c>
      <c r="Z1457" s="110" t="s">
        <v>1</v>
      </c>
      <c r="AB1457" s="133" t="s">
        <v>8152</v>
      </c>
      <c r="AC1457" s="133" t="s">
        <v>8152</v>
      </c>
      <c r="AD1457" s="133" t="s">
        <v>1759</v>
      </c>
      <c r="AE1457" s="79">
        <v>6</v>
      </c>
      <c r="AF1457" s="79" t="s">
        <v>11152</v>
      </c>
      <c r="AG1457" s="134">
        <v>0.875</v>
      </c>
      <c r="AH1457" s="134">
        <v>7.5</v>
      </c>
      <c r="AI1457" s="134">
        <v>14.5</v>
      </c>
      <c r="AJ1457" s="134">
        <v>0.215</v>
      </c>
      <c r="AK1457" s="134">
        <v>14.824999999999999</v>
      </c>
      <c r="AL1457" s="134">
        <v>8.4499999999999993</v>
      </c>
      <c r="AM1457" s="134">
        <v>5.125</v>
      </c>
      <c r="AN1457" s="134">
        <v>1.73</v>
      </c>
      <c r="AO1457" s="134">
        <v>0.372</v>
      </c>
      <c r="AP1457" s="134">
        <v>0.01</v>
      </c>
      <c r="AQ1457" s="134">
        <v>96</v>
      </c>
      <c r="AR1457" s="134">
        <v>54</v>
      </c>
      <c r="AS1457" s="134"/>
      <c r="AT1457" s="133" t="s">
        <v>7066</v>
      </c>
      <c r="AU1457" s="133" t="s">
        <v>7075</v>
      </c>
      <c r="AV1457" s="133" t="s">
        <v>9601</v>
      </c>
      <c r="AW1457" s="133" t="s">
        <v>9630</v>
      </c>
    </row>
    <row r="1458" spans="1:49" x14ac:dyDescent="0.25">
      <c r="A1458" s="80" t="s">
        <v>1800</v>
      </c>
      <c r="B1458" s="80" t="s">
        <v>1813</v>
      </c>
      <c r="C1458" s="80" t="s">
        <v>10227</v>
      </c>
      <c r="D1458" s="80" t="s">
        <v>10228</v>
      </c>
      <c r="E1458" s="80" t="s">
        <v>1767</v>
      </c>
      <c r="F1458" s="80" t="s">
        <v>9694</v>
      </c>
      <c r="G1458" s="80" t="s">
        <v>9695</v>
      </c>
      <c r="H1458" s="80" t="s">
        <v>9696</v>
      </c>
      <c r="I1458" s="80" t="s">
        <v>5377</v>
      </c>
      <c r="K1458" s="80" t="s">
        <v>12342</v>
      </c>
      <c r="L1458" s="80" t="s">
        <v>12268</v>
      </c>
      <c r="M1458" s="80" t="s">
        <v>12817</v>
      </c>
      <c r="N1458" s="80" t="s">
        <v>12782</v>
      </c>
      <c r="O1458" s="80" t="s">
        <v>12818</v>
      </c>
      <c r="P1458" s="80" t="s">
        <v>14073</v>
      </c>
      <c r="Q1458" s="80" t="s">
        <v>5374</v>
      </c>
      <c r="R1458" s="80" t="s">
        <v>12819</v>
      </c>
      <c r="S1458" s="80" t="s">
        <v>1760</v>
      </c>
      <c r="T1458" s="80" t="s">
        <v>1757</v>
      </c>
      <c r="U1458" s="110">
        <v>5</v>
      </c>
      <c r="V1458" s="110">
        <v>30</v>
      </c>
      <c r="W1458" s="91">
        <v>1.25</v>
      </c>
      <c r="X1458" s="91">
        <v>15</v>
      </c>
      <c r="Y1458" s="110" t="s">
        <v>7087</v>
      </c>
      <c r="Z1458" s="110" t="s">
        <v>1</v>
      </c>
      <c r="AB1458" s="133" t="s">
        <v>13110</v>
      </c>
      <c r="AC1458" s="133" t="s">
        <v>13110</v>
      </c>
      <c r="AD1458" s="133" t="s">
        <v>1759</v>
      </c>
      <c r="AE1458" s="79">
        <v>12</v>
      </c>
      <c r="AF1458" s="79" t="s">
        <v>11091</v>
      </c>
      <c r="AG1458" s="134">
        <v>0.625</v>
      </c>
      <c r="AH1458" s="134">
        <v>6.875</v>
      </c>
      <c r="AI1458" s="134">
        <v>6.875</v>
      </c>
      <c r="AJ1458" s="134">
        <v>0.13100000000000001</v>
      </c>
      <c r="AK1458" s="134">
        <v>7.22</v>
      </c>
      <c r="AL1458" s="134">
        <v>6.8449999999999998</v>
      </c>
      <c r="AM1458" s="134">
        <v>7.44</v>
      </c>
      <c r="AN1458" s="134">
        <v>1.782</v>
      </c>
      <c r="AO1458" s="134">
        <v>0.21299999999999999</v>
      </c>
      <c r="AP1458" s="134">
        <v>0.5</v>
      </c>
      <c r="AQ1458" s="134">
        <v>6.75</v>
      </c>
      <c r="AR1458" s="134">
        <v>6.75</v>
      </c>
      <c r="AS1458" s="134">
        <v>1.6E-2</v>
      </c>
      <c r="AT1458" s="133" t="s">
        <v>9573</v>
      </c>
      <c r="AU1458" s="133" t="s">
        <v>1758</v>
      </c>
      <c r="AV1458" s="133" t="s">
        <v>9603</v>
      </c>
      <c r="AW1458" s="133" t="s">
        <v>9630</v>
      </c>
    </row>
    <row r="1459" spans="1:49" x14ac:dyDescent="0.25">
      <c r="A1459" s="80" t="s">
        <v>1776</v>
      </c>
      <c r="B1459" s="80" t="s">
        <v>1808</v>
      </c>
      <c r="C1459" s="80" t="s">
        <v>10621</v>
      </c>
      <c r="D1459" s="80" t="s">
        <v>10622</v>
      </c>
      <c r="E1459" s="80" t="s">
        <v>1811</v>
      </c>
      <c r="F1459" s="80" t="s">
        <v>10623</v>
      </c>
      <c r="G1459" s="80" t="s">
        <v>10250</v>
      </c>
      <c r="H1459" s="80" t="s">
        <v>9732</v>
      </c>
      <c r="I1459" s="80" t="s">
        <v>5377</v>
      </c>
      <c r="K1459" s="80" t="s">
        <v>13933</v>
      </c>
      <c r="L1459" s="80" t="s">
        <v>1738</v>
      </c>
      <c r="M1459" s="80" t="s">
        <v>3265</v>
      </c>
      <c r="N1459" s="80" t="s">
        <v>3479</v>
      </c>
      <c r="O1459" s="80" t="s">
        <v>3868</v>
      </c>
      <c r="P1459" s="80" t="s">
        <v>14074</v>
      </c>
      <c r="Q1459" s="80" t="s">
        <v>5374</v>
      </c>
      <c r="R1459" s="80" t="s">
        <v>6864</v>
      </c>
      <c r="S1459" s="80" t="s">
        <v>1765</v>
      </c>
      <c r="T1459" s="80" t="s">
        <v>1757</v>
      </c>
      <c r="U1459" s="110">
        <v>8.3000000000000007</v>
      </c>
      <c r="V1459" s="110">
        <v>49.8</v>
      </c>
      <c r="W1459" s="91">
        <v>2.0750000000000002</v>
      </c>
      <c r="X1459" s="91">
        <v>24.9</v>
      </c>
      <c r="Y1459" s="110" t="s">
        <v>7087</v>
      </c>
      <c r="Z1459" s="110" t="s">
        <v>1</v>
      </c>
      <c r="AB1459" s="133" t="s">
        <v>8574</v>
      </c>
      <c r="AC1459" s="133" t="s">
        <v>8574</v>
      </c>
      <c r="AD1459" s="133" t="s">
        <v>1759</v>
      </c>
      <c r="AE1459" s="79">
        <v>12</v>
      </c>
      <c r="AF1459" s="79" t="s">
        <v>11325</v>
      </c>
      <c r="AG1459" s="134">
        <v>1</v>
      </c>
      <c r="AH1459" s="134">
        <v>4.25</v>
      </c>
      <c r="AI1459" s="134">
        <v>7.75</v>
      </c>
      <c r="AJ1459" s="134">
        <v>0.16900000000000001</v>
      </c>
      <c r="AK1459" s="134">
        <v>13.375</v>
      </c>
      <c r="AL1459" s="134">
        <v>8.75</v>
      </c>
      <c r="AM1459" s="134">
        <v>6</v>
      </c>
      <c r="AN1459" s="134">
        <v>2.3940000000000001</v>
      </c>
      <c r="AO1459" s="134">
        <v>0.40600000000000003</v>
      </c>
      <c r="AP1459" s="134">
        <v>0.01</v>
      </c>
      <c r="AQ1459" s="134">
        <v>11.75</v>
      </c>
      <c r="AR1459" s="134">
        <v>15.5</v>
      </c>
      <c r="AS1459" s="134">
        <v>1.2999999999999999E-2</v>
      </c>
      <c r="AT1459" s="133" t="s">
        <v>1771</v>
      </c>
      <c r="AU1459" s="133" t="s">
        <v>1760</v>
      </c>
      <c r="AV1459" s="133" t="s">
        <v>9601</v>
      </c>
      <c r="AW1459" s="133" t="s">
        <v>9630</v>
      </c>
    </row>
    <row r="1460" spans="1:49" x14ac:dyDescent="0.25">
      <c r="A1460" s="80" t="s">
        <v>1779</v>
      </c>
      <c r="B1460" s="80" t="s">
        <v>1784</v>
      </c>
      <c r="C1460" s="80" t="s">
        <v>10256</v>
      </c>
      <c r="D1460" s="80" t="s">
        <v>10257</v>
      </c>
      <c r="E1460" s="80" t="s">
        <v>1793</v>
      </c>
      <c r="F1460" s="80" t="s">
        <v>10258</v>
      </c>
      <c r="G1460" s="80" t="s">
        <v>9677</v>
      </c>
      <c r="H1460" s="80" t="s">
        <v>10259</v>
      </c>
      <c r="I1460" s="80" t="s">
        <v>5376</v>
      </c>
      <c r="K1460" s="80" t="s">
        <v>1820</v>
      </c>
      <c r="L1460" s="80" t="s">
        <v>1203</v>
      </c>
      <c r="M1460" s="80" t="s">
        <v>2512</v>
      </c>
      <c r="N1460" s="80" t="s">
        <v>3414</v>
      </c>
      <c r="O1460" s="80" t="s">
        <v>3699</v>
      </c>
      <c r="P1460" s="80" t="s">
        <v>4647</v>
      </c>
      <c r="Q1460" s="80" t="s">
        <v>5374</v>
      </c>
      <c r="R1460" s="80" t="s">
        <v>6078</v>
      </c>
      <c r="S1460" s="80" t="s">
        <v>1760</v>
      </c>
      <c r="T1460" s="80" t="s">
        <v>1757</v>
      </c>
      <c r="U1460" s="110">
        <v>7.85</v>
      </c>
      <c r="V1460" s="110">
        <v>47.1</v>
      </c>
      <c r="W1460" s="91">
        <v>2.7475000000000001</v>
      </c>
      <c r="X1460" s="91">
        <v>32.97</v>
      </c>
      <c r="Y1460" s="110" t="s">
        <v>7087</v>
      </c>
      <c r="Z1460" s="110" t="s">
        <v>1</v>
      </c>
      <c r="AB1460" s="133" t="s">
        <v>7787</v>
      </c>
      <c r="AC1460" s="133" t="s">
        <v>7787</v>
      </c>
      <c r="AD1460" s="133" t="s">
        <v>1759</v>
      </c>
      <c r="AE1460" s="79">
        <v>12</v>
      </c>
      <c r="AF1460" s="79" t="s">
        <v>11145</v>
      </c>
      <c r="AG1460" s="134">
        <v>0.75</v>
      </c>
      <c r="AH1460" s="134">
        <v>8.875</v>
      </c>
      <c r="AI1460" s="134">
        <v>8.875</v>
      </c>
      <c r="AJ1460" s="134">
        <v>0.22500000000000001</v>
      </c>
      <c r="AK1460" s="134">
        <v>9.2200000000000006</v>
      </c>
      <c r="AL1460" s="134">
        <v>7.97</v>
      </c>
      <c r="AM1460" s="134">
        <v>9.44</v>
      </c>
      <c r="AN1460" s="134">
        <v>3.1</v>
      </c>
      <c r="AO1460" s="134">
        <v>0.40100000000000002</v>
      </c>
      <c r="AP1460" s="134">
        <v>0.5</v>
      </c>
      <c r="AQ1460" s="134">
        <v>8.875</v>
      </c>
      <c r="AR1460" s="134">
        <v>8.875</v>
      </c>
      <c r="AS1460" s="134"/>
      <c r="AT1460" s="133" t="s">
        <v>1761</v>
      </c>
      <c r="AU1460" s="133" t="s">
        <v>7065</v>
      </c>
      <c r="AV1460" s="133" t="s">
        <v>9603</v>
      </c>
      <c r="AW1460" s="133" t="s">
        <v>9630</v>
      </c>
    </row>
    <row r="1461" spans="1:49" x14ac:dyDescent="0.25">
      <c r="A1461" s="80" t="s">
        <v>1779</v>
      </c>
      <c r="B1461" s="80" t="s">
        <v>1807</v>
      </c>
      <c r="C1461" s="80" t="s">
        <v>1783</v>
      </c>
      <c r="D1461" s="80" t="s">
        <v>10318</v>
      </c>
      <c r="E1461" s="80" t="s">
        <v>7086</v>
      </c>
      <c r="F1461" s="80" t="s">
        <v>10319</v>
      </c>
      <c r="G1461" s="80" t="s">
        <v>9797</v>
      </c>
      <c r="H1461" s="80" t="s">
        <v>10320</v>
      </c>
      <c r="I1461" s="80" t="s">
        <v>9635</v>
      </c>
      <c r="K1461" s="80" t="s">
        <v>1820</v>
      </c>
      <c r="L1461" s="80" t="s">
        <v>1421</v>
      </c>
      <c r="M1461" s="80" t="s">
        <v>2859</v>
      </c>
      <c r="N1461" s="80" t="s">
        <v>3440</v>
      </c>
      <c r="O1461" s="80" t="s">
        <v>3843</v>
      </c>
      <c r="P1461" s="80" t="s">
        <v>4966</v>
      </c>
      <c r="Q1461" s="80" t="s">
        <v>5374</v>
      </c>
      <c r="R1461" s="80" t="s">
        <v>6444</v>
      </c>
      <c r="S1461" s="80" t="s">
        <v>1759</v>
      </c>
      <c r="T1461" s="80" t="s">
        <v>1758</v>
      </c>
      <c r="U1461" s="110">
        <v>9.4499999999999993</v>
      </c>
      <c r="V1461" s="110">
        <v>28.35</v>
      </c>
      <c r="W1461" s="91">
        <v>4.1107500000000003</v>
      </c>
      <c r="X1461" s="91">
        <v>24.6645</v>
      </c>
      <c r="Y1461" s="110" t="s">
        <v>14932</v>
      </c>
      <c r="Z1461" s="110" t="s">
        <v>1</v>
      </c>
      <c r="AB1461" s="133" t="s">
        <v>8154</v>
      </c>
      <c r="AC1461" s="133" t="s">
        <v>9328</v>
      </c>
      <c r="AD1461" s="133" t="s">
        <v>1757</v>
      </c>
      <c r="AE1461" s="79">
        <v>72</v>
      </c>
      <c r="AF1461" s="79" t="s">
        <v>11309</v>
      </c>
      <c r="AG1461" s="134">
        <v>0.5</v>
      </c>
      <c r="AH1461" s="134">
        <v>9.5</v>
      </c>
      <c r="AI1461" s="134">
        <v>12.5</v>
      </c>
      <c r="AJ1461" s="134">
        <v>0.20799999999999999</v>
      </c>
      <c r="AK1461" s="134">
        <v>3.3</v>
      </c>
      <c r="AL1461" s="134">
        <v>9.6999999999999993</v>
      </c>
      <c r="AM1461" s="134">
        <v>12.7</v>
      </c>
      <c r="AN1461" s="134">
        <v>1.3</v>
      </c>
      <c r="AO1461" s="134">
        <v>0.23499999999999999</v>
      </c>
      <c r="AP1461" s="134"/>
      <c r="AQ1461" s="134"/>
      <c r="AR1461" s="134"/>
      <c r="AS1461" s="134"/>
      <c r="AT1461" s="133" t="s">
        <v>9584</v>
      </c>
      <c r="AU1461" s="133" t="s">
        <v>1769</v>
      </c>
      <c r="AV1461" s="133" t="s">
        <v>9597</v>
      </c>
      <c r="AW1461" s="133" t="s">
        <v>9629</v>
      </c>
    </row>
    <row r="1462" spans="1:49" x14ac:dyDescent="0.25">
      <c r="A1462" s="80" t="s">
        <v>1800</v>
      </c>
      <c r="B1462" s="80" t="s">
        <v>1813</v>
      </c>
      <c r="C1462" s="80" t="s">
        <v>10225</v>
      </c>
      <c r="D1462" s="80" t="s">
        <v>10226</v>
      </c>
      <c r="E1462" s="80" t="s">
        <v>1767</v>
      </c>
      <c r="F1462" s="80" t="s">
        <v>9920</v>
      </c>
      <c r="G1462" s="80" t="s">
        <v>9677</v>
      </c>
      <c r="H1462" s="80" t="s">
        <v>9921</v>
      </c>
      <c r="I1462" s="80" t="s">
        <v>5377</v>
      </c>
      <c r="K1462" s="80" t="s">
        <v>12342</v>
      </c>
      <c r="L1462" s="80" t="s">
        <v>12269</v>
      </c>
      <c r="M1462" s="80" t="s">
        <v>12820</v>
      </c>
      <c r="N1462" s="80" t="s">
        <v>12782</v>
      </c>
      <c r="O1462" s="80" t="s">
        <v>3523</v>
      </c>
      <c r="P1462" s="80" t="s">
        <v>14075</v>
      </c>
      <c r="Q1462" s="80" t="s">
        <v>5374</v>
      </c>
      <c r="R1462" s="80" t="s">
        <v>12821</v>
      </c>
      <c r="S1462" s="80" t="s">
        <v>1760</v>
      </c>
      <c r="T1462" s="80" t="s">
        <v>1757</v>
      </c>
      <c r="U1462" s="110">
        <v>6.2</v>
      </c>
      <c r="V1462" s="110">
        <v>37.200000000000003</v>
      </c>
      <c r="W1462" s="91">
        <v>1.55</v>
      </c>
      <c r="X1462" s="91">
        <v>18.600000000000001</v>
      </c>
      <c r="Y1462" s="110" t="s">
        <v>7087</v>
      </c>
      <c r="Z1462" s="110" t="s">
        <v>1</v>
      </c>
      <c r="AB1462" s="133" t="s">
        <v>13111</v>
      </c>
      <c r="AC1462" s="133" t="s">
        <v>13111</v>
      </c>
      <c r="AD1462" s="133" t="s">
        <v>1759</v>
      </c>
      <c r="AE1462" s="79">
        <v>12</v>
      </c>
      <c r="AF1462" s="79" t="s">
        <v>11145</v>
      </c>
      <c r="AG1462" s="134">
        <v>0.75</v>
      </c>
      <c r="AH1462" s="134">
        <v>8.875</v>
      </c>
      <c r="AI1462" s="134">
        <v>8.875</v>
      </c>
      <c r="AJ1462" s="134">
        <v>0.22500000000000001</v>
      </c>
      <c r="AK1462" s="134">
        <v>9.2200000000000006</v>
      </c>
      <c r="AL1462" s="134">
        <v>7.97</v>
      </c>
      <c r="AM1462" s="134">
        <v>9.44</v>
      </c>
      <c r="AN1462" s="134">
        <v>3.1</v>
      </c>
      <c r="AO1462" s="134">
        <v>0.40100000000000002</v>
      </c>
      <c r="AP1462" s="134">
        <v>0.5</v>
      </c>
      <c r="AQ1462" s="134">
        <v>8.75</v>
      </c>
      <c r="AR1462" s="134">
        <v>8.75</v>
      </c>
      <c r="AS1462" s="134">
        <v>0.03</v>
      </c>
      <c r="AT1462" s="133" t="s">
        <v>1761</v>
      </c>
      <c r="AU1462" s="133" t="s">
        <v>7065</v>
      </c>
      <c r="AV1462" s="133" t="s">
        <v>9603</v>
      </c>
      <c r="AW1462" s="133" t="s">
        <v>9630</v>
      </c>
    </row>
    <row r="1463" spans="1:49" x14ac:dyDescent="0.25">
      <c r="A1463" s="80" t="s">
        <v>1779</v>
      </c>
      <c r="B1463" s="80" t="s">
        <v>1790</v>
      </c>
      <c r="C1463" s="80" t="s">
        <v>9918</v>
      </c>
      <c r="D1463" s="80" t="s">
        <v>9919</v>
      </c>
      <c r="E1463" s="80" t="s">
        <v>1788</v>
      </c>
      <c r="F1463" s="80" t="s">
        <v>9920</v>
      </c>
      <c r="G1463" s="80" t="s">
        <v>9677</v>
      </c>
      <c r="H1463" s="80" t="s">
        <v>9921</v>
      </c>
      <c r="I1463" s="80" t="s">
        <v>5377</v>
      </c>
      <c r="K1463" s="80" t="s">
        <v>1820</v>
      </c>
      <c r="L1463" s="80" t="s">
        <v>1173</v>
      </c>
      <c r="M1463" s="80" t="s">
        <v>3137</v>
      </c>
      <c r="N1463" s="80" t="s">
        <v>3439</v>
      </c>
      <c r="O1463" s="80" t="s">
        <v>3523</v>
      </c>
      <c r="P1463" s="80" t="s">
        <v>5215</v>
      </c>
      <c r="Q1463" s="80" t="s">
        <v>5374</v>
      </c>
      <c r="R1463" s="80" t="s">
        <v>6728</v>
      </c>
      <c r="S1463" s="80" t="s">
        <v>1760</v>
      </c>
      <c r="T1463" s="80" t="s">
        <v>1757</v>
      </c>
      <c r="U1463" s="110">
        <v>6.2</v>
      </c>
      <c r="V1463" s="110">
        <v>37.200000000000003</v>
      </c>
      <c r="W1463" s="91">
        <v>1.55</v>
      </c>
      <c r="X1463" s="91">
        <v>18.600000000000001</v>
      </c>
      <c r="Y1463" s="110" t="s">
        <v>7087</v>
      </c>
      <c r="Z1463" s="110" t="s">
        <v>1</v>
      </c>
      <c r="AB1463" s="133" t="s">
        <v>8438</v>
      </c>
      <c r="AC1463" s="133" t="s">
        <v>8438</v>
      </c>
      <c r="AD1463" s="133" t="s">
        <v>1759</v>
      </c>
      <c r="AE1463" s="79">
        <v>12</v>
      </c>
      <c r="AF1463" s="79" t="s">
        <v>11145</v>
      </c>
      <c r="AG1463" s="134">
        <v>0.75</v>
      </c>
      <c r="AH1463" s="134">
        <v>8.875</v>
      </c>
      <c r="AI1463" s="134">
        <v>8.875</v>
      </c>
      <c r="AJ1463" s="134">
        <v>0.22500000000000001</v>
      </c>
      <c r="AK1463" s="134">
        <v>9.2200000000000006</v>
      </c>
      <c r="AL1463" s="134">
        <v>7.97</v>
      </c>
      <c r="AM1463" s="134">
        <v>9.44</v>
      </c>
      <c r="AN1463" s="134">
        <v>3.1</v>
      </c>
      <c r="AO1463" s="134">
        <v>0.40100000000000002</v>
      </c>
      <c r="AP1463" s="134">
        <v>0.5</v>
      </c>
      <c r="AQ1463" s="134">
        <v>8.75</v>
      </c>
      <c r="AR1463" s="134">
        <v>8.75</v>
      </c>
      <c r="AS1463" s="134"/>
      <c r="AT1463" s="133" t="s">
        <v>1761</v>
      </c>
      <c r="AU1463" s="133" t="s">
        <v>7065</v>
      </c>
      <c r="AV1463" s="133" t="s">
        <v>9603</v>
      </c>
      <c r="AW1463" s="133" t="s">
        <v>9630</v>
      </c>
    </row>
    <row r="1464" spans="1:49" x14ac:dyDescent="0.25">
      <c r="A1464" s="80" t="s">
        <v>1776</v>
      </c>
      <c r="B1464" s="80" t="s">
        <v>1803</v>
      </c>
      <c r="C1464" s="80" t="s">
        <v>10621</v>
      </c>
      <c r="D1464" s="80" t="s">
        <v>10622</v>
      </c>
      <c r="E1464" s="80" t="s">
        <v>1811</v>
      </c>
      <c r="F1464" s="80" t="s">
        <v>10623</v>
      </c>
      <c r="G1464" s="80" t="s">
        <v>10250</v>
      </c>
      <c r="H1464" s="80" t="s">
        <v>9732</v>
      </c>
      <c r="I1464" s="80" t="s">
        <v>5377</v>
      </c>
      <c r="K1464" s="80" t="s">
        <v>12327</v>
      </c>
      <c r="L1464" s="80" t="s">
        <v>1739</v>
      </c>
      <c r="M1464" s="80" t="s">
        <v>3266</v>
      </c>
      <c r="N1464" s="80" t="s">
        <v>3480</v>
      </c>
      <c r="O1464" s="80" t="s">
        <v>3868</v>
      </c>
      <c r="P1464" s="80" t="s">
        <v>14076</v>
      </c>
      <c r="Q1464" s="80" t="s">
        <v>5374</v>
      </c>
      <c r="R1464" s="80" t="s">
        <v>6865</v>
      </c>
      <c r="S1464" s="80" t="s">
        <v>1765</v>
      </c>
      <c r="T1464" s="80" t="s">
        <v>1757</v>
      </c>
      <c r="U1464" s="110">
        <v>8.3000000000000007</v>
      </c>
      <c r="V1464" s="110">
        <v>49.8</v>
      </c>
      <c r="W1464" s="91">
        <v>2.0750000000000002</v>
      </c>
      <c r="X1464" s="91">
        <v>24.9</v>
      </c>
      <c r="Y1464" s="110" t="s">
        <v>7087</v>
      </c>
      <c r="Z1464" s="110" t="s">
        <v>1</v>
      </c>
      <c r="AB1464" s="133" t="s">
        <v>8575</v>
      </c>
      <c r="AC1464" s="133" t="s">
        <v>8575</v>
      </c>
      <c r="AD1464" s="133" t="s">
        <v>1759</v>
      </c>
      <c r="AE1464" s="79">
        <v>12</v>
      </c>
      <c r="AF1464" s="79" t="s">
        <v>11325</v>
      </c>
      <c r="AG1464" s="134">
        <v>1</v>
      </c>
      <c r="AH1464" s="134">
        <v>4.25</v>
      </c>
      <c r="AI1464" s="134">
        <v>7.75</v>
      </c>
      <c r="AJ1464" s="134">
        <v>0.16900000000000001</v>
      </c>
      <c r="AK1464" s="134">
        <v>13.375</v>
      </c>
      <c r="AL1464" s="134">
        <v>8.75</v>
      </c>
      <c r="AM1464" s="134">
        <v>6</v>
      </c>
      <c r="AN1464" s="134">
        <v>2.3940000000000001</v>
      </c>
      <c r="AO1464" s="134">
        <v>0.40600000000000003</v>
      </c>
      <c r="AP1464" s="134">
        <v>0.01</v>
      </c>
      <c r="AQ1464" s="134">
        <v>11.75</v>
      </c>
      <c r="AR1464" s="134">
        <v>15.5</v>
      </c>
      <c r="AS1464" s="134">
        <v>1.2999999999999999E-2</v>
      </c>
      <c r="AT1464" s="133" t="s">
        <v>1771</v>
      </c>
      <c r="AU1464" s="133" t="s">
        <v>1760</v>
      </c>
      <c r="AV1464" s="133" t="s">
        <v>9601</v>
      </c>
      <c r="AW1464" s="133" t="s">
        <v>9630</v>
      </c>
    </row>
    <row r="1465" spans="1:49" x14ac:dyDescent="0.25">
      <c r="A1465" s="80" t="s">
        <v>1800</v>
      </c>
      <c r="B1465" s="80" t="s">
        <v>1813</v>
      </c>
      <c r="C1465" s="80" t="s">
        <v>9697</v>
      </c>
      <c r="D1465" s="80" t="s">
        <v>9698</v>
      </c>
      <c r="E1465" s="80" t="s">
        <v>1767</v>
      </c>
      <c r="F1465" s="80" t="s">
        <v>9699</v>
      </c>
      <c r="G1465" s="80" t="s">
        <v>9700</v>
      </c>
      <c r="H1465" s="80" t="s">
        <v>9701</v>
      </c>
      <c r="I1465" s="80" t="s">
        <v>5377</v>
      </c>
      <c r="K1465" s="80" t="s">
        <v>12342</v>
      </c>
      <c r="L1465" s="80" t="s">
        <v>12270</v>
      </c>
      <c r="M1465" s="80" t="s">
        <v>12822</v>
      </c>
      <c r="N1465" s="80" t="s">
        <v>12782</v>
      </c>
      <c r="O1465" s="80" t="s">
        <v>3860</v>
      </c>
      <c r="P1465" s="80" t="s">
        <v>14077</v>
      </c>
      <c r="Q1465" s="80" t="s">
        <v>5374</v>
      </c>
      <c r="R1465" s="80" t="s">
        <v>12823</v>
      </c>
      <c r="S1465" s="80" t="s">
        <v>1759</v>
      </c>
      <c r="T1465" s="80" t="s">
        <v>1757</v>
      </c>
      <c r="U1465" s="110">
        <v>9.6</v>
      </c>
      <c r="V1465" s="110">
        <v>57.6</v>
      </c>
      <c r="W1465" s="91">
        <v>2.4</v>
      </c>
      <c r="X1465" s="91">
        <v>28.8</v>
      </c>
      <c r="Y1465" s="110" t="s">
        <v>7087</v>
      </c>
      <c r="Z1465" s="110" t="s">
        <v>1</v>
      </c>
      <c r="AB1465" s="133" t="s">
        <v>13112</v>
      </c>
      <c r="AC1465" s="133" t="s">
        <v>13112</v>
      </c>
      <c r="AD1465" s="133" t="s">
        <v>1759</v>
      </c>
      <c r="AE1465" s="79">
        <v>12</v>
      </c>
      <c r="AF1465" s="79" t="s">
        <v>11152</v>
      </c>
      <c r="AG1465" s="134">
        <v>0.875</v>
      </c>
      <c r="AH1465" s="134">
        <v>7.5</v>
      </c>
      <c r="AI1465" s="134">
        <v>14.5</v>
      </c>
      <c r="AJ1465" s="134">
        <v>0.215</v>
      </c>
      <c r="AK1465" s="134">
        <v>14.824999999999999</v>
      </c>
      <c r="AL1465" s="134">
        <v>8.4499999999999993</v>
      </c>
      <c r="AM1465" s="134">
        <v>9.0250000000000004</v>
      </c>
      <c r="AN1465" s="134">
        <v>3.17</v>
      </c>
      <c r="AO1465" s="134">
        <v>0.65400000000000003</v>
      </c>
      <c r="AP1465" s="134">
        <v>0.4</v>
      </c>
      <c r="AQ1465" s="134">
        <v>54</v>
      </c>
      <c r="AR1465" s="134">
        <v>96</v>
      </c>
      <c r="AS1465" s="134"/>
      <c r="AT1465" s="133" t="s">
        <v>7070</v>
      </c>
      <c r="AU1465" s="133" t="s">
        <v>7065</v>
      </c>
      <c r="AV1465" s="133" t="s">
        <v>9601</v>
      </c>
      <c r="AW1465" s="133" t="s">
        <v>9630</v>
      </c>
    </row>
    <row r="1466" spans="1:49" x14ac:dyDescent="0.25">
      <c r="A1466" s="80" t="s">
        <v>1779</v>
      </c>
      <c r="B1466" s="80" t="s">
        <v>1807</v>
      </c>
      <c r="C1466" s="80" t="s">
        <v>10590</v>
      </c>
      <c r="D1466" s="80" t="s">
        <v>10591</v>
      </c>
      <c r="E1466" s="80" t="s">
        <v>7086</v>
      </c>
      <c r="F1466" s="80" t="s">
        <v>10592</v>
      </c>
      <c r="G1466" s="80" t="s">
        <v>10345</v>
      </c>
      <c r="H1466" s="80" t="s">
        <v>10593</v>
      </c>
      <c r="I1466" s="80" t="s">
        <v>9635</v>
      </c>
      <c r="K1466" s="80" t="s">
        <v>1820</v>
      </c>
      <c r="L1466" s="80" t="s">
        <v>1181</v>
      </c>
      <c r="M1466" s="80" t="s">
        <v>2860</v>
      </c>
      <c r="N1466" s="80" t="s">
        <v>3440</v>
      </c>
      <c r="O1466" s="80" t="s">
        <v>3854</v>
      </c>
      <c r="P1466" s="80" t="s">
        <v>4967</v>
      </c>
      <c r="Q1466" s="80" t="s">
        <v>5374</v>
      </c>
      <c r="R1466" s="80" t="s">
        <v>6445</v>
      </c>
      <c r="S1466" s="80" t="s">
        <v>7065</v>
      </c>
      <c r="T1466" s="80" t="s">
        <v>1757</v>
      </c>
      <c r="U1466" s="110">
        <v>8.8000000000000007</v>
      </c>
      <c r="V1466" s="110">
        <v>52.8</v>
      </c>
      <c r="W1466" s="91">
        <v>3.8279999999999998</v>
      </c>
      <c r="X1466" s="91">
        <v>45.936</v>
      </c>
      <c r="Y1466" s="110" t="s">
        <v>14932</v>
      </c>
      <c r="Z1466" s="110" t="s">
        <v>1</v>
      </c>
      <c r="AB1466" s="133" t="s">
        <v>8155</v>
      </c>
      <c r="AC1466" s="133" t="s">
        <v>9329</v>
      </c>
      <c r="AD1466" s="133" t="s">
        <v>1764</v>
      </c>
      <c r="AE1466" s="79">
        <v>48</v>
      </c>
      <c r="AF1466" s="79" t="s">
        <v>11310</v>
      </c>
      <c r="AG1466" s="134">
        <v>1</v>
      </c>
      <c r="AH1466" s="134">
        <v>6.3</v>
      </c>
      <c r="AI1466" s="134">
        <v>9.84</v>
      </c>
      <c r="AJ1466" s="134">
        <v>0.187</v>
      </c>
      <c r="AK1466" s="134">
        <v>10.23</v>
      </c>
      <c r="AL1466" s="134">
        <v>6.7</v>
      </c>
      <c r="AM1466" s="134">
        <v>12.2</v>
      </c>
      <c r="AN1466" s="134">
        <v>2.34</v>
      </c>
      <c r="AO1466" s="134">
        <v>0.48399999999999999</v>
      </c>
      <c r="AP1466" s="134"/>
      <c r="AQ1466" s="134"/>
      <c r="AR1466" s="134"/>
      <c r="AS1466" s="134"/>
      <c r="AT1466" s="133" t="s">
        <v>9567</v>
      </c>
      <c r="AU1466" s="133" t="s">
        <v>1769</v>
      </c>
      <c r="AV1466" s="133" t="s">
        <v>9597</v>
      </c>
      <c r="AW1466" s="133" t="s">
        <v>9629</v>
      </c>
    </row>
    <row r="1467" spans="1:49" x14ac:dyDescent="0.25">
      <c r="A1467" s="80" t="s">
        <v>1779</v>
      </c>
      <c r="B1467" s="80" t="s">
        <v>1784</v>
      </c>
      <c r="C1467" s="80" t="s">
        <v>10260</v>
      </c>
      <c r="D1467" s="80" t="s">
        <v>10261</v>
      </c>
      <c r="E1467" s="80" t="s">
        <v>1793</v>
      </c>
      <c r="F1467" s="80" t="s">
        <v>10262</v>
      </c>
      <c r="G1467" s="80" t="s">
        <v>9695</v>
      </c>
      <c r="H1467" s="80" t="s">
        <v>10263</v>
      </c>
      <c r="I1467" s="80" t="s">
        <v>5376</v>
      </c>
      <c r="K1467" s="80" t="s">
        <v>1820</v>
      </c>
      <c r="L1467" s="80" t="s">
        <v>1204</v>
      </c>
      <c r="M1467" s="80" t="s">
        <v>2514</v>
      </c>
      <c r="N1467" s="80" t="s">
        <v>3414</v>
      </c>
      <c r="O1467" s="80" t="s">
        <v>3700</v>
      </c>
      <c r="P1467" s="80" t="s">
        <v>4649</v>
      </c>
      <c r="Q1467" s="80" t="s">
        <v>5374</v>
      </c>
      <c r="R1467" s="80" t="s">
        <v>6080</v>
      </c>
      <c r="S1467" s="80" t="s">
        <v>1760</v>
      </c>
      <c r="T1467" s="80" t="s">
        <v>1757</v>
      </c>
      <c r="U1467" s="110">
        <v>5.95</v>
      </c>
      <c r="V1467" s="110">
        <v>35.700000000000003</v>
      </c>
      <c r="W1467" s="91">
        <v>2.0825</v>
      </c>
      <c r="X1467" s="91">
        <v>24.99</v>
      </c>
      <c r="Y1467" s="110" t="s">
        <v>7087</v>
      </c>
      <c r="Z1467" s="110" t="s">
        <v>1</v>
      </c>
      <c r="AB1467" s="133" t="s">
        <v>7789</v>
      </c>
      <c r="AC1467" s="133" t="s">
        <v>7789</v>
      </c>
      <c r="AD1467" s="133" t="s">
        <v>1759</v>
      </c>
      <c r="AE1467" s="79">
        <v>12</v>
      </c>
      <c r="AF1467" s="79" t="s">
        <v>11091</v>
      </c>
      <c r="AG1467" s="134">
        <v>0.625</v>
      </c>
      <c r="AH1467" s="134">
        <v>6.875</v>
      </c>
      <c r="AI1467" s="134">
        <v>6.875</v>
      </c>
      <c r="AJ1467" s="134">
        <v>0.13100000000000001</v>
      </c>
      <c r="AK1467" s="134">
        <v>7.22</v>
      </c>
      <c r="AL1467" s="134">
        <v>6.8449999999999998</v>
      </c>
      <c r="AM1467" s="134">
        <v>7.44</v>
      </c>
      <c r="AN1467" s="134">
        <v>1.782</v>
      </c>
      <c r="AO1467" s="134">
        <v>0.21299999999999999</v>
      </c>
      <c r="AP1467" s="134">
        <v>0.5</v>
      </c>
      <c r="AQ1467" s="134">
        <v>6.875</v>
      </c>
      <c r="AR1467" s="134">
        <v>6.875</v>
      </c>
      <c r="AS1467" s="134"/>
      <c r="AT1467" s="133" t="s">
        <v>9573</v>
      </c>
      <c r="AU1467" s="133" t="s">
        <v>1758</v>
      </c>
      <c r="AV1467" s="133" t="s">
        <v>9603</v>
      </c>
      <c r="AW1467" s="133" t="s">
        <v>9630</v>
      </c>
    </row>
    <row r="1468" spans="1:49" x14ac:dyDescent="0.25">
      <c r="A1468" s="80" t="s">
        <v>1776</v>
      </c>
      <c r="B1468" s="80" t="s">
        <v>1803</v>
      </c>
      <c r="C1468" s="80" t="s">
        <v>10536</v>
      </c>
      <c r="D1468" s="80" t="s">
        <v>10537</v>
      </c>
      <c r="E1468" s="80" t="s">
        <v>1767</v>
      </c>
      <c r="F1468" s="80" t="s">
        <v>10538</v>
      </c>
      <c r="G1468" s="80" t="s">
        <v>9785</v>
      </c>
      <c r="H1468" s="80" t="s">
        <v>10539</v>
      </c>
      <c r="I1468" s="80" t="s">
        <v>5377</v>
      </c>
      <c r="K1468" s="80" t="s">
        <v>13933</v>
      </c>
      <c r="L1468" s="80" t="s">
        <v>1740</v>
      </c>
      <c r="M1468" s="80" t="s">
        <v>3267</v>
      </c>
      <c r="N1468" s="80" t="s">
        <v>3481</v>
      </c>
      <c r="O1468" s="80" t="s">
        <v>3822</v>
      </c>
      <c r="P1468" s="80" t="s">
        <v>1</v>
      </c>
      <c r="Q1468" s="80" t="s">
        <v>5374</v>
      </c>
      <c r="R1468" s="80" t="s">
        <v>6866</v>
      </c>
      <c r="S1468" s="80" t="s">
        <v>1759</v>
      </c>
      <c r="T1468" s="80" t="s">
        <v>1759</v>
      </c>
      <c r="U1468" s="110">
        <v>423.9</v>
      </c>
      <c r="V1468" s="110">
        <v>211.95</v>
      </c>
      <c r="W1468" s="91">
        <v>105.98</v>
      </c>
      <c r="X1468" s="91">
        <v>105.98</v>
      </c>
      <c r="Y1468" s="110" t="s">
        <v>7087</v>
      </c>
      <c r="Z1468" s="110" t="s">
        <v>1</v>
      </c>
      <c r="AB1468" s="133" t="s">
        <v>8576</v>
      </c>
      <c r="AC1468" s="133" t="s">
        <v>8576</v>
      </c>
      <c r="AD1468" s="133" t="s">
        <v>1759</v>
      </c>
      <c r="AE1468" s="79">
        <v>1</v>
      </c>
      <c r="AF1468" s="79" t="s">
        <v>15798</v>
      </c>
      <c r="AG1468" s="134"/>
      <c r="AH1468" s="134"/>
      <c r="AI1468" s="134"/>
      <c r="AJ1468" s="134"/>
      <c r="AK1468" s="134">
        <v>24.437999999999999</v>
      </c>
      <c r="AL1468" s="134">
        <v>15.938000000000001</v>
      </c>
      <c r="AM1468" s="134">
        <v>9.625</v>
      </c>
      <c r="AN1468" s="134">
        <v>13.44</v>
      </c>
      <c r="AO1468" s="134">
        <v>2.169</v>
      </c>
      <c r="AP1468" s="134"/>
      <c r="AQ1468" s="134"/>
      <c r="AR1468" s="134"/>
      <c r="AS1468" s="134"/>
      <c r="AT1468" s="133" t="s">
        <v>7065</v>
      </c>
      <c r="AU1468" s="133" t="s">
        <v>7065</v>
      </c>
      <c r="AV1468" s="133" t="s">
        <v>9601</v>
      </c>
      <c r="AW1468" s="133" t="s">
        <v>9630</v>
      </c>
    </row>
    <row r="1469" spans="1:49" x14ac:dyDescent="0.25">
      <c r="A1469" s="80" t="s">
        <v>1779</v>
      </c>
      <c r="B1469" s="80" t="s">
        <v>1790</v>
      </c>
      <c r="C1469" s="80" t="s">
        <v>9692</v>
      </c>
      <c r="D1469" s="80" t="s">
        <v>9693</v>
      </c>
      <c r="E1469" s="80" t="s">
        <v>1788</v>
      </c>
      <c r="F1469" s="80" t="s">
        <v>9694</v>
      </c>
      <c r="G1469" s="80" t="s">
        <v>9695</v>
      </c>
      <c r="H1469" s="80" t="s">
        <v>9696</v>
      </c>
      <c r="I1469" s="80" t="s">
        <v>5377</v>
      </c>
      <c r="K1469" s="80" t="s">
        <v>1820</v>
      </c>
      <c r="L1469" s="80" t="s">
        <v>1174</v>
      </c>
      <c r="M1469" s="80" t="s">
        <v>3138</v>
      </c>
      <c r="N1469" s="80" t="s">
        <v>3439</v>
      </c>
      <c r="O1469" s="80" t="s">
        <v>3527</v>
      </c>
      <c r="P1469" s="80" t="s">
        <v>5217</v>
      </c>
      <c r="Q1469" s="80" t="s">
        <v>5374</v>
      </c>
      <c r="R1469" s="80" t="s">
        <v>6730</v>
      </c>
      <c r="S1469" s="80" t="s">
        <v>1760</v>
      </c>
      <c r="T1469" s="80" t="s">
        <v>1757</v>
      </c>
      <c r="U1469" s="110">
        <v>5</v>
      </c>
      <c r="V1469" s="110">
        <v>30</v>
      </c>
      <c r="W1469" s="91">
        <v>1.25</v>
      </c>
      <c r="X1469" s="91">
        <v>15</v>
      </c>
      <c r="Y1469" s="110" t="s">
        <v>7087</v>
      </c>
      <c r="Z1469" s="110" t="s">
        <v>1</v>
      </c>
      <c r="AB1469" s="133" t="s">
        <v>8440</v>
      </c>
      <c r="AC1469" s="133" t="s">
        <v>8440</v>
      </c>
      <c r="AD1469" s="133" t="s">
        <v>1759</v>
      </c>
      <c r="AE1469" s="79">
        <v>12</v>
      </c>
      <c r="AF1469" s="79" t="s">
        <v>11091</v>
      </c>
      <c r="AG1469" s="134">
        <v>0.625</v>
      </c>
      <c r="AH1469" s="134">
        <v>6.875</v>
      </c>
      <c r="AI1469" s="134">
        <v>6.875</v>
      </c>
      <c r="AJ1469" s="134">
        <v>0.13100000000000001</v>
      </c>
      <c r="AK1469" s="134">
        <v>7.22</v>
      </c>
      <c r="AL1469" s="134">
        <v>6.8449999999999998</v>
      </c>
      <c r="AM1469" s="134">
        <v>7.44</v>
      </c>
      <c r="AN1469" s="134">
        <v>1.782</v>
      </c>
      <c r="AO1469" s="134">
        <v>0.21299999999999999</v>
      </c>
      <c r="AP1469" s="134">
        <v>0.5</v>
      </c>
      <c r="AQ1469" s="134">
        <v>6.875</v>
      </c>
      <c r="AR1469" s="134">
        <v>6.875</v>
      </c>
      <c r="AS1469" s="134"/>
      <c r="AT1469" s="133" t="s">
        <v>9573</v>
      </c>
      <c r="AU1469" s="133" t="s">
        <v>1758</v>
      </c>
      <c r="AV1469" s="133" t="s">
        <v>9603</v>
      </c>
      <c r="AW1469" s="133" t="s">
        <v>9630</v>
      </c>
    </row>
    <row r="1470" spans="1:49" x14ac:dyDescent="0.25">
      <c r="A1470" s="80" t="s">
        <v>1800</v>
      </c>
      <c r="B1470" s="80" t="s">
        <v>1813</v>
      </c>
      <c r="C1470" s="80" t="s">
        <v>11493</v>
      </c>
      <c r="D1470" s="80" t="s">
        <v>11577</v>
      </c>
      <c r="E1470" s="80" t="s">
        <v>1767</v>
      </c>
      <c r="F1470" s="80" t="s">
        <v>10550</v>
      </c>
      <c r="G1470" s="80" t="s">
        <v>9785</v>
      </c>
      <c r="H1470" s="80" t="s">
        <v>10551</v>
      </c>
      <c r="I1470" s="80" t="s">
        <v>5377</v>
      </c>
      <c r="K1470" s="80" t="s">
        <v>12342</v>
      </c>
      <c r="L1470" s="80" t="s">
        <v>12271</v>
      </c>
      <c r="M1470" s="80" t="s">
        <v>12824</v>
      </c>
      <c r="N1470" s="80" t="s">
        <v>12782</v>
      </c>
      <c r="O1470" s="80" t="s">
        <v>3822</v>
      </c>
      <c r="P1470" s="80" t="s">
        <v>1</v>
      </c>
      <c r="Q1470" s="80" t="s">
        <v>5374</v>
      </c>
      <c r="R1470" s="80" t="s">
        <v>12825</v>
      </c>
      <c r="S1470" s="80" t="s">
        <v>1759</v>
      </c>
      <c r="T1470" s="80" t="s">
        <v>1759</v>
      </c>
      <c r="U1470" s="110">
        <v>322</v>
      </c>
      <c r="V1470" s="110">
        <v>161</v>
      </c>
      <c r="W1470" s="91">
        <v>80.5</v>
      </c>
      <c r="X1470" s="91">
        <v>80.5</v>
      </c>
      <c r="Y1470" s="110" t="s">
        <v>7087</v>
      </c>
      <c r="Z1470" s="110" t="s">
        <v>1</v>
      </c>
      <c r="AB1470" s="133" t="s">
        <v>13113</v>
      </c>
      <c r="AC1470" s="133" t="s">
        <v>13113</v>
      </c>
      <c r="AD1470" s="133" t="s">
        <v>1759</v>
      </c>
      <c r="AE1470" s="79">
        <v>1</v>
      </c>
      <c r="AF1470" s="79" t="s">
        <v>15798</v>
      </c>
      <c r="AG1470" s="134"/>
      <c r="AH1470" s="134"/>
      <c r="AI1470" s="134"/>
      <c r="AJ1470" s="134"/>
      <c r="AK1470" s="134">
        <v>24.437999999999999</v>
      </c>
      <c r="AL1470" s="134">
        <v>15.938000000000001</v>
      </c>
      <c r="AM1470" s="134">
        <v>9.625</v>
      </c>
      <c r="AN1470" s="134">
        <v>16.004000000000001</v>
      </c>
      <c r="AO1470" s="134">
        <v>2.169</v>
      </c>
      <c r="AP1470" s="134">
        <v>15.5</v>
      </c>
      <c r="AQ1470" s="134">
        <v>24</v>
      </c>
      <c r="AR1470" s="134">
        <v>9</v>
      </c>
      <c r="AS1470" s="134"/>
      <c r="AT1470" s="133" t="s">
        <v>7065</v>
      </c>
      <c r="AU1470" s="133" t="s">
        <v>7065</v>
      </c>
      <c r="AV1470" s="133" t="s">
        <v>9603</v>
      </c>
      <c r="AW1470" s="133" t="s">
        <v>9630</v>
      </c>
    </row>
    <row r="1471" spans="1:49" x14ac:dyDescent="0.25">
      <c r="A1471" s="80" t="s">
        <v>1779</v>
      </c>
      <c r="B1471" s="80" t="s">
        <v>1784</v>
      </c>
      <c r="C1471" s="80" t="s">
        <v>9780</v>
      </c>
      <c r="D1471" s="80" t="s">
        <v>9730</v>
      </c>
      <c r="E1471" s="80" t="s">
        <v>1793</v>
      </c>
      <c r="F1471" s="80" t="s">
        <v>9731</v>
      </c>
      <c r="G1471" s="80" t="s">
        <v>9668</v>
      </c>
      <c r="H1471" s="80" t="s">
        <v>9732</v>
      </c>
      <c r="I1471" s="80" t="s">
        <v>5377</v>
      </c>
      <c r="K1471" s="80" t="s">
        <v>1820</v>
      </c>
      <c r="L1471" s="80" t="s">
        <v>1310</v>
      </c>
      <c r="M1471" s="80" t="s">
        <v>2516</v>
      </c>
      <c r="N1471" s="80" t="s">
        <v>3414</v>
      </c>
      <c r="O1471" s="80" t="s">
        <v>3701</v>
      </c>
      <c r="P1471" s="80" t="s">
        <v>4651</v>
      </c>
      <c r="Q1471" s="80" t="s">
        <v>5374</v>
      </c>
      <c r="R1471" s="80" t="s">
        <v>6082</v>
      </c>
      <c r="S1471" s="80" t="s">
        <v>1765</v>
      </c>
      <c r="T1471" s="80" t="s">
        <v>1757</v>
      </c>
      <c r="U1471" s="110">
        <v>6.2</v>
      </c>
      <c r="V1471" s="110">
        <v>37.200000000000003</v>
      </c>
      <c r="W1471" s="91">
        <v>1.55</v>
      </c>
      <c r="X1471" s="91">
        <v>18.600000000000001</v>
      </c>
      <c r="Y1471" s="110" t="s">
        <v>7087</v>
      </c>
      <c r="Z1471" s="110" t="s">
        <v>1</v>
      </c>
      <c r="AB1471" s="133" t="s">
        <v>7791</v>
      </c>
      <c r="AC1471" s="133" t="s">
        <v>7791</v>
      </c>
      <c r="AD1471" s="133" t="s">
        <v>1759</v>
      </c>
      <c r="AE1471" s="79">
        <v>12</v>
      </c>
      <c r="AF1471" s="79" t="s">
        <v>11113</v>
      </c>
      <c r="AG1471" s="134">
        <v>0.625</v>
      </c>
      <c r="AH1471" s="134">
        <v>6.5</v>
      </c>
      <c r="AI1471" s="134">
        <v>6.5</v>
      </c>
      <c r="AJ1471" s="134">
        <v>0.13900000000000001</v>
      </c>
      <c r="AK1471" s="134">
        <v>10.845000000000001</v>
      </c>
      <c r="AL1471" s="134">
        <v>6.8449999999999998</v>
      </c>
      <c r="AM1471" s="134">
        <v>6.8150000000000004</v>
      </c>
      <c r="AN1471" s="134">
        <v>1.9610000000000001</v>
      </c>
      <c r="AO1471" s="134">
        <v>0.29299999999999998</v>
      </c>
      <c r="AP1471" s="134">
        <v>5.5E-2</v>
      </c>
      <c r="AQ1471" s="134">
        <v>12.875</v>
      </c>
      <c r="AR1471" s="134">
        <v>12.75</v>
      </c>
      <c r="AS1471" s="134">
        <v>8.9999999999999993E-3</v>
      </c>
      <c r="AT1471" s="133" t="s">
        <v>1761</v>
      </c>
      <c r="AU1471" s="133" t="s">
        <v>7077</v>
      </c>
      <c r="AV1471" s="133" t="s">
        <v>9601</v>
      </c>
      <c r="AW1471" s="133" t="s">
        <v>9630</v>
      </c>
    </row>
    <row r="1472" spans="1:49" x14ac:dyDescent="0.25">
      <c r="A1472" s="80" t="s">
        <v>1776</v>
      </c>
      <c r="B1472" s="80" t="s">
        <v>1803</v>
      </c>
      <c r="C1472" s="80" t="s">
        <v>10540</v>
      </c>
      <c r="D1472" s="80" t="s">
        <v>10541</v>
      </c>
      <c r="E1472" s="80" t="s">
        <v>1767</v>
      </c>
      <c r="F1472" s="80" t="s">
        <v>10542</v>
      </c>
      <c r="G1472" s="80" t="s">
        <v>9785</v>
      </c>
      <c r="H1472" s="80" t="s">
        <v>10543</v>
      </c>
      <c r="I1472" s="80" t="s">
        <v>5377</v>
      </c>
      <c r="K1472" s="80" t="s">
        <v>13933</v>
      </c>
      <c r="L1472" s="80" t="s">
        <v>1741</v>
      </c>
      <c r="M1472" s="80" t="s">
        <v>3268</v>
      </c>
      <c r="N1472" s="80" t="s">
        <v>3481</v>
      </c>
      <c r="O1472" s="80" t="s">
        <v>3825</v>
      </c>
      <c r="P1472" s="80" t="s">
        <v>1</v>
      </c>
      <c r="Q1472" s="80" t="s">
        <v>5374</v>
      </c>
      <c r="R1472" s="80" t="s">
        <v>6867</v>
      </c>
      <c r="S1472" s="80" t="s">
        <v>1759</v>
      </c>
      <c r="T1472" s="80" t="s">
        <v>1759</v>
      </c>
      <c r="U1472" s="110">
        <v>800.25</v>
      </c>
      <c r="V1472" s="110">
        <v>400.125</v>
      </c>
      <c r="W1472" s="91">
        <v>200.0625</v>
      </c>
      <c r="X1472" s="91">
        <v>200.0625</v>
      </c>
      <c r="Y1472" s="110" t="s">
        <v>7087</v>
      </c>
      <c r="Z1472" s="110" t="s">
        <v>1</v>
      </c>
      <c r="AB1472" s="133" t="s">
        <v>8577</v>
      </c>
      <c r="AC1472" s="133" t="s">
        <v>8577</v>
      </c>
      <c r="AD1472" s="133" t="s">
        <v>1759</v>
      </c>
      <c r="AE1472" s="79">
        <v>1</v>
      </c>
      <c r="AF1472" s="79" t="s">
        <v>15798</v>
      </c>
      <c r="AG1472" s="134"/>
      <c r="AH1472" s="134"/>
      <c r="AI1472" s="134"/>
      <c r="AJ1472" s="134"/>
      <c r="AK1472" s="134">
        <v>48.314999999999998</v>
      </c>
      <c r="AL1472" s="134">
        <v>16.22</v>
      </c>
      <c r="AM1472" s="134">
        <v>9.5950000000000006</v>
      </c>
      <c r="AN1472" s="134">
        <v>27.15</v>
      </c>
      <c r="AO1472" s="134">
        <v>4.351</v>
      </c>
      <c r="AP1472" s="134"/>
      <c r="AQ1472" s="134"/>
      <c r="AR1472" s="134"/>
      <c r="AS1472" s="134"/>
      <c r="AT1472" s="133" t="s">
        <v>1764</v>
      </c>
      <c r="AU1472" s="133" t="s">
        <v>1769</v>
      </c>
      <c r="AV1472" s="133" t="s">
        <v>9601</v>
      </c>
      <c r="AW1472" s="133" t="s">
        <v>9630</v>
      </c>
    </row>
    <row r="1473" spans="1:49" x14ac:dyDescent="0.25">
      <c r="A1473" s="80" t="s">
        <v>1779</v>
      </c>
      <c r="B1473" s="80" t="s">
        <v>1807</v>
      </c>
      <c r="C1473" s="80" t="s">
        <v>10172</v>
      </c>
      <c r="D1473" s="80" t="s">
        <v>10173</v>
      </c>
      <c r="E1473" s="80" t="s">
        <v>7086</v>
      </c>
      <c r="F1473" s="80" t="s">
        <v>10174</v>
      </c>
      <c r="G1473" s="80" t="s">
        <v>9705</v>
      </c>
      <c r="H1473" s="80" t="s">
        <v>10175</v>
      </c>
      <c r="I1473" s="80" t="s">
        <v>9635</v>
      </c>
      <c r="K1473" s="80" t="s">
        <v>1820</v>
      </c>
      <c r="L1473" s="80" t="s">
        <v>1422</v>
      </c>
      <c r="M1473" s="80" t="s">
        <v>2862</v>
      </c>
      <c r="N1473" s="80" t="s">
        <v>3440</v>
      </c>
      <c r="O1473" s="80" t="s">
        <v>3845</v>
      </c>
      <c r="P1473" s="80" t="s">
        <v>4969</v>
      </c>
      <c r="Q1473" s="80" t="s">
        <v>5374</v>
      </c>
      <c r="R1473" s="80" t="s">
        <v>6447</v>
      </c>
      <c r="S1473" s="80" t="s">
        <v>1759</v>
      </c>
      <c r="T1473" s="80" t="s">
        <v>1757</v>
      </c>
      <c r="U1473" s="110">
        <v>8.25</v>
      </c>
      <c r="V1473" s="110">
        <v>49.5</v>
      </c>
      <c r="W1473" s="91">
        <v>3.5887500000000001</v>
      </c>
      <c r="X1473" s="91">
        <v>43.064999999999998</v>
      </c>
      <c r="Y1473" s="110" t="s">
        <v>14932</v>
      </c>
      <c r="Z1473" s="110" t="s">
        <v>1</v>
      </c>
      <c r="AB1473" s="133" t="s">
        <v>8157</v>
      </c>
      <c r="AC1473" s="133" t="s">
        <v>9330</v>
      </c>
      <c r="AD1473" s="133" t="s">
        <v>1757</v>
      </c>
      <c r="AE1473" s="79">
        <v>144</v>
      </c>
      <c r="AF1473" s="79" t="s">
        <v>11311</v>
      </c>
      <c r="AG1473" s="134">
        <v>0.45</v>
      </c>
      <c r="AH1473" s="134">
        <v>10.5</v>
      </c>
      <c r="AI1473" s="134">
        <v>6.5</v>
      </c>
      <c r="AJ1473" s="134">
        <v>0.17599999999999999</v>
      </c>
      <c r="AK1473" s="134">
        <v>5.7</v>
      </c>
      <c r="AL1473" s="134">
        <v>10.7</v>
      </c>
      <c r="AM1473" s="134">
        <v>6.7</v>
      </c>
      <c r="AN1473" s="134">
        <v>2.2000000000000002</v>
      </c>
      <c r="AO1473" s="134">
        <v>0.23599999999999999</v>
      </c>
      <c r="AP1473" s="134">
        <v>3</v>
      </c>
      <c r="AQ1473" s="134">
        <v>97</v>
      </c>
      <c r="AR1473" s="134">
        <v>5</v>
      </c>
      <c r="AS1473" s="134"/>
      <c r="AT1473" s="133" t="s">
        <v>9555</v>
      </c>
      <c r="AU1473" s="133" t="s">
        <v>7077</v>
      </c>
      <c r="AV1473" s="133" t="s">
        <v>9597</v>
      </c>
      <c r="AW1473" s="133" t="s">
        <v>9629</v>
      </c>
    </row>
    <row r="1474" spans="1:49" x14ac:dyDescent="0.25">
      <c r="A1474" s="80" t="s">
        <v>1779</v>
      </c>
      <c r="B1474" s="80" t="s">
        <v>1790</v>
      </c>
      <c r="C1474" s="80" t="s">
        <v>10017</v>
      </c>
      <c r="D1474" s="80" t="s">
        <v>10018</v>
      </c>
      <c r="E1474" s="80" t="s">
        <v>7086</v>
      </c>
      <c r="F1474" s="80" t="s">
        <v>10019</v>
      </c>
      <c r="G1474" s="80" t="s">
        <v>9797</v>
      </c>
      <c r="H1474" s="80" t="s">
        <v>10020</v>
      </c>
      <c r="I1474" s="80" t="s">
        <v>9635</v>
      </c>
      <c r="K1474" s="80" t="s">
        <v>1820</v>
      </c>
      <c r="L1474" s="80" t="s">
        <v>1005</v>
      </c>
      <c r="M1474" s="80" t="s">
        <v>3142</v>
      </c>
      <c r="N1474" s="80" t="s">
        <v>3439</v>
      </c>
      <c r="O1474" s="80" t="s">
        <v>3975</v>
      </c>
      <c r="P1474" s="80" t="s">
        <v>5221</v>
      </c>
      <c r="Q1474" s="80" t="s">
        <v>5374</v>
      </c>
      <c r="R1474" s="80" t="s">
        <v>6734</v>
      </c>
      <c r="S1474" s="80" t="s">
        <v>1769</v>
      </c>
      <c r="T1474" s="80" t="s">
        <v>1758</v>
      </c>
      <c r="U1474" s="110">
        <v>8.0500000000000007</v>
      </c>
      <c r="V1474" s="110">
        <v>24.15</v>
      </c>
      <c r="W1474" s="91">
        <v>3.5017499999999999</v>
      </c>
      <c r="X1474" s="91">
        <v>21.0105</v>
      </c>
      <c r="Y1474" s="110" t="s">
        <v>14932</v>
      </c>
      <c r="Z1474" s="110" t="s">
        <v>1</v>
      </c>
      <c r="AB1474" s="133" t="s">
        <v>8444</v>
      </c>
      <c r="AC1474" s="133" t="s">
        <v>9469</v>
      </c>
      <c r="AD1474" s="133" t="s">
        <v>1757</v>
      </c>
      <c r="AE1474" s="79">
        <v>72</v>
      </c>
      <c r="AF1474" s="79" t="s">
        <v>11403</v>
      </c>
      <c r="AG1474" s="134">
        <v>0.25</v>
      </c>
      <c r="AH1474" s="134">
        <v>12.25</v>
      </c>
      <c r="AI1474" s="134">
        <v>15.5</v>
      </c>
      <c r="AJ1474" s="134">
        <v>0.24</v>
      </c>
      <c r="AK1474" s="134">
        <v>12.5</v>
      </c>
      <c r="AL1474" s="134">
        <v>15.75</v>
      </c>
      <c r="AM1474" s="134">
        <v>1.8</v>
      </c>
      <c r="AN1474" s="134">
        <v>1.5</v>
      </c>
      <c r="AO1474" s="134">
        <v>0.20499999999999999</v>
      </c>
      <c r="AP1474" s="134"/>
      <c r="AQ1474" s="134"/>
      <c r="AR1474" s="134"/>
      <c r="AS1474" s="134"/>
      <c r="AT1474" s="133" t="s">
        <v>7075</v>
      </c>
      <c r="AU1474" s="133" t="s">
        <v>9557</v>
      </c>
      <c r="AV1474" s="133" t="s">
        <v>9597</v>
      </c>
      <c r="AW1474" s="133" t="s">
        <v>9629</v>
      </c>
    </row>
    <row r="1475" spans="1:49" x14ac:dyDescent="0.25">
      <c r="A1475" s="80" t="s">
        <v>1800</v>
      </c>
      <c r="B1475" s="80" t="s">
        <v>1813</v>
      </c>
      <c r="C1475" s="80" t="s">
        <v>11494</v>
      </c>
      <c r="D1475" s="80" t="s">
        <v>11578</v>
      </c>
      <c r="E1475" s="80" t="s">
        <v>1767</v>
      </c>
      <c r="F1475" s="80" t="s">
        <v>10552</v>
      </c>
      <c r="G1475" s="80" t="s">
        <v>9785</v>
      </c>
      <c r="H1475" s="80" t="s">
        <v>10553</v>
      </c>
      <c r="I1475" s="80" t="s">
        <v>5377</v>
      </c>
      <c r="K1475" s="80" t="s">
        <v>12342</v>
      </c>
      <c r="L1475" s="80" t="s">
        <v>12272</v>
      </c>
      <c r="M1475" s="80" t="s">
        <v>12826</v>
      </c>
      <c r="N1475" s="80" t="s">
        <v>12782</v>
      </c>
      <c r="O1475" s="80" t="s">
        <v>3825</v>
      </c>
      <c r="P1475" s="80" t="s">
        <v>1</v>
      </c>
      <c r="Q1475" s="80" t="s">
        <v>5374</v>
      </c>
      <c r="R1475" s="80" t="s">
        <v>12827</v>
      </c>
      <c r="S1475" s="80" t="s">
        <v>1759</v>
      </c>
      <c r="T1475" s="80" t="s">
        <v>1759</v>
      </c>
      <c r="U1475" s="110">
        <v>452.4</v>
      </c>
      <c r="V1475" s="110">
        <v>226.2</v>
      </c>
      <c r="W1475" s="91">
        <v>113.1</v>
      </c>
      <c r="X1475" s="91">
        <v>113.1</v>
      </c>
      <c r="Y1475" s="110" t="s">
        <v>7087</v>
      </c>
      <c r="Z1475" s="110" t="s">
        <v>1</v>
      </c>
      <c r="AB1475" s="133" t="s">
        <v>13114</v>
      </c>
      <c r="AC1475" s="133" t="s">
        <v>13114</v>
      </c>
      <c r="AD1475" s="133" t="s">
        <v>1759</v>
      </c>
      <c r="AE1475" s="79">
        <v>1</v>
      </c>
      <c r="AF1475" s="79" t="s">
        <v>15798</v>
      </c>
      <c r="AG1475" s="134"/>
      <c r="AH1475" s="134"/>
      <c r="AI1475" s="134"/>
      <c r="AJ1475" s="134"/>
      <c r="AK1475" s="134">
        <v>48.125</v>
      </c>
      <c r="AL1475" s="134">
        <v>6.1879999999999997</v>
      </c>
      <c r="AM1475" s="134">
        <v>14.438000000000001</v>
      </c>
      <c r="AN1475" s="134">
        <v>23.1</v>
      </c>
      <c r="AO1475" s="134">
        <v>2.488</v>
      </c>
      <c r="AP1475" s="134">
        <v>16</v>
      </c>
      <c r="AQ1475" s="134">
        <v>14</v>
      </c>
      <c r="AR1475" s="134">
        <v>62</v>
      </c>
      <c r="AS1475" s="134"/>
      <c r="AT1475" s="133" t="s">
        <v>1758</v>
      </c>
      <c r="AU1475" s="133" t="s">
        <v>1769</v>
      </c>
      <c r="AV1475" s="133" t="s">
        <v>9603</v>
      </c>
      <c r="AW1475" s="133" t="s">
        <v>9630</v>
      </c>
    </row>
    <row r="1476" spans="1:49" x14ac:dyDescent="0.25">
      <c r="A1476" s="80" t="s">
        <v>1779</v>
      </c>
      <c r="B1476" s="80" t="s">
        <v>1784</v>
      </c>
      <c r="C1476" s="80" t="s">
        <v>9780</v>
      </c>
      <c r="D1476" s="80" t="s">
        <v>9730</v>
      </c>
      <c r="E1476" s="80" t="s">
        <v>1793</v>
      </c>
      <c r="F1476" s="80" t="s">
        <v>9731</v>
      </c>
      <c r="G1476" s="80" t="s">
        <v>9668</v>
      </c>
      <c r="H1476" s="80" t="s">
        <v>9732</v>
      </c>
      <c r="I1476" s="80" t="s">
        <v>5377</v>
      </c>
      <c r="K1476" s="80" t="s">
        <v>1820</v>
      </c>
      <c r="L1476" s="80" t="s">
        <v>927</v>
      </c>
      <c r="M1476" s="80" t="s">
        <v>2517</v>
      </c>
      <c r="N1476" s="80" t="s">
        <v>3414</v>
      </c>
      <c r="O1476" s="80" t="s">
        <v>3702</v>
      </c>
      <c r="P1476" s="80" t="s">
        <v>4652</v>
      </c>
      <c r="Q1476" s="80" t="s">
        <v>5374</v>
      </c>
      <c r="R1476" s="80" t="s">
        <v>6083</v>
      </c>
      <c r="S1476" s="80" t="s">
        <v>1765</v>
      </c>
      <c r="T1476" s="80" t="s">
        <v>1757</v>
      </c>
      <c r="U1476" s="110">
        <v>6.2</v>
      </c>
      <c r="V1476" s="110">
        <v>37.200000000000003</v>
      </c>
      <c r="W1476" s="91">
        <v>1.55</v>
      </c>
      <c r="X1476" s="91">
        <v>18.600000000000001</v>
      </c>
      <c r="Y1476" s="110" t="s">
        <v>7087</v>
      </c>
      <c r="Z1476" s="110" t="s">
        <v>1</v>
      </c>
      <c r="AB1476" s="133" t="s">
        <v>7792</v>
      </c>
      <c r="AC1476" s="133" t="s">
        <v>7792</v>
      </c>
      <c r="AD1476" s="133" t="s">
        <v>1759</v>
      </c>
      <c r="AE1476" s="79">
        <v>12</v>
      </c>
      <c r="AF1476" s="79" t="s">
        <v>11113</v>
      </c>
      <c r="AG1476" s="134">
        <v>0.625</v>
      </c>
      <c r="AH1476" s="134">
        <v>6.5</v>
      </c>
      <c r="AI1476" s="134">
        <v>6.5</v>
      </c>
      <c r="AJ1476" s="134">
        <v>0.13900000000000001</v>
      </c>
      <c r="AK1476" s="134">
        <v>10.845000000000001</v>
      </c>
      <c r="AL1476" s="134">
        <v>6.8449999999999998</v>
      </c>
      <c r="AM1476" s="134">
        <v>6.8150000000000004</v>
      </c>
      <c r="AN1476" s="134">
        <v>1.9610000000000001</v>
      </c>
      <c r="AO1476" s="134">
        <v>0.29299999999999998</v>
      </c>
      <c r="AP1476" s="134">
        <v>5.5E-2</v>
      </c>
      <c r="AQ1476" s="134">
        <v>12.875</v>
      </c>
      <c r="AR1476" s="134">
        <v>12.75</v>
      </c>
      <c r="AS1476" s="134">
        <v>8.9999999999999993E-3</v>
      </c>
      <c r="AT1476" s="133" t="s">
        <v>1761</v>
      </c>
      <c r="AU1476" s="133" t="s">
        <v>7077</v>
      </c>
      <c r="AV1476" s="133" t="s">
        <v>9601</v>
      </c>
      <c r="AW1476" s="133" t="s">
        <v>9630</v>
      </c>
    </row>
    <row r="1477" spans="1:49" x14ac:dyDescent="0.25">
      <c r="A1477" s="80" t="s">
        <v>1776</v>
      </c>
      <c r="B1477" s="80" t="s">
        <v>1803</v>
      </c>
      <c r="C1477" s="80" t="s">
        <v>10557</v>
      </c>
      <c r="D1477" s="80" t="s">
        <v>10558</v>
      </c>
      <c r="E1477" s="80" t="s">
        <v>1767</v>
      </c>
      <c r="F1477" s="80" t="s">
        <v>9743</v>
      </c>
      <c r="G1477" s="80" t="s">
        <v>9744</v>
      </c>
      <c r="H1477" s="80" t="s">
        <v>9732</v>
      </c>
      <c r="I1477" s="80" t="s">
        <v>5377</v>
      </c>
      <c r="K1477" s="80" t="s">
        <v>13933</v>
      </c>
      <c r="L1477" s="80" t="s">
        <v>1742</v>
      </c>
      <c r="M1477" s="80" t="s">
        <v>3269</v>
      </c>
      <c r="N1477" s="80" t="s">
        <v>3481</v>
      </c>
      <c r="O1477" s="80" t="s">
        <v>3537</v>
      </c>
      <c r="P1477" s="80" t="s">
        <v>14078</v>
      </c>
      <c r="Q1477" s="80" t="s">
        <v>5374</v>
      </c>
      <c r="R1477" s="80" t="s">
        <v>6868</v>
      </c>
      <c r="S1477" s="80" t="s">
        <v>1765</v>
      </c>
      <c r="T1477" s="80" t="s">
        <v>1757</v>
      </c>
      <c r="U1477" s="110">
        <v>5.05</v>
      </c>
      <c r="V1477" s="110">
        <v>30.3</v>
      </c>
      <c r="W1477" s="91">
        <v>1.2625</v>
      </c>
      <c r="X1477" s="91">
        <v>15.15</v>
      </c>
      <c r="Y1477" s="110" t="s">
        <v>7087</v>
      </c>
      <c r="Z1477" s="110" t="s">
        <v>1</v>
      </c>
      <c r="AB1477" s="133" t="s">
        <v>8578</v>
      </c>
      <c r="AC1477" s="133" t="s">
        <v>8578</v>
      </c>
      <c r="AD1477" s="133" t="s">
        <v>1759</v>
      </c>
      <c r="AE1477" s="79">
        <v>12</v>
      </c>
      <c r="AF1477" s="79" t="s">
        <v>11127</v>
      </c>
      <c r="AG1477" s="134">
        <v>0.625</v>
      </c>
      <c r="AH1477" s="134">
        <v>5</v>
      </c>
      <c r="AI1477" s="134">
        <v>5</v>
      </c>
      <c r="AJ1477" s="134">
        <v>0.09</v>
      </c>
      <c r="AK1477" s="134">
        <v>10.125</v>
      </c>
      <c r="AL1477" s="134">
        <v>5.375</v>
      </c>
      <c r="AM1477" s="134">
        <v>5.5</v>
      </c>
      <c r="AN1477" s="134">
        <v>1.25</v>
      </c>
      <c r="AO1477" s="134">
        <v>0.17299999999999999</v>
      </c>
      <c r="AP1477" s="134">
        <v>5.5E-2</v>
      </c>
      <c r="AQ1477" s="134">
        <v>10</v>
      </c>
      <c r="AR1477" s="134">
        <v>10</v>
      </c>
      <c r="AS1477" s="134">
        <v>6.0000000000000001E-3</v>
      </c>
      <c r="AT1477" s="133" t="s">
        <v>1768</v>
      </c>
      <c r="AU1477" s="133" t="s">
        <v>1760</v>
      </c>
      <c r="AV1477" s="133" t="s">
        <v>9601</v>
      </c>
      <c r="AW1477" s="133" t="s">
        <v>9630</v>
      </c>
    </row>
    <row r="1478" spans="1:49" x14ac:dyDescent="0.25">
      <c r="A1478" s="80" t="s">
        <v>1800</v>
      </c>
      <c r="B1478" s="80" t="s">
        <v>1813</v>
      </c>
      <c r="C1478" s="80" t="s">
        <v>10536</v>
      </c>
      <c r="D1478" s="80" t="s">
        <v>10537</v>
      </c>
      <c r="E1478" s="80" t="s">
        <v>1767</v>
      </c>
      <c r="F1478" s="80" t="s">
        <v>10538</v>
      </c>
      <c r="G1478" s="80" t="s">
        <v>9785</v>
      </c>
      <c r="H1478" s="80" t="s">
        <v>10539</v>
      </c>
      <c r="I1478" s="80" t="s">
        <v>5377</v>
      </c>
      <c r="K1478" s="80" t="s">
        <v>12342</v>
      </c>
      <c r="L1478" s="80" t="s">
        <v>12273</v>
      </c>
      <c r="M1478" s="80" t="s">
        <v>12828</v>
      </c>
      <c r="N1478" s="80" t="s">
        <v>12829</v>
      </c>
      <c r="O1478" s="80" t="s">
        <v>3822</v>
      </c>
      <c r="P1478" s="80" t="s">
        <v>1</v>
      </c>
      <c r="Q1478" s="80" t="s">
        <v>5374</v>
      </c>
      <c r="R1478" s="80" t="s">
        <v>12830</v>
      </c>
      <c r="S1478" s="80" t="s">
        <v>1759</v>
      </c>
      <c r="T1478" s="80" t="s">
        <v>1759</v>
      </c>
      <c r="U1478" s="110">
        <v>423.9</v>
      </c>
      <c r="V1478" s="110">
        <v>211.95</v>
      </c>
      <c r="W1478" s="91">
        <v>105.98</v>
      </c>
      <c r="X1478" s="91">
        <v>105.98</v>
      </c>
      <c r="Y1478" s="110" t="s">
        <v>7087</v>
      </c>
      <c r="Z1478" s="110" t="s">
        <v>1</v>
      </c>
      <c r="AB1478" s="133" t="s">
        <v>13115</v>
      </c>
      <c r="AC1478" s="133" t="s">
        <v>13115</v>
      </c>
      <c r="AD1478" s="133" t="s">
        <v>1759</v>
      </c>
      <c r="AE1478" s="79">
        <v>1</v>
      </c>
      <c r="AF1478" s="79" t="s">
        <v>15798</v>
      </c>
      <c r="AG1478" s="134"/>
      <c r="AH1478" s="134"/>
      <c r="AI1478" s="134"/>
      <c r="AJ1478" s="134"/>
      <c r="AK1478" s="134">
        <v>24.437999999999999</v>
      </c>
      <c r="AL1478" s="134">
        <v>15.938000000000001</v>
      </c>
      <c r="AM1478" s="134">
        <v>9.625</v>
      </c>
      <c r="AN1478" s="134">
        <v>17.146000000000001</v>
      </c>
      <c r="AO1478" s="134">
        <v>2.169</v>
      </c>
      <c r="AP1478" s="134"/>
      <c r="AQ1478" s="134"/>
      <c r="AR1478" s="134"/>
      <c r="AS1478" s="134"/>
      <c r="AT1478" s="133" t="s">
        <v>7065</v>
      </c>
      <c r="AU1478" s="133" t="s">
        <v>7065</v>
      </c>
      <c r="AV1478" s="133" t="s">
        <v>9603</v>
      </c>
      <c r="AW1478" s="133" t="s">
        <v>9630</v>
      </c>
    </row>
    <row r="1479" spans="1:49" x14ac:dyDescent="0.25">
      <c r="A1479" s="80" t="s">
        <v>1779</v>
      </c>
      <c r="B1479" s="80" t="s">
        <v>1796</v>
      </c>
      <c r="C1479" s="80" t="s">
        <v>9918</v>
      </c>
      <c r="D1479" s="80" t="s">
        <v>9919</v>
      </c>
      <c r="E1479" s="80" t="s">
        <v>1788</v>
      </c>
      <c r="F1479" s="80" t="s">
        <v>9920</v>
      </c>
      <c r="G1479" s="80" t="s">
        <v>9677</v>
      </c>
      <c r="H1479" s="80" t="s">
        <v>9921</v>
      </c>
      <c r="I1479" s="80" t="s">
        <v>5377</v>
      </c>
      <c r="K1479" s="80" t="s">
        <v>1820</v>
      </c>
      <c r="L1479" s="80" t="s">
        <v>1423</v>
      </c>
      <c r="M1479" s="80" t="s">
        <v>2867</v>
      </c>
      <c r="N1479" s="80" t="s">
        <v>3441</v>
      </c>
      <c r="O1479" s="80" t="s">
        <v>3523</v>
      </c>
      <c r="P1479" s="80" t="s">
        <v>4975</v>
      </c>
      <c r="Q1479" s="80" t="s">
        <v>5374</v>
      </c>
      <c r="R1479" s="80" t="s">
        <v>6453</v>
      </c>
      <c r="S1479" s="80" t="s">
        <v>1760</v>
      </c>
      <c r="T1479" s="80" t="s">
        <v>1757</v>
      </c>
      <c r="U1479" s="110">
        <v>6.2</v>
      </c>
      <c r="V1479" s="110">
        <v>37.200000000000003</v>
      </c>
      <c r="W1479" s="91">
        <v>1.55</v>
      </c>
      <c r="X1479" s="91">
        <v>18.600000000000001</v>
      </c>
      <c r="Y1479" s="110" t="s">
        <v>7087</v>
      </c>
      <c r="Z1479" s="110" t="s">
        <v>1</v>
      </c>
      <c r="AB1479" s="133" t="s">
        <v>8163</v>
      </c>
      <c r="AC1479" s="133" t="s">
        <v>8163</v>
      </c>
      <c r="AD1479" s="133" t="s">
        <v>1759</v>
      </c>
      <c r="AE1479" s="79">
        <v>12</v>
      </c>
      <c r="AF1479" s="79" t="s">
        <v>11145</v>
      </c>
      <c r="AG1479" s="134">
        <v>0.75</v>
      </c>
      <c r="AH1479" s="134">
        <v>8.875</v>
      </c>
      <c r="AI1479" s="134">
        <v>8.875</v>
      </c>
      <c r="AJ1479" s="134">
        <v>0.22500000000000001</v>
      </c>
      <c r="AK1479" s="134">
        <v>9.2200000000000006</v>
      </c>
      <c r="AL1479" s="134">
        <v>7.97</v>
      </c>
      <c r="AM1479" s="134">
        <v>9.44</v>
      </c>
      <c r="AN1479" s="134">
        <v>3.1</v>
      </c>
      <c r="AO1479" s="134">
        <v>0.40100000000000002</v>
      </c>
      <c r="AP1479" s="134">
        <v>0.5</v>
      </c>
      <c r="AQ1479" s="134">
        <v>8.75</v>
      </c>
      <c r="AR1479" s="134">
        <v>8.75</v>
      </c>
      <c r="AS1479" s="134"/>
      <c r="AT1479" s="133" t="s">
        <v>1761</v>
      </c>
      <c r="AU1479" s="133" t="s">
        <v>7065</v>
      </c>
      <c r="AV1479" s="133" t="s">
        <v>9603</v>
      </c>
      <c r="AW1479" s="133" t="s">
        <v>9630</v>
      </c>
    </row>
    <row r="1480" spans="1:49" x14ac:dyDescent="0.25">
      <c r="A1480" s="80" t="s">
        <v>1779</v>
      </c>
      <c r="B1480" s="80" t="s">
        <v>1790</v>
      </c>
      <c r="C1480" s="80" t="s">
        <v>10624</v>
      </c>
      <c r="D1480" s="80" t="s">
        <v>10625</v>
      </c>
      <c r="E1480" s="80" t="s">
        <v>7086</v>
      </c>
      <c r="F1480" s="80" t="s">
        <v>10626</v>
      </c>
      <c r="G1480" s="80" t="s">
        <v>9705</v>
      </c>
      <c r="H1480" s="80" t="s">
        <v>10627</v>
      </c>
      <c r="I1480" s="80" t="s">
        <v>9635</v>
      </c>
      <c r="K1480" s="80" t="s">
        <v>1820</v>
      </c>
      <c r="L1480" s="80" t="s">
        <v>1007</v>
      </c>
      <c r="M1480" s="80" t="s">
        <v>3143</v>
      </c>
      <c r="N1480" s="80" t="s">
        <v>3439</v>
      </c>
      <c r="O1480" s="80" t="s">
        <v>3900</v>
      </c>
      <c r="P1480" s="80" t="s">
        <v>5222</v>
      </c>
      <c r="Q1480" s="80" t="s">
        <v>5374</v>
      </c>
      <c r="R1480" s="80" t="s">
        <v>6735</v>
      </c>
      <c r="S1480" s="80" t="s">
        <v>1759</v>
      </c>
      <c r="T1480" s="80" t="s">
        <v>1757</v>
      </c>
      <c r="U1480" s="110">
        <v>10.75</v>
      </c>
      <c r="V1480" s="110">
        <v>64.5</v>
      </c>
      <c r="W1480" s="91">
        <v>4.6762499999999996</v>
      </c>
      <c r="X1480" s="91">
        <v>56.115000000000002</v>
      </c>
      <c r="Y1480" s="110" t="s">
        <v>14932</v>
      </c>
      <c r="Z1480" s="110" t="s">
        <v>1</v>
      </c>
      <c r="AB1480" s="133" t="s">
        <v>8445</v>
      </c>
      <c r="AC1480" s="133" t="s">
        <v>9470</v>
      </c>
      <c r="AD1480" s="133" t="s">
        <v>1757</v>
      </c>
      <c r="AE1480" s="79">
        <v>144</v>
      </c>
      <c r="AF1480" s="79" t="s">
        <v>11404</v>
      </c>
      <c r="AG1480" s="134">
        <v>0.5</v>
      </c>
      <c r="AH1480" s="134">
        <v>7.75</v>
      </c>
      <c r="AI1480" s="134">
        <v>11</v>
      </c>
      <c r="AJ1480" s="134">
        <v>0.13100000000000001</v>
      </c>
      <c r="AK1480" s="134">
        <v>11.25</v>
      </c>
      <c r="AL1480" s="134">
        <v>8</v>
      </c>
      <c r="AM1480" s="134">
        <v>6.25</v>
      </c>
      <c r="AN1480" s="134">
        <v>1.64</v>
      </c>
      <c r="AO1480" s="134">
        <v>0.32600000000000001</v>
      </c>
      <c r="AP1480" s="134">
        <v>0.5</v>
      </c>
      <c r="AQ1480" s="134">
        <v>101</v>
      </c>
      <c r="AR1480" s="134">
        <v>8</v>
      </c>
      <c r="AS1480" s="134"/>
      <c r="AT1480" s="133" t="s">
        <v>7076</v>
      </c>
      <c r="AU1480" s="133" t="s">
        <v>7077</v>
      </c>
      <c r="AV1480" s="133" t="s">
        <v>9597</v>
      </c>
      <c r="AW1480" s="133" t="s">
        <v>9629</v>
      </c>
    </row>
    <row r="1481" spans="1:49" x14ac:dyDescent="0.25">
      <c r="A1481" s="80" t="s">
        <v>1779</v>
      </c>
      <c r="B1481" s="80" t="s">
        <v>1784</v>
      </c>
      <c r="C1481" s="80" t="s">
        <v>9564</v>
      </c>
      <c r="D1481" s="80" t="s">
        <v>9742</v>
      </c>
      <c r="E1481" s="80" t="s">
        <v>1793</v>
      </c>
      <c r="F1481" s="80" t="s">
        <v>9743</v>
      </c>
      <c r="G1481" s="80" t="s">
        <v>9744</v>
      </c>
      <c r="H1481" s="80" t="s">
        <v>9732</v>
      </c>
      <c r="I1481" s="80" t="s">
        <v>5377</v>
      </c>
      <c r="K1481" s="80" t="s">
        <v>1820</v>
      </c>
      <c r="L1481" s="80" t="s">
        <v>932</v>
      </c>
      <c r="M1481" s="80" t="s">
        <v>2519</v>
      </c>
      <c r="N1481" s="80" t="s">
        <v>3414</v>
      </c>
      <c r="O1481" s="80" t="s">
        <v>3537</v>
      </c>
      <c r="P1481" s="80" t="s">
        <v>4654</v>
      </c>
      <c r="Q1481" s="80" t="s">
        <v>5374</v>
      </c>
      <c r="R1481" s="80" t="s">
        <v>6085</v>
      </c>
      <c r="S1481" s="80" t="s">
        <v>1765</v>
      </c>
      <c r="T1481" s="80" t="s">
        <v>1757</v>
      </c>
      <c r="U1481" s="110">
        <v>5.05</v>
      </c>
      <c r="V1481" s="110">
        <v>30.3</v>
      </c>
      <c r="W1481" s="91">
        <v>1.2625</v>
      </c>
      <c r="X1481" s="91">
        <v>15.15</v>
      </c>
      <c r="Y1481" s="110" t="s">
        <v>7087</v>
      </c>
      <c r="Z1481" s="110" t="s">
        <v>1</v>
      </c>
      <c r="AB1481" s="133" t="s">
        <v>7794</v>
      </c>
      <c r="AC1481" s="133" t="s">
        <v>7794</v>
      </c>
      <c r="AD1481" s="133" t="s">
        <v>1759</v>
      </c>
      <c r="AE1481" s="79">
        <v>12</v>
      </c>
      <c r="AF1481" s="79" t="s">
        <v>11127</v>
      </c>
      <c r="AG1481" s="134">
        <v>0.625</v>
      </c>
      <c r="AH1481" s="134">
        <v>5</v>
      </c>
      <c r="AI1481" s="134">
        <v>5</v>
      </c>
      <c r="AJ1481" s="134">
        <v>0.09</v>
      </c>
      <c r="AK1481" s="134">
        <v>10.125</v>
      </c>
      <c r="AL1481" s="134">
        <v>5.375</v>
      </c>
      <c r="AM1481" s="134">
        <v>5.5</v>
      </c>
      <c r="AN1481" s="134">
        <v>1.25</v>
      </c>
      <c r="AO1481" s="134">
        <v>0.17299999999999999</v>
      </c>
      <c r="AP1481" s="134">
        <v>5.5E-2</v>
      </c>
      <c r="AQ1481" s="134">
        <v>10</v>
      </c>
      <c r="AR1481" s="134">
        <v>10</v>
      </c>
      <c r="AS1481" s="134">
        <v>6.0000000000000001E-3</v>
      </c>
      <c r="AT1481" s="133" t="s">
        <v>1768</v>
      </c>
      <c r="AU1481" s="133" t="s">
        <v>1760</v>
      </c>
      <c r="AV1481" s="133" t="s">
        <v>9601</v>
      </c>
      <c r="AW1481" s="133" t="s">
        <v>9630</v>
      </c>
    </row>
    <row r="1482" spans="1:49" x14ac:dyDescent="0.25">
      <c r="A1482" s="80" t="s">
        <v>1776</v>
      </c>
      <c r="B1482" s="80" t="s">
        <v>1803</v>
      </c>
      <c r="C1482" s="80" t="s">
        <v>10211</v>
      </c>
      <c r="D1482" s="80" t="s">
        <v>10212</v>
      </c>
      <c r="E1482" s="80" t="s">
        <v>1767</v>
      </c>
      <c r="F1482" s="80" t="s">
        <v>9731</v>
      </c>
      <c r="G1482" s="80" t="s">
        <v>9668</v>
      </c>
      <c r="H1482" s="80" t="s">
        <v>9732</v>
      </c>
      <c r="I1482" s="80" t="s">
        <v>5377</v>
      </c>
      <c r="K1482" s="80" t="s">
        <v>13933</v>
      </c>
      <c r="L1482" s="80" t="s">
        <v>1743</v>
      </c>
      <c r="M1482" s="80" t="s">
        <v>3270</v>
      </c>
      <c r="N1482" s="80" t="s">
        <v>3481</v>
      </c>
      <c r="O1482" s="80" t="s">
        <v>3547</v>
      </c>
      <c r="P1482" s="80" t="s">
        <v>14079</v>
      </c>
      <c r="Q1482" s="80" t="s">
        <v>5374</v>
      </c>
      <c r="R1482" s="80" t="s">
        <v>6869</v>
      </c>
      <c r="S1482" s="80" t="s">
        <v>1765</v>
      </c>
      <c r="T1482" s="80" t="s">
        <v>1757</v>
      </c>
      <c r="U1482" s="110">
        <v>6.2</v>
      </c>
      <c r="V1482" s="110">
        <v>37.200000000000003</v>
      </c>
      <c r="W1482" s="91">
        <v>1.55</v>
      </c>
      <c r="X1482" s="91">
        <v>18.600000000000001</v>
      </c>
      <c r="Y1482" s="110" t="s">
        <v>7087</v>
      </c>
      <c r="Z1482" s="110" t="s">
        <v>1</v>
      </c>
      <c r="AB1482" s="133" t="s">
        <v>8579</v>
      </c>
      <c r="AC1482" s="133" t="s">
        <v>8579</v>
      </c>
      <c r="AD1482" s="133" t="s">
        <v>1759</v>
      </c>
      <c r="AE1482" s="79">
        <v>12</v>
      </c>
      <c r="AF1482" s="79" t="s">
        <v>11113</v>
      </c>
      <c r="AG1482" s="134">
        <v>0.625</v>
      </c>
      <c r="AH1482" s="134">
        <v>6.5</v>
      </c>
      <c r="AI1482" s="134">
        <v>6.5</v>
      </c>
      <c r="AJ1482" s="134">
        <v>0.13900000000000001</v>
      </c>
      <c r="AK1482" s="134">
        <v>10.845000000000001</v>
      </c>
      <c r="AL1482" s="134">
        <v>6.8449999999999998</v>
      </c>
      <c r="AM1482" s="134">
        <v>6.8150000000000004</v>
      </c>
      <c r="AN1482" s="134">
        <v>1.9610000000000001</v>
      </c>
      <c r="AO1482" s="134">
        <v>0.29299999999999998</v>
      </c>
      <c r="AP1482" s="134">
        <v>5.5E-2</v>
      </c>
      <c r="AQ1482" s="134">
        <v>12.875</v>
      </c>
      <c r="AR1482" s="134">
        <v>12.75</v>
      </c>
      <c r="AS1482" s="134">
        <v>8.9999999999999993E-3</v>
      </c>
      <c r="AT1482" s="133" t="s">
        <v>1761</v>
      </c>
      <c r="AU1482" s="133" t="s">
        <v>7077</v>
      </c>
      <c r="AV1482" s="133" t="s">
        <v>9601</v>
      </c>
      <c r="AW1482" s="133" t="s">
        <v>9630</v>
      </c>
    </row>
    <row r="1483" spans="1:49" x14ac:dyDescent="0.25">
      <c r="A1483" s="80" t="s">
        <v>1800</v>
      </c>
      <c r="B1483" s="80" t="s">
        <v>1813</v>
      </c>
      <c r="C1483" s="80" t="s">
        <v>10540</v>
      </c>
      <c r="D1483" s="80" t="s">
        <v>10541</v>
      </c>
      <c r="E1483" s="80" t="s">
        <v>1767</v>
      </c>
      <c r="F1483" s="80" t="s">
        <v>10542</v>
      </c>
      <c r="G1483" s="80" t="s">
        <v>9785</v>
      </c>
      <c r="H1483" s="80" t="s">
        <v>10543</v>
      </c>
      <c r="I1483" s="80" t="s">
        <v>5377</v>
      </c>
      <c r="K1483" s="80" t="s">
        <v>12342</v>
      </c>
      <c r="L1483" s="80" t="s">
        <v>12274</v>
      </c>
      <c r="M1483" s="80" t="s">
        <v>12831</v>
      </c>
      <c r="N1483" s="80" t="s">
        <v>12829</v>
      </c>
      <c r="O1483" s="80" t="s">
        <v>3825</v>
      </c>
      <c r="P1483" s="80" t="s">
        <v>1</v>
      </c>
      <c r="Q1483" s="80" t="s">
        <v>5374</v>
      </c>
      <c r="R1483" s="80" t="s">
        <v>12832</v>
      </c>
      <c r="S1483" s="80" t="s">
        <v>1759</v>
      </c>
      <c r="T1483" s="80" t="s">
        <v>1759</v>
      </c>
      <c r="U1483" s="110">
        <v>800.25</v>
      </c>
      <c r="V1483" s="110">
        <v>400.125</v>
      </c>
      <c r="W1483" s="91">
        <v>200.0625</v>
      </c>
      <c r="X1483" s="91">
        <v>200.0625</v>
      </c>
      <c r="Y1483" s="110" t="s">
        <v>7087</v>
      </c>
      <c r="Z1483" s="110" t="s">
        <v>1</v>
      </c>
      <c r="AB1483" s="133" t="s">
        <v>13116</v>
      </c>
      <c r="AC1483" s="133" t="s">
        <v>13116</v>
      </c>
      <c r="AD1483" s="133" t="s">
        <v>1759</v>
      </c>
      <c r="AE1483" s="79">
        <v>1</v>
      </c>
      <c r="AF1483" s="79" t="s">
        <v>15798</v>
      </c>
      <c r="AG1483" s="134"/>
      <c r="AH1483" s="134"/>
      <c r="AI1483" s="134"/>
      <c r="AJ1483" s="134"/>
      <c r="AK1483" s="134">
        <v>48.314999999999998</v>
      </c>
      <c r="AL1483" s="134">
        <v>16.22</v>
      </c>
      <c r="AM1483" s="134">
        <v>9.5950000000000006</v>
      </c>
      <c r="AN1483" s="134">
        <v>34.598999999999997</v>
      </c>
      <c r="AO1483" s="134">
        <v>4.351</v>
      </c>
      <c r="AP1483" s="134"/>
      <c r="AQ1483" s="134"/>
      <c r="AR1483" s="134"/>
      <c r="AS1483" s="134"/>
      <c r="AT1483" s="133" t="s">
        <v>1764</v>
      </c>
      <c r="AU1483" s="133" t="s">
        <v>1769</v>
      </c>
      <c r="AV1483" s="133" t="s">
        <v>9603</v>
      </c>
      <c r="AW1483" s="133" t="s">
        <v>9630</v>
      </c>
    </row>
    <row r="1484" spans="1:49" x14ac:dyDescent="0.25">
      <c r="A1484" s="80" t="s">
        <v>1779</v>
      </c>
      <c r="B1484" s="80" t="s">
        <v>1796</v>
      </c>
      <c r="C1484" s="80" t="s">
        <v>9692</v>
      </c>
      <c r="D1484" s="80" t="s">
        <v>9693</v>
      </c>
      <c r="E1484" s="80" t="s">
        <v>1788</v>
      </c>
      <c r="F1484" s="80" t="s">
        <v>9694</v>
      </c>
      <c r="G1484" s="80" t="s">
        <v>9695</v>
      </c>
      <c r="H1484" s="80" t="s">
        <v>9696</v>
      </c>
      <c r="I1484" s="80" t="s">
        <v>5377</v>
      </c>
      <c r="K1484" s="80" t="s">
        <v>1820</v>
      </c>
      <c r="L1484" s="80" t="s">
        <v>1184</v>
      </c>
      <c r="M1484" s="80" t="s">
        <v>2868</v>
      </c>
      <c r="N1484" s="80" t="s">
        <v>3441</v>
      </c>
      <c r="O1484" s="80" t="s">
        <v>3527</v>
      </c>
      <c r="P1484" s="80" t="s">
        <v>4976</v>
      </c>
      <c r="Q1484" s="80" t="s">
        <v>5374</v>
      </c>
      <c r="R1484" s="80" t="s">
        <v>6454</v>
      </c>
      <c r="S1484" s="80" t="s">
        <v>1760</v>
      </c>
      <c r="T1484" s="80" t="s">
        <v>1757</v>
      </c>
      <c r="U1484" s="110">
        <v>5</v>
      </c>
      <c r="V1484" s="110">
        <v>30</v>
      </c>
      <c r="W1484" s="91">
        <v>1.25</v>
      </c>
      <c r="X1484" s="91">
        <v>15</v>
      </c>
      <c r="Y1484" s="110" t="s">
        <v>7087</v>
      </c>
      <c r="Z1484" s="110" t="s">
        <v>1</v>
      </c>
      <c r="AB1484" s="133" t="s">
        <v>8164</v>
      </c>
      <c r="AC1484" s="133" t="s">
        <v>8164</v>
      </c>
      <c r="AD1484" s="133" t="s">
        <v>1759</v>
      </c>
      <c r="AE1484" s="79">
        <v>12</v>
      </c>
      <c r="AF1484" s="79" t="s">
        <v>11091</v>
      </c>
      <c r="AG1484" s="134">
        <v>0.625</v>
      </c>
      <c r="AH1484" s="134">
        <v>6.875</v>
      </c>
      <c r="AI1484" s="134">
        <v>6.875</v>
      </c>
      <c r="AJ1484" s="134">
        <v>0.13100000000000001</v>
      </c>
      <c r="AK1484" s="134">
        <v>7.22</v>
      </c>
      <c r="AL1484" s="134">
        <v>6.8449999999999998</v>
      </c>
      <c r="AM1484" s="134">
        <v>7.44</v>
      </c>
      <c r="AN1484" s="134">
        <v>1.782</v>
      </c>
      <c r="AO1484" s="134">
        <v>0.21299999999999999</v>
      </c>
      <c r="AP1484" s="134">
        <v>0.5</v>
      </c>
      <c r="AQ1484" s="134">
        <v>6.875</v>
      </c>
      <c r="AR1484" s="134">
        <v>6.875</v>
      </c>
      <c r="AS1484" s="134"/>
      <c r="AT1484" s="133" t="s">
        <v>9573</v>
      </c>
      <c r="AU1484" s="133" t="s">
        <v>1758</v>
      </c>
      <c r="AV1484" s="133" t="s">
        <v>9603</v>
      </c>
      <c r="AW1484" s="133" t="s">
        <v>9630</v>
      </c>
    </row>
    <row r="1485" spans="1:49" x14ac:dyDescent="0.25">
      <c r="A1485" s="80" t="s">
        <v>1779</v>
      </c>
      <c r="B1485" s="80" t="s">
        <v>1790</v>
      </c>
      <c r="C1485" s="80" t="s">
        <v>9858</v>
      </c>
      <c r="D1485" s="80" t="s">
        <v>9859</v>
      </c>
      <c r="E1485" s="80" t="s">
        <v>1787</v>
      </c>
      <c r="F1485" s="80" t="s">
        <v>9860</v>
      </c>
      <c r="G1485" s="80" t="s">
        <v>9861</v>
      </c>
      <c r="H1485" s="80" t="s">
        <v>9862</v>
      </c>
      <c r="I1485" s="80" t="s">
        <v>9635</v>
      </c>
      <c r="K1485" s="80" t="s">
        <v>1820</v>
      </c>
      <c r="L1485" s="80" t="s">
        <v>1361</v>
      </c>
      <c r="M1485" s="80" t="s">
        <v>3144</v>
      </c>
      <c r="N1485" s="80" t="s">
        <v>3439</v>
      </c>
      <c r="O1485" s="80" t="s">
        <v>3760</v>
      </c>
      <c r="P1485" s="80" t="s">
        <v>5223</v>
      </c>
      <c r="Q1485" s="80" t="s">
        <v>5374</v>
      </c>
      <c r="R1485" s="80" t="s">
        <v>6736</v>
      </c>
      <c r="S1485" s="80" t="s">
        <v>7065</v>
      </c>
      <c r="T1485" s="80" t="s">
        <v>1758</v>
      </c>
      <c r="U1485" s="110">
        <v>5.6</v>
      </c>
      <c r="V1485" s="110">
        <v>16.8</v>
      </c>
      <c r="W1485" s="91">
        <v>2.1</v>
      </c>
      <c r="X1485" s="91">
        <v>12.6</v>
      </c>
      <c r="Y1485" s="110" t="s">
        <v>7087</v>
      </c>
      <c r="Z1485" s="110" t="s">
        <v>1</v>
      </c>
      <c r="AB1485" s="133" t="s">
        <v>8446</v>
      </c>
      <c r="AC1485" s="133" t="s">
        <v>9471</v>
      </c>
      <c r="AD1485" s="133" t="s">
        <v>1762</v>
      </c>
      <c r="AE1485" s="79">
        <v>144</v>
      </c>
      <c r="AF1485" s="79" t="s">
        <v>11405</v>
      </c>
      <c r="AG1485" s="134">
        <v>0.12</v>
      </c>
      <c r="AH1485" s="134">
        <v>7.5</v>
      </c>
      <c r="AI1485" s="134">
        <v>10.5</v>
      </c>
      <c r="AJ1485" s="134">
        <v>9.9000000000000005E-2</v>
      </c>
      <c r="AK1485" s="134">
        <v>10.75</v>
      </c>
      <c r="AL1485" s="134">
        <v>7.75</v>
      </c>
      <c r="AM1485" s="134">
        <v>1.375</v>
      </c>
      <c r="AN1485" s="134">
        <v>0.62</v>
      </c>
      <c r="AO1485" s="134">
        <v>6.6000000000000003E-2</v>
      </c>
      <c r="AP1485" s="134">
        <v>0</v>
      </c>
      <c r="AQ1485" s="134">
        <v>0</v>
      </c>
      <c r="AR1485" s="134">
        <v>39</v>
      </c>
      <c r="AS1485" s="134"/>
      <c r="AT1485" s="133" t="s">
        <v>9554</v>
      </c>
      <c r="AU1485" s="133" t="s">
        <v>9570</v>
      </c>
      <c r="AV1485" s="133" t="s">
        <v>9597</v>
      </c>
      <c r="AW1485" s="133" t="s">
        <v>9632</v>
      </c>
    </row>
    <row r="1486" spans="1:49" x14ac:dyDescent="0.25">
      <c r="A1486" s="80" t="s">
        <v>1779</v>
      </c>
      <c r="B1486" s="80" t="s">
        <v>1784</v>
      </c>
      <c r="C1486" s="80" t="s">
        <v>10264</v>
      </c>
      <c r="D1486" s="80" t="s">
        <v>10265</v>
      </c>
      <c r="E1486" s="80" t="s">
        <v>1793</v>
      </c>
      <c r="F1486" s="80" t="s">
        <v>10266</v>
      </c>
      <c r="G1486" s="80" t="s">
        <v>9700</v>
      </c>
      <c r="H1486" s="80" t="s">
        <v>10267</v>
      </c>
      <c r="I1486" s="80" t="s">
        <v>5376</v>
      </c>
      <c r="K1486" s="80" t="s">
        <v>1820</v>
      </c>
      <c r="L1486" s="80" t="s">
        <v>906</v>
      </c>
      <c r="M1486" s="80" t="s">
        <v>2520</v>
      </c>
      <c r="N1486" s="80" t="s">
        <v>3414</v>
      </c>
      <c r="O1486" s="80" t="s">
        <v>3693</v>
      </c>
      <c r="P1486" s="80" t="s">
        <v>4655</v>
      </c>
      <c r="Q1486" s="80" t="s">
        <v>5374</v>
      </c>
      <c r="R1486" s="80" t="s">
        <v>6086</v>
      </c>
      <c r="S1486" s="80" t="s">
        <v>1759</v>
      </c>
      <c r="T1486" s="80" t="s">
        <v>1758</v>
      </c>
      <c r="U1486" s="110">
        <v>9.9499999999999993</v>
      </c>
      <c r="V1486" s="110">
        <v>29.85</v>
      </c>
      <c r="W1486" s="91">
        <v>2.4874999999999998</v>
      </c>
      <c r="X1486" s="91">
        <v>14.925000000000001</v>
      </c>
      <c r="Y1486" s="110" t="s">
        <v>7087</v>
      </c>
      <c r="Z1486" s="110" t="s">
        <v>1</v>
      </c>
      <c r="AB1486" s="133" t="s">
        <v>7795</v>
      </c>
      <c r="AC1486" s="133" t="s">
        <v>7795</v>
      </c>
      <c r="AD1486" s="133" t="s">
        <v>1759</v>
      </c>
      <c r="AE1486" s="79">
        <v>6</v>
      </c>
      <c r="AF1486" s="79" t="s">
        <v>11092</v>
      </c>
      <c r="AG1486" s="134">
        <v>0.3</v>
      </c>
      <c r="AH1486" s="134">
        <v>7.5</v>
      </c>
      <c r="AI1486" s="134">
        <v>14.5</v>
      </c>
      <c r="AJ1486" s="134">
        <v>0.22800000000000001</v>
      </c>
      <c r="AK1486" s="134">
        <v>14.824999999999999</v>
      </c>
      <c r="AL1486" s="134">
        <v>8.4499999999999993</v>
      </c>
      <c r="AM1486" s="134">
        <v>5.125</v>
      </c>
      <c r="AN1486" s="134">
        <v>1.8080000000000001</v>
      </c>
      <c r="AO1486" s="134">
        <v>0.372</v>
      </c>
      <c r="AP1486" s="134">
        <v>0.01</v>
      </c>
      <c r="AQ1486" s="134">
        <v>102</v>
      </c>
      <c r="AR1486" s="134">
        <v>54</v>
      </c>
      <c r="AS1486" s="134"/>
      <c r="AT1486" s="133" t="s">
        <v>7066</v>
      </c>
      <c r="AU1486" s="133" t="s">
        <v>7075</v>
      </c>
      <c r="AV1486" s="133" t="s">
        <v>9601</v>
      </c>
      <c r="AW1486" s="133" t="s">
        <v>9630</v>
      </c>
    </row>
    <row r="1487" spans="1:49" x14ac:dyDescent="0.25">
      <c r="A1487" s="80" t="s">
        <v>1800</v>
      </c>
      <c r="B1487" s="80" t="s">
        <v>1813</v>
      </c>
      <c r="C1487" s="80" t="s">
        <v>10231</v>
      </c>
      <c r="D1487" s="80" t="s">
        <v>10232</v>
      </c>
      <c r="E1487" s="80" t="s">
        <v>1767</v>
      </c>
      <c r="F1487" s="80" t="s">
        <v>9743</v>
      </c>
      <c r="G1487" s="80" t="s">
        <v>9744</v>
      </c>
      <c r="H1487" s="80" t="s">
        <v>9732</v>
      </c>
      <c r="I1487" s="80" t="s">
        <v>5377</v>
      </c>
      <c r="K1487" s="80" t="s">
        <v>12342</v>
      </c>
      <c r="L1487" s="80" t="s">
        <v>12275</v>
      </c>
      <c r="M1487" s="80" t="s">
        <v>12833</v>
      </c>
      <c r="N1487" s="80" t="s">
        <v>12829</v>
      </c>
      <c r="O1487" s="80" t="s">
        <v>3537</v>
      </c>
      <c r="P1487" s="80" t="s">
        <v>14080</v>
      </c>
      <c r="Q1487" s="80" t="s">
        <v>5374</v>
      </c>
      <c r="R1487" s="80" t="s">
        <v>12834</v>
      </c>
      <c r="S1487" s="80" t="s">
        <v>1765</v>
      </c>
      <c r="T1487" s="80" t="s">
        <v>1757</v>
      </c>
      <c r="U1487" s="110">
        <v>5.05</v>
      </c>
      <c r="V1487" s="110">
        <v>30.3</v>
      </c>
      <c r="W1487" s="91">
        <v>1.2625</v>
      </c>
      <c r="X1487" s="91">
        <v>15.15</v>
      </c>
      <c r="Y1487" s="110" t="s">
        <v>7087</v>
      </c>
      <c r="Z1487" s="110" t="s">
        <v>1</v>
      </c>
      <c r="AB1487" s="133" t="s">
        <v>13117</v>
      </c>
      <c r="AC1487" s="133" t="s">
        <v>13117</v>
      </c>
      <c r="AD1487" s="133" t="s">
        <v>1759</v>
      </c>
      <c r="AE1487" s="79">
        <v>12</v>
      </c>
      <c r="AF1487" s="79" t="s">
        <v>11127</v>
      </c>
      <c r="AG1487" s="134">
        <v>0.625</v>
      </c>
      <c r="AH1487" s="134">
        <v>5</v>
      </c>
      <c r="AI1487" s="134">
        <v>5</v>
      </c>
      <c r="AJ1487" s="134">
        <v>0.09</v>
      </c>
      <c r="AK1487" s="134">
        <v>10.125</v>
      </c>
      <c r="AL1487" s="134">
        <v>5.375</v>
      </c>
      <c r="AM1487" s="134">
        <v>5.5</v>
      </c>
      <c r="AN1487" s="134">
        <v>1.25</v>
      </c>
      <c r="AO1487" s="134">
        <v>0.17299999999999999</v>
      </c>
      <c r="AP1487" s="134">
        <v>5.5E-2</v>
      </c>
      <c r="AQ1487" s="134">
        <v>10</v>
      </c>
      <c r="AR1487" s="134">
        <v>10</v>
      </c>
      <c r="AS1487" s="134">
        <v>6.0000000000000001E-3</v>
      </c>
      <c r="AT1487" s="133" t="s">
        <v>1768</v>
      </c>
      <c r="AU1487" s="133" t="s">
        <v>1760</v>
      </c>
      <c r="AV1487" s="133" t="s">
        <v>9601</v>
      </c>
      <c r="AW1487" s="133" t="s">
        <v>9630</v>
      </c>
    </row>
    <row r="1488" spans="1:49" x14ac:dyDescent="0.25">
      <c r="A1488" s="80" t="s">
        <v>1776</v>
      </c>
      <c r="B1488" s="80" t="s">
        <v>1803</v>
      </c>
      <c r="C1488" s="80" t="s">
        <v>10213</v>
      </c>
      <c r="D1488" s="80" t="s">
        <v>10214</v>
      </c>
      <c r="E1488" s="80" t="s">
        <v>1767</v>
      </c>
      <c r="F1488" s="80" t="s">
        <v>9694</v>
      </c>
      <c r="G1488" s="80" t="s">
        <v>9695</v>
      </c>
      <c r="H1488" s="80" t="s">
        <v>9696</v>
      </c>
      <c r="I1488" s="80" t="s">
        <v>5377</v>
      </c>
      <c r="K1488" s="80" t="s">
        <v>13933</v>
      </c>
      <c r="L1488" s="80" t="s">
        <v>1744</v>
      </c>
      <c r="M1488" s="80" t="s">
        <v>3271</v>
      </c>
      <c r="N1488" s="80" t="s">
        <v>3481</v>
      </c>
      <c r="O1488" s="80" t="s">
        <v>3527</v>
      </c>
      <c r="P1488" s="80" t="s">
        <v>14081</v>
      </c>
      <c r="Q1488" s="80" t="s">
        <v>5374</v>
      </c>
      <c r="R1488" s="80" t="s">
        <v>6870</v>
      </c>
      <c r="S1488" s="80" t="s">
        <v>1760</v>
      </c>
      <c r="T1488" s="80" t="s">
        <v>1757</v>
      </c>
      <c r="U1488" s="110">
        <v>5</v>
      </c>
      <c r="V1488" s="110">
        <v>30</v>
      </c>
      <c r="W1488" s="91">
        <v>1.25</v>
      </c>
      <c r="X1488" s="91">
        <v>15</v>
      </c>
      <c r="Y1488" s="110" t="s">
        <v>7087</v>
      </c>
      <c r="Z1488" s="110" t="s">
        <v>1</v>
      </c>
      <c r="AB1488" s="133" t="s">
        <v>8580</v>
      </c>
      <c r="AC1488" s="133" t="s">
        <v>8580</v>
      </c>
      <c r="AD1488" s="133" t="s">
        <v>1759</v>
      </c>
      <c r="AE1488" s="79">
        <v>12</v>
      </c>
      <c r="AF1488" s="79" t="s">
        <v>11091</v>
      </c>
      <c r="AG1488" s="134">
        <v>0.625</v>
      </c>
      <c r="AH1488" s="134">
        <v>6.875</v>
      </c>
      <c r="AI1488" s="134">
        <v>6.875</v>
      </c>
      <c r="AJ1488" s="134">
        <v>0.13100000000000001</v>
      </c>
      <c r="AK1488" s="134">
        <v>7.22</v>
      </c>
      <c r="AL1488" s="134">
        <v>6.8449999999999998</v>
      </c>
      <c r="AM1488" s="134">
        <v>7.44</v>
      </c>
      <c r="AN1488" s="134">
        <v>1.782</v>
      </c>
      <c r="AO1488" s="134">
        <v>0.21299999999999999</v>
      </c>
      <c r="AP1488" s="134">
        <v>0.5</v>
      </c>
      <c r="AQ1488" s="134">
        <v>6.75</v>
      </c>
      <c r="AR1488" s="134">
        <v>6.75</v>
      </c>
      <c r="AS1488" s="134">
        <v>1.6E-2</v>
      </c>
      <c r="AT1488" s="133" t="s">
        <v>9573</v>
      </c>
      <c r="AU1488" s="133" t="s">
        <v>1758</v>
      </c>
      <c r="AV1488" s="133" t="s">
        <v>9603</v>
      </c>
      <c r="AW1488" s="133" t="s">
        <v>9630</v>
      </c>
    </row>
    <row r="1489" spans="1:49" x14ac:dyDescent="0.25">
      <c r="A1489" s="80" t="s">
        <v>1779</v>
      </c>
      <c r="B1489" s="80" t="s">
        <v>1796</v>
      </c>
      <c r="C1489" s="80" t="s">
        <v>9780</v>
      </c>
      <c r="D1489" s="80" t="s">
        <v>9730</v>
      </c>
      <c r="E1489" s="80" t="s">
        <v>1788</v>
      </c>
      <c r="F1489" s="80" t="s">
        <v>9731</v>
      </c>
      <c r="G1489" s="80" t="s">
        <v>9668</v>
      </c>
      <c r="H1489" s="80" t="s">
        <v>9732</v>
      </c>
      <c r="I1489" s="80" t="s">
        <v>5377</v>
      </c>
      <c r="K1489" s="80" t="s">
        <v>1820</v>
      </c>
      <c r="L1489" s="80" t="s">
        <v>1424</v>
      </c>
      <c r="M1489" s="80" t="s">
        <v>2869</v>
      </c>
      <c r="N1489" s="80" t="s">
        <v>3441</v>
      </c>
      <c r="O1489" s="80" t="s">
        <v>3847</v>
      </c>
      <c r="P1489" s="80" t="s">
        <v>4977</v>
      </c>
      <c r="Q1489" s="80" t="s">
        <v>5374</v>
      </c>
      <c r="R1489" s="80" t="s">
        <v>6455</v>
      </c>
      <c r="S1489" s="80" t="s">
        <v>1765</v>
      </c>
      <c r="T1489" s="80" t="s">
        <v>1757</v>
      </c>
      <c r="U1489" s="110">
        <v>6.2</v>
      </c>
      <c r="V1489" s="110">
        <v>37.200000000000003</v>
      </c>
      <c r="W1489" s="91">
        <v>1.55</v>
      </c>
      <c r="X1489" s="91">
        <v>18.600000000000001</v>
      </c>
      <c r="Y1489" s="110" t="s">
        <v>7087</v>
      </c>
      <c r="Z1489" s="110" t="s">
        <v>1</v>
      </c>
      <c r="AB1489" s="133" t="s">
        <v>8165</v>
      </c>
      <c r="AC1489" s="133" t="s">
        <v>8165</v>
      </c>
      <c r="AD1489" s="133" t="s">
        <v>1759</v>
      </c>
      <c r="AE1489" s="79">
        <v>12</v>
      </c>
      <c r="AF1489" s="79" t="s">
        <v>11113</v>
      </c>
      <c r="AG1489" s="134">
        <v>0.625</v>
      </c>
      <c r="AH1489" s="134">
        <v>6.5</v>
      </c>
      <c r="AI1489" s="134">
        <v>6.5</v>
      </c>
      <c r="AJ1489" s="134">
        <v>0.13900000000000001</v>
      </c>
      <c r="AK1489" s="134">
        <v>10.845000000000001</v>
      </c>
      <c r="AL1489" s="134">
        <v>6.8449999999999998</v>
      </c>
      <c r="AM1489" s="134">
        <v>6.8150000000000004</v>
      </c>
      <c r="AN1489" s="134">
        <v>1.9610000000000001</v>
      </c>
      <c r="AO1489" s="134">
        <v>0.29299999999999998</v>
      </c>
      <c r="AP1489" s="134">
        <v>5.5E-2</v>
      </c>
      <c r="AQ1489" s="134">
        <v>12.875</v>
      </c>
      <c r="AR1489" s="134">
        <v>12.75</v>
      </c>
      <c r="AS1489" s="134">
        <v>8.9999999999999993E-3</v>
      </c>
      <c r="AT1489" s="133" t="s">
        <v>1761</v>
      </c>
      <c r="AU1489" s="133" t="s">
        <v>7077</v>
      </c>
      <c r="AV1489" s="133" t="s">
        <v>9601</v>
      </c>
      <c r="AW1489" s="133" t="s">
        <v>9630</v>
      </c>
    </row>
    <row r="1490" spans="1:49" x14ac:dyDescent="0.25">
      <c r="A1490" s="80" t="s">
        <v>1779</v>
      </c>
      <c r="B1490" s="80" t="s">
        <v>1784</v>
      </c>
      <c r="C1490" s="80" t="s">
        <v>1757</v>
      </c>
      <c r="D1490" s="80" t="s">
        <v>10000</v>
      </c>
      <c r="E1490" s="80" t="s">
        <v>1785</v>
      </c>
      <c r="F1490" s="80" t="s">
        <v>10001</v>
      </c>
      <c r="G1490" s="80" t="s">
        <v>9726</v>
      </c>
      <c r="H1490" s="80" t="s">
        <v>9793</v>
      </c>
      <c r="I1490" s="80" t="s">
        <v>5376</v>
      </c>
      <c r="K1490" s="80" t="s">
        <v>1820</v>
      </c>
      <c r="L1490" s="80" t="s">
        <v>909</v>
      </c>
      <c r="M1490" s="80" t="s">
        <v>2523</v>
      </c>
      <c r="N1490" s="80" t="s">
        <v>3414</v>
      </c>
      <c r="O1490" s="80" t="s">
        <v>3673</v>
      </c>
      <c r="P1490" s="80" t="s">
        <v>4658</v>
      </c>
      <c r="Q1490" s="80" t="s">
        <v>5374</v>
      </c>
      <c r="R1490" s="80" t="s">
        <v>6089</v>
      </c>
      <c r="S1490" s="80" t="s">
        <v>1760</v>
      </c>
      <c r="T1490" s="80" t="s">
        <v>1757</v>
      </c>
      <c r="U1490" s="110">
        <v>5.7</v>
      </c>
      <c r="V1490" s="110">
        <v>34.200000000000003</v>
      </c>
      <c r="W1490" s="91">
        <v>2.8428800000000001</v>
      </c>
      <c r="X1490" s="91">
        <v>34.1145</v>
      </c>
      <c r="Y1490" s="110" t="s">
        <v>14933</v>
      </c>
      <c r="Z1490" s="110" t="s">
        <v>1</v>
      </c>
      <c r="AB1490" s="133" t="s">
        <v>7798</v>
      </c>
      <c r="AC1490" s="133" t="s">
        <v>7798</v>
      </c>
      <c r="AD1490" s="133" t="s">
        <v>1759</v>
      </c>
      <c r="AE1490" s="79">
        <v>12</v>
      </c>
      <c r="AF1490" s="79" t="s">
        <v>11098</v>
      </c>
      <c r="AG1490" s="134">
        <v>3.15</v>
      </c>
      <c r="AH1490" s="134">
        <v>3.15</v>
      </c>
      <c r="AI1490" s="134">
        <v>5.51</v>
      </c>
      <c r="AJ1490" s="134">
        <v>0.153</v>
      </c>
      <c r="AK1490" s="134">
        <v>10.039999999999999</v>
      </c>
      <c r="AL1490" s="134">
        <v>6.69</v>
      </c>
      <c r="AM1490" s="134">
        <v>8.4600000000000009</v>
      </c>
      <c r="AN1490" s="134">
        <v>1.91</v>
      </c>
      <c r="AO1490" s="134">
        <v>0.32900000000000001</v>
      </c>
      <c r="AP1490" s="134">
        <v>3.125</v>
      </c>
      <c r="AQ1490" s="134">
        <v>3.125</v>
      </c>
      <c r="AR1490" s="134">
        <v>3.75</v>
      </c>
      <c r="AS1490" s="134"/>
      <c r="AT1490" s="133" t="s">
        <v>9567</v>
      </c>
      <c r="AU1490" s="133" t="s">
        <v>7065</v>
      </c>
      <c r="AV1490" s="133" t="s">
        <v>9608</v>
      </c>
      <c r="AW1490" s="133" t="s">
        <v>9629</v>
      </c>
    </row>
    <row r="1491" spans="1:49" x14ac:dyDescent="0.25">
      <c r="A1491" s="80" t="s">
        <v>1800</v>
      </c>
      <c r="B1491" s="80" t="s">
        <v>1813</v>
      </c>
      <c r="C1491" s="80" t="s">
        <v>10229</v>
      </c>
      <c r="D1491" s="80" t="s">
        <v>10230</v>
      </c>
      <c r="E1491" s="80" t="s">
        <v>1767</v>
      </c>
      <c r="F1491" s="80" t="s">
        <v>9731</v>
      </c>
      <c r="G1491" s="80" t="s">
        <v>9668</v>
      </c>
      <c r="H1491" s="80" t="s">
        <v>9732</v>
      </c>
      <c r="I1491" s="80" t="s">
        <v>5377</v>
      </c>
      <c r="K1491" s="80" t="s">
        <v>12342</v>
      </c>
      <c r="L1491" s="80" t="s">
        <v>12276</v>
      </c>
      <c r="M1491" s="80" t="s">
        <v>12835</v>
      </c>
      <c r="N1491" s="80" t="s">
        <v>12829</v>
      </c>
      <c r="O1491" s="80" t="s">
        <v>3547</v>
      </c>
      <c r="P1491" s="80" t="s">
        <v>14082</v>
      </c>
      <c r="Q1491" s="80" t="s">
        <v>5374</v>
      </c>
      <c r="R1491" s="80" t="s">
        <v>12836</v>
      </c>
      <c r="S1491" s="80" t="s">
        <v>1765</v>
      </c>
      <c r="T1491" s="80" t="s">
        <v>1757</v>
      </c>
      <c r="U1491" s="110">
        <v>6.2</v>
      </c>
      <c r="V1491" s="110">
        <v>37.200000000000003</v>
      </c>
      <c r="W1491" s="91">
        <v>1.55</v>
      </c>
      <c r="X1491" s="91">
        <v>18.600000000000001</v>
      </c>
      <c r="Y1491" s="110" t="s">
        <v>7087</v>
      </c>
      <c r="Z1491" s="110" t="s">
        <v>1</v>
      </c>
      <c r="AB1491" s="133" t="s">
        <v>13118</v>
      </c>
      <c r="AC1491" s="133" t="s">
        <v>13118</v>
      </c>
      <c r="AD1491" s="133" t="s">
        <v>1759</v>
      </c>
      <c r="AE1491" s="79">
        <v>12</v>
      </c>
      <c r="AF1491" s="79" t="s">
        <v>11113</v>
      </c>
      <c r="AG1491" s="134">
        <v>0.625</v>
      </c>
      <c r="AH1491" s="134">
        <v>6.5</v>
      </c>
      <c r="AI1491" s="134">
        <v>6.5</v>
      </c>
      <c r="AJ1491" s="134">
        <v>0.13900000000000001</v>
      </c>
      <c r="AK1491" s="134">
        <v>10.845000000000001</v>
      </c>
      <c r="AL1491" s="134">
        <v>6.8449999999999998</v>
      </c>
      <c r="AM1491" s="134">
        <v>6.8150000000000004</v>
      </c>
      <c r="AN1491" s="134">
        <v>1.9610000000000001</v>
      </c>
      <c r="AO1491" s="134">
        <v>0.29299999999999998</v>
      </c>
      <c r="AP1491" s="134">
        <v>5.5E-2</v>
      </c>
      <c r="AQ1491" s="134">
        <v>12.875</v>
      </c>
      <c r="AR1491" s="134">
        <v>12.75</v>
      </c>
      <c r="AS1491" s="134">
        <v>8.9999999999999993E-3</v>
      </c>
      <c r="AT1491" s="133" t="s">
        <v>1761</v>
      </c>
      <c r="AU1491" s="133" t="s">
        <v>7077</v>
      </c>
      <c r="AV1491" s="133" t="s">
        <v>9601</v>
      </c>
      <c r="AW1491" s="133" t="s">
        <v>9630</v>
      </c>
    </row>
    <row r="1492" spans="1:49" x14ac:dyDescent="0.25">
      <c r="A1492" s="80" t="s">
        <v>1779</v>
      </c>
      <c r="B1492" s="80" t="s">
        <v>1790</v>
      </c>
      <c r="C1492" s="80" t="s">
        <v>9780</v>
      </c>
      <c r="D1492" s="80" t="s">
        <v>9730</v>
      </c>
      <c r="E1492" s="80" t="s">
        <v>1788</v>
      </c>
      <c r="F1492" s="80" t="s">
        <v>9731</v>
      </c>
      <c r="G1492" s="80" t="s">
        <v>9668</v>
      </c>
      <c r="H1492" s="80" t="s">
        <v>9732</v>
      </c>
      <c r="I1492" s="80" t="s">
        <v>5377</v>
      </c>
      <c r="K1492" s="80" t="s">
        <v>1820</v>
      </c>
      <c r="L1492" s="80" t="s">
        <v>833</v>
      </c>
      <c r="M1492" s="80" t="s">
        <v>3145</v>
      </c>
      <c r="N1492" s="80" t="s">
        <v>3439</v>
      </c>
      <c r="O1492" s="80" t="s">
        <v>3547</v>
      </c>
      <c r="P1492" s="80" t="s">
        <v>5224</v>
      </c>
      <c r="Q1492" s="80" t="s">
        <v>5374</v>
      </c>
      <c r="R1492" s="80" t="s">
        <v>6737</v>
      </c>
      <c r="S1492" s="80" t="s">
        <v>1765</v>
      </c>
      <c r="T1492" s="80" t="s">
        <v>1757</v>
      </c>
      <c r="U1492" s="110">
        <v>6.2</v>
      </c>
      <c r="V1492" s="110">
        <v>37.200000000000003</v>
      </c>
      <c r="W1492" s="91">
        <v>1.55</v>
      </c>
      <c r="X1492" s="91">
        <v>18.600000000000001</v>
      </c>
      <c r="Y1492" s="110" t="s">
        <v>7087</v>
      </c>
      <c r="Z1492" s="110" t="s">
        <v>1</v>
      </c>
      <c r="AB1492" s="133" t="s">
        <v>8447</v>
      </c>
      <c r="AC1492" s="133" t="s">
        <v>8447</v>
      </c>
      <c r="AD1492" s="133" t="s">
        <v>1759</v>
      </c>
      <c r="AE1492" s="79">
        <v>12</v>
      </c>
      <c r="AF1492" s="79" t="s">
        <v>11113</v>
      </c>
      <c r="AG1492" s="134">
        <v>0.625</v>
      </c>
      <c r="AH1492" s="134">
        <v>6.5</v>
      </c>
      <c r="AI1492" s="134">
        <v>6.5</v>
      </c>
      <c r="AJ1492" s="134">
        <v>0.13900000000000001</v>
      </c>
      <c r="AK1492" s="134">
        <v>10.845000000000001</v>
      </c>
      <c r="AL1492" s="134">
        <v>6.8449999999999998</v>
      </c>
      <c r="AM1492" s="134">
        <v>6.8150000000000004</v>
      </c>
      <c r="AN1492" s="134">
        <v>1.9610000000000001</v>
      </c>
      <c r="AO1492" s="134">
        <v>0.29299999999999998</v>
      </c>
      <c r="AP1492" s="134">
        <v>5.5E-2</v>
      </c>
      <c r="AQ1492" s="134">
        <v>12.875</v>
      </c>
      <c r="AR1492" s="134">
        <v>12.75</v>
      </c>
      <c r="AS1492" s="134">
        <v>8.9999999999999993E-3</v>
      </c>
      <c r="AT1492" s="133" t="s">
        <v>1761</v>
      </c>
      <c r="AU1492" s="133" t="s">
        <v>7077</v>
      </c>
      <c r="AV1492" s="133" t="s">
        <v>9601</v>
      </c>
      <c r="AW1492" s="133" t="s">
        <v>9630</v>
      </c>
    </row>
    <row r="1493" spans="1:49" x14ac:dyDescent="0.25">
      <c r="A1493" s="80" t="s">
        <v>1776</v>
      </c>
      <c r="B1493" s="80" t="s">
        <v>1803</v>
      </c>
      <c r="C1493" s="80" t="s">
        <v>10578</v>
      </c>
      <c r="D1493" s="80" t="s">
        <v>10579</v>
      </c>
      <c r="E1493" s="80" t="s">
        <v>1767</v>
      </c>
      <c r="F1493" s="80" t="s">
        <v>9920</v>
      </c>
      <c r="G1493" s="80" t="s">
        <v>9677</v>
      </c>
      <c r="H1493" s="80" t="s">
        <v>9921</v>
      </c>
      <c r="I1493" s="80" t="s">
        <v>5377</v>
      </c>
      <c r="K1493" s="80" t="s">
        <v>13933</v>
      </c>
      <c r="L1493" s="80" t="s">
        <v>1745</v>
      </c>
      <c r="M1493" s="80" t="s">
        <v>3272</v>
      </c>
      <c r="N1493" s="80" t="s">
        <v>3481</v>
      </c>
      <c r="O1493" s="80" t="s">
        <v>3523</v>
      </c>
      <c r="P1493" s="80" t="s">
        <v>14083</v>
      </c>
      <c r="Q1493" s="80" t="s">
        <v>5374</v>
      </c>
      <c r="R1493" s="80" t="s">
        <v>6871</v>
      </c>
      <c r="S1493" s="80" t="s">
        <v>1760</v>
      </c>
      <c r="T1493" s="80" t="s">
        <v>1757</v>
      </c>
      <c r="U1493" s="110">
        <v>6.2</v>
      </c>
      <c r="V1493" s="110">
        <v>37.200000000000003</v>
      </c>
      <c r="W1493" s="91">
        <v>1.55</v>
      </c>
      <c r="X1493" s="91">
        <v>18.600000000000001</v>
      </c>
      <c r="Y1493" s="110" t="s">
        <v>7087</v>
      </c>
      <c r="Z1493" s="110" t="s">
        <v>1</v>
      </c>
      <c r="AB1493" s="133" t="s">
        <v>8581</v>
      </c>
      <c r="AC1493" s="133" t="s">
        <v>8581</v>
      </c>
      <c r="AD1493" s="133" t="s">
        <v>1759</v>
      </c>
      <c r="AE1493" s="79">
        <v>12</v>
      </c>
      <c r="AF1493" s="79" t="s">
        <v>11145</v>
      </c>
      <c r="AG1493" s="134">
        <v>0.75</v>
      </c>
      <c r="AH1493" s="134">
        <v>8.875</v>
      </c>
      <c r="AI1493" s="134">
        <v>8.875</v>
      </c>
      <c r="AJ1493" s="134">
        <v>0.22500000000000001</v>
      </c>
      <c r="AK1493" s="134">
        <v>9.2200000000000006</v>
      </c>
      <c r="AL1493" s="134">
        <v>7.97</v>
      </c>
      <c r="AM1493" s="134">
        <v>9.44</v>
      </c>
      <c r="AN1493" s="134">
        <v>3.1</v>
      </c>
      <c r="AO1493" s="134">
        <v>0.40100000000000002</v>
      </c>
      <c r="AP1493" s="134">
        <v>0.5</v>
      </c>
      <c r="AQ1493" s="134">
        <v>8.75</v>
      </c>
      <c r="AR1493" s="134">
        <v>8.75</v>
      </c>
      <c r="AS1493" s="134">
        <v>0.03</v>
      </c>
      <c r="AT1493" s="133" t="s">
        <v>1761</v>
      </c>
      <c r="AU1493" s="133" t="s">
        <v>7065</v>
      </c>
      <c r="AV1493" s="133" t="s">
        <v>9603</v>
      </c>
      <c r="AW1493" s="133" t="s">
        <v>9630</v>
      </c>
    </row>
    <row r="1494" spans="1:49" x14ac:dyDescent="0.25">
      <c r="A1494" s="80" t="s">
        <v>1779</v>
      </c>
      <c r="B1494" s="80" t="s">
        <v>1796</v>
      </c>
      <c r="C1494" s="80" t="s">
        <v>9564</v>
      </c>
      <c r="D1494" s="80" t="s">
        <v>9742</v>
      </c>
      <c r="E1494" s="80" t="s">
        <v>1788</v>
      </c>
      <c r="F1494" s="80" t="s">
        <v>9743</v>
      </c>
      <c r="G1494" s="80" t="s">
        <v>9744</v>
      </c>
      <c r="H1494" s="80" t="s">
        <v>9732</v>
      </c>
      <c r="I1494" s="80" t="s">
        <v>5377</v>
      </c>
      <c r="K1494" s="80" t="s">
        <v>1820</v>
      </c>
      <c r="L1494" s="80" t="s">
        <v>1187</v>
      </c>
      <c r="M1494" s="80" t="s">
        <v>2870</v>
      </c>
      <c r="N1494" s="80" t="s">
        <v>3441</v>
      </c>
      <c r="O1494" s="80" t="s">
        <v>3537</v>
      </c>
      <c r="P1494" s="80" t="s">
        <v>4979</v>
      </c>
      <c r="Q1494" s="80" t="s">
        <v>5374</v>
      </c>
      <c r="R1494" s="80" t="s">
        <v>6457</v>
      </c>
      <c r="S1494" s="80" t="s">
        <v>1765</v>
      </c>
      <c r="T1494" s="80" t="s">
        <v>1757</v>
      </c>
      <c r="U1494" s="110">
        <v>5.05</v>
      </c>
      <c r="V1494" s="110">
        <v>30.3</v>
      </c>
      <c r="W1494" s="91">
        <v>1.2625</v>
      </c>
      <c r="X1494" s="91">
        <v>15.15</v>
      </c>
      <c r="Y1494" s="110" t="s">
        <v>7087</v>
      </c>
      <c r="Z1494" s="110" t="s">
        <v>1</v>
      </c>
      <c r="AB1494" s="133" t="s">
        <v>8167</v>
      </c>
      <c r="AC1494" s="133" t="s">
        <v>8167</v>
      </c>
      <c r="AD1494" s="133" t="s">
        <v>1759</v>
      </c>
      <c r="AE1494" s="79">
        <v>12</v>
      </c>
      <c r="AF1494" s="79" t="s">
        <v>11127</v>
      </c>
      <c r="AG1494" s="134">
        <v>0.625</v>
      </c>
      <c r="AH1494" s="134">
        <v>5</v>
      </c>
      <c r="AI1494" s="134">
        <v>5</v>
      </c>
      <c r="AJ1494" s="134">
        <v>0.09</v>
      </c>
      <c r="AK1494" s="134">
        <v>10.125</v>
      </c>
      <c r="AL1494" s="134">
        <v>5.375</v>
      </c>
      <c r="AM1494" s="134">
        <v>5.5</v>
      </c>
      <c r="AN1494" s="134">
        <v>1.25</v>
      </c>
      <c r="AO1494" s="134">
        <v>0.17299999999999999</v>
      </c>
      <c r="AP1494" s="134">
        <v>5.5E-2</v>
      </c>
      <c r="AQ1494" s="134">
        <v>10</v>
      </c>
      <c r="AR1494" s="134">
        <v>10</v>
      </c>
      <c r="AS1494" s="134">
        <v>6.0000000000000001E-3</v>
      </c>
      <c r="AT1494" s="133" t="s">
        <v>1768</v>
      </c>
      <c r="AU1494" s="133" t="s">
        <v>1760</v>
      </c>
      <c r="AV1494" s="133" t="s">
        <v>9601</v>
      </c>
      <c r="AW1494" s="133" t="s">
        <v>9630</v>
      </c>
    </row>
    <row r="1495" spans="1:49" x14ac:dyDescent="0.25">
      <c r="A1495" s="80" t="s">
        <v>1800</v>
      </c>
      <c r="B1495" s="80" t="s">
        <v>1813</v>
      </c>
      <c r="C1495" s="80" t="s">
        <v>10227</v>
      </c>
      <c r="D1495" s="80" t="s">
        <v>10228</v>
      </c>
      <c r="E1495" s="80" t="s">
        <v>1767</v>
      </c>
      <c r="F1495" s="80" t="s">
        <v>9694</v>
      </c>
      <c r="G1495" s="80" t="s">
        <v>9695</v>
      </c>
      <c r="H1495" s="80" t="s">
        <v>9696</v>
      </c>
      <c r="I1495" s="80" t="s">
        <v>5377</v>
      </c>
      <c r="K1495" s="80" t="s">
        <v>12342</v>
      </c>
      <c r="L1495" s="80" t="s">
        <v>12277</v>
      </c>
      <c r="M1495" s="80" t="s">
        <v>12837</v>
      </c>
      <c r="N1495" s="80" t="s">
        <v>12829</v>
      </c>
      <c r="O1495" s="80" t="s">
        <v>3527</v>
      </c>
      <c r="P1495" s="80" t="s">
        <v>14084</v>
      </c>
      <c r="Q1495" s="80" t="s">
        <v>5374</v>
      </c>
      <c r="R1495" s="80" t="s">
        <v>12838</v>
      </c>
      <c r="S1495" s="80" t="s">
        <v>1760</v>
      </c>
      <c r="T1495" s="80" t="s">
        <v>1757</v>
      </c>
      <c r="U1495" s="110">
        <v>5</v>
      </c>
      <c r="V1495" s="110">
        <v>30</v>
      </c>
      <c r="W1495" s="91">
        <v>1.25</v>
      </c>
      <c r="X1495" s="91">
        <v>15</v>
      </c>
      <c r="Y1495" s="110" t="s">
        <v>7087</v>
      </c>
      <c r="Z1495" s="110" t="s">
        <v>1</v>
      </c>
      <c r="AB1495" s="133" t="s">
        <v>13119</v>
      </c>
      <c r="AC1495" s="133" t="s">
        <v>13119</v>
      </c>
      <c r="AD1495" s="133" t="s">
        <v>1759</v>
      </c>
      <c r="AE1495" s="79">
        <v>12</v>
      </c>
      <c r="AF1495" s="79" t="s">
        <v>11091</v>
      </c>
      <c r="AG1495" s="134">
        <v>0.625</v>
      </c>
      <c r="AH1495" s="134">
        <v>6.875</v>
      </c>
      <c r="AI1495" s="134">
        <v>6.875</v>
      </c>
      <c r="AJ1495" s="134">
        <v>0.13100000000000001</v>
      </c>
      <c r="AK1495" s="134">
        <v>7.22</v>
      </c>
      <c r="AL1495" s="134">
        <v>6.8449999999999998</v>
      </c>
      <c r="AM1495" s="134">
        <v>7.44</v>
      </c>
      <c r="AN1495" s="134">
        <v>1.782</v>
      </c>
      <c r="AO1495" s="134">
        <v>0.21299999999999999</v>
      </c>
      <c r="AP1495" s="134">
        <v>0.5</v>
      </c>
      <c r="AQ1495" s="134">
        <v>6.75</v>
      </c>
      <c r="AR1495" s="134">
        <v>6.75</v>
      </c>
      <c r="AS1495" s="134">
        <v>1.6E-2</v>
      </c>
      <c r="AT1495" s="133" t="s">
        <v>9573</v>
      </c>
      <c r="AU1495" s="133" t="s">
        <v>1758</v>
      </c>
      <c r="AV1495" s="133" t="s">
        <v>9603</v>
      </c>
      <c r="AW1495" s="133" t="s">
        <v>9630</v>
      </c>
    </row>
    <row r="1496" spans="1:49" x14ac:dyDescent="0.25">
      <c r="A1496" s="80" t="s">
        <v>1779</v>
      </c>
      <c r="B1496" s="80" t="s">
        <v>1784</v>
      </c>
      <c r="C1496" s="80" t="s">
        <v>10256</v>
      </c>
      <c r="D1496" s="80" t="s">
        <v>10257</v>
      </c>
      <c r="E1496" s="80" t="s">
        <v>1793</v>
      </c>
      <c r="F1496" s="80" t="s">
        <v>10258</v>
      </c>
      <c r="G1496" s="80" t="s">
        <v>9677</v>
      </c>
      <c r="H1496" s="80" t="s">
        <v>10259</v>
      </c>
      <c r="I1496" s="80" t="s">
        <v>5376</v>
      </c>
      <c r="K1496" s="80" t="s">
        <v>1820</v>
      </c>
      <c r="L1496" s="80" t="s">
        <v>911</v>
      </c>
      <c r="M1496" s="80" t="s">
        <v>2525</v>
      </c>
      <c r="N1496" s="80" t="s">
        <v>3415</v>
      </c>
      <c r="O1496" s="80" t="s">
        <v>3699</v>
      </c>
      <c r="P1496" s="80" t="s">
        <v>4660</v>
      </c>
      <c r="Q1496" s="80" t="s">
        <v>5374</v>
      </c>
      <c r="R1496" s="80" t="s">
        <v>6091</v>
      </c>
      <c r="S1496" s="80" t="s">
        <v>1760</v>
      </c>
      <c r="T1496" s="80" t="s">
        <v>1757</v>
      </c>
      <c r="U1496" s="110">
        <v>7.85</v>
      </c>
      <c r="V1496" s="110">
        <v>47.1</v>
      </c>
      <c r="W1496" s="91">
        <v>2.7475000000000001</v>
      </c>
      <c r="X1496" s="91">
        <v>32.97</v>
      </c>
      <c r="Y1496" s="110" t="s">
        <v>7087</v>
      </c>
      <c r="Z1496" s="110" t="s">
        <v>1</v>
      </c>
      <c r="AB1496" s="133" t="s">
        <v>7800</v>
      </c>
      <c r="AC1496" s="133" t="s">
        <v>7800</v>
      </c>
      <c r="AD1496" s="133" t="s">
        <v>1759</v>
      </c>
      <c r="AE1496" s="79">
        <v>12</v>
      </c>
      <c r="AF1496" s="79" t="s">
        <v>11145</v>
      </c>
      <c r="AG1496" s="134">
        <v>0.75</v>
      </c>
      <c r="AH1496" s="134">
        <v>8.875</v>
      </c>
      <c r="AI1496" s="134">
        <v>8.875</v>
      </c>
      <c r="AJ1496" s="134">
        <v>0.22500000000000001</v>
      </c>
      <c r="AK1496" s="134">
        <v>9.2200000000000006</v>
      </c>
      <c r="AL1496" s="134">
        <v>7.97</v>
      </c>
      <c r="AM1496" s="134">
        <v>9.44</v>
      </c>
      <c r="AN1496" s="134">
        <v>3.1</v>
      </c>
      <c r="AO1496" s="134">
        <v>0.40100000000000002</v>
      </c>
      <c r="AP1496" s="134">
        <v>0.5</v>
      </c>
      <c r="AQ1496" s="134">
        <v>8.875</v>
      </c>
      <c r="AR1496" s="134">
        <v>8.875</v>
      </c>
      <c r="AS1496" s="134"/>
      <c r="AT1496" s="133" t="s">
        <v>1761</v>
      </c>
      <c r="AU1496" s="133" t="s">
        <v>7065</v>
      </c>
      <c r="AV1496" s="133" t="s">
        <v>9603</v>
      </c>
      <c r="AW1496" s="133" t="s">
        <v>9630</v>
      </c>
    </row>
    <row r="1497" spans="1:49" x14ac:dyDescent="0.25">
      <c r="A1497" s="80" t="s">
        <v>1776</v>
      </c>
      <c r="B1497" s="80" t="s">
        <v>1803</v>
      </c>
      <c r="C1497" s="80" t="s">
        <v>10600</v>
      </c>
      <c r="D1497" s="80" t="s">
        <v>10601</v>
      </c>
      <c r="E1497" s="80" t="s">
        <v>1811</v>
      </c>
      <c r="F1497" s="80" t="s">
        <v>10602</v>
      </c>
      <c r="G1497" s="80" t="s">
        <v>9685</v>
      </c>
      <c r="H1497" s="80" t="s">
        <v>10603</v>
      </c>
      <c r="I1497" s="80" t="s">
        <v>5376</v>
      </c>
      <c r="K1497" s="80" t="s">
        <v>13933</v>
      </c>
      <c r="L1497" s="80" t="s">
        <v>1746</v>
      </c>
      <c r="M1497" s="80" t="s">
        <v>3273</v>
      </c>
      <c r="N1497" s="80" t="s">
        <v>3481</v>
      </c>
      <c r="O1497" s="80" t="s">
        <v>3859</v>
      </c>
      <c r="P1497" s="80" t="s">
        <v>14085</v>
      </c>
      <c r="Q1497" s="80" t="s">
        <v>5374</v>
      </c>
      <c r="R1497" s="80" t="s">
        <v>6872</v>
      </c>
      <c r="S1497" s="80" t="s">
        <v>1760</v>
      </c>
      <c r="T1497" s="80" t="s">
        <v>1757</v>
      </c>
      <c r="U1497" s="110">
        <v>8.9</v>
      </c>
      <c r="V1497" s="110">
        <v>53.4</v>
      </c>
      <c r="W1497" s="91">
        <v>3.1150000000000002</v>
      </c>
      <c r="X1497" s="91">
        <v>37.380000000000003</v>
      </c>
      <c r="Y1497" s="110" t="s">
        <v>7087</v>
      </c>
      <c r="Z1497" s="110" t="s">
        <v>1</v>
      </c>
      <c r="AB1497" s="133" t="s">
        <v>8582</v>
      </c>
      <c r="AC1497" s="133" t="s">
        <v>8582</v>
      </c>
      <c r="AD1497" s="133" t="s">
        <v>1759</v>
      </c>
      <c r="AE1497" s="79">
        <v>12</v>
      </c>
      <c r="AF1497" s="79" t="s">
        <v>11315</v>
      </c>
      <c r="AG1497" s="134">
        <v>1.25</v>
      </c>
      <c r="AH1497" s="134">
        <v>12.125</v>
      </c>
      <c r="AI1497" s="134">
        <v>9.25</v>
      </c>
      <c r="AJ1497" s="134">
        <v>0.438</v>
      </c>
      <c r="AK1497" s="134">
        <v>14</v>
      </c>
      <c r="AL1497" s="134">
        <v>12.563000000000001</v>
      </c>
      <c r="AM1497" s="134">
        <v>10.125</v>
      </c>
      <c r="AN1497" s="134">
        <v>6.1159999999999997</v>
      </c>
      <c r="AO1497" s="134">
        <v>1.0309999999999999</v>
      </c>
      <c r="AP1497" s="134">
        <v>1</v>
      </c>
      <c r="AQ1497" s="134">
        <v>12</v>
      </c>
      <c r="AR1497" s="134">
        <v>9.25</v>
      </c>
      <c r="AS1497" s="134">
        <v>6.9000000000000006E-2</v>
      </c>
      <c r="AT1497" s="133" t="s">
        <v>7075</v>
      </c>
      <c r="AU1497" s="133" t="s">
        <v>1764</v>
      </c>
      <c r="AV1497" s="133" t="s">
        <v>9603</v>
      </c>
      <c r="AW1497" s="133" t="s">
        <v>9630</v>
      </c>
    </row>
    <row r="1498" spans="1:49" x14ac:dyDescent="0.25">
      <c r="A1498" s="80" t="s">
        <v>1779</v>
      </c>
      <c r="B1498" s="80" t="s">
        <v>1790</v>
      </c>
      <c r="C1498" s="80" t="s">
        <v>9780</v>
      </c>
      <c r="D1498" s="80" t="s">
        <v>9730</v>
      </c>
      <c r="E1498" s="80" t="s">
        <v>1788</v>
      </c>
      <c r="F1498" s="80" t="s">
        <v>9731</v>
      </c>
      <c r="G1498" s="80" t="s">
        <v>9668</v>
      </c>
      <c r="H1498" s="80" t="s">
        <v>9732</v>
      </c>
      <c r="I1498" s="80" t="s">
        <v>5377</v>
      </c>
      <c r="K1498" s="80" t="s">
        <v>1820</v>
      </c>
      <c r="L1498" s="80" t="s">
        <v>1175</v>
      </c>
      <c r="M1498" s="80" t="s">
        <v>3146</v>
      </c>
      <c r="N1498" s="80" t="s">
        <v>3439</v>
      </c>
      <c r="O1498" s="80" t="s">
        <v>3733</v>
      </c>
      <c r="P1498" s="80" t="s">
        <v>5225</v>
      </c>
      <c r="Q1498" s="80" t="s">
        <v>5374</v>
      </c>
      <c r="R1498" s="80" t="s">
        <v>6738</v>
      </c>
      <c r="S1498" s="80" t="s">
        <v>1765</v>
      </c>
      <c r="T1498" s="80" t="s">
        <v>1757</v>
      </c>
      <c r="U1498" s="110">
        <v>6.2</v>
      </c>
      <c r="V1498" s="110">
        <v>37.200000000000003</v>
      </c>
      <c r="W1498" s="91">
        <v>1.55</v>
      </c>
      <c r="X1498" s="91">
        <v>18.600000000000001</v>
      </c>
      <c r="Y1498" s="110" t="s">
        <v>7087</v>
      </c>
      <c r="Z1498" s="110" t="s">
        <v>1</v>
      </c>
      <c r="AB1498" s="133" t="s">
        <v>8448</v>
      </c>
      <c r="AC1498" s="133" t="s">
        <v>8448</v>
      </c>
      <c r="AD1498" s="133" t="s">
        <v>1759</v>
      </c>
      <c r="AE1498" s="79">
        <v>12</v>
      </c>
      <c r="AF1498" s="79" t="s">
        <v>11113</v>
      </c>
      <c r="AG1498" s="134">
        <v>0.625</v>
      </c>
      <c r="AH1498" s="134">
        <v>6.5</v>
      </c>
      <c r="AI1498" s="134">
        <v>6.5</v>
      </c>
      <c r="AJ1498" s="134">
        <v>0.13900000000000001</v>
      </c>
      <c r="AK1498" s="134">
        <v>10.845000000000001</v>
      </c>
      <c r="AL1498" s="134">
        <v>6.8449999999999998</v>
      </c>
      <c r="AM1498" s="134">
        <v>6.8150000000000004</v>
      </c>
      <c r="AN1498" s="134">
        <v>1.9610000000000001</v>
      </c>
      <c r="AO1498" s="134">
        <v>0.29299999999999998</v>
      </c>
      <c r="AP1498" s="134">
        <v>5.5E-2</v>
      </c>
      <c r="AQ1498" s="134">
        <v>12.875</v>
      </c>
      <c r="AR1498" s="134">
        <v>12.75</v>
      </c>
      <c r="AS1498" s="134">
        <v>8.9999999999999993E-3</v>
      </c>
      <c r="AT1498" s="133" t="s">
        <v>1761</v>
      </c>
      <c r="AU1498" s="133" t="s">
        <v>7077</v>
      </c>
      <c r="AV1498" s="133" t="s">
        <v>9601</v>
      </c>
      <c r="AW1498" s="133" t="s">
        <v>9630</v>
      </c>
    </row>
    <row r="1499" spans="1:49" x14ac:dyDescent="0.25">
      <c r="A1499" s="80" t="s">
        <v>1779</v>
      </c>
      <c r="B1499" s="80" t="s">
        <v>1796</v>
      </c>
      <c r="C1499" s="80" t="s">
        <v>9790</v>
      </c>
      <c r="D1499" s="80" t="s">
        <v>9791</v>
      </c>
      <c r="E1499" s="80" t="s">
        <v>1785</v>
      </c>
      <c r="F1499" s="80" t="s">
        <v>9792</v>
      </c>
      <c r="G1499" s="80" t="s">
        <v>9726</v>
      </c>
      <c r="H1499" s="80" t="s">
        <v>9793</v>
      </c>
      <c r="I1499" s="80" t="s">
        <v>5377</v>
      </c>
      <c r="K1499" s="80" t="s">
        <v>1820</v>
      </c>
      <c r="L1499" s="80" t="s">
        <v>1290</v>
      </c>
      <c r="M1499" s="80" t="s">
        <v>2871</v>
      </c>
      <c r="N1499" s="80" t="s">
        <v>3441</v>
      </c>
      <c r="O1499" s="80" t="s">
        <v>3673</v>
      </c>
      <c r="P1499" s="80" t="s">
        <v>4980</v>
      </c>
      <c r="Q1499" s="80" t="s">
        <v>5374</v>
      </c>
      <c r="R1499" s="80" t="s">
        <v>6458</v>
      </c>
      <c r="S1499" s="80" t="s">
        <v>1760</v>
      </c>
      <c r="T1499" s="80" t="s">
        <v>1757</v>
      </c>
      <c r="U1499" s="110">
        <v>5.7</v>
      </c>
      <c r="V1499" s="110">
        <v>34.200000000000003</v>
      </c>
      <c r="W1499" s="91">
        <v>1.8952500000000001</v>
      </c>
      <c r="X1499" s="91">
        <v>22.742999999999999</v>
      </c>
      <c r="Y1499" s="110" t="s">
        <v>14933</v>
      </c>
      <c r="Z1499" s="110" t="s">
        <v>1</v>
      </c>
      <c r="AB1499" s="133" t="s">
        <v>8168</v>
      </c>
      <c r="AC1499" s="133" t="s">
        <v>8168</v>
      </c>
      <c r="AD1499" s="133" t="s">
        <v>1759</v>
      </c>
      <c r="AE1499" s="79">
        <v>12</v>
      </c>
      <c r="AF1499" s="79" t="s">
        <v>11098</v>
      </c>
      <c r="AG1499" s="134">
        <v>3.15</v>
      </c>
      <c r="AH1499" s="134">
        <v>3.15</v>
      </c>
      <c r="AI1499" s="134">
        <v>5.51</v>
      </c>
      <c r="AJ1499" s="134">
        <v>0.153</v>
      </c>
      <c r="AK1499" s="134">
        <v>10.4</v>
      </c>
      <c r="AL1499" s="134">
        <v>6.69</v>
      </c>
      <c r="AM1499" s="134">
        <v>8.4600000000000009</v>
      </c>
      <c r="AN1499" s="134">
        <v>1.91</v>
      </c>
      <c r="AO1499" s="134">
        <v>0.34100000000000003</v>
      </c>
      <c r="AP1499" s="134">
        <v>3.125</v>
      </c>
      <c r="AQ1499" s="134">
        <v>3.125</v>
      </c>
      <c r="AR1499" s="134">
        <v>3.75</v>
      </c>
      <c r="AS1499" s="134"/>
      <c r="AT1499" s="133" t="s">
        <v>7080</v>
      </c>
      <c r="AU1499" s="133" t="s">
        <v>7065</v>
      </c>
      <c r="AV1499" s="133" t="s">
        <v>9608</v>
      </c>
      <c r="AW1499" s="133" t="s">
        <v>9629</v>
      </c>
    </row>
    <row r="1500" spans="1:49" x14ac:dyDescent="0.25">
      <c r="A1500" s="80" t="s">
        <v>1800</v>
      </c>
      <c r="B1500" s="80" t="s">
        <v>1813</v>
      </c>
      <c r="C1500" s="80" t="s">
        <v>10225</v>
      </c>
      <c r="D1500" s="80" t="s">
        <v>10226</v>
      </c>
      <c r="E1500" s="80" t="s">
        <v>1767</v>
      </c>
      <c r="F1500" s="80" t="s">
        <v>9920</v>
      </c>
      <c r="G1500" s="80" t="s">
        <v>9677</v>
      </c>
      <c r="H1500" s="80" t="s">
        <v>9921</v>
      </c>
      <c r="I1500" s="80" t="s">
        <v>5377</v>
      </c>
      <c r="K1500" s="80" t="s">
        <v>12342</v>
      </c>
      <c r="L1500" s="80" t="s">
        <v>12278</v>
      </c>
      <c r="M1500" s="80" t="s">
        <v>12839</v>
      </c>
      <c r="N1500" s="80" t="s">
        <v>12829</v>
      </c>
      <c r="O1500" s="80" t="s">
        <v>3523</v>
      </c>
      <c r="P1500" s="80" t="s">
        <v>14086</v>
      </c>
      <c r="Q1500" s="80" t="s">
        <v>5374</v>
      </c>
      <c r="R1500" s="80" t="s">
        <v>12840</v>
      </c>
      <c r="S1500" s="80" t="s">
        <v>1760</v>
      </c>
      <c r="T1500" s="80" t="s">
        <v>1757</v>
      </c>
      <c r="U1500" s="110">
        <v>6.2</v>
      </c>
      <c r="V1500" s="110">
        <v>37.200000000000003</v>
      </c>
      <c r="W1500" s="91">
        <v>1.55</v>
      </c>
      <c r="X1500" s="91">
        <v>18.600000000000001</v>
      </c>
      <c r="Y1500" s="110" t="s">
        <v>7087</v>
      </c>
      <c r="Z1500" s="110" t="s">
        <v>1</v>
      </c>
      <c r="AB1500" s="133" t="s">
        <v>13120</v>
      </c>
      <c r="AC1500" s="133" t="s">
        <v>13120</v>
      </c>
      <c r="AD1500" s="133" t="s">
        <v>1759</v>
      </c>
      <c r="AE1500" s="79">
        <v>12</v>
      </c>
      <c r="AF1500" s="79" t="s">
        <v>11145</v>
      </c>
      <c r="AG1500" s="134">
        <v>0.75</v>
      </c>
      <c r="AH1500" s="134">
        <v>8.875</v>
      </c>
      <c r="AI1500" s="134">
        <v>8.875</v>
      </c>
      <c r="AJ1500" s="134">
        <v>0.22500000000000001</v>
      </c>
      <c r="AK1500" s="134">
        <v>9.2200000000000006</v>
      </c>
      <c r="AL1500" s="134">
        <v>7.97</v>
      </c>
      <c r="AM1500" s="134">
        <v>9.44</v>
      </c>
      <c r="AN1500" s="134">
        <v>3.1</v>
      </c>
      <c r="AO1500" s="134">
        <v>0.40100000000000002</v>
      </c>
      <c r="AP1500" s="134">
        <v>0.5</v>
      </c>
      <c r="AQ1500" s="134">
        <v>8.75</v>
      </c>
      <c r="AR1500" s="134">
        <v>8.75</v>
      </c>
      <c r="AS1500" s="134">
        <v>0.03</v>
      </c>
      <c r="AT1500" s="133" t="s">
        <v>1761</v>
      </c>
      <c r="AU1500" s="133" t="s">
        <v>7065</v>
      </c>
      <c r="AV1500" s="133" t="s">
        <v>9603</v>
      </c>
      <c r="AW1500" s="133" t="s">
        <v>9630</v>
      </c>
    </row>
    <row r="1501" spans="1:49" x14ac:dyDescent="0.25">
      <c r="A1501" s="80" t="s">
        <v>1779</v>
      </c>
      <c r="B1501" s="80" t="s">
        <v>1784</v>
      </c>
      <c r="C1501" s="80" t="s">
        <v>10260</v>
      </c>
      <c r="D1501" s="80" t="s">
        <v>10261</v>
      </c>
      <c r="E1501" s="80" t="s">
        <v>1793</v>
      </c>
      <c r="F1501" s="80" t="s">
        <v>10262</v>
      </c>
      <c r="G1501" s="80" t="s">
        <v>9695</v>
      </c>
      <c r="H1501" s="80" t="s">
        <v>10263</v>
      </c>
      <c r="I1501" s="80" t="s">
        <v>5376</v>
      </c>
      <c r="K1501" s="80" t="s">
        <v>1820</v>
      </c>
      <c r="L1501" s="80" t="s">
        <v>913</v>
      </c>
      <c r="M1501" s="80" t="s">
        <v>2527</v>
      </c>
      <c r="N1501" s="80" t="s">
        <v>3415</v>
      </c>
      <c r="O1501" s="80" t="s">
        <v>3700</v>
      </c>
      <c r="P1501" s="80" t="s">
        <v>4662</v>
      </c>
      <c r="Q1501" s="80" t="s">
        <v>5374</v>
      </c>
      <c r="R1501" s="80" t="s">
        <v>6093</v>
      </c>
      <c r="S1501" s="80" t="s">
        <v>1760</v>
      </c>
      <c r="T1501" s="80" t="s">
        <v>1757</v>
      </c>
      <c r="U1501" s="110">
        <v>5.95</v>
      </c>
      <c r="V1501" s="110">
        <v>35.700000000000003</v>
      </c>
      <c r="W1501" s="91">
        <v>2.0825</v>
      </c>
      <c r="X1501" s="91">
        <v>24.99</v>
      </c>
      <c r="Y1501" s="110" t="s">
        <v>7087</v>
      </c>
      <c r="Z1501" s="110" t="s">
        <v>1</v>
      </c>
      <c r="AB1501" s="133" t="s">
        <v>7802</v>
      </c>
      <c r="AC1501" s="133" t="s">
        <v>7802</v>
      </c>
      <c r="AD1501" s="133" t="s">
        <v>1759</v>
      </c>
      <c r="AE1501" s="79">
        <v>12</v>
      </c>
      <c r="AF1501" s="79" t="s">
        <v>11091</v>
      </c>
      <c r="AG1501" s="134">
        <v>0.625</v>
      </c>
      <c r="AH1501" s="134">
        <v>6.875</v>
      </c>
      <c r="AI1501" s="134">
        <v>6.875</v>
      </c>
      <c r="AJ1501" s="134">
        <v>0.13100000000000001</v>
      </c>
      <c r="AK1501" s="134">
        <v>7.22</v>
      </c>
      <c r="AL1501" s="134">
        <v>6.8449999999999998</v>
      </c>
      <c r="AM1501" s="134">
        <v>7.44</v>
      </c>
      <c r="AN1501" s="134">
        <v>1.782</v>
      </c>
      <c r="AO1501" s="134">
        <v>0.21299999999999999</v>
      </c>
      <c r="AP1501" s="134">
        <v>0.5</v>
      </c>
      <c r="AQ1501" s="134">
        <v>6.875</v>
      </c>
      <c r="AR1501" s="134">
        <v>6.875</v>
      </c>
      <c r="AS1501" s="134"/>
      <c r="AT1501" s="133" t="s">
        <v>9573</v>
      </c>
      <c r="AU1501" s="133" t="s">
        <v>1758</v>
      </c>
      <c r="AV1501" s="133" t="s">
        <v>9603</v>
      </c>
      <c r="AW1501" s="133" t="s">
        <v>9630</v>
      </c>
    </row>
    <row r="1502" spans="1:49" x14ac:dyDescent="0.25">
      <c r="A1502" s="80" t="s">
        <v>1776</v>
      </c>
      <c r="B1502" s="80" t="s">
        <v>1803</v>
      </c>
      <c r="C1502" s="80" t="s">
        <v>9697</v>
      </c>
      <c r="D1502" s="80" t="s">
        <v>9698</v>
      </c>
      <c r="E1502" s="80" t="s">
        <v>1767</v>
      </c>
      <c r="F1502" s="80" t="s">
        <v>9699</v>
      </c>
      <c r="G1502" s="80" t="s">
        <v>9700</v>
      </c>
      <c r="H1502" s="80" t="s">
        <v>9701</v>
      </c>
      <c r="I1502" s="80" t="s">
        <v>5377</v>
      </c>
      <c r="K1502" s="80" t="s">
        <v>13933</v>
      </c>
      <c r="L1502" s="80" t="s">
        <v>1747</v>
      </c>
      <c r="M1502" s="80" t="s">
        <v>3274</v>
      </c>
      <c r="N1502" s="80" t="s">
        <v>3481</v>
      </c>
      <c r="O1502" s="80" t="s">
        <v>3860</v>
      </c>
      <c r="P1502" s="80" t="s">
        <v>14087</v>
      </c>
      <c r="Q1502" s="80" t="s">
        <v>5374</v>
      </c>
      <c r="R1502" s="80" t="s">
        <v>6873</v>
      </c>
      <c r="S1502" s="80" t="s">
        <v>1759</v>
      </c>
      <c r="T1502" s="80" t="s">
        <v>1757</v>
      </c>
      <c r="U1502" s="110">
        <v>9.6</v>
      </c>
      <c r="V1502" s="110">
        <v>57.6</v>
      </c>
      <c r="W1502" s="91">
        <v>2.4</v>
      </c>
      <c r="X1502" s="91">
        <v>28.8</v>
      </c>
      <c r="Y1502" s="110" t="s">
        <v>7087</v>
      </c>
      <c r="Z1502" s="110" t="s">
        <v>1</v>
      </c>
      <c r="AB1502" s="133" t="s">
        <v>8583</v>
      </c>
      <c r="AC1502" s="133" t="s">
        <v>8583</v>
      </c>
      <c r="AD1502" s="133" t="s">
        <v>1759</v>
      </c>
      <c r="AE1502" s="79">
        <v>12</v>
      </c>
      <c r="AF1502" s="79" t="s">
        <v>11152</v>
      </c>
      <c r="AG1502" s="134">
        <v>0.875</v>
      </c>
      <c r="AH1502" s="134">
        <v>7.5</v>
      </c>
      <c r="AI1502" s="134">
        <v>14.5</v>
      </c>
      <c r="AJ1502" s="134">
        <v>0.215</v>
      </c>
      <c r="AK1502" s="134">
        <v>14.824999999999999</v>
      </c>
      <c r="AL1502" s="134">
        <v>8.4499999999999993</v>
      </c>
      <c r="AM1502" s="134">
        <v>9.0250000000000004</v>
      </c>
      <c r="AN1502" s="134">
        <v>3.17</v>
      </c>
      <c r="AO1502" s="134">
        <v>0.65400000000000003</v>
      </c>
      <c r="AP1502" s="134">
        <v>0.1</v>
      </c>
      <c r="AQ1502" s="134">
        <v>54</v>
      </c>
      <c r="AR1502" s="134">
        <v>96</v>
      </c>
      <c r="AS1502" s="134"/>
      <c r="AT1502" s="133" t="s">
        <v>7070</v>
      </c>
      <c r="AU1502" s="133" t="s">
        <v>7065</v>
      </c>
      <c r="AV1502" s="133" t="s">
        <v>9601</v>
      </c>
      <c r="AW1502" s="133" t="s">
        <v>9630</v>
      </c>
    </row>
    <row r="1503" spans="1:49" x14ac:dyDescent="0.25">
      <c r="A1503" s="80" t="s">
        <v>1779</v>
      </c>
      <c r="B1503" s="80" t="s">
        <v>1790</v>
      </c>
      <c r="C1503" s="80" t="s">
        <v>9780</v>
      </c>
      <c r="D1503" s="80" t="s">
        <v>9730</v>
      </c>
      <c r="E1503" s="80" t="s">
        <v>1788</v>
      </c>
      <c r="F1503" s="80" t="s">
        <v>9731</v>
      </c>
      <c r="G1503" s="80" t="s">
        <v>9668</v>
      </c>
      <c r="H1503" s="80" t="s">
        <v>9732</v>
      </c>
      <c r="I1503" s="80" t="s">
        <v>5377</v>
      </c>
      <c r="K1503" s="80" t="s">
        <v>1820</v>
      </c>
      <c r="L1503" s="80" t="s">
        <v>1176</v>
      </c>
      <c r="M1503" s="80" t="s">
        <v>2846</v>
      </c>
      <c r="N1503" s="80" t="s">
        <v>3439</v>
      </c>
      <c r="O1503" s="80" t="s">
        <v>3734</v>
      </c>
      <c r="P1503" s="80" t="s">
        <v>4953</v>
      </c>
      <c r="Q1503" s="80" t="s">
        <v>5374</v>
      </c>
      <c r="R1503" s="80" t="s">
        <v>6431</v>
      </c>
      <c r="S1503" s="80" t="s">
        <v>1765</v>
      </c>
      <c r="T1503" s="80" t="s">
        <v>1757</v>
      </c>
      <c r="U1503" s="110">
        <v>6.2</v>
      </c>
      <c r="V1503" s="110">
        <v>37.200000000000003</v>
      </c>
      <c r="W1503" s="91">
        <v>1.55</v>
      </c>
      <c r="X1503" s="91">
        <v>18.600000000000001</v>
      </c>
      <c r="Y1503" s="110" t="s">
        <v>7087</v>
      </c>
      <c r="Z1503" s="110" t="s">
        <v>1</v>
      </c>
      <c r="AB1503" s="133" t="s">
        <v>8141</v>
      </c>
      <c r="AC1503" s="133" t="s">
        <v>8141</v>
      </c>
      <c r="AD1503" s="133" t="s">
        <v>1759</v>
      </c>
      <c r="AE1503" s="79">
        <v>12</v>
      </c>
      <c r="AF1503" s="79" t="s">
        <v>11113</v>
      </c>
      <c r="AG1503" s="134">
        <v>0.625</v>
      </c>
      <c r="AH1503" s="134">
        <v>6.5</v>
      </c>
      <c r="AI1503" s="134">
        <v>6.5</v>
      </c>
      <c r="AJ1503" s="134">
        <v>0.13900000000000001</v>
      </c>
      <c r="AK1503" s="134">
        <v>10.845000000000001</v>
      </c>
      <c r="AL1503" s="134">
        <v>6.8449999999999998</v>
      </c>
      <c r="AM1503" s="134">
        <v>6.8150000000000004</v>
      </c>
      <c r="AN1503" s="134">
        <v>1.9610000000000001</v>
      </c>
      <c r="AO1503" s="134">
        <v>0.29299999999999998</v>
      </c>
      <c r="AP1503" s="134">
        <v>5.5E-2</v>
      </c>
      <c r="AQ1503" s="134">
        <v>12.875</v>
      </c>
      <c r="AR1503" s="134">
        <v>12.75</v>
      </c>
      <c r="AS1503" s="134">
        <v>8.9999999999999993E-3</v>
      </c>
      <c r="AT1503" s="133" t="s">
        <v>1761</v>
      </c>
      <c r="AU1503" s="133" t="s">
        <v>7077</v>
      </c>
      <c r="AV1503" s="133" t="s">
        <v>9601</v>
      </c>
      <c r="AW1503" s="133" t="s">
        <v>9630</v>
      </c>
    </row>
    <row r="1504" spans="1:49" x14ac:dyDescent="0.25">
      <c r="A1504" s="80" t="s">
        <v>1800</v>
      </c>
      <c r="B1504" s="80" t="s">
        <v>1813</v>
      </c>
      <c r="C1504" s="80" t="s">
        <v>10600</v>
      </c>
      <c r="D1504" s="80" t="s">
        <v>10601</v>
      </c>
      <c r="E1504" s="80" t="s">
        <v>1811</v>
      </c>
      <c r="F1504" s="80" t="s">
        <v>10602</v>
      </c>
      <c r="G1504" s="80" t="s">
        <v>9685</v>
      </c>
      <c r="H1504" s="80" t="s">
        <v>10603</v>
      </c>
      <c r="I1504" s="80" t="s">
        <v>5376</v>
      </c>
      <c r="K1504" s="80" t="s">
        <v>12342</v>
      </c>
      <c r="L1504" s="80" t="s">
        <v>12279</v>
      </c>
      <c r="M1504" s="80" t="s">
        <v>12841</v>
      </c>
      <c r="N1504" s="80" t="s">
        <v>12829</v>
      </c>
      <c r="O1504" s="80" t="s">
        <v>3859</v>
      </c>
      <c r="P1504" s="80" t="s">
        <v>14088</v>
      </c>
      <c r="Q1504" s="80" t="s">
        <v>5374</v>
      </c>
      <c r="R1504" s="80" t="s">
        <v>12842</v>
      </c>
      <c r="S1504" s="80" t="s">
        <v>1760</v>
      </c>
      <c r="T1504" s="80" t="s">
        <v>1757</v>
      </c>
      <c r="U1504" s="110">
        <v>8.9</v>
      </c>
      <c r="V1504" s="110">
        <v>53.4</v>
      </c>
      <c r="W1504" s="91">
        <v>3.1150000000000002</v>
      </c>
      <c r="X1504" s="91">
        <v>37.380000000000003</v>
      </c>
      <c r="Y1504" s="110" t="s">
        <v>7087</v>
      </c>
      <c r="Z1504" s="110" t="s">
        <v>1</v>
      </c>
      <c r="AB1504" s="133" t="s">
        <v>13121</v>
      </c>
      <c r="AC1504" s="133" t="s">
        <v>13121</v>
      </c>
      <c r="AD1504" s="133" t="s">
        <v>1759</v>
      </c>
      <c r="AE1504" s="79">
        <v>12</v>
      </c>
      <c r="AF1504" s="79" t="s">
        <v>11315</v>
      </c>
      <c r="AG1504" s="134">
        <v>1.25</v>
      </c>
      <c r="AH1504" s="134">
        <v>12.125</v>
      </c>
      <c r="AI1504" s="134">
        <v>9.25</v>
      </c>
      <c r="AJ1504" s="134">
        <v>0.438</v>
      </c>
      <c r="AK1504" s="134">
        <v>14</v>
      </c>
      <c r="AL1504" s="134">
        <v>12.563000000000001</v>
      </c>
      <c r="AM1504" s="134">
        <v>10.125</v>
      </c>
      <c r="AN1504" s="134">
        <v>6.1159999999999997</v>
      </c>
      <c r="AO1504" s="134">
        <v>1.0309999999999999</v>
      </c>
      <c r="AP1504" s="134">
        <v>1</v>
      </c>
      <c r="AQ1504" s="134">
        <v>12</v>
      </c>
      <c r="AR1504" s="134">
        <v>9.25</v>
      </c>
      <c r="AS1504" s="134">
        <v>6.9000000000000006E-2</v>
      </c>
      <c r="AT1504" s="133" t="s">
        <v>7075</v>
      </c>
      <c r="AU1504" s="133" t="s">
        <v>1764</v>
      </c>
      <c r="AV1504" s="133" t="s">
        <v>9603</v>
      </c>
      <c r="AW1504" s="133" t="s">
        <v>9630</v>
      </c>
    </row>
    <row r="1505" spans="1:49" x14ac:dyDescent="0.25">
      <c r="A1505" s="80" t="s">
        <v>1779</v>
      </c>
      <c r="B1505" s="80" t="s">
        <v>1796</v>
      </c>
      <c r="C1505" s="80" t="s">
        <v>10142</v>
      </c>
      <c r="D1505" s="80" t="s">
        <v>10143</v>
      </c>
      <c r="E1505" s="80" t="s">
        <v>1788</v>
      </c>
      <c r="F1505" s="80" t="s">
        <v>10144</v>
      </c>
      <c r="G1505" s="80" t="s">
        <v>9700</v>
      </c>
      <c r="H1505" s="80" t="s">
        <v>10145</v>
      </c>
      <c r="I1505" s="80" t="s">
        <v>5377</v>
      </c>
      <c r="K1505" s="80" t="s">
        <v>1820</v>
      </c>
      <c r="L1505" s="80" t="s">
        <v>1291</v>
      </c>
      <c r="M1505" s="80" t="s">
        <v>2873</v>
      </c>
      <c r="N1505" s="80" t="s">
        <v>3441</v>
      </c>
      <c r="O1505" s="80" t="s">
        <v>3848</v>
      </c>
      <c r="P1505" s="80" t="s">
        <v>4982</v>
      </c>
      <c r="Q1505" s="80" t="s">
        <v>5374</v>
      </c>
      <c r="R1505" s="80" t="s">
        <v>6460</v>
      </c>
      <c r="S1505" s="80" t="s">
        <v>1759</v>
      </c>
      <c r="T1505" s="80" t="s">
        <v>1758</v>
      </c>
      <c r="U1505" s="110">
        <v>9.9499999999999993</v>
      </c>
      <c r="V1505" s="110">
        <v>29.85</v>
      </c>
      <c r="W1505" s="91">
        <v>2.4874999999999998</v>
      </c>
      <c r="X1505" s="91">
        <v>14.925000000000001</v>
      </c>
      <c r="Y1505" s="110" t="s">
        <v>7087</v>
      </c>
      <c r="Z1505" s="110" t="s">
        <v>1</v>
      </c>
      <c r="AB1505" s="133" t="s">
        <v>8170</v>
      </c>
      <c r="AC1505" s="133" t="s">
        <v>8170</v>
      </c>
      <c r="AD1505" s="133" t="s">
        <v>1759</v>
      </c>
      <c r="AE1505" s="79">
        <v>6</v>
      </c>
      <c r="AF1505" s="79" t="s">
        <v>11152</v>
      </c>
      <c r="AG1505" s="134">
        <v>0.875</v>
      </c>
      <c r="AH1505" s="134">
        <v>7.5</v>
      </c>
      <c r="AI1505" s="134">
        <v>14.5</v>
      </c>
      <c r="AJ1505" s="134">
        <v>0.215</v>
      </c>
      <c r="AK1505" s="134">
        <v>14.824999999999999</v>
      </c>
      <c r="AL1505" s="134">
        <v>8.4499999999999993</v>
      </c>
      <c r="AM1505" s="134">
        <v>5.125</v>
      </c>
      <c r="AN1505" s="134">
        <v>1.73</v>
      </c>
      <c r="AO1505" s="134">
        <v>0.372</v>
      </c>
      <c r="AP1505" s="134">
        <v>0.01</v>
      </c>
      <c r="AQ1505" s="134">
        <v>96</v>
      </c>
      <c r="AR1505" s="134">
        <v>54</v>
      </c>
      <c r="AS1505" s="134"/>
      <c r="AT1505" s="133" t="s">
        <v>7066</v>
      </c>
      <c r="AU1505" s="133" t="s">
        <v>7075</v>
      </c>
      <c r="AV1505" s="133" t="s">
        <v>9601</v>
      </c>
      <c r="AW1505" s="133" t="s">
        <v>9630</v>
      </c>
    </row>
    <row r="1506" spans="1:49" x14ac:dyDescent="0.25">
      <c r="A1506" s="80" t="s">
        <v>1776</v>
      </c>
      <c r="B1506" s="80" t="s">
        <v>1803</v>
      </c>
      <c r="C1506" s="80" t="s">
        <v>10536</v>
      </c>
      <c r="D1506" s="80" t="s">
        <v>10537</v>
      </c>
      <c r="E1506" s="80" t="s">
        <v>1767</v>
      </c>
      <c r="F1506" s="80" t="s">
        <v>10538</v>
      </c>
      <c r="G1506" s="80" t="s">
        <v>9785</v>
      </c>
      <c r="H1506" s="80" t="s">
        <v>10539</v>
      </c>
      <c r="I1506" s="80" t="s">
        <v>5377</v>
      </c>
      <c r="K1506" s="80" t="s">
        <v>13933</v>
      </c>
      <c r="L1506" s="80" t="s">
        <v>1748</v>
      </c>
      <c r="M1506" s="80" t="s">
        <v>3275</v>
      </c>
      <c r="N1506" s="80" t="s">
        <v>3482</v>
      </c>
      <c r="O1506" s="80" t="s">
        <v>3822</v>
      </c>
      <c r="P1506" s="80" t="s">
        <v>1</v>
      </c>
      <c r="Q1506" s="80" t="s">
        <v>5374</v>
      </c>
      <c r="R1506" s="80" t="s">
        <v>6874</v>
      </c>
      <c r="S1506" s="80" t="s">
        <v>1759</v>
      </c>
      <c r="T1506" s="80" t="s">
        <v>1759</v>
      </c>
      <c r="U1506" s="110">
        <v>423.9</v>
      </c>
      <c r="V1506" s="110">
        <v>211.95</v>
      </c>
      <c r="W1506" s="91">
        <v>105.98</v>
      </c>
      <c r="X1506" s="91">
        <v>105.98</v>
      </c>
      <c r="Y1506" s="110" t="s">
        <v>7087</v>
      </c>
      <c r="Z1506" s="110" t="s">
        <v>1</v>
      </c>
      <c r="AB1506" s="133" t="s">
        <v>8584</v>
      </c>
      <c r="AC1506" s="133" t="s">
        <v>8584</v>
      </c>
      <c r="AD1506" s="133" t="s">
        <v>1759</v>
      </c>
      <c r="AE1506" s="79">
        <v>1</v>
      </c>
      <c r="AF1506" s="79" t="s">
        <v>15798</v>
      </c>
      <c r="AG1506" s="134"/>
      <c r="AH1506" s="134"/>
      <c r="AI1506" s="134"/>
      <c r="AJ1506" s="134"/>
      <c r="AK1506" s="134">
        <v>24.437999999999999</v>
      </c>
      <c r="AL1506" s="134">
        <v>15.938000000000001</v>
      </c>
      <c r="AM1506" s="134">
        <v>9.625</v>
      </c>
      <c r="AN1506" s="134">
        <v>13.44</v>
      </c>
      <c r="AO1506" s="134">
        <v>2.169</v>
      </c>
      <c r="AP1506" s="134"/>
      <c r="AQ1506" s="134"/>
      <c r="AR1506" s="134"/>
      <c r="AS1506" s="134"/>
      <c r="AT1506" s="133" t="s">
        <v>7065</v>
      </c>
      <c r="AU1506" s="133" t="s">
        <v>7065</v>
      </c>
      <c r="AV1506" s="133" t="s">
        <v>9601</v>
      </c>
      <c r="AW1506" s="133" t="s">
        <v>9630</v>
      </c>
    </row>
    <row r="1507" spans="1:49" x14ac:dyDescent="0.25">
      <c r="A1507" s="80" t="s">
        <v>1779</v>
      </c>
      <c r="B1507" s="80" t="s">
        <v>1784</v>
      </c>
      <c r="C1507" s="80" t="s">
        <v>9780</v>
      </c>
      <c r="D1507" s="80" t="s">
        <v>9730</v>
      </c>
      <c r="E1507" s="80" t="s">
        <v>1793</v>
      </c>
      <c r="F1507" s="80" t="s">
        <v>9731</v>
      </c>
      <c r="G1507" s="80" t="s">
        <v>9668</v>
      </c>
      <c r="H1507" s="80" t="s">
        <v>9732</v>
      </c>
      <c r="I1507" s="80" t="s">
        <v>5377</v>
      </c>
      <c r="K1507" s="80" t="s">
        <v>1820</v>
      </c>
      <c r="L1507" s="80" t="s">
        <v>1311</v>
      </c>
      <c r="M1507" s="80" t="s">
        <v>2528</v>
      </c>
      <c r="N1507" s="80" t="s">
        <v>3415</v>
      </c>
      <c r="O1507" s="80" t="s">
        <v>3701</v>
      </c>
      <c r="P1507" s="80" t="s">
        <v>4663</v>
      </c>
      <c r="Q1507" s="80" t="s">
        <v>5374</v>
      </c>
      <c r="R1507" s="80" t="s">
        <v>6094</v>
      </c>
      <c r="S1507" s="80" t="s">
        <v>1765</v>
      </c>
      <c r="T1507" s="80" t="s">
        <v>1757</v>
      </c>
      <c r="U1507" s="110">
        <v>6.2</v>
      </c>
      <c r="V1507" s="110">
        <v>37.200000000000003</v>
      </c>
      <c r="W1507" s="91">
        <v>1.55</v>
      </c>
      <c r="X1507" s="91">
        <v>18.600000000000001</v>
      </c>
      <c r="Y1507" s="110" t="s">
        <v>7087</v>
      </c>
      <c r="Z1507" s="110" t="s">
        <v>1</v>
      </c>
      <c r="AB1507" s="133" t="s">
        <v>7803</v>
      </c>
      <c r="AC1507" s="133" t="s">
        <v>7803</v>
      </c>
      <c r="AD1507" s="133" t="s">
        <v>1759</v>
      </c>
      <c r="AE1507" s="79">
        <v>12</v>
      </c>
      <c r="AF1507" s="79" t="s">
        <v>11113</v>
      </c>
      <c r="AG1507" s="134">
        <v>0.625</v>
      </c>
      <c r="AH1507" s="134">
        <v>6.5</v>
      </c>
      <c r="AI1507" s="134">
        <v>6.5</v>
      </c>
      <c r="AJ1507" s="134">
        <v>0.13900000000000001</v>
      </c>
      <c r="AK1507" s="134">
        <v>10.845000000000001</v>
      </c>
      <c r="AL1507" s="134">
        <v>6.8449999999999998</v>
      </c>
      <c r="AM1507" s="134">
        <v>6.8150000000000004</v>
      </c>
      <c r="AN1507" s="134">
        <v>1.9610000000000001</v>
      </c>
      <c r="AO1507" s="134">
        <v>0.29299999999999998</v>
      </c>
      <c r="AP1507" s="134">
        <v>5.5E-2</v>
      </c>
      <c r="AQ1507" s="134">
        <v>12.875</v>
      </c>
      <c r="AR1507" s="134">
        <v>12.75</v>
      </c>
      <c r="AS1507" s="134">
        <v>8.9999999999999993E-3</v>
      </c>
      <c r="AT1507" s="133" t="s">
        <v>1761</v>
      </c>
      <c r="AU1507" s="133" t="s">
        <v>7077</v>
      </c>
      <c r="AV1507" s="133" t="s">
        <v>9601</v>
      </c>
      <c r="AW1507" s="133" t="s">
        <v>9630</v>
      </c>
    </row>
    <row r="1508" spans="1:49" x14ac:dyDescent="0.25">
      <c r="A1508" s="80" t="s">
        <v>1800</v>
      </c>
      <c r="B1508" s="80" t="s">
        <v>1813</v>
      </c>
      <c r="C1508" s="80" t="s">
        <v>9697</v>
      </c>
      <c r="D1508" s="80" t="s">
        <v>9698</v>
      </c>
      <c r="E1508" s="80" t="s">
        <v>1767</v>
      </c>
      <c r="F1508" s="80" t="s">
        <v>9699</v>
      </c>
      <c r="G1508" s="80" t="s">
        <v>9700</v>
      </c>
      <c r="H1508" s="80" t="s">
        <v>9701</v>
      </c>
      <c r="I1508" s="80" t="s">
        <v>5377</v>
      </c>
      <c r="K1508" s="80" t="s">
        <v>12342</v>
      </c>
      <c r="L1508" s="80" t="s">
        <v>12280</v>
      </c>
      <c r="M1508" s="80" t="s">
        <v>12843</v>
      </c>
      <c r="N1508" s="80" t="s">
        <v>12829</v>
      </c>
      <c r="O1508" s="80" t="s">
        <v>3860</v>
      </c>
      <c r="P1508" s="80" t="s">
        <v>14089</v>
      </c>
      <c r="Q1508" s="80" t="s">
        <v>5374</v>
      </c>
      <c r="R1508" s="80" t="s">
        <v>12844</v>
      </c>
      <c r="S1508" s="80" t="s">
        <v>1759</v>
      </c>
      <c r="T1508" s="80" t="s">
        <v>1757</v>
      </c>
      <c r="U1508" s="110">
        <v>9.6</v>
      </c>
      <c r="V1508" s="110">
        <v>57.6</v>
      </c>
      <c r="W1508" s="91">
        <v>2.4</v>
      </c>
      <c r="X1508" s="91">
        <v>28.8</v>
      </c>
      <c r="Y1508" s="110" t="s">
        <v>7087</v>
      </c>
      <c r="Z1508" s="110" t="s">
        <v>1</v>
      </c>
      <c r="AB1508" s="133" t="s">
        <v>13122</v>
      </c>
      <c r="AC1508" s="133" t="s">
        <v>13122</v>
      </c>
      <c r="AD1508" s="133" t="s">
        <v>1759</v>
      </c>
      <c r="AE1508" s="79">
        <v>12</v>
      </c>
      <c r="AF1508" s="79" t="s">
        <v>11152</v>
      </c>
      <c r="AG1508" s="134">
        <v>0.875</v>
      </c>
      <c r="AH1508" s="134">
        <v>7.5</v>
      </c>
      <c r="AI1508" s="134">
        <v>14.5</v>
      </c>
      <c r="AJ1508" s="134">
        <v>0.215</v>
      </c>
      <c r="AK1508" s="134">
        <v>14.824999999999999</v>
      </c>
      <c r="AL1508" s="134">
        <v>8.4499999999999993</v>
      </c>
      <c r="AM1508" s="134">
        <v>9.0250000000000004</v>
      </c>
      <c r="AN1508" s="134">
        <v>3.17</v>
      </c>
      <c r="AO1508" s="134">
        <v>0.65400000000000003</v>
      </c>
      <c r="AP1508" s="134">
        <v>0.1</v>
      </c>
      <c r="AQ1508" s="134">
        <v>54</v>
      </c>
      <c r="AR1508" s="134">
        <v>96</v>
      </c>
      <c r="AS1508" s="134"/>
      <c r="AT1508" s="133" t="s">
        <v>7070</v>
      </c>
      <c r="AU1508" s="133" t="s">
        <v>7065</v>
      </c>
      <c r="AV1508" s="133" t="s">
        <v>9601</v>
      </c>
      <c r="AW1508" s="133" t="s">
        <v>9630</v>
      </c>
    </row>
    <row r="1509" spans="1:49" x14ac:dyDescent="0.25">
      <c r="A1509" s="80" t="s">
        <v>1779</v>
      </c>
      <c r="B1509" s="80" t="s">
        <v>1809</v>
      </c>
      <c r="C1509" s="80" t="s">
        <v>9918</v>
      </c>
      <c r="D1509" s="80" t="s">
        <v>9919</v>
      </c>
      <c r="E1509" s="80" t="s">
        <v>1788</v>
      </c>
      <c r="F1509" s="80" t="s">
        <v>9920</v>
      </c>
      <c r="G1509" s="80" t="s">
        <v>9677</v>
      </c>
      <c r="H1509" s="80" t="s">
        <v>9921</v>
      </c>
      <c r="I1509" s="80" t="s">
        <v>5377</v>
      </c>
      <c r="K1509" s="80" t="s">
        <v>1820</v>
      </c>
      <c r="L1509" s="80" t="s">
        <v>1292</v>
      </c>
      <c r="M1509" s="80" t="s">
        <v>2875</v>
      </c>
      <c r="N1509" s="80" t="s">
        <v>3442</v>
      </c>
      <c r="O1509" s="80" t="s">
        <v>3523</v>
      </c>
      <c r="P1509" s="80" t="s">
        <v>4984</v>
      </c>
      <c r="Q1509" s="80" t="s">
        <v>5374</v>
      </c>
      <c r="R1509" s="80" t="s">
        <v>6462</v>
      </c>
      <c r="S1509" s="80" t="s">
        <v>1760</v>
      </c>
      <c r="T1509" s="80" t="s">
        <v>1757</v>
      </c>
      <c r="U1509" s="110">
        <v>6.2</v>
      </c>
      <c r="V1509" s="110">
        <v>37.200000000000003</v>
      </c>
      <c r="W1509" s="91">
        <v>1.55</v>
      </c>
      <c r="X1509" s="91">
        <v>18.600000000000001</v>
      </c>
      <c r="Y1509" s="110" t="s">
        <v>7087</v>
      </c>
      <c r="Z1509" s="110" t="s">
        <v>1</v>
      </c>
      <c r="AB1509" s="133" t="s">
        <v>8172</v>
      </c>
      <c r="AC1509" s="133" t="s">
        <v>8172</v>
      </c>
      <c r="AD1509" s="133" t="s">
        <v>1759</v>
      </c>
      <c r="AE1509" s="79">
        <v>12</v>
      </c>
      <c r="AF1509" s="79" t="s">
        <v>11145</v>
      </c>
      <c r="AG1509" s="134">
        <v>0.75</v>
      </c>
      <c r="AH1509" s="134">
        <v>8.875</v>
      </c>
      <c r="AI1509" s="134">
        <v>8.875</v>
      </c>
      <c r="AJ1509" s="134">
        <v>0.22500000000000001</v>
      </c>
      <c r="AK1509" s="134">
        <v>9.2200000000000006</v>
      </c>
      <c r="AL1509" s="134">
        <v>7.97</v>
      </c>
      <c r="AM1509" s="134">
        <v>9.44</v>
      </c>
      <c r="AN1509" s="134">
        <v>3.1</v>
      </c>
      <c r="AO1509" s="134">
        <v>0.40100000000000002</v>
      </c>
      <c r="AP1509" s="134">
        <v>0.5</v>
      </c>
      <c r="AQ1509" s="134">
        <v>8.75</v>
      </c>
      <c r="AR1509" s="134">
        <v>8.75</v>
      </c>
      <c r="AS1509" s="134"/>
      <c r="AT1509" s="133" t="s">
        <v>1761</v>
      </c>
      <c r="AU1509" s="133" t="s">
        <v>7065</v>
      </c>
      <c r="AV1509" s="133" t="s">
        <v>9603</v>
      </c>
      <c r="AW1509" s="133" t="s">
        <v>9630</v>
      </c>
    </row>
    <row r="1510" spans="1:49" x14ac:dyDescent="0.25">
      <c r="A1510" s="80" t="s">
        <v>1776</v>
      </c>
      <c r="B1510" s="80" t="s">
        <v>1803</v>
      </c>
      <c r="C1510" s="80" t="s">
        <v>10540</v>
      </c>
      <c r="D1510" s="80" t="s">
        <v>10541</v>
      </c>
      <c r="E1510" s="80" t="s">
        <v>1767</v>
      </c>
      <c r="F1510" s="80" t="s">
        <v>10542</v>
      </c>
      <c r="G1510" s="80" t="s">
        <v>9785</v>
      </c>
      <c r="H1510" s="80" t="s">
        <v>10543</v>
      </c>
      <c r="I1510" s="80" t="s">
        <v>5377</v>
      </c>
      <c r="K1510" s="80" t="s">
        <v>13933</v>
      </c>
      <c r="L1510" s="80" t="s">
        <v>1749</v>
      </c>
      <c r="M1510" s="80" t="s">
        <v>3276</v>
      </c>
      <c r="N1510" s="80" t="s">
        <v>3482</v>
      </c>
      <c r="O1510" s="80" t="s">
        <v>3825</v>
      </c>
      <c r="P1510" s="80" t="s">
        <v>1</v>
      </c>
      <c r="Q1510" s="80" t="s">
        <v>5374</v>
      </c>
      <c r="R1510" s="80" t="s">
        <v>6875</v>
      </c>
      <c r="S1510" s="80" t="s">
        <v>1759</v>
      </c>
      <c r="T1510" s="80" t="s">
        <v>1759</v>
      </c>
      <c r="U1510" s="110">
        <v>800.25</v>
      </c>
      <c r="V1510" s="110">
        <v>400.125</v>
      </c>
      <c r="W1510" s="91">
        <v>200.0625</v>
      </c>
      <c r="X1510" s="91">
        <v>200.0625</v>
      </c>
      <c r="Y1510" s="110" t="s">
        <v>7087</v>
      </c>
      <c r="Z1510" s="110" t="s">
        <v>1</v>
      </c>
      <c r="AB1510" s="133" t="s">
        <v>8585</v>
      </c>
      <c r="AC1510" s="133" t="s">
        <v>8585</v>
      </c>
      <c r="AD1510" s="133" t="s">
        <v>1759</v>
      </c>
      <c r="AE1510" s="79">
        <v>1</v>
      </c>
      <c r="AF1510" s="79" t="s">
        <v>15798</v>
      </c>
      <c r="AG1510" s="134"/>
      <c r="AH1510" s="134"/>
      <c r="AI1510" s="134"/>
      <c r="AJ1510" s="134"/>
      <c r="AK1510" s="134">
        <v>48.314999999999998</v>
      </c>
      <c r="AL1510" s="134">
        <v>16.22</v>
      </c>
      <c r="AM1510" s="134">
        <v>9.5950000000000006</v>
      </c>
      <c r="AN1510" s="134">
        <v>27.15</v>
      </c>
      <c r="AO1510" s="134">
        <v>4.351</v>
      </c>
      <c r="AP1510" s="134"/>
      <c r="AQ1510" s="134"/>
      <c r="AR1510" s="134"/>
      <c r="AS1510" s="134"/>
      <c r="AT1510" s="133" t="s">
        <v>1764</v>
      </c>
      <c r="AU1510" s="133" t="s">
        <v>1769</v>
      </c>
      <c r="AV1510" s="133" t="s">
        <v>9601</v>
      </c>
      <c r="AW1510" s="133" t="s">
        <v>9630</v>
      </c>
    </row>
    <row r="1511" spans="1:49" x14ac:dyDescent="0.25">
      <c r="A1511" s="80" t="s">
        <v>1779</v>
      </c>
      <c r="B1511" s="80" t="s">
        <v>1790</v>
      </c>
      <c r="C1511" s="80" t="s">
        <v>9780</v>
      </c>
      <c r="D1511" s="80" t="s">
        <v>9730</v>
      </c>
      <c r="E1511" s="80" t="s">
        <v>1788</v>
      </c>
      <c r="F1511" s="80" t="s">
        <v>9731</v>
      </c>
      <c r="G1511" s="80" t="s">
        <v>9668</v>
      </c>
      <c r="H1511" s="80" t="s">
        <v>9732</v>
      </c>
      <c r="I1511" s="80" t="s">
        <v>5377</v>
      </c>
      <c r="K1511" s="80" t="s">
        <v>1820</v>
      </c>
      <c r="L1511" s="80" t="s">
        <v>1177</v>
      </c>
      <c r="M1511" s="80" t="s">
        <v>2847</v>
      </c>
      <c r="N1511" s="80" t="s">
        <v>3439</v>
      </c>
      <c r="O1511" s="80" t="s">
        <v>3735</v>
      </c>
      <c r="P1511" s="80" t="s">
        <v>4954</v>
      </c>
      <c r="Q1511" s="80" t="s">
        <v>5374</v>
      </c>
      <c r="R1511" s="80" t="s">
        <v>6432</v>
      </c>
      <c r="S1511" s="80" t="s">
        <v>1765</v>
      </c>
      <c r="T1511" s="80" t="s">
        <v>1757</v>
      </c>
      <c r="U1511" s="110">
        <v>6.2</v>
      </c>
      <c r="V1511" s="110">
        <v>37.200000000000003</v>
      </c>
      <c r="W1511" s="91">
        <v>1.55</v>
      </c>
      <c r="X1511" s="91">
        <v>18.600000000000001</v>
      </c>
      <c r="Y1511" s="110" t="s">
        <v>7087</v>
      </c>
      <c r="Z1511" s="110" t="s">
        <v>1</v>
      </c>
      <c r="AB1511" s="133" t="s">
        <v>8142</v>
      </c>
      <c r="AC1511" s="133" t="s">
        <v>8142</v>
      </c>
      <c r="AD1511" s="133" t="s">
        <v>1759</v>
      </c>
      <c r="AE1511" s="79">
        <v>12</v>
      </c>
      <c r="AF1511" s="79" t="s">
        <v>11113</v>
      </c>
      <c r="AG1511" s="134">
        <v>0.625</v>
      </c>
      <c r="AH1511" s="134">
        <v>6.5</v>
      </c>
      <c r="AI1511" s="134">
        <v>6.5</v>
      </c>
      <c r="AJ1511" s="134">
        <v>0.13900000000000001</v>
      </c>
      <c r="AK1511" s="134">
        <v>10.845000000000001</v>
      </c>
      <c r="AL1511" s="134">
        <v>6.8449999999999998</v>
      </c>
      <c r="AM1511" s="134">
        <v>6.8150000000000004</v>
      </c>
      <c r="AN1511" s="134">
        <v>1.9610000000000001</v>
      </c>
      <c r="AO1511" s="134">
        <v>0.29299999999999998</v>
      </c>
      <c r="AP1511" s="134">
        <v>5.5E-2</v>
      </c>
      <c r="AQ1511" s="134">
        <v>12.875</v>
      </c>
      <c r="AR1511" s="134">
        <v>12.75</v>
      </c>
      <c r="AS1511" s="134">
        <v>8.9999999999999993E-3</v>
      </c>
      <c r="AT1511" s="133" t="s">
        <v>1761</v>
      </c>
      <c r="AU1511" s="133" t="s">
        <v>7077</v>
      </c>
      <c r="AV1511" s="133" t="s">
        <v>9601</v>
      </c>
      <c r="AW1511" s="133" t="s">
        <v>9630</v>
      </c>
    </row>
    <row r="1512" spans="1:49" x14ac:dyDescent="0.25">
      <c r="A1512" s="80" t="s">
        <v>1779</v>
      </c>
      <c r="B1512" s="80" t="s">
        <v>1784</v>
      </c>
      <c r="C1512" s="80" t="s">
        <v>1757</v>
      </c>
      <c r="D1512" s="80" t="s">
        <v>10000</v>
      </c>
      <c r="E1512" s="80" t="s">
        <v>1785</v>
      </c>
      <c r="F1512" s="80" t="s">
        <v>10001</v>
      </c>
      <c r="G1512" s="80" t="s">
        <v>9726</v>
      </c>
      <c r="H1512" s="80" t="s">
        <v>9793</v>
      </c>
      <c r="I1512" s="80" t="s">
        <v>5376</v>
      </c>
      <c r="K1512" s="80" t="s">
        <v>1820</v>
      </c>
      <c r="L1512" s="80" t="s">
        <v>936</v>
      </c>
      <c r="M1512" s="80" t="s">
        <v>2531</v>
      </c>
      <c r="N1512" s="80" t="s">
        <v>3415</v>
      </c>
      <c r="O1512" s="80" t="s">
        <v>3673</v>
      </c>
      <c r="P1512" s="80" t="s">
        <v>4665</v>
      </c>
      <c r="Q1512" s="80" t="s">
        <v>5374</v>
      </c>
      <c r="R1512" s="80" t="s">
        <v>6097</v>
      </c>
      <c r="S1512" s="80" t="s">
        <v>1760</v>
      </c>
      <c r="T1512" s="80" t="s">
        <v>1757</v>
      </c>
      <c r="U1512" s="110">
        <v>5.7</v>
      </c>
      <c r="V1512" s="110">
        <v>34.200000000000003</v>
      </c>
      <c r="W1512" s="91">
        <v>2.8428800000000001</v>
      </c>
      <c r="X1512" s="91">
        <v>34.1145</v>
      </c>
      <c r="Y1512" s="110" t="s">
        <v>14933</v>
      </c>
      <c r="Z1512" s="110" t="s">
        <v>1</v>
      </c>
      <c r="AB1512" s="133" t="s">
        <v>7806</v>
      </c>
      <c r="AC1512" s="133" t="s">
        <v>7806</v>
      </c>
      <c r="AD1512" s="133" t="s">
        <v>1759</v>
      </c>
      <c r="AE1512" s="79">
        <v>12</v>
      </c>
      <c r="AF1512" s="79" t="s">
        <v>11098</v>
      </c>
      <c r="AG1512" s="134">
        <v>3.15</v>
      </c>
      <c r="AH1512" s="134">
        <v>3.15</v>
      </c>
      <c r="AI1512" s="134">
        <v>5.51</v>
      </c>
      <c r="AJ1512" s="134">
        <v>0.153</v>
      </c>
      <c r="AK1512" s="134">
        <v>10.039999999999999</v>
      </c>
      <c r="AL1512" s="134">
        <v>6.69</v>
      </c>
      <c r="AM1512" s="134">
        <v>8.4600000000000009</v>
      </c>
      <c r="AN1512" s="134">
        <v>1.91</v>
      </c>
      <c r="AO1512" s="134">
        <v>0.32900000000000001</v>
      </c>
      <c r="AP1512" s="134">
        <v>3.125</v>
      </c>
      <c r="AQ1512" s="134">
        <v>3.125</v>
      </c>
      <c r="AR1512" s="134">
        <v>3.75</v>
      </c>
      <c r="AS1512" s="134"/>
      <c r="AT1512" s="133" t="s">
        <v>9567</v>
      </c>
      <c r="AU1512" s="133" t="s">
        <v>7065</v>
      </c>
      <c r="AV1512" s="133" t="s">
        <v>9608</v>
      </c>
      <c r="AW1512" s="133" t="s">
        <v>9629</v>
      </c>
    </row>
    <row r="1513" spans="1:49" x14ac:dyDescent="0.25">
      <c r="A1513" s="80" t="s">
        <v>1800</v>
      </c>
      <c r="B1513" s="80" t="s">
        <v>1813</v>
      </c>
      <c r="C1513" s="80" t="s">
        <v>10536</v>
      </c>
      <c r="D1513" s="80" t="s">
        <v>10537</v>
      </c>
      <c r="E1513" s="80" t="s">
        <v>1767</v>
      </c>
      <c r="F1513" s="80" t="s">
        <v>10538</v>
      </c>
      <c r="G1513" s="80" t="s">
        <v>9785</v>
      </c>
      <c r="H1513" s="80" t="s">
        <v>10539</v>
      </c>
      <c r="I1513" s="80" t="s">
        <v>5377</v>
      </c>
      <c r="K1513" s="80" t="s">
        <v>12342</v>
      </c>
      <c r="L1513" s="80" t="s">
        <v>12281</v>
      </c>
      <c r="M1513" s="80" t="s">
        <v>12845</v>
      </c>
      <c r="N1513" s="80" t="s">
        <v>12846</v>
      </c>
      <c r="O1513" s="80" t="s">
        <v>3822</v>
      </c>
      <c r="P1513" s="80" t="s">
        <v>1</v>
      </c>
      <c r="Q1513" s="80" t="s">
        <v>5374</v>
      </c>
      <c r="R1513" s="80" t="s">
        <v>12847</v>
      </c>
      <c r="S1513" s="80" t="s">
        <v>1759</v>
      </c>
      <c r="T1513" s="80" t="s">
        <v>1759</v>
      </c>
      <c r="U1513" s="110">
        <v>423.9</v>
      </c>
      <c r="V1513" s="110">
        <v>211.95</v>
      </c>
      <c r="W1513" s="91">
        <v>105.98</v>
      </c>
      <c r="X1513" s="91">
        <v>105.98</v>
      </c>
      <c r="Y1513" s="110" t="s">
        <v>7087</v>
      </c>
      <c r="Z1513" s="110" t="s">
        <v>1</v>
      </c>
      <c r="AB1513" s="133" t="s">
        <v>13123</v>
      </c>
      <c r="AC1513" s="133" t="s">
        <v>13123</v>
      </c>
      <c r="AD1513" s="133" t="s">
        <v>1759</v>
      </c>
      <c r="AE1513" s="79">
        <v>1</v>
      </c>
      <c r="AF1513" s="79" t="s">
        <v>15798</v>
      </c>
      <c r="AG1513" s="134"/>
      <c r="AH1513" s="134"/>
      <c r="AI1513" s="134"/>
      <c r="AJ1513" s="134"/>
      <c r="AK1513" s="134">
        <v>24.437999999999999</v>
      </c>
      <c r="AL1513" s="134">
        <v>15.938000000000001</v>
      </c>
      <c r="AM1513" s="134">
        <v>9.625</v>
      </c>
      <c r="AN1513" s="134">
        <v>17.146000000000001</v>
      </c>
      <c r="AO1513" s="134">
        <v>2.169</v>
      </c>
      <c r="AP1513" s="134"/>
      <c r="AQ1513" s="134"/>
      <c r="AR1513" s="134"/>
      <c r="AS1513" s="134"/>
      <c r="AT1513" s="133" t="s">
        <v>7065</v>
      </c>
      <c r="AU1513" s="133" t="s">
        <v>7065</v>
      </c>
      <c r="AV1513" s="133" t="s">
        <v>9603</v>
      </c>
      <c r="AW1513" s="133" t="s">
        <v>9630</v>
      </c>
    </row>
    <row r="1514" spans="1:49" x14ac:dyDescent="0.25">
      <c r="A1514" s="80" t="s">
        <v>1779</v>
      </c>
      <c r="B1514" s="80" t="s">
        <v>1809</v>
      </c>
      <c r="C1514" s="80" t="s">
        <v>9692</v>
      </c>
      <c r="D1514" s="80" t="s">
        <v>9693</v>
      </c>
      <c r="E1514" s="80" t="s">
        <v>1788</v>
      </c>
      <c r="F1514" s="80" t="s">
        <v>9694</v>
      </c>
      <c r="G1514" s="80" t="s">
        <v>9695</v>
      </c>
      <c r="H1514" s="80" t="s">
        <v>9696</v>
      </c>
      <c r="I1514" s="80" t="s">
        <v>5377</v>
      </c>
      <c r="K1514" s="80" t="s">
        <v>1820</v>
      </c>
      <c r="L1514" s="80" t="s">
        <v>1293</v>
      </c>
      <c r="M1514" s="80" t="s">
        <v>2877</v>
      </c>
      <c r="N1514" s="80" t="s">
        <v>3442</v>
      </c>
      <c r="O1514" s="80" t="s">
        <v>3747</v>
      </c>
      <c r="P1514" s="80" t="s">
        <v>4986</v>
      </c>
      <c r="Q1514" s="80" t="s">
        <v>5374</v>
      </c>
      <c r="R1514" s="80" t="s">
        <v>6464</v>
      </c>
      <c r="S1514" s="80" t="s">
        <v>1760</v>
      </c>
      <c r="T1514" s="80" t="s">
        <v>1757</v>
      </c>
      <c r="U1514" s="110">
        <v>5</v>
      </c>
      <c r="V1514" s="110">
        <v>30</v>
      </c>
      <c r="W1514" s="91">
        <v>1.25</v>
      </c>
      <c r="X1514" s="91">
        <v>15</v>
      </c>
      <c r="Y1514" s="110" t="s">
        <v>7087</v>
      </c>
      <c r="Z1514" s="110" t="s">
        <v>1</v>
      </c>
      <c r="AB1514" s="133" t="s">
        <v>8174</v>
      </c>
      <c r="AC1514" s="133" t="s">
        <v>8174</v>
      </c>
      <c r="AD1514" s="133" t="s">
        <v>1759</v>
      </c>
      <c r="AE1514" s="79">
        <v>12</v>
      </c>
      <c r="AF1514" s="79" t="s">
        <v>11091</v>
      </c>
      <c r="AG1514" s="134">
        <v>0.625</v>
      </c>
      <c r="AH1514" s="134">
        <v>6.875</v>
      </c>
      <c r="AI1514" s="134">
        <v>6.875</v>
      </c>
      <c r="AJ1514" s="134">
        <v>0.13100000000000001</v>
      </c>
      <c r="AK1514" s="134">
        <v>7.22</v>
      </c>
      <c r="AL1514" s="134">
        <v>6.8449999999999998</v>
      </c>
      <c r="AM1514" s="134">
        <v>7.44</v>
      </c>
      <c r="AN1514" s="134">
        <v>1.782</v>
      </c>
      <c r="AO1514" s="134">
        <v>0.21299999999999999</v>
      </c>
      <c r="AP1514" s="134">
        <v>0.5</v>
      </c>
      <c r="AQ1514" s="134">
        <v>6.875</v>
      </c>
      <c r="AR1514" s="134">
        <v>6.875</v>
      </c>
      <c r="AS1514" s="134"/>
      <c r="AT1514" s="133" t="s">
        <v>9573</v>
      </c>
      <c r="AU1514" s="133" t="s">
        <v>1758</v>
      </c>
      <c r="AV1514" s="133" t="s">
        <v>9603</v>
      </c>
      <c r="AW1514" s="133" t="s">
        <v>9630</v>
      </c>
    </row>
    <row r="1515" spans="1:49" x14ac:dyDescent="0.25">
      <c r="A1515" s="80" t="s">
        <v>1776</v>
      </c>
      <c r="B1515" s="80" t="s">
        <v>1803</v>
      </c>
      <c r="C1515" s="80" t="s">
        <v>10557</v>
      </c>
      <c r="D1515" s="80" t="s">
        <v>10558</v>
      </c>
      <c r="E1515" s="80" t="s">
        <v>1767</v>
      </c>
      <c r="F1515" s="80" t="s">
        <v>9743</v>
      </c>
      <c r="G1515" s="80" t="s">
        <v>9744</v>
      </c>
      <c r="H1515" s="80" t="s">
        <v>9732</v>
      </c>
      <c r="I1515" s="80" t="s">
        <v>5377</v>
      </c>
      <c r="K1515" s="80" t="s">
        <v>13933</v>
      </c>
      <c r="L1515" s="80" t="s">
        <v>1750</v>
      </c>
      <c r="M1515" s="80" t="s">
        <v>3277</v>
      </c>
      <c r="N1515" s="80" t="s">
        <v>3482</v>
      </c>
      <c r="O1515" s="80" t="s">
        <v>3537</v>
      </c>
      <c r="P1515" s="80" t="s">
        <v>14090</v>
      </c>
      <c r="Q1515" s="80" t="s">
        <v>5374</v>
      </c>
      <c r="R1515" s="80" t="s">
        <v>6876</v>
      </c>
      <c r="S1515" s="80" t="s">
        <v>1765</v>
      </c>
      <c r="T1515" s="80" t="s">
        <v>1757</v>
      </c>
      <c r="U1515" s="110">
        <v>5.05</v>
      </c>
      <c r="V1515" s="110">
        <v>30.3</v>
      </c>
      <c r="W1515" s="91">
        <v>1.2625</v>
      </c>
      <c r="X1515" s="91">
        <v>15.15</v>
      </c>
      <c r="Y1515" s="110" t="s">
        <v>7087</v>
      </c>
      <c r="Z1515" s="110" t="s">
        <v>1</v>
      </c>
      <c r="AB1515" s="133" t="s">
        <v>8586</v>
      </c>
      <c r="AC1515" s="133" t="s">
        <v>8586</v>
      </c>
      <c r="AD1515" s="133" t="s">
        <v>1759</v>
      </c>
      <c r="AE1515" s="79">
        <v>12</v>
      </c>
      <c r="AF1515" s="79" t="s">
        <v>11127</v>
      </c>
      <c r="AG1515" s="134">
        <v>0.625</v>
      </c>
      <c r="AH1515" s="134">
        <v>5</v>
      </c>
      <c r="AI1515" s="134">
        <v>5</v>
      </c>
      <c r="AJ1515" s="134">
        <v>0.09</v>
      </c>
      <c r="AK1515" s="134">
        <v>10.125</v>
      </c>
      <c r="AL1515" s="134">
        <v>5.375</v>
      </c>
      <c r="AM1515" s="134">
        <v>5.5</v>
      </c>
      <c r="AN1515" s="134">
        <v>1.25</v>
      </c>
      <c r="AO1515" s="134">
        <v>0.17299999999999999</v>
      </c>
      <c r="AP1515" s="134">
        <v>5.5E-2</v>
      </c>
      <c r="AQ1515" s="134">
        <v>10</v>
      </c>
      <c r="AR1515" s="134">
        <v>10</v>
      </c>
      <c r="AS1515" s="134">
        <v>6.0000000000000001E-3</v>
      </c>
      <c r="AT1515" s="133" t="s">
        <v>1768</v>
      </c>
      <c r="AU1515" s="133" t="s">
        <v>1760</v>
      </c>
      <c r="AV1515" s="133" t="s">
        <v>9601</v>
      </c>
      <c r="AW1515" s="133" t="s">
        <v>9630</v>
      </c>
    </row>
    <row r="1516" spans="1:49" x14ac:dyDescent="0.25">
      <c r="A1516" s="80" t="s">
        <v>1779</v>
      </c>
      <c r="B1516" s="80" t="s">
        <v>1790</v>
      </c>
      <c r="C1516" s="80" t="s">
        <v>9780</v>
      </c>
      <c r="D1516" s="80" t="s">
        <v>9730</v>
      </c>
      <c r="E1516" s="80" t="s">
        <v>1788</v>
      </c>
      <c r="F1516" s="80" t="s">
        <v>9731</v>
      </c>
      <c r="G1516" s="80" t="s">
        <v>9668</v>
      </c>
      <c r="H1516" s="80" t="s">
        <v>9732</v>
      </c>
      <c r="I1516" s="80" t="s">
        <v>5377</v>
      </c>
      <c r="K1516" s="80" t="s">
        <v>1820</v>
      </c>
      <c r="L1516" s="80" t="s">
        <v>1178</v>
      </c>
      <c r="M1516" s="80" t="s">
        <v>2848</v>
      </c>
      <c r="N1516" s="80" t="s">
        <v>3439</v>
      </c>
      <c r="O1516" s="80" t="s">
        <v>3736</v>
      </c>
      <c r="P1516" s="80" t="s">
        <v>4955</v>
      </c>
      <c r="Q1516" s="80" t="s">
        <v>5374</v>
      </c>
      <c r="R1516" s="80" t="s">
        <v>6433</v>
      </c>
      <c r="S1516" s="80" t="s">
        <v>1765</v>
      </c>
      <c r="T1516" s="80" t="s">
        <v>1757</v>
      </c>
      <c r="U1516" s="110">
        <v>6.2</v>
      </c>
      <c r="V1516" s="110">
        <v>37.200000000000003</v>
      </c>
      <c r="W1516" s="91">
        <v>1.55</v>
      </c>
      <c r="X1516" s="91">
        <v>18.600000000000001</v>
      </c>
      <c r="Y1516" s="110" t="s">
        <v>7087</v>
      </c>
      <c r="Z1516" s="110" t="s">
        <v>1</v>
      </c>
      <c r="AB1516" s="133" t="s">
        <v>8143</v>
      </c>
      <c r="AC1516" s="133" t="s">
        <v>8143</v>
      </c>
      <c r="AD1516" s="133" t="s">
        <v>1759</v>
      </c>
      <c r="AE1516" s="79">
        <v>12</v>
      </c>
      <c r="AF1516" s="79" t="s">
        <v>11113</v>
      </c>
      <c r="AG1516" s="134">
        <v>0.625</v>
      </c>
      <c r="AH1516" s="134">
        <v>6.5</v>
      </c>
      <c r="AI1516" s="134">
        <v>6.5</v>
      </c>
      <c r="AJ1516" s="134">
        <v>0.13900000000000001</v>
      </c>
      <c r="AK1516" s="134">
        <v>10.845000000000001</v>
      </c>
      <c r="AL1516" s="134">
        <v>6.8449999999999998</v>
      </c>
      <c r="AM1516" s="134">
        <v>6.8150000000000004</v>
      </c>
      <c r="AN1516" s="134">
        <v>1.9610000000000001</v>
      </c>
      <c r="AO1516" s="134">
        <v>0.29299999999999998</v>
      </c>
      <c r="AP1516" s="134">
        <v>5.5E-2</v>
      </c>
      <c r="AQ1516" s="134">
        <v>12.875</v>
      </c>
      <c r="AR1516" s="134">
        <v>12.75</v>
      </c>
      <c r="AS1516" s="134">
        <v>8.9999999999999993E-3</v>
      </c>
      <c r="AT1516" s="133" t="s">
        <v>1761</v>
      </c>
      <c r="AU1516" s="133" t="s">
        <v>7077</v>
      </c>
      <c r="AV1516" s="133" t="s">
        <v>9601</v>
      </c>
      <c r="AW1516" s="133" t="s">
        <v>9630</v>
      </c>
    </row>
    <row r="1517" spans="1:49" x14ac:dyDescent="0.25">
      <c r="A1517" s="80" t="s">
        <v>1779</v>
      </c>
      <c r="B1517" s="80" t="s">
        <v>1784</v>
      </c>
      <c r="C1517" s="80" t="s">
        <v>9780</v>
      </c>
      <c r="D1517" s="80" t="s">
        <v>9730</v>
      </c>
      <c r="E1517" s="80" t="s">
        <v>1793</v>
      </c>
      <c r="F1517" s="80" t="s">
        <v>9731</v>
      </c>
      <c r="G1517" s="80" t="s">
        <v>9668</v>
      </c>
      <c r="H1517" s="80" t="s">
        <v>9732</v>
      </c>
      <c r="I1517" s="80" t="s">
        <v>5377</v>
      </c>
      <c r="K1517" s="80" t="s">
        <v>1820</v>
      </c>
      <c r="L1517" s="80" t="s">
        <v>1207</v>
      </c>
      <c r="M1517" s="80" t="s">
        <v>2538</v>
      </c>
      <c r="N1517" s="80" t="s">
        <v>3415</v>
      </c>
      <c r="O1517" s="80" t="s">
        <v>3709</v>
      </c>
      <c r="P1517" s="80" t="s">
        <v>4670</v>
      </c>
      <c r="Q1517" s="80" t="s">
        <v>5374</v>
      </c>
      <c r="R1517" s="80" t="s">
        <v>6104</v>
      </c>
      <c r="S1517" s="80" t="s">
        <v>1765</v>
      </c>
      <c r="T1517" s="80" t="s">
        <v>1757</v>
      </c>
      <c r="U1517" s="110">
        <v>6.2</v>
      </c>
      <c r="V1517" s="110">
        <v>37.200000000000003</v>
      </c>
      <c r="W1517" s="91">
        <v>1.55</v>
      </c>
      <c r="X1517" s="91">
        <v>18.600000000000001</v>
      </c>
      <c r="Y1517" s="110" t="s">
        <v>7087</v>
      </c>
      <c r="Z1517" s="110" t="s">
        <v>1</v>
      </c>
      <c r="AB1517" s="133" t="s">
        <v>7813</v>
      </c>
      <c r="AC1517" s="133" t="s">
        <v>7813</v>
      </c>
      <c r="AD1517" s="133" t="s">
        <v>1759</v>
      </c>
      <c r="AE1517" s="79">
        <v>12</v>
      </c>
      <c r="AF1517" s="79" t="s">
        <v>11113</v>
      </c>
      <c r="AG1517" s="134">
        <v>0.625</v>
      </c>
      <c r="AH1517" s="134">
        <v>6.5</v>
      </c>
      <c r="AI1517" s="134">
        <v>6.5</v>
      </c>
      <c r="AJ1517" s="134">
        <v>0.13900000000000001</v>
      </c>
      <c r="AK1517" s="134">
        <v>10.845000000000001</v>
      </c>
      <c r="AL1517" s="134">
        <v>6.8449999999999998</v>
      </c>
      <c r="AM1517" s="134">
        <v>6.8150000000000004</v>
      </c>
      <c r="AN1517" s="134">
        <v>1.9610000000000001</v>
      </c>
      <c r="AO1517" s="134">
        <v>0.29299999999999998</v>
      </c>
      <c r="AP1517" s="134">
        <v>5.5E-2</v>
      </c>
      <c r="AQ1517" s="134">
        <v>12.875</v>
      </c>
      <c r="AR1517" s="134">
        <v>12.75</v>
      </c>
      <c r="AS1517" s="134">
        <v>8.9999999999999993E-3</v>
      </c>
      <c r="AT1517" s="133" t="s">
        <v>1761</v>
      </c>
      <c r="AU1517" s="133" t="s">
        <v>7077</v>
      </c>
      <c r="AV1517" s="133" t="s">
        <v>9601</v>
      </c>
      <c r="AW1517" s="133" t="s">
        <v>9630</v>
      </c>
    </row>
    <row r="1518" spans="1:49" x14ac:dyDescent="0.25">
      <c r="A1518" s="80" t="s">
        <v>1800</v>
      </c>
      <c r="B1518" s="80" t="s">
        <v>1813</v>
      </c>
      <c r="C1518" s="80" t="s">
        <v>10540</v>
      </c>
      <c r="D1518" s="80" t="s">
        <v>10541</v>
      </c>
      <c r="E1518" s="80" t="s">
        <v>1767</v>
      </c>
      <c r="F1518" s="80" t="s">
        <v>10542</v>
      </c>
      <c r="G1518" s="80" t="s">
        <v>9785</v>
      </c>
      <c r="H1518" s="80" t="s">
        <v>10543</v>
      </c>
      <c r="I1518" s="80" t="s">
        <v>5377</v>
      </c>
      <c r="K1518" s="80" t="s">
        <v>12342</v>
      </c>
      <c r="L1518" s="80" t="s">
        <v>12282</v>
      </c>
      <c r="M1518" s="80" t="s">
        <v>12848</v>
      </c>
      <c r="N1518" s="80" t="s">
        <v>12846</v>
      </c>
      <c r="O1518" s="80" t="s">
        <v>3825</v>
      </c>
      <c r="P1518" s="80" t="s">
        <v>1</v>
      </c>
      <c r="Q1518" s="80" t="s">
        <v>5374</v>
      </c>
      <c r="R1518" s="80" t="s">
        <v>12849</v>
      </c>
      <c r="S1518" s="80" t="s">
        <v>1759</v>
      </c>
      <c r="T1518" s="80" t="s">
        <v>1759</v>
      </c>
      <c r="U1518" s="110">
        <v>800.25</v>
      </c>
      <c r="V1518" s="110">
        <v>400.125</v>
      </c>
      <c r="W1518" s="91">
        <v>200.0625</v>
      </c>
      <c r="X1518" s="91">
        <v>200.0625</v>
      </c>
      <c r="Y1518" s="110" t="s">
        <v>7087</v>
      </c>
      <c r="Z1518" s="110" t="s">
        <v>1</v>
      </c>
      <c r="AB1518" s="133" t="s">
        <v>13124</v>
      </c>
      <c r="AC1518" s="133" t="s">
        <v>13124</v>
      </c>
      <c r="AD1518" s="133" t="s">
        <v>1759</v>
      </c>
      <c r="AE1518" s="79">
        <v>1</v>
      </c>
      <c r="AF1518" s="79" t="s">
        <v>15798</v>
      </c>
      <c r="AG1518" s="134"/>
      <c r="AH1518" s="134"/>
      <c r="AI1518" s="134"/>
      <c r="AJ1518" s="134"/>
      <c r="AK1518" s="134">
        <v>48.314999999999998</v>
      </c>
      <c r="AL1518" s="134">
        <v>16.22</v>
      </c>
      <c r="AM1518" s="134">
        <v>9.5950000000000006</v>
      </c>
      <c r="AN1518" s="134">
        <v>34.598999999999997</v>
      </c>
      <c r="AO1518" s="134">
        <v>4.351</v>
      </c>
      <c r="AP1518" s="134"/>
      <c r="AQ1518" s="134"/>
      <c r="AR1518" s="134"/>
      <c r="AS1518" s="134"/>
      <c r="AT1518" s="133" t="s">
        <v>1764</v>
      </c>
      <c r="AU1518" s="133" t="s">
        <v>1769</v>
      </c>
      <c r="AV1518" s="133" t="s">
        <v>9603</v>
      </c>
      <c r="AW1518" s="133" t="s">
        <v>9630</v>
      </c>
    </row>
    <row r="1519" spans="1:49" x14ac:dyDescent="0.25">
      <c r="A1519" s="80" t="s">
        <v>1779</v>
      </c>
      <c r="B1519" s="80" t="s">
        <v>1809</v>
      </c>
      <c r="C1519" s="80" t="s">
        <v>9692</v>
      </c>
      <c r="D1519" s="80" t="s">
        <v>9693</v>
      </c>
      <c r="E1519" s="80" t="s">
        <v>1788</v>
      </c>
      <c r="F1519" s="80" t="s">
        <v>9694</v>
      </c>
      <c r="G1519" s="80" t="s">
        <v>9695</v>
      </c>
      <c r="H1519" s="80" t="s">
        <v>9696</v>
      </c>
      <c r="I1519" s="80" t="s">
        <v>5377</v>
      </c>
      <c r="K1519" s="80" t="s">
        <v>1820</v>
      </c>
      <c r="L1519" s="80" t="s">
        <v>1188</v>
      </c>
      <c r="M1519" s="80" t="s">
        <v>2879</v>
      </c>
      <c r="N1519" s="80" t="s">
        <v>3442</v>
      </c>
      <c r="O1519" s="80" t="s">
        <v>3866</v>
      </c>
      <c r="P1519" s="80" t="s">
        <v>4988</v>
      </c>
      <c r="Q1519" s="80" t="s">
        <v>5374</v>
      </c>
      <c r="R1519" s="80" t="s">
        <v>6466</v>
      </c>
      <c r="S1519" s="80" t="s">
        <v>1760</v>
      </c>
      <c r="T1519" s="80" t="s">
        <v>1757</v>
      </c>
      <c r="U1519" s="110">
        <v>5</v>
      </c>
      <c r="V1519" s="110">
        <v>30</v>
      </c>
      <c r="W1519" s="91">
        <v>1.25</v>
      </c>
      <c r="X1519" s="91">
        <v>15</v>
      </c>
      <c r="Y1519" s="110" t="s">
        <v>7087</v>
      </c>
      <c r="Z1519" s="110" t="s">
        <v>1</v>
      </c>
      <c r="AB1519" s="133" t="s">
        <v>8176</v>
      </c>
      <c r="AC1519" s="133" t="s">
        <v>8176</v>
      </c>
      <c r="AD1519" s="133" t="s">
        <v>1759</v>
      </c>
      <c r="AE1519" s="79">
        <v>12</v>
      </c>
      <c r="AF1519" s="79" t="s">
        <v>11091</v>
      </c>
      <c r="AG1519" s="134">
        <v>0.625</v>
      </c>
      <c r="AH1519" s="134">
        <v>6.875</v>
      </c>
      <c r="AI1519" s="134">
        <v>6.875</v>
      </c>
      <c r="AJ1519" s="134">
        <v>0.13100000000000001</v>
      </c>
      <c r="AK1519" s="134">
        <v>7.22</v>
      </c>
      <c r="AL1519" s="134">
        <v>6.8449999999999998</v>
      </c>
      <c r="AM1519" s="134">
        <v>7.44</v>
      </c>
      <c r="AN1519" s="134">
        <v>1.782</v>
      </c>
      <c r="AO1519" s="134">
        <v>0.21299999999999999</v>
      </c>
      <c r="AP1519" s="134">
        <v>0.5</v>
      </c>
      <c r="AQ1519" s="134">
        <v>6.875</v>
      </c>
      <c r="AR1519" s="134">
        <v>6.875</v>
      </c>
      <c r="AS1519" s="134"/>
      <c r="AT1519" s="133" t="s">
        <v>9573</v>
      </c>
      <c r="AU1519" s="133" t="s">
        <v>1758</v>
      </c>
      <c r="AV1519" s="133" t="s">
        <v>9603</v>
      </c>
      <c r="AW1519" s="133" t="s">
        <v>9630</v>
      </c>
    </row>
    <row r="1520" spans="1:49" x14ac:dyDescent="0.25">
      <c r="A1520" s="80" t="s">
        <v>1776</v>
      </c>
      <c r="B1520" s="80" t="s">
        <v>1803</v>
      </c>
      <c r="C1520" s="80" t="s">
        <v>10211</v>
      </c>
      <c r="D1520" s="80" t="s">
        <v>10212</v>
      </c>
      <c r="E1520" s="80" t="s">
        <v>1767</v>
      </c>
      <c r="F1520" s="80" t="s">
        <v>9731</v>
      </c>
      <c r="G1520" s="80" t="s">
        <v>9668</v>
      </c>
      <c r="H1520" s="80" t="s">
        <v>9732</v>
      </c>
      <c r="I1520" s="80" t="s">
        <v>5377</v>
      </c>
      <c r="K1520" s="80" t="s">
        <v>13933</v>
      </c>
      <c r="L1520" s="80" t="s">
        <v>1751</v>
      </c>
      <c r="M1520" s="80" t="s">
        <v>3278</v>
      </c>
      <c r="N1520" s="80" t="s">
        <v>3482</v>
      </c>
      <c r="O1520" s="80" t="s">
        <v>3547</v>
      </c>
      <c r="P1520" s="80" t="s">
        <v>14091</v>
      </c>
      <c r="Q1520" s="80" t="s">
        <v>5374</v>
      </c>
      <c r="R1520" s="80" t="s">
        <v>6877</v>
      </c>
      <c r="S1520" s="80" t="s">
        <v>1765</v>
      </c>
      <c r="T1520" s="80" t="s">
        <v>1757</v>
      </c>
      <c r="U1520" s="110">
        <v>6.2</v>
      </c>
      <c r="V1520" s="110">
        <v>37.200000000000003</v>
      </c>
      <c r="W1520" s="91">
        <v>1.55</v>
      </c>
      <c r="X1520" s="91">
        <v>18.600000000000001</v>
      </c>
      <c r="Y1520" s="110" t="s">
        <v>7087</v>
      </c>
      <c r="Z1520" s="110" t="s">
        <v>1</v>
      </c>
      <c r="AB1520" s="133" t="s">
        <v>8587</v>
      </c>
      <c r="AC1520" s="133" t="s">
        <v>8587</v>
      </c>
      <c r="AD1520" s="133" t="s">
        <v>1759</v>
      </c>
      <c r="AE1520" s="79">
        <v>12</v>
      </c>
      <c r="AF1520" s="79" t="s">
        <v>11113</v>
      </c>
      <c r="AG1520" s="134">
        <v>0.625</v>
      </c>
      <c r="AH1520" s="134">
        <v>6.5</v>
      </c>
      <c r="AI1520" s="134">
        <v>6.5</v>
      </c>
      <c r="AJ1520" s="134">
        <v>0.13900000000000001</v>
      </c>
      <c r="AK1520" s="134">
        <v>10.845000000000001</v>
      </c>
      <c r="AL1520" s="134">
        <v>6.8449999999999998</v>
      </c>
      <c r="AM1520" s="134">
        <v>6.8150000000000004</v>
      </c>
      <c r="AN1520" s="134">
        <v>1.9610000000000001</v>
      </c>
      <c r="AO1520" s="134">
        <v>0.29299999999999998</v>
      </c>
      <c r="AP1520" s="134">
        <v>5.5E-2</v>
      </c>
      <c r="AQ1520" s="134">
        <v>12.875</v>
      </c>
      <c r="AR1520" s="134">
        <v>12.75</v>
      </c>
      <c r="AS1520" s="134">
        <v>8.9999999999999993E-3</v>
      </c>
      <c r="AT1520" s="133" t="s">
        <v>1761</v>
      </c>
      <c r="AU1520" s="133" t="s">
        <v>7077</v>
      </c>
      <c r="AV1520" s="133" t="s">
        <v>9601</v>
      </c>
      <c r="AW1520" s="133" t="s">
        <v>9630</v>
      </c>
    </row>
    <row r="1521" spans="1:49" x14ac:dyDescent="0.25">
      <c r="A1521" s="80" t="s">
        <v>1779</v>
      </c>
      <c r="B1521" s="80" t="s">
        <v>1790</v>
      </c>
      <c r="C1521" s="80" t="s">
        <v>9780</v>
      </c>
      <c r="D1521" s="80" t="s">
        <v>9730</v>
      </c>
      <c r="E1521" s="80" t="s">
        <v>1788</v>
      </c>
      <c r="F1521" s="80" t="s">
        <v>9731</v>
      </c>
      <c r="G1521" s="80" t="s">
        <v>9668</v>
      </c>
      <c r="H1521" s="80" t="s">
        <v>9732</v>
      </c>
      <c r="I1521" s="80" t="s">
        <v>5377</v>
      </c>
      <c r="K1521" s="80" t="s">
        <v>1820</v>
      </c>
      <c r="L1521" s="80" t="s">
        <v>1364</v>
      </c>
      <c r="M1521" s="80" t="s">
        <v>2851</v>
      </c>
      <c r="N1521" s="80" t="s">
        <v>3439</v>
      </c>
      <c r="O1521" s="80" t="s">
        <v>3718</v>
      </c>
      <c r="P1521" s="80" t="s">
        <v>4958</v>
      </c>
      <c r="Q1521" s="80" t="s">
        <v>5374</v>
      </c>
      <c r="R1521" s="80" t="s">
        <v>6436</v>
      </c>
      <c r="S1521" s="80" t="s">
        <v>1765</v>
      </c>
      <c r="T1521" s="80" t="s">
        <v>1757</v>
      </c>
      <c r="U1521" s="110">
        <v>6.2</v>
      </c>
      <c r="V1521" s="110">
        <v>37.200000000000003</v>
      </c>
      <c r="W1521" s="91">
        <v>1.55</v>
      </c>
      <c r="X1521" s="91">
        <v>18.600000000000001</v>
      </c>
      <c r="Y1521" s="110" t="s">
        <v>7087</v>
      </c>
      <c r="Z1521" s="110" t="s">
        <v>1</v>
      </c>
      <c r="AB1521" s="133" t="s">
        <v>8146</v>
      </c>
      <c r="AC1521" s="133" t="s">
        <v>8146</v>
      </c>
      <c r="AD1521" s="133" t="s">
        <v>1759</v>
      </c>
      <c r="AE1521" s="79">
        <v>12</v>
      </c>
      <c r="AF1521" s="79" t="s">
        <v>11113</v>
      </c>
      <c r="AG1521" s="134">
        <v>0.625</v>
      </c>
      <c r="AH1521" s="134">
        <v>6.5</v>
      </c>
      <c r="AI1521" s="134">
        <v>6.5</v>
      </c>
      <c r="AJ1521" s="134">
        <v>0.13900000000000001</v>
      </c>
      <c r="AK1521" s="134">
        <v>10.845000000000001</v>
      </c>
      <c r="AL1521" s="134">
        <v>6.8449999999999998</v>
      </c>
      <c r="AM1521" s="134">
        <v>6.8150000000000004</v>
      </c>
      <c r="AN1521" s="134">
        <v>1.9610000000000001</v>
      </c>
      <c r="AO1521" s="134">
        <v>0.29299999999999998</v>
      </c>
      <c r="AP1521" s="134">
        <v>5.5E-2</v>
      </c>
      <c r="AQ1521" s="134">
        <v>12.875</v>
      </c>
      <c r="AR1521" s="134">
        <v>12.75</v>
      </c>
      <c r="AS1521" s="134">
        <v>8.9999999999999993E-3</v>
      </c>
      <c r="AT1521" s="133" t="s">
        <v>1761</v>
      </c>
      <c r="AU1521" s="133" t="s">
        <v>7077</v>
      </c>
      <c r="AV1521" s="133" t="s">
        <v>9601</v>
      </c>
      <c r="AW1521" s="133" t="s">
        <v>9630</v>
      </c>
    </row>
    <row r="1522" spans="1:49" x14ac:dyDescent="0.25">
      <c r="A1522" s="80" t="s">
        <v>1800</v>
      </c>
      <c r="B1522" s="80" t="s">
        <v>1813</v>
      </c>
      <c r="C1522" s="80" t="s">
        <v>10231</v>
      </c>
      <c r="D1522" s="80" t="s">
        <v>10232</v>
      </c>
      <c r="E1522" s="80" t="s">
        <v>1767</v>
      </c>
      <c r="F1522" s="80" t="s">
        <v>9743</v>
      </c>
      <c r="G1522" s="80" t="s">
        <v>9744</v>
      </c>
      <c r="H1522" s="80" t="s">
        <v>9732</v>
      </c>
      <c r="I1522" s="80" t="s">
        <v>5377</v>
      </c>
      <c r="K1522" s="80" t="s">
        <v>12342</v>
      </c>
      <c r="L1522" s="80" t="s">
        <v>12283</v>
      </c>
      <c r="M1522" s="80" t="s">
        <v>12850</v>
      </c>
      <c r="N1522" s="80" t="s">
        <v>12846</v>
      </c>
      <c r="O1522" s="80" t="s">
        <v>3537</v>
      </c>
      <c r="P1522" s="80" t="s">
        <v>14092</v>
      </c>
      <c r="Q1522" s="80" t="s">
        <v>5374</v>
      </c>
      <c r="R1522" s="80" t="s">
        <v>12851</v>
      </c>
      <c r="S1522" s="80" t="s">
        <v>1765</v>
      </c>
      <c r="T1522" s="80" t="s">
        <v>1757</v>
      </c>
      <c r="U1522" s="110">
        <v>5.05</v>
      </c>
      <c r="V1522" s="110">
        <v>30.3</v>
      </c>
      <c r="W1522" s="91">
        <v>1.2625</v>
      </c>
      <c r="X1522" s="91">
        <v>15.15</v>
      </c>
      <c r="Y1522" s="110" t="s">
        <v>7087</v>
      </c>
      <c r="Z1522" s="110" t="s">
        <v>1</v>
      </c>
      <c r="AB1522" s="133" t="s">
        <v>13125</v>
      </c>
      <c r="AC1522" s="133" t="s">
        <v>13125</v>
      </c>
      <c r="AD1522" s="133" t="s">
        <v>1759</v>
      </c>
      <c r="AE1522" s="79">
        <v>12</v>
      </c>
      <c r="AF1522" s="79" t="s">
        <v>11127</v>
      </c>
      <c r="AG1522" s="134">
        <v>0.625</v>
      </c>
      <c r="AH1522" s="134">
        <v>5</v>
      </c>
      <c r="AI1522" s="134">
        <v>5</v>
      </c>
      <c r="AJ1522" s="134">
        <v>0.09</v>
      </c>
      <c r="AK1522" s="134">
        <v>10.125</v>
      </c>
      <c r="AL1522" s="134">
        <v>5.375</v>
      </c>
      <c r="AM1522" s="134">
        <v>5.5</v>
      </c>
      <c r="AN1522" s="134">
        <v>1.25</v>
      </c>
      <c r="AO1522" s="134">
        <v>0.17299999999999999</v>
      </c>
      <c r="AP1522" s="134">
        <v>5.5E-2</v>
      </c>
      <c r="AQ1522" s="134">
        <v>10</v>
      </c>
      <c r="AR1522" s="134">
        <v>10</v>
      </c>
      <c r="AS1522" s="134">
        <v>6.0000000000000001E-3</v>
      </c>
      <c r="AT1522" s="133" t="s">
        <v>1768</v>
      </c>
      <c r="AU1522" s="133" t="s">
        <v>1760</v>
      </c>
      <c r="AV1522" s="133" t="s">
        <v>9601</v>
      </c>
      <c r="AW1522" s="133" t="s">
        <v>9630</v>
      </c>
    </row>
    <row r="1523" spans="1:49" x14ac:dyDescent="0.25">
      <c r="A1523" s="80" t="s">
        <v>1779</v>
      </c>
      <c r="B1523" s="80" t="s">
        <v>1784</v>
      </c>
      <c r="C1523" s="80" t="s">
        <v>9564</v>
      </c>
      <c r="D1523" s="80" t="s">
        <v>9742</v>
      </c>
      <c r="E1523" s="80" t="s">
        <v>1793</v>
      </c>
      <c r="F1523" s="80" t="s">
        <v>9743</v>
      </c>
      <c r="G1523" s="80" t="s">
        <v>9744</v>
      </c>
      <c r="H1523" s="80" t="s">
        <v>9732</v>
      </c>
      <c r="I1523" s="80" t="s">
        <v>5377</v>
      </c>
      <c r="K1523" s="80" t="s">
        <v>1820</v>
      </c>
      <c r="L1523" s="80" t="s">
        <v>1209</v>
      </c>
      <c r="M1523" s="80" t="s">
        <v>2541</v>
      </c>
      <c r="N1523" s="80" t="s">
        <v>3415</v>
      </c>
      <c r="O1523" s="80" t="s">
        <v>3537</v>
      </c>
      <c r="P1523" s="80" t="s">
        <v>4672</v>
      </c>
      <c r="Q1523" s="80" t="s">
        <v>5374</v>
      </c>
      <c r="R1523" s="80" t="s">
        <v>6107</v>
      </c>
      <c r="S1523" s="80" t="s">
        <v>1765</v>
      </c>
      <c r="T1523" s="80" t="s">
        <v>1757</v>
      </c>
      <c r="U1523" s="110">
        <v>5.05</v>
      </c>
      <c r="V1523" s="110">
        <v>30.3</v>
      </c>
      <c r="W1523" s="91">
        <v>1.2625</v>
      </c>
      <c r="X1523" s="91">
        <v>15.15</v>
      </c>
      <c r="Y1523" s="110" t="s">
        <v>7087</v>
      </c>
      <c r="Z1523" s="110" t="s">
        <v>1</v>
      </c>
      <c r="AB1523" s="133" t="s">
        <v>7816</v>
      </c>
      <c r="AC1523" s="133" t="s">
        <v>7816</v>
      </c>
      <c r="AD1523" s="133" t="s">
        <v>1759</v>
      </c>
      <c r="AE1523" s="79">
        <v>12</v>
      </c>
      <c r="AF1523" s="79" t="s">
        <v>11127</v>
      </c>
      <c r="AG1523" s="134">
        <v>0.625</v>
      </c>
      <c r="AH1523" s="134">
        <v>5</v>
      </c>
      <c r="AI1523" s="134">
        <v>5</v>
      </c>
      <c r="AJ1523" s="134">
        <v>0.09</v>
      </c>
      <c r="AK1523" s="134">
        <v>10.125</v>
      </c>
      <c r="AL1523" s="134">
        <v>5.375</v>
      </c>
      <c r="AM1523" s="134">
        <v>5.5</v>
      </c>
      <c r="AN1523" s="134">
        <v>1.25</v>
      </c>
      <c r="AO1523" s="134">
        <v>0.17299999999999999</v>
      </c>
      <c r="AP1523" s="134">
        <v>5.5E-2</v>
      </c>
      <c r="AQ1523" s="134">
        <v>10</v>
      </c>
      <c r="AR1523" s="134">
        <v>10</v>
      </c>
      <c r="AS1523" s="134">
        <v>6.0000000000000001E-3</v>
      </c>
      <c r="AT1523" s="133" t="s">
        <v>1768</v>
      </c>
      <c r="AU1523" s="133" t="s">
        <v>1760</v>
      </c>
      <c r="AV1523" s="133" t="s">
        <v>9601</v>
      </c>
      <c r="AW1523" s="133" t="s">
        <v>9630</v>
      </c>
    </row>
    <row r="1524" spans="1:49" x14ac:dyDescent="0.25">
      <c r="A1524" s="80" t="s">
        <v>1779</v>
      </c>
      <c r="B1524" s="80" t="s">
        <v>1809</v>
      </c>
      <c r="C1524" s="80" t="s">
        <v>9780</v>
      </c>
      <c r="D1524" s="80" t="s">
        <v>9730</v>
      </c>
      <c r="E1524" s="80" t="s">
        <v>1788</v>
      </c>
      <c r="F1524" s="80" t="s">
        <v>9731</v>
      </c>
      <c r="G1524" s="80" t="s">
        <v>9668</v>
      </c>
      <c r="H1524" s="80" t="s">
        <v>9732</v>
      </c>
      <c r="I1524" s="80" t="s">
        <v>5377</v>
      </c>
      <c r="K1524" s="80" t="s">
        <v>1820</v>
      </c>
      <c r="L1524" s="80" t="s">
        <v>1425</v>
      </c>
      <c r="M1524" s="80" t="s">
        <v>2880</v>
      </c>
      <c r="N1524" s="80" t="s">
        <v>3442</v>
      </c>
      <c r="O1524" s="80" t="s">
        <v>3847</v>
      </c>
      <c r="P1524" s="80" t="s">
        <v>4989</v>
      </c>
      <c r="Q1524" s="80" t="s">
        <v>5374</v>
      </c>
      <c r="R1524" s="80" t="s">
        <v>6467</v>
      </c>
      <c r="S1524" s="80" t="s">
        <v>1765</v>
      </c>
      <c r="T1524" s="80" t="s">
        <v>1757</v>
      </c>
      <c r="U1524" s="110">
        <v>6.2</v>
      </c>
      <c r="V1524" s="110">
        <v>37.200000000000003</v>
      </c>
      <c r="W1524" s="91">
        <v>1.55</v>
      </c>
      <c r="X1524" s="91">
        <v>18.600000000000001</v>
      </c>
      <c r="Y1524" s="110" t="s">
        <v>7087</v>
      </c>
      <c r="Z1524" s="110" t="s">
        <v>1</v>
      </c>
      <c r="AB1524" s="133" t="s">
        <v>8177</v>
      </c>
      <c r="AC1524" s="133" t="s">
        <v>8177</v>
      </c>
      <c r="AD1524" s="133" t="s">
        <v>1759</v>
      </c>
      <c r="AE1524" s="79">
        <v>12</v>
      </c>
      <c r="AF1524" s="79" t="s">
        <v>11113</v>
      </c>
      <c r="AG1524" s="134">
        <v>0.625</v>
      </c>
      <c r="AH1524" s="134">
        <v>6.5</v>
      </c>
      <c r="AI1524" s="134">
        <v>6.5</v>
      </c>
      <c r="AJ1524" s="134">
        <v>0.13900000000000001</v>
      </c>
      <c r="AK1524" s="134">
        <v>10.845000000000001</v>
      </c>
      <c r="AL1524" s="134">
        <v>6.8449999999999998</v>
      </c>
      <c r="AM1524" s="134">
        <v>6.8150000000000004</v>
      </c>
      <c r="AN1524" s="134">
        <v>1.9610000000000001</v>
      </c>
      <c r="AO1524" s="134">
        <v>0.29299999999999998</v>
      </c>
      <c r="AP1524" s="134">
        <v>5.5E-2</v>
      </c>
      <c r="AQ1524" s="134">
        <v>12.875</v>
      </c>
      <c r="AR1524" s="134">
        <v>12.75</v>
      </c>
      <c r="AS1524" s="134">
        <v>8.9999999999999993E-3</v>
      </c>
      <c r="AT1524" s="133" t="s">
        <v>1761</v>
      </c>
      <c r="AU1524" s="133" t="s">
        <v>7077</v>
      </c>
      <c r="AV1524" s="133" t="s">
        <v>9601</v>
      </c>
      <c r="AW1524" s="133" t="s">
        <v>9630</v>
      </c>
    </row>
    <row r="1525" spans="1:49" x14ac:dyDescent="0.25">
      <c r="A1525" s="80" t="s">
        <v>1776</v>
      </c>
      <c r="B1525" s="80" t="s">
        <v>1803</v>
      </c>
      <c r="C1525" s="80" t="s">
        <v>10213</v>
      </c>
      <c r="D1525" s="80" t="s">
        <v>10214</v>
      </c>
      <c r="E1525" s="80" t="s">
        <v>1767</v>
      </c>
      <c r="F1525" s="80" t="s">
        <v>9694</v>
      </c>
      <c r="G1525" s="80" t="s">
        <v>9695</v>
      </c>
      <c r="H1525" s="80" t="s">
        <v>9696</v>
      </c>
      <c r="I1525" s="80" t="s">
        <v>5377</v>
      </c>
      <c r="K1525" s="80" t="s">
        <v>13933</v>
      </c>
      <c r="L1525" s="80" t="s">
        <v>1752</v>
      </c>
      <c r="M1525" s="80" t="s">
        <v>3279</v>
      </c>
      <c r="N1525" s="80" t="s">
        <v>3482</v>
      </c>
      <c r="O1525" s="80" t="s">
        <v>3527</v>
      </c>
      <c r="P1525" s="80" t="s">
        <v>14093</v>
      </c>
      <c r="Q1525" s="80" t="s">
        <v>5374</v>
      </c>
      <c r="R1525" s="80" t="s">
        <v>6878</v>
      </c>
      <c r="S1525" s="80" t="s">
        <v>1760</v>
      </c>
      <c r="T1525" s="80" t="s">
        <v>1757</v>
      </c>
      <c r="U1525" s="110">
        <v>5</v>
      </c>
      <c r="V1525" s="110">
        <v>30</v>
      </c>
      <c r="W1525" s="91">
        <v>1.25</v>
      </c>
      <c r="X1525" s="91">
        <v>15</v>
      </c>
      <c r="Y1525" s="110" t="s">
        <v>7087</v>
      </c>
      <c r="Z1525" s="110" t="s">
        <v>1</v>
      </c>
      <c r="AB1525" s="133" t="s">
        <v>8588</v>
      </c>
      <c r="AC1525" s="133" t="s">
        <v>8588</v>
      </c>
      <c r="AD1525" s="133" t="s">
        <v>1759</v>
      </c>
      <c r="AE1525" s="79">
        <v>12</v>
      </c>
      <c r="AF1525" s="79" t="s">
        <v>11091</v>
      </c>
      <c r="AG1525" s="134">
        <v>0.625</v>
      </c>
      <c r="AH1525" s="134">
        <v>6.875</v>
      </c>
      <c r="AI1525" s="134">
        <v>6.875</v>
      </c>
      <c r="AJ1525" s="134">
        <v>0.13100000000000001</v>
      </c>
      <c r="AK1525" s="134">
        <v>7.22</v>
      </c>
      <c r="AL1525" s="134">
        <v>6.8449999999999998</v>
      </c>
      <c r="AM1525" s="134">
        <v>7.44</v>
      </c>
      <c r="AN1525" s="134">
        <v>1.782</v>
      </c>
      <c r="AO1525" s="134">
        <v>0.21299999999999999</v>
      </c>
      <c r="AP1525" s="134">
        <v>0.5</v>
      </c>
      <c r="AQ1525" s="134">
        <v>6.75</v>
      </c>
      <c r="AR1525" s="134">
        <v>6.75</v>
      </c>
      <c r="AS1525" s="134">
        <v>1.6E-2</v>
      </c>
      <c r="AT1525" s="133" t="s">
        <v>9573</v>
      </c>
      <c r="AU1525" s="133" t="s">
        <v>1758</v>
      </c>
      <c r="AV1525" s="133" t="s">
        <v>9603</v>
      </c>
      <c r="AW1525" s="133" t="s">
        <v>9630</v>
      </c>
    </row>
    <row r="1526" spans="1:49" x14ac:dyDescent="0.25">
      <c r="A1526" s="80" t="s">
        <v>1800</v>
      </c>
      <c r="B1526" s="80" t="s">
        <v>1813</v>
      </c>
      <c r="C1526" s="80" t="s">
        <v>10229</v>
      </c>
      <c r="D1526" s="80" t="s">
        <v>10230</v>
      </c>
      <c r="E1526" s="80" t="s">
        <v>1767</v>
      </c>
      <c r="F1526" s="80" t="s">
        <v>9731</v>
      </c>
      <c r="G1526" s="80" t="s">
        <v>9668</v>
      </c>
      <c r="H1526" s="80" t="s">
        <v>9732</v>
      </c>
      <c r="I1526" s="80" t="s">
        <v>5377</v>
      </c>
      <c r="K1526" s="80" t="s">
        <v>12342</v>
      </c>
      <c r="L1526" s="80" t="s">
        <v>12284</v>
      </c>
      <c r="M1526" s="80" t="s">
        <v>13216</v>
      </c>
      <c r="N1526" s="80" t="s">
        <v>12846</v>
      </c>
      <c r="O1526" s="80" t="s">
        <v>3547</v>
      </c>
      <c r="P1526" s="80" t="s">
        <v>14094</v>
      </c>
      <c r="Q1526" s="80" t="s">
        <v>5374</v>
      </c>
      <c r="R1526" s="80" t="s">
        <v>12852</v>
      </c>
      <c r="S1526" s="80" t="s">
        <v>1765</v>
      </c>
      <c r="T1526" s="80" t="s">
        <v>1757</v>
      </c>
      <c r="U1526" s="110">
        <v>6.2</v>
      </c>
      <c r="V1526" s="110">
        <v>37.200000000000003</v>
      </c>
      <c r="W1526" s="91">
        <v>1.55</v>
      </c>
      <c r="X1526" s="91">
        <v>18.600000000000001</v>
      </c>
      <c r="Y1526" s="110" t="s">
        <v>7087</v>
      </c>
      <c r="Z1526" s="110" t="s">
        <v>1</v>
      </c>
      <c r="AB1526" s="133" t="s">
        <v>13126</v>
      </c>
      <c r="AC1526" s="133" t="s">
        <v>13126</v>
      </c>
      <c r="AD1526" s="133" t="s">
        <v>1759</v>
      </c>
      <c r="AE1526" s="79">
        <v>12</v>
      </c>
      <c r="AF1526" s="79" t="s">
        <v>11113</v>
      </c>
      <c r="AG1526" s="134">
        <v>0.625</v>
      </c>
      <c r="AH1526" s="134">
        <v>6.5</v>
      </c>
      <c r="AI1526" s="134">
        <v>6.5</v>
      </c>
      <c r="AJ1526" s="134">
        <v>0.13900000000000001</v>
      </c>
      <c r="AK1526" s="134">
        <v>10.845000000000001</v>
      </c>
      <c r="AL1526" s="134">
        <v>6.8449999999999998</v>
      </c>
      <c r="AM1526" s="134">
        <v>6.8150000000000004</v>
      </c>
      <c r="AN1526" s="134">
        <v>1.9610000000000001</v>
      </c>
      <c r="AO1526" s="134">
        <v>0.29299999999999998</v>
      </c>
      <c r="AP1526" s="134">
        <v>5.5E-2</v>
      </c>
      <c r="AQ1526" s="134">
        <v>12.875</v>
      </c>
      <c r="AR1526" s="134">
        <v>12.75</v>
      </c>
      <c r="AS1526" s="134">
        <v>8.9999999999999993E-3</v>
      </c>
      <c r="AT1526" s="133" t="s">
        <v>1761</v>
      </c>
      <c r="AU1526" s="133" t="s">
        <v>7077</v>
      </c>
      <c r="AV1526" s="133" t="s">
        <v>9601</v>
      </c>
      <c r="AW1526" s="133" t="s">
        <v>9630</v>
      </c>
    </row>
    <row r="1527" spans="1:49" x14ac:dyDescent="0.25">
      <c r="A1527" s="80" t="s">
        <v>1779</v>
      </c>
      <c r="B1527" s="80" t="s">
        <v>1790</v>
      </c>
      <c r="C1527" s="80" t="s">
        <v>9780</v>
      </c>
      <c r="D1527" s="80" t="s">
        <v>9730</v>
      </c>
      <c r="E1527" s="80" t="s">
        <v>1788</v>
      </c>
      <c r="F1527" s="80" t="s">
        <v>9731</v>
      </c>
      <c r="G1527" s="80" t="s">
        <v>9668</v>
      </c>
      <c r="H1527" s="80" t="s">
        <v>9732</v>
      </c>
      <c r="I1527" s="80" t="s">
        <v>5377</v>
      </c>
      <c r="K1527" s="80" t="s">
        <v>1820</v>
      </c>
      <c r="L1527" s="80" t="s">
        <v>1365</v>
      </c>
      <c r="M1527" s="80" t="s">
        <v>2855</v>
      </c>
      <c r="N1527" s="80" t="s">
        <v>3439</v>
      </c>
      <c r="O1527" s="80" t="s">
        <v>3720</v>
      </c>
      <c r="P1527" s="80" t="s">
        <v>4962</v>
      </c>
      <c r="Q1527" s="80" t="s">
        <v>5374</v>
      </c>
      <c r="R1527" s="80" t="s">
        <v>6440</v>
      </c>
      <c r="S1527" s="80" t="s">
        <v>1765</v>
      </c>
      <c r="T1527" s="80" t="s">
        <v>1757</v>
      </c>
      <c r="U1527" s="110">
        <v>6.2</v>
      </c>
      <c r="V1527" s="110">
        <v>37.200000000000003</v>
      </c>
      <c r="W1527" s="91">
        <v>1.55</v>
      </c>
      <c r="X1527" s="91">
        <v>18.600000000000001</v>
      </c>
      <c r="Y1527" s="110" t="s">
        <v>7087</v>
      </c>
      <c r="Z1527" s="110" t="s">
        <v>1</v>
      </c>
      <c r="AB1527" s="133" t="s">
        <v>8150</v>
      </c>
      <c r="AC1527" s="133" t="s">
        <v>8150</v>
      </c>
      <c r="AD1527" s="133" t="s">
        <v>1759</v>
      </c>
      <c r="AE1527" s="79">
        <v>12</v>
      </c>
      <c r="AF1527" s="79" t="s">
        <v>11113</v>
      </c>
      <c r="AG1527" s="134">
        <v>0.625</v>
      </c>
      <c r="AH1527" s="134">
        <v>6.5</v>
      </c>
      <c r="AI1527" s="134">
        <v>6.5</v>
      </c>
      <c r="AJ1527" s="134">
        <v>0.13900000000000001</v>
      </c>
      <c r="AK1527" s="134">
        <v>10.845000000000001</v>
      </c>
      <c r="AL1527" s="134">
        <v>6.8449999999999998</v>
      </c>
      <c r="AM1527" s="134">
        <v>6.8150000000000004</v>
      </c>
      <c r="AN1527" s="134">
        <v>1.9610000000000001</v>
      </c>
      <c r="AO1527" s="134">
        <v>0.29299999999999998</v>
      </c>
      <c r="AP1527" s="134">
        <v>5.5E-2</v>
      </c>
      <c r="AQ1527" s="134">
        <v>12.875</v>
      </c>
      <c r="AR1527" s="134">
        <v>12.75</v>
      </c>
      <c r="AS1527" s="134">
        <v>8.9999999999999993E-3</v>
      </c>
      <c r="AT1527" s="133" t="s">
        <v>1761</v>
      </c>
      <c r="AU1527" s="133" t="s">
        <v>7077</v>
      </c>
      <c r="AV1527" s="133" t="s">
        <v>9601</v>
      </c>
      <c r="AW1527" s="133" t="s">
        <v>9630</v>
      </c>
    </row>
    <row r="1528" spans="1:49" x14ac:dyDescent="0.25">
      <c r="A1528" s="80" t="s">
        <v>1779</v>
      </c>
      <c r="B1528" s="80" t="s">
        <v>1784</v>
      </c>
      <c r="C1528" s="80" t="s">
        <v>10264</v>
      </c>
      <c r="D1528" s="80" t="s">
        <v>10265</v>
      </c>
      <c r="E1528" s="80" t="s">
        <v>1793</v>
      </c>
      <c r="F1528" s="80" t="s">
        <v>10266</v>
      </c>
      <c r="G1528" s="80" t="s">
        <v>9700</v>
      </c>
      <c r="H1528" s="80" t="s">
        <v>10267</v>
      </c>
      <c r="I1528" s="80" t="s">
        <v>5376</v>
      </c>
      <c r="K1528" s="80" t="s">
        <v>1820</v>
      </c>
      <c r="L1528" s="80" t="s">
        <v>941</v>
      </c>
      <c r="M1528" s="80" t="s">
        <v>2543</v>
      </c>
      <c r="N1528" s="80" t="s">
        <v>3415</v>
      </c>
      <c r="O1528" s="80" t="s">
        <v>3693</v>
      </c>
      <c r="P1528" s="80" t="s">
        <v>4673</v>
      </c>
      <c r="Q1528" s="80" t="s">
        <v>5374</v>
      </c>
      <c r="R1528" s="80" t="s">
        <v>6109</v>
      </c>
      <c r="S1528" s="80" t="s">
        <v>1759</v>
      </c>
      <c r="T1528" s="80" t="s">
        <v>1758</v>
      </c>
      <c r="U1528" s="110">
        <v>9.9499999999999993</v>
      </c>
      <c r="V1528" s="110">
        <v>29.85</v>
      </c>
      <c r="W1528" s="91">
        <v>2.4874999999999998</v>
      </c>
      <c r="X1528" s="91">
        <v>14.925000000000001</v>
      </c>
      <c r="Y1528" s="110" t="s">
        <v>7087</v>
      </c>
      <c r="Z1528" s="110" t="s">
        <v>1</v>
      </c>
      <c r="AB1528" s="133" t="s">
        <v>7818</v>
      </c>
      <c r="AC1528" s="133" t="s">
        <v>7818</v>
      </c>
      <c r="AD1528" s="133" t="s">
        <v>1759</v>
      </c>
      <c r="AE1528" s="79">
        <v>6</v>
      </c>
      <c r="AF1528" s="79" t="s">
        <v>11092</v>
      </c>
      <c r="AG1528" s="134">
        <v>0.3</v>
      </c>
      <c r="AH1528" s="134">
        <v>7.5</v>
      </c>
      <c r="AI1528" s="134">
        <v>14.5</v>
      </c>
      <c r="AJ1528" s="134">
        <v>0.22800000000000001</v>
      </c>
      <c r="AK1528" s="134">
        <v>14.824999999999999</v>
      </c>
      <c r="AL1528" s="134">
        <v>8.4499999999999993</v>
      </c>
      <c r="AM1528" s="134">
        <v>5.125</v>
      </c>
      <c r="AN1528" s="134">
        <v>1.8080000000000001</v>
      </c>
      <c r="AO1528" s="134">
        <v>0.372</v>
      </c>
      <c r="AP1528" s="134">
        <v>0.01</v>
      </c>
      <c r="AQ1528" s="134">
        <v>102</v>
      </c>
      <c r="AR1528" s="134">
        <v>54</v>
      </c>
      <c r="AS1528" s="134"/>
      <c r="AT1528" s="133" t="s">
        <v>7066</v>
      </c>
      <c r="AU1528" s="133" t="s">
        <v>7075</v>
      </c>
      <c r="AV1528" s="133" t="s">
        <v>9601</v>
      </c>
      <c r="AW1528" s="133" t="s">
        <v>9630</v>
      </c>
    </row>
    <row r="1529" spans="1:49" x14ac:dyDescent="0.25">
      <c r="A1529" s="80" t="s">
        <v>1776</v>
      </c>
      <c r="B1529" s="80" t="s">
        <v>1803</v>
      </c>
      <c r="C1529" s="80" t="s">
        <v>10578</v>
      </c>
      <c r="D1529" s="80" t="s">
        <v>10579</v>
      </c>
      <c r="E1529" s="80" t="s">
        <v>1767</v>
      </c>
      <c r="F1529" s="80" t="s">
        <v>9920</v>
      </c>
      <c r="G1529" s="80" t="s">
        <v>9677</v>
      </c>
      <c r="H1529" s="80" t="s">
        <v>9921</v>
      </c>
      <c r="I1529" s="80" t="s">
        <v>5377</v>
      </c>
      <c r="K1529" s="80" t="s">
        <v>13933</v>
      </c>
      <c r="L1529" s="80" t="s">
        <v>1753</v>
      </c>
      <c r="M1529" s="80" t="s">
        <v>3280</v>
      </c>
      <c r="N1529" s="80" t="s">
        <v>3482</v>
      </c>
      <c r="O1529" s="80" t="s">
        <v>3523</v>
      </c>
      <c r="P1529" s="80" t="s">
        <v>14095</v>
      </c>
      <c r="Q1529" s="80" t="s">
        <v>5374</v>
      </c>
      <c r="R1529" s="80" t="s">
        <v>6879</v>
      </c>
      <c r="S1529" s="80" t="s">
        <v>1760</v>
      </c>
      <c r="T1529" s="80" t="s">
        <v>1757</v>
      </c>
      <c r="U1529" s="110">
        <v>6.2</v>
      </c>
      <c r="V1529" s="110">
        <v>37.200000000000003</v>
      </c>
      <c r="W1529" s="91">
        <v>1.55</v>
      </c>
      <c r="X1529" s="91">
        <v>18.600000000000001</v>
      </c>
      <c r="Y1529" s="110" t="s">
        <v>7087</v>
      </c>
      <c r="Z1529" s="110" t="s">
        <v>1</v>
      </c>
      <c r="AB1529" s="133" t="s">
        <v>8589</v>
      </c>
      <c r="AC1529" s="133" t="s">
        <v>8589</v>
      </c>
      <c r="AD1529" s="133" t="s">
        <v>1759</v>
      </c>
      <c r="AE1529" s="79">
        <v>12</v>
      </c>
      <c r="AF1529" s="79" t="s">
        <v>11145</v>
      </c>
      <c r="AG1529" s="134">
        <v>0.75</v>
      </c>
      <c r="AH1529" s="134">
        <v>8.875</v>
      </c>
      <c r="AI1529" s="134">
        <v>8.875</v>
      </c>
      <c r="AJ1529" s="134">
        <v>0.22500000000000001</v>
      </c>
      <c r="AK1529" s="134">
        <v>9.2200000000000006</v>
      </c>
      <c r="AL1529" s="134">
        <v>7.97</v>
      </c>
      <c r="AM1529" s="134">
        <v>9.44</v>
      </c>
      <c r="AN1529" s="134">
        <v>3.1</v>
      </c>
      <c r="AO1529" s="134">
        <v>0.40100000000000002</v>
      </c>
      <c r="AP1529" s="134">
        <v>0.5</v>
      </c>
      <c r="AQ1529" s="134">
        <v>8.75</v>
      </c>
      <c r="AR1529" s="134">
        <v>8.75</v>
      </c>
      <c r="AS1529" s="134">
        <v>0.03</v>
      </c>
      <c r="AT1529" s="133" t="s">
        <v>1761</v>
      </c>
      <c r="AU1529" s="133" t="s">
        <v>7065</v>
      </c>
      <c r="AV1529" s="133" t="s">
        <v>9603</v>
      </c>
      <c r="AW1529" s="133" t="s">
        <v>9630</v>
      </c>
    </row>
    <row r="1530" spans="1:49" x14ac:dyDescent="0.25">
      <c r="A1530" s="80" t="s">
        <v>1779</v>
      </c>
      <c r="B1530" s="80" t="s">
        <v>1809</v>
      </c>
      <c r="C1530" s="80" t="s">
        <v>9564</v>
      </c>
      <c r="D1530" s="80" t="s">
        <v>9742</v>
      </c>
      <c r="E1530" s="80" t="s">
        <v>1788</v>
      </c>
      <c r="F1530" s="80" t="s">
        <v>9743</v>
      </c>
      <c r="G1530" s="80" t="s">
        <v>9744</v>
      </c>
      <c r="H1530" s="80" t="s">
        <v>9732</v>
      </c>
      <c r="I1530" s="80" t="s">
        <v>5377</v>
      </c>
      <c r="K1530" s="80" t="s">
        <v>1820</v>
      </c>
      <c r="L1530" s="80" t="s">
        <v>1189</v>
      </c>
      <c r="M1530" s="80" t="s">
        <v>2881</v>
      </c>
      <c r="N1530" s="80" t="s">
        <v>3442</v>
      </c>
      <c r="O1530" s="80" t="s">
        <v>3537</v>
      </c>
      <c r="P1530" s="80" t="s">
        <v>4990</v>
      </c>
      <c r="Q1530" s="80" t="s">
        <v>5374</v>
      </c>
      <c r="R1530" s="80" t="s">
        <v>6468</v>
      </c>
      <c r="S1530" s="80" t="s">
        <v>1765</v>
      </c>
      <c r="T1530" s="80" t="s">
        <v>1757</v>
      </c>
      <c r="U1530" s="110">
        <v>5.05</v>
      </c>
      <c r="V1530" s="110">
        <v>30.3</v>
      </c>
      <c r="W1530" s="91">
        <v>1.2625</v>
      </c>
      <c r="X1530" s="91">
        <v>15.15</v>
      </c>
      <c r="Y1530" s="110" t="s">
        <v>7087</v>
      </c>
      <c r="Z1530" s="110" t="s">
        <v>1</v>
      </c>
      <c r="AB1530" s="133" t="s">
        <v>8178</v>
      </c>
      <c r="AC1530" s="133" t="s">
        <v>8178</v>
      </c>
      <c r="AD1530" s="133" t="s">
        <v>1759</v>
      </c>
      <c r="AE1530" s="79">
        <v>12</v>
      </c>
      <c r="AF1530" s="79" t="s">
        <v>11127</v>
      </c>
      <c r="AG1530" s="134">
        <v>0.625</v>
      </c>
      <c r="AH1530" s="134">
        <v>5</v>
      </c>
      <c r="AI1530" s="134">
        <v>5</v>
      </c>
      <c r="AJ1530" s="134">
        <v>0.09</v>
      </c>
      <c r="AK1530" s="134">
        <v>10.125</v>
      </c>
      <c r="AL1530" s="134">
        <v>5.375</v>
      </c>
      <c r="AM1530" s="134">
        <v>5.5</v>
      </c>
      <c r="AN1530" s="134">
        <v>1.25</v>
      </c>
      <c r="AO1530" s="134">
        <v>0.17299999999999999</v>
      </c>
      <c r="AP1530" s="134">
        <v>5.5E-2</v>
      </c>
      <c r="AQ1530" s="134">
        <v>10</v>
      </c>
      <c r="AR1530" s="134">
        <v>10</v>
      </c>
      <c r="AS1530" s="134">
        <v>6.0000000000000001E-3</v>
      </c>
      <c r="AT1530" s="133" t="s">
        <v>1768</v>
      </c>
      <c r="AU1530" s="133" t="s">
        <v>1760</v>
      </c>
      <c r="AV1530" s="133" t="s">
        <v>9601</v>
      </c>
      <c r="AW1530" s="133" t="s">
        <v>9630</v>
      </c>
    </row>
    <row r="1531" spans="1:49" x14ac:dyDescent="0.25">
      <c r="A1531" s="80" t="s">
        <v>1800</v>
      </c>
      <c r="B1531" s="80" t="s">
        <v>1813</v>
      </c>
      <c r="C1531" s="80" t="s">
        <v>10227</v>
      </c>
      <c r="D1531" s="80" t="s">
        <v>10228</v>
      </c>
      <c r="E1531" s="80" t="s">
        <v>1767</v>
      </c>
      <c r="F1531" s="80" t="s">
        <v>9694</v>
      </c>
      <c r="G1531" s="80" t="s">
        <v>9695</v>
      </c>
      <c r="H1531" s="80" t="s">
        <v>9696</v>
      </c>
      <c r="I1531" s="80" t="s">
        <v>5377</v>
      </c>
      <c r="K1531" s="80" t="s">
        <v>12342</v>
      </c>
      <c r="L1531" s="80" t="s">
        <v>12285</v>
      </c>
      <c r="M1531" s="80" t="s">
        <v>12853</v>
      </c>
      <c r="N1531" s="80" t="s">
        <v>12846</v>
      </c>
      <c r="O1531" s="80" t="s">
        <v>3527</v>
      </c>
      <c r="P1531" s="80" t="s">
        <v>14096</v>
      </c>
      <c r="Q1531" s="80" t="s">
        <v>5374</v>
      </c>
      <c r="R1531" s="80" t="s">
        <v>12854</v>
      </c>
      <c r="S1531" s="80" t="s">
        <v>1760</v>
      </c>
      <c r="T1531" s="80" t="s">
        <v>1757</v>
      </c>
      <c r="U1531" s="110">
        <v>5</v>
      </c>
      <c r="V1531" s="110">
        <v>30</v>
      </c>
      <c r="W1531" s="91">
        <v>1.25</v>
      </c>
      <c r="X1531" s="91">
        <v>15</v>
      </c>
      <c r="Y1531" s="110" t="s">
        <v>7087</v>
      </c>
      <c r="Z1531" s="110" t="s">
        <v>1</v>
      </c>
      <c r="AB1531" s="133" t="s">
        <v>13127</v>
      </c>
      <c r="AC1531" s="133" t="s">
        <v>13127</v>
      </c>
      <c r="AD1531" s="133" t="s">
        <v>1759</v>
      </c>
      <c r="AE1531" s="79">
        <v>12</v>
      </c>
      <c r="AF1531" s="79" t="s">
        <v>11091</v>
      </c>
      <c r="AG1531" s="134">
        <v>0.625</v>
      </c>
      <c r="AH1531" s="134">
        <v>6.875</v>
      </c>
      <c r="AI1531" s="134">
        <v>6.875</v>
      </c>
      <c r="AJ1531" s="134">
        <v>0.13100000000000001</v>
      </c>
      <c r="AK1531" s="134">
        <v>7.22</v>
      </c>
      <c r="AL1531" s="134">
        <v>6.8449999999999998</v>
      </c>
      <c r="AM1531" s="134">
        <v>7.44</v>
      </c>
      <c r="AN1531" s="134">
        <v>1.782</v>
      </c>
      <c r="AO1531" s="134">
        <v>0.21299999999999999</v>
      </c>
      <c r="AP1531" s="134">
        <v>0.5</v>
      </c>
      <c r="AQ1531" s="134">
        <v>6.75</v>
      </c>
      <c r="AR1531" s="134">
        <v>6.75</v>
      </c>
      <c r="AS1531" s="134">
        <v>1.6E-2</v>
      </c>
      <c r="AT1531" s="133" t="s">
        <v>9573</v>
      </c>
      <c r="AU1531" s="133" t="s">
        <v>1758</v>
      </c>
      <c r="AV1531" s="133" t="s">
        <v>9603</v>
      </c>
      <c r="AW1531" s="133" t="s">
        <v>9630</v>
      </c>
    </row>
    <row r="1532" spans="1:49" x14ac:dyDescent="0.25">
      <c r="A1532" s="80" t="s">
        <v>1776</v>
      </c>
      <c r="B1532" s="80" t="s">
        <v>1803</v>
      </c>
      <c r="C1532" s="80" t="s">
        <v>10600</v>
      </c>
      <c r="D1532" s="80" t="s">
        <v>10601</v>
      </c>
      <c r="E1532" s="80" t="s">
        <v>1811</v>
      </c>
      <c r="F1532" s="80" t="s">
        <v>10602</v>
      </c>
      <c r="G1532" s="80" t="s">
        <v>9685</v>
      </c>
      <c r="H1532" s="80" t="s">
        <v>10603</v>
      </c>
      <c r="I1532" s="80" t="s">
        <v>5376</v>
      </c>
      <c r="K1532" s="80" t="s">
        <v>13933</v>
      </c>
      <c r="L1532" s="80" t="s">
        <v>1754</v>
      </c>
      <c r="M1532" s="80" t="s">
        <v>3281</v>
      </c>
      <c r="N1532" s="80" t="s">
        <v>3482</v>
      </c>
      <c r="O1532" s="80" t="s">
        <v>3859</v>
      </c>
      <c r="P1532" s="80" t="s">
        <v>14097</v>
      </c>
      <c r="Q1532" s="80" t="s">
        <v>5374</v>
      </c>
      <c r="R1532" s="80" t="s">
        <v>6880</v>
      </c>
      <c r="S1532" s="80" t="s">
        <v>1760</v>
      </c>
      <c r="T1532" s="80" t="s">
        <v>1757</v>
      </c>
      <c r="U1532" s="110">
        <v>8.9</v>
      </c>
      <c r="V1532" s="110">
        <v>53.4</v>
      </c>
      <c r="W1532" s="91">
        <v>3.1150000000000002</v>
      </c>
      <c r="X1532" s="91">
        <v>37.380000000000003</v>
      </c>
      <c r="Y1532" s="110" t="s">
        <v>7087</v>
      </c>
      <c r="Z1532" s="110" t="s">
        <v>1</v>
      </c>
      <c r="AB1532" s="133" t="s">
        <v>8590</v>
      </c>
      <c r="AC1532" s="133" t="s">
        <v>8590</v>
      </c>
      <c r="AD1532" s="133" t="s">
        <v>1759</v>
      </c>
      <c r="AE1532" s="79">
        <v>12</v>
      </c>
      <c r="AF1532" s="79" t="s">
        <v>11315</v>
      </c>
      <c r="AG1532" s="134">
        <v>1.25</v>
      </c>
      <c r="AH1532" s="134">
        <v>12.125</v>
      </c>
      <c r="AI1532" s="134">
        <v>9.25</v>
      </c>
      <c r="AJ1532" s="134">
        <v>0.438</v>
      </c>
      <c r="AK1532" s="134">
        <v>14</v>
      </c>
      <c r="AL1532" s="134">
        <v>12.563000000000001</v>
      </c>
      <c r="AM1532" s="134">
        <v>10.125</v>
      </c>
      <c r="AN1532" s="134">
        <v>6.1159999999999997</v>
      </c>
      <c r="AO1532" s="134">
        <v>1.0309999999999999</v>
      </c>
      <c r="AP1532" s="134">
        <v>1</v>
      </c>
      <c r="AQ1532" s="134">
        <v>12</v>
      </c>
      <c r="AR1532" s="134">
        <v>9.25</v>
      </c>
      <c r="AS1532" s="134">
        <v>6.9000000000000006E-2</v>
      </c>
      <c r="AT1532" s="133" t="s">
        <v>7075</v>
      </c>
      <c r="AU1532" s="133" t="s">
        <v>1764</v>
      </c>
      <c r="AV1532" s="133" t="s">
        <v>9603</v>
      </c>
      <c r="AW1532" s="133" t="s">
        <v>9630</v>
      </c>
    </row>
    <row r="1533" spans="1:49" x14ac:dyDescent="0.25">
      <c r="A1533" s="80" t="s">
        <v>1779</v>
      </c>
      <c r="B1533" s="80" t="s">
        <v>1809</v>
      </c>
      <c r="C1533" s="80" t="s">
        <v>9790</v>
      </c>
      <c r="D1533" s="80" t="s">
        <v>9791</v>
      </c>
      <c r="E1533" s="80" t="s">
        <v>1785</v>
      </c>
      <c r="F1533" s="80" t="s">
        <v>9792</v>
      </c>
      <c r="G1533" s="80" t="s">
        <v>9726</v>
      </c>
      <c r="H1533" s="80" t="s">
        <v>9793</v>
      </c>
      <c r="I1533" s="80" t="s">
        <v>5377</v>
      </c>
      <c r="K1533" s="80" t="s">
        <v>1820</v>
      </c>
      <c r="L1533" s="80" t="s">
        <v>1426</v>
      </c>
      <c r="M1533" s="80" t="s">
        <v>2883</v>
      </c>
      <c r="N1533" s="80" t="s">
        <v>3442</v>
      </c>
      <c r="O1533" s="80" t="s">
        <v>3673</v>
      </c>
      <c r="P1533" s="80" t="s">
        <v>4992</v>
      </c>
      <c r="Q1533" s="80" t="s">
        <v>5374</v>
      </c>
      <c r="R1533" s="80" t="s">
        <v>6470</v>
      </c>
      <c r="S1533" s="80" t="s">
        <v>1760</v>
      </c>
      <c r="T1533" s="80" t="s">
        <v>1757</v>
      </c>
      <c r="U1533" s="110">
        <v>5.7</v>
      </c>
      <c r="V1533" s="110">
        <v>34.200000000000003</v>
      </c>
      <c r="W1533" s="91">
        <v>1.8952500000000001</v>
      </c>
      <c r="X1533" s="91">
        <v>22.742999999999999</v>
      </c>
      <c r="Y1533" s="110" t="s">
        <v>14933</v>
      </c>
      <c r="Z1533" s="110" t="s">
        <v>1</v>
      </c>
      <c r="AB1533" s="133" t="s">
        <v>8180</v>
      </c>
      <c r="AC1533" s="133" t="s">
        <v>8180</v>
      </c>
      <c r="AD1533" s="133" t="s">
        <v>1759</v>
      </c>
      <c r="AE1533" s="79">
        <v>12</v>
      </c>
      <c r="AF1533" s="79" t="s">
        <v>11098</v>
      </c>
      <c r="AG1533" s="134">
        <v>3.15</v>
      </c>
      <c r="AH1533" s="134">
        <v>3.15</v>
      </c>
      <c r="AI1533" s="134">
        <v>5.51</v>
      </c>
      <c r="AJ1533" s="134">
        <v>0.153</v>
      </c>
      <c r="AK1533" s="134">
        <v>10.4</v>
      </c>
      <c r="AL1533" s="134">
        <v>6.69</v>
      </c>
      <c r="AM1533" s="134">
        <v>8.4600000000000009</v>
      </c>
      <c r="AN1533" s="134">
        <v>1.91</v>
      </c>
      <c r="AO1533" s="134">
        <v>0.34100000000000003</v>
      </c>
      <c r="AP1533" s="134">
        <v>3.125</v>
      </c>
      <c r="AQ1533" s="134">
        <v>3.125</v>
      </c>
      <c r="AR1533" s="134">
        <v>3.75</v>
      </c>
      <c r="AS1533" s="134"/>
      <c r="AT1533" s="133" t="s">
        <v>7080</v>
      </c>
      <c r="AU1533" s="133" t="s">
        <v>7065</v>
      </c>
      <c r="AV1533" s="133" t="s">
        <v>9608</v>
      </c>
      <c r="AW1533" s="133" t="s">
        <v>9629</v>
      </c>
    </row>
    <row r="1534" spans="1:49" x14ac:dyDescent="0.25">
      <c r="A1534" s="80" t="s">
        <v>1779</v>
      </c>
      <c r="B1534" s="80" t="s">
        <v>1784</v>
      </c>
      <c r="C1534" s="80" t="s">
        <v>10295</v>
      </c>
      <c r="D1534" s="80" t="s">
        <v>10296</v>
      </c>
      <c r="E1534" s="80" t="s">
        <v>1788</v>
      </c>
      <c r="F1534" s="80" t="s">
        <v>10297</v>
      </c>
      <c r="G1534" s="80" t="s">
        <v>9677</v>
      </c>
      <c r="H1534" s="80" t="s">
        <v>10298</v>
      </c>
      <c r="I1534" s="80" t="s">
        <v>5376</v>
      </c>
      <c r="K1534" s="80" t="s">
        <v>12328</v>
      </c>
      <c r="L1534" s="80" t="s">
        <v>1212</v>
      </c>
      <c r="M1534" s="80" t="s">
        <v>13217</v>
      </c>
      <c r="N1534" s="80" t="s">
        <v>3416</v>
      </c>
      <c r="O1534" s="80" t="s">
        <v>3723</v>
      </c>
      <c r="P1534" s="80" t="s">
        <v>4682</v>
      </c>
      <c r="Q1534" s="80" t="s">
        <v>5374</v>
      </c>
      <c r="R1534" s="80" t="s">
        <v>6120</v>
      </c>
      <c r="S1534" s="80" t="s">
        <v>1760</v>
      </c>
      <c r="T1534" s="80" t="s">
        <v>1757</v>
      </c>
      <c r="U1534" s="110">
        <v>8</v>
      </c>
      <c r="V1534" s="110">
        <v>48</v>
      </c>
      <c r="W1534" s="91">
        <v>2.8</v>
      </c>
      <c r="X1534" s="91">
        <v>33.6</v>
      </c>
      <c r="Y1534" s="110" t="s">
        <v>7087</v>
      </c>
      <c r="Z1534" s="110" t="s">
        <v>1</v>
      </c>
      <c r="AB1534" s="133" t="s">
        <v>7829</v>
      </c>
      <c r="AC1534" s="133" t="s">
        <v>9165</v>
      </c>
      <c r="AD1534" s="133" t="s">
        <v>1759</v>
      </c>
      <c r="AE1534" s="79">
        <v>12</v>
      </c>
      <c r="AF1534" s="79" t="s">
        <v>11145</v>
      </c>
      <c r="AG1534" s="134">
        <v>0.75</v>
      </c>
      <c r="AH1534" s="134">
        <v>8.875</v>
      </c>
      <c r="AI1534" s="134">
        <v>8.875</v>
      </c>
      <c r="AJ1534" s="134">
        <v>0.22500000000000001</v>
      </c>
      <c r="AK1534" s="134">
        <v>9.2200000000000006</v>
      </c>
      <c r="AL1534" s="134">
        <v>7.97</v>
      </c>
      <c r="AM1534" s="134">
        <v>9.44</v>
      </c>
      <c r="AN1534" s="134">
        <v>3.1</v>
      </c>
      <c r="AO1534" s="134">
        <v>0.40100000000000002</v>
      </c>
      <c r="AP1534" s="134">
        <v>0.5</v>
      </c>
      <c r="AQ1534" s="134">
        <v>8.75</v>
      </c>
      <c r="AR1534" s="134">
        <v>8.75</v>
      </c>
      <c r="AS1534" s="134"/>
      <c r="AT1534" s="133" t="s">
        <v>1761</v>
      </c>
      <c r="AU1534" s="133" t="s">
        <v>7065</v>
      </c>
      <c r="AV1534" s="133" t="s">
        <v>9603</v>
      </c>
      <c r="AW1534" s="133" t="s">
        <v>9630</v>
      </c>
    </row>
    <row r="1535" spans="1:49" x14ac:dyDescent="0.25">
      <c r="A1535" s="80" t="s">
        <v>1800</v>
      </c>
      <c r="B1535" s="80" t="s">
        <v>1813</v>
      </c>
      <c r="C1535" s="80" t="s">
        <v>10225</v>
      </c>
      <c r="D1535" s="80" t="s">
        <v>10226</v>
      </c>
      <c r="E1535" s="80" t="s">
        <v>1767</v>
      </c>
      <c r="F1535" s="80" t="s">
        <v>9920</v>
      </c>
      <c r="G1535" s="80" t="s">
        <v>9677</v>
      </c>
      <c r="H1535" s="80" t="s">
        <v>9921</v>
      </c>
      <c r="I1535" s="80" t="s">
        <v>5377</v>
      </c>
      <c r="K1535" s="80" t="s">
        <v>12342</v>
      </c>
      <c r="L1535" s="80" t="s">
        <v>12286</v>
      </c>
      <c r="M1535" s="80" t="s">
        <v>12855</v>
      </c>
      <c r="N1535" s="80" t="s">
        <v>12846</v>
      </c>
      <c r="O1535" s="80" t="s">
        <v>3523</v>
      </c>
      <c r="P1535" s="80" t="s">
        <v>14098</v>
      </c>
      <c r="Q1535" s="80" t="s">
        <v>5374</v>
      </c>
      <c r="R1535" s="80" t="s">
        <v>12856</v>
      </c>
      <c r="S1535" s="80" t="s">
        <v>1760</v>
      </c>
      <c r="T1535" s="80" t="s">
        <v>1757</v>
      </c>
      <c r="U1535" s="110">
        <v>6.2</v>
      </c>
      <c r="V1535" s="110">
        <v>37.200000000000003</v>
      </c>
      <c r="W1535" s="91">
        <v>1.55</v>
      </c>
      <c r="X1535" s="91">
        <v>18.600000000000001</v>
      </c>
      <c r="Y1535" s="110" t="s">
        <v>7087</v>
      </c>
      <c r="Z1535" s="110" t="s">
        <v>1</v>
      </c>
      <c r="AB1535" s="133" t="s">
        <v>13128</v>
      </c>
      <c r="AC1535" s="133" t="s">
        <v>13128</v>
      </c>
      <c r="AD1535" s="133" t="s">
        <v>1759</v>
      </c>
      <c r="AE1535" s="79">
        <v>12</v>
      </c>
      <c r="AF1535" s="79" t="s">
        <v>11145</v>
      </c>
      <c r="AG1535" s="134">
        <v>0.75</v>
      </c>
      <c r="AH1535" s="134">
        <v>8.875</v>
      </c>
      <c r="AI1535" s="134">
        <v>8.875</v>
      </c>
      <c r="AJ1535" s="134">
        <v>0.22500000000000001</v>
      </c>
      <c r="AK1535" s="134">
        <v>9.2200000000000006</v>
      </c>
      <c r="AL1535" s="134">
        <v>7.97</v>
      </c>
      <c r="AM1535" s="134">
        <v>9.44</v>
      </c>
      <c r="AN1535" s="134">
        <v>3.1</v>
      </c>
      <c r="AO1535" s="134">
        <v>0.40100000000000002</v>
      </c>
      <c r="AP1535" s="134">
        <v>0.5</v>
      </c>
      <c r="AQ1535" s="134">
        <v>8.75</v>
      </c>
      <c r="AR1535" s="134">
        <v>8.75</v>
      </c>
      <c r="AS1535" s="134">
        <v>0.03</v>
      </c>
      <c r="AT1535" s="133" t="s">
        <v>1761</v>
      </c>
      <c r="AU1535" s="133" t="s">
        <v>7065</v>
      </c>
      <c r="AV1535" s="133" t="s">
        <v>9603</v>
      </c>
      <c r="AW1535" s="133" t="s">
        <v>9630</v>
      </c>
    </row>
    <row r="1536" spans="1:49" x14ac:dyDescent="0.25">
      <c r="A1536" s="80" t="s">
        <v>1779</v>
      </c>
      <c r="B1536" s="80" t="s">
        <v>1790</v>
      </c>
      <c r="C1536" s="80" t="s">
        <v>9780</v>
      </c>
      <c r="D1536" s="80" t="s">
        <v>9730</v>
      </c>
      <c r="E1536" s="80" t="s">
        <v>1788</v>
      </c>
      <c r="F1536" s="80" t="s">
        <v>9731</v>
      </c>
      <c r="G1536" s="80" t="s">
        <v>9668</v>
      </c>
      <c r="H1536" s="80" t="s">
        <v>9732</v>
      </c>
      <c r="I1536" s="80" t="s">
        <v>5377</v>
      </c>
      <c r="K1536" s="80" t="s">
        <v>1820</v>
      </c>
      <c r="L1536" s="80" t="s">
        <v>1008</v>
      </c>
      <c r="M1536" s="80" t="s">
        <v>2858</v>
      </c>
      <c r="N1536" s="80" t="s">
        <v>3439</v>
      </c>
      <c r="O1536" s="80" t="s">
        <v>3853</v>
      </c>
      <c r="P1536" s="80" t="s">
        <v>4965</v>
      </c>
      <c r="Q1536" s="80" t="s">
        <v>5374</v>
      </c>
      <c r="R1536" s="80" t="s">
        <v>6443</v>
      </c>
      <c r="S1536" s="80" t="s">
        <v>1765</v>
      </c>
      <c r="T1536" s="80" t="s">
        <v>1757</v>
      </c>
      <c r="U1536" s="110">
        <v>6.2</v>
      </c>
      <c r="V1536" s="110">
        <v>37.200000000000003</v>
      </c>
      <c r="W1536" s="91">
        <v>1.55</v>
      </c>
      <c r="X1536" s="91">
        <v>18.600000000000001</v>
      </c>
      <c r="Y1536" s="110" t="s">
        <v>7087</v>
      </c>
      <c r="Z1536" s="110" t="s">
        <v>1</v>
      </c>
      <c r="AB1536" s="133" t="s">
        <v>8153</v>
      </c>
      <c r="AC1536" s="133" t="s">
        <v>8153</v>
      </c>
      <c r="AD1536" s="133" t="s">
        <v>1759</v>
      </c>
      <c r="AE1536" s="79">
        <v>12</v>
      </c>
      <c r="AF1536" s="79" t="s">
        <v>11113</v>
      </c>
      <c r="AG1536" s="134">
        <v>0.625</v>
      </c>
      <c r="AH1536" s="134">
        <v>6.5</v>
      </c>
      <c r="AI1536" s="134">
        <v>6.5</v>
      </c>
      <c r="AJ1536" s="134">
        <v>0.13900000000000001</v>
      </c>
      <c r="AK1536" s="134">
        <v>10.845000000000001</v>
      </c>
      <c r="AL1536" s="134">
        <v>6.8449999999999998</v>
      </c>
      <c r="AM1536" s="134">
        <v>6.8150000000000004</v>
      </c>
      <c r="AN1536" s="134">
        <v>1.9610000000000001</v>
      </c>
      <c r="AO1536" s="134">
        <v>0.29299999999999998</v>
      </c>
      <c r="AP1536" s="134">
        <v>5.5E-2</v>
      </c>
      <c r="AQ1536" s="134">
        <v>12.875</v>
      </c>
      <c r="AR1536" s="134">
        <v>12.75</v>
      </c>
      <c r="AS1536" s="134">
        <v>8.9999999999999993E-3</v>
      </c>
      <c r="AT1536" s="133" t="s">
        <v>1761</v>
      </c>
      <c r="AU1536" s="133" t="s">
        <v>7077</v>
      </c>
      <c r="AV1536" s="133" t="s">
        <v>9601</v>
      </c>
      <c r="AW1536" s="133" t="s">
        <v>9630</v>
      </c>
    </row>
    <row r="1537" spans="1:49" x14ac:dyDescent="0.25">
      <c r="A1537" s="80" t="s">
        <v>1776</v>
      </c>
      <c r="B1537" s="80" t="s">
        <v>1803</v>
      </c>
      <c r="C1537" s="80" t="s">
        <v>9697</v>
      </c>
      <c r="D1537" s="80" t="s">
        <v>9698</v>
      </c>
      <c r="E1537" s="80" t="s">
        <v>1767</v>
      </c>
      <c r="F1537" s="80" t="s">
        <v>9699</v>
      </c>
      <c r="G1537" s="80" t="s">
        <v>9700</v>
      </c>
      <c r="H1537" s="80" t="s">
        <v>9701</v>
      </c>
      <c r="I1537" s="80" t="s">
        <v>5377</v>
      </c>
      <c r="K1537" s="80" t="s">
        <v>13933</v>
      </c>
      <c r="L1537" s="80" t="s">
        <v>1755</v>
      </c>
      <c r="M1537" s="80" t="s">
        <v>3282</v>
      </c>
      <c r="N1537" s="80" t="s">
        <v>3482</v>
      </c>
      <c r="O1537" s="80" t="s">
        <v>3860</v>
      </c>
      <c r="P1537" s="80" t="s">
        <v>14099</v>
      </c>
      <c r="Q1537" s="80" t="s">
        <v>5374</v>
      </c>
      <c r="R1537" s="80" t="s">
        <v>6881</v>
      </c>
      <c r="S1537" s="80" t="s">
        <v>1759</v>
      </c>
      <c r="T1537" s="80" t="s">
        <v>1757</v>
      </c>
      <c r="U1537" s="110">
        <v>9.6</v>
      </c>
      <c r="V1537" s="110">
        <v>57.6</v>
      </c>
      <c r="W1537" s="91">
        <v>2.4</v>
      </c>
      <c r="X1537" s="91">
        <v>28.8</v>
      </c>
      <c r="Y1537" s="110" t="s">
        <v>7087</v>
      </c>
      <c r="Z1537" s="110" t="s">
        <v>1</v>
      </c>
      <c r="AB1537" s="133" t="s">
        <v>8591</v>
      </c>
      <c r="AC1537" s="133" t="s">
        <v>8591</v>
      </c>
      <c r="AD1537" s="133" t="s">
        <v>1759</v>
      </c>
      <c r="AE1537" s="79">
        <v>12</v>
      </c>
      <c r="AF1537" s="79" t="s">
        <v>11152</v>
      </c>
      <c r="AG1537" s="134">
        <v>0.875</v>
      </c>
      <c r="AH1537" s="134">
        <v>7.5</v>
      </c>
      <c r="AI1537" s="134">
        <v>14.5</v>
      </c>
      <c r="AJ1537" s="134">
        <v>0.215</v>
      </c>
      <c r="AK1537" s="134">
        <v>14.824999999999999</v>
      </c>
      <c r="AL1537" s="134">
        <v>8.4499999999999993</v>
      </c>
      <c r="AM1537" s="134">
        <v>9.0250000000000004</v>
      </c>
      <c r="AN1537" s="134">
        <v>3.17</v>
      </c>
      <c r="AO1537" s="134">
        <v>0.65400000000000003</v>
      </c>
      <c r="AP1537" s="134">
        <v>0.1</v>
      </c>
      <c r="AQ1537" s="134">
        <v>54</v>
      </c>
      <c r="AR1537" s="134">
        <v>96</v>
      </c>
      <c r="AS1537" s="134"/>
      <c r="AT1537" s="133" t="s">
        <v>7070</v>
      </c>
      <c r="AU1537" s="133" t="s">
        <v>7065</v>
      </c>
      <c r="AV1537" s="133" t="s">
        <v>9601</v>
      </c>
      <c r="AW1537" s="133" t="s">
        <v>9630</v>
      </c>
    </row>
    <row r="1538" spans="1:49" x14ac:dyDescent="0.25">
      <c r="A1538" s="80" t="s">
        <v>1779</v>
      </c>
      <c r="B1538" s="80" t="s">
        <v>1784</v>
      </c>
      <c r="C1538" s="80" t="s">
        <v>10260</v>
      </c>
      <c r="D1538" s="80" t="s">
        <v>10261</v>
      </c>
      <c r="E1538" s="80" t="s">
        <v>1788</v>
      </c>
      <c r="F1538" s="80" t="s">
        <v>10262</v>
      </c>
      <c r="G1538" s="80" t="s">
        <v>9695</v>
      </c>
      <c r="H1538" s="80" t="s">
        <v>10263</v>
      </c>
      <c r="I1538" s="80" t="s">
        <v>5376</v>
      </c>
      <c r="K1538" s="80" t="s">
        <v>12328</v>
      </c>
      <c r="L1538" s="80" t="s">
        <v>1313</v>
      </c>
      <c r="M1538" s="80" t="s">
        <v>2559</v>
      </c>
      <c r="N1538" s="80" t="s">
        <v>3416</v>
      </c>
      <c r="O1538" s="80" t="s">
        <v>3722</v>
      </c>
      <c r="P1538" s="80" t="s">
        <v>4688</v>
      </c>
      <c r="Q1538" s="80" t="s">
        <v>5374</v>
      </c>
      <c r="R1538" s="80" t="s">
        <v>6126</v>
      </c>
      <c r="S1538" s="80" t="s">
        <v>1760</v>
      </c>
      <c r="T1538" s="80" t="s">
        <v>1757</v>
      </c>
      <c r="U1538" s="110">
        <v>5.95</v>
      </c>
      <c r="V1538" s="110">
        <v>35.700000000000003</v>
      </c>
      <c r="W1538" s="91">
        <v>2.0825</v>
      </c>
      <c r="X1538" s="91">
        <v>24.99</v>
      </c>
      <c r="Y1538" s="110" t="s">
        <v>7087</v>
      </c>
      <c r="Z1538" s="110" t="s">
        <v>1</v>
      </c>
      <c r="AB1538" s="133" t="s">
        <v>7835</v>
      </c>
      <c r="AC1538" s="133" t="s">
        <v>9169</v>
      </c>
      <c r="AD1538" s="133" t="s">
        <v>1759</v>
      </c>
      <c r="AE1538" s="79">
        <v>12</v>
      </c>
      <c r="AF1538" s="79" t="s">
        <v>11091</v>
      </c>
      <c r="AG1538" s="134">
        <v>0.625</v>
      </c>
      <c r="AH1538" s="134">
        <v>6.875</v>
      </c>
      <c r="AI1538" s="134">
        <v>6.875</v>
      </c>
      <c r="AJ1538" s="134">
        <v>0.13100000000000001</v>
      </c>
      <c r="AK1538" s="134">
        <v>7.22</v>
      </c>
      <c r="AL1538" s="134">
        <v>6.8449999999999998</v>
      </c>
      <c r="AM1538" s="134">
        <v>7.44</v>
      </c>
      <c r="AN1538" s="134">
        <v>1.782</v>
      </c>
      <c r="AO1538" s="134">
        <v>0.21299999999999999</v>
      </c>
      <c r="AP1538" s="134">
        <v>0.5</v>
      </c>
      <c r="AQ1538" s="134">
        <v>6.75</v>
      </c>
      <c r="AR1538" s="134">
        <v>6.75</v>
      </c>
      <c r="AS1538" s="134"/>
      <c r="AT1538" s="133" t="s">
        <v>9573</v>
      </c>
      <c r="AU1538" s="133" t="s">
        <v>1758</v>
      </c>
      <c r="AV1538" s="133" t="s">
        <v>9603</v>
      </c>
      <c r="AW1538" s="133" t="s">
        <v>9630</v>
      </c>
    </row>
    <row r="1539" spans="1:49" x14ac:dyDescent="0.25">
      <c r="A1539" s="80" t="s">
        <v>1800</v>
      </c>
      <c r="B1539" s="80" t="s">
        <v>1813</v>
      </c>
      <c r="C1539" s="80" t="s">
        <v>10600</v>
      </c>
      <c r="D1539" s="80" t="s">
        <v>10601</v>
      </c>
      <c r="E1539" s="80" t="s">
        <v>1811</v>
      </c>
      <c r="F1539" s="80" t="s">
        <v>10602</v>
      </c>
      <c r="G1539" s="80" t="s">
        <v>9685</v>
      </c>
      <c r="H1539" s="80" t="s">
        <v>10603</v>
      </c>
      <c r="I1539" s="80" t="s">
        <v>5376</v>
      </c>
      <c r="K1539" s="80" t="s">
        <v>12342</v>
      </c>
      <c r="L1539" s="80" t="s">
        <v>12287</v>
      </c>
      <c r="M1539" s="80" t="s">
        <v>12857</v>
      </c>
      <c r="N1539" s="80" t="s">
        <v>12846</v>
      </c>
      <c r="O1539" s="80" t="s">
        <v>3859</v>
      </c>
      <c r="P1539" s="80" t="s">
        <v>14100</v>
      </c>
      <c r="Q1539" s="80" t="s">
        <v>5374</v>
      </c>
      <c r="R1539" s="80" t="s">
        <v>12858</v>
      </c>
      <c r="S1539" s="80" t="s">
        <v>1760</v>
      </c>
      <c r="T1539" s="80" t="s">
        <v>1757</v>
      </c>
      <c r="U1539" s="110">
        <v>8.9</v>
      </c>
      <c r="V1539" s="110">
        <v>53.4</v>
      </c>
      <c r="W1539" s="91">
        <v>3.1150000000000002</v>
      </c>
      <c r="X1539" s="91">
        <v>37.380000000000003</v>
      </c>
      <c r="Y1539" s="110" t="s">
        <v>7087</v>
      </c>
      <c r="Z1539" s="110" t="s">
        <v>1</v>
      </c>
      <c r="AB1539" s="133" t="s">
        <v>13129</v>
      </c>
      <c r="AC1539" s="133" t="s">
        <v>13129</v>
      </c>
      <c r="AD1539" s="133" t="s">
        <v>1759</v>
      </c>
      <c r="AE1539" s="79">
        <v>12</v>
      </c>
      <c r="AF1539" s="79" t="s">
        <v>11315</v>
      </c>
      <c r="AG1539" s="134">
        <v>1.25</v>
      </c>
      <c r="AH1539" s="134">
        <v>12.125</v>
      </c>
      <c r="AI1539" s="134">
        <v>9.25</v>
      </c>
      <c r="AJ1539" s="134">
        <v>0.438</v>
      </c>
      <c r="AK1539" s="134">
        <v>14</v>
      </c>
      <c r="AL1539" s="134">
        <v>12.563000000000001</v>
      </c>
      <c r="AM1539" s="134">
        <v>10.125</v>
      </c>
      <c r="AN1539" s="134">
        <v>6.1159999999999997</v>
      </c>
      <c r="AO1539" s="134">
        <v>1.0309999999999999</v>
      </c>
      <c r="AP1539" s="134">
        <v>1</v>
      </c>
      <c r="AQ1539" s="134">
        <v>12</v>
      </c>
      <c r="AR1539" s="134">
        <v>9.25</v>
      </c>
      <c r="AS1539" s="134">
        <v>6.9000000000000006E-2</v>
      </c>
      <c r="AT1539" s="133" t="s">
        <v>7075</v>
      </c>
      <c r="AU1539" s="133" t="s">
        <v>1764</v>
      </c>
      <c r="AV1539" s="133" t="s">
        <v>9603</v>
      </c>
      <c r="AW1539" s="133" t="s">
        <v>9630</v>
      </c>
    </row>
    <row r="1540" spans="1:49" x14ac:dyDescent="0.25">
      <c r="A1540" s="80" t="s">
        <v>1779</v>
      </c>
      <c r="B1540" s="80" t="s">
        <v>1809</v>
      </c>
      <c r="C1540" s="80" t="s">
        <v>10142</v>
      </c>
      <c r="D1540" s="80" t="s">
        <v>10143</v>
      </c>
      <c r="E1540" s="80" t="s">
        <v>1788</v>
      </c>
      <c r="F1540" s="80" t="s">
        <v>10144</v>
      </c>
      <c r="G1540" s="80" t="s">
        <v>9700</v>
      </c>
      <c r="H1540" s="80" t="s">
        <v>10145</v>
      </c>
      <c r="I1540" s="80" t="s">
        <v>5377</v>
      </c>
      <c r="K1540" s="80" t="s">
        <v>1820</v>
      </c>
      <c r="L1540" s="80" t="s">
        <v>1090</v>
      </c>
      <c r="M1540" s="80" t="s">
        <v>2884</v>
      </c>
      <c r="N1540" s="80" t="s">
        <v>3442</v>
      </c>
      <c r="O1540" s="80" t="s">
        <v>3848</v>
      </c>
      <c r="P1540" s="80" t="s">
        <v>4993</v>
      </c>
      <c r="Q1540" s="80" t="s">
        <v>5374</v>
      </c>
      <c r="R1540" s="80" t="s">
        <v>6471</v>
      </c>
      <c r="S1540" s="80" t="s">
        <v>1759</v>
      </c>
      <c r="T1540" s="80" t="s">
        <v>1758</v>
      </c>
      <c r="U1540" s="110">
        <v>9.9499999999999993</v>
      </c>
      <c r="V1540" s="110">
        <v>29.85</v>
      </c>
      <c r="W1540" s="91">
        <v>2.4874999999999998</v>
      </c>
      <c r="X1540" s="91">
        <v>14.925000000000001</v>
      </c>
      <c r="Y1540" s="110" t="s">
        <v>7087</v>
      </c>
      <c r="Z1540" s="110" t="s">
        <v>1</v>
      </c>
      <c r="AB1540" s="133" t="s">
        <v>8181</v>
      </c>
      <c r="AC1540" s="133" t="s">
        <v>8181</v>
      </c>
      <c r="AD1540" s="133" t="s">
        <v>1759</v>
      </c>
      <c r="AE1540" s="79">
        <v>6</v>
      </c>
      <c r="AF1540" s="79" t="s">
        <v>11152</v>
      </c>
      <c r="AG1540" s="134">
        <v>0.875</v>
      </c>
      <c r="AH1540" s="134">
        <v>7.5</v>
      </c>
      <c r="AI1540" s="134">
        <v>14.5</v>
      </c>
      <c r="AJ1540" s="134">
        <v>0.215</v>
      </c>
      <c r="AK1540" s="134">
        <v>14.824999999999999</v>
      </c>
      <c r="AL1540" s="134">
        <v>8.4499999999999993</v>
      </c>
      <c r="AM1540" s="134">
        <v>5.125</v>
      </c>
      <c r="AN1540" s="134">
        <v>1.73</v>
      </c>
      <c r="AO1540" s="134">
        <v>0.372</v>
      </c>
      <c r="AP1540" s="134">
        <v>0.01</v>
      </c>
      <c r="AQ1540" s="134">
        <v>96</v>
      </c>
      <c r="AR1540" s="134">
        <v>54</v>
      </c>
      <c r="AS1540" s="134"/>
      <c r="AT1540" s="133" t="s">
        <v>7066</v>
      </c>
      <c r="AU1540" s="133" t="s">
        <v>7075</v>
      </c>
      <c r="AV1540" s="133" t="s">
        <v>9601</v>
      </c>
      <c r="AW1540" s="133" t="s">
        <v>9630</v>
      </c>
    </row>
    <row r="1541" spans="1:49" x14ac:dyDescent="0.25">
      <c r="A1541" s="80" t="s">
        <v>1776</v>
      </c>
      <c r="B1541" s="80" t="s">
        <v>1777</v>
      </c>
      <c r="C1541" s="80" t="s">
        <v>10211</v>
      </c>
      <c r="D1541" s="80" t="s">
        <v>10212</v>
      </c>
      <c r="E1541" s="80" t="s">
        <v>1767</v>
      </c>
      <c r="F1541" s="80" t="s">
        <v>9731</v>
      </c>
      <c r="G1541" s="80" t="s">
        <v>9668</v>
      </c>
      <c r="H1541" s="80" t="s">
        <v>9732</v>
      </c>
      <c r="I1541" s="80" t="s">
        <v>5377</v>
      </c>
      <c r="K1541" s="80" t="s">
        <v>13933</v>
      </c>
      <c r="L1541" s="80" t="s">
        <v>1756</v>
      </c>
      <c r="M1541" s="80" t="s">
        <v>3285</v>
      </c>
      <c r="N1541" s="80" t="s">
        <v>3466</v>
      </c>
      <c r="O1541" s="80" t="s">
        <v>3547</v>
      </c>
      <c r="P1541" s="80" t="s">
        <v>14101</v>
      </c>
      <c r="Q1541" s="80" t="s">
        <v>5374</v>
      </c>
      <c r="R1541" s="80" t="s">
        <v>6882</v>
      </c>
      <c r="S1541" s="80" t="s">
        <v>1765</v>
      </c>
      <c r="T1541" s="80" t="s">
        <v>1757</v>
      </c>
      <c r="U1541" s="110">
        <v>6.2</v>
      </c>
      <c r="V1541" s="110">
        <v>37.200000000000003</v>
      </c>
      <c r="W1541" s="91">
        <v>1.55</v>
      </c>
      <c r="X1541" s="91">
        <v>18.600000000000001</v>
      </c>
      <c r="Y1541" s="110" t="s">
        <v>7087</v>
      </c>
      <c r="Z1541" s="110" t="s">
        <v>1</v>
      </c>
      <c r="AB1541" s="133" t="s">
        <v>8592</v>
      </c>
      <c r="AC1541" s="133" t="s">
        <v>8592</v>
      </c>
      <c r="AD1541" s="133" t="s">
        <v>1759</v>
      </c>
      <c r="AE1541" s="79">
        <v>12</v>
      </c>
      <c r="AF1541" s="79" t="s">
        <v>11113</v>
      </c>
      <c r="AG1541" s="134">
        <v>0.625</v>
      </c>
      <c r="AH1541" s="134">
        <v>6.5</v>
      </c>
      <c r="AI1541" s="134">
        <v>6.5</v>
      </c>
      <c r="AJ1541" s="134">
        <v>0.13900000000000001</v>
      </c>
      <c r="AK1541" s="134">
        <v>10.845000000000001</v>
      </c>
      <c r="AL1541" s="134">
        <v>6.8449999999999998</v>
      </c>
      <c r="AM1541" s="134">
        <v>6.8150000000000004</v>
      </c>
      <c r="AN1541" s="134">
        <v>1.9610000000000001</v>
      </c>
      <c r="AO1541" s="134">
        <v>0.29299999999999998</v>
      </c>
      <c r="AP1541" s="134">
        <v>5.5E-2</v>
      </c>
      <c r="AQ1541" s="134">
        <v>12.875</v>
      </c>
      <c r="AR1541" s="134">
        <v>12.75</v>
      </c>
      <c r="AS1541" s="134">
        <v>8.9999999999999993E-3</v>
      </c>
      <c r="AT1541" s="133" t="s">
        <v>1761</v>
      </c>
      <c r="AU1541" s="133" t="s">
        <v>7077</v>
      </c>
      <c r="AV1541" s="133" t="s">
        <v>9601</v>
      </c>
      <c r="AW1541" s="133" t="s">
        <v>9630</v>
      </c>
    </row>
    <row r="1542" spans="1:49" x14ac:dyDescent="0.25">
      <c r="A1542" s="80" t="s">
        <v>1779</v>
      </c>
      <c r="B1542" s="80" t="s">
        <v>1790</v>
      </c>
      <c r="C1542" s="80" t="s">
        <v>9780</v>
      </c>
      <c r="D1542" s="80" t="s">
        <v>9730</v>
      </c>
      <c r="E1542" s="80" t="s">
        <v>1788</v>
      </c>
      <c r="F1542" s="80" t="s">
        <v>9731</v>
      </c>
      <c r="G1542" s="80" t="s">
        <v>9668</v>
      </c>
      <c r="H1542" s="80" t="s">
        <v>9732</v>
      </c>
      <c r="I1542" s="80" t="s">
        <v>5377</v>
      </c>
      <c r="K1542" s="80" t="s">
        <v>1820</v>
      </c>
      <c r="L1542" s="80" t="s">
        <v>1010</v>
      </c>
      <c r="M1542" s="80" t="s">
        <v>2861</v>
      </c>
      <c r="N1542" s="80" t="s">
        <v>3439</v>
      </c>
      <c r="O1542" s="80" t="s">
        <v>3855</v>
      </c>
      <c r="P1542" s="80" t="s">
        <v>4968</v>
      </c>
      <c r="Q1542" s="80" t="s">
        <v>5374</v>
      </c>
      <c r="R1542" s="80" t="s">
        <v>6446</v>
      </c>
      <c r="S1542" s="80" t="s">
        <v>1765</v>
      </c>
      <c r="T1542" s="80" t="s">
        <v>1757</v>
      </c>
      <c r="U1542" s="110">
        <v>6.2</v>
      </c>
      <c r="V1542" s="110">
        <v>37.200000000000003</v>
      </c>
      <c r="W1542" s="91">
        <v>1.55</v>
      </c>
      <c r="X1542" s="91">
        <v>18.600000000000001</v>
      </c>
      <c r="Y1542" s="110" t="s">
        <v>7087</v>
      </c>
      <c r="Z1542" s="110" t="s">
        <v>1</v>
      </c>
      <c r="AB1542" s="133" t="s">
        <v>8156</v>
      </c>
      <c r="AC1542" s="133" t="s">
        <v>8156</v>
      </c>
      <c r="AD1542" s="133" t="s">
        <v>1759</v>
      </c>
      <c r="AE1542" s="79">
        <v>12</v>
      </c>
      <c r="AF1542" s="79" t="s">
        <v>11113</v>
      </c>
      <c r="AG1542" s="134">
        <v>0.625</v>
      </c>
      <c r="AH1542" s="134">
        <v>6.5</v>
      </c>
      <c r="AI1542" s="134">
        <v>6.5</v>
      </c>
      <c r="AJ1542" s="134">
        <v>0.13900000000000001</v>
      </c>
      <c r="AK1542" s="134">
        <v>10.845000000000001</v>
      </c>
      <c r="AL1542" s="134">
        <v>6.8449999999999998</v>
      </c>
      <c r="AM1542" s="134">
        <v>6.8150000000000004</v>
      </c>
      <c r="AN1542" s="134">
        <v>1.9610000000000001</v>
      </c>
      <c r="AO1542" s="134">
        <v>0.29299999999999998</v>
      </c>
      <c r="AP1542" s="134">
        <v>5.5E-2</v>
      </c>
      <c r="AQ1542" s="134">
        <v>12.875</v>
      </c>
      <c r="AR1542" s="134">
        <v>12.75</v>
      </c>
      <c r="AS1542" s="134">
        <v>8.9999999999999993E-3</v>
      </c>
      <c r="AT1542" s="133" t="s">
        <v>1761</v>
      </c>
      <c r="AU1542" s="133" t="s">
        <v>7077</v>
      </c>
      <c r="AV1542" s="133" t="s">
        <v>9601</v>
      </c>
      <c r="AW1542" s="133" t="s">
        <v>9630</v>
      </c>
    </row>
    <row r="1543" spans="1:49" x14ac:dyDescent="0.25">
      <c r="A1543" s="80" t="s">
        <v>1779</v>
      </c>
      <c r="B1543" s="80" t="s">
        <v>1784</v>
      </c>
      <c r="C1543" s="80" t="s">
        <v>10256</v>
      </c>
      <c r="D1543" s="80" t="s">
        <v>10257</v>
      </c>
      <c r="E1543" s="80" t="s">
        <v>1788</v>
      </c>
      <c r="F1543" s="80" t="s">
        <v>10258</v>
      </c>
      <c r="G1543" s="80" t="s">
        <v>9677</v>
      </c>
      <c r="H1543" s="80" t="s">
        <v>10259</v>
      </c>
      <c r="I1543" s="80" t="s">
        <v>5376</v>
      </c>
      <c r="K1543" s="80" t="s">
        <v>1820</v>
      </c>
      <c r="L1543" s="80" t="s">
        <v>1091</v>
      </c>
      <c r="M1543" s="80" t="s">
        <v>2885</v>
      </c>
      <c r="N1543" s="80" t="s">
        <v>3443</v>
      </c>
      <c r="O1543" s="80" t="s">
        <v>3723</v>
      </c>
      <c r="P1543" s="80" t="s">
        <v>4994</v>
      </c>
      <c r="Q1543" s="80" t="s">
        <v>5374</v>
      </c>
      <c r="R1543" s="80" t="s">
        <v>6472</v>
      </c>
      <c r="S1543" s="80" t="s">
        <v>1760</v>
      </c>
      <c r="T1543" s="80" t="s">
        <v>1757</v>
      </c>
      <c r="U1543" s="110">
        <v>7.85</v>
      </c>
      <c r="V1543" s="110">
        <v>47.1</v>
      </c>
      <c r="W1543" s="91">
        <v>2.7475000000000001</v>
      </c>
      <c r="X1543" s="91">
        <v>32.97</v>
      </c>
      <c r="Y1543" s="110" t="s">
        <v>7087</v>
      </c>
      <c r="Z1543" s="110" t="s">
        <v>1</v>
      </c>
      <c r="AB1543" s="133" t="s">
        <v>8182</v>
      </c>
      <c r="AC1543" s="133" t="s">
        <v>8182</v>
      </c>
      <c r="AD1543" s="133" t="s">
        <v>1759</v>
      </c>
      <c r="AE1543" s="79">
        <v>12</v>
      </c>
      <c r="AF1543" s="79" t="s">
        <v>11145</v>
      </c>
      <c r="AG1543" s="134">
        <v>0.75</v>
      </c>
      <c r="AH1543" s="134">
        <v>8.875</v>
      </c>
      <c r="AI1543" s="134">
        <v>8.875</v>
      </c>
      <c r="AJ1543" s="134">
        <v>0.22500000000000001</v>
      </c>
      <c r="AK1543" s="134">
        <v>9.2200000000000006</v>
      </c>
      <c r="AL1543" s="134">
        <v>7.97</v>
      </c>
      <c r="AM1543" s="134">
        <v>9.44</v>
      </c>
      <c r="AN1543" s="134">
        <v>3.1</v>
      </c>
      <c r="AO1543" s="134">
        <v>0.40100000000000002</v>
      </c>
      <c r="AP1543" s="134">
        <v>0.5</v>
      </c>
      <c r="AQ1543" s="134">
        <v>8.875</v>
      </c>
      <c r="AR1543" s="134">
        <v>8.875</v>
      </c>
      <c r="AS1543" s="134"/>
      <c r="AT1543" s="133" t="s">
        <v>1761</v>
      </c>
      <c r="AU1543" s="133" t="s">
        <v>7065</v>
      </c>
      <c r="AV1543" s="133" t="s">
        <v>9603</v>
      </c>
      <c r="AW1543" s="133" t="s">
        <v>9630</v>
      </c>
    </row>
    <row r="1544" spans="1:49" x14ac:dyDescent="0.25">
      <c r="A1544" s="80" t="s">
        <v>1779</v>
      </c>
      <c r="B1544" s="80" t="s">
        <v>1784</v>
      </c>
      <c r="C1544" s="80" t="s">
        <v>10299</v>
      </c>
      <c r="D1544" s="80" t="s">
        <v>10300</v>
      </c>
      <c r="E1544" s="80" t="s">
        <v>1785</v>
      </c>
      <c r="F1544" s="80" t="s">
        <v>10301</v>
      </c>
      <c r="G1544" s="80" t="s">
        <v>9668</v>
      </c>
      <c r="H1544" s="80" t="s">
        <v>10302</v>
      </c>
      <c r="I1544" s="80" t="s">
        <v>5376</v>
      </c>
      <c r="K1544" s="80" t="s">
        <v>12328</v>
      </c>
      <c r="L1544" s="80" t="s">
        <v>945</v>
      </c>
      <c r="M1544" s="80" t="s">
        <v>2560</v>
      </c>
      <c r="N1544" s="80" t="s">
        <v>3416</v>
      </c>
      <c r="O1544" s="80" t="s">
        <v>3724</v>
      </c>
      <c r="P1544" s="80" t="s">
        <v>4689</v>
      </c>
      <c r="Q1544" s="80" t="s">
        <v>5374</v>
      </c>
      <c r="R1544" s="80" t="s">
        <v>6127</v>
      </c>
      <c r="S1544" s="80" t="s">
        <v>1765</v>
      </c>
      <c r="T1544" s="80" t="s">
        <v>1757</v>
      </c>
      <c r="U1544" s="110">
        <v>7.45</v>
      </c>
      <c r="V1544" s="110">
        <v>44.7</v>
      </c>
      <c r="W1544" s="91">
        <v>3.4679799999999998</v>
      </c>
      <c r="X1544" s="91">
        <v>41.615699999999997</v>
      </c>
      <c r="Y1544" s="110" t="s">
        <v>14933</v>
      </c>
      <c r="Z1544" s="110" t="s">
        <v>1</v>
      </c>
      <c r="AB1544" s="133" t="s">
        <v>7836</v>
      </c>
      <c r="AC1544" s="133" t="s">
        <v>9170</v>
      </c>
      <c r="AD1544" s="133" t="s">
        <v>1757</v>
      </c>
      <c r="AE1544" s="79">
        <v>144</v>
      </c>
      <c r="AF1544" s="79" t="s">
        <v>11236</v>
      </c>
      <c r="AG1544" s="134">
        <v>6.5</v>
      </c>
      <c r="AH1544" s="134">
        <v>6.5</v>
      </c>
      <c r="AI1544" s="134">
        <v>0.5</v>
      </c>
      <c r="AJ1544" s="134">
        <v>0.23100000000000001</v>
      </c>
      <c r="AK1544" s="134">
        <v>6.89</v>
      </c>
      <c r="AL1544" s="134">
        <v>6.89</v>
      </c>
      <c r="AM1544" s="134">
        <v>6.3</v>
      </c>
      <c r="AN1544" s="134">
        <v>2.89</v>
      </c>
      <c r="AO1544" s="134">
        <v>0.17299999999999999</v>
      </c>
      <c r="AP1544" s="134">
        <v>5.5E-2</v>
      </c>
      <c r="AQ1544" s="134">
        <v>12.875</v>
      </c>
      <c r="AR1544" s="134">
        <v>12.875</v>
      </c>
      <c r="AS1544" s="134"/>
      <c r="AT1544" s="133" t="s">
        <v>1772</v>
      </c>
      <c r="AU1544" s="133" t="s">
        <v>7077</v>
      </c>
      <c r="AV1544" s="133" t="s">
        <v>9601</v>
      </c>
      <c r="AW1544" s="133" t="s">
        <v>9629</v>
      </c>
    </row>
    <row r="1545" spans="1:49" x14ac:dyDescent="0.25">
      <c r="A1545" s="80" t="s">
        <v>1800</v>
      </c>
      <c r="B1545" s="80" t="s">
        <v>1813</v>
      </c>
      <c r="C1545" s="80" t="s">
        <v>9697</v>
      </c>
      <c r="D1545" s="80" t="s">
        <v>9698</v>
      </c>
      <c r="E1545" s="80" t="s">
        <v>1767</v>
      </c>
      <c r="F1545" s="80" t="s">
        <v>9699</v>
      </c>
      <c r="G1545" s="80" t="s">
        <v>9700</v>
      </c>
      <c r="H1545" s="80" t="s">
        <v>9701</v>
      </c>
      <c r="I1545" s="80" t="s">
        <v>5377</v>
      </c>
      <c r="K1545" s="80" t="s">
        <v>12342</v>
      </c>
      <c r="L1545" s="80" t="s">
        <v>12288</v>
      </c>
      <c r="M1545" s="80" t="s">
        <v>12859</v>
      </c>
      <c r="N1545" s="80" t="s">
        <v>12846</v>
      </c>
      <c r="O1545" s="80" t="s">
        <v>3860</v>
      </c>
      <c r="P1545" s="80" t="s">
        <v>14102</v>
      </c>
      <c r="Q1545" s="80" t="s">
        <v>5374</v>
      </c>
      <c r="R1545" s="80" t="s">
        <v>12860</v>
      </c>
      <c r="S1545" s="80" t="s">
        <v>1759</v>
      </c>
      <c r="T1545" s="80" t="s">
        <v>1757</v>
      </c>
      <c r="U1545" s="110">
        <v>9.6</v>
      </c>
      <c r="V1545" s="110">
        <v>57.6</v>
      </c>
      <c r="W1545" s="91">
        <v>2.4</v>
      </c>
      <c r="X1545" s="91">
        <v>28.8</v>
      </c>
      <c r="Y1545" s="110" t="s">
        <v>7087</v>
      </c>
      <c r="Z1545" s="110" t="s">
        <v>1</v>
      </c>
      <c r="AB1545" s="133" t="s">
        <v>13130</v>
      </c>
      <c r="AC1545" s="133" t="s">
        <v>13130</v>
      </c>
      <c r="AD1545" s="133" t="s">
        <v>1759</v>
      </c>
      <c r="AE1545" s="79">
        <v>12</v>
      </c>
      <c r="AF1545" s="79" t="s">
        <v>11152</v>
      </c>
      <c r="AG1545" s="134">
        <v>0.875</v>
      </c>
      <c r="AH1545" s="134">
        <v>7.5</v>
      </c>
      <c r="AI1545" s="134">
        <v>14.5</v>
      </c>
      <c r="AJ1545" s="134">
        <v>0.215</v>
      </c>
      <c r="AK1545" s="134">
        <v>14.824999999999999</v>
      </c>
      <c r="AL1545" s="134">
        <v>8.4499999999999993</v>
      </c>
      <c r="AM1545" s="134">
        <v>9.0250000000000004</v>
      </c>
      <c r="AN1545" s="134">
        <v>3.17</v>
      </c>
      <c r="AO1545" s="134">
        <v>0.65400000000000003</v>
      </c>
      <c r="AP1545" s="134">
        <v>0.1</v>
      </c>
      <c r="AQ1545" s="134">
        <v>54</v>
      </c>
      <c r="AR1545" s="134">
        <v>96</v>
      </c>
      <c r="AS1545" s="134"/>
      <c r="AT1545" s="133" t="s">
        <v>7070</v>
      </c>
      <c r="AU1545" s="133" t="s">
        <v>7065</v>
      </c>
      <c r="AV1545" s="133" t="s">
        <v>9601</v>
      </c>
      <c r="AW1545" s="133" t="s">
        <v>9630</v>
      </c>
    </row>
    <row r="1546" spans="1:49" x14ac:dyDescent="0.25">
      <c r="A1546" s="80" t="s">
        <v>1776</v>
      </c>
      <c r="B1546" s="80" t="s">
        <v>1777</v>
      </c>
      <c r="C1546" s="80" t="s">
        <v>10213</v>
      </c>
      <c r="D1546" s="80" t="s">
        <v>10214</v>
      </c>
      <c r="E1546" s="80" t="s">
        <v>1767</v>
      </c>
      <c r="F1546" s="80" t="s">
        <v>9694</v>
      </c>
      <c r="G1546" s="80" t="s">
        <v>9695</v>
      </c>
      <c r="H1546" s="80" t="s">
        <v>9696</v>
      </c>
      <c r="I1546" s="80" t="s">
        <v>5377</v>
      </c>
      <c r="K1546" s="80" t="s">
        <v>13933</v>
      </c>
      <c r="L1546" s="80" t="s">
        <v>1613</v>
      </c>
      <c r="M1546" s="80" t="s">
        <v>3147</v>
      </c>
      <c r="N1546" s="80" t="s">
        <v>3466</v>
      </c>
      <c r="O1546" s="80" t="s">
        <v>3527</v>
      </c>
      <c r="P1546" s="80" t="s">
        <v>14103</v>
      </c>
      <c r="Q1546" s="80" t="s">
        <v>5374</v>
      </c>
      <c r="R1546" s="80" t="s">
        <v>6739</v>
      </c>
      <c r="S1546" s="80" t="s">
        <v>1760</v>
      </c>
      <c r="T1546" s="80" t="s">
        <v>1757</v>
      </c>
      <c r="U1546" s="110">
        <v>5</v>
      </c>
      <c r="V1546" s="110">
        <v>30</v>
      </c>
      <c r="W1546" s="91">
        <v>1.25</v>
      </c>
      <c r="X1546" s="91">
        <v>15</v>
      </c>
      <c r="Y1546" s="110" t="s">
        <v>7087</v>
      </c>
      <c r="Z1546" s="110" t="s">
        <v>1</v>
      </c>
      <c r="AB1546" s="133" t="s">
        <v>8449</v>
      </c>
      <c r="AC1546" s="133" t="s">
        <v>8449</v>
      </c>
      <c r="AD1546" s="133" t="s">
        <v>1759</v>
      </c>
      <c r="AE1546" s="79">
        <v>12</v>
      </c>
      <c r="AF1546" s="79" t="s">
        <v>11091</v>
      </c>
      <c r="AG1546" s="134">
        <v>0.625</v>
      </c>
      <c r="AH1546" s="134">
        <v>6.875</v>
      </c>
      <c r="AI1546" s="134">
        <v>6.875</v>
      </c>
      <c r="AJ1546" s="134">
        <v>0.13100000000000001</v>
      </c>
      <c r="AK1546" s="134">
        <v>7.22</v>
      </c>
      <c r="AL1546" s="134">
        <v>6.8449999999999998</v>
      </c>
      <c r="AM1546" s="134">
        <v>7.44</v>
      </c>
      <c r="AN1546" s="134">
        <v>1.782</v>
      </c>
      <c r="AO1546" s="134">
        <v>0.21299999999999999</v>
      </c>
      <c r="AP1546" s="134">
        <v>0.5</v>
      </c>
      <c r="AQ1546" s="134">
        <v>6.75</v>
      </c>
      <c r="AR1546" s="134">
        <v>6.75</v>
      </c>
      <c r="AS1546" s="134">
        <v>1.6E-2</v>
      </c>
      <c r="AT1546" s="133" t="s">
        <v>9573</v>
      </c>
      <c r="AU1546" s="133" t="s">
        <v>1758</v>
      </c>
      <c r="AV1546" s="133" t="s">
        <v>9603</v>
      </c>
      <c r="AW1546" s="133" t="s">
        <v>9630</v>
      </c>
    </row>
    <row r="1547" spans="1:49" x14ac:dyDescent="0.25">
      <c r="A1547" s="80" t="s">
        <v>1779</v>
      </c>
      <c r="B1547" s="80" t="s">
        <v>1790</v>
      </c>
      <c r="C1547" s="80" t="s">
        <v>9564</v>
      </c>
      <c r="D1547" s="80" t="s">
        <v>9742</v>
      </c>
      <c r="E1547" s="80" t="s">
        <v>1788</v>
      </c>
      <c r="F1547" s="80" t="s">
        <v>9743</v>
      </c>
      <c r="G1547" s="80" t="s">
        <v>9744</v>
      </c>
      <c r="H1547" s="80" t="s">
        <v>9732</v>
      </c>
      <c r="I1547" s="80" t="s">
        <v>5377</v>
      </c>
      <c r="K1547" s="80" t="s">
        <v>1820</v>
      </c>
      <c r="L1547" s="80" t="s">
        <v>1366</v>
      </c>
      <c r="M1547" s="80" t="s">
        <v>2863</v>
      </c>
      <c r="N1547" s="80" t="s">
        <v>3439</v>
      </c>
      <c r="O1547" s="80" t="s">
        <v>3537</v>
      </c>
      <c r="P1547" s="80" t="s">
        <v>4970</v>
      </c>
      <c r="Q1547" s="80" t="s">
        <v>5374</v>
      </c>
      <c r="R1547" s="80" t="s">
        <v>6448</v>
      </c>
      <c r="S1547" s="80" t="s">
        <v>1765</v>
      </c>
      <c r="T1547" s="80" t="s">
        <v>1757</v>
      </c>
      <c r="U1547" s="110">
        <v>5.05</v>
      </c>
      <c r="V1547" s="110">
        <v>30.3</v>
      </c>
      <c r="W1547" s="91">
        <v>1.2625</v>
      </c>
      <c r="X1547" s="91">
        <v>15.15</v>
      </c>
      <c r="Y1547" s="110" t="s">
        <v>7087</v>
      </c>
      <c r="Z1547" s="110" t="s">
        <v>1</v>
      </c>
      <c r="AB1547" s="133" t="s">
        <v>8158</v>
      </c>
      <c r="AC1547" s="133" t="s">
        <v>8158</v>
      </c>
      <c r="AD1547" s="133" t="s">
        <v>1759</v>
      </c>
      <c r="AE1547" s="79">
        <v>12</v>
      </c>
      <c r="AF1547" s="79" t="s">
        <v>11127</v>
      </c>
      <c r="AG1547" s="134">
        <v>0.625</v>
      </c>
      <c r="AH1547" s="134">
        <v>5</v>
      </c>
      <c r="AI1547" s="134">
        <v>5</v>
      </c>
      <c r="AJ1547" s="134">
        <v>0.09</v>
      </c>
      <c r="AK1547" s="134">
        <v>10.125</v>
      </c>
      <c r="AL1547" s="134">
        <v>5.375</v>
      </c>
      <c r="AM1547" s="134">
        <v>5.5</v>
      </c>
      <c r="AN1547" s="134">
        <v>1.25</v>
      </c>
      <c r="AO1547" s="134">
        <v>0.17299999999999999</v>
      </c>
      <c r="AP1547" s="134">
        <v>5.5E-2</v>
      </c>
      <c r="AQ1547" s="134">
        <v>10</v>
      </c>
      <c r="AR1547" s="134">
        <v>10</v>
      </c>
      <c r="AS1547" s="134">
        <v>6.0000000000000001E-3</v>
      </c>
      <c r="AT1547" s="133" t="s">
        <v>1768</v>
      </c>
      <c r="AU1547" s="133" t="s">
        <v>1760</v>
      </c>
      <c r="AV1547" s="133" t="s">
        <v>9601</v>
      </c>
      <c r="AW1547" s="133" t="s">
        <v>9630</v>
      </c>
    </row>
    <row r="1548" spans="1:49" x14ac:dyDescent="0.25">
      <c r="A1548" s="80" t="s">
        <v>1800</v>
      </c>
      <c r="B1548" s="80" t="s">
        <v>1813</v>
      </c>
      <c r="C1548" s="80" t="s">
        <v>10586</v>
      </c>
      <c r="D1548" s="80" t="s">
        <v>10587</v>
      </c>
      <c r="E1548" s="80" t="s">
        <v>1811</v>
      </c>
      <c r="F1548" s="80" t="s">
        <v>10588</v>
      </c>
      <c r="G1548" s="80" t="s">
        <v>9785</v>
      </c>
      <c r="H1548" s="80" t="s">
        <v>10589</v>
      </c>
      <c r="I1548" s="80" t="s">
        <v>5376</v>
      </c>
      <c r="K1548" s="80" t="s">
        <v>12342</v>
      </c>
      <c r="L1548" s="80" t="s">
        <v>12289</v>
      </c>
      <c r="M1548" s="80" t="s">
        <v>12861</v>
      </c>
      <c r="N1548" s="80" t="s">
        <v>10881</v>
      </c>
      <c r="O1548" s="80" t="s">
        <v>3825</v>
      </c>
      <c r="P1548" s="80" t="s">
        <v>1</v>
      </c>
      <c r="Q1548" s="80" t="s">
        <v>5374</v>
      </c>
      <c r="R1548" s="80" t="s">
        <v>12862</v>
      </c>
      <c r="S1548" s="80" t="s">
        <v>1759</v>
      </c>
      <c r="T1548" s="80" t="s">
        <v>1759</v>
      </c>
      <c r="U1548" s="110">
        <v>427.2</v>
      </c>
      <c r="V1548" s="110">
        <v>213.6</v>
      </c>
      <c r="W1548" s="91">
        <v>160.19999999999999</v>
      </c>
      <c r="X1548" s="91">
        <v>160.19999999999999</v>
      </c>
      <c r="Y1548" s="110" t="s">
        <v>7087</v>
      </c>
      <c r="Z1548" s="110" t="s">
        <v>1</v>
      </c>
      <c r="AB1548" s="133" t="s">
        <v>13131</v>
      </c>
      <c r="AC1548" s="133" t="s">
        <v>13131</v>
      </c>
      <c r="AD1548" s="133" t="s">
        <v>1759</v>
      </c>
      <c r="AE1548" s="79">
        <v>1</v>
      </c>
      <c r="AF1548" s="79" t="s">
        <v>11315</v>
      </c>
      <c r="AG1548" s="134">
        <v>1.25</v>
      </c>
      <c r="AH1548" s="134">
        <v>12.125</v>
      </c>
      <c r="AI1548" s="134">
        <v>9.25</v>
      </c>
      <c r="AJ1548" s="134">
        <v>0.438</v>
      </c>
      <c r="AK1548" s="134">
        <v>40.875</v>
      </c>
      <c r="AL1548" s="134">
        <v>15.5</v>
      </c>
      <c r="AM1548" s="134">
        <v>13.5</v>
      </c>
      <c r="AN1548" s="134">
        <v>27.364000000000001</v>
      </c>
      <c r="AO1548" s="134">
        <v>4.95</v>
      </c>
      <c r="AP1548" s="134"/>
      <c r="AQ1548" s="134"/>
      <c r="AR1548" s="134"/>
      <c r="AS1548" s="134"/>
      <c r="AT1548" s="133" t="s">
        <v>7075</v>
      </c>
      <c r="AU1548" s="133" t="s">
        <v>1759</v>
      </c>
      <c r="AV1548" s="133" t="s">
        <v>9603</v>
      </c>
      <c r="AW1548" s="133" t="s">
        <v>9630</v>
      </c>
    </row>
    <row r="1549" spans="1:49" x14ac:dyDescent="0.25">
      <c r="A1549" s="80" t="s">
        <v>1779</v>
      </c>
      <c r="B1549" s="80" t="s">
        <v>1784</v>
      </c>
      <c r="C1549" s="80" t="s">
        <v>10307</v>
      </c>
      <c r="D1549" s="80" t="s">
        <v>10308</v>
      </c>
      <c r="E1549" s="80" t="s">
        <v>1785</v>
      </c>
      <c r="F1549" s="80" t="s">
        <v>10309</v>
      </c>
      <c r="G1549" s="80" t="s">
        <v>9744</v>
      </c>
      <c r="H1549" s="80" t="s">
        <v>10302</v>
      </c>
      <c r="I1549" s="80" t="s">
        <v>5376</v>
      </c>
      <c r="K1549" s="80" t="s">
        <v>12328</v>
      </c>
      <c r="L1549" s="80" t="s">
        <v>1314</v>
      </c>
      <c r="M1549" s="80" t="s">
        <v>2561</v>
      </c>
      <c r="N1549" s="80" t="s">
        <v>3416</v>
      </c>
      <c r="O1549" s="80" t="s">
        <v>3725</v>
      </c>
      <c r="P1549" s="80" t="s">
        <v>4690</v>
      </c>
      <c r="Q1549" s="80" t="s">
        <v>5374</v>
      </c>
      <c r="R1549" s="80" t="s">
        <v>6128</v>
      </c>
      <c r="S1549" s="80" t="s">
        <v>1765</v>
      </c>
      <c r="T1549" s="80" t="s">
        <v>1757</v>
      </c>
      <c r="U1549" s="110">
        <v>6.05</v>
      </c>
      <c r="V1549" s="110">
        <v>36.299999999999997</v>
      </c>
      <c r="W1549" s="91">
        <v>2.8162799999999999</v>
      </c>
      <c r="X1549" s="91">
        <v>33.795299999999997</v>
      </c>
      <c r="Y1549" s="110" t="s">
        <v>14933</v>
      </c>
      <c r="Z1549" s="110" t="s">
        <v>1</v>
      </c>
      <c r="AB1549" s="133" t="s">
        <v>7837</v>
      </c>
      <c r="AC1549" s="133" t="s">
        <v>9171</v>
      </c>
      <c r="AD1549" s="133" t="s">
        <v>1757</v>
      </c>
      <c r="AE1549" s="79">
        <v>144</v>
      </c>
      <c r="AF1549" s="79" t="s">
        <v>11238</v>
      </c>
      <c r="AG1549" s="134">
        <v>5</v>
      </c>
      <c r="AH1549" s="134">
        <v>5</v>
      </c>
      <c r="AI1549" s="134">
        <v>0.5</v>
      </c>
      <c r="AJ1549" s="134">
        <v>0.14599999999999999</v>
      </c>
      <c r="AK1549" s="134">
        <v>4.92</v>
      </c>
      <c r="AL1549" s="134">
        <v>4.92</v>
      </c>
      <c r="AM1549" s="134">
        <v>6.3</v>
      </c>
      <c r="AN1549" s="134">
        <v>1.83</v>
      </c>
      <c r="AO1549" s="134">
        <v>8.7999999999999995E-2</v>
      </c>
      <c r="AP1549" s="134">
        <v>5.5E-2</v>
      </c>
      <c r="AQ1549" s="134">
        <v>5</v>
      </c>
      <c r="AR1549" s="134">
        <v>5</v>
      </c>
      <c r="AS1549" s="134"/>
      <c r="AT1549" s="133" t="s">
        <v>9587</v>
      </c>
      <c r="AU1549" s="133" t="s">
        <v>7077</v>
      </c>
      <c r="AV1549" s="133" t="s">
        <v>9601</v>
      </c>
      <c r="AW1549" s="133" t="s">
        <v>9629</v>
      </c>
    </row>
    <row r="1550" spans="1:49" x14ac:dyDescent="0.25">
      <c r="A1550" s="80" t="s">
        <v>1779</v>
      </c>
      <c r="B1550" s="80" t="s">
        <v>1784</v>
      </c>
      <c r="C1550" s="80" t="s">
        <v>10260</v>
      </c>
      <c r="D1550" s="80" t="s">
        <v>10261</v>
      </c>
      <c r="E1550" s="80" t="s">
        <v>1788</v>
      </c>
      <c r="F1550" s="80" t="s">
        <v>10262</v>
      </c>
      <c r="G1550" s="80" t="s">
        <v>9695</v>
      </c>
      <c r="H1550" s="80" t="s">
        <v>10263</v>
      </c>
      <c r="I1550" s="80" t="s">
        <v>5376</v>
      </c>
      <c r="K1550" s="80" t="s">
        <v>1820</v>
      </c>
      <c r="L1550" s="80" t="s">
        <v>1094</v>
      </c>
      <c r="M1550" s="80" t="s">
        <v>2887</v>
      </c>
      <c r="N1550" s="80" t="s">
        <v>3443</v>
      </c>
      <c r="O1550" s="80" t="s">
        <v>3700</v>
      </c>
      <c r="P1550" s="80" t="s">
        <v>4995</v>
      </c>
      <c r="Q1550" s="80" t="s">
        <v>5374</v>
      </c>
      <c r="R1550" s="80" t="s">
        <v>6474</v>
      </c>
      <c r="S1550" s="80" t="s">
        <v>1760</v>
      </c>
      <c r="T1550" s="80" t="s">
        <v>1757</v>
      </c>
      <c r="U1550" s="110">
        <v>5.95</v>
      </c>
      <c r="V1550" s="110">
        <v>35.700000000000003</v>
      </c>
      <c r="W1550" s="91">
        <v>2.0825</v>
      </c>
      <c r="X1550" s="91">
        <v>24.99</v>
      </c>
      <c r="Y1550" s="110" t="s">
        <v>7087</v>
      </c>
      <c r="Z1550" s="110" t="s">
        <v>1</v>
      </c>
      <c r="AB1550" s="133" t="s">
        <v>8184</v>
      </c>
      <c r="AC1550" s="133" t="s">
        <v>8184</v>
      </c>
      <c r="AD1550" s="133" t="s">
        <v>1759</v>
      </c>
      <c r="AE1550" s="79">
        <v>12</v>
      </c>
      <c r="AF1550" s="79" t="s">
        <v>11091</v>
      </c>
      <c r="AG1550" s="134">
        <v>0.625</v>
      </c>
      <c r="AH1550" s="134">
        <v>6.875</v>
      </c>
      <c r="AI1550" s="134">
        <v>6.875</v>
      </c>
      <c r="AJ1550" s="134">
        <v>0.13100000000000001</v>
      </c>
      <c r="AK1550" s="134">
        <v>7.22</v>
      </c>
      <c r="AL1550" s="134">
        <v>6.8449999999999998</v>
      </c>
      <c r="AM1550" s="134">
        <v>7.44</v>
      </c>
      <c r="AN1550" s="134">
        <v>1.782</v>
      </c>
      <c r="AO1550" s="134">
        <v>0.21299999999999999</v>
      </c>
      <c r="AP1550" s="134">
        <v>0.5</v>
      </c>
      <c r="AQ1550" s="134">
        <v>6.875</v>
      </c>
      <c r="AR1550" s="134">
        <v>6.875</v>
      </c>
      <c r="AS1550" s="134"/>
      <c r="AT1550" s="133" t="s">
        <v>9573</v>
      </c>
      <c r="AU1550" s="133" t="s">
        <v>1758</v>
      </c>
      <c r="AV1550" s="133" t="s">
        <v>9603</v>
      </c>
      <c r="AW1550" s="133" t="s">
        <v>9630</v>
      </c>
    </row>
    <row r="1551" spans="1:49" x14ac:dyDescent="0.25">
      <c r="A1551" s="80" t="s">
        <v>1776</v>
      </c>
      <c r="B1551" s="80" t="s">
        <v>1777</v>
      </c>
      <c r="C1551" s="80" t="s">
        <v>10578</v>
      </c>
      <c r="D1551" s="80" t="s">
        <v>10579</v>
      </c>
      <c r="E1551" s="80" t="s">
        <v>1767</v>
      </c>
      <c r="F1551" s="80" t="s">
        <v>9920</v>
      </c>
      <c r="G1551" s="80" t="s">
        <v>9677</v>
      </c>
      <c r="H1551" s="80" t="s">
        <v>9921</v>
      </c>
      <c r="I1551" s="80" t="s">
        <v>5377</v>
      </c>
      <c r="K1551" s="80" t="s">
        <v>13933</v>
      </c>
      <c r="L1551" s="80" t="s">
        <v>1614</v>
      </c>
      <c r="M1551" s="80" t="s">
        <v>3148</v>
      </c>
      <c r="N1551" s="80" t="s">
        <v>3466</v>
      </c>
      <c r="O1551" s="80" t="s">
        <v>3523</v>
      </c>
      <c r="P1551" s="80" t="s">
        <v>14104</v>
      </c>
      <c r="Q1551" s="80" t="s">
        <v>5374</v>
      </c>
      <c r="R1551" s="80" t="s">
        <v>6740</v>
      </c>
      <c r="S1551" s="80" t="s">
        <v>1760</v>
      </c>
      <c r="T1551" s="80" t="s">
        <v>1757</v>
      </c>
      <c r="U1551" s="110">
        <v>6.2</v>
      </c>
      <c r="V1551" s="110">
        <v>37.200000000000003</v>
      </c>
      <c r="W1551" s="91">
        <v>1.55</v>
      </c>
      <c r="X1551" s="91">
        <v>18.600000000000001</v>
      </c>
      <c r="Y1551" s="110" t="s">
        <v>7087</v>
      </c>
      <c r="Z1551" s="110" t="s">
        <v>1</v>
      </c>
      <c r="AB1551" s="133" t="s">
        <v>8450</v>
      </c>
      <c r="AC1551" s="133" t="s">
        <v>8450</v>
      </c>
      <c r="AD1551" s="133" t="s">
        <v>1759</v>
      </c>
      <c r="AE1551" s="79">
        <v>12</v>
      </c>
      <c r="AF1551" s="79" t="s">
        <v>11145</v>
      </c>
      <c r="AG1551" s="134">
        <v>0.75</v>
      </c>
      <c r="AH1551" s="134">
        <v>8.875</v>
      </c>
      <c r="AI1551" s="134">
        <v>8.875</v>
      </c>
      <c r="AJ1551" s="134">
        <v>0.22500000000000001</v>
      </c>
      <c r="AK1551" s="134">
        <v>9.2200000000000006</v>
      </c>
      <c r="AL1551" s="134">
        <v>7.97</v>
      </c>
      <c r="AM1551" s="134">
        <v>9.44</v>
      </c>
      <c r="AN1551" s="134">
        <v>3.1</v>
      </c>
      <c r="AO1551" s="134">
        <v>0.40100000000000002</v>
      </c>
      <c r="AP1551" s="134">
        <v>0.5</v>
      </c>
      <c r="AQ1551" s="134">
        <v>8.75</v>
      </c>
      <c r="AR1551" s="134">
        <v>8.75</v>
      </c>
      <c r="AS1551" s="134">
        <v>0.03</v>
      </c>
      <c r="AT1551" s="133" t="s">
        <v>1761</v>
      </c>
      <c r="AU1551" s="133" t="s">
        <v>7065</v>
      </c>
      <c r="AV1551" s="133" t="s">
        <v>9603</v>
      </c>
      <c r="AW1551" s="133" t="s">
        <v>9630</v>
      </c>
    </row>
    <row r="1552" spans="1:49" x14ac:dyDescent="0.25">
      <c r="A1552" s="80" t="s">
        <v>1800</v>
      </c>
      <c r="B1552" s="80" t="s">
        <v>1813</v>
      </c>
      <c r="C1552" s="80" t="s">
        <v>11506</v>
      </c>
      <c r="D1552" s="80" t="s">
        <v>11590</v>
      </c>
      <c r="E1552" s="80" t="s">
        <v>1765</v>
      </c>
      <c r="F1552" s="80" t="s">
        <v>11026</v>
      </c>
      <c r="G1552" s="80" t="s">
        <v>9785</v>
      </c>
      <c r="H1552" s="80" t="s">
        <v>11619</v>
      </c>
      <c r="I1552" s="80" t="s">
        <v>9635</v>
      </c>
      <c r="K1552" s="80" t="s">
        <v>12342</v>
      </c>
      <c r="L1552" s="80" t="s">
        <v>12290</v>
      </c>
      <c r="M1552" s="80" t="s">
        <v>11027</v>
      </c>
      <c r="N1552" s="80" t="s">
        <v>3477</v>
      </c>
      <c r="O1552" s="80" t="s">
        <v>3825</v>
      </c>
      <c r="P1552" s="80" t="s">
        <v>1</v>
      </c>
      <c r="Q1552" s="80" t="s">
        <v>5374</v>
      </c>
      <c r="R1552" s="80" t="s">
        <v>12863</v>
      </c>
      <c r="S1552" s="80" t="s">
        <v>1759</v>
      </c>
      <c r="T1552" s="80" t="s">
        <v>1759</v>
      </c>
      <c r="U1552" s="110">
        <v>313.2</v>
      </c>
      <c r="V1552" s="110">
        <v>156.6</v>
      </c>
      <c r="W1552" s="91">
        <v>129.19999999999999</v>
      </c>
      <c r="X1552" s="91">
        <v>129.19999999999999</v>
      </c>
      <c r="Y1552" s="110" t="s">
        <v>7087</v>
      </c>
      <c r="Z1552" s="110" t="s">
        <v>1</v>
      </c>
      <c r="AB1552" s="133" t="s">
        <v>13132</v>
      </c>
      <c r="AC1552" s="133" t="s">
        <v>13132</v>
      </c>
      <c r="AD1552" s="133" t="s">
        <v>1759</v>
      </c>
      <c r="AE1552" s="79">
        <v>1</v>
      </c>
      <c r="AF1552" s="79" t="s">
        <v>15798</v>
      </c>
      <c r="AG1552" s="134"/>
      <c r="AH1552" s="134"/>
      <c r="AI1552" s="134"/>
      <c r="AJ1552" s="134"/>
      <c r="AK1552" s="134">
        <v>45.125</v>
      </c>
      <c r="AL1552" s="134">
        <v>16.187999999999999</v>
      </c>
      <c r="AM1552" s="134">
        <v>6.3129999999999997</v>
      </c>
      <c r="AN1552" s="134">
        <v>41.872</v>
      </c>
      <c r="AO1552" s="134">
        <v>2.669</v>
      </c>
      <c r="AP1552" s="134"/>
      <c r="AQ1552" s="134"/>
      <c r="AR1552" s="134"/>
      <c r="AS1552" s="134"/>
      <c r="AT1552" s="133" t="s">
        <v>1774</v>
      </c>
      <c r="AU1552" s="133" t="s">
        <v>7077</v>
      </c>
      <c r="AV1552" s="133" t="s">
        <v>9607</v>
      </c>
      <c r="AW1552" s="133" t="s">
        <v>9630</v>
      </c>
    </row>
    <row r="1553" spans="1:49" x14ac:dyDescent="0.25">
      <c r="A1553" s="80" t="s">
        <v>1779</v>
      </c>
      <c r="B1553" s="80" t="s">
        <v>1797</v>
      </c>
      <c r="C1553" s="80" t="s">
        <v>9969</v>
      </c>
      <c r="D1553" s="80" t="s">
        <v>9970</v>
      </c>
      <c r="E1553" s="80" t="s">
        <v>7086</v>
      </c>
      <c r="F1553" s="80" t="s">
        <v>9971</v>
      </c>
      <c r="G1553" s="80" t="s">
        <v>9714</v>
      </c>
      <c r="H1553" s="80" t="s">
        <v>9972</v>
      </c>
      <c r="I1553" s="80" t="s">
        <v>9635</v>
      </c>
      <c r="K1553" s="80" t="s">
        <v>12328</v>
      </c>
      <c r="L1553" s="80" t="s">
        <v>1145</v>
      </c>
      <c r="M1553" s="80" t="s">
        <v>2864</v>
      </c>
      <c r="N1553" s="80" t="s">
        <v>3387</v>
      </c>
      <c r="O1553" s="80" t="s">
        <v>3856</v>
      </c>
      <c r="P1553" s="80" t="s">
        <v>4971</v>
      </c>
      <c r="Q1553" s="80" t="s">
        <v>5374</v>
      </c>
      <c r="R1553" s="80" t="s">
        <v>6449</v>
      </c>
      <c r="S1553" s="80" t="s">
        <v>1771</v>
      </c>
      <c r="T1553" s="80" t="s">
        <v>1757</v>
      </c>
      <c r="U1553" s="110">
        <v>4.3499999999999996</v>
      </c>
      <c r="V1553" s="110">
        <v>26.1</v>
      </c>
      <c r="W1553" s="91">
        <v>1.89225</v>
      </c>
      <c r="X1553" s="91">
        <v>22.707000000000001</v>
      </c>
      <c r="Y1553" s="110" t="s">
        <v>14932</v>
      </c>
      <c r="Z1553" s="110" t="s">
        <v>1</v>
      </c>
      <c r="AB1553" s="133" t="s">
        <v>8159</v>
      </c>
      <c r="AC1553" s="133" t="s">
        <v>9331</v>
      </c>
      <c r="AD1553" s="133" t="s">
        <v>1757</v>
      </c>
      <c r="AE1553" s="79">
        <v>144</v>
      </c>
      <c r="AF1553" s="79" t="s">
        <v>11312</v>
      </c>
      <c r="AG1553" s="134">
        <v>0.59</v>
      </c>
      <c r="AH1553" s="134">
        <v>6.1</v>
      </c>
      <c r="AI1553" s="134">
        <v>8.07</v>
      </c>
      <c r="AJ1553" s="134">
        <v>0.10199999999999999</v>
      </c>
      <c r="AK1553" s="134">
        <v>1.18</v>
      </c>
      <c r="AL1553" s="134">
        <v>11.02</v>
      </c>
      <c r="AM1553" s="134">
        <v>12.6</v>
      </c>
      <c r="AN1553" s="134">
        <v>1.27</v>
      </c>
      <c r="AO1553" s="134">
        <v>9.5000000000000001E-2</v>
      </c>
      <c r="AP1553" s="134">
        <v>12</v>
      </c>
      <c r="AQ1553" s="134">
        <v>12</v>
      </c>
      <c r="AR1553" s="134">
        <v>12</v>
      </c>
      <c r="AS1553" s="134"/>
      <c r="AT1553" s="133" t="s">
        <v>9583</v>
      </c>
      <c r="AU1553" s="133" t="s">
        <v>1769</v>
      </c>
      <c r="AV1553" s="133" t="s">
        <v>9606</v>
      </c>
      <c r="AW1553" s="133" t="s">
        <v>9629</v>
      </c>
    </row>
    <row r="1554" spans="1:49" x14ac:dyDescent="0.25">
      <c r="A1554" s="80" t="s">
        <v>1779</v>
      </c>
      <c r="B1554" s="80" t="s">
        <v>1796</v>
      </c>
      <c r="C1554" s="80" t="s">
        <v>9918</v>
      </c>
      <c r="D1554" s="80" t="s">
        <v>9919</v>
      </c>
      <c r="E1554" s="80" t="s">
        <v>1788</v>
      </c>
      <c r="F1554" s="80" t="s">
        <v>9920</v>
      </c>
      <c r="G1554" s="80" t="s">
        <v>9677</v>
      </c>
      <c r="H1554" s="80" t="s">
        <v>9921</v>
      </c>
      <c r="I1554" s="80" t="s">
        <v>5377</v>
      </c>
      <c r="K1554" s="80" t="s">
        <v>12331</v>
      </c>
      <c r="L1554" s="80" t="s">
        <v>1615</v>
      </c>
      <c r="M1554" s="80" t="s">
        <v>3149</v>
      </c>
      <c r="N1554" s="80" t="s">
        <v>3467</v>
      </c>
      <c r="O1554" s="80" t="s">
        <v>3523</v>
      </c>
      <c r="P1554" s="80" t="s">
        <v>12381</v>
      </c>
      <c r="Q1554" s="80" t="s">
        <v>5374</v>
      </c>
      <c r="R1554" s="80" t="s">
        <v>6741</v>
      </c>
      <c r="S1554" s="80" t="s">
        <v>1760</v>
      </c>
      <c r="T1554" s="80" t="s">
        <v>1757</v>
      </c>
      <c r="U1554" s="110">
        <v>6.2</v>
      </c>
      <c r="V1554" s="110">
        <v>37.200000000000003</v>
      </c>
      <c r="W1554" s="91">
        <v>1.55</v>
      </c>
      <c r="X1554" s="91">
        <v>18.600000000000001</v>
      </c>
      <c r="Y1554" s="110" t="s">
        <v>7087</v>
      </c>
      <c r="Z1554" s="110" t="s">
        <v>1</v>
      </c>
      <c r="AB1554" s="133" t="s">
        <v>8451</v>
      </c>
      <c r="AC1554" s="133" t="s">
        <v>8451</v>
      </c>
      <c r="AD1554" s="133" t="s">
        <v>1759</v>
      </c>
      <c r="AE1554" s="79">
        <v>12</v>
      </c>
      <c r="AF1554" s="79" t="s">
        <v>11145</v>
      </c>
      <c r="AG1554" s="134">
        <v>0.75</v>
      </c>
      <c r="AH1554" s="134">
        <v>8.875</v>
      </c>
      <c r="AI1554" s="134">
        <v>8.875</v>
      </c>
      <c r="AJ1554" s="134">
        <v>0.22500000000000001</v>
      </c>
      <c r="AK1554" s="134">
        <v>9.2200000000000006</v>
      </c>
      <c r="AL1554" s="134">
        <v>7.97</v>
      </c>
      <c r="AM1554" s="134">
        <v>9.44</v>
      </c>
      <c r="AN1554" s="134">
        <v>3.1</v>
      </c>
      <c r="AO1554" s="134">
        <v>0.40100000000000002</v>
      </c>
      <c r="AP1554" s="134"/>
      <c r="AQ1554" s="134"/>
      <c r="AR1554" s="134"/>
      <c r="AS1554" s="134"/>
      <c r="AT1554" s="133" t="s">
        <v>1761</v>
      </c>
      <c r="AU1554" s="133" t="s">
        <v>7065</v>
      </c>
      <c r="AV1554" s="133" t="s">
        <v>9603</v>
      </c>
      <c r="AW1554" s="133" t="s">
        <v>9630</v>
      </c>
    </row>
    <row r="1555" spans="1:49" x14ac:dyDescent="0.25">
      <c r="A1555" s="80" t="s">
        <v>1779</v>
      </c>
      <c r="B1555" s="80" t="s">
        <v>1784</v>
      </c>
      <c r="C1555" s="80" t="s">
        <v>10264</v>
      </c>
      <c r="D1555" s="80" t="s">
        <v>10265</v>
      </c>
      <c r="E1555" s="80" t="s">
        <v>1793</v>
      </c>
      <c r="F1555" s="80" t="s">
        <v>10266</v>
      </c>
      <c r="G1555" s="80" t="s">
        <v>9700</v>
      </c>
      <c r="H1555" s="80" t="s">
        <v>10267</v>
      </c>
      <c r="I1555" s="80" t="s">
        <v>5376</v>
      </c>
      <c r="K1555" s="80" t="s">
        <v>12328</v>
      </c>
      <c r="L1555" s="80" t="s">
        <v>948</v>
      </c>
      <c r="M1555" s="80" t="s">
        <v>2562</v>
      </c>
      <c r="N1555" s="80" t="s">
        <v>3416</v>
      </c>
      <c r="O1555" s="80" t="s">
        <v>3693</v>
      </c>
      <c r="P1555" s="80" t="s">
        <v>4691</v>
      </c>
      <c r="Q1555" s="80" t="s">
        <v>5374</v>
      </c>
      <c r="R1555" s="80" t="s">
        <v>6129</v>
      </c>
      <c r="S1555" s="80" t="s">
        <v>1759</v>
      </c>
      <c r="T1555" s="80" t="s">
        <v>1758</v>
      </c>
      <c r="U1555" s="110">
        <v>9.9499999999999993</v>
      </c>
      <c r="V1555" s="110">
        <v>29.85</v>
      </c>
      <c r="W1555" s="91">
        <v>2.4874999999999998</v>
      </c>
      <c r="X1555" s="91">
        <v>14.925000000000001</v>
      </c>
      <c r="Y1555" s="110" t="s">
        <v>7087</v>
      </c>
      <c r="Z1555" s="110" t="s">
        <v>1</v>
      </c>
      <c r="AB1555" s="133" t="s">
        <v>7838</v>
      </c>
      <c r="AC1555" s="133" t="s">
        <v>7838</v>
      </c>
      <c r="AD1555" s="133" t="s">
        <v>1759</v>
      </c>
      <c r="AE1555" s="79">
        <v>6</v>
      </c>
      <c r="AF1555" s="79" t="s">
        <v>11092</v>
      </c>
      <c r="AG1555" s="134">
        <v>0.3</v>
      </c>
      <c r="AH1555" s="134">
        <v>7.5</v>
      </c>
      <c r="AI1555" s="134">
        <v>14.5</v>
      </c>
      <c r="AJ1555" s="134">
        <v>0.22800000000000001</v>
      </c>
      <c r="AK1555" s="134">
        <v>14.824999999999999</v>
      </c>
      <c r="AL1555" s="134">
        <v>8.4499999999999993</v>
      </c>
      <c r="AM1555" s="134">
        <v>5.125</v>
      </c>
      <c r="AN1555" s="134">
        <v>1.8080000000000001</v>
      </c>
      <c r="AO1555" s="134">
        <v>0.372</v>
      </c>
      <c r="AP1555" s="134">
        <v>0.01</v>
      </c>
      <c r="AQ1555" s="134">
        <v>54</v>
      </c>
      <c r="AR1555" s="134">
        <v>102</v>
      </c>
      <c r="AS1555" s="134"/>
      <c r="AT1555" s="133" t="s">
        <v>7066</v>
      </c>
      <c r="AU1555" s="133" t="s">
        <v>7075</v>
      </c>
      <c r="AV1555" s="133" t="s">
        <v>9601</v>
      </c>
      <c r="AW1555" s="133" t="s">
        <v>9630</v>
      </c>
    </row>
    <row r="1556" spans="1:49" x14ac:dyDescent="0.25">
      <c r="A1556" s="80" t="s">
        <v>1779</v>
      </c>
      <c r="B1556" s="80" t="s">
        <v>1784</v>
      </c>
      <c r="C1556" s="80" t="s">
        <v>10299</v>
      </c>
      <c r="D1556" s="80" t="s">
        <v>10300</v>
      </c>
      <c r="E1556" s="80" t="s">
        <v>1785</v>
      </c>
      <c r="F1556" s="80" t="s">
        <v>10301</v>
      </c>
      <c r="G1556" s="80" t="s">
        <v>9668</v>
      </c>
      <c r="H1556" s="80" t="s">
        <v>10302</v>
      </c>
      <c r="I1556" s="80" t="s">
        <v>5376</v>
      </c>
      <c r="K1556" s="80" t="s">
        <v>1820</v>
      </c>
      <c r="L1556" s="80" t="s">
        <v>1096</v>
      </c>
      <c r="M1556" s="80" t="s">
        <v>2889</v>
      </c>
      <c r="N1556" s="80" t="s">
        <v>3443</v>
      </c>
      <c r="O1556" s="80" t="s">
        <v>3872</v>
      </c>
      <c r="P1556" s="80" t="s">
        <v>4997</v>
      </c>
      <c r="Q1556" s="80" t="s">
        <v>5374</v>
      </c>
      <c r="R1556" s="80" t="s">
        <v>6476</v>
      </c>
      <c r="S1556" s="80" t="s">
        <v>1765</v>
      </c>
      <c r="T1556" s="80" t="s">
        <v>1757</v>
      </c>
      <c r="U1556" s="110">
        <v>7.45</v>
      </c>
      <c r="V1556" s="110">
        <v>44.7</v>
      </c>
      <c r="W1556" s="91">
        <v>3.4679799999999998</v>
      </c>
      <c r="X1556" s="91">
        <v>41.615699999999997</v>
      </c>
      <c r="Y1556" s="110" t="s">
        <v>14933</v>
      </c>
      <c r="Z1556" s="110" t="s">
        <v>1</v>
      </c>
      <c r="AB1556" s="133" t="s">
        <v>8186</v>
      </c>
      <c r="AC1556" s="133" t="s">
        <v>9343</v>
      </c>
      <c r="AD1556" s="133" t="s">
        <v>1760</v>
      </c>
      <c r="AE1556" s="79">
        <v>96</v>
      </c>
      <c r="AF1556" s="79" t="s">
        <v>11323</v>
      </c>
      <c r="AG1556" s="134">
        <v>0.44</v>
      </c>
      <c r="AH1556" s="134">
        <v>6.5</v>
      </c>
      <c r="AI1556" s="134">
        <v>6.5</v>
      </c>
      <c r="AJ1556" s="134">
        <v>0.16</v>
      </c>
      <c r="AK1556" s="134">
        <v>6.69</v>
      </c>
      <c r="AL1556" s="134">
        <v>6.69</v>
      </c>
      <c r="AM1556" s="134">
        <v>5.7</v>
      </c>
      <c r="AN1556" s="134">
        <v>2</v>
      </c>
      <c r="AO1556" s="134">
        <v>0.14799999999999999</v>
      </c>
      <c r="AP1556" s="134">
        <v>5.5E-2</v>
      </c>
      <c r="AQ1556" s="134">
        <v>12.75</v>
      </c>
      <c r="AR1556" s="134">
        <v>12.875</v>
      </c>
      <c r="AS1556" s="134"/>
      <c r="AT1556" s="133" t="s">
        <v>7071</v>
      </c>
      <c r="AU1556" s="133" t="s">
        <v>1760</v>
      </c>
      <c r="AV1556" s="133" t="s">
        <v>9601</v>
      </c>
      <c r="AW1556" s="133" t="s">
        <v>9629</v>
      </c>
    </row>
    <row r="1557" spans="1:49" x14ac:dyDescent="0.25">
      <c r="A1557" s="80" t="s">
        <v>1800</v>
      </c>
      <c r="B1557" s="80" t="s">
        <v>1801</v>
      </c>
      <c r="C1557" s="80" t="s">
        <v>10536</v>
      </c>
      <c r="D1557" s="80" t="s">
        <v>10537</v>
      </c>
      <c r="E1557" s="80" t="s">
        <v>1767</v>
      </c>
      <c r="F1557" s="80" t="s">
        <v>10538</v>
      </c>
      <c r="G1557" s="80" t="s">
        <v>9785</v>
      </c>
      <c r="H1557" s="80" t="s">
        <v>10539</v>
      </c>
      <c r="I1557" s="80" t="s">
        <v>5377</v>
      </c>
      <c r="K1557" s="80" t="s">
        <v>12342</v>
      </c>
      <c r="L1557" s="80" t="s">
        <v>12291</v>
      </c>
      <c r="M1557" s="80" t="s">
        <v>12864</v>
      </c>
      <c r="N1557" s="80" t="s">
        <v>12865</v>
      </c>
      <c r="O1557" s="80" t="s">
        <v>3822</v>
      </c>
      <c r="P1557" s="80" t="s">
        <v>1</v>
      </c>
      <c r="Q1557" s="80" t="s">
        <v>5374</v>
      </c>
      <c r="R1557" s="80" t="s">
        <v>12866</v>
      </c>
      <c r="S1557" s="80" t="s">
        <v>1759</v>
      </c>
      <c r="T1557" s="80" t="s">
        <v>1759</v>
      </c>
      <c r="U1557" s="110">
        <v>423.9</v>
      </c>
      <c r="V1557" s="110">
        <v>211.95</v>
      </c>
      <c r="W1557" s="91">
        <v>105.98</v>
      </c>
      <c r="X1557" s="91">
        <v>105.98</v>
      </c>
      <c r="Y1557" s="110" t="s">
        <v>7087</v>
      </c>
      <c r="Z1557" s="110" t="s">
        <v>1</v>
      </c>
      <c r="AB1557" s="133" t="s">
        <v>13133</v>
      </c>
      <c r="AC1557" s="133" t="s">
        <v>13133</v>
      </c>
      <c r="AD1557" s="133" t="s">
        <v>1759</v>
      </c>
      <c r="AE1557" s="79">
        <v>1</v>
      </c>
      <c r="AF1557" s="79" t="s">
        <v>15798</v>
      </c>
      <c r="AG1557" s="134"/>
      <c r="AH1557" s="134"/>
      <c r="AI1557" s="134"/>
      <c r="AJ1557" s="134"/>
      <c r="AK1557" s="134">
        <v>24.437999999999999</v>
      </c>
      <c r="AL1557" s="134">
        <v>15.938000000000001</v>
      </c>
      <c r="AM1557" s="134">
        <v>9.625</v>
      </c>
      <c r="AN1557" s="134">
        <v>17.146000000000001</v>
      </c>
      <c r="AO1557" s="134">
        <v>2.169</v>
      </c>
      <c r="AP1557" s="134"/>
      <c r="AQ1557" s="134"/>
      <c r="AR1557" s="134"/>
      <c r="AS1557" s="134"/>
      <c r="AT1557" s="133" t="s">
        <v>7065</v>
      </c>
      <c r="AU1557" s="133" t="s">
        <v>7065</v>
      </c>
      <c r="AV1557" s="133" t="s">
        <v>9603</v>
      </c>
      <c r="AW1557" s="133" t="s">
        <v>9630</v>
      </c>
    </row>
    <row r="1558" spans="1:49" x14ac:dyDescent="0.25">
      <c r="A1558" s="80" t="s">
        <v>1779</v>
      </c>
      <c r="B1558" s="80" t="s">
        <v>1797</v>
      </c>
      <c r="C1558" s="80" t="s">
        <v>9910</v>
      </c>
      <c r="D1558" s="80" t="s">
        <v>9911</v>
      </c>
      <c r="E1558" s="80" t="s">
        <v>7086</v>
      </c>
      <c r="F1558" s="80" t="s">
        <v>9912</v>
      </c>
      <c r="G1558" s="80" t="s">
        <v>9714</v>
      </c>
      <c r="H1558" s="80" t="s">
        <v>9913</v>
      </c>
      <c r="I1558" s="80" t="s">
        <v>9635</v>
      </c>
      <c r="K1558" s="80" t="s">
        <v>12328</v>
      </c>
      <c r="L1558" s="80" t="s">
        <v>1139</v>
      </c>
      <c r="M1558" s="80" t="s">
        <v>2865</v>
      </c>
      <c r="N1558" s="80" t="s">
        <v>3387</v>
      </c>
      <c r="O1558" s="80" t="s">
        <v>3857</v>
      </c>
      <c r="P1558" s="80" t="s">
        <v>4972</v>
      </c>
      <c r="Q1558" s="80" t="s">
        <v>5374</v>
      </c>
      <c r="R1558" s="80" t="s">
        <v>6450</v>
      </c>
      <c r="S1558" s="80" t="s">
        <v>1757</v>
      </c>
      <c r="T1558" s="80" t="s">
        <v>1757</v>
      </c>
      <c r="U1558" s="110">
        <v>5.6</v>
      </c>
      <c r="V1558" s="110">
        <v>33.6</v>
      </c>
      <c r="W1558" s="91">
        <v>2.4359999999999999</v>
      </c>
      <c r="X1558" s="91">
        <v>29.231999999999999</v>
      </c>
      <c r="Y1558" s="110" t="s">
        <v>14932</v>
      </c>
      <c r="Z1558" s="110" t="s">
        <v>1</v>
      </c>
      <c r="AB1558" s="133" t="s">
        <v>8160</v>
      </c>
      <c r="AC1558" s="133" t="s">
        <v>9332</v>
      </c>
      <c r="AD1558" s="133" t="s">
        <v>1757</v>
      </c>
      <c r="AE1558" s="79">
        <v>144</v>
      </c>
      <c r="AF1558" s="79" t="s">
        <v>11313</v>
      </c>
      <c r="AG1558" s="134">
        <v>0.39500000000000002</v>
      </c>
      <c r="AH1558" s="134">
        <v>5.9</v>
      </c>
      <c r="AI1558" s="134">
        <v>8.66</v>
      </c>
      <c r="AJ1558" s="134">
        <v>9.6000000000000002E-2</v>
      </c>
      <c r="AK1558" s="134">
        <v>6</v>
      </c>
      <c r="AL1558" s="134">
        <v>8.6999999999999993</v>
      </c>
      <c r="AM1558" s="134">
        <v>4.75</v>
      </c>
      <c r="AN1558" s="134">
        <v>1.2</v>
      </c>
      <c r="AO1558" s="134">
        <v>0.14299999999999999</v>
      </c>
      <c r="AP1558" s="134">
        <v>12</v>
      </c>
      <c r="AQ1558" s="134">
        <v>12</v>
      </c>
      <c r="AR1558" s="134">
        <v>12</v>
      </c>
      <c r="AS1558" s="134"/>
      <c r="AT1558" s="133" t="s">
        <v>1768</v>
      </c>
      <c r="AU1558" s="133" t="s">
        <v>1767</v>
      </c>
      <c r="AV1558" s="133" t="s">
        <v>9606</v>
      </c>
      <c r="AW1558" s="133" t="s">
        <v>9629</v>
      </c>
    </row>
    <row r="1559" spans="1:49" x14ac:dyDescent="0.25">
      <c r="A1559" s="80" t="s">
        <v>1779</v>
      </c>
      <c r="B1559" s="80" t="s">
        <v>1796</v>
      </c>
      <c r="C1559" s="80" t="s">
        <v>9692</v>
      </c>
      <c r="D1559" s="80" t="s">
        <v>9693</v>
      </c>
      <c r="E1559" s="80" t="s">
        <v>1788</v>
      </c>
      <c r="F1559" s="80" t="s">
        <v>9694</v>
      </c>
      <c r="G1559" s="80" t="s">
        <v>9695</v>
      </c>
      <c r="H1559" s="80" t="s">
        <v>9696</v>
      </c>
      <c r="I1559" s="80" t="s">
        <v>5377</v>
      </c>
      <c r="K1559" s="80" t="s">
        <v>12331</v>
      </c>
      <c r="L1559" s="80" t="s">
        <v>1616</v>
      </c>
      <c r="M1559" s="80" t="s">
        <v>3150</v>
      </c>
      <c r="N1559" s="80" t="s">
        <v>3467</v>
      </c>
      <c r="O1559" s="80" t="s">
        <v>3527</v>
      </c>
      <c r="P1559" s="80" t="s">
        <v>12385</v>
      </c>
      <c r="Q1559" s="80" t="s">
        <v>5374</v>
      </c>
      <c r="R1559" s="80" t="s">
        <v>6742</v>
      </c>
      <c r="S1559" s="80" t="s">
        <v>1760</v>
      </c>
      <c r="T1559" s="80" t="s">
        <v>1757</v>
      </c>
      <c r="U1559" s="110">
        <v>5</v>
      </c>
      <c r="V1559" s="110">
        <v>30</v>
      </c>
      <c r="W1559" s="91">
        <v>1.25</v>
      </c>
      <c r="X1559" s="91">
        <v>15</v>
      </c>
      <c r="Y1559" s="110" t="s">
        <v>7087</v>
      </c>
      <c r="Z1559" s="110" t="s">
        <v>1</v>
      </c>
      <c r="AB1559" s="133" t="s">
        <v>8452</v>
      </c>
      <c r="AC1559" s="133" t="s">
        <v>8452</v>
      </c>
      <c r="AD1559" s="133" t="s">
        <v>1759</v>
      </c>
      <c r="AE1559" s="79">
        <v>12</v>
      </c>
      <c r="AF1559" s="79" t="s">
        <v>11091</v>
      </c>
      <c r="AG1559" s="134">
        <v>0.625</v>
      </c>
      <c r="AH1559" s="134">
        <v>6.875</v>
      </c>
      <c r="AI1559" s="134">
        <v>6.875</v>
      </c>
      <c r="AJ1559" s="134">
        <v>0.13100000000000001</v>
      </c>
      <c r="AK1559" s="134">
        <v>7.22</v>
      </c>
      <c r="AL1559" s="134">
        <v>6.8449999999999998</v>
      </c>
      <c r="AM1559" s="134">
        <v>7.44</v>
      </c>
      <c r="AN1559" s="134">
        <v>1.782</v>
      </c>
      <c r="AO1559" s="134">
        <v>0.21299999999999999</v>
      </c>
      <c r="AP1559" s="134"/>
      <c r="AQ1559" s="134"/>
      <c r="AR1559" s="134"/>
      <c r="AS1559" s="134"/>
      <c r="AT1559" s="133" t="s">
        <v>9573</v>
      </c>
      <c r="AU1559" s="133" t="s">
        <v>1758</v>
      </c>
      <c r="AV1559" s="133" t="s">
        <v>9603</v>
      </c>
      <c r="AW1559" s="133" t="s">
        <v>9630</v>
      </c>
    </row>
    <row r="1560" spans="1:49" x14ac:dyDescent="0.25">
      <c r="A1560" s="80" t="s">
        <v>1779</v>
      </c>
      <c r="B1560" s="80" t="s">
        <v>1784</v>
      </c>
      <c r="C1560" s="80" t="s">
        <v>10314</v>
      </c>
      <c r="D1560" s="80" t="s">
        <v>10315</v>
      </c>
      <c r="E1560" s="80" t="s">
        <v>1785</v>
      </c>
      <c r="F1560" s="80" t="s">
        <v>10316</v>
      </c>
      <c r="G1560" s="80" t="s">
        <v>9726</v>
      </c>
      <c r="H1560" s="80" t="s">
        <v>10317</v>
      </c>
      <c r="I1560" s="80" t="s">
        <v>5376</v>
      </c>
      <c r="K1560" s="80" t="s">
        <v>12328</v>
      </c>
      <c r="L1560" s="80" t="s">
        <v>917</v>
      </c>
      <c r="M1560" s="80" t="s">
        <v>2564</v>
      </c>
      <c r="N1560" s="80" t="s">
        <v>3416</v>
      </c>
      <c r="O1560" s="80" t="s">
        <v>3726</v>
      </c>
      <c r="P1560" s="80" t="s">
        <v>4693</v>
      </c>
      <c r="Q1560" s="80" t="s">
        <v>5374</v>
      </c>
      <c r="R1560" s="80" t="s">
        <v>6131</v>
      </c>
      <c r="S1560" s="80" t="s">
        <v>1760</v>
      </c>
      <c r="T1560" s="80" t="s">
        <v>1757</v>
      </c>
      <c r="U1560" s="110">
        <v>6</v>
      </c>
      <c r="V1560" s="110">
        <v>36</v>
      </c>
      <c r="W1560" s="91">
        <v>2.9925000000000002</v>
      </c>
      <c r="X1560" s="91">
        <v>35.909999999999997</v>
      </c>
      <c r="Y1560" s="110" t="s">
        <v>14933</v>
      </c>
      <c r="Z1560" s="110" t="s">
        <v>1</v>
      </c>
      <c r="AB1560" s="133" t="s">
        <v>7840</v>
      </c>
      <c r="AC1560" s="133" t="s">
        <v>7840</v>
      </c>
      <c r="AD1560" s="133" t="s">
        <v>1759</v>
      </c>
      <c r="AE1560" s="79">
        <v>12</v>
      </c>
      <c r="AF1560" s="79" t="s">
        <v>11098</v>
      </c>
      <c r="AG1560" s="134">
        <v>3.15</v>
      </c>
      <c r="AH1560" s="134">
        <v>3.15</v>
      </c>
      <c r="AI1560" s="134">
        <v>5.51</v>
      </c>
      <c r="AJ1560" s="134">
        <v>0.16800000000000001</v>
      </c>
      <c r="AK1560" s="134">
        <v>9.9700000000000006</v>
      </c>
      <c r="AL1560" s="134">
        <v>6.72</v>
      </c>
      <c r="AM1560" s="134">
        <v>8.69</v>
      </c>
      <c r="AN1560" s="134">
        <v>2.1</v>
      </c>
      <c r="AO1560" s="134">
        <v>0.33700000000000002</v>
      </c>
      <c r="AP1560" s="134">
        <v>3.125</v>
      </c>
      <c r="AQ1560" s="134">
        <v>3.125</v>
      </c>
      <c r="AR1560" s="134">
        <v>3.75</v>
      </c>
      <c r="AS1560" s="134"/>
      <c r="AT1560" s="133" t="s">
        <v>9567</v>
      </c>
      <c r="AU1560" s="133" t="s">
        <v>7065</v>
      </c>
      <c r="AV1560" s="133" t="s">
        <v>9608</v>
      </c>
      <c r="AW1560" s="133" t="s">
        <v>9629</v>
      </c>
    </row>
    <row r="1561" spans="1:49" x14ac:dyDescent="0.25">
      <c r="A1561" s="80" t="s">
        <v>1779</v>
      </c>
      <c r="B1561" s="80" t="s">
        <v>1784</v>
      </c>
      <c r="C1561" s="80" t="s">
        <v>10299</v>
      </c>
      <c r="D1561" s="80" t="s">
        <v>10300</v>
      </c>
      <c r="E1561" s="80" t="s">
        <v>1785</v>
      </c>
      <c r="F1561" s="80" t="s">
        <v>10301</v>
      </c>
      <c r="G1561" s="80" t="s">
        <v>9668</v>
      </c>
      <c r="H1561" s="80" t="s">
        <v>10302</v>
      </c>
      <c r="I1561" s="80" t="s">
        <v>5376</v>
      </c>
      <c r="K1561" s="80" t="s">
        <v>1820</v>
      </c>
      <c r="L1561" s="80" t="s">
        <v>1427</v>
      </c>
      <c r="M1561" s="80" t="s">
        <v>2891</v>
      </c>
      <c r="N1561" s="80" t="s">
        <v>3443</v>
      </c>
      <c r="O1561" s="80" t="s">
        <v>3873</v>
      </c>
      <c r="P1561" s="80" t="s">
        <v>4999</v>
      </c>
      <c r="Q1561" s="80" t="s">
        <v>5374</v>
      </c>
      <c r="R1561" s="80" t="s">
        <v>6478</v>
      </c>
      <c r="S1561" s="80" t="s">
        <v>1765</v>
      </c>
      <c r="T1561" s="80" t="s">
        <v>1757</v>
      </c>
      <c r="U1561" s="110">
        <v>7.45</v>
      </c>
      <c r="V1561" s="110">
        <v>44.7</v>
      </c>
      <c r="W1561" s="91">
        <v>3.4679799999999998</v>
      </c>
      <c r="X1561" s="91">
        <v>41.615699999999997</v>
      </c>
      <c r="Y1561" s="110" t="s">
        <v>14933</v>
      </c>
      <c r="Z1561" s="110" t="s">
        <v>1</v>
      </c>
      <c r="AB1561" s="133" t="s">
        <v>8188</v>
      </c>
      <c r="AC1561" s="133" t="s">
        <v>9344</v>
      </c>
      <c r="AD1561" s="133" t="s">
        <v>1760</v>
      </c>
      <c r="AE1561" s="79">
        <v>96</v>
      </c>
      <c r="AF1561" s="79" t="s">
        <v>11323</v>
      </c>
      <c r="AG1561" s="134">
        <v>0.44</v>
      </c>
      <c r="AH1561" s="134">
        <v>6.5</v>
      </c>
      <c r="AI1561" s="134">
        <v>6.5</v>
      </c>
      <c r="AJ1561" s="134">
        <v>0.16</v>
      </c>
      <c r="AK1561" s="134">
        <v>6.69</v>
      </c>
      <c r="AL1561" s="134">
        <v>6.69</v>
      </c>
      <c r="AM1561" s="134">
        <v>5.7</v>
      </c>
      <c r="AN1561" s="134">
        <v>2</v>
      </c>
      <c r="AO1561" s="134">
        <v>0.14799999999999999</v>
      </c>
      <c r="AP1561" s="134">
        <v>5.5E-2</v>
      </c>
      <c r="AQ1561" s="134">
        <v>12.75</v>
      </c>
      <c r="AR1561" s="134">
        <v>12.875</v>
      </c>
      <c r="AS1561" s="134"/>
      <c r="AT1561" s="133" t="s">
        <v>7071</v>
      </c>
      <c r="AU1561" s="133" t="s">
        <v>1760</v>
      </c>
      <c r="AV1561" s="133" t="s">
        <v>9601</v>
      </c>
      <c r="AW1561" s="133" t="s">
        <v>9629</v>
      </c>
    </row>
    <row r="1562" spans="1:49" x14ac:dyDescent="0.25">
      <c r="A1562" s="80" t="s">
        <v>1800</v>
      </c>
      <c r="B1562" s="80" t="s">
        <v>1801</v>
      </c>
      <c r="C1562" s="80" t="s">
        <v>10540</v>
      </c>
      <c r="D1562" s="80" t="s">
        <v>10541</v>
      </c>
      <c r="E1562" s="80" t="s">
        <v>1767</v>
      </c>
      <c r="F1562" s="80" t="s">
        <v>10542</v>
      </c>
      <c r="G1562" s="80" t="s">
        <v>9785</v>
      </c>
      <c r="H1562" s="80" t="s">
        <v>10543</v>
      </c>
      <c r="I1562" s="80" t="s">
        <v>5377</v>
      </c>
      <c r="K1562" s="80" t="s">
        <v>12342</v>
      </c>
      <c r="L1562" s="80" t="s">
        <v>12292</v>
      </c>
      <c r="M1562" s="80" t="s">
        <v>12867</v>
      </c>
      <c r="N1562" s="80" t="s">
        <v>12865</v>
      </c>
      <c r="O1562" s="80" t="s">
        <v>3825</v>
      </c>
      <c r="P1562" s="80" t="s">
        <v>1</v>
      </c>
      <c r="Q1562" s="80" t="s">
        <v>5374</v>
      </c>
      <c r="R1562" s="80" t="s">
        <v>12868</v>
      </c>
      <c r="S1562" s="80" t="s">
        <v>1759</v>
      </c>
      <c r="T1562" s="80" t="s">
        <v>1759</v>
      </c>
      <c r="U1562" s="110">
        <v>800.25</v>
      </c>
      <c r="V1562" s="110">
        <v>400.125</v>
      </c>
      <c r="W1562" s="91">
        <v>200.0625</v>
      </c>
      <c r="X1562" s="91">
        <v>200.0625</v>
      </c>
      <c r="Y1562" s="110" t="s">
        <v>7087</v>
      </c>
      <c r="Z1562" s="110" t="s">
        <v>1</v>
      </c>
      <c r="AB1562" s="133" t="s">
        <v>13134</v>
      </c>
      <c r="AC1562" s="133" t="s">
        <v>13134</v>
      </c>
      <c r="AD1562" s="133" t="s">
        <v>1759</v>
      </c>
      <c r="AE1562" s="79">
        <v>1</v>
      </c>
      <c r="AF1562" s="79" t="s">
        <v>15798</v>
      </c>
      <c r="AG1562" s="134"/>
      <c r="AH1562" s="134"/>
      <c r="AI1562" s="134"/>
      <c r="AJ1562" s="134"/>
      <c r="AK1562" s="134">
        <v>48.314999999999998</v>
      </c>
      <c r="AL1562" s="134">
        <v>16.22</v>
      </c>
      <c r="AM1562" s="134">
        <v>9.5950000000000006</v>
      </c>
      <c r="AN1562" s="134">
        <v>34.598999999999997</v>
      </c>
      <c r="AO1562" s="134">
        <v>4.351</v>
      </c>
      <c r="AP1562" s="134"/>
      <c r="AQ1562" s="134"/>
      <c r="AR1562" s="134"/>
      <c r="AS1562" s="134"/>
      <c r="AT1562" s="133" t="s">
        <v>1764</v>
      </c>
      <c r="AU1562" s="133" t="s">
        <v>1769</v>
      </c>
      <c r="AV1562" s="133" t="s">
        <v>9603</v>
      </c>
      <c r="AW1562" s="133" t="s">
        <v>9630</v>
      </c>
    </row>
    <row r="1563" spans="1:49" x14ac:dyDescent="0.25">
      <c r="A1563" s="80" t="s">
        <v>1779</v>
      </c>
      <c r="B1563" s="80" t="s">
        <v>1796</v>
      </c>
      <c r="C1563" s="80" t="s">
        <v>9780</v>
      </c>
      <c r="D1563" s="80" t="s">
        <v>9730</v>
      </c>
      <c r="E1563" s="80" t="s">
        <v>1788</v>
      </c>
      <c r="F1563" s="80" t="s">
        <v>9731</v>
      </c>
      <c r="G1563" s="80" t="s">
        <v>9668</v>
      </c>
      <c r="H1563" s="80" t="s">
        <v>9732</v>
      </c>
      <c r="I1563" s="80" t="s">
        <v>5377</v>
      </c>
      <c r="K1563" s="80" t="s">
        <v>12331</v>
      </c>
      <c r="L1563" s="80" t="s">
        <v>1617</v>
      </c>
      <c r="M1563" s="80" t="s">
        <v>3151</v>
      </c>
      <c r="N1563" s="80" t="s">
        <v>3467</v>
      </c>
      <c r="O1563" s="80" t="s">
        <v>3847</v>
      </c>
      <c r="P1563" s="80" t="s">
        <v>12386</v>
      </c>
      <c r="Q1563" s="80" t="s">
        <v>5374</v>
      </c>
      <c r="R1563" s="80" t="s">
        <v>6743</v>
      </c>
      <c r="S1563" s="80" t="s">
        <v>1765</v>
      </c>
      <c r="T1563" s="80" t="s">
        <v>1757</v>
      </c>
      <c r="U1563" s="110">
        <v>6.2</v>
      </c>
      <c r="V1563" s="110">
        <v>37.200000000000003</v>
      </c>
      <c r="W1563" s="91">
        <v>1.55</v>
      </c>
      <c r="X1563" s="91">
        <v>18.600000000000001</v>
      </c>
      <c r="Y1563" s="110" t="s">
        <v>7087</v>
      </c>
      <c r="Z1563" s="110" t="s">
        <v>1</v>
      </c>
      <c r="AB1563" s="133" t="s">
        <v>8453</v>
      </c>
      <c r="AC1563" s="133" t="s">
        <v>8453</v>
      </c>
      <c r="AD1563" s="133" t="s">
        <v>1759</v>
      </c>
      <c r="AE1563" s="79">
        <v>12</v>
      </c>
      <c r="AF1563" s="79" t="s">
        <v>11113</v>
      </c>
      <c r="AG1563" s="134">
        <v>0.625</v>
      </c>
      <c r="AH1563" s="134">
        <v>6.5</v>
      </c>
      <c r="AI1563" s="134">
        <v>6.5</v>
      </c>
      <c r="AJ1563" s="134">
        <v>0.13900000000000001</v>
      </c>
      <c r="AK1563" s="134">
        <v>10.845000000000001</v>
      </c>
      <c r="AL1563" s="134">
        <v>6.8449999999999998</v>
      </c>
      <c r="AM1563" s="134">
        <v>6.8150000000000004</v>
      </c>
      <c r="AN1563" s="134">
        <v>1.9610000000000001</v>
      </c>
      <c r="AO1563" s="134">
        <v>0.29299999999999998</v>
      </c>
      <c r="AP1563" s="134">
        <v>5.5E-2</v>
      </c>
      <c r="AQ1563" s="134">
        <v>12.875</v>
      </c>
      <c r="AR1563" s="134">
        <v>12.75</v>
      </c>
      <c r="AS1563" s="134">
        <v>8.9999999999999993E-3</v>
      </c>
      <c r="AT1563" s="133" t="s">
        <v>1761</v>
      </c>
      <c r="AU1563" s="133" t="s">
        <v>7077</v>
      </c>
      <c r="AV1563" s="133" t="s">
        <v>9601</v>
      </c>
      <c r="AW1563" s="133" t="s">
        <v>9630</v>
      </c>
    </row>
    <row r="1564" spans="1:49" x14ac:dyDescent="0.25">
      <c r="A1564" s="80" t="s">
        <v>1779</v>
      </c>
      <c r="B1564" s="80" t="s">
        <v>1797</v>
      </c>
      <c r="C1564" s="80" t="s">
        <v>9636</v>
      </c>
      <c r="D1564" s="80" t="s">
        <v>9637</v>
      </c>
      <c r="E1564" s="80" t="s">
        <v>7086</v>
      </c>
      <c r="F1564" s="80" t="s">
        <v>10598</v>
      </c>
      <c r="G1564" s="80" t="s">
        <v>9734</v>
      </c>
      <c r="H1564" s="80" t="s">
        <v>10599</v>
      </c>
      <c r="I1564" s="80" t="s">
        <v>9635</v>
      </c>
      <c r="K1564" s="80" t="s">
        <v>1820</v>
      </c>
      <c r="L1564" s="80" t="s">
        <v>1300</v>
      </c>
      <c r="M1564" s="80" t="s">
        <v>2866</v>
      </c>
      <c r="N1564" s="80" t="s">
        <v>3387</v>
      </c>
      <c r="O1564" s="80" t="s">
        <v>3858</v>
      </c>
      <c r="P1564" s="80" t="s">
        <v>4973</v>
      </c>
      <c r="Q1564" s="80" t="s">
        <v>5374</v>
      </c>
      <c r="R1564" s="80" t="s">
        <v>6451</v>
      </c>
      <c r="S1564" s="80" t="s">
        <v>1764</v>
      </c>
      <c r="T1564" s="80" t="s">
        <v>1757</v>
      </c>
      <c r="U1564" s="110">
        <v>6.25</v>
      </c>
      <c r="V1564" s="110">
        <v>37.5</v>
      </c>
      <c r="W1564" s="91">
        <v>2.71875</v>
      </c>
      <c r="X1564" s="91">
        <v>32.625</v>
      </c>
      <c r="Y1564" s="110" t="s">
        <v>14932</v>
      </c>
      <c r="Z1564" s="110" t="s">
        <v>1</v>
      </c>
      <c r="AB1564" s="133" t="s">
        <v>8161</v>
      </c>
      <c r="AC1564" s="133" t="s">
        <v>9333</v>
      </c>
      <c r="AD1564" s="133" t="s">
        <v>1764</v>
      </c>
      <c r="AE1564" s="79">
        <v>48</v>
      </c>
      <c r="AF1564" s="79" t="s">
        <v>11314</v>
      </c>
      <c r="AG1564" s="134">
        <v>0.1</v>
      </c>
      <c r="AH1564" s="134">
        <v>6.5</v>
      </c>
      <c r="AI1564" s="134">
        <v>7.2</v>
      </c>
      <c r="AJ1564" s="134">
        <v>0.125</v>
      </c>
      <c r="AK1564" s="134">
        <v>7.1</v>
      </c>
      <c r="AL1564" s="134">
        <v>1.7</v>
      </c>
      <c r="AM1564" s="134">
        <v>7.9</v>
      </c>
      <c r="AN1564" s="134">
        <v>1.56</v>
      </c>
      <c r="AO1564" s="134">
        <v>5.5E-2</v>
      </c>
      <c r="AP1564" s="134">
        <v>0.1</v>
      </c>
      <c r="AQ1564" s="134">
        <v>6</v>
      </c>
      <c r="AR1564" s="134">
        <v>6</v>
      </c>
      <c r="AS1564" s="134"/>
      <c r="AT1564" s="133" t="s">
        <v>9589</v>
      </c>
      <c r="AU1564" s="133" t="s">
        <v>1758</v>
      </c>
      <c r="AV1564" s="133" t="s">
        <v>9597</v>
      </c>
      <c r="AW1564" s="133" t="s">
        <v>9629</v>
      </c>
    </row>
    <row r="1565" spans="1:49" x14ac:dyDescent="0.25">
      <c r="A1565" s="80" t="s">
        <v>1779</v>
      </c>
      <c r="B1565" s="80" t="s">
        <v>1784</v>
      </c>
      <c r="C1565" s="80" t="s">
        <v>10299</v>
      </c>
      <c r="D1565" s="80" t="s">
        <v>10300</v>
      </c>
      <c r="E1565" s="80" t="s">
        <v>1785</v>
      </c>
      <c r="F1565" s="80" t="s">
        <v>10301</v>
      </c>
      <c r="G1565" s="80" t="s">
        <v>9668</v>
      </c>
      <c r="H1565" s="80" t="s">
        <v>10302</v>
      </c>
      <c r="I1565" s="80" t="s">
        <v>5376</v>
      </c>
      <c r="K1565" s="80" t="s">
        <v>1820</v>
      </c>
      <c r="L1565" s="80" t="s">
        <v>1191</v>
      </c>
      <c r="M1565" s="80" t="s">
        <v>2893</v>
      </c>
      <c r="N1565" s="80" t="s">
        <v>3443</v>
      </c>
      <c r="O1565" s="80" t="s">
        <v>3874</v>
      </c>
      <c r="P1565" s="80" t="s">
        <v>5001</v>
      </c>
      <c r="Q1565" s="80" t="s">
        <v>5374</v>
      </c>
      <c r="R1565" s="80" t="s">
        <v>6480</v>
      </c>
      <c r="S1565" s="80" t="s">
        <v>1765</v>
      </c>
      <c r="T1565" s="80" t="s">
        <v>1757</v>
      </c>
      <c r="U1565" s="110">
        <v>7.45</v>
      </c>
      <c r="V1565" s="110">
        <v>44.7</v>
      </c>
      <c r="W1565" s="91">
        <v>3.4679799999999998</v>
      </c>
      <c r="X1565" s="91">
        <v>41.615699999999997</v>
      </c>
      <c r="Y1565" s="110" t="s">
        <v>14933</v>
      </c>
      <c r="Z1565" s="110" t="s">
        <v>1</v>
      </c>
      <c r="AB1565" s="133" t="s">
        <v>8190</v>
      </c>
      <c r="AC1565" s="133" t="s">
        <v>9345</v>
      </c>
      <c r="AD1565" s="133" t="s">
        <v>1760</v>
      </c>
      <c r="AE1565" s="79">
        <v>96</v>
      </c>
      <c r="AF1565" s="79" t="s">
        <v>11323</v>
      </c>
      <c r="AG1565" s="134">
        <v>0.44</v>
      </c>
      <c r="AH1565" s="134">
        <v>6.5</v>
      </c>
      <c r="AI1565" s="134">
        <v>6.5</v>
      </c>
      <c r="AJ1565" s="134">
        <v>0.16</v>
      </c>
      <c r="AK1565" s="134">
        <v>6.69</v>
      </c>
      <c r="AL1565" s="134">
        <v>6.69</v>
      </c>
      <c r="AM1565" s="134">
        <v>5.7</v>
      </c>
      <c r="AN1565" s="134">
        <v>2</v>
      </c>
      <c r="AO1565" s="134">
        <v>0.14799999999999999</v>
      </c>
      <c r="AP1565" s="134">
        <v>5.5E-2</v>
      </c>
      <c r="AQ1565" s="134">
        <v>12.75</v>
      </c>
      <c r="AR1565" s="134">
        <v>12.875</v>
      </c>
      <c r="AS1565" s="134"/>
      <c r="AT1565" s="133" t="s">
        <v>7071</v>
      </c>
      <c r="AU1565" s="133" t="s">
        <v>1760</v>
      </c>
      <c r="AV1565" s="133" t="s">
        <v>9601</v>
      </c>
      <c r="AW1565" s="133" t="s">
        <v>9629</v>
      </c>
    </row>
    <row r="1566" spans="1:49" x14ac:dyDescent="0.25">
      <c r="A1566" s="80" t="s">
        <v>1779</v>
      </c>
      <c r="B1566" s="80" t="s">
        <v>1784</v>
      </c>
      <c r="C1566" s="80" t="s">
        <v>10017</v>
      </c>
      <c r="D1566" s="80" t="s">
        <v>10018</v>
      </c>
      <c r="E1566" s="80" t="s">
        <v>1787</v>
      </c>
      <c r="F1566" s="80" t="s">
        <v>10019</v>
      </c>
      <c r="G1566" s="80" t="s">
        <v>9797</v>
      </c>
      <c r="H1566" s="80" t="s">
        <v>10020</v>
      </c>
      <c r="I1566" s="80" t="s">
        <v>9635</v>
      </c>
      <c r="K1566" s="80" t="s">
        <v>1820</v>
      </c>
      <c r="L1566" s="80" t="s">
        <v>924</v>
      </c>
      <c r="M1566" s="80" t="s">
        <v>2586</v>
      </c>
      <c r="N1566" s="80" t="s">
        <v>3414</v>
      </c>
      <c r="O1566" s="80" t="s">
        <v>3737</v>
      </c>
      <c r="P1566" s="80" t="s">
        <v>4708</v>
      </c>
      <c r="Q1566" s="80" t="s">
        <v>5374</v>
      </c>
      <c r="R1566" s="80" t="s">
        <v>6153</v>
      </c>
      <c r="S1566" s="80" t="s">
        <v>1759</v>
      </c>
      <c r="T1566" s="80" t="s">
        <v>1758</v>
      </c>
      <c r="U1566" s="110">
        <v>8.0500000000000007</v>
      </c>
      <c r="V1566" s="110">
        <v>24.15</v>
      </c>
      <c r="W1566" s="91">
        <v>3.0187499999999998</v>
      </c>
      <c r="X1566" s="91">
        <v>18.112500000000001</v>
      </c>
      <c r="Y1566" s="110" t="s">
        <v>7087</v>
      </c>
      <c r="Z1566" s="110" t="s">
        <v>1</v>
      </c>
      <c r="AB1566" s="133" t="s">
        <v>7862</v>
      </c>
      <c r="AC1566" s="133" t="s">
        <v>9186</v>
      </c>
      <c r="AD1566" s="133" t="s">
        <v>1767</v>
      </c>
      <c r="AE1566" s="79">
        <v>60</v>
      </c>
      <c r="AF1566" s="79" t="s">
        <v>11207</v>
      </c>
      <c r="AG1566" s="134">
        <v>0.125</v>
      </c>
      <c r="AH1566" s="134">
        <v>11.5</v>
      </c>
      <c r="AI1566" s="134">
        <v>13.5</v>
      </c>
      <c r="AJ1566" s="134">
        <v>0.23400000000000001</v>
      </c>
      <c r="AK1566" s="134">
        <v>13.75</v>
      </c>
      <c r="AL1566" s="134">
        <v>11.5</v>
      </c>
      <c r="AM1566" s="134">
        <v>1.5</v>
      </c>
      <c r="AN1566" s="134">
        <v>1.46</v>
      </c>
      <c r="AO1566" s="134">
        <v>0.13700000000000001</v>
      </c>
      <c r="AP1566" s="134">
        <v>9</v>
      </c>
      <c r="AQ1566" s="134">
        <v>9</v>
      </c>
      <c r="AR1566" s="134">
        <v>12</v>
      </c>
      <c r="AS1566" s="134"/>
      <c r="AT1566" s="133" t="s">
        <v>1757</v>
      </c>
      <c r="AU1566" s="133" t="s">
        <v>1775</v>
      </c>
      <c r="AV1566" s="133" t="s">
        <v>9597</v>
      </c>
      <c r="AW1566" s="133" t="s">
        <v>9632</v>
      </c>
    </row>
    <row r="1567" spans="1:49" x14ac:dyDescent="0.25">
      <c r="A1567" s="80" t="s">
        <v>1800</v>
      </c>
      <c r="B1567" s="80" t="s">
        <v>1801</v>
      </c>
      <c r="C1567" s="80" t="s">
        <v>10231</v>
      </c>
      <c r="D1567" s="80" t="s">
        <v>10232</v>
      </c>
      <c r="E1567" s="80" t="s">
        <v>1767</v>
      </c>
      <c r="F1567" s="80" t="s">
        <v>9743</v>
      </c>
      <c r="G1567" s="80" t="s">
        <v>9744</v>
      </c>
      <c r="H1567" s="80" t="s">
        <v>9732</v>
      </c>
      <c r="I1567" s="80" t="s">
        <v>5377</v>
      </c>
      <c r="K1567" s="80" t="s">
        <v>12342</v>
      </c>
      <c r="L1567" s="80" t="s">
        <v>12293</v>
      </c>
      <c r="M1567" s="80" t="s">
        <v>13218</v>
      </c>
      <c r="N1567" s="80" t="s">
        <v>12865</v>
      </c>
      <c r="O1567" s="80" t="s">
        <v>3537</v>
      </c>
      <c r="P1567" s="80" t="s">
        <v>14105</v>
      </c>
      <c r="Q1567" s="80" t="s">
        <v>5374</v>
      </c>
      <c r="R1567" s="80" t="s">
        <v>12869</v>
      </c>
      <c r="S1567" s="80" t="s">
        <v>1765</v>
      </c>
      <c r="T1567" s="80" t="s">
        <v>1757</v>
      </c>
      <c r="U1567" s="110">
        <v>5.05</v>
      </c>
      <c r="V1567" s="110">
        <v>30.3</v>
      </c>
      <c r="W1567" s="91">
        <v>1.2625</v>
      </c>
      <c r="X1567" s="91">
        <v>15.15</v>
      </c>
      <c r="Y1567" s="110" t="s">
        <v>7087</v>
      </c>
      <c r="Z1567" s="110" t="s">
        <v>1</v>
      </c>
      <c r="AB1567" s="133" t="s">
        <v>13135</v>
      </c>
      <c r="AC1567" s="133" t="s">
        <v>13135</v>
      </c>
      <c r="AD1567" s="133" t="s">
        <v>1759</v>
      </c>
      <c r="AE1567" s="79">
        <v>12</v>
      </c>
      <c r="AF1567" s="79" t="s">
        <v>11127</v>
      </c>
      <c r="AG1567" s="134">
        <v>0.625</v>
      </c>
      <c r="AH1567" s="134">
        <v>5</v>
      </c>
      <c r="AI1567" s="134">
        <v>5</v>
      </c>
      <c r="AJ1567" s="134">
        <v>0.09</v>
      </c>
      <c r="AK1567" s="134">
        <v>10.125</v>
      </c>
      <c r="AL1567" s="134">
        <v>5.375</v>
      </c>
      <c r="AM1567" s="134">
        <v>5.5</v>
      </c>
      <c r="AN1567" s="134">
        <v>1.25</v>
      </c>
      <c r="AO1567" s="134">
        <v>0.17299999999999999</v>
      </c>
      <c r="AP1567" s="134">
        <v>5.5E-2</v>
      </c>
      <c r="AQ1567" s="134">
        <v>10</v>
      </c>
      <c r="AR1567" s="134">
        <v>10</v>
      </c>
      <c r="AS1567" s="134">
        <v>6.0000000000000001E-3</v>
      </c>
      <c r="AT1567" s="133" t="s">
        <v>1768</v>
      </c>
      <c r="AU1567" s="133" t="s">
        <v>1760</v>
      </c>
      <c r="AV1567" s="133" t="s">
        <v>9601</v>
      </c>
      <c r="AW1567" s="133" t="s">
        <v>9630</v>
      </c>
    </row>
    <row r="1568" spans="1:49" x14ac:dyDescent="0.25">
      <c r="A1568" s="80" t="s">
        <v>1779</v>
      </c>
      <c r="B1568" s="80" t="s">
        <v>1796</v>
      </c>
      <c r="C1568" s="80" t="s">
        <v>9564</v>
      </c>
      <c r="D1568" s="80" t="s">
        <v>9742</v>
      </c>
      <c r="E1568" s="80" t="s">
        <v>1788</v>
      </c>
      <c r="F1568" s="80" t="s">
        <v>9743</v>
      </c>
      <c r="G1568" s="80" t="s">
        <v>9744</v>
      </c>
      <c r="H1568" s="80" t="s">
        <v>9732</v>
      </c>
      <c r="I1568" s="80" t="s">
        <v>5377</v>
      </c>
      <c r="K1568" s="80" t="s">
        <v>12331</v>
      </c>
      <c r="L1568" s="80" t="s">
        <v>1618</v>
      </c>
      <c r="M1568" s="80" t="s">
        <v>3152</v>
      </c>
      <c r="N1568" s="80" t="s">
        <v>3467</v>
      </c>
      <c r="O1568" s="80" t="s">
        <v>3537</v>
      </c>
      <c r="P1568" s="80" t="s">
        <v>12389</v>
      </c>
      <c r="Q1568" s="80" t="s">
        <v>5374</v>
      </c>
      <c r="R1568" s="80" t="s">
        <v>6744</v>
      </c>
      <c r="S1568" s="80" t="s">
        <v>1765</v>
      </c>
      <c r="T1568" s="80" t="s">
        <v>1757</v>
      </c>
      <c r="U1568" s="110">
        <v>5.05</v>
      </c>
      <c r="V1568" s="110">
        <v>30.3</v>
      </c>
      <c r="W1568" s="91">
        <v>1.2625</v>
      </c>
      <c r="X1568" s="91">
        <v>15.15</v>
      </c>
      <c r="Y1568" s="110" t="s">
        <v>7087</v>
      </c>
      <c r="Z1568" s="110" t="s">
        <v>1</v>
      </c>
      <c r="AB1568" s="133" t="s">
        <v>8454</v>
      </c>
      <c r="AC1568" s="133" t="s">
        <v>8454</v>
      </c>
      <c r="AD1568" s="133" t="s">
        <v>1759</v>
      </c>
      <c r="AE1568" s="79">
        <v>12</v>
      </c>
      <c r="AF1568" s="79" t="s">
        <v>11127</v>
      </c>
      <c r="AG1568" s="134">
        <v>0.625</v>
      </c>
      <c r="AH1568" s="134">
        <v>5</v>
      </c>
      <c r="AI1568" s="134">
        <v>5</v>
      </c>
      <c r="AJ1568" s="134">
        <v>0.09</v>
      </c>
      <c r="AK1568" s="134">
        <v>10.125</v>
      </c>
      <c r="AL1568" s="134">
        <v>5.375</v>
      </c>
      <c r="AM1568" s="134">
        <v>5.5</v>
      </c>
      <c r="AN1568" s="134">
        <v>1.25</v>
      </c>
      <c r="AO1568" s="134">
        <v>0.17299999999999999</v>
      </c>
      <c r="AP1568" s="134">
        <v>5.5E-2</v>
      </c>
      <c r="AQ1568" s="134">
        <v>10</v>
      </c>
      <c r="AR1568" s="134">
        <v>10</v>
      </c>
      <c r="AS1568" s="134">
        <v>6.0000000000000001E-3</v>
      </c>
      <c r="AT1568" s="133" t="s">
        <v>1768</v>
      </c>
      <c r="AU1568" s="133" t="s">
        <v>1760</v>
      </c>
      <c r="AV1568" s="133" t="s">
        <v>9601</v>
      </c>
      <c r="AW1568" s="133" t="s">
        <v>9630</v>
      </c>
    </row>
    <row r="1569" spans="1:49" x14ac:dyDescent="0.25">
      <c r="A1569" s="80" t="s">
        <v>1779</v>
      </c>
      <c r="B1569" s="80" t="s">
        <v>1797</v>
      </c>
      <c r="C1569" s="80" t="s">
        <v>9636</v>
      </c>
      <c r="D1569" s="80" t="s">
        <v>9637</v>
      </c>
      <c r="E1569" s="80" t="s">
        <v>7086</v>
      </c>
      <c r="F1569" s="80" t="s">
        <v>10604</v>
      </c>
      <c r="G1569" s="80" t="s">
        <v>9808</v>
      </c>
      <c r="H1569" s="80" t="s">
        <v>10605</v>
      </c>
      <c r="I1569" s="80" t="s">
        <v>9635</v>
      </c>
      <c r="K1569" s="80" t="s">
        <v>1820</v>
      </c>
      <c r="L1569" s="80" t="s">
        <v>1146</v>
      </c>
      <c r="M1569" s="80" t="s">
        <v>12348</v>
      </c>
      <c r="N1569" s="80" t="s">
        <v>3387</v>
      </c>
      <c r="O1569" s="80" t="s">
        <v>3813</v>
      </c>
      <c r="P1569" s="80" t="s">
        <v>4974</v>
      </c>
      <c r="Q1569" s="80" t="s">
        <v>5374</v>
      </c>
      <c r="R1569" s="80" t="s">
        <v>6452</v>
      </c>
      <c r="S1569" s="80" t="s">
        <v>1759</v>
      </c>
      <c r="T1569" s="80" t="s">
        <v>1757</v>
      </c>
      <c r="U1569" s="110">
        <v>6.6</v>
      </c>
      <c r="V1569" s="110">
        <v>39.6</v>
      </c>
      <c r="W1569" s="91">
        <v>2.871</v>
      </c>
      <c r="X1569" s="91">
        <v>34.451999999999998</v>
      </c>
      <c r="Y1569" s="110" t="s">
        <v>14932</v>
      </c>
      <c r="Z1569" s="110" t="s">
        <v>1</v>
      </c>
      <c r="AB1569" s="133" t="s">
        <v>8162</v>
      </c>
      <c r="AC1569" s="133" t="s">
        <v>9334</v>
      </c>
      <c r="AD1569" s="133" t="s">
        <v>1757</v>
      </c>
      <c r="AE1569" s="79">
        <v>144</v>
      </c>
      <c r="AF1569" s="79" t="s">
        <v>11316</v>
      </c>
      <c r="AG1569" s="134">
        <v>1.4</v>
      </c>
      <c r="AH1569" s="134">
        <v>7.9</v>
      </c>
      <c r="AI1569" s="134">
        <v>4.5999999999999996</v>
      </c>
      <c r="AJ1569" s="134">
        <v>0.192</v>
      </c>
      <c r="AK1569" s="134">
        <v>9</v>
      </c>
      <c r="AL1569" s="134">
        <v>6.7</v>
      </c>
      <c r="AM1569" s="134">
        <v>4.7</v>
      </c>
      <c r="AN1569" s="134">
        <v>2.4</v>
      </c>
      <c r="AO1569" s="134">
        <v>0.16400000000000001</v>
      </c>
      <c r="AP1569" s="134">
        <v>5.5</v>
      </c>
      <c r="AQ1569" s="134">
        <v>8</v>
      </c>
      <c r="AR1569" s="134">
        <v>4.5</v>
      </c>
      <c r="AS1569" s="134"/>
      <c r="AT1569" s="133" t="s">
        <v>9555</v>
      </c>
      <c r="AU1569" s="133" t="s">
        <v>1767</v>
      </c>
      <c r="AV1569" s="133" t="s">
        <v>9620</v>
      </c>
      <c r="AW1569" s="133" t="s">
        <v>9629</v>
      </c>
    </row>
    <row r="1570" spans="1:49" x14ac:dyDescent="0.25">
      <c r="A1570" s="80" t="s">
        <v>1779</v>
      </c>
      <c r="B1570" s="80" t="s">
        <v>1784</v>
      </c>
      <c r="C1570" s="80" t="s">
        <v>10307</v>
      </c>
      <c r="D1570" s="80" t="s">
        <v>10308</v>
      </c>
      <c r="E1570" s="80" t="s">
        <v>1785</v>
      </c>
      <c r="F1570" s="80" t="s">
        <v>10309</v>
      </c>
      <c r="G1570" s="80" t="s">
        <v>9744</v>
      </c>
      <c r="H1570" s="80" t="s">
        <v>10302</v>
      </c>
      <c r="I1570" s="80" t="s">
        <v>5376</v>
      </c>
      <c r="K1570" s="80" t="s">
        <v>1820</v>
      </c>
      <c r="L1570" s="80" t="s">
        <v>1428</v>
      </c>
      <c r="M1570" s="80" t="s">
        <v>2894</v>
      </c>
      <c r="N1570" s="80" t="s">
        <v>3443</v>
      </c>
      <c r="O1570" s="80" t="s">
        <v>3875</v>
      </c>
      <c r="P1570" s="80" t="s">
        <v>5002</v>
      </c>
      <c r="Q1570" s="80" t="s">
        <v>5374</v>
      </c>
      <c r="R1570" s="80" t="s">
        <v>6481</v>
      </c>
      <c r="S1570" s="80" t="s">
        <v>1765</v>
      </c>
      <c r="T1570" s="80" t="s">
        <v>1757</v>
      </c>
      <c r="U1570" s="110">
        <v>6.05</v>
      </c>
      <c r="V1570" s="110">
        <v>36.299999999999997</v>
      </c>
      <c r="W1570" s="91">
        <v>2.8162799999999999</v>
      </c>
      <c r="X1570" s="91">
        <v>33.795299999999997</v>
      </c>
      <c r="Y1570" s="110" t="s">
        <v>14933</v>
      </c>
      <c r="Z1570" s="110" t="s">
        <v>1</v>
      </c>
      <c r="AB1570" s="133" t="s">
        <v>8191</v>
      </c>
      <c r="AC1570" s="133" t="s">
        <v>9346</v>
      </c>
      <c r="AD1570" s="133" t="s">
        <v>1760</v>
      </c>
      <c r="AE1570" s="79">
        <v>96</v>
      </c>
      <c r="AF1570" s="79" t="s">
        <v>11324</v>
      </c>
      <c r="AG1570" s="134">
        <v>0.44</v>
      </c>
      <c r="AH1570" s="134">
        <v>5</v>
      </c>
      <c r="AI1570" s="134">
        <v>5</v>
      </c>
      <c r="AJ1570" s="134">
        <v>0.1</v>
      </c>
      <c r="AK1570" s="134">
        <v>5.3</v>
      </c>
      <c r="AL1570" s="134">
        <v>5.3</v>
      </c>
      <c r="AM1570" s="134">
        <v>5.7</v>
      </c>
      <c r="AN1570" s="134">
        <v>1.25</v>
      </c>
      <c r="AO1570" s="134">
        <v>9.2999999999999999E-2</v>
      </c>
      <c r="AP1570" s="134">
        <v>5.5E-2</v>
      </c>
      <c r="AQ1570" s="134">
        <v>10</v>
      </c>
      <c r="AR1570" s="134">
        <v>10</v>
      </c>
      <c r="AS1570" s="134"/>
      <c r="AT1570" s="133" t="s">
        <v>9588</v>
      </c>
      <c r="AU1570" s="133" t="s">
        <v>1760</v>
      </c>
      <c r="AV1570" s="133" t="s">
        <v>9601</v>
      </c>
      <c r="AW1570" s="133" t="s">
        <v>9629</v>
      </c>
    </row>
    <row r="1571" spans="1:49" x14ac:dyDescent="0.25">
      <c r="A1571" s="80" t="s">
        <v>1800</v>
      </c>
      <c r="B1571" s="80" t="s">
        <v>1801</v>
      </c>
      <c r="C1571" s="80" t="s">
        <v>10229</v>
      </c>
      <c r="D1571" s="80" t="s">
        <v>10230</v>
      </c>
      <c r="E1571" s="80" t="s">
        <v>1767</v>
      </c>
      <c r="F1571" s="80" t="s">
        <v>9731</v>
      </c>
      <c r="G1571" s="80" t="s">
        <v>9668</v>
      </c>
      <c r="H1571" s="80" t="s">
        <v>9732</v>
      </c>
      <c r="I1571" s="80" t="s">
        <v>5377</v>
      </c>
      <c r="K1571" s="80" t="s">
        <v>12342</v>
      </c>
      <c r="L1571" s="80" t="s">
        <v>12294</v>
      </c>
      <c r="M1571" s="80" t="s">
        <v>12870</v>
      </c>
      <c r="N1571" s="80" t="s">
        <v>12865</v>
      </c>
      <c r="O1571" s="80" t="s">
        <v>3547</v>
      </c>
      <c r="P1571" s="80" t="s">
        <v>14106</v>
      </c>
      <c r="Q1571" s="80" t="s">
        <v>5374</v>
      </c>
      <c r="R1571" s="80" t="s">
        <v>12871</v>
      </c>
      <c r="S1571" s="80" t="s">
        <v>1765</v>
      </c>
      <c r="T1571" s="80" t="s">
        <v>1757</v>
      </c>
      <c r="U1571" s="110">
        <v>6.2</v>
      </c>
      <c r="V1571" s="110">
        <v>37.200000000000003</v>
      </c>
      <c r="W1571" s="91">
        <v>1.55</v>
      </c>
      <c r="X1571" s="91">
        <v>18.600000000000001</v>
      </c>
      <c r="Y1571" s="110" t="s">
        <v>7087</v>
      </c>
      <c r="Z1571" s="110" t="s">
        <v>1</v>
      </c>
      <c r="AB1571" s="133" t="s">
        <v>13136</v>
      </c>
      <c r="AC1571" s="133" t="s">
        <v>13136</v>
      </c>
      <c r="AD1571" s="133" t="s">
        <v>1759</v>
      </c>
      <c r="AE1571" s="79">
        <v>12</v>
      </c>
      <c r="AF1571" s="79" t="s">
        <v>11113</v>
      </c>
      <c r="AG1571" s="134">
        <v>0.625</v>
      </c>
      <c r="AH1571" s="134">
        <v>6.5</v>
      </c>
      <c r="AI1571" s="134">
        <v>6.5</v>
      </c>
      <c r="AJ1571" s="134">
        <v>0.13900000000000001</v>
      </c>
      <c r="AK1571" s="134">
        <v>10.845000000000001</v>
      </c>
      <c r="AL1571" s="134">
        <v>6.8449999999999998</v>
      </c>
      <c r="AM1571" s="134">
        <v>6.8150000000000004</v>
      </c>
      <c r="AN1571" s="134">
        <v>1.9610000000000001</v>
      </c>
      <c r="AO1571" s="134">
        <v>0.29299999999999998</v>
      </c>
      <c r="AP1571" s="134">
        <v>5.5E-2</v>
      </c>
      <c r="AQ1571" s="134">
        <v>12.875</v>
      </c>
      <c r="AR1571" s="134">
        <v>12.75</v>
      </c>
      <c r="AS1571" s="134">
        <v>8.9999999999999993E-3</v>
      </c>
      <c r="AT1571" s="133" t="s">
        <v>1761</v>
      </c>
      <c r="AU1571" s="133" t="s">
        <v>7077</v>
      </c>
      <c r="AV1571" s="133" t="s">
        <v>9601</v>
      </c>
      <c r="AW1571" s="133" t="s">
        <v>9630</v>
      </c>
    </row>
    <row r="1572" spans="1:49" x14ac:dyDescent="0.25">
      <c r="A1572" s="80" t="s">
        <v>1779</v>
      </c>
      <c r="B1572" s="80" t="s">
        <v>1784</v>
      </c>
      <c r="C1572" s="80" t="s">
        <v>10200</v>
      </c>
      <c r="D1572" s="80" t="s">
        <v>10201</v>
      </c>
      <c r="E1572" s="80" t="s">
        <v>1787</v>
      </c>
      <c r="F1572" s="80" t="s">
        <v>10202</v>
      </c>
      <c r="G1572" s="80" t="s">
        <v>9987</v>
      </c>
      <c r="H1572" s="80" t="s">
        <v>10203</v>
      </c>
      <c r="I1572" s="80" t="s">
        <v>9635</v>
      </c>
      <c r="K1572" s="80" t="s">
        <v>1820</v>
      </c>
      <c r="L1572" s="80" t="s">
        <v>925</v>
      </c>
      <c r="M1572" s="80" t="s">
        <v>11516</v>
      </c>
      <c r="N1572" s="80" t="s">
        <v>3414</v>
      </c>
      <c r="O1572" s="80" t="s">
        <v>3738</v>
      </c>
      <c r="P1572" s="80" t="s">
        <v>4709</v>
      </c>
      <c r="Q1572" s="80" t="s">
        <v>5374</v>
      </c>
      <c r="R1572" s="80" t="s">
        <v>6154</v>
      </c>
      <c r="S1572" s="80" t="s">
        <v>1759</v>
      </c>
      <c r="T1572" s="80" t="s">
        <v>1758</v>
      </c>
      <c r="U1572" s="110">
        <v>10.75</v>
      </c>
      <c r="V1572" s="110">
        <v>32.25</v>
      </c>
      <c r="W1572" s="91">
        <v>4.03125</v>
      </c>
      <c r="X1572" s="91">
        <v>24.1875</v>
      </c>
      <c r="Y1572" s="110" t="s">
        <v>7087</v>
      </c>
      <c r="Z1572" s="110" t="s">
        <v>1</v>
      </c>
      <c r="AB1572" s="133" t="s">
        <v>7863</v>
      </c>
      <c r="AC1572" s="133" t="s">
        <v>9187</v>
      </c>
      <c r="AD1572" s="133" t="s">
        <v>1758</v>
      </c>
      <c r="AE1572" s="79">
        <v>36</v>
      </c>
      <c r="AF1572" s="79" t="s">
        <v>11217</v>
      </c>
      <c r="AG1572" s="134">
        <v>0.5</v>
      </c>
      <c r="AH1572" s="134">
        <v>8</v>
      </c>
      <c r="AI1572" s="134">
        <v>10</v>
      </c>
      <c r="AJ1572" s="134">
        <v>0.23200000000000001</v>
      </c>
      <c r="AK1572" s="134">
        <v>16.375</v>
      </c>
      <c r="AL1572" s="134">
        <v>10.375</v>
      </c>
      <c r="AM1572" s="134">
        <v>3.625</v>
      </c>
      <c r="AN1572" s="134">
        <v>1.45</v>
      </c>
      <c r="AO1572" s="134">
        <v>0.35599999999999998</v>
      </c>
      <c r="AP1572" s="134">
        <v>1.5</v>
      </c>
      <c r="AQ1572" s="134">
        <v>96</v>
      </c>
      <c r="AR1572" s="134">
        <v>8</v>
      </c>
      <c r="AS1572" s="134"/>
      <c r="AT1572" s="133" t="s">
        <v>1783</v>
      </c>
      <c r="AU1572" s="133" t="s">
        <v>7070</v>
      </c>
      <c r="AV1572" s="133" t="s">
        <v>9597</v>
      </c>
      <c r="AW1572" s="133" t="s">
        <v>9632</v>
      </c>
    </row>
    <row r="1573" spans="1:49" x14ac:dyDescent="0.25">
      <c r="A1573" s="80" t="s">
        <v>1779</v>
      </c>
      <c r="B1573" s="80" t="s">
        <v>1784</v>
      </c>
      <c r="C1573" s="80" t="s">
        <v>10303</v>
      </c>
      <c r="D1573" s="80" t="s">
        <v>10304</v>
      </c>
      <c r="E1573" s="80" t="s">
        <v>7086</v>
      </c>
      <c r="F1573" s="80" t="s">
        <v>10305</v>
      </c>
      <c r="G1573" s="80" t="s">
        <v>9729</v>
      </c>
      <c r="H1573" s="80" t="s">
        <v>10306</v>
      </c>
      <c r="I1573" s="80" t="s">
        <v>9635</v>
      </c>
      <c r="K1573" s="80" t="s">
        <v>1820</v>
      </c>
      <c r="L1573" s="80" t="s">
        <v>1294</v>
      </c>
      <c r="M1573" s="80" t="s">
        <v>2896</v>
      </c>
      <c r="N1573" s="80" t="s">
        <v>3443</v>
      </c>
      <c r="O1573" s="80" t="s">
        <v>3876</v>
      </c>
      <c r="P1573" s="80" t="s">
        <v>5004</v>
      </c>
      <c r="Q1573" s="80" t="s">
        <v>5374</v>
      </c>
      <c r="R1573" s="80" t="s">
        <v>6483</v>
      </c>
      <c r="S1573" s="80" t="s">
        <v>1759</v>
      </c>
      <c r="T1573" s="80" t="s">
        <v>1758</v>
      </c>
      <c r="U1573" s="110">
        <v>3.3</v>
      </c>
      <c r="V1573" s="110">
        <v>9.9</v>
      </c>
      <c r="W1573" s="91">
        <v>1.4355</v>
      </c>
      <c r="X1573" s="91">
        <v>8.6129999999999995</v>
      </c>
      <c r="Y1573" s="110" t="s">
        <v>14932</v>
      </c>
      <c r="Z1573" s="110" t="s">
        <v>1</v>
      </c>
      <c r="AB1573" s="133" t="s">
        <v>8193</v>
      </c>
      <c r="AC1573" s="133" t="s">
        <v>9347</v>
      </c>
      <c r="AD1573" s="133" t="s">
        <v>1760</v>
      </c>
      <c r="AE1573" s="79">
        <v>48</v>
      </c>
      <c r="AF1573" s="79" t="s">
        <v>11237</v>
      </c>
      <c r="AG1573" s="134">
        <v>3.15</v>
      </c>
      <c r="AH1573" s="134">
        <v>3.15</v>
      </c>
      <c r="AI1573" s="134">
        <v>3.94</v>
      </c>
      <c r="AJ1573" s="134">
        <v>8.2000000000000003E-2</v>
      </c>
      <c r="AK1573" s="134">
        <v>10.43</v>
      </c>
      <c r="AL1573" s="134">
        <v>6.89</v>
      </c>
      <c r="AM1573" s="134">
        <v>4.33</v>
      </c>
      <c r="AN1573" s="134">
        <v>0.51</v>
      </c>
      <c r="AO1573" s="134">
        <v>0.18</v>
      </c>
      <c r="AP1573" s="134">
        <v>3</v>
      </c>
      <c r="AQ1573" s="134">
        <v>3</v>
      </c>
      <c r="AR1573" s="134">
        <v>4</v>
      </c>
      <c r="AS1573" s="134"/>
      <c r="AT1573" s="133" t="s">
        <v>9557</v>
      </c>
      <c r="AU1573" s="133" t="s">
        <v>1783</v>
      </c>
      <c r="AV1573" s="133" t="s">
        <v>9598</v>
      </c>
      <c r="AW1573" s="133" t="s">
        <v>9629</v>
      </c>
    </row>
    <row r="1574" spans="1:49" x14ac:dyDescent="0.25">
      <c r="A1574" s="80" t="s">
        <v>1779</v>
      </c>
      <c r="B1574" s="80" t="s">
        <v>1796</v>
      </c>
      <c r="C1574" s="80" t="s">
        <v>10142</v>
      </c>
      <c r="D1574" s="80" t="s">
        <v>10143</v>
      </c>
      <c r="E1574" s="80" t="s">
        <v>1788</v>
      </c>
      <c r="F1574" s="80" t="s">
        <v>10144</v>
      </c>
      <c r="G1574" s="80" t="s">
        <v>9700</v>
      </c>
      <c r="H1574" s="80" t="s">
        <v>10145</v>
      </c>
      <c r="I1574" s="80" t="s">
        <v>5377</v>
      </c>
      <c r="K1574" s="80" t="s">
        <v>12331</v>
      </c>
      <c r="L1574" s="80" t="s">
        <v>1619</v>
      </c>
      <c r="M1574" s="80" t="s">
        <v>3153</v>
      </c>
      <c r="N1574" s="80" t="s">
        <v>3467</v>
      </c>
      <c r="O1574" s="80" t="s">
        <v>3848</v>
      </c>
      <c r="P1574" s="80" t="s">
        <v>12392</v>
      </c>
      <c r="Q1574" s="80" t="s">
        <v>5374</v>
      </c>
      <c r="R1574" s="80" t="s">
        <v>6745</v>
      </c>
      <c r="S1574" s="80" t="s">
        <v>1759</v>
      </c>
      <c r="T1574" s="80" t="s">
        <v>1758</v>
      </c>
      <c r="U1574" s="110">
        <v>9.9499999999999993</v>
      </c>
      <c r="V1574" s="110">
        <v>29.85</v>
      </c>
      <c r="W1574" s="91">
        <v>2.4874999999999998</v>
      </c>
      <c r="X1574" s="91">
        <v>14.925000000000001</v>
      </c>
      <c r="Y1574" s="110" t="s">
        <v>7087</v>
      </c>
      <c r="Z1574" s="110" t="s">
        <v>1</v>
      </c>
      <c r="AB1574" s="133" t="s">
        <v>8455</v>
      </c>
      <c r="AC1574" s="133" t="s">
        <v>8455</v>
      </c>
      <c r="AD1574" s="133" t="s">
        <v>1759</v>
      </c>
      <c r="AE1574" s="79">
        <v>6</v>
      </c>
      <c r="AF1574" s="79" t="s">
        <v>11152</v>
      </c>
      <c r="AG1574" s="134">
        <v>0.875</v>
      </c>
      <c r="AH1574" s="134">
        <v>7.5</v>
      </c>
      <c r="AI1574" s="134">
        <v>14.5</v>
      </c>
      <c r="AJ1574" s="134">
        <v>0.215</v>
      </c>
      <c r="AK1574" s="134">
        <v>14.824999999999999</v>
      </c>
      <c r="AL1574" s="134">
        <v>8.4499999999999993</v>
      </c>
      <c r="AM1574" s="134">
        <v>5.125</v>
      </c>
      <c r="AN1574" s="134">
        <v>1.73</v>
      </c>
      <c r="AO1574" s="134">
        <v>0.372</v>
      </c>
      <c r="AP1574" s="134"/>
      <c r="AQ1574" s="134"/>
      <c r="AR1574" s="134"/>
      <c r="AS1574" s="134"/>
      <c r="AT1574" s="133" t="s">
        <v>7066</v>
      </c>
      <c r="AU1574" s="133" t="s">
        <v>7075</v>
      </c>
      <c r="AV1574" s="133" t="s">
        <v>9601</v>
      </c>
      <c r="AW1574" s="133" t="s">
        <v>9630</v>
      </c>
    </row>
    <row r="1575" spans="1:49" x14ac:dyDescent="0.25">
      <c r="A1575" s="80" t="s">
        <v>1779</v>
      </c>
      <c r="B1575" s="80" t="s">
        <v>1797</v>
      </c>
      <c r="C1575" s="80" t="s">
        <v>10445</v>
      </c>
      <c r="D1575" s="80" t="s">
        <v>10446</v>
      </c>
      <c r="E1575" s="80" t="s">
        <v>1787</v>
      </c>
      <c r="F1575" s="80" t="s">
        <v>10447</v>
      </c>
      <c r="G1575" s="80" t="s">
        <v>9808</v>
      </c>
      <c r="H1575" s="80" t="s">
        <v>10448</v>
      </c>
      <c r="I1575" s="80" t="s">
        <v>9635</v>
      </c>
      <c r="K1575" s="80" t="s">
        <v>1820</v>
      </c>
      <c r="L1575" s="80" t="s">
        <v>1147</v>
      </c>
      <c r="M1575" s="80" t="s">
        <v>12349</v>
      </c>
      <c r="N1575" s="80" t="s">
        <v>3387</v>
      </c>
      <c r="O1575" s="80" t="s">
        <v>3862</v>
      </c>
      <c r="P1575" s="80" t="s">
        <v>4978</v>
      </c>
      <c r="Q1575" s="80" t="s">
        <v>5374</v>
      </c>
      <c r="R1575" s="80" t="s">
        <v>6456</v>
      </c>
      <c r="S1575" s="80" t="s">
        <v>1764</v>
      </c>
      <c r="T1575" s="80" t="s">
        <v>1758</v>
      </c>
      <c r="U1575" s="110">
        <v>3.9</v>
      </c>
      <c r="V1575" s="110">
        <v>11.7</v>
      </c>
      <c r="W1575" s="91">
        <v>1.4624999999999999</v>
      </c>
      <c r="X1575" s="91">
        <v>8.7750000000000004</v>
      </c>
      <c r="Y1575" s="110" t="s">
        <v>7087</v>
      </c>
      <c r="Z1575" s="110" t="s">
        <v>1</v>
      </c>
      <c r="AB1575" s="133" t="s">
        <v>8166</v>
      </c>
      <c r="AC1575" s="133" t="s">
        <v>9335</v>
      </c>
      <c r="AD1575" s="133" t="s">
        <v>1762</v>
      </c>
      <c r="AE1575" s="79">
        <v>144</v>
      </c>
      <c r="AF1575" s="79" t="s">
        <v>11318</v>
      </c>
      <c r="AG1575" s="134">
        <v>0.2</v>
      </c>
      <c r="AH1575" s="134">
        <v>7</v>
      </c>
      <c r="AI1575" s="134">
        <v>8.25</v>
      </c>
      <c r="AJ1575" s="134">
        <v>9.6000000000000002E-2</v>
      </c>
      <c r="AK1575" s="134">
        <v>8.25</v>
      </c>
      <c r="AL1575" s="134">
        <v>7</v>
      </c>
      <c r="AM1575" s="134">
        <v>1.25</v>
      </c>
      <c r="AN1575" s="134">
        <v>0.6</v>
      </c>
      <c r="AO1575" s="134">
        <v>4.2000000000000003E-2</v>
      </c>
      <c r="AP1575" s="134">
        <v>0.01</v>
      </c>
      <c r="AQ1575" s="134">
        <v>16.7</v>
      </c>
      <c r="AR1575" s="134">
        <v>4.3</v>
      </c>
      <c r="AS1575" s="134"/>
      <c r="AT1575" s="133" t="s">
        <v>7083</v>
      </c>
      <c r="AU1575" s="133" t="s">
        <v>9574</v>
      </c>
      <c r="AV1575" s="133" t="s">
        <v>9619</v>
      </c>
      <c r="AW1575" s="133" t="s">
        <v>9628</v>
      </c>
    </row>
    <row r="1576" spans="1:49" x14ac:dyDescent="0.25">
      <c r="A1576" s="80" t="s">
        <v>1800</v>
      </c>
      <c r="B1576" s="80" t="s">
        <v>1801</v>
      </c>
      <c r="C1576" s="80" t="s">
        <v>10227</v>
      </c>
      <c r="D1576" s="80" t="s">
        <v>10228</v>
      </c>
      <c r="E1576" s="80" t="s">
        <v>1767</v>
      </c>
      <c r="F1576" s="80" t="s">
        <v>9694</v>
      </c>
      <c r="G1576" s="80" t="s">
        <v>9695</v>
      </c>
      <c r="H1576" s="80" t="s">
        <v>9696</v>
      </c>
      <c r="I1576" s="80" t="s">
        <v>5377</v>
      </c>
      <c r="K1576" s="80" t="s">
        <v>12342</v>
      </c>
      <c r="L1576" s="80" t="s">
        <v>12295</v>
      </c>
      <c r="M1576" s="80" t="s">
        <v>12872</v>
      </c>
      <c r="N1576" s="80" t="s">
        <v>12865</v>
      </c>
      <c r="O1576" s="80" t="s">
        <v>3527</v>
      </c>
      <c r="P1576" s="80" t="s">
        <v>14107</v>
      </c>
      <c r="Q1576" s="80" t="s">
        <v>5374</v>
      </c>
      <c r="R1576" s="80" t="s">
        <v>12873</v>
      </c>
      <c r="S1576" s="80" t="s">
        <v>1760</v>
      </c>
      <c r="T1576" s="80" t="s">
        <v>1757</v>
      </c>
      <c r="U1576" s="110">
        <v>5</v>
      </c>
      <c r="V1576" s="110">
        <v>30</v>
      </c>
      <c r="W1576" s="91">
        <v>1.25</v>
      </c>
      <c r="X1576" s="91">
        <v>15</v>
      </c>
      <c r="Y1576" s="110" t="s">
        <v>7087</v>
      </c>
      <c r="Z1576" s="110" t="s">
        <v>1</v>
      </c>
      <c r="AB1576" s="133" t="s">
        <v>13137</v>
      </c>
      <c r="AC1576" s="133" t="s">
        <v>13137</v>
      </c>
      <c r="AD1576" s="133" t="s">
        <v>1759</v>
      </c>
      <c r="AE1576" s="79">
        <v>12</v>
      </c>
      <c r="AF1576" s="79" t="s">
        <v>11091</v>
      </c>
      <c r="AG1576" s="134">
        <v>0.625</v>
      </c>
      <c r="AH1576" s="134">
        <v>6.875</v>
      </c>
      <c r="AI1576" s="134">
        <v>6.875</v>
      </c>
      <c r="AJ1576" s="134">
        <v>0.13100000000000001</v>
      </c>
      <c r="AK1576" s="134">
        <v>7.22</v>
      </c>
      <c r="AL1576" s="134">
        <v>6.8449999999999998</v>
      </c>
      <c r="AM1576" s="134">
        <v>7.44</v>
      </c>
      <c r="AN1576" s="134">
        <v>1.782</v>
      </c>
      <c r="AO1576" s="134">
        <v>0.21299999999999999</v>
      </c>
      <c r="AP1576" s="134">
        <v>0.5</v>
      </c>
      <c r="AQ1576" s="134">
        <v>6.75</v>
      </c>
      <c r="AR1576" s="134">
        <v>6.75</v>
      </c>
      <c r="AS1576" s="134">
        <v>1.6E-2</v>
      </c>
      <c r="AT1576" s="133" t="s">
        <v>9573</v>
      </c>
      <c r="AU1576" s="133" t="s">
        <v>1758</v>
      </c>
      <c r="AV1576" s="133" t="s">
        <v>9603</v>
      </c>
      <c r="AW1576" s="133" t="s">
        <v>9630</v>
      </c>
    </row>
    <row r="1577" spans="1:49" x14ac:dyDescent="0.25">
      <c r="A1577" s="80" t="s">
        <v>1779</v>
      </c>
      <c r="B1577" s="80" t="s">
        <v>1784</v>
      </c>
      <c r="C1577" s="80" t="s">
        <v>10017</v>
      </c>
      <c r="D1577" s="80" t="s">
        <v>10018</v>
      </c>
      <c r="E1577" s="80" t="s">
        <v>1787</v>
      </c>
      <c r="F1577" s="80" t="s">
        <v>10019</v>
      </c>
      <c r="G1577" s="80" t="s">
        <v>9797</v>
      </c>
      <c r="H1577" s="80" t="s">
        <v>10020</v>
      </c>
      <c r="I1577" s="80" t="s">
        <v>9635</v>
      </c>
      <c r="K1577" s="80" t="s">
        <v>1820</v>
      </c>
      <c r="L1577" s="80" t="s">
        <v>1316</v>
      </c>
      <c r="M1577" s="80" t="s">
        <v>2588</v>
      </c>
      <c r="N1577" s="80" t="s">
        <v>3415</v>
      </c>
      <c r="O1577" s="80" t="s">
        <v>3737</v>
      </c>
      <c r="P1577" s="80" t="s">
        <v>4710</v>
      </c>
      <c r="Q1577" s="80" t="s">
        <v>5374</v>
      </c>
      <c r="R1577" s="80" t="s">
        <v>6156</v>
      </c>
      <c r="S1577" s="80" t="s">
        <v>1759</v>
      </c>
      <c r="T1577" s="80" t="s">
        <v>1758</v>
      </c>
      <c r="U1577" s="110">
        <v>8.0500000000000007</v>
      </c>
      <c r="V1577" s="110">
        <v>24.15</v>
      </c>
      <c r="W1577" s="91">
        <v>3.0187499999999998</v>
      </c>
      <c r="X1577" s="91">
        <v>18.112500000000001</v>
      </c>
      <c r="Y1577" s="110" t="s">
        <v>7087</v>
      </c>
      <c r="Z1577" s="110" t="s">
        <v>1</v>
      </c>
      <c r="AB1577" s="133" t="s">
        <v>7865</v>
      </c>
      <c r="AC1577" s="133" t="s">
        <v>9189</v>
      </c>
      <c r="AD1577" s="133" t="s">
        <v>1767</v>
      </c>
      <c r="AE1577" s="79">
        <v>60</v>
      </c>
      <c r="AF1577" s="79" t="s">
        <v>11207</v>
      </c>
      <c r="AG1577" s="134">
        <v>0.125</v>
      </c>
      <c r="AH1577" s="134">
        <v>11.5</v>
      </c>
      <c r="AI1577" s="134">
        <v>13.5</v>
      </c>
      <c r="AJ1577" s="134">
        <v>0.23400000000000001</v>
      </c>
      <c r="AK1577" s="134">
        <v>13.75</v>
      </c>
      <c r="AL1577" s="134">
        <v>11.5</v>
      </c>
      <c r="AM1577" s="134">
        <v>1.5</v>
      </c>
      <c r="AN1577" s="134">
        <v>1.46</v>
      </c>
      <c r="AO1577" s="134">
        <v>0.13700000000000001</v>
      </c>
      <c r="AP1577" s="134">
        <v>9</v>
      </c>
      <c r="AQ1577" s="134">
        <v>9</v>
      </c>
      <c r="AR1577" s="134">
        <v>12</v>
      </c>
      <c r="AS1577" s="134"/>
      <c r="AT1577" s="133" t="s">
        <v>1757</v>
      </c>
      <c r="AU1577" s="133" t="s">
        <v>1775</v>
      </c>
      <c r="AV1577" s="133" t="s">
        <v>9597</v>
      </c>
      <c r="AW1577" s="133" t="s">
        <v>9632</v>
      </c>
    </row>
    <row r="1578" spans="1:49" x14ac:dyDescent="0.25">
      <c r="A1578" s="80" t="s">
        <v>1779</v>
      </c>
      <c r="B1578" s="80" t="s">
        <v>1797</v>
      </c>
      <c r="C1578" s="80" t="s">
        <v>9918</v>
      </c>
      <c r="D1578" s="80" t="s">
        <v>9919</v>
      </c>
      <c r="E1578" s="80" t="s">
        <v>1788</v>
      </c>
      <c r="F1578" s="80" t="s">
        <v>9920</v>
      </c>
      <c r="G1578" s="80" t="s">
        <v>9677</v>
      </c>
      <c r="H1578" s="80" t="s">
        <v>9921</v>
      </c>
      <c r="I1578" s="80" t="s">
        <v>5377</v>
      </c>
      <c r="K1578" s="80" t="s">
        <v>1820</v>
      </c>
      <c r="L1578" s="80" t="s">
        <v>1295</v>
      </c>
      <c r="M1578" s="80" t="s">
        <v>2898</v>
      </c>
      <c r="N1578" s="80" t="s">
        <v>3445</v>
      </c>
      <c r="O1578" s="80" t="s">
        <v>3523</v>
      </c>
      <c r="P1578" s="80" t="s">
        <v>5006</v>
      </c>
      <c r="Q1578" s="80" t="s">
        <v>5374</v>
      </c>
      <c r="R1578" s="80" t="s">
        <v>6485</v>
      </c>
      <c r="S1578" s="80" t="s">
        <v>1760</v>
      </c>
      <c r="T1578" s="80" t="s">
        <v>1757</v>
      </c>
      <c r="U1578" s="110">
        <v>6.2</v>
      </c>
      <c r="V1578" s="110">
        <v>37.200000000000003</v>
      </c>
      <c r="W1578" s="91">
        <v>1.55</v>
      </c>
      <c r="X1578" s="91">
        <v>18.600000000000001</v>
      </c>
      <c r="Y1578" s="110" t="s">
        <v>7087</v>
      </c>
      <c r="Z1578" s="110" t="s">
        <v>1</v>
      </c>
      <c r="AB1578" s="133" t="s">
        <v>8195</v>
      </c>
      <c r="AC1578" s="133" t="s">
        <v>8195</v>
      </c>
      <c r="AD1578" s="133" t="s">
        <v>1759</v>
      </c>
      <c r="AE1578" s="79">
        <v>12</v>
      </c>
      <c r="AF1578" s="79" t="s">
        <v>11145</v>
      </c>
      <c r="AG1578" s="134">
        <v>0.75</v>
      </c>
      <c r="AH1578" s="134">
        <v>8.875</v>
      </c>
      <c r="AI1578" s="134">
        <v>8.875</v>
      </c>
      <c r="AJ1578" s="134">
        <v>0.22500000000000001</v>
      </c>
      <c r="AK1578" s="134">
        <v>9.2200000000000006</v>
      </c>
      <c r="AL1578" s="134">
        <v>7.97</v>
      </c>
      <c r="AM1578" s="134">
        <v>9.44</v>
      </c>
      <c r="AN1578" s="134">
        <v>3.1</v>
      </c>
      <c r="AO1578" s="134">
        <v>0.40100000000000002</v>
      </c>
      <c r="AP1578" s="134">
        <v>0.5</v>
      </c>
      <c r="AQ1578" s="134">
        <v>8.75</v>
      </c>
      <c r="AR1578" s="134">
        <v>8.75</v>
      </c>
      <c r="AS1578" s="134"/>
      <c r="AT1578" s="133" t="s">
        <v>1761</v>
      </c>
      <c r="AU1578" s="133" t="s">
        <v>7065</v>
      </c>
      <c r="AV1578" s="133" t="s">
        <v>9603</v>
      </c>
      <c r="AW1578" s="133" t="s">
        <v>9630</v>
      </c>
    </row>
    <row r="1579" spans="1:49" x14ac:dyDescent="0.25">
      <c r="A1579" s="80" t="s">
        <v>1779</v>
      </c>
      <c r="B1579" s="80" t="s">
        <v>1796</v>
      </c>
      <c r="C1579" s="80" t="s">
        <v>9790</v>
      </c>
      <c r="D1579" s="80" t="s">
        <v>9791</v>
      </c>
      <c r="E1579" s="80" t="s">
        <v>1785</v>
      </c>
      <c r="F1579" s="80" t="s">
        <v>9792</v>
      </c>
      <c r="G1579" s="80" t="s">
        <v>9726</v>
      </c>
      <c r="H1579" s="80" t="s">
        <v>9793</v>
      </c>
      <c r="I1579" s="80" t="s">
        <v>5377</v>
      </c>
      <c r="K1579" s="80" t="s">
        <v>12331</v>
      </c>
      <c r="L1579" s="80" t="s">
        <v>1620</v>
      </c>
      <c r="M1579" s="80" t="s">
        <v>3154</v>
      </c>
      <c r="N1579" s="80" t="s">
        <v>3467</v>
      </c>
      <c r="O1579" s="80" t="s">
        <v>3673</v>
      </c>
      <c r="P1579" s="80" t="s">
        <v>12395</v>
      </c>
      <c r="Q1579" s="80" t="s">
        <v>5374</v>
      </c>
      <c r="R1579" s="80" t="s">
        <v>6746</v>
      </c>
      <c r="S1579" s="80" t="s">
        <v>1760</v>
      </c>
      <c r="T1579" s="80" t="s">
        <v>1757</v>
      </c>
      <c r="U1579" s="110">
        <v>5.7</v>
      </c>
      <c r="V1579" s="110">
        <v>34.200000000000003</v>
      </c>
      <c r="W1579" s="91">
        <v>1.8952500000000001</v>
      </c>
      <c r="X1579" s="91">
        <v>22.742999999999999</v>
      </c>
      <c r="Y1579" s="110" t="s">
        <v>14933</v>
      </c>
      <c r="Z1579" s="110" t="s">
        <v>1</v>
      </c>
      <c r="AB1579" s="133" t="s">
        <v>8456</v>
      </c>
      <c r="AC1579" s="133" t="s">
        <v>8456</v>
      </c>
      <c r="AD1579" s="133" t="s">
        <v>1759</v>
      </c>
      <c r="AE1579" s="79">
        <v>12</v>
      </c>
      <c r="AF1579" s="79" t="s">
        <v>11098</v>
      </c>
      <c r="AG1579" s="134">
        <v>3.15</v>
      </c>
      <c r="AH1579" s="134">
        <v>3.15</v>
      </c>
      <c r="AI1579" s="134">
        <v>5.51</v>
      </c>
      <c r="AJ1579" s="134">
        <v>0.153</v>
      </c>
      <c r="AK1579" s="134">
        <v>10.4</v>
      </c>
      <c r="AL1579" s="134">
        <v>6.69</v>
      </c>
      <c r="AM1579" s="134">
        <v>8.4600000000000009</v>
      </c>
      <c r="AN1579" s="134">
        <v>1.91</v>
      </c>
      <c r="AO1579" s="134">
        <v>0.34100000000000003</v>
      </c>
      <c r="AP1579" s="134"/>
      <c r="AQ1579" s="134"/>
      <c r="AR1579" s="134"/>
      <c r="AS1579" s="134"/>
      <c r="AT1579" s="133" t="s">
        <v>7080</v>
      </c>
      <c r="AU1579" s="133" t="s">
        <v>7065</v>
      </c>
      <c r="AV1579" s="133" t="s">
        <v>9608</v>
      </c>
      <c r="AW1579" s="133" t="s">
        <v>9629</v>
      </c>
    </row>
    <row r="1580" spans="1:49" x14ac:dyDescent="0.25">
      <c r="A1580" s="80" t="s">
        <v>1800</v>
      </c>
      <c r="B1580" s="80" t="s">
        <v>1801</v>
      </c>
      <c r="C1580" s="80" t="s">
        <v>10225</v>
      </c>
      <c r="D1580" s="80" t="s">
        <v>10226</v>
      </c>
      <c r="E1580" s="80" t="s">
        <v>1767</v>
      </c>
      <c r="F1580" s="80" t="s">
        <v>9920</v>
      </c>
      <c r="G1580" s="80" t="s">
        <v>9677</v>
      </c>
      <c r="H1580" s="80" t="s">
        <v>9921</v>
      </c>
      <c r="I1580" s="80" t="s">
        <v>5377</v>
      </c>
      <c r="K1580" s="80" t="s">
        <v>12342</v>
      </c>
      <c r="L1580" s="80" t="s">
        <v>12296</v>
      </c>
      <c r="M1580" s="80" t="s">
        <v>12874</v>
      </c>
      <c r="N1580" s="80" t="s">
        <v>12865</v>
      </c>
      <c r="O1580" s="80" t="s">
        <v>3523</v>
      </c>
      <c r="P1580" s="80" t="s">
        <v>14108</v>
      </c>
      <c r="Q1580" s="80" t="s">
        <v>5374</v>
      </c>
      <c r="R1580" s="80" t="s">
        <v>12875</v>
      </c>
      <c r="S1580" s="80" t="s">
        <v>1760</v>
      </c>
      <c r="T1580" s="80" t="s">
        <v>1757</v>
      </c>
      <c r="U1580" s="110">
        <v>6.2</v>
      </c>
      <c r="V1580" s="110">
        <v>37.200000000000003</v>
      </c>
      <c r="W1580" s="91">
        <v>1.55</v>
      </c>
      <c r="X1580" s="91">
        <v>18.600000000000001</v>
      </c>
      <c r="Y1580" s="110" t="s">
        <v>7087</v>
      </c>
      <c r="Z1580" s="110" t="s">
        <v>1</v>
      </c>
      <c r="AB1580" s="133" t="s">
        <v>13138</v>
      </c>
      <c r="AC1580" s="133" t="s">
        <v>13138</v>
      </c>
      <c r="AD1580" s="133" t="s">
        <v>1759</v>
      </c>
      <c r="AE1580" s="79">
        <v>12</v>
      </c>
      <c r="AF1580" s="79" t="s">
        <v>11145</v>
      </c>
      <c r="AG1580" s="134">
        <v>0.75</v>
      </c>
      <c r="AH1580" s="134">
        <v>8.875</v>
      </c>
      <c r="AI1580" s="134">
        <v>8.875</v>
      </c>
      <c r="AJ1580" s="134">
        <v>0.22500000000000001</v>
      </c>
      <c r="AK1580" s="134">
        <v>9.2200000000000006</v>
      </c>
      <c r="AL1580" s="134">
        <v>7.97</v>
      </c>
      <c r="AM1580" s="134">
        <v>9.44</v>
      </c>
      <c r="AN1580" s="134">
        <v>3.1</v>
      </c>
      <c r="AO1580" s="134">
        <v>0.40100000000000002</v>
      </c>
      <c r="AP1580" s="134">
        <v>0.5</v>
      </c>
      <c r="AQ1580" s="134">
        <v>8.75</v>
      </c>
      <c r="AR1580" s="134">
        <v>8.75</v>
      </c>
      <c r="AS1580" s="134">
        <v>0.03</v>
      </c>
      <c r="AT1580" s="133" t="s">
        <v>1761</v>
      </c>
      <c r="AU1580" s="133" t="s">
        <v>7065</v>
      </c>
      <c r="AV1580" s="133" t="s">
        <v>9603</v>
      </c>
      <c r="AW1580" s="133" t="s">
        <v>9630</v>
      </c>
    </row>
    <row r="1581" spans="1:49" x14ac:dyDescent="0.25">
      <c r="A1581" s="80" t="s">
        <v>1779</v>
      </c>
      <c r="B1581" s="80" t="s">
        <v>1797</v>
      </c>
      <c r="C1581" s="80" t="s">
        <v>9636</v>
      </c>
      <c r="D1581" s="80" t="s">
        <v>9637</v>
      </c>
      <c r="E1581" s="80" t="s">
        <v>1787</v>
      </c>
      <c r="F1581" s="80" t="s">
        <v>10612</v>
      </c>
      <c r="G1581" s="80" t="s">
        <v>9705</v>
      </c>
      <c r="H1581" s="80" t="s">
        <v>10613</v>
      </c>
      <c r="I1581" s="80" t="s">
        <v>9635</v>
      </c>
      <c r="K1581" s="80" t="s">
        <v>1820</v>
      </c>
      <c r="L1581" s="80" t="s">
        <v>1224</v>
      </c>
      <c r="M1581" s="80" t="s">
        <v>2872</v>
      </c>
      <c r="N1581" s="80" t="s">
        <v>3387</v>
      </c>
      <c r="O1581" s="80" t="s">
        <v>3863</v>
      </c>
      <c r="P1581" s="80" t="s">
        <v>4981</v>
      </c>
      <c r="Q1581" s="80" t="s">
        <v>5374</v>
      </c>
      <c r="R1581" s="80" t="s">
        <v>6459</v>
      </c>
      <c r="S1581" s="80" t="s">
        <v>1759</v>
      </c>
      <c r="T1581" s="80" t="s">
        <v>1757</v>
      </c>
      <c r="U1581" s="110">
        <v>4.5999999999999996</v>
      </c>
      <c r="V1581" s="110">
        <v>27.6</v>
      </c>
      <c r="W1581" s="91">
        <v>1.7250000000000001</v>
      </c>
      <c r="X1581" s="91">
        <v>20.7</v>
      </c>
      <c r="Y1581" s="110" t="s">
        <v>7087</v>
      </c>
      <c r="Z1581" s="110" t="s">
        <v>1</v>
      </c>
      <c r="AB1581" s="133" t="s">
        <v>8169</v>
      </c>
      <c r="AC1581" s="133" t="s">
        <v>9336</v>
      </c>
      <c r="AD1581" s="133" t="s">
        <v>1757</v>
      </c>
      <c r="AE1581" s="79">
        <v>144</v>
      </c>
      <c r="AF1581" s="79" t="s">
        <v>11319</v>
      </c>
      <c r="AG1581" s="134">
        <v>0.5</v>
      </c>
      <c r="AH1581" s="134">
        <v>6</v>
      </c>
      <c r="AI1581" s="134">
        <v>7</v>
      </c>
      <c r="AJ1581" s="134">
        <v>0.14399999999999999</v>
      </c>
      <c r="AK1581" s="134">
        <v>7.25</v>
      </c>
      <c r="AL1581" s="134">
        <v>6.25</v>
      </c>
      <c r="AM1581" s="134">
        <v>6</v>
      </c>
      <c r="AN1581" s="134">
        <v>1.8</v>
      </c>
      <c r="AO1581" s="134">
        <v>0.157</v>
      </c>
      <c r="AP1581" s="134">
        <v>0.01</v>
      </c>
      <c r="AQ1581" s="134">
        <v>66</v>
      </c>
      <c r="AR1581" s="134">
        <v>6</v>
      </c>
      <c r="AS1581" s="134"/>
      <c r="AT1581" s="133" t="s">
        <v>7071</v>
      </c>
      <c r="AU1581" s="133" t="s">
        <v>1760</v>
      </c>
      <c r="AV1581" s="133" t="s">
        <v>9597</v>
      </c>
      <c r="AW1581" s="133" t="s">
        <v>9628</v>
      </c>
    </row>
    <row r="1582" spans="1:49" x14ac:dyDescent="0.25">
      <c r="A1582" s="80" t="s">
        <v>1779</v>
      </c>
      <c r="B1582" s="80" t="s">
        <v>1784</v>
      </c>
      <c r="C1582" s="80" t="s">
        <v>10200</v>
      </c>
      <c r="D1582" s="80" t="s">
        <v>10201</v>
      </c>
      <c r="E1582" s="80" t="s">
        <v>1787</v>
      </c>
      <c r="F1582" s="80" t="s">
        <v>10202</v>
      </c>
      <c r="G1582" s="80" t="s">
        <v>9987</v>
      </c>
      <c r="H1582" s="80" t="s">
        <v>10203</v>
      </c>
      <c r="I1582" s="80" t="s">
        <v>9635</v>
      </c>
      <c r="K1582" s="80" t="s">
        <v>1820</v>
      </c>
      <c r="L1582" s="80" t="s">
        <v>958</v>
      </c>
      <c r="M1582" s="80" t="s">
        <v>11517</v>
      </c>
      <c r="N1582" s="80" t="s">
        <v>3415</v>
      </c>
      <c r="O1582" s="80" t="s">
        <v>3739</v>
      </c>
      <c r="P1582" s="80" t="s">
        <v>4711</v>
      </c>
      <c r="Q1582" s="80" t="s">
        <v>5374</v>
      </c>
      <c r="R1582" s="80" t="s">
        <v>6158</v>
      </c>
      <c r="S1582" s="80" t="s">
        <v>1759</v>
      </c>
      <c r="T1582" s="80" t="s">
        <v>1758</v>
      </c>
      <c r="U1582" s="110">
        <v>10.75</v>
      </c>
      <c r="V1582" s="110">
        <v>32.25</v>
      </c>
      <c r="W1582" s="91">
        <v>4.03125</v>
      </c>
      <c r="X1582" s="91">
        <v>24.1875</v>
      </c>
      <c r="Y1582" s="110" t="s">
        <v>7087</v>
      </c>
      <c r="Z1582" s="110" t="s">
        <v>1</v>
      </c>
      <c r="AB1582" s="133" t="s">
        <v>7867</v>
      </c>
      <c r="AC1582" s="133" t="s">
        <v>9191</v>
      </c>
      <c r="AD1582" s="133" t="s">
        <v>1758</v>
      </c>
      <c r="AE1582" s="79">
        <v>36</v>
      </c>
      <c r="AF1582" s="79" t="s">
        <v>11217</v>
      </c>
      <c r="AG1582" s="134">
        <v>0.5</v>
      </c>
      <c r="AH1582" s="134">
        <v>8</v>
      </c>
      <c r="AI1582" s="134">
        <v>10</v>
      </c>
      <c r="AJ1582" s="134">
        <v>0.23200000000000001</v>
      </c>
      <c r="AK1582" s="134">
        <v>16.375</v>
      </c>
      <c r="AL1582" s="134">
        <v>10.375</v>
      </c>
      <c r="AM1582" s="134">
        <v>3.625</v>
      </c>
      <c r="AN1582" s="134">
        <v>1.45</v>
      </c>
      <c r="AO1582" s="134">
        <v>0.35599999999999998</v>
      </c>
      <c r="AP1582" s="134">
        <v>1.5</v>
      </c>
      <c r="AQ1582" s="134">
        <v>96</v>
      </c>
      <c r="AR1582" s="134">
        <v>8</v>
      </c>
      <c r="AS1582" s="134"/>
      <c r="AT1582" s="133" t="s">
        <v>1783</v>
      </c>
      <c r="AU1582" s="133" t="s">
        <v>7070</v>
      </c>
      <c r="AV1582" s="133" t="s">
        <v>9597</v>
      </c>
      <c r="AW1582" s="133" t="s">
        <v>9632</v>
      </c>
    </row>
    <row r="1583" spans="1:49" x14ac:dyDescent="0.25">
      <c r="A1583" s="80" t="s">
        <v>1800</v>
      </c>
      <c r="B1583" s="80" t="s">
        <v>1801</v>
      </c>
      <c r="C1583" s="80" t="s">
        <v>10600</v>
      </c>
      <c r="D1583" s="80" t="s">
        <v>10601</v>
      </c>
      <c r="E1583" s="80" t="s">
        <v>1811</v>
      </c>
      <c r="F1583" s="80" t="s">
        <v>10602</v>
      </c>
      <c r="G1583" s="80" t="s">
        <v>9685</v>
      </c>
      <c r="H1583" s="80" t="s">
        <v>10603</v>
      </c>
      <c r="I1583" s="80" t="s">
        <v>5376</v>
      </c>
      <c r="K1583" s="80" t="s">
        <v>12342</v>
      </c>
      <c r="L1583" s="80" t="s">
        <v>12297</v>
      </c>
      <c r="M1583" s="80" t="s">
        <v>12876</v>
      </c>
      <c r="N1583" s="80" t="s">
        <v>12865</v>
      </c>
      <c r="O1583" s="80" t="s">
        <v>3859</v>
      </c>
      <c r="P1583" s="80" t="s">
        <v>14109</v>
      </c>
      <c r="Q1583" s="80" t="s">
        <v>5374</v>
      </c>
      <c r="R1583" s="80" t="s">
        <v>12877</v>
      </c>
      <c r="S1583" s="80" t="s">
        <v>1760</v>
      </c>
      <c r="T1583" s="80" t="s">
        <v>1757</v>
      </c>
      <c r="U1583" s="110">
        <v>8.9</v>
      </c>
      <c r="V1583" s="110">
        <v>53.4</v>
      </c>
      <c r="W1583" s="91">
        <v>3.1150000000000002</v>
      </c>
      <c r="X1583" s="91">
        <v>37.380000000000003</v>
      </c>
      <c r="Y1583" s="110" t="s">
        <v>7087</v>
      </c>
      <c r="Z1583" s="110" t="s">
        <v>1</v>
      </c>
      <c r="AB1583" s="133" t="s">
        <v>13139</v>
      </c>
      <c r="AC1583" s="133" t="s">
        <v>13139</v>
      </c>
      <c r="AD1583" s="133" t="s">
        <v>1759</v>
      </c>
      <c r="AE1583" s="79">
        <v>12</v>
      </c>
      <c r="AF1583" s="79" t="s">
        <v>11315</v>
      </c>
      <c r="AG1583" s="134">
        <v>1.25</v>
      </c>
      <c r="AH1583" s="134">
        <v>12.125</v>
      </c>
      <c r="AI1583" s="134">
        <v>9.25</v>
      </c>
      <c r="AJ1583" s="134">
        <v>0.438</v>
      </c>
      <c r="AK1583" s="134">
        <v>14</v>
      </c>
      <c r="AL1583" s="134">
        <v>12.563000000000001</v>
      </c>
      <c r="AM1583" s="134">
        <v>10.125</v>
      </c>
      <c r="AN1583" s="134">
        <v>6.1159999999999997</v>
      </c>
      <c r="AO1583" s="134">
        <v>1.0309999999999999</v>
      </c>
      <c r="AP1583" s="134">
        <v>1</v>
      </c>
      <c r="AQ1583" s="134">
        <v>12</v>
      </c>
      <c r="AR1583" s="134">
        <v>9.25</v>
      </c>
      <c r="AS1583" s="134">
        <v>6.9000000000000006E-2</v>
      </c>
      <c r="AT1583" s="133" t="s">
        <v>7075</v>
      </c>
      <c r="AU1583" s="133" t="s">
        <v>1764</v>
      </c>
      <c r="AV1583" s="133" t="s">
        <v>9603</v>
      </c>
      <c r="AW1583" s="133" t="s">
        <v>9630</v>
      </c>
    </row>
    <row r="1584" spans="1:49" x14ac:dyDescent="0.25">
      <c r="A1584" s="80" t="s">
        <v>1779</v>
      </c>
      <c r="B1584" s="80" t="s">
        <v>1797</v>
      </c>
      <c r="C1584" s="80" t="s">
        <v>9692</v>
      </c>
      <c r="D1584" s="80" t="s">
        <v>9693</v>
      </c>
      <c r="E1584" s="80" t="s">
        <v>1788</v>
      </c>
      <c r="F1584" s="80" t="s">
        <v>9694</v>
      </c>
      <c r="G1584" s="80" t="s">
        <v>9695</v>
      </c>
      <c r="H1584" s="80" t="s">
        <v>9696</v>
      </c>
      <c r="I1584" s="80" t="s">
        <v>5377</v>
      </c>
      <c r="K1584" s="80" t="s">
        <v>1820</v>
      </c>
      <c r="L1584" s="80" t="s">
        <v>1296</v>
      </c>
      <c r="M1584" s="80" t="s">
        <v>2900</v>
      </c>
      <c r="N1584" s="80" t="s">
        <v>3445</v>
      </c>
      <c r="O1584" s="80" t="s">
        <v>3527</v>
      </c>
      <c r="P1584" s="80" t="s">
        <v>5008</v>
      </c>
      <c r="Q1584" s="80" t="s">
        <v>5374</v>
      </c>
      <c r="R1584" s="80" t="s">
        <v>6487</v>
      </c>
      <c r="S1584" s="80" t="s">
        <v>1760</v>
      </c>
      <c r="T1584" s="80" t="s">
        <v>1757</v>
      </c>
      <c r="U1584" s="110">
        <v>5</v>
      </c>
      <c r="V1584" s="110">
        <v>30</v>
      </c>
      <c r="W1584" s="91">
        <v>1.25</v>
      </c>
      <c r="X1584" s="91">
        <v>15</v>
      </c>
      <c r="Y1584" s="110" t="s">
        <v>7087</v>
      </c>
      <c r="Z1584" s="110" t="s">
        <v>1</v>
      </c>
      <c r="AB1584" s="133" t="s">
        <v>8197</v>
      </c>
      <c r="AC1584" s="133" t="s">
        <v>8197</v>
      </c>
      <c r="AD1584" s="133" t="s">
        <v>1759</v>
      </c>
      <c r="AE1584" s="79">
        <v>12</v>
      </c>
      <c r="AF1584" s="79" t="s">
        <v>11091</v>
      </c>
      <c r="AG1584" s="134">
        <v>0.625</v>
      </c>
      <c r="AH1584" s="134">
        <v>6.875</v>
      </c>
      <c r="AI1584" s="134">
        <v>6.875</v>
      </c>
      <c r="AJ1584" s="134">
        <v>0.13100000000000001</v>
      </c>
      <c r="AK1584" s="134">
        <v>7.22</v>
      </c>
      <c r="AL1584" s="134">
        <v>6.8449999999999998</v>
      </c>
      <c r="AM1584" s="134">
        <v>7.44</v>
      </c>
      <c r="AN1584" s="134">
        <v>1.782</v>
      </c>
      <c r="AO1584" s="134">
        <v>0.21299999999999999</v>
      </c>
      <c r="AP1584" s="134">
        <v>0.5</v>
      </c>
      <c r="AQ1584" s="134">
        <v>6.875</v>
      </c>
      <c r="AR1584" s="134">
        <v>6.875</v>
      </c>
      <c r="AS1584" s="134"/>
      <c r="AT1584" s="133" t="s">
        <v>9573</v>
      </c>
      <c r="AU1584" s="133" t="s">
        <v>1758</v>
      </c>
      <c r="AV1584" s="133" t="s">
        <v>9603</v>
      </c>
      <c r="AW1584" s="133" t="s">
        <v>9630</v>
      </c>
    </row>
    <row r="1585" spans="1:49" x14ac:dyDescent="0.25">
      <c r="A1585" s="80" t="s">
        <v>1779</v>
      </c>
      <c r="B1585" s="80" t="s">
        <v>1796</v>
      </c>
      <c r="C1585" s="80" t="s">
        <v>10338</v>
      </c>
      <c r="D1585" s="80" t="s">
        <v>10339</v>
      </c>
      <c r="E1585" s="80" t="s">
        <v>7086</v>
      </c>
      <c r="F1585" s="80" t="s">
        <v>10340</v>
      </c>
      <c r="G1585" s="80" t="s">
        <v>9797</v>
      </c>
      <c r="H1585" s="80" t="s">
        <v>9874</v>
      </c>
      <c r="I1585" s="80" t="s">
        <v>9635</v>
      </c>
      <c r="K1585" s="80" t="s">
        <v>12331</v>
      </c>
      <c r="L1585" s="80" t="s">
        <v>1621</v>
      </c>
      <c r="M1585" s="80" t="s">
        <v>3155</v>
      </c>
      <c r="N1585" s="80" t="s">
        <v>3467</v>
      </c>
      <c r="O1585" s="80" t="s">
        <v>3976</v>
      </c>
      <c r="P1585" s="80" t="s">
        <v>12399</v>
      </c>
      <c r="Q1585" s="80" t="s">
        <v>5374</v>
      </c>
      <c r="R1585" s="80" t="s">
        <v>6747</v>
      </c>
      <c r="S1585" s="80" t="s">
        <v>1759</v>
      </c>
      <c r="T1585" s="80" t="s">
        <v>1757</v>
      </c>
      <c r="U1585" s="110">
        <v>6.9</v>
      </c>
      <c r="V1585" s="110">
        <v>41.4</v>
      </c>
      <c r="W1585" s="91">
        <v>3.0015000000000001</v>
      </c>
      <c r="X1585" s="91">
        <v>36.018000000000001</v>
      </c>
      <c r="Y1585" s="110" t="s">
        <v>14932</v>
      </c>
      <c r="Z1585" s="110" t="s">
        <v>1</v>
      </c>
      <c r="AB1585" s="133" t="s">
        <v>8457</v>
      </c>
      <c r="AC1585" s="133" t="s">
        <v>9472</v>
      </c>
      <c r="AD1585" s="133" t="s">
        <v>1760</v>
      </c>
      <c r="AE1585" s="79">
        <v>96</v>
      </c>
      <c r="AF1585" s="79" t="s">
        <v>11406</v>
      </c>
      <c r="AG1585" s="134">
        <v>9.5</v>
      </c>
      <c r="AH1585" s="134">
        <v>10</v>
      </c>
      <c r="AI1585" s="134">
        <v>0.25</v>
      </c>
      <c r="AJ1585" s="134">
        <v>0.2</v>
      </c>
      <c r="AK1585" s="134">
        <v>10</v>
      </c>
      <c r="AL1585" s="134">
        <v>10.5</v>
      </c>
      <c r="AM1585" s="134">
        <v>3.5</v>
      </c>
      <c r="AN1585" s="134">
        <v>2.5</v>
      </c>
      <c r="AO1585" s="134">
        <v>0.21299999999999999</v>
      </c>
      <c r="AP1585" s="134"/>
      <c r="AQ1585" s="134"/>
      <c r="AR1585" s="134"/>
      <c r="AS1585" s="134"/>
      <c r="AT1585" s="133" t="s">
        <v>1773</v>
      </c>
      <c r="AU1585" s="133" t="s">
        <v>7070</v>
      </c>
      <c r="AV1585" s="133" t="s">
        <v>9597</v>
      </c>
      <c r="AW1585" s="133" t="s">
        <v>9629</v>
      </c>
    </row>
    <row r="1586" spans="1:49" x14ac:dyDescent="0.25">
      <c r="A1586" s="80" t="s">
        <v>1779</v>
      </c>
      <c r="B1586" s="80" t="s">
        <v>1797</v>
      </c>
      <c r="C1586" s="80" t="s">
        <v>10614</v>
      </c>
      <c r="D1586" s="80" t="s">
        <v>10615</v>
      </c>
      <c r="E1586" s="80" t="s">
        <v>7086</v>
      </c>
      <c r="F1586" s="80" t="s">
        <v>10616</v>
      </c>
      <c r="G1586" s="80" t="s">
        <v>9705</v>
      </c>
      <c r="H1586" s="80" t="s">
        <v>9952</v>
      </c>
      <c r="I1586" s="80" t="s">
        <v>9635</v>
      </c>
      <c r="K1586" s="80" t="s">
        <v>1820</v>
      </c>
      <c r="L1586" s="80" t="s">
        <v>1226</v>
      </c>
      <c r="M1586" s="80" t="s">
        <v>2874</v>
      </c>
      <c r="N1586" s="80" t="s">
        <v>3387</v>
      </c>
      <c r="O1586" s="80" t="s">
        <v>3864</v>
      </c>
      <c r="P1586" s="80" t="s">
        <v>4983</v>
      </c>
      <c r="Q1586" s="80" t="s">
        <v>5374</v>
      </c>
      <c r="R1586" s="80" t="s">
        <v>6461</v>
      </c>
      <c r="S1586" s="80" t="s">
        <v>1759</v>
      </c>
      <c r="T1586" s="80" t="s">
        <v>1757</v>
      </c>
      <c r="U1586" s="110">
        <v>2.5</v>
      </c>
      <c r="V1586" s="110">
        <v>15</v>
      </c>
      <c r="W1586" s="91">
        <v>1.0874999999999999</v>
      </c>
      <c r="X1586" s="91">
        <v>13.05</v>
      </c>
      <c r="Y1586" s="110" t="s">
        <v>14932</v>
      </c>
      <c r="Z1586" s="110" t="s">
        <v>1</v>
      </c>
      <c r="AB1586" s="133" t="s">
        <v>8171</v>
      </c>
      <c r="AC1586" s="133" t="s">
        <v>9337</v>
      </c>
      <c r="AD1586" s="133" t="s">
        <v>1757</v>
      </c>
      <c r="AE1586" s="79">
        <v>144</v>
      </c>
      <c r="AF1586" s="79" t="s">
        <v>11155</v>
      </c>
      <c r="AG1586" s="134">
        <v>0.125</v>
      </c>
      <c r="AH1586" s="134">
        <v>6</v>
      </c>
      <c r="AI1586" s="134">
        <v>8.625</v>
      </c>
      <c r="AJ1586" s="134">
        <v>6.4000000000000001E-2</v>
      </c>
      <c r="AK1586" s="134">
        <v>7.25</v>
      </c>
      <c r="AL1586" s="134">
        <v>6.25</v>
      </c>
      <c r="AM1586" s="134">
        <v>1.25</v>
      </c>
      <c r="AN1586" s="134">
        <v>0.8</v>
      </c>
      <c r="AO1586" s="134">
        <v>3.3000000000000002E-2</v>
      </c>
      <c r="AP1586" s="134">
        <v>1E-3</v>
      </c>
      <c r="AQ1586" s="134">
        <v>72</v>
      </c>
      <c r="AR1586" s="134">
        <v>5</v>
      </c>
      <c r="AS1586" s="134"/>
      <c r="AT1586" s="133" t="s">
        <v>7071</v>
      </c>
      <c r="AU1586" s="133" t="s">
        <v>9574</v>
      </c>
      <c r="AV1586" s="133" t="s">
        <v>9597</v>
      </c>
      <c r="AW1586" s="133" t="s">
        <v>9629</v>
      </c>
    </row>
    <row r="1587" spans="1:49" x14ac:dyDescent="0.25">
      <c r="A1587" s="80" t="s">
        <v>1800</v>
      </c>
      <c r="B1587" s="80" t="s">
        <v>1801</v>
      </c>
      <c r="C1587" s="80" t="s">
        <v>9697</v>
      </c>
      <c r="D1587" s="80" t="s">
        <v>9698</v>
      </c>
      <c r="E1587" s="80" t="s">
        <v>1767</v>
      </c>
      <c r="F1587" s="80" t="s">
        <v>9699</v>
      </c>
      <c r="G1587" s="80" t="s">
        <v>9700</v>
      </c>
      <c r="H1587" s="80" t="s">
        <v>9701</v>
      </c>
      <c r="I1587" s="80" t="s">
        <v>5377</v>
      </c>
      <c r="K1587" s="80" t="s">
        <v>12342</v>
      </c>
      <c r="L1587" s="80" t="s">
        <v>12298</v>
      </c>
      <c r="M1587" s="80" t="s">
        <v>12878</v>
      </c>
      <c r="N1587" s="80" t="s">
        <v>12865</v>
      </c>
      <c r="O1587" s="80" t="s">
        <v>3860</v>
      </c>
      <c r="P1587" s="80" t="s">
        <v>14110</v>
      </c>
      <c r="Q1587" s="80" t="s">
        <v>5374</v>
      </c>
      <c r="R1587" s="80" t="s">
        <v>12879</v>
      </c>
      <c r="S1587" s="80" t="s">
        <v>1759</v>
      </c>
      <c r="T1587" s="80" t="s">
        <v>1757</v>
      </c>
      <c r="U1587" s="110">
        <v>9.6</v>
      </c>
      <c r="V1587" s="110">
        <v>57.6</v>
      </c>
      <c r="W1587" s="91">
        <v>2.4</v>
      </c>
      <c r="X1587" s="91">
        <v>28.8</v>
      </c>
      <c r="Y1587" s="110" t="s">
        <v>7087</v>
      </c>
      <c r="Z1587" s="110" t="s">
        <v>1</v>
      </c>
      <c r="AB1587" s="133" t="s">
        <v>13140</v>
      </c>
      <c r="AC1587" s="133" t="s">
        <v>13140</v>
      </c>
      <c r="AD1587" s="133" t="s">
        <v>1759</v>
      </c>
      <c r="AE1587" s="79">
        <v>12</v>
      </c>
      <c r="AF1587" s="79" t="s">
        <v>11152</v>
      </c>
      <c r="AG1587" s="134">
        <v>0.875</v>
      </c>
      <c r="AH1587" s="134">
        <v>7.5</v>
      </c>
      <c r="AI1587" s="134">
        <v>14.5</v>
      </c>
      <c r="AJ1587" s="134">
        <v>0.215</v>
      </c>
      <c r="AK1587" s="134">
        <v>14.824999999999999</v>
      </c>
      <c r="AL1587" s="134">
        <v>8.4499999999999993</v>
      </c>
      <c r="AM1587" s="134">
        <v>9.0250000000000004</v>
      </c>
      <c r="AN1587" s="134">
        <v>3.17</v>
      </c>
      <c r="AO1587" s="134">
        <v>0.65400000000000003</v>
      </c>
      <c r="AP1587" s="134">
        <v>0.1</v>
      </c>
      <c r="AQ1587" s="134">
        <v>54</v>
      </c>
      <c r="AR1587" s="134">
        <v>96</v>
      </c>
      <c r="AS1587" s="134"/>
      <c r="AT1587" s="133" t="s">
        <v>7070</v>
      </c>
      <c r="AU1587" s="133" t="s">
        <v>7065</v>
      </c>
      <c r="AV1587" s="133" t="s">
        <v>9601</v>
      </c>
      <c r="AW1587" s="133" t="s">
        <v>9630</v>
      </c>
    </row>
    <row r="1588" spans="1:49" x14ac:dyDescent="0.25">
      <c r="A1588" s="80" t="s">
        <v>1779</v>
      </c>
      <c r="B1588" s="80" t="s">
        <v>1809</v>
      </c>
      <c r="C1588" s="80" t="s">
        <v>10341</v>
      </c>
      <c r="D1588" s="80" t="s">
        <v>10342</v>
      </c>
      <c r="E1588" s="80" t="s">
        <v>7086</v>
      </c>
      <c r="F1588" s="80" t="s">
        <v>10343</v>
      </c>
      <c r="G1588" s="80" t="s">
        <v>9705</v>
      </c>
      <c r="H1588" s="80" t="s">
        <v>10271</v>
      </c>
      <c r="I1588" s="80" t="s">
        <v>9635</v>
      </c>
      <c r="K1588" s="80" t="s">
        <v>12328</v>
      </c>
      <c r="L1588" s="80" t="s">
        <v>928</v>
      </c>
      <c r="M1588" s="80" t="s">
        <v>2594</v>
      </c>
      <c r="N1588" s="80" t="s">
        <v>3419</v>
      </c>
      <c r="O1588" s="80" t="s">
        <v>3743</v>
      </c>
      <c r="P1588" s="80" t="s">
        <v>4712</v>
      </c>
      <c r="Q1588" s="80" t="s">
        <v>5374</v>
      </c>
      <c r="R1588" s="80" t="s">
        <v>6163</v>
      </c>
      <c r="S1588" s="80" t="s">
        <v>1759</v>
      </c>
      <c r="T1588" s="80" t="s">
        <v>1758</v>
      </c>
      <c r="U1588" s="110">
        <v>10</v>
      </c>
      <c r="V1588" s="110">
        <v>30</v>
      </c>
      <c r="W1588" s="91">
        <v>4.3499999999999996</v>
      </c>
      <c r="X1588" s="91">
        <v>26.1</v>
      </c>
      <c r="Y1588" s="110" t="s">
        <v>14932</v>
      </c>
      <c r="Z1588" s="110" t="s">
        <v>1</v>
      </c>
      <c r="AB1588" s="133" t="s">
        <v>7872</v>
      </c>
      <c r="AC1588" s="133" t="s">
        <v>9193</v>
      </c>
      <c r="AD1588" s="133" t="s">
        <v>1757</v>
      </c>
      <c r="AE1588" s="79">
        <v>72</v>
      </c>
      <c r="AF1588" s="79" t="s">
        <v>11246</v>
      </c>
      <c r="AG1588" s="134">
        <v>0.25</v>
      </c>
      <c r="AH1588" s="134">
        <v>6</v>
      </c>
      <c r="AI1588" s="134">
        <v>8</v>
      </c>
      <c r="AJ1588" s="134">
        <v>0.31</v>
      </c>
      <c r="AK1588" s="134">
        <v>8.5</v>
      </c>
      <c r="AL1588" s="134">
        <v>6.5</v>
      </c>
      <c r="AM1588" s="134">
        <v>2</v>
      </c>
      <c r="AN1588" s="134">
        <v>1.94</v>
      </c>
      <c r="AO1588" s="134">
        <v>6.4000000000000001E-2</v>
      </c>
      <c r="AP1588" s="134">
        <v>0.5</v>
      </c>
      <c r="AQ1588" s="134">
        <v>56</v>
      </c>
      <c r="AR1588" s="134">
        <v>8</v>
      </c>
      <c r="AS1588" s="134"/>
      <c r="AT1588" s="133" t="s">
        <v>9570</v>
      </c>
      <c r="AU1588" s="133" t="s">
        <v>1762</v>
      </c>
      <c r="AV1588" s="133" t="s">
        <v>9597</v>
      </c>
      <c r="AW1588" s="133" t="s">
        <v>9629</v>
      </c>
    </row>
    <row r="1589" spans="1:49" x14ac:dyDescent="0.25">
      <c r="A1589" s="80" t="s">
        <v>1779</v>
      </c>
      <c r="B1589" s="80" t="s">
        <v>1796</v>
      </c>
      <c r="C1589" s="80" t="s">
        <v>10590</v>
      </c>
      <c r="D1589" s="80" t="s">
        <v>10591</v>
      </c>
      <c r="E1589" s="80" t="s">
        <v>7086</v>
      </c>
      <c r="F1589" s="80" t="s">
        <v>10592</v>
      </c>
      <c r="G1589" s="80" t="s">
        <v>10345</v>
      </c>
      <c r="H1589" s="80" t="s">
        <v>10593</v>
      </c>
      <c r="I1589" s="80" t="s">
        <v>9635</v>
      </c>
      <c r="K1589" s="80" t="s">
        <v>12331</v>
      </c>
      <c r="L1589" s="80" t="s">
        <v>1622</v>
      </c>
      <c r="M1589" s="80" t="s">
        <v>3156</v>
      </c>
      <c r="N1589" s="80" t="s">
        <v>3467</v>
      </c>
      <c r="O1589" s="80" t="s">
        <v>3899</v>
      </c>
      <c r="P1589" s="80" t="s">
        <v>12403</v>
      </c>
      <c r="Q1589" s="80" t="s">
        <v>5374</v>
      </c>
      <c r="R1589" s="80" t="s">
        <v>6748</v>
      </c>
      <c r="S1589" s="80" t="s">
        <v>1769</v>
      </c>
      <c r="T1589" s="80" t="s">
        <v>1757</v>
      </c>
      <c r="U1589" s="110">
        <v>8.8000000000000007</v>
      </c>
      <c r="V1589" s="110">
        <v>52.8</v>
      </c>
      <c r="W1589" s="91">
        <v>3.8279999999999998</v>
      </c>
      <c r="X1589" s="91">
        <v>45.936</v>
      </c>
      <c r="Y1589" s="110" t="s">
        <v>14932</v>
      </c>
      <c r="Z1589" s="110" t="s">
        <v>1</v>
      </c>
      <c r="AB1589" s="133" t="s">
        <v>8458</v>
      </c>
      <c r="AC1589" s="133" t="s">
        <v>9473</v>
      </c>
      <c r="AD1589" s="133" t="s">
        <v>1757</v>
      </c>
      <c r="AE1589" s="79">
        <v>144</v>
      </c>
      <c r="AF1589" s="79" t="s">
        <v>11407</v>
      </c>
      <c r="AG1589" s="134">
        <v>10.24</v>
      </c>
      <c r="AH1589" s="134">
        <v>8.27</v>
      </c>
      <c r="AI1589" s="134">
        <v>0.55000000000000004</v>
      </c>
      <c r="AJ1589" s="134">
        <v>0.23400000000000001</v>
      </c>
      <c r="AK1589" s="134">
        <v>17.323</v>
      </c>
      <c r="AL1589" s="134">
        <v>10.63</v>
      </c>
      <c r="AM1589" s="134">
        <v>4.1340000000000003</v>
      </c>
      <c r="AN1589" s="134">
        <v>3.44</v>
      </c>
      <c r="AO1589" s="134">
        <v>0.441</v>
      </c>
      <c r="AP1589" s="134"/>
      <c r="AQ1589" s="134"/>
      <c r="AR1589" s="134"/>
      <c r="AS1589" s="134"/>
      <c r="AT1589" s="133" t="s">
        <v>1767</v>
      </c>
      <c r="AU1589" s="133" t="s">
        <v>1783</v>
      </c>
      <c r="AV1589" s="133" t="s">
        <v>9597</v>
      </c>
      <c r="AW1589" s="133" t="s">
        <v>9629</v>
      </c>
    </row>
    <row r="1590" spans="1:49" x14ac:dyDescent="0.25">
      <c r="A1590" s="80" t="s">
        <v>1779</v>
      </c>
      <c r="B1590" s="80" t="s">
        <v>1797</v>
      </c>
      <c r="C1590" s="80" t="s">
        <v>9780</v>
      </c>
      <c r="D1590" s="80" t="s">
        <v>9730</v>
      </c>
      <c r="E1590" s="80" t="s">
        <v>1788</v>
      </c>
      <c r="F1590" s="80" t="s">
        <v>9731</v>
      </c>
      <c r="G1590" s="80" t="s">
        <v>9668</v>
      </c>
      <c r="H1590" s="80" t="s">
        <v>9732</v>
      </c>
      <c r="I1590" s="80" t="s">
        <v>5377</v>
      </c>
      <c r="K1590" s="80" t="s">
        <v>1820</v>
      </c>
      <c r="L1590" s="80" t="s">
        <v>1297</v>
      </c>
      <c r="M1590" s="80" t="s">
        <v>2901</v>
      </c>
      <c r="N1590" s="80" t="s">
        <v>3445</v>
      </c>
      <c r="O1590" s="80" t="s">
        <v>3847</v>
      </c>
      <c r="P1590" s="80" t="s">
        <v>5009</v>
      </c>
      <c r="Q1590" s="80" t="s">
        <v>5374</v>
      </c>
      <c r="R1590" s="80" t="s">
        <v>6488</v>
      </c>
      <c r="S1590" s="80" t="s">
        <v>1765</v>
      </c>
      <c r="T1590" s="80" t="s">
        <v>1757</v>
      </c>
      <c r="U1590" s="110">
        <v>6.2</v>
      </c>
      <c r="V1590" s="110">
        <v>37.200000000000003</v>
      </c>
      <c r="W1590" s="91">
        <v>1.55</v>
      </c>
      <c r="X1590" s="91">
        <v>18.600000000000001</v>
      </c>
      <c r="Y1590" s="110" t="s">
        <v>7087</v>
      </c>
      <c r="Z1590" s="110" t="s">
        <v>1</v>
      </c>
      <c r="AB1590" s="133" t="s">
        <v>8198</v>
      </c>
      <c r="AC1590" s="133" t="s">
        <v>8198</v>
      </c>
      <c r="AD1590" s="133" t="s">
        <v>1759</v>
      </c>
      <c r="AE1590" s="79">
        <v>12</v>
      </c>
      <c r="AF1590" s="79" t="s">
        <v>11113</v>
      </c>
      <c r="AG1590" s="134">
        <v>0.625</v>
      </c>
      <c r="AH1590" s="134">
        <v>6.5</v>
      </c>
      <c r="AI1590" s="134">
        <v>6.5</v>
      </c>
      <c r="AJ1590" s="134">
        <v>0.13900000000000001</v>
      </c>
      <c r="AK1590" s="134">
        <v>10.845000000000001</v>
      </c>
      <c r="AL1590" s="134">
        <v>6.8449999999999998</v>
      </c>
      <c r="AM1590" s="134">
        <v>6.8150000000000004</v>
      </c>
      <c r="AN1590" s="134">
        <v>1.9610000000000001</v>
      </c>
      <c r="AO1590" s="134">
        <v>0.29299999999999998</v>
      </c>
      <c r="AP1590" s="134">
        <v>5.5E-2</v>
      </c>
      <c r="AQ1590" s="134">
        <v>12.875</v>
      </c>
      <c r="AR1590" s="134">
        <v>12.75</v>
      </c>
      <c r="AS1590" s="134">
        <v>8.9999999999999993E-3</v>
      </c>
      <c r="AT1590" s="133" t="s">
        <v>1761</v>
      </c>
      <c r="AU1590" s="133" t="s">
        <v>7077</v>
      </c>
      <c r="AV1590" s="133" t="s">
        <v>9601</v>
      </c>
      <c r="AW1590" s="133" t="s">
        <v>9630</v>
      </c>
    </row>
    <row r="1591" spans="1:49" x14ac:dyDescent="0.25">
      <c r="A1591" s="80" t="s">
        <v>1800</v>
      </c>
      <c r="B1591" s="80" t="s">
        <v>1801</v>
      </c>
      <c r="C1591" s="80" t="s">
        <v>10536</v>
      </c>
      <c r="D1591" s="80" t="s">
        <v>10537</v>
      </c>
      <c r="E1591" s="80" t="s">
        <v>1767</v>
      </c>
      <c r="F1591" s="80" t="s">
        <v>10538</v>
      </c>
      <c r="G1591" s="80" t="s">
        <v>9785</v>
      </c>
      <c r="H1591" s="80" t="s">
        <v>10539</v>
      </c>
      <c r="I1591" s="80" t="s">
        <v>5377</v>
      </c>
      <c r="K1591" s="80" t="s">
        <v>12342</v>
      </c>
      <c r="L1591" s="80" t="s">
        <v>12299</v>
      </c>
      <c r="M1591" s="80" t="s">
        <v>12880</v>
      </c>
      <c r="N1591" s="80" t="s">
        <v>12881</v>
      </c>
      <c r="O1591" s="80" t="s">
        <v>3822</v>
      </c>
      <c r="P1591" s="80" t="s">
        <v>1</v>
      </c>
      <c r="Q1591" s="80" t="s">
        <v>5374</v>
      </c>
      <c r="R1591" s="80" t="s">
        <v>12882</v>
      </c>
      <c r="S1591" s="80" t="s">
        <v>1759</v>
      </c>
      <c r="T1591" s="80" t="s">
        <v>1759</v>
      </c>
      <c r="U1591" s="110">
        <v>423.9</v>
      </c>
      <c r="V1591" s="110">
        <v>211.95</v>
      </c>
      <c r="W1591" s="91">
        <v>105.98</v>
      </c>
      <c r="X1591" s="91">
        <v>105.98</v>
      </c>
      <c r="Y1591" s="110" t="s">
        <v>7087</v>
      </c>
      <c r="Z1591" s="110" t="s">
        <v>1</v>
      </c>
      <c r="AB1591" s="133" t="s">
        <v>13141</v>
      </c>
      <c r="AC1591" s="133" t="s">
        <v>13141</v>
      </c>
      <c r="AD1591" s="133" t="s">
        <v>1759</v>
      </c>
      <c r="AE1591" s="79">
        <v>1</v>
      </c>
      <c r="AF1591" s="79" t="s">
        <v>15798</v>
      </c>
      <c r="AG1591" s="134"/>
      <c r="AH1591" s="134"/>
      <c r="AI1591" s="134"/>
      <c r="AJ1591" s="134"/>
      <c r="AK1591" s="134">
        <v>24.437999999999999</v>
      </c>
      <c r="AL1591" s="134">
        <v>15.938000000000001</v>
      </c>
      <c r="AM1591" s="134">
        <v>9.625</v>
      </c>
      <c r="AN1591" s="134">
        <v>17.146000000000001</v>
      </c>
      <c r="AO1591" s="134">
        <v>2.169</v>
      </c>
      <c r="AP1591" s="134"/>
      <c r="AQ1591" s="134"/>
      <c r="AR1591" s="134"/>
      <c r="AS1591" s="134"/>
      <c r="AT1591" s="133" t="s">
        <v>7065</v>
      </c>
      <c r="AU1591" s="133" t="s">
        <v>7065</v>
      </c>
      <c r="AV1591" s="133" t="s">
        <v>9603</v>
      </c>
      <c r="AW1591" s="133" t="s">
        <v>9630</v>
      </c>
    </row>
    <row r="1592" spans="1:49" x14ac:dyDescent="0.25">
      <c r="A1592" s="80" t="s">
        <v>1779</v>
      </c>
      <c r="B1592" s="80" t="s">
        <v>1797</v>
      </c>
      <c r="C1592" s="80" t="s">
        <v>10614</v>
      </c>
      <c r="D1592" s="80" t="s">
        <v>10615</v>
      </c>
      <c r="E1592" s="80" t="s">
        <v>7086</v>
      </c>
      <c r="F1592" s="80" t="s">
        <v>10616</v>
      </c>
      <c r="G1592" s="80" t="s">
        <v>9705</v>
      </c>
      <c r="H1592" s="80" t="s">
        <v>9952</v>
      </c>
      <c r="I1592" s="80" t="s">
        <v>9635</v>
      </c>
      <c r="K1592" s="80" t="s">
        <v>1820</v>
      </c>
      <c r="L1592" s="80" t="s">
        <v>1229</v>
      </c>
      <c r="M1592" s="80" t="s">
        <v>2876</v>
      </c>
      <c r="N1592" s="80" t="s">
        <v>3387</v>
      </c>
      <c r="O1592" s="80" t="s">
        <v>3864</v>
      </c>
      <c r="P1592" s="80" t="s">
        <v>4985</v>
      </c>
      <c r="Q1592" s="80" t="s">
        <v>5374</v>
      </c>
      <c r="R1592" s="80" t="s">
        <v>6463</v>
      </c>
      <c r="S1592" s="80" t="s">
        <v>1759</v>
      </c>
      <c r="T1592" s="80" t="s">
        <v>1757</v>
      </c>
      <c r="U1592" s="110">
        <v>2.5</v>
      </c>
      <c r="V1592" s="110">
        <v>15</v>
      </c>
      <c r="W1592" s="91">
        <v>1.0874999999999999</v>
      </c>
      <c r="X1592" s="91">
        <v>13.05</v>
      </c>
      <c r="Y1592" s="110" t="s">
        <v>14932</v>
      </c>
      <c r="Z1592" s="110" t="s">
        <v>1</v>
      </c>
      <c r="AB1592" s="133" t="s">
        <v>8173</v>
      </c>
      <c r="AC1592" s="133" t="s">
        <v>9338</v>
      </c>
      <c r="AD1592" s="133" t="s">
        <v>1757</v>
      </c>
      <c r="AE1592" s="79">
        <v>144</v>
      </c>
      <c r="AF1592" s="79" t="s">
        <v>11155</v>
      </c>
      <c r="AG1592" s="134">
        <v>0.125</v>
      </c>
      <c r="AH1592" s="134">
        <v>6</v>
      </c>
      <c r="AI1592" s="134">
        <v>8.625</v>
      </c>
      <c r="AJ1592" s="134">
        <v>6.4000000000000001E-2</v>
      </c>
      <c r="AK1592" s="134">
        <v>7.25</v>
      </c>
      <c r="AL1592" s="134">
        <v>6.25</v>
      </c>
      <c r="AM1592" s="134">
        <v>1.25</v>
      </c>
      <c r="AN1592" s="134">
        <v>0.8</v>
      </c>
      <c r="AO1592" s="134">
        <v>3.3000000000000002E-2</v>
      </c>
      <c r="AP1592" s="134">
        <v>1E-3</v>
      </c>
      <c r="AQ1592" s="134">
        <v>72</v>
      </c>
      <c r="AR1592" s="134">
        <v>5</v>
      </c>
      <c r="AS1592" s="134"/>
      <c r="AT1592" s="133" t="s">
        <v>7071</v>
      </c>
      <c r="AU1592" s="133" t="s">
        <v>9574</v>
      </c>
      <c r="AV1592" s="133" t="s">
        <v>9597</v>
      </c>
      <c r="AW1592" s="133" t="s">
        <v>9629</v>
      </c>
    </row>
    <row r="1593" spans="1:49" x14ac:dyDescent="0.25">
      <c r="A1593" s="80" t="s">
        <v>1779</v>
      </c>
      <c r="B1593" s="80" t="s">
        <v>1796</v>
      </c>
      <c r="C1593" s="80" t="s">
        <v>10172</v>
      </c>
      <c r="D1593" s="80" t="s">
        <v>10173</v>
      </c>
      <c r="E1593" s="80" t="s">
        <v>7086</v>
      </c>
      <c r="F1593" s="80" t="s">
        <v>10174</v>
      </c>
      <c r="G1593" s="80" t="s">
        <v>9705</v>
      </c>
      <c r="H1593" s="80" t="s">
        <v>10175</v>
      </c>
      <c r="I1593" s="80" t="s">
        <v>9635</v>
      </c>
      <c r="K1593" s="80" t="s">
        <v>12331</v>
      </c>
      <c r="L1593" s="80" t="s">
        <v>1623</v>
      </c>
      <c r="M1593" s="80" t="s">
        <v>3157</v>
      </c>
      <c r="N1593" s="80" t="s">
        <v>3467</v>
      </c>
      <c r="O1593" s="80" t="s">
        <v>3901</v>
      </c>
      <c r="P1593" s="80" t="s">
        <v>12406</v>
      </c>
      <c r="Q1593" s="80" t="s">
        <v>5374</v>
      </c>
      <c r="R1593" s="80" t="s">
        <v>6749</v>
      </c>
      <c r="S1593" s="80" t="s">
        <v>1759</v>
      </c>
      <c r="T1593" s="80" t="s">
        <v>1757</v>
      </c>
      <c r="U1593" s="110">
        <v>8.25</v>
      </c>
      <c r="V1593" s="110">
        <v>49.5</v>
      </c>
      <c r="W1593" s="91">
        <v>3.5887500000000001</v>
      </c>
      <c r="X1593" s="91">
        <v>43.064999999999998</v>
      </c>
      <c r="Y1593" s="110" t="s">
        <v>14932</v>
      </c>
      <c r="Z1593" s="110" t="s">
        <v>1</v>
      </c>
      <c r="AB1593" s="133" t="s">
        <v>8459</v>
      </c>
      <c r="AC1593" s="133" t="s">
        <v>9474</v>
      </c>
      <c r="AD1593" s="133" t="s">
        <v>1758</v>
      </c>
      <c r="AE1593" s="79">
        <v>72</v>
      </c>
      <c r="AF1593" s="79" t="s">
        <v>11408</v>
      </c>
      <c r="AG1593" s="134">
        <v>9</v>
      </c>
      <c r="AH1593" s="134">
        <v>8</v>
      </c>
      <c r="AI1593" s="134">
        <v>0.25</v>
      </c>
      <c r="AJ1593" s="134">
        <v>9.6000000000000002E-2</v>
      </c>
      <c r="AK1593" s="134">
        <v>9.5</v>
      </c>
      <c r="AL1593" s="134">
        <v>8.5</v>
      </c>
      <c r="AM1593" s="134">
        <v>3.5</v>
      </c>
      <c r="AN1593" s="134">
        <v>1.2</v>
      </c>
      <c r="AO1593" s="134">
        <v>0.16400000000000001</v>
      </c>
      <c r="AP1593" s="134"/>
      <c r="AQ1593" s="134"/>
      <c r="AR1593" s="134"/>
      <c r="AS1593" s="134"/>
      <c r="AT1593" s="133" t="s">
        <v>9554</v>
      </c>
      <c r="AU1593" s="133" t="s">
        <v>7070</v>
      </c>
      <c r="AV1593" s="133" t="s">
        <v>9597</v>
      </c>
      <c r="AW1593" s="133" t="s">
        <v>9629</v>
      </c>
    </row>
    <row r="1594" spans="1:49" x14ac:dyDescent="0.25">
      <c r="A1594" s="80" t="s">
        <v>1779</v>
      </c>
      <c r="B1594" s="80" t="s">
        <v>1809</v>
      </c>
      <c r="C1594" s="80" t="s">
        <v>9636</v>
      </c>
      <c r="D1594" s="80" t="s">
        <v>9637</v>
      </c>
      <c r="E1594" s="80" t="s">
        <v>7086</v>
      </c>
      <c r="F1594" s="80" t="s">
        <v>10344</v>
      </c>
      <c r="G1594" s="80" t="s">
        <v>10345</v>
      </c>
      <c r="H1594" s="80" t="s">
        <v>10346</v>
      </c>
      <c r="I1594" s="80" t="s">
        <v>9635</v>
      </c>
      <c r="K1594" s="80" t="s">
        <v>12328</v>
      </c>
      <c r="L1594" s="80" t="s">
        <v>931</v>
      </c>
      <c r="M1594" s="80" t="s">
        <v>2595</v>
      </c>
      <c r="N1594" s="80" t="s">
        <v>3419</v>
      </c>
      <c r="O1594" s="80" t="s">
        <v>3744</v>
      </c>
      <c r="P1594" s="80" t="s">
        <v>4713</v>
      </c>
      <c r="Q1594" s="80" t="s">
        <v>5374</v>
      </c>
      <c r="R1594" s="80" t="s">
        <v>6164</v>
      </c>
      <c r="S1594" s="80" t="s">
        <v>1769</v>
      </c>
      <c r="T1594" s="80" t="s">
        <v>1758</v>
      </c>
      <c r="U1594" s="110">
        <v>8.8000000000000007</v>
      </c>
      <c r="V1594" s="110">
        <v>26.4</v>
      </c>
      <c r="W1594" s="91">
        <v>3.8279999999999998</v>
      </c>
      <c r="X1594" s="91">
        <v>22.968</v>
      </c>
      <c r="Y1594" s="110" t="s">
        <v>14932</v>
      </c>
      <c r="Z1594" s="110" t="s">
        <v>1</v>
      </c>
      <c r="AB1594" s="133" t="s">
        <v>7873</v>
      </c>
      <c r="AC1594" s="133" t="s">
        <v>9194</v>
      </c>
      <c r="AD1594" s="133" t="s">
        <v>1773</v>
      </c>
      <c r="AE1594" s="79">
        <v>108</v>
      </c>
      <c r="AF1594" s="79" t="s">
        <v>11247</v>
      </c>
      <c r="AG1594" s="134">
        <v>0.25</v>
      </c>
      <c r="AH1594" s="134">
        <v>8</v>
      </c>
      <c r="AI1594" s="134">
        <v>15</v>
      </c>
      <c r="AJ1594" s="134">
        <v>0.29099999999999998</v>
      </c>
      <c r="AK1594" s="134">
        <v>15.5</v>
      </c>
      <c r="AL1594" s="134">
        <v>8.5</v>
      </c>
      <c r="AM1594" s="134">
        <v>2.1</v>
      </c>
      <c r="AN1594" s="134">
        <v>1.82</v>
      </c>
      <c r="AO1594" s="134">
        <v>0.16</v>
      </c>
      <c r="AP1594" s="134">
        <v>6.5</v>
      </c>
      <c r="AQ1594" s="134">
        <v>6.5</v>
      </c>
      <c r="AR1594" s="134">
        <v>13</v>
      </c>
      <c r="AS1594" s="134"/>
      <c r="AT1594" s="133" t="s">
        <v>7066</v>
      </c>
      <c r="AU1594" s="133" t="s">
        <v>9556</v>
      </c>
      <c r="AV1594" s="133" t="s">
        <v>9597</v>
      </c>
      <c r="AW1594" s="133" t="s">
        <v>9629</v>
      </c>
    </row>
    <row r="1595" spans="1:49" x14ac:dyDescent="0.25">
      <c r="A1595" s="80" t="s">
        <v>1779</v>
      </c>
      <c r="B1595" s="80" t="s">
        <v>1797</v>
      </c>
      <c r="C1595" s="80" t="s">
        <v>9564</v>
      </c>
      <c r="D1595" s="80" t="s">
        <v>9742</v>
      </c>
      <c r="E1595" s="80" t="s">
        <v>1788</v>
      </c>
      <c r="F1595" s="80" t="s">
        <v>9743</v>
      </c>
      <c r="G1595" s="80" t="s">
        <v>9744</v>
      </c>
      <c r="H1595" s="80" t="s">
        <v>9732</v>
      </c>
      <c r="I1595" s="80" t="s">
        <v>5377</v>
      </c>
      <c r="K1595" s="80" t="s">
        <v>1820</v>
      </c>
      <c r="L1595" s="80" t="s">
        <v>1429</v>
      </c>
      <c r="M1595" s="80" t="s">
        <v>2902</v>
      </c>
      <c r="N1595" s="80" t="s">
        <v>3445</v>
      </c>
      <c r="O1595" s="80" t="s">
        <v>3537</v>
      </c>
      <c r="P1595" s="80" t="s">
        <v>5010</v>
      </c>
      <c r="Q1595" s="80" t="s">
        <v>5374</v>
      </c>
      <c r="R1595" s="80" t="s">
        <v>6489</v>
      </c>
      <c r="S1595" s="80" t="s">
        <v>1765</v>
      </c>
      <c r="T1595" s="80" t="s">
        <v>1757</v>
      </c>
      <c r="U1595" s="110">
        <v>5.05</v>
      </c>
      <c r="V1595" s="110">
        <v>30.3</v>
      </c>
      <c r="W1595" s="91">
        <v>1.2625</v>
      </c>
      <c r="X1595" s="91">
        <v>15.15</v>
      </c>
      <c r="Y1595" s="110" t="s">
        <v>7087</v>
      </c>
      <c r="Z1595" s="110" t="s">
        <v>1</v>
      </c>
      <c r="AB1595" s="133" t="s">
        <v>8199</v>
      </c>
      <c r="AC1595" s="133" t="s">
        <v>8199</v>
      </c>
      <c r="AD1595" s="133" t="s">
        <v>1759</v>
      </c>
      <c r="AE1595" s="79">
        <v>12</v>
      </c>
      <c r="AF1595" s="79" t="s">
        <v>11127</v>
      </c>
      <c r="AG1595" s="134">
        <v>0.625</v>
      </c>
      <c r="AH1595" s="134">
        <v>5</v>
      </c>
      <c r="AI1595" s="134">
        <v>5</v>
      </c>
      <c r="AJ1595" s="134">
        <v>0.09</v>
      </c>
      <c r="AK1595" s="134">
        <v>10.125</v>
      </c>
      <c r="AL1595" s="134">
        <v>5.375</v>
      </c>
      <c r="AM1595" s="134">
        <v>5.5</v>
      </c>
      <c r="AN1595" s="134">
        <v>1.25</v>
      </c>
      <c r="AO1595" s="134">
        <v>0.17299999999999999</v>
      </c>
      <c r="AP1595" s="134">
        <v>5.5E-2</v>
      </c>
      <c r="AQ1595" s="134">
        <v>10</v>
      </c>
      <c r="AR1595" s="134">
        <v>10</v>
      </c>
      <c r="AS1595" s="134">
        <v>6.0000000000000001E-3</v>
      </c>
      <c r="AT1595" s="133" t="s">
        <v>1768</v>
      </c>
      <c r="AU1595" s="133" t="s">
        <v>1760</v>
      </c>
      <c r="AV1595" s="133" t="s">
        <v>9601</v>
      </c>
      <c r="AW1595" s="133" t="s">
        <v>9630</v>
      </c>
    </row>
    <row r="1596" spans="1:49" x14ac:dyDescent="0.25">
      <c r="A1596" s="80" t="s">
        <v>1800</v>
      </c>
      <c r="B1596" s="80" t="s">
        <v>1801</v>
      </c>
      <c r="C1596" s="80" t="s">
        <v>10540</v>
      </c>
      <c r="D1596" s="80" t="s">
        <v>10541</v>
      </c>
      <c r="E1596" s="80" t="s">
        <v>1767</v>
      </c>
      <c r="F1596" s="80" t="s">
        <v>10542</v>
      </c>
      <c r="G1596" s="80" t="s">
        <v>9785</v>
      </c>
      <c r="H1596" s="80" t="s">
        <v>10543</v>
      </c>
      <c r="I1596" s="80" t="s">
        <v>5377</v>
      </c>
      <c r="K1596" s="80" t="s">
        <v>12342</v>
      </c>
      <c r="L1596" s="80" t="s">
        <v>12300</v>
      </c>
      <c r="M1596" s="80" t="s">
        <v>12883</v>
      </c>
      <c r="N1596" s="80" t="s">
        <v>12881</v>
      </c>
      <c r="O1596" s="80" t="s">
        <v>3825</v>
      </c>
      <c r="P1596" s="80" t="s">
        <v>1</v>
      </c>
      <c r="Q1596" s="80" t="s">
        <v>5374</v>
      </c>
      <c r="R1596" s="80" t="s">
        <v>12884</v>
      </c>
      <c r="S1596" s="80" t="s">
        <v>1759</v>
      </c>
      <c r="T1596" s="80" t="s">
        <v>1759</v>
      </c>
      <c r="U1596" s="110">
        <v>800.25</v>
      </c>
      <c r="V1596" s="110">
        <v>400.125</v>
      </c>
      <c r="W1596" s="91">
        <v>200.0625</v>
      </c>
      <c r="X1596" s="91">
        <v>200.0625</v>
      </c>
      <c r="Y1596" s="110" t="s">
        <v>7087</v>
      </c>
      <c r="Z1596" s="110" t="s">
        <v>1</v>
      </c>
      <c r="AB1596" s="133" t="s">
        <v>13142</v>
      </c>
      <c r="AC1596" s="133" t="s">
        <v>13142</v>
      </c>
      <c r="AD1596" s="133" t="s">
        <v>1759</v>
      </c>
      <c r="AE1596" s="79">
        <v>1</v>
      </c>
      <c r="AF1596" s="79" t="s">
        <v>15798</v>
      </c>
      <c r="AG1596" s="134"/>
      <c r="AH1596" s="134"/>
      <c r="AI1596" s="134"/>
      <c r="AJ1596" s="134"/>
      <c r="AK1596" s="134">
        <v>48.314999999999998</v>
      </c>
      <c r="AL1596" s="134">
        <v>16.22</v>
      </c>
      <c r="AM1596" s="134">
        <v>9.5950000000000006</v>
      </c>
      <c r="AN1596" s="134">
        <v>34.598999999999997</v>
      </c>
      <c r="AO1596" s="134">
        <v>4.351</v>
      </c>
      <c r="AP1596" s="134"/>
      <c r="AQ1596" s="134"/>
      <c r="AR1596" s="134"/>
      <c r="AS1596" s="134"/>
      <c r="AT1596" s="133" t="s">
        <v>1764</v>
      </c>
      <c r="AU1596" s="133" t="s">
        <v>1769</v>
      </c>
      <c r="AV1596" s="133" t="s">
        <v>9603</v>
      </c>
      <c r="AW1596" s="133" t="s">
        <v>9630</v>
      </c>
    </row>
    <row r="1597" spans="1:49" x14ac:dyDescent="0.25">
      <c r="A1597" s="80" t="s">
        <v>1779</v>
      </c>
      <c r="B1597" s="80" t="s">
        <v>1796</v>
      </c>
      <c r="C1597" s="80" t="s">
        <v>10394</v>
      </c>
      <c r="D1597" s="80" t="s">
        <v>10395</v>
      </c>
      <c r="E1597" s="80" t="s">
        <v>7086</v>
      </c>
      <c r="F1597" s="80" t="s">
        <v>10396</v>
      </c>
      <c r="G1597" s="80" t="s">
        <v>9714</v>
      </c>
      <c r="H1597" s="80" t="s">
        <v>10397</v>
      </c>
      <c r="I1597" s="80" t="s">
        <v>9635</v>
      </c>
      <c r="K1597" s="80" t="s">
        <v>12331</v>
      </c>
      <c r="L1597" s="80" t="s">
        <v>1624</v>
      </c>
      <c r="M1597" s="80" t="s">
        <v>3158</v>
      </c>
      <c r="N1597" s="80" t="s">
        <v>3467</v>
      </c>
      <c r="O1597" s="80" t="s">
        <v>3896</v>
      </c>
      <c r="P1597" s="80" t="s">
        <v>12410</v>
      </c>
      <c r="Q1597" s="80" t="s">
        <v>5374</v>
      </c>
      <c r="R1597" s="80" t="s">
        <v>6750</v>
      </c>
      <c r="S1597" s="80" t="s">
        <v>1759</v>
      </c>
      <c r="T1597" s="80" t="s">
        <v>1767</v>
      </c>
      <c r="U1597" s="110">
        <v>7.7</v>
      </c>
      <c r="V1597" s="110">
        <v>38.5</v>
      </c>
      <c r="W1597" s="91">
        <v>3.3494999999999999</v>
      </c>
      <c r="X1597" s="91">
        <v>33.494999999999997</v>
      </c>
      <c r="Y1597" s="110" t="s">
        <v>14932</v>
      </c>
      <c r="Z1597" s="110" t="s">
        <v>1</v>
      </c>
      <c r="AB1597" s="133" t="s">
        <v>8460</v>
      </c>
      <c r="AC1597" s="133" t="s">
        <v>9475</v>
      </c>
      <c r="AD1597" s="133" t="s">
        <v>1767</v>
      </c>
      <c r="AE1597" s="79">
        <v>100</v>
      </c>
      <c r="AF1597" s="79" t="s">
        <v>11409</v>
      </c>
      <c r="AG1597" s="134">
        <v>0.19</v>
      </c>
      <c r="AH1597" s="134">
        <v>4</v>
      </c>
      <c r="AI1597" s="134">
        <v>6.5</v>
      </c>
      <c r="AJ1597" s="134">
        <v>6.7000000000000004E-2</v>
      </c>
      <c r="AK1597" s="134">
        <v>1.2</v>
      </c>
      <c r="AL1597" s="134">
        <v>4</v>
      </c>
      <c r="AM1597" s="134">
        <v>6.5</v>
      </c>
      <c r="AN1597" s="134">
        <v>0.7</v>
      </c>
      <c r="AO1597" s="134">
        <v>1.7999999999999999E-2</v>
      </c>
      <c r="AP1597" s="134"/>
      <c r="AQ1597" s="134"/>
      <c r="AR1597" s="134"/>
      <c r="AS1597" s="134"/>
      <c r="AT1597" s="133" t="s">
        <v>9593</v>
      </c>
      <c r="AU1597" s="133" t="s">
        <v>7077</v>
      </c>
      <c r="AV1597" s="133" t="s">
        <v>9606</v>
      </c>
      <c r="AW1597" s="133" t="s">
        <v>9629</v>
      </c>
    </row>
    <row r="1598" spans="1:49" x14ac:dyDescent="0.25">
      <c r="A1598" s="80" t="s">
        <v>1779</v>
      </c>
      <c r="B1598" s="80" t="s">
        <v>1797</v>
      </c>
      <c r="C1598" s="80" t="s">
        <v>10617</v>
      </c>
      <c r="D1598" s="80" t="s">
        <v>10618</v>
      </c>
      <c r="E1598" s="80" t="s">
        <v>7086</v>
      </c>
      <c r="F1598" s="80" t="s">
        <v>10619</v>
      </c>
      <c r="G1598" s="80" t="s">
        <v>9797</v>
      </c>
      <c r="H1598" s="80" t="s">
        <v>10620</v>
      </c>
      <c r="I1598" s="80" t="s">
        <v>9635</v>
      </c>
      <c r="K1598" s="80" t="s">
        <v>1820</v>
      </c>
      <c r="L1598" s="80" t="s">
        <v>1149</v>
      </c>
      <c r="M1598" s="80" t="s">
        <v>2878</v>
      </c>
      <c r="N1598" s="80" t="s">
        <v>3387</v>
      </c>
      <c r="O1598" s="80" t="s">
        <v>3865</v>
      </c>
      <c r="P1598" s="80" t="s">
        <v>4987</v>
      </c>
      <c r="Q1598" s="80" t="s">
        <v>5374</v>
      </c>
      <c r="R1598" s="80" t="s">
        <v>6465</v>
      </c>
      <c r="S1598" s="80" t="s">
        <v>1759</v>
      </c>
      <c r="T1598" s="80" t="s">
        <v>1758</v>
      </c>
      <c r="U1598" s="110">
        <v>3.75</v>
      </c>
      <c r="V1598" s="110">
        <v>11.25</v>
      </c>
      <c r="W1598" s="91">
        <v>1.6312500000000001</v>
      </c>
      <c r="X1598" s="91">
        <v>9.7874999999999996</v>
      </c>
      <c r="Y1598" s="110" t="s">
        <v>14932</v>
      </c>
      <c r="Z1598" s="110" t="s">
        <v>1</v>
      </c>
      <c r="AB1598" s="133" t="s">
        <v>8175</v>
      </c>
      <c r="AC1598" s="133" t="s">
        <v>9339</v>
      </c>
      <c r="AD1598" s="133" t="s">
        <v>1757</v>
      </c>
      <c r="AE1598" s="79">
        <v>72</v>
      </c>
      <c r="AF1598" s="79" t="s">
        <v>11320</v>
      </c>
      <c r="AG1598" s="134">
        <v>0.2</v>
      </c>
      <c r="AH1598" s="134">
        <v>7.25</v>
      </c>
      <c r="AI1598" s="134">
        <v>8.25</v>
      </c>
      <c r="AJ1598" s="134">
        <v>0.08</v>
      </c>
      <c r="AK1598" s="134">
        <v>8.5</v>
      </c>
      <c r="AL1598" s="134">
        <v>7.5</v>
      </c>
      <c r="AM1598" s="134">
        <v>1.45</v>
      </c>
      <c r="AN1598" s="134">
        <v>0.5</v>
      </c>
      <c r="AO1598" s="134">
        <v>5.2999999999999999E-2</v>
      </c>
      <c r="AP1598" s="134">
        <v>7</v>
      </c>
      <c r="AQ1598" s="134">
        <v>7</v>
      </c>
      <c r="AR1598" s="134">
        <v>7.25</v>
      </c>
      <c r="AS1598" s="134"/>
      <c r="AT1598" s="133" t="s">
        <v>7079</v>
      </c>
      <c r="AU1598" s="133" t="s">
        <v>7083</v>
      </c>
      <c r="AV1598" s="133" t="s">
        <v>9597</v>
      </c>
      <c r="AW1598" s="133" t="s">
        <v>9629</v>
      </c>
    </row>
    <row r="1599" spans="1:49" x14ac:dyDescent="0.25">
      <c r="A1599" s="80" t="s">
        <v>1779</v>
      </c>
      <c r="B1599" s="80" t="s">
        <v>1809</v>
      </c>
      <c r="C1599" s="80" t="s">
        <v>10017</v>
      </c>
      <c r="D1599" s="80" t="s">
        <v>10018</v>
      </c>
      <c r="E1599" s="80" t="s">
        <v>7086</v>
      </c>
      <c r="F1599" s="80" t="s">
        <v>10019</v>
      </c>
      <c r="G1599" s="80" t="s">
        <v>9797</v>
      </c>
      <c r="H1599" s="80" t="s">
        <v>10020</v>
      </c>
      <c r="I1599" s="80" t="s">
        <v>9635</v>
      </c>
      <c r="K1599" s="80" t="s">
        <v>12328</v>
      </c>
      <c r="L1599" s="80" t="s">
        <v>935</v>
      </c>
      <c r="M1599" s="80" t="s">
        <v>2598</v>
      </c>
      <c r="N1599" s="80" t="s">
        <v>3419</v>
      </c>
      <c r="O1599" s="80" t="s">
        <v>3741</v>
      </c>
      <c r="P1599" s="80" t="s">
        <v>4715</v>
      </c>
      <c r="Q1599" s="80" t="s">
        <v>5374</v>
      </c>
      <c r="R1599" s="80" t="s">
        <v>6167</v>
      </c>
      <c r="S1599" s="80" t="s">
        <v>1759</v>
      </c>
      <c r="T1599" s="80" t="s">
        <v>1758</v>
      </c>
      <c r="U1599" s="110">
        <v>8.0500000000000007</v>
      </c>
      <c r="V1599" s="110">
        <v>24.15</v>
      </c>
      <c r="W1599" s="91">
        <v>3.5017499999999999</v>
      </c>
      <c r="X1599" s="91">
        <v>21.0105</v>
      </c>
      <c r="Y1599" s="110" t="s">
        <v>14932</v>
      </c>
      <c r="Z1599" s="110" t="s">
        <v>1</v>
      </c>
      <c r="AB1599" s="133" t="s">
        <v>7876</v>
      </c>
      <c r="AC1599" s="133" t="s">
        <v>9196</v>
      </c>
      <c r="AD1599" s="133" t="s">
        <v>1757</v>
      </c>
      <c r="AE1599" s="79">
        <v>72</v>
      </c>
      <c r="AF1599" s="79" t="s">
        <v>11248</v>
      </c>
      <c r="AG1599" s="134">
        <v>0.25</v>
      </c>
      <c r="AH1599" s="134">
        <v>10</v>
      </c>
      <c r="AI1599" s="134">
        <v>11</v>
      </c>
      <c r="AJ1599" s="134">
        <v>0.23400000000000001</v>
      </c>
      <c r="AK1599" s="134">
        <v>11.5</v>
      </c>
      <c r="AL1599" s="134">
        <v>10.5</v>
      </c>
      <c r="AM1599" s="134">
        <v>2.2000000000000002</v>
      </c>
      <c r="AN1599" s="134">
        <v>1.46</v>
      </c>
      <c r="AO1599" s="134">
        <v>0.154</v>
      </c>
      <c r="AP1599" s="134">
        <v>3.5</v>
      </c>
      <c r="AQ1599" s="134">
        <v>9.25</v>
      </c>
      <c r="AR1599" s="134">
        <v>6.25</v>
      </c>
      <c r="AS1599" s="134"/>
      <c r="AT1599" s="133" t="s">
        <v>1771</v>
      </c>
      <c r="AU1599" s="133" t="s">
        <v>7076</v>
      </c>
      <c r="AV1599" s="133" t="s">
        <v>9597</v>
      </c>
      <c r="AW1599" s="133" t="s">
        <v>9629</v>
      </c>
    </row>
    <row r="1600" spans="1:49" x14ac:dyDescent="0.25">
      <c r="A1600" s="80" t="s">
        <v>1800</v>
      </c>
      <c r="B1600" s="80" t="s">
        <v>1801</v>
      </c>
      <c r="C1600" s="80" t="s">
        <v>10231</v>
      </c>
      <c r="D1600" s="80" t="s">
        <v>10232</v>
      </c>
      <c r="E1600" s="80" t="s">
        <v>1767</v>
      </c>
      <c r="F1600" s="80" t="s">
        <v>9743</v>
      </c>
      <c r="G1600" s="80" t="s">
        <v>9744</v>
      </c>
      <c r="H1600" s="80" t="s">
        <v>9732</v>
      </c>
      <c r="I1600" s="80" t="s">
        <v>5377</v>
      </c>
      <c r="K1600" s="80" t="s">
        <v>12342</v>
      </c>
      <c r="L1600" s="80" t="s">
        <v>12301</v>
      </c>
      <c r="M1600" s="80" t="s">
        <v>12885</v>
      </c>
      <c r="N1600" s="80" t="s">
        <v>12881</v>
      </c>
      <c r="O1600" s="80" t="s">
        <v>3537</v>
      </c>
      <c r="P1600" s="80" t="s">
        <v>14111</v>
      </c>
      <c r="Q1600" s="80" t="s">
        <v>5374</v>
      </c>
      <c r="R1600" s="80" t="s">
        <v>12886</v>
      </c>
      <c r="S1600" s="80" t="s">
        <v>1765</v>
      </c>
      <c r="T1600" s="80" t="s">
        <v>1757</v>
      </c>
      <c r="U1600" s="110">
        <v>5.05</v>
      </c>
      <c r="V1600" s="110">
        <v>30.3</v>
      </c>
      <c r="W1600" s="91">
        <v>1.2625</v>
      </c>
      <c r="X1600" s="91">
        <v>15.15</v>
      </c>
      <c r="Y1600" s="110" t="s">
        <v>7087</v>
      </c>
      <c r="Z1600" s="110" t="s">
        <v>1</v>
      </c>
      <c r="AB1600" s="133" t="s">
        <v>13143</v>
      </c>
      <c r="AC1600" s="133" t="s">
        <v>13143</v>
      </c>
      <c r="AD1600" s="133" t="s">
        <v>1759</v>
      </c>
      <c r="AE1600" s="79">
        <v>12</v>
      </c>
      <c r="AF1600" s="79" t="s">
        <v>11127</v>
      </c>
      <c r="AG1600" s="134">
        <v>0.625</v>
      </c>
      <c r="AH1600" s="134">
        <v>5</v>
      </c>
      <c r="AI1600" s="134">
        <v>5</v>
      </c>
      <c r="AJ1600" s="134">
        <v>0.09</v>
      </c>
      <c r="AK1600" s="134">
        <v>10.125</v>
      </c>
      <c r="AL1600" s="134">
        <v>5.375</v>
      </c>
      <c r="AM1600" s="134">
        <v>5.5</v>
      </c>
      <c r="AN1600" s="134">
        <v>1.25</v>
      </c>
      <c r="AO1600" s="134">
        <v>0.17299999999999999</v>
      </c>
      <c r="AP1600" s="134">
        <v>5.5E-2</v>
      </c>
      <c r="AQ1600" s="134">
        <v>10</v>
      </c>
      <c r="AR1600" s="134">
        <v>10</v>
      </c>
      <c r="AS1600" s="134">
        <v>6.0000000000000001E-3</v>
      </c>
      <c r="AT1600" s="133" t="s">
        <v>1768</v>
      </c>
      <c r="AU1600" s="133" t="s">
        <v>1760</v>
      </c>
      <c r="AV1600" s="133" t="s">
        <v>9601</v>
      </c>
      <c r="AW1600" s="133" t="s">
        <v>9630</v>
      </c>
    </row>
    <row r="1601" spans="1:49" x14ac:dyDescent="0.25">
      <c r="A1601" s="80" t="s">
        <v>1779</v>
      </c>
      <c r="B1601" s="80" t="s">
        <v>1809</v>
      </c>
      <c r="C1601" s="80" t="s">
        <v>10784</v>
      </c>
      <c r="D1601" s="80" t="s">
        <v>10785</v>
      </c>
      <c r="E1601" s="80" t="s">
        <v>7086</v>
      </c>
      <c r="F1601" s="80" t="s">
        <v>10786</v>
      </c>
      <c r="G1601" s="80" t="s">
        <v>10425</v>
      </c>
      <c r="H1601" s="80" t="s">
        <v>10787</v>
      </c>
      <c r="I1601" s="80" t="s">
        <v>9635</v>
      </c>
      <c r="K1601" s="80" t="s">
        <v>12331</v>
      </c>
      <c r="L1601" s="80" t="s">
        <v>1625</v>
      </c>
      <c r="M1601" s="80" t="s">
        <v>3159</v>
      </c>
      <c r="N1601" s="80" t="s">
        <v>3468</v>
      </c>
      <c r="O1601" s="80" t="s">
        <v>3977</v>
      </c>
      <c r="P1601" s="80" t="s">
        <v>12412</v>
      </c>
      <c r="Q1601" s="80" t="s">
        <v>5374</v>
      </c>
      <c r="R1601" s="80" t="s">
        <v>6751</v>
      </c>
      <c r="S1601" s="80" t="s">
        <v>1759</v>
      </c>
      <c r="T1601" s="80" t="s">
        <v>1757</v>
      </c>
      <c r="U1601" s="110">
        <v>8.65</v>
      </c>
      <c r="V1601" s="110">
        <v>51.9</v>
      </c>
      <c r="W1601" s="91">
        <v>3.76275</v>
      </c>
      <c r="X1601" s="91">
        <v>45.152999999999999</v>
      </c>
      <c r="Y1601" s="110" t="s">
        <v>14932</v>
      </c>
      <c r="Z1601" s="110" t="s">
        <v>1</v>
      </c>
      <c r="AB1601" s="133" t="s">
        <v>8461</v>
      </c>
      <c r="AC1601" s="133" t="s">
        <v>9476</v>
      </c>
      <c r="AD1601" s="133" t="s">
        <v>1757</v>
      </c>
      <c r="AE1601" s="79">
        <v>144</v>
      </c>
      <c r="AF1601" s="79" t="s">
        <v>11410</v>
      </c>
      <c r="AG1601" s="134">
        <v>0.06</v>
      </c>
      <c r="AH1601" s="134">
        <v>7.5</v>
      </c>
      <c r="AI1601" s="134">
        <v>9</v>
      </c>
      <c r="AJ1601" s="134">
        <v>0.08</v>
      </c>
      <c r="AK1601" s="134">
        <v>1</v>
      </c>
      <c r="AL1601" s="134">
        <v>7.7</v>
      </c>
      <c r="AM1601" s="134">
        <v>9.1999999999999993</v>
      </c>
      <c r="AN1601" s="134">
        <v>1</v>
      </c>
      <c r="AO1601" s="134">
        <v>4.1000000000000002E-2</v>
      </c>
      <c r="AP1601" s="134"/>
      <c r="AQ1601" s="134"/>
      <c r="AR1601" s="134"/>
      <c r="AS1601" s="134"/>
      <c r="AT1601" s="133" t="s">
        <v>7084</v>
      </c>
      <c r="AU1601" s="133" t="s">
        <v>7065</v>
      </c>
      <c r="AV1601" s="133" t="s">
        <v>9597</v>
      </c>
      <c r="AW1601" s="133" t="s">
        <v>9629</v>
      </c>
    </row>
    <row r="1602" spans="1:49" x14ac:dyDescent="0.25">
      <c r="A1602" s="80" t="s">
        <v>1779</v>
      </c>
      <c r="B1602" s="80" t="s">
        <v>1797</v>
      </c>
      <c r="C1602" s="80" t="s">
        <v>9790</v>
      </c>
      <c r="D1602" s="80" t="s">
        <v>9791</v>
      </c>
      <c r="E1602" s="80" t="s">
        <v>1785</v>
      </c>
      <c r="F1602" s="80" t="s">
        <v>9792</v>
      </c>
      <c r="G1602" s="80" t="s">
        <v>9726</v>
      </c>
      <c r="H1602" s="80" t="s">
        <v>9793</v>
      </c>
      <c r="I1602" s="80" t="s">
        <v>5377</v>
      </c>
      <c r="K1602" s="80" t="s">
        <v>1820</v>
      </c>
      <c r="L1602" s="80" t="s">
        <v>1193</v>
      </c>
      <c r="M1602" s="80" t="s">
        <v>2904</v>
      </c>
      <c r="N1602" s="80" t="s">
        <v>3445</v>
      </c>
      <c r="O1602" s="80" t="s">
        <v>3673</v>
      </c>
      <c r="P1602" s="80" t="s">
        <v>5012</v>
      </c>
      <c r="Q1602" s="80" t="s">
        <v>5374</v>
      </c>
      <c r="R1602" s="80" t="s">
        <v>6491</v>
      </c>
      <c r="S1602" s="80" t="s">
        <v>1760</v>
      </c>
      <c r="T1602" s="80" t="s">
        <v>1757</v>
      </c>
      <c r="U1602" s="110">
        <v>5.7</v>
      </c>
      <c r="V1602" s="110">
        <v>34.200000000000003</v>
      </c>
      <c r="W1602" s="91">
        <v>1.8952500000000001</v>
      </c>
      <c r="X1602" s="91">
        <v>22.742999999999999</v>
      </c>
      <c r="Y1602" s="110" t="s">
        <v>14933</v>
      </c>
      <c r="Z1602" s="110" t="s">
        <v>1</v>
      </c>
      <c r="AB1602" s="133" t="s">
        <v>8201</v>
      </c>
      <c r="AC1602" s="133" t="s">
        <v>8201</v>
      </c>
      <c r="AD1602" s="133" t="s">
        <v>1759</v>
      </c>
      <c r="AE1602" s="79">
        <v>12</v>
      </c>
      <c r="AF1602" s="79" t="s">
        <v>11098</v>
      </c>
      <c r="AG1602" s="134">
        <v>3.15</v>
      </c>
      <c r="AH1602" s="134">
        <v>3.15</v>
      </c>
      <c r="AI1602" s="134">
        <v>5.51</v>
      </c>
      <c r="AJ1602" s="134">
        <v>0.153</v>
      </c>
      <c r="AK1602" s="134">
        <v>10.4</v>
      </c>
      <c r="AL1602" s="134">
        <v>6.69</v>
      </c>
      <c r="AM1602" s="134">
        <v>8.4600000000000009</v>
      </c>
      <c r="AN1602" s="134">
        <v>1.91</v>
      </c>
      <c r="AO1602" s="134">
        <v>0.34100000000000003</v>
      </c>
      <c r="AP1602" s="134">
        <v>3.125</v>
      </c>
      <c r="AQ1602" s="134">
        <v>3.125</v>
      </c>
      <c r="AR1602" s="134">
        <v>3.75</v>
      </c>
      <c r="AS1602" s="134"/>
      <c r="AT1602" s="133" t="s">
        <v>7080</v>
      </c>
      <c r="AU1602" s="133" t="s">
        <v>7065</v>
      </c>
      <c r="AV1602" s="133" t="s">
        <v>9608</v>
      </c>
      <c r="AW1602" s="133" t="s">
        <v>9629</v>
      </c>
    </row>
    <row r="1603" spans="1:49" x14ac:dyDescent="0.25">
      <c r="A1603" s="80" t="s">
        <v>1779</v>
      </c>
      <c r="B1603" s="80" t="s">
        <v>1809</v>
      </c>
      <c r="C1603" s="80" t="s">
        <v>9636</v>
      </c>
      <c r="D1603" s="80" t="s">
        <v>9637</v>
      </c>
      <c r="E1603" s="80" t="s">
        <v>1785</v>
      </c>
      <c r="F1603" s="80" t="s">
        <v>10347</v>
      </c>
      <c r="G1603" s="80" t="s">
        <v>10275</v>
      </c>
      <c r="H1603" s="80" t="s">
        <v>10348</v>
      </c>
      <c r="I1603" s="80" t="s">
        <v>9635</v>
      </c>
      <c r="K1603" s="80" t="s">
        <v>12328</v>
      </c>
      <c r="L1603" s="80" t="s">
        <v>1317</v>
      </c>
      <c r="M1603" s="80" t="s">
        <v>2600</v>
      </c>
      <c r="N1603" s="80" t="s">
        <v>3419</v>
      </c>
      <c r="O1603" s="80" t="s">
        <v>3745</v>
      </c>
      <c r="P1603" s="80" t="s">
        <v>4716</v>
      </c>
      <c r="Q1603" s="80" t="s">
        <v>5374</v>
      </c>
      <c r="R1603" s="80" t="s">
        <v>6169</v>
      </c>
      <c r="S1603" s="80" t="s">
        <v>1760</v>
      </c>
      <c r="T1603" s="80" t="s">
        <v>1757</v>
      </c>
      <c r="U1603" s="110">
        <v>7.25</v>
      </c>
      <c r="V1603" s="110">
        <v>43.5</v>
      </c>
      <c r="W1603" s="91">
        <v>3.6159400000000002</v>
      </c>
      <c r="X1603" s="91">
        <v>43.391249999999999</v>
      </c>
      <c r="Y1603" s="110" t="s">
        <v>14933</v>
      </c>
      <c r="Z1603" s="110" t="s">
        <v>1</v>
      </c>
      <c r="AB1603" s="133" t="s">
        <v>7878</v>
      </c>
      <c r="AC1603" s="133" t="s">
        <v>9198</v>
      </c>
      <c r="AD1603" s="133" t="s">
        <v>1764</v>
      </c>
      <c r="AE1603" s="79">
        <v>48</v>
      </c>
      <c r="AF1603" s="79" t="s">
        <v>11249</v>
      </c>
      <c r="AG1603" s="134">
        <v>7</v>
      </c>
      <c r="AH1603" s="134">
        <v>7</v>
      </c>
      <c r="AI1603" s="134">
        <v>4.92</v>
      </c>
      <c r="AJ1603" s="134">
        <v>0.14599999999999999</v>
      </c>
      <c r="AK1603" s="134">
        <v>13</v>
      </c>
      <c r="AL1603" s="134">
        <v>7.87</v>
      </c>
      <c r="AM1603" s="134">
        <v>11.02</v>
      </c>
      <c r="AN1603" s="134">
        <v>1.82</v>
      </c>
      <c r="AO1603" s="134">
        <v>0.65200000000000002</v>
      </c>
      <c r="AP1603" s="134">
        <v>3.5</v>
      </c>
      <c r="AQ1603" s="134">
        <v>3.5</v>
      </c>
      <c r="AR1603" s="134">
        <v>2.5</v>
      </c>
      <c r="AS1603" s="134"/>
      <c r="AT1603" s="133" t="s">
        <v>1773</v>
      </c>
      <c r="AU1603" s="133" t="s">
        <v>1764</v>
      </c>
      <c r="AV1603" s="133" t="s">
        <v>9608</v>
      </c>
      <c r="AW1603" s="133" t="s">
        <v>9629</v>
      </c>
    </row>
    <row r="1604" spans="1:49" x14ac:dyDescent="0.25">
      <c r="A1604" s="80" t="s">
        <v>1800</v>
      </c>
      <c r="B1604" s="80" t="s">
        <v>1801</v>
      </c>
      <c r="C1604" s="80" t="s">
        <v>10229</v>
      </c>
      <c r="D1604" s="80" t="s">
        <v>10230</v>
      </c>
      <c r="E1604" s="80" t="s">
        <v>1767</v>
      </c>
      <c r="F1604" s="80" t="s">
        <v>9731</v>
      </c>
      <c r="G1604" s="80" t="s">
        <v>9668</v>
      </c>
      <c r="H1604" s="80" t="s">
        <v>9732</v>
      </c>
      <c r="I1604" s="80" t="s">
        <v>5377</v>
      </c>
      <c r="K1604" s="80" t="s">
        <v>12342</v>
      </c>
      <c r="L1604" s="80" t="s">
        <v>12302</v>
      </c>
      <c r="M1604" s="80" t="s">
        <v>12887</v>
      </c>
      <c r="N1604" s="80" t="s">
        <v>12881</v>
      </c>
      <c r="O1604" s="80" t="s">
        <v>3547</v>
      </c>
      <c r="P1604" s="80" t="s">
        <v>14112</v>
      </c>
      <c r="Q1604" s="80" t="s">
        <v>5374</v>
      </c>
      <c r="R1604" s="80" t="s">
        <v>12888</v>
      </c>
      <c r="S1604" s="80" t="s">
        <v>1765</v>
      </c>
      <c r="T1604" s="80" t="s">
        <v>1757</v>
      </c>
      <c r="U1604" s="110">
        <v>6.2</v>
      </c>
      <c r="V1604" s="110">
        <v>37.200000000000003</v>
      </c>
      <c r="W1604" s="91">
        <v>1.55</v>
      </c>
      <c r="X1604" s="91">
        <v>18.600000000000001</v>
      </c>
      <c r="Y1604" s="110" t="s">
        <v>7087</v>
      </c>
      <c r="Z1604" s="110" t="s">
        <v>1</v>
      </c>
      <c r="AB1604" s="133" t="s">
        <v>13144</v>
      </c>
      <c r="AC1604" s="133" t="s">
        <v>13144</v>
      </c>
      <c r="AD1604" s="133" t="s">
        <v>1759</v>
      </c>
      <c r="AE1604" s="79">
        <v>12</v>
      </c>
      <c r="AF1604" s="79" t="s">
        <v>11113</v>
      </c>
      <c r="AG1604" s="134">
        <v>0.625</v>
      </c>
      <c r="AH1604" s="134">
        <v>6.5</v>
      </c>
      <c r="AI1604" s="134">
        <v>6.5</v>
      </c>
      <c r="AJ1604" s="134">
        <v>0.13900000000000001</v>
      </c>
      <c r="AK1604" s="134">
        <v>10.845000000000001</v>
      </c>
      <c r="AL1604" s="134">
        <v>6.8449999999999998</v>
      </c>
      <c r="AM1604" s="134">
        <v>6.8150000000000004</v>
      </c>
      <c r="AN1604" s="134">
        <v>1.9610000000000001</v>
      </c>
      <c r="AO1604" s="134">
        <v>0.29299999999999998</v>
      </c>
      <c r="AP1604" s="134">
        <v>5.5E-2</v>
      </c>
      <c r="AQ1604" s="134">
        <v>12.875</v>
      </c>
      <c r="AR1604" s="134">
        <v>12.75</v>
      </c>
      <c r="AS1604" s="134">
        <v>8.9999999999999993E-3</v>
      </c>
      <c r="AT1604" s="133" t="s">
        <v>1761</v>
      </c>
      <c r="AU1604" s="133" t="s">
        <v>7077</v>
      </c>
      <c r="AV1604" s="133" t="s">
        <v>9601</v>
      </c>
      <c r="AW1604" s="133" t="s">
        <v>9630</v>
      </c>
    </row>
    <row r="1605" spans="1:49" x14ac:dyDescent="0.25">
      <c r="A1605" s="80" t="s">
        <v>1779</v>
      </c>
      <c r="B1605" s="80" t="s">
        <v>1797</v>
      </c>
      <c r="C1605" s="80" t="s">
        <v>9965</v>
      </c>
      <c r="D1605" s="80" t="s">
        <v>9966</v>
      </c>
      <c r="E1605" s="80" t="s">
        <v>1787</v>
      </c>
      <c r="F1605" s="80" t="s">
        <v>9967</v>
      </c>
      <c r="G1605" s="80" t="s">
        <v>9705</v>
      </c>
      <c r="H1605" s="80" t="s">
        <v>9968</v>
      </c>
      <c r="I1605" s="80" t="s">
        <v>9635</v>
      </c>
      <c r="K1605" s="80" t="s">
        <v>1820</v>
      </c>
      <c r="L1605" s="80" t="s">
        <v>1301</v>
      </c>
      <c r="M1605" s="80" t="s">
        <v>2882</v>
      </c>
      <c r="N1605" s="80" t="s">
        <v>3387</v>
      </c>
      <c r="O1605" s="80" t="s">
        <v>3869</v>
      </c>
      <c r="P1605" s="80" t="s">
        <v>4991</v>
      </c>
      <c r="Q1605" s="80" t="s">
        <v>5374</v>
      </c>
      <c r="R1605" s="80" t="s">
        <v>6469</v>
      </c>
      <c r="S1605" s="80" t="s">
        <v>1759</v>
      </c>
      <c r="T1605" s="80" t="s">
        <v>1757</v>
      </c>
      <c r="U1605" s="110">
        <v>3.5</v>
      </c>
      <c r="V1605" s="110">
        <v>21</v>
      </c>
      <c r="W1605" s="91">
        <v>1.3125</v>
      </c>
      <c r="X1605" s="91">
        <v>15.75</v>
      </c>
      <c r="Y1605" s="110" t="s">
        <v>7087</v>
      </c>
      <c r="Z1605" s="110" t="s">
        <v>1</v>
      </c>
      <c r="AB1605" s="133" t="s">
        <v>8179</v>
      </c>
      <c r="AC1605" s="133" t="s">
        <v>9340</v>
      </c>
      <c r="AD1605" s="133" t="s">
        <v>1757</v>
      </c>
      <c r="AE1605" s="79">
        <v>144</v>
      </c>
      <c r="AF1605" s="79" t="s">
        <v>11321</v>
      </c>
      <c r="AG1605" s="134">
        <v>0.25</v>
      </c>
      <c r="AH1605" s="134">
        <v>6.375</v>
      </c>
      <c r="AI1605" s="134">
        <v>8</v>
      </c>
      <c r="AJ1605" s="134">
        <v>0.112</v>
      </c>
      <c r="AK1605" s="134">
        <v>6.625</v>
      </c>
      <c r="AL1605" s="134">
        <v>6</v>
      </c>
      <c r="AM1605" s="134">
        <v>3.25</v>
      </c>
      <c r="AN1605" s="134">
        <v>1.4</v>
      </c>
      <c r="AO1605" s="134">
        <v>7.4999999999999997E-2</v>
      </c>
      <c r="AP1605" s="134">
        <v>0.01</v>
      </c>
      <c r="AQ1605" s="134">
        <v>60</v>
      </c>
      <c r="AR1605" s="134">
        <v>4.25</v>
      </c>
      <c r="AS1605" s="134"/>
      <c r="AT1605" s="133" t="s">
        <v>7074</v>
      </c>
      <c r="AU1605" s="133" t="s">
        <v>7066</v>
      </c>
      <c r="AV1605" s="133" t="s">
        <v>9597</v>
      </c>
      <c r="AW1605" s="133" t="s">
        <v>9628</v>
      </c>
    </row>
    <row r="1606" spans="1:49" x14ac:dyDescent="0.25">
      <c r="A1606" s="80" t="s">
        <v>1779</v>
      </c>
      <c r="B1606" s="80" t="s">
        <v>1796</v>
      </c>
      <c r="C1606" s="80" t="s">
        <v>9918</v>
      </c>
      <c r="D1606" s="80" t="s">
        <v>9919</v>
      </c>
      <c r="E1606" s="80" t="s">
        <v>1788</v>
      </c>
      <c r="F1606" s="80" t="s">
        <v>9920</v>
      </c>
      <c r="G1606" s="80" t="s">
        <v>9677</v>
      </c>
      <c r="H1606" s="80" t="s">
        <v>9921</v>
      </c>
      <c r="I1606" s="80" t="s">
        <v>5377</v>
      </c>
      <c r="K1606" s="80" t="s">
        <v>12331</v>
      </c>
      <c r="L1606" s="80" t="s">
        <v>1626</v>
      </c>
      <c r="M1606" s="80" t="s">
        <v>3160</v>
      </c>
      <c r="N1606" s="80" t="s">
        <v>3469</v>
      </c>
      <c r="O1606" s="80" t="s">
        <v>3523</v>
      </c>
      <c r="P1606" s="80" t="s">
        <v>12415</v>
      </c>
      <c r="Q1606" s="80" t="s">
        <v>5374</v>
      </c>
      <c r="R1606" s="80" t="s">
        <v>6752</v>
      </c>
      <c r="S1606" s="80" t="s">
        <v>1760</v>
      </c>
      <c r="T1606" s="80" t="s">
        <v>1757</v>
      </c>
      <c r="U1606" s="110">
        <v>6.2</v>
      </c>
      <c r="V1606" s="110">
        <v>37.200000000000003</v>
      </c>
      <c r="W1606" s="91">
        <v>1.55</v>
      </c>
      <c r="X1606" s="91">
        <v>18.600000000000001</v>
      </c>
      <c r="Y1606" s="110" t="s">
        <v>7087</v>
      </c>
      <c r="Z1606" s="110" t="s">
        <v>1</v>
      </c>
      <c r="AB1606" s="133" t="s">
        <v>8462</v>
      </c>
      <c r="AC1606" s="133" t="s">
        <v>8462</v>
      </c>
      <c r="AD1606" s="133" t="s">
        <v>1759</v>
      </c>
      <c r="AE1606" s="79">
        <v>12</v>
      </c>
      <c r="AF1606" s="79" t="s">
        <v>11145</v>
      </c>
      <c r="AG1606" s="134">
        <v>0.75</v>
      </c>
      <c r="AH1606" s="134">
        <v>8.875</v>
      </c>
      <c r="AI1606" s="134">
        <v>8.875</v>
      </c>
      <c r="AJ1606" s="134">
        <v>0.22500000000000001</v>
      </c>
      <c r="AK1606" s="134">
        <v>9.2200000000000006</v>
      </c>
      <c r="AL1606" s="134">
        <v>7.97</v>
      </c>
      <c r="AM1606" s="134">
        <v>9.44</v>
      </c>
      <c r="AN1606" s="134">
        <v>3.1</v>
      </c>
      <c r="AO1606" s="134">
        <v>0.40100000000000002</v>
      </c>
      <c r="AP1606" s="134"/>
      <c r="AQ1606" s="134"/>
      <c r="AR1606" s="134"/>
      <c r="AS1606" s="134"/>
      <c r="AT1606" s="133" t="s">
        <v>1761</v>
      </c>
      <c r="AU1606" s="133" t="s">
        <v>7065</v>
      </c>
      <c r="AV1606" s="133" t="s">
        <v>9603</v>
      </c>
      <c r="AW1606" s="133" t="s">
        <v>9630</v>
      </c>
    </row>
    <row r="1607" spans="1:49" x14ac:dyDescent="0.25">
      <c r="A1607" s="80" t="s">
        <v>1779</v>
      </c>
      <c r="B1607" s="80" t="s">
        <v>1797</v>
      </c>
      <c r="C1607" s="80" t="s">
        <v>10142</v>
      </c>
      <c r="D1607" s="80" t="s">
        <v>10143</v>
      </c>
      <c r="E1607" s="80" t="s">
        <v>1788</v>
      </c>
      <c r="F1607" s="80" t="s">
        <v>10144</v>
      </c>
      <c r="G1607" s="80" t="s">
        <v>9700</v>
      </c>
      <c r="H1607" s="80" t="s">
        <v>10145</v>
      </c>
      <c r="I1607" s="80" t="s">
        <v>5377</v>
      </c>
      <c r="K1607" s="80" t="s">
        <v>1820</v>
      </c>
      <c r="L1607" s="80" t="s">
        <v>1430</v>
      </c>
      <c r="M1607" s="80" t="s">
        <v>2905</v>
      </c>
      <c r="N1607" s="80" t="s">
        <v>3445</v>
      </c>
      <c r="O1607" s="80" t="s">
        <v>3848</v>
      </c>
      <c r="P1607" s="80" t="s">
        <v>5013</v>
      </c>
      <c r="Q1607" s="80" t="s">
        <v>5374</v>
      </c>
      <c r="R1607" s="80" t="s">
        <v>6492</v>
      </c>
      <c r="S1607" s="80" t="s">
        <v>1759</v>
      </c>
      <c r="T1607" s="80" t="s">
        <v>1758</v>
      </c>
      <c r="U1607" s="110">
        <v>9.9499999999999993</v>
      </c>
      <c r="V1607" s="110">
        <v>29.85</v>
      </c>
      <c r="W1607" s="91">
        <v>2.4874999999999998</v>
      </c>
      <c r="X1607" s="91">
        <v>14.925000000000001</v>
      </c>
      <c r="Y1607" s="110" t="s">
        <v>7087</v>
      </c>
      <c r="Z1607" s="110" t="s">
        <v>1</v>
      </c>
      <c r="AB1607" s="133" t="s">
        <v>8202</v>
      </c>
      <c r="AC1607" s="133" t="s">
        <v>8202</v>
      </c>
      <c r="AD1607" s="133" t="s">
        <v>1759</v>
      </c>
      <c r="AE1607" s="79">
        <v>6</v>
      </c>
      <c r="AF1607" s="79" t="s">
        <v>11152</v>
      </c>
      <c r="AG1607" s="134">
        <v>0.875</v>
      </c>
      <c r="AH1607" s="134">
        <v>7.5</v>
      </c>
      <c r="AI1607" s="134">
        <v>14.5</v>
      </c>
      <c r="AJ1607" s="134">
        <v>0.215</v>
      </c>
      <c r="AK1607" s="134">
        <v>14.824999999999999</v>
      </c>
      <c r="AL1607" s="134">
        <v>8.4499999999999993</v>
      </c>
      <c r="AM1607" s="134">
        <v>5.125</v>
      </c>
      <c r="AN1607" s="134">
        <v>1.73</v>
      </c>
      <c r="AO1607" s="134">
        <v>0.372</v>
      </c>
      <c r="AP1607" s="134">
        <v>0.01</v>
      </c>
      <c r="AQ1607" s="134">
        <v>96</v>
      </c>
      <c r="AR1607" s="134">
        <v>54</v>
      </c>
      <c r="AS1607" s="134"/>
      <c r="AT1607" s="133" t="s">
        <v>7066</v>
      </c>
      <c r="AU1607" s="133" t="s">
        <v>7075</v>
      </c>
      <c r="AV1607" s="133" t="s">
        <v>9601</v>
      </c>
      <c r="AW1607" s="133" t="s">
        <v>9630</v>
      </c>
    </row>
    <row r="1608" spans="1:49" x14ac:dyDescent="0.25">
      <c r="A1608" s="80" t="s">
        <v>1800</v>
      </c>
      <c r="B1608" s="80" t="s">
        <v>1801</v>
      </c>
      <c r="C1608" s="80" t="s">
        <v>10227</v>
      </c>
      <c r="D1608" s="80" t="s">
        <v>10228</v>
      </c>
      <c r="E1608" s="80" t="s">
        <v>1767</v>
      </c>
      <c r="F1608" s="80" t="s">
        <v>9694</v>
      </c>
      <c r="G1608" s="80" t="s">
        <v>9695</v>
      </c>
      <c r="H1608" s="80" t="s">
        <v>9696</v>
      </c>
      <c r="I1608" s="80" t="s">
        <v>5377</v>
      </c>
      <c r="K1608" s="80" t="s">
        <v>12342</v>
      </c>
      <c r="L1608" s="80" t="s">
        <v>12303</v>
      </c>
      <c r="M1608" s="80" t="s">
        <v>12889</v>
      </c>
      <c r="N1608" s="80" t="s">
        <v>12881</v>
      </c>
      <c r="O1608" s="80" t="s">
        <v>3527</v>
      </c>
      <c r="P1608" s="80" t="s">
        <v>14113</v>
      </c>
      <c r="Q1608" s="80" t="s">
        <v>5374</v>
      </c>
      <c r="R1608" s="80" t="s">
        <v>12890</v>
      </c>
      <c r="S1608" s="80" t="s">
        <v>1760</v>
      </c>
      <c r="T1608" s="80" t="s">
        <v>1757</v>
      </c>
      <c r="U1608" s="110">
        <v>5</v>
      </c>
      <c r="V1608" s="110">
        <v>30</v>
      </c>
      <c r="W1608" s="91">
        <v>1.25</v>
      </c>
      <c r="X1608" s="91">
        <v>15</v>
      </c>
      <c r="Y1608" s="110" t="s">
        <v>7087</v>
      </c>
      <c r="Z1608" s="110" t="s">
        <v>1</v>
      </c>
      <c r="AB1608" s="133" t="s">
        <v>13145</v>
      </c>
      <c r="AC1608" s="133" t="s">
        <v>13145</v>
      </c>
      <c r="AD1608" s="133" t="s">
        <v>1759</v>
      </c>
      <c r="AE1608" s="79">
        <v>12</v>
      </c>
      <c r="AF1608" s="79" t="s">
        <v>11091</v>
      </c>
      <c r="AG1608" s="134">
        <v>0.625</v>
      </c>
      <c r="AH1608" s="134">
        <v>6.875</v>
      </c>
      <c r="AI1608" s="134">
        <v>6.875</v>
      </c>
      <c r="AJ1608" s="134">
        <v>0.13100000000000001</v>
      </c>
      <c r="AK1608" s="134">
        <v>7.22</v>
      </c>
      <c r="AL1608" s="134">
        <v>6.8449999999999998</v>
      </c>
      <c r="AM1608" s="134">
        <v>7.44</v>
      </c>
      <c r="AN1608" s="134">
        <v>1.782</v>
      </c>
      <c r="AO1608" s="134">
        <v>0.21299999999999999</v>
      </c>
      <c r="AP1608" s="134">
        <v>0.5</v>
      </c>
      <c r="AQ1608" s="134">
        <v>6.75</v>
      </c>
      <c r="AR1608" s="134">
        <v>6.75</v>
      </c>
      <c r="AS1608" s="134">
        <v>1.6E-2</v>
      </c>
      <c r="AT1608" s="133" t="s">
        <v>9573</v>
      </c>
      <c r="AU1608" s="133" t="s">
        <v>1758</v>
      </c>
      <c r="AV1608" s="133" t="s">
        <v>9603</v>
      </c>
      <c r="AW1608" s="133" t="s">
        <v>9630</v>
      </c>
    </row>
    <row r="1609" spans="1:49" x14ac:dyDescent="0.25">
      <c r="A1609" s="80" t="s">
        <v>1779</v>
      </c>
      <c r="B1609" s="80" t="s">
        <v>1796</v>
      </c>
      <c r="C1609" s="80" t="s">
        <v>9692</v>
      </c>
      <c r="D1609" s="80" t="s">
        <v>9693</v>
      </c>
      <c r="E1609" s="80" t="s">
        <v>1788</v>
      </c>
      <c r="F1609" s="80" t="s">
        <v>9694</v>
      </c>
      <c r="G1609" s="80" t="s">
        <v>9695</v>
      </c>
      <c r="H1609" s="80" t="s">
        <v>9696</v>
      </c>
      <c r="I1609" s="80" t="s">
        <v>5377</v>
      </c>
      <c r="K1609" s="80" t="s">
        <v>12331</v>
      </c>
      <c r="L1609" s="80" t="s">
        <v>1627</v>
      </c>
      <c r="M1609" s="80" t="s">
        <v>3161</v>
      </c>
      <c r="N1609" s="80" t="s">
        <v>3469</v>
      </c>
      <c r="O1609" s="80" t="s">
        <v>3527</v>
      </c>
      <c r="P1609" s="80" t="s">
        <v>12419</v>
      </c>
      <c r="Q1609" s="80" t="s">
        <v>5374</v>
      </c>
      <c r="R1609" s="80" t="s">
        <v>6753</v>
      </c>
      <c r="S1609" s="80" t="s">
        <v>1760</v>
      </c>
      <c r="T1609" s="80" t="s">
        <v>1757</v>
      </c>
      <c r="U1609" s="110">
        <v>5</v>
      </c>
      <c r="V1609" s="110">
        <v>30</v>
      </c>
      <c r="W1609" s="91">
        <v>1.25</v>
      </c>
      <c r="X1609" s="91">
        <v>15</v>
      </c>
      <c r="Y1609" s="110" t="s">
        <v>7087</v>
      </c>
      <c r="Z1609" s="110" t="s">
        <v>1</v>
      </c>
      <c r="AB1609" s="133" t="s">
        <v>8463</v>
      </c>
      <c r="AC1609" s="133" t="s">
        <v>8463</v>
      </c>
      <c r="AD1609" s="133" t="s">
        <v>1759</v>
      </c>
      <c r="AE1609" s="79">
        <v>12</v>
      </c>
      <c r="AF1609" s="79" t="s">
        <v>11091</v>
      </c>
      <c r="AG1609" s="134">
        <v>0.625</v>
      </c>
      <c r="AH1609" s="134">
        <v>6.875</v>
      </c>
      <c r="AI1609" s="134">
        <v>6.875</v>
      </c>
      <c r="AJ1609" s="134">
        <v>0.13100000000000001</v>
      </c>
      <c r="AK1609" s="134">
        <v>7.22</v>
      </c>
      <c r="AL1609" s="134">
        <v>6.8449999999999998</v>
      </c>
      <c r="AM1609" s="134">
        <v>7.44</v>
      </c>
      <c r="AN1609" s="134">
        <v>1.782</v>
      </c>
      <c r="AO1609" s="134">
        <v>0.21299999999999999</v>
      </c>
      <c r="AP1609" s="134"/>
      <c r="AQ1609" s="134"/>
      <c r="AR1609" s="134"/>
      <c r="AS1609" s="134"/>
      <c r="AT1609" s="133" t="s">
        <v>9573</v>
      </c>
      <c r="AU1609" s="133" t="s">
        <v>1758</v>
      </c>
      <c r="AV1609" s="133" t="s">
        <v>9603</v>
      </c>
      <c r="AW1609" s="133" t="s">
        <v>9630</v>
      </c>
    </row>
    <row r="1610" spans="1:49" x14ac:dyDescent="0.25">
      <c r="A1610" s="80" t="s">
        <v>1779</v>
      </c>
      <c r="B1610" s="80" t="s">
        <v>1797</v>
      </c>
      <c r="C1610" s="80" t="s">
        <v>10017</v>
      </c>
      <c r="D1610" s="80" t="s">
        <v>10018</v>
      </c>
      <c r="E1610" s="80" t="s">
        <v>1787</v>
      </c>
      <c r="F1610" s="80" t="s">
        <v>10019</v>
      </c>
      <c r="G1610" s="80" t="s">
        <v>9797</v>
      </c>
      <c r="H1610" s="80" t="s">
        <v>10020</v>
      </c>
      <c r="I1610" s="80" t="s">
        <v>9635</v>
      </c>
      <c r="K1610" s="80" t="s">
        <v>1820</v>
      </c>
      <c r="L1610" s="80" t="s">
        <v>1195</v>
      </c>
      <c r="M1610" s="80" t="s">
        <v>2907</v>
      </c>
      <c r="N1610" s="80" t="s">
        <v>3445</v>
      </c>
      <c r="O1610" s="80" t="s">
        <v>3843</v>
      </c>
      <c r="P1610" s="80" t="s">
        <v>5015</v>
      </c>
      <c r="Q1610" s="80" t="s">
        <v>5374</v>
      </c>
      <c r="R1610" s="80" t="s">
        <v>6494</v>
      </c>
      <c r="S1610" s="80" t="s">
        <v>1759</v>
      </c>
      <c r="T1610" s="80" t="s">
        <v>1758</v>
      </c>
      <c r="U1610" s="110">
        <v>8.0500000000000007</v>
      </c>
      <c r="V1610" s="110">
        <v>24.15</v>
      </c>
      <c r="W1610" s="91">
        <v>3.0187499999999998</v>
      </c>
      <c r="X1610" s="91">
        <v>18.112500000000001</v>
      </c>
      <c r="Y1610" s="110" t="s">
        <v>7087</v>
      </c>
      <c r="Z1610" s="110" t="s">
        <v>1</v>
      </c>
      <c r="AB1610" s="133" t="s">
        <v>8204</v>
      </c>
      <c r="AC1610" s="133" t="s">
        <v>9349</v>
      </c>
      <c r="AD1610" s="133" t="s">
        <v>1757</v>
      </c>
      <c r="AE1610" s="79">
        <v>72</v>
      </c>
      <c r="AF1610" s="79" t="s">
        <v>11327</v>
      </c>
      <c r="AG1610" s="134">
        <v>0.2</v>
      </c>
      <c r="AH1610" s="134">
        <v>9.5</v>
      </c>
      <c r="AI1610" s="134">
        <v>12.75</v>
      </c>
      <c r="AJ1610" s="134">
        <v>0.752</v>
      </c>
      <c r="AK1610" s="134">
        <v>13</v>
      </c>
      <c r="AL1610" s="134">
        <v>9.75</v>
      </c>
      <c r="AM1610" s="134">
        <v>2.5</v>
      </c>
      <c r="AN1610" s="134">
        <v>4.7</v>
      </c>
      <c r="AO1610" s="134">
        <v>0.183</v>
      </c>
      <c r="AP1610" s="134">
        <v>8.9</v>
      </c>
      <c r="AQ1610" s="134">
        <v>8.9</v>
      </c>
      <c r="AR1610" s="134">
        <v>11.75</v>
      </c>
      <c r="AS1610" s="134"/>
      <c r="AT1610" s="133" t="s">
        <v>1771</v>
      </c>
      <c r="AU1610" s="133" t="s">
        <v>1791</v>
      </c>
      <c r="AV1610" s="133" t="s">
        <v>9597</v>
      </c>
      <c r="AW1610" s="133" t="s">
        <v>9632</v>
      </c>
    </row>
    <row r="1611" spans="1:49" x14ac:dyDescent="0.25">
      <c r="A1611" s="80" t="s">
        <v>1779</v>
      </c>
      <c r="B1611" s="80" t="s">
        <v>1809</v>
      </c>
      <c r="C1611" s="80" t="s">
        <v>9636</v>
      </c>
      <c r="D1611" s="80" t="s">
        <v>9637</v>
      </c>
      <c r="E1611" s="80" t="s">
        <v>7086</v>
      </c>
      <c r="F1611" s="80" t="s">
        <v>10349</v>
      </c>
      <c r="G1611" s="80" t="s">
        <v>9734</v>
      </c>
      <c r="H1611" s="80" t="s">
        <v>10350</v>
      </c>
      <c r="I1611" s="80" t="s">
        <v>9635</v>
      </c>
      <c r="K1611" s="80" t="s">
        <v>12328</v>
      </c>
      <c r="L1611" s="80" t="s">
        <v>960</v>
      </c>
      <c r="M1611" s="80" t="s">
        <v>2602</v>
      </c>
      <c r="N1611" s="80" t="s">
        <v>3419</v>
      </c>
      <c r="O1611" s="80" t="s">
        <v>3746</v>
      </c>
      <c r="P1611" s="80" t="s">
        <v>4718</v>
      </c>
      <c r="Q1611" s="80" t="s">
        <v>5374</v>
      </c>
      <c r="R1611" s="80" t="s">
        <v>6171</v>
      </c>
      <c r="S1611" s="80" t="s">
        <v>1760</v>
      </c>
      <c r="T1611" s="80" t="s">
        <v>1758</v>
      </c>
      <c r="U1611" s="110">
        <v>8.25</v>
      </c>
      <c r="V1611" s="110">
        <v>24.75</v>
      </c>
      <c r="W1611" s="91">
        <v>3.5887500000000001</v>
      </c>
      <c r="X1611" s="91">
        <v>21.532499999999999</v>
      </c>
      <c r="Y1611" s="110" t="s">
        <v>14932</v>
      </c>
      <c r="Z1611" s="110" t="s">
        <v>1</v>
      </c>
      <c r="AB1611" s="133" t="s">
        <v>7880</v>
      </c>
      <c r="AC1611" s="133" t="s">
        <v>9200</v>
      </c>
      <c r="AD1611" s="133" t="s">
        <v>1758</v>
      </c>
      <c r="AE1611" s="79">
        <v>36</v>
      </c>
      <c r="AF1611" s="79" t="s">
        <v>11253</v>
      </c>
      <c r="AG1611" s="134">
        <v>5</v>
      </c>
      <c r="AH1611" s="134">
        <v>5</v>
      </c>
      <c r="AI1611" s="134">
        <v>7.5</v>
      </c>
      <c r="AJ1611" s="134">
        <v>0.17599999999999999</v>
      </c>
      <c r="AK1611" s="134">
        <v>15.5</v>
      </c>
      <c r="AL1611" s="134">
        <v>10.5</v>
      </c>
      <c r="AM1611" s="134">
        <v>6</v>
      </c>
      <c r="AN1611" s="134">
        <v>1.1000000000000001</v>
      </c>
      <c r="AO1611" s="134">
        <v>0.56499999999999995</v>
      </c>
      <c r="AP1611" s="134">
        <v>4.5</v>
      </c>
      <c r="AQ1611" s="134">
        <v>4.5</v>
      </c>
      <c r="AR1611" s="134">
        <v>6</v>
      </c>
      <c r="AS1611" s="134"/>
      <c r="AT1611" s="133" t="s">
        <v>1783</v>
      </c>
      <c r="AU1611" s="133" t="s">
        <v>1760</v>
      </c>
      <c r="AV1611" s="133" t="s">
        <v>9597</v>
      </c>
      <c r="AW1611" s="133" t="s">
        <v>9629</v>
      </c>
    </row>
    <row r="1612" spans="1:49" x14ac:dyDescent="0.25">
      <c r="A1612" s="80" t="s">
        <v>1800</v>
      </c>
      <c r="B1612" s="80" t="s">
        <v>1801</v>
      </c>
      <c r="C1612" s="80" t="s">
        <v>10225</v>
      </c>
      <c r="D1612" s="80" t="s">
        <v>10226</v>
      </c>
      <c r="E1612" s="80" t="s">
        <v>1767</v>
      </c>
      <c r="F1612" s="80" t="s">
        <v>9920</v>
      </c>
      <c r="G1612" s="80" t="s">
        <v>9677</v>
      </c>
      <c r="H1612" s="80" t="s">
        <v>9921</v>
      </c>
      <c r="I1612" s="80" t="s">
        <v>5377</v>
      </c>
      <c r="K1612" s="80" t="s">
        <v>12342</v>
      </c>
      <c r="L1612" s="80" t="s">
        <v>12304</v>
      </c>
      <c r="M1612" s="80" t="s">
        <v>12891</v>
      </c>
      <c r="N1612" s="80" t="s">
        <v>12881</v>
      </c>
      <c r="O1612" s="80" t="s">
        <v>3523</v>
      </c>
      <c r="P1612" s="80" t="s">
        <v>14114</v>
      </c>
      <c r="Q1612" s="80" t="s">
        <v>5374</v>
      </c>
      <c r="R1612" s="80" t="s">
        <v>12892</v>
      </c>
      <c r="S1612" s="80" t="s">
        <v>1760</v>
      </c>
      <c r="T1612" s="80" t="s">
        <v>1757</v>
      </c>
      <c r="U1612" s="110">
        <v>6.2</v>
      </c>
      <c r="V1612" s="110">
        <v>37.200000000000003</v>
      </c>
      <c r="W1612" s="91">
        <v>1.55</v>
      </c>
      <c r="X1612" s="91">
        <v>18.600000000000001</v>
      </c>
      <c r="Y1612" s="110" t="s">
        <v>7087</v>
      </c>
      <c r="Z1612" s="110" t="s">
        <v>1</v>
      </c>
      <c r="AB1612" s="133" t="s">
        <v>13146</v>
      </c>
      <c r="AC1612" s="133" t="s">
        <v>13146</v>
      </c>
      <c r="AD1612" s="133" t="s">
        <v>1759</v>
      </c>
      <c r="AE1612" s="79">
        <v>12</v>
      </c>
      <c r="AF1612" s="79" t="s">
        <v>11145</v>
      </c>
      <c r="AG1612" s="134">
        <v>0.75</v>
      </c>
      <c r="AH1612" s="134">
        <v>8.875</v>
      </c>
      <c r="AI1612" s="134">
        <v>8.875</v>
      </c>
      <c r="AJ1612" s="134">
        <v>0.22500000000000001</v>
      </c>
      <c r="AK1612" s="134">
        <v>9.2200000000000006</v>
      </c>
      <c r="AL1612" s="134">
        <v>7.97</v>
      </c>
      <c r="AM1612" s="134">
        <v>9.44</v>
      </c>
      <c r="AN1612" s="134">
        <v>3.1</v>
      </c>
      <c r="AO1612" s="134">
        <v>0.40100000000000002</v>
      </c>
      <c r="AP1612" s="134">
        <v>0.5</v>
      </c>
      <c r="AQ1612" s="134">
        <v>8.75</v>
      </c>
      <c r="AR1612" s="134">
        <v>8.75</v>
      </c>
      <c r="AS1612" s="134">
        <v>0.03</v>
      </c>
      <c r="AT1612" s="133" t="s">
        <v>1761</v>
      </c>
      <c r="AU1612" s="133" t="s">
        <v>7065</v>
      </c>
      <c r="AV1612" s="133" t="s">
        <v>9603</v>
      </c>
      <c r="AW1612" s="133" t="s">
        <v>9630</v>
      </c>
    </row>
    <row r="1613" spans="1:49" x14ac:dyDescent="0.25">
      <c r="A1613" s="80" t="s">
        <v>1779</v>
      </c>
      <c r="B1613" s="80" t="s">
        <v>1796</v>
      </c>
      <c r="C1613" s="80" t="s">
        <v>9780</v>
      </c>
      <c r="D1613" s="80" t="s">
        <v>9730</v>
      </c>
      <c r="E1613" s="80" t="s">
        <v>1788</v>
      </c>
      <c r="F1613" s="80" t="s">
        <v>9731</v>
      </c>
      <c r="G1613" s="80" t="s">
        <v>9668</v>
      </c>
      <c r="H1613" s="80" t="s">
        <v>9732</v>
      </c>
      <c r="I1613" s="80" t="s">
        <v>5377</v>
      </c>
      <c r="K1613" s="80" t="s">
        <v>12331</v>
      </c>
      <c r="L1613" s="80" t="s">
        <v>1628</v>
      </c>
      <c r="M1613" s="80" t="s">
        <v>3162</v>
      </c>
      <c r="N1613" s="80" t="s">
        <v>3469</v>
      </c>
      <c r="O1613" s="80" t="s">
        <v>3847</v>
      </c>
      <c r="P1613" s="80" t="s">
        <v>12422</v>
      </c>
      <c r="Q1613" s="80" t="s">
        <v>5374</v>
      </c>
      <c r="R1613" s="80" t="s">
        <v>6754</v>
      </c>
      <c r="S1613" s="80" t="s">
        <v>1765</v>
      </c>
      <c r="T1613" s="80" t="s">
        <v>1757</v>
      </c>
      <c r="U1613" s="110">
        <v>6.2</v>
      </c>
      <c r="V1613" s="110">
        <v>37.200000000000003</v>
      </c>
      <c r="W1613" s="91">
        <v>1.55</v>
      </c>
      <c r="X1613" s="91">
        <v>18.600000000000001</v>
      </c>
      <c r="Y1613" s="110" t="s">
        <v>7087</v>
      </c>
      <c r="Z1613" s="110" t="s">
        <v>1</v>
      </c>
      <c r="AB1613" s="133" t="s">
        <v>8464</v>
      </c>
      <c r="AC1613" s="133" t="s">
        <v>8464</v>
      </c>
      <c r="AD1613" s="133" t="s">
        <v>1759</v>
      </c>
      <c r="AE1613" s="79">
        <v>12</v>
      </c>
      <c r="AF1613" s="79" t="s">
        <v>11113</v>
      </c>
      <c r="AG1613" s="134">
        <v>0.625</v>
      </c>
      <c r="AH1613" s="134">
        <v>6.5</v>
      </c>
      <c r="AI1613" s="134">
        <v>6.5</v>
      </c>
      <c r="AJ1613" s="134">
        <v>0.13900000000000001</v>
      </c>
      <c r="AK1613" s="134">
        <v>10.845000000000001</v>
      </c>
      <c r="AL1613" s="134">
        <v>6.8449999999999998</v>
      </c>
      <c r="AM1613" s="134">
        <v>6.8150000000000004</v>
      </c>
      <c r="AN1613" s="134">
        <v>1.9610000000000001</v>
      </c>
      <c r="AO1613" s="134">
        <v>0.29299999999999998</v>
      </c>
      <c r="AP1613" s="134">
        <v>5.5E-2</v>
      </c>
      <c r="AQ1613" s="134">
        <v>12.875</v>
      </c>
      <c r="AR1613" s="134">
        <v>12.75</v>
      </c>
      <c r="AS1613" s="134">
        <v>8.9999999999999993E-3</v>
      </c>
      <c r="AT1613" s="133" t="s">
        <v>1761</v>
      </c>
      <c r="AU1613" s="133" t="s">
        <v>7077</v>
      </c>
      <c r="AV1613" s="133" t="s">
        <v>9601</v>
      </c>
      <c r="AW1613" s="133" t="s">
        <v>9630</v>
      </c>
    </row>
    <row r="1614" spans="1:49" x14ac:dyDescent="0.25">
      <c r="A1614" s="80" t="s">
        <v>1779</v>
      </c>
      <c r="B1614" s="80" t="s">
        <v>1797</v>
      </c>
      <c r="C1614" s="80" t="s">
        <v>10509</v>
      </c>
      <c r="D1614" s="80" t="s">
        <v>10510</v>
      </c>
      <c r="E1614" s="80" t="s">
        <v>1787</v>
      </c>
      <c r="F1614" s="80" t="s">
        <v>10511</v>
      </c>
      <c r="G1614" s="80" t="s">
        <v>9808</v>
      </c>
      <c r="H1614" s="80" t="s">
        <v>10512</v>
      </c>
      <c r="I1614" s="80" t="s">
        <v>9635</v>
      </c>
      <c r="K1614" s="80" t="s">
        <v>1820</v>
      </c>
      <c r="L1614" s="80" t="s">
        <v>974</v>
      </c>
      <c r="M1614" s="80" t="s">
        <v>2886</v>
      </c>
      <c r="N1614" s="80" t="s">
        <v>3387</v>
      </c>
      <c r="O1614" s="80" t="s">
        <v>3870</v>
      </c>
      <c r="P1614" s="80" t="s">
        <v>3870</v>
      </c>
      <c r="Q1614" s="80" t="s">
        <v>5374</v>
      </c>
      <c r="R1614" s="80" t="s">
        <v>6473</v>
      </c>
      <c r="S1614" s="80" t="s">
        <v>1759</v>
      </c>
      <c r="T1614" s="80" t="s">
        <v>1757</v>
      </c>
      <c r="U1614" s="110">
        <v>3.8</v>
      </c>
      <c r="V1614" s="110">
        <v>22.8</v>
      </c>
      <c r="W1614" s="91">
        <v>1.425</v>
      </c>
      <c r="X1614" s="91">
        <v>17.100000000000001</v>
      </c>
      <c r="Y1614" s="110" t="s">
        <v>7087</v>
      </c>
      <c r="Z1614" s="110" t="s">
        <v>1</v>
      </c>
      <c r="AB1614" s="133" t="s">
        <v>8183</v>
      </c>
      <c r="AC1614" s="133" t="s">
        <v>9341</v>
      </c>
      <c r="AD1614" s="133" t="s">
        <v>1757</v>
      </c>
      <c r="AE1614" s="79">
        <v>144</v>
      </c>
      <c r="AF1614" s="79" t="s">
        <v>11322</v>
      </c>
      <c r="AG1614" s="134">
        <v>0.25</v>
      </c>
      <c r="AH1614" s="134">
        <v>4</v>
      </c>
      <c r="AI1614" s="134">
        <v>8.375</v>
      </c>
      <c r="AJ1614" s="134">
        <v>5.3999999999999999E-2</v>
      </c>
      <c r="AK1614" s="134">
        <v>8.625</v>
      </c>
      <c r="AL1614" s="134">
        <v>4.25</v>
      </c>
      <c r="AM1614" s="134">
        <v>3.75</v>
      </c>
      <c r="AN1614" s="134">
        <v>0.68</v>
      </c>
      <c r="AO1614" s="134">
        <v>0.08</v>
      </c>
      <c r="AP1614" s="134">
        <v>0.5</v>
      </c>
      <c r="AQ1614" s="134">
        <v>4.5</v>
      </c>
      <c r="AR1614" s="134">
        <v>7</v>
      </c>
      <c r="AS1614" s="134"/>
      <c r="AT1614" s="133" t="s">
        <v>9590</v>
      </c>
      <c r="AU1614" s="133" t="s">
        <v>1757</v>
      </c>
      <c r="AV1614" s="133" t="s">
        <v>9597</v>
      </c>
      <c r="AW1614" s="133" t="s">
        <v>9632</v>
      </c>
    </row>
    <row r="1615" spans="1:49" x14ac:dyDescent="0.25">
      <c r="A1615" s="80" t="s">
        <v>1779</v>
      </c>
      <c r="B1615" s="80" t="s">
        <v>1797</v>
      </c>
      <c r="C1615" s="80" t="s">
        <v>9636</v>
      </c>
      <c r="D1615" s="80" t="s">
        <v>9637</v>
      </c>
      <c r="E1615" s="80" t="s">
        <v>7086</v>
      </c>
      <c r="F1615" s="80" t="s">
        <v>10344</v>
      </c>
      <c r="G1615" s="80" t="s">
        <v>10345</v>
      </c>
      <c r="H1615" s="80" t="s">
        <v>10346</v>
      </c>
      <c r="I1615" s="80" t="s">
        <v>9635</v>
      </c>
      <c r="K1615" s="80" t="s">
        <v>1820</v>
      </c>
      <c r="L1615" s="80" t="s">
        <v>1098</v>
      </c>
      <c r="M1615" s="80" t="s">
        <v>2909</v>
      </c>
      <c r="N1615" s="80" t="s">
        <v>3445</v>
      </c>
      <c r="O1615" s="80" t="s">
        <v>3877</v>
      </c>
      <c r="P1615" s="80" t="s">
        <v>5017</v>
      </c>
      <c r="Q1615" s="80" t="s">
        <v>5374</v>
      </c>
      <c r="R1615" s="80" t="s">
        <v>6496</v>
      </c>
      <c r="S1615" s="80" t="s">
        <v>1769</v>
      </c>
      <c r="T1615" s="80" t="s">
        <v>1758</v>
      </c>
      <c r="U1615" s="110">
        <v>8.8000000000000007</v>
      </c>
      <c r="V1615" s="110">
        <v>26.4</v>
      </c>
      <c r="W1615" s="91">
        <v>3.8279999999999998</v>
      </c>
      <c r="X1615" s="91">
        <v>22.968</v>
      </c>
      <c r="Y1615" s="110" t="s">
        <v>14932</v>
      </c>
      <c r="Z1615" s="110" t="s">
        <v>1</v>
      </c>
      <c r="AB1615" s="133" t="s">
        <v>8206</v>
      </c>
      <c r="AC1615" s="133" t="s">
        <v>9350</v>
      </c>
      <c r="AD1615" s="133" t="s">
        <v>1757</v>
      </c>
      <c r="AE1615" s="79">
        <v>72</v>
      </c>
      <c r="AF1615" s="79" t="s">
        <v>11328</v>
      </c>
      <c r="AG1615" s="134">
        <v>0.35</v>
      </c>
      <c r="AH1615" s="134">
        <v>10.5</v>
      </c>
      <c r="AI1615" s="134">
        <v>14</v>
      </c>
      <c r="AJ1615" s="134">
        <v>0.38400000000000001</v>
      </c>
      <c r="AK1615" s="134">
        <v>11.32</v>
      </c>
      <c r="AL1615" s="134">
        <v>15.2</v>
      </c>
      <c r="AM1615" s="134">
        <v>2.2000000000000002</v>
      </c>
      <c r="AN1615" s="134">
        <v>2.4</v>
      </c>
      <c r="AO1615" s="134">
        <v>0.219</v>
      </c>
      <c r="AP1615" s="134">
        <v>0.2</v>
      </c>
      <c r="AQ1615" s="134">
        <v>9.75</v>
      </c>
      <c r="AR1615" s="134">
        <v>36</v>
      </c>
      <c r="AS1615" s="134"/>
      <c r="AT1615" s="133" t="s">
        <v>1783</v>
      </c>
      <c r="AU1615" s="133" t="s">
        <v>7076</v>
      </c>
      <c r="AV1615" s="133" t="s">
        <v>9597</v>
      </c>
      <c r="AW1615" s="133" t="s">
        <v>9629</v>
      </c>
    </row>
    <row r="1616" spans="1:49" x14ac:dyDescent="0.25">
      <c r="A1616" s="80" t="s">
        <v>1800</v>
      </c>
      <c r="B1616" s="80" t="s">
        <v>1801</v>
      </c>
      <c r="C1616" s="80" t="s">
        <v>10600</v>
      </c>
      <c r="D1616" s="80" t="s">
        <v>10601</v>
      </c>
      <c r="E1616" s="80" t="s">
        <v>1811</v>
      </c>
      <c r="F1616" s="80" t="s">
        <v>10602</v>
      </c>
      <c r="G1616" s="80" t="s">
        <v>9685</v>
      </c>
      <c r="H1616" s="80" t="s">
        <v>10603</v>
      </c>
      <c r="I1616" s="80" t="s">
        <v>5376</v>
      </c>
      <c r="K1616" s="80" t="s">
        <v>12342</v>
      </c>
      <c r="L1616" s="80" t="s">
        <v>12305</v>
      </c>
      <c r="M1616" s="80" t="s">
        <v>12893</v>
      </c>
      <c r="N1616" s="80" t="s">
        <v>12881</v>
      </c>
      <c r="O1616" s="80" t="s">
        <v>3859</v>
      </c>
      <c r="P1616" s="80" t="s">
        <v>14115</v>
      </c>
      <c r="Q1616" s="80" t="s">
        <v>5374</v>
      </c>
      <c r="R1616" s="80" t="s">
        <v>12894</v>
      </c>
      <c r="S1616" s="80" t="s">
        <v>1760</v>
      </c>
      <c r="T1616" s="80" t="s">
        <v>1757</v>
      </c>
      <c r="U1616" s="110">
        <v>8.9</v>
      </c>
      <c r="V1616" s="110">
        <v>53.4</v>
      </c>
      <c r="W1616" s="91">
        <v>3.1150000000000002</v>
      </c>
      <c r="X1616" s="91">
        <v>37.380000000000003</v>
      </c>
      <c r="Y1616" s="110" t="s">
        <v>7087</v>
      </c>
      <c r="Z1616" s="110" t="s">
        <v>1</v>
      </c>
      <c r="AB1616" s="133" t="s">
        <v>13147</v>
      </c>
      <c r="AC1616" s="133" t="s">
        <v>13147</v>
      </c>
      <c r="AD1616" s="133" t="s">
        <v>1759</v>
      </c>
      <c r="AE1616" s="79">
        <v>12</v>
      </c>
      <c r="AF1616" s="79" t="s">
        <v>11315</v>
      </c>
      <c r="AG1616" s="134">
        <v>1.25</v>
      </c>
      <c r="AH1616" s="134">
        <v>12.125</v>
      </c>
      <c r="AI1616" s="134">
        <v>9.25</v>
      </c>
      <c r="AJ1616" s="134">
        <v>0.438</v>
      </c>
      <c r="AK1616" s="134">
        <v>14</v>
      </c>
      <c r="AL1616" s="134">
        <v>12.563000000000001</v>
      </c>
      <c r="AM1616" s="134">
        <v>10.125</v>
      </c>
      <c r="AN1616" s="134">
        <v>6.1159999999999997</v>
      </c>
      <c r="AO1616" s="134">
        <v>1.0309999999999999</v>
      </c>
      <c r="AP1616" s="134">
        <v>1</v>
      </c>
      <c r="AQ1616" s="134">
        <v>12</v>
      </c>
      <c r="AR1616" s="134">
        <v>9.25</v>
      </c>
      <c r="AS1616" s="134">
        <v>6.9000000000000006E-2</v>
      </c>
      <c r="AT1616" s="133" t="s">
        <v>7075</v>
      </c>
      <c r="AU1616" s="133" t="s">
        <v>1764</v>
      </c>
      <c r="AV1616" s="133" t="s">
        <v>9603</v>
      </c>
      <c r="AW1616" s="133" t="s">
        <v>9630</v>
      </c>
    </row>
    <row r="1617" spans="1:49" x14ac:dyDescent="0.25">
      <c r="A1617" s="80" t="s">
        <v>1779</v>
      </c>
      <c r="B1617" s="80" t="s">
        <v>1796</v>
      </c>
      <c r="C1617" s="80" t="s">
        <v>9564</v>
      </c>
      <c r="D1617" s="80" t="s">
        <v>9742</v>
      </c>
      <c r="E1617" s="80" t="s">
        <v>1788</v>
      </c>
      <c r="F1617" s="80" t="s">
        <v>9743</v>
      </c>
      <c r="G1617" s="80" t="s">
        <v>9744</v>
      </c>
      <c r="H1617" s="80" t="s">
        <v>9732</v>
      </c>
      <c r="I1617" s="80" t="s">
        <v>5377</v>
      </c>
      <c r="K1617" s="80" t="s">
        <v>12331</v>
      </c>
      <c r="L1617" s="80" t="s">
        <v>1629</v>
      </c>
      <c r="M1617" s="80" t="s">
        <v>3163</v>
      </c>
      <c r="N1617" s="80" t="s">
        <v>3469</v>
      </c>
      <c r="O1617" s="80" t="s">
        <v>3537</v>
      </c>
      <c r="P1617" s="80" t="s">
        <v>12423</v>
      </c>
      <c r="Q1617" s="80" t="s">
        <v>5374</v>
      </c>
      <c r="R1617" s="80" t="s">
        <v>6755</v>
      </c>
      <c r="S1617" s="80" t="s">
        <v>1765</v>
      </c>
      <c r="T1617" s="80" t="s">
        <v>1757</v>
      </c>
      <c r="U1617" s="110">
        <v>5.05</v>
      </c>
      <c r="V1617" s="110">
        <v>30.3</v>
      </c>
      <c r="W1617" s="91">
        <v>1.2625</v>
      </c>
      <c r="X1617" s="91">
        <v>15.15</v>
      </c>
      <c r="Y1617" s="110" t="s">
        <v>7087</v>
      </c>
      <c r="Z1617" s="110" t="s">
        <v>1</v>
      </c>
      <c r="AB1617" s="133" t="s">
        <v>8465</v>
      </c>
      <c r="AC1617" s="133" t="s">
        <v>8465</v>
      </c>
      <c r="AD1617" s="133" t="s">
        <v>1759</v>
      </c>
      <c r="AE1617" s="79">
        <v>12</v>
      </c>
      <c r="AF1617" s="79" t="s">
        <v>11127</v>
      </c>
      <c r="AG1617" s="134">
        <v>0.625</v>
      </c>
      <c r="AH1617" s="134">
        <v>5</v>
      </c>
      <c r="AI1617" s="134">
        <v>5</v>
      </c>
      <c r="AJ1617" s="134">
        <v>0.09</v>
      </c>
      <c r="AK1617" s="134">
        <v>10.125</v>
      </c>
      <c r="AL1617" s="134">
        <v>5.375</v>
      </c>
      <c r="AM1617" s="134">
        <v>5.5</v>
      </c>
      <c r="AN1617" s="134">
        <v>1.25</v>
      </c>
      <c r="AO1617" s="134">
        <v>0.17299999999999999</v>
      </c>
      <c r="AP1617" s="134">
        <v>5.5E-2</v>
      </c>
      <c r="AQ1617" s="134">
        <v>10</v>
      </c>
      <c r="AR1617" s="134">
        <v>10</v>
      </c>
      <c r="AS1617" s="134">
        <v>6.0000000000000001E-3</v>
      </c>
      <c r="AT1617" s="133" t="s">
        <v>1768</v>
      </c>
      <c r="AU1617" s="133" t="s">
        <v>1760</v>
      </c>
      <c r="AV1617" s="133" t="s">
        <v>9601</v>
      </c>
      <c r="AW1617" s="133" t="s">
        <v>9630</v>
      </c>
    </row>
    <row r="1618" spans="1:49" x14ac:dyDescent="0.25">
      <c r="A1618" s="80" t="s">
        <v>1779</v>
      </c>
      <c r="B1618" s="80" t="s">
        <v>1802</v>
      </c>
      <c r="C1618" s="80" t="s">
        <v>10378</v>
      </c>
      <c r="D1618" s="80" t="s">
        <v>10379</v>
      </c>
      <c r="E1618" s="80" t="s">
        <v>7086</v>
      </c>
      <c r="F1618" s="80" t="s">
        <v>10380</v>
      </c>
      <c r="G1618" s="80" t="s">
        <v>9700</v>
      </c>
      <c r="H1618" s="80" t="s">
        <v>9901</v>
      </c>
      <c r="I1618" s="80" t="s">
        <v>5377</v>
      </c>
      <c r="K1618" s="80" t="s">
        <v>13936</v>
      </c>
      <c r="L1618" s="80" t="s">
        <v>971</v>
      </c>
      <c r="M1618" s="80" t="s">
        <v>2636</v>
      </c>
      <c r="N1618" s="80" t="s">
        <v>3424</v>
      </c>
      <c r="O1618" s="80" t="s">
        <v>3754</v>
      </c>
      <c r="P1618" s="80" t="s">
        <v>4746</v>
      </c>
      <c r="Q1618" s="80" t="s">
        <v>5374</v>
      </c>
      <c r="R1618" s="80" t="s">
        <v>6204</v>
      </c>
      <c r="S1618" s="80" t="s">
        <v>1759</v>
      </c>
      <c r="T1618" s="80" t="s">
        <v>1758</v>
      </c>
      <c r="U1618" s="110">
        <v>10.15</v>
      </c>
      <c r="V1618" s="110">
        <v>30.45</v>
      </c>
      <c r="W1618" s="91">
        <v>2.9434999999999998</v>
      </c>
      <c r="X1618" s="91">
        <v>17.661000000000001</v>
      </c>
      <c r="Y1618" s="110" t="s">
        <v>14932</v>
      </c>
      <c r="Z1618" s="110" t="s">
        <v>1</v>
      </c>
      <c r="AB1618" s="133" t="s">
        <v>7914</v>
      </c>
      <c r="AC1618" s="133" t="s">
        <v>9214</v>
      </c>
      <c r="AD1618" s="133" t="s">
        <v>1757</v>
      </c>
      <c r="AE1618" s="79">
        <v>72</v>
      </c>
      <c r="AF1618" s="79" t="s">
        <v>11141</v>
      </c>
      <c r="AG1618" s="134">
        <v>0.25</v>
      </c>
      <c r="AH1618" s="134">
        <v>7.5</v>
      </c>
      <c r="AI1618" s="134">
        <v>16.25</v>
      </c>
      <c r="AJ1618" s="134">
        <v>0.27500000000000002</v>
      </c>
      <c r="AK1618" s="134">
        <v>14.125</v>
      </c>
      <c r="AL1618" s="134">
        <v>7.5</v>
      </c>
      <c r="AM1618" s="134">
        <v>1</v>
      </c>
      <c r="AN1618" s="134">
        <v>1.72</v>
      </c>
      <c r="AO1618" s="134">
        <v>6.0999999999999999E-2</v>
      </c>
      <c r="AP1618" s="134">
        <v>0.1</v>
      </c>
      <c r="AQ1618" s="134">
        <v>108</v>
      </c>
      <c r="AR1618" s="134">
        <v>54</v>
      </c>
      <c r="AS1618" s="134"/>
      <c r="AT1618" s="133" t="s">
        <v>1773</v>
      </c>
      <c r="AU1618" s="133" t="s">
        <v>7074</v>
      </c>
      <c r="AV1618" s="133" t="s">
        <v>9602</v>
      </c>
      <c r="AW1618" s="133" t="s">
        <v>9629</v>
      </c>
    </row>
    <row r="1619" spans="1:49" x14ac:dyDescent="0.25">
      <c r="A1619" s="80" t="s">
        <v>1779</v>
      </c>
      <c r="B1619" s="80" t="s">
        <v>1797</v>
      </c>
      <c r="C1619" s="80" t="s">
        <v>10215</v>
      </c>
      <c r="D1619" s="80" t="s">
        <v>10216</v>
      </c>
      <c r="E1619" s="80" t="s">
        <v>1787</v>
      </c>
      <c r="F1619" s="80" t="s">
        <v>10217</v>
      </c>
      <c r="G1619" s="80" t="s">
        <v>10218</v>
      </c>
      <c r="H1619" s="80" t="s">
        <v>10219</v>
      </c>
      <c r="I1619" s="80" t="s">
        <v>9635</v>
      </c>
      <c r="K1619" s="80" t="s">
        <v>1820</v>
      </c>
      <c r="L1619" s="80" t="s">
        <v>1230</v>
      </c>
      <c r="M1619" s="80" t="s">
        <v>2888</v>
      </c>
      <c r="N1619" s="80" t="s">
        <v>3387</v>
      </c>
      <c r="O1619" s="80" t="s">
        <v>3871</v>
      </c>
      <c r="P1619" s="80" t="s">
        <v>4996</v>
      </c>
      <c r="Q1619" s="80" t="s">
        <v>5374</v>
      </c>
      <c r="R1619" s="80" t="s">
        <v>6475</v>
      </c>
      <c r="S1619" s="80" t="s">
        <v>1759</v>
      </c>
      <c r="T1619" s="80" t="s">
        <v>1757</v>
      </c>
      <c r="U1619" s="110">
        <v>5.55</v>
      </c>
      <c r="V1619" s="110">
        <v>33.299999999999997</v>
      </c>
      <c r="W1619" s="91">
        <v>2.0812499999999998</v>
      </c>
      <c r="X1619" s="91">
        <v>24.975000000000001</v>
      </c>
      <c r="Y1619" s="110" t="s">
        <v>7087</v>
      </c>
      <c r="Z1619" s="110" t="s">
        <v>1</v>
      </c>
      <c r="AB1619" s="133" t="s">
        <v>8185</v>
      </c>
      <c r="AC1619" s="133" t="s">
        <v>9342</v>
      </c>
      <c r="AD1619" s="133" t="s">
        <v>1757</v>
      </c>
      <c r="AE1619" s="79">
        <v>144</v>
      </c>
      <c r="AF1619" s="79" t="s">
        <v>11223</v>
      </c>
      <c r="AG1619" s="134">
        <v>0.1</v>
      </c>
      <c r="AH1619" s="134">
        <v>4.5</v>
      </c>
      <c r="AI1619" s="134">
        <v>10.25</v>
      </c>
      <c r="AJ1619" s="134">
        <v>6.3E-2</v>
      </c>
      <c r="AK1619" s="134">
        <v>10.5</v>
      </c>
      <c r="AL1619" s="134">
        <v>4.75</v>
      </c>
      <c r="AM1619" s="134">
        <v>1.875</v>
      </c>
      <c r="AN1619" s="134">
        <v>0.79</v>
      </c>
      <c r="AO1619" s="134">
        <v>5.3999999999999999E-2</v>
      </c>
      <c r="AP1619" s="134"/>
      <c r="AQ1619" s="134">
        <v>33.5</v>
      </c>
      <c r="AR1619" s="134">
        <v>4</v>
      </c>
      <c r="AS1619" s="134"/>
      <c r="AT1619" s="133" t="s">
        <v>9574</v>
      </c>
      <c r="AU1619" s="133" t="s">
        <v>1761</v>
      </c>
      <c r="AV1619" s="133" t="s">
        <v>9597</v>
      </c>
      <c r="AW1619" s="133" t="s">
        <v>9632</v>
      </c>
    </row>
    <row r="1620" spans="1:49" x14ac:dyDescent="0.25">
      <c r="A1620" s="80" t="s">
        <v>1779</v>
      </c>
      <c r="B1620" s="80" t="s">
        <v>1797</v>
      </c>
      <c r="C1620" s="80" t="s">
        <v>10172</v>
      </c>
      <c r="D1620" s="80" t="s">
        <v>10173</v>
      </c>
      <c r="E1620" s="80" t="s">
        <v>7086</v>
      </c>
      <c r="F1620" s="80" t="s">
        <v>10174</v>
      </c>
      <c r="G1620" s="80" t="s">
        <v>9705</v>
      </c>
      <c r="H1620" s="80" t="s">
        <v>10175</v>
      </c>
      <c r="I1620" s="80" t="s">
        <v>9635</v>
      </c>
      <c r="K1620" s="80" t="s">
        <v>1820</v>
      </c>
      <c r="L1620" s="80" t="s">
        <v>1099</v>
      </c>
      <c r="M1620" s="80" t="s">
        <v>2910</v>
      </c>
      <c r="N1620" s="80" t="s">
        <v>3445</v>
      </c>
      <c r="O1620" s="80" t="s">
        <v>3845</v>
      </c>
      <c r="P1620" s="80" t="s">
        <v>5018</v>
      </c>
      <c r="Q1620" s="80" t="s">
        <v>5374</v>
      </c>
      <c r="R1620" s="80" t="s">
        <v>6497</v>
      </c>
      <c r="S1620" s="80" t="s">
        <v>1759</v>
      </c>
      <c r="T1620" s="80" t="s">
        <v>1757</v>
      </c>
      <c r="U1620" s="110">
        <v>8.25</v>
      </c>
      <c r="V1620" s="110">
        <v>49.5</v>
      </c>
      <c r="W1620" s="91">
        <v>3.5887500000000001</v>
      </c>
      <c r="X1620" s="91">
        <v>43.064999999999998</v>
      </c>
      <c r="Y1620" s="110" t="s">
        <v>14932</v>
      </c>
      <c r="Z1620" s="110" t="s">
        <v>1</v>
      </c>
      <c r="AB1620" s="133" t="s">
        <v>8207</v>
      </c>
      <c r="AC1620" s="133" t="s">
        <v>9351</v>
      </c>
      <c r="AD1620" s="133" t="s">
        <v>1773</v>
      </c>
      <c r="AE1620" s="79">
        <v>216</v>
      </c>
      <c r="AF1620" s="79" t="s">
        <v>11211</v>
      </c>
      <c r="AG1620" s="134">
        <v>0.3</v>
      </c>
      <c r="AH1620" s="134">
        <v>6</v>
      </c>
      <c r="AI1620" s="134">
        <v>6.75</v>
      </c>
      <c r="AJ1620" s="134">
        <v>0.15</v>
      </c>
      <c r="AK1620" s="134">
        <v>6.56</v>
      </c>
      <c r="AL1620" s="134">
        <v>7.8710000000000004</v>
      </c>
      <c r="AM1620" s="134">
        <v>3.581</v>
      </c>
      <c r="AN1620" s="134">
        <v>1.87</v>
      </c>
      <c r="AO1620" s="134">
        <v>0.107</v>
      </c>
      <c r="AP1620" s="134">
        <v>0.01</v>
      </c>
      <c r="AQ1620" s="134">
        <v>96</v>
      </c>
      <c r="AR1620" s="134">
        <v>6</v>
      </c>
      <c r="AS1620" s="134"/>
      <c r="AT1620" s="133" t="s">
        <v>9572</v>
      </c>
      <c r="AU1620" s="133" t="s">
        <v>7070</v>
      </c>
      <c r="AV1620" s="133" t="s">
        <v>9597</v>
      </c>
      <c r="AW1620" s="133" t="s">
        <v>9629</v>
      </c>
    </row>
    <row r="1621" spans="1:49" x14ac:dyDescent="0.25">
      <c r="A1621" s="80" t="s">
        <v>1800</v>
      </c>
      <c r="B1621" s="80" t="s">
        <v>1801</v>
      </c>
      <c r="C1621" s="80" t="s">
        <v>9697</v>
      </c>
      <c r="D1621" s="80" t="s">
        <v>9698</v>
      </c>
      <c r="E1621" s="80" t="s">
        <v>1767</v>
      </c>
      <c r="F1621" s="80" t="s">
        <v>9699</v>
      </c>
      <c r="G1621" s="80" t="s">
        <v>9700</v>
      </c>
      <c r="H1621" s="80" t="s">
        <v>9701</v>
      </c>
      <c r="I1621" s="80" t="s">
        <v>5377</v>
      </c>
      <c r="K1621" s="80" t="s">
        <v>12342</v>
      </c>
      <c r="L1621" s="80" t="s">
        <v>12306</v>
      </c>
      <c r="M1621" s="80" t="s">
        <v>12895</v>
      </c>
      <c r="N1621" s="80" t="s">
        <v>12881</v>
      </c>
      <c r="O1621" s="80" t="s">
        <v>3860</v>
      </c>
      <c r="P1621" s="80" t="s">
        <v>14116</v>
      </c>
      <c r="Q1621" s="80" t="s">
        <v>5374</v>
      </c>
      <c r="R1621" s="80" t="s">
        <v>12896</v>
      </c>
      <c r="S1621" s="80" t="s">
        <v>1759</v>
      </c>
      <c r="T1621" s="80" t="s">
        <v>1757</v>
      </c>
      <c r="U1621" s="110">
        <v>9.6</v>
      </c>
      <c r="V1621" s="110">
        <v>57.6</v>
      </c>
      <c r="W1621" s="91">
        <v>2.4</v>
      </c>
      <c r="X1621" s="91">
        <v>28.8</v>
      </c>
      <c r="Y1621" s="110" t="s">
        <v>7087</v>
      </c>
      <c r="Z1621" s="110" t="s">
        <v>1</v>
      </c>
      <c r="AB1621" s="133" t="s">
        <v>13148</v>
      </c>
      <c r="AC1621" s="133" t="s">
        <v>13148</v>
      </c>
      <c r="AD1621" s="133" t="s">
        <v>1759</v>
      </c>
      <c r="AE1621" s="79">
        <v>12</v>
      </c>
      <c r="AF1621" s="79" t="s">
        <v>11152</v>
      </c>
      <c r="AG1621" s="134">
        <v>0.875</v>
      </c>
      <c r="AH1621" s="134">
        <v>7.5</v>
      </c>
      <c r="AI1621" s="134">
        <v>14.5</v>
      </c>
      <c r="AJ1621" s="134">
        <v>0.215</v>
      </c>
      <c r="AK1621" s="134">
        <v>14.824999999999999</v>
      </c>
      <c r="AL1621" s="134">
        <v>8.4499999999999993</v>
      </c>
      <c r="AM1621" s="134">
        <v>9.0250000000000004</v>
      </c>
      <c r="AN1621" s="134">
        <v>3.17</v>
      </c>
      <c r="AO1621" s="134">
        <v>0.65400000000000003</v>
      </c>
      <c r="AP1621" s="134">
        <v>0.1</v>
      </c>
      <c r="AQ1621" s="134">
        <v>54</v>
      </c>
      <c r="AR1621" s="134">
        <v>96</v>
      </c>
      <c r="AS1621" s="134"/>
      <c r="AT1621" s="133" t="s">
        <v>7070</v>
      </c>
      <c r="AU1621" s="133" t="s">
        <v>7065</v>
      </c>
      <c r="AV1621" s="133" t="s">
        <v>9601</v>
      </c>
      <c r="AW1621" s="133" t="s">
        <v>9630</v>
      </c>
    </row>
    <row r="1622" spans="1:49" x14ac:dyDescent="0.25">
      <c r="A1622" s="80" t="s">
        <v>1779</v>
      </c>
      <c r="B1622" s="80" t="s">
        <v>1796</v>
      </c>
      <c r="C1622" s="80" t="s">
        <v>10142</v>
      </c>
      <c r="D1622" s="80" t="s">
        <v>10143</v>
      </c>
      <c r="E1622" s="80" t="s">
        <v>1788</v>
      </c>
      <c r="F1622" s="80" t="s">
        <v>10144</v>
      </c>
      <c r="G1622" s="80" t="s">
        <v>9700</v>
      </c>
      <c r="H1622" s="80" t="s">
        <v>10145</v>
      </c>
      <c r="I1622" s="80" t="s">
        <v>5377</v>
      </c>
      <c r="K1622" s="80" t="s">
        <v>12331</v>
      </c>
      <c r="L1622" s="80" t="s">
        <v>1630</v>
      </c>
      <c r="M1622" s="80" t="s">
        <v>3164</v>
      </c>
      <c r="N1622" s="80" t="s">
        <v>3469</v>
      </c>
      <c r="O1622" s="80" t="s">
        <v>3848</v>
      </c>
      <c r="P1622" s="80" t="s">
        <v>12428</v>
      </c>
      <c r="Q1622" s="80" t="s">
        <v>5374</v>
      </c>
      <c r="R1622" s="80" t="s">
        <v>6756</v>
      </c>
      <c r="S1622" s="80" t="s">
        <v>1759</v>
      </c>
      <c r="T1622" s="80" t="s">
        <v>1758</v>
      </c>
      <c r="U1622" s="110">
        <v>9.9499999999999993</v>
      </c>
      <c r="V1622" s="110">
        <v>29.85</v>
      </c>
      <c r="W1622" s="91">
        <v>2.4874999999999998</v>
      </c>
      <c r="X1622" s="91">
        <v>14.925000000000001</v>
      </c>
      <c r="Y1622" s="110" t="s">
        <v>7087</v>
      </c>
      <c r="Z1622" s="110" t="s">
        <v>1</v>
      </c>
      <c r="AB1622" s="133" t="s">
        <v>8466</v>
      </c>
      <c r="AC1622" s="133" t="s">
        <v>8466</v>
      </c>
      <c r="AD1622" s="133" t="s">
        <v>1759</v>
      </c>
      <c r="AE1622" s="79">
        <v>6</v>
      </c>
      <c r="AF1622" s="79" t="s">
        <v>11152</v>
      </c>
      <c r="AG1622" s="134">
        <v>0.875</v>
      </c>
      <c r="AH1622" s="134">
        <v>7.5</v>
      </c>
      <c r="AI1622" s="134">
        <v>14.5</v>
      </c>
      <c r="AJ1622" s="134">
        <v>0.215</v>
      </c>
      <c r="AK1622" s="134">
        <v>14.824999999999999</v>
      </c>
      <c r="AL1622" s="134">
        <v>8.4499999999999993</v>
      </c>
      <c r="AM1622" s="134">
        <v>5.125</v>
      </c>
      <c r="AN1622" s="134">
        <v>1.73</v>
      </c>
      <c r="AO1622" s="134">
        <v>0.372</v>
      </c>
      <c r="AP1622" s="134"/>
      <c r="AQ1622" s="134"/>
      <c r="AR1622" s="134"/>
      <c r="AS1622" s="134"/>
      <c r="AT1622" s="133" t="s">
        <v>7066</v>
      </c>
      <c r="AU1622" s="133" t="s">
        <v>7075</v>
      </c>
      <c r="AV1622" s="133" t="s">
        <v>9601</v>
      </c>
      <c r="AW1622" s="133" t="s">
        <v>9630</v>
      </c>
    </row>
    <row r="1623" spans="1:49" x14ac:dyDescent="0.25">
      <c r="A1623" s="80" t="s">
        <v>1779</v>
      </c>
      <c r="B1623" s="80" t="s">
        <v>1797</v>
      </c>
      <c r="C1623" s="80" t="s">
        <v>10285</v>
      </c>
      <c r="D1623" s="80" t="s">
        <v>10286</v>
      </c>
      <c r="E1623" s="80" t="s">
        <v>1787</v>
      </c>
      <c r="F1623" s="80" t="s">
        <v>10287</v>
      </c>
      <c r="G1623" s="80" t="s">
        <v>9753</v>
      </c>
      <c r="H1623" s="80" t="s">
        <v>10288</v>
      </c>
      <c r="I1623" s="80" t="s">
        <v>9635</v>
      </c>
      <c r="K1623" s="80" t="s">
        <v>1820</v>
      </c>
      <c r="L1623" s="80" t="s">
        <v>1322</v>
      </c>
      <c r="M1623" s="80" t="s">
        <v>2642</v>
      </c>
      <c r="N1623" s="80" t="s">
        <v>3387</v>
      </c>
      <c r="O1623" s="80" t="s">
        <v>3756</v>
      </c>
      <c r="P1623" s="80" t="s">
        <v>4752</v>
      </c>
      <c r="Q1623" s="80" t="s">
        <v>5374</v>
      </c>
      <c r="R1623" s="80" t="s">
        <v>6210</v>
      </c>
      <c r="S1623" s="80" t="s">
        <v>1762</v>
      </c>
      <c r="T1623" s="80" t="s">
        <v>1757</v>
      </c>
      <c r="U1623" s="110">
        <v>6.25</v>
      </c>
      <c r="V1623" s="110">
        <v>37.5</v>
      </c>
      <c r="W1623" s="91">
        <v>2.34375</v>
      </c>
      <c r="X1623" s="91">
        <v>28.125</v>
      </c>
      <c r="Y1623" s="110" t="s">
        <v>7087</v>
      </c>
      <c r="Z1623" s="110" t="s">
        <v>1</v>
      </c>
      <c r="AB1623" s="133" t="s">
        <v>7920</v>
      </c>
      <c r="AC1623" s="133" t="s">
        <v>9217</v>
      </c>
      <c r="AD1623" s="133" t="s">
        <v>1762</v>
      </c>
      <c r="AE1623" s="79">
        <v>288</v>
      </c>
      <c r="AF1623" s="79" t="s">
        <v>11262</v>
      </c>
      <c r="AG1623" s="134">
        <v>0.52</v>
      </c>
      <c r="AH1623" s="134">
        <v>3.5</v>
      </c>
      <c r="AI1623" s="134">
        <v>5</v>
      </c>
      <c r="AJ1623" s="134">
        <v>8.1000000000000003E-2</v>
      </c>
      <c r="AK1623" s="134">
        <v>7</v>
      </c>
      <c r="AL1623" s="134">
        <v>3.5</v>
      </c>
      <c r="AM1623" s="134">
        <v>3.75</v>
      </c>
      <c r="AN1623" s="134">
        <v>1.01</v>
      </c>
      <c r="AO1623" s="134">
        <v>5.2999999999999999E-2</v>
      </c>
      <c r="AP1623" s="134">
        <v>0.2</v>
      </c>
      <c r="AQ1623" s="134">
        <v>0.2</v>
      </c>
      <c r="AR1623" s="134">
        <v>2.3130000000000002</v>
      </c>
      <c r="AS1623" s="134"/>
      <c r="AT1623" s="133" t="s">
        <v>9558</v>
      </c>
      <c r="AU1623" s="133" t="s">
        <v>1757</v>
      </c>
      <c r="AV1623" s="133" t="s">
        <v>9609</v>
      </c>
      <c r="AW1623" s="133" t="s">
        <v>9632</v>
      </c>
    </row>
    <row r="1624" spans="1:49" x14ac:dyDescent="0.25">
      <c r="A1624" s="80" t="s">
        <v>1776</v>
      </c>
      <c r="B1624" s="80" t="s">
        <v>1802</v>
      </c>
      <c r="C1624" s="80" t="s">
        <v>10600</v>
      </c>
      <c r="D1624" s="80" t="s">
        <v>10601</v>
      </c>
      <c r="E1624" s="80" t="s">
        <v>1811</v>
      </c>
      <c r="F1624" s="80" t="s">
        <v>10602</v>
      </c>
      <c r="G1624" s="80" t="s">
        <v>9685</v>
      </c>
      <c r="H1624" s="80" t="s">
        <v>10603</v>
      </c>
      <c r="I1624" s="80" t="s">
        <v>5376</v>
      </c>
      <c r="K1624" s="80" t="s">
        <v>13934</v>
      </c>
      <c r="L1624" s="80" t="s">
        <v>1200</v>
      </c>
      <c r="M1624" s="80" t="s">
        <v>13219</v>
      </c>
      <c r="N1624" s="80" t="s">
        <v>3449</v>
      </c>
      <c r="O1624" s="80" t="s">
        <v>3859</v>
      </c>
      <c r="P1624" s="80" t="s">
        <v>5036</v>
      </c>
      <c r="Q1624" s="80" t="s">
        <v>5374</v>
      </c>
      <c r="R1624" s="80" t="s">
        <v>6515</v>
      </c>
      <c r="S1624" s="80" t="s">
        <v>1760</v>
      </c>
      <c r="T1624" s="80" t="s">
        <v>1757</v>
      </c>
      <c r="U1624" s="110">
        <v>8.9</v>
      </c>
      <c r="V1624" s="110">
        <v>53.4</v>
      </c>
      <c r="W1624" s="91">
        <v>3.1150000000000002</v>
      </c>
      <c r="X1624" s="91">
        <v>37.380000000000003</v>
      </c>
      <c r="Y1624" s="110" t="s">
        <v>7087</v>
      </c>
      <c r="Z1624" s="110" t="s">
        <v>1</v>
      </c>
      <c r="AB1624" s="133" t="s">
        <v>8225</v>
      </c>
      <c r="AC1624" s="133" t="s">
        <v>8225</v>
      </c>
      <c r="AD1624" s="133" t="s">
        <v>1759</v>
      </c>
      <c r="AE1624" s="79">
        <v>12</v>
      </c>
      <c r="AF1624" s="79" t="s">
        <v>11315</v>
      </c>
      <c r="AG1624" s="134">
        <v>1.25</v>
      </c>
      <c r="AH1624" s="134">
        <v>12.125</v>
      </c>
      <c r="AI1624" s="134">
        <v>9.25</v>
      </c>
      <c r="AJ1624" s="134">
        <v>0.438</v>
      </c>
      <c r="AK1624" s="134">
        <v>14</v>
      </c>
      <c r="AL1624" s="134">
        <v>12.563000000000001</v>
      </c>
      <c r="AM1624" s="134">
        <v>10.125</v>
      </c>
      <c r="AN1624" s="134">
        <v>6.1159999999999997</v>
      </c>
      <c r="AO1624" s="134">
        <v>1.0309999999999999</v>
      </c>
      <c r="AP1624" s="134"/>
      <c r="AQ1624" s="134"/>
      <c r="AR1624" s="134">
        <v>9.25</v>
      </c>
      <c r="AS1624" s="134"/>
      <c r="AT1624" s="133" t="s">
        <v>7075</v>
      </c>
      <c r="AU1624" s="133" t="s">
        <v>1764</v>
      </c>
      <c r="AV1624" s="133" t="s">
        <v>9603</v>
      </c>
      <c r="AW1624" s="133" t="s">
        <v>9630</v>
      </c>
    </row>
    <row r="1625" spans="1:49" x14ac:dyDescent="0.25">
      <c r="A1625" s="80" t="s">
        <v>1779</v>
      </c>
      <c r="B1625" s="80" t="s">
        <v>1789</v>
      </c>
      <c r="C1625" s="80" t="s">
        <v>9918</v>
      </c>
      <c r="D1625" s="80" t="s">
        <v>9919</v>
      </c>
      <c r="E1625" s="80" t="s">
        <v>1771</v>
      </c>
      <c r="F1625" s="80" t="s">
        <v>9920</v>
      </c>
      <c r="G1625" s="80" t="s">
        <v>9677</v>
      </c>
      <c r="H1625" s="80" t="s">
        <v>9921</v>
      </c>
      <c r="I1625" s="80" t="s">
        <v>5377</v>
      </c>
      <c r="K1625" s="80" t="s">
        <v>1820</v>
      </c>
      <c r="L1625" s="80" t="s">
        <v>1302</v>
      </c>
      <c r="M1625" s="80" t="s">
        <v>2890</v>
      </c>
      <c r="N1625" s="80" t="s">
        <v>3444</v>
      </c>
      <c r="O1625" s="80" t="s">
        <v>3523</v>
      </c>
      <c r="P1625" s="80" t="s">
        <v>4998</v>
      </c>
      <c r="Q1625" s="80" t="s">
        <v>5374</v>
      </c>
      <c r="R1625" s="80" t="s">
        <v>6477</v>
      </c>
      <c r="S1625" s="80" t="s">
        <v>1760</v>
      </c>
      <c r="T1625" s="80" t="s">
        <v>1757</v>
      </c>
      <c r="U1625" s="110">
        <v>6.2</v>
      </c>
      <c r="V1625" s="110">
        <v>37.200000000000003</v>
      </c>
      <c r="W1625" s="91">
        <v>1.55</v>
      </c>
      <c r="X1625" s="91">
        <v>18.600000000000001</v>
      </c>
      <c r="Y1625" s="110" t="s">
        <v>7087</v>
      </c>
      <c r="Z1625" s="110" t="s">
        <v>1</v>
      </c>
      <c r="AB1625" s="133" t="s">
        <v>8187</v>
      </c>
      <c r="AC1625" s="133" t="s">
        <v>8187</v>
      </c>
      <c r="AD1625" s="133" t="s">
        <v>1759</v>
      </c>
      <c r="AE1625" s="79">
        <v>12</v>
      </c>
      <c r="AF1625" s="79" t="s">
        <v>11145</v>
      </c>
      <c r="AG1625" s="134">
        <v>0.75</v>
      </c>
      <c r="AH1625" s="134">
        <v>8.875</v>
      </c>
      <c r="AI1625" s="134">
        <v>8.875</v>
      </c>
      <c r="AJ1625" s="134">
        <v>0.22500000000000001</v>
      </c>
      <c r="AK1625" s="134">
        <v>9.2200000000000006</v>
      </c>
      <c r="AL1625" s="134">
        <v>7.97</v>
      </c>
      <c r="AM1625" s="134">
        <v>9.44</v>
      </c>
      <c r="AN1625" s="134">
        <v>3.1</v>
      </c>
      <c r="AO1625" s="134">
        <v>0.40100000000000002</v>
      </c>
      <c r="AP1625" s="134">
        <v>0.5</v>
      </c>
      <c r="AQ1625" s="134">
        <v>8.75</v>
      </c>
      <c r="AR1625" s="134">
        <v>8.75</v>
      </c>
      <c r="AS1625" s="134">
        <v>0.03</v>
      </c>
      <c r="AT1625" s="133" t="s">
        <v>1761</v>
      </c>
      <c r="AU1625" s="133" t="s">
        <v>7065</v>
      </c>
      <c r="AV1625" s="133" t="s">
        <v>9603</v>
      </c>
      <c r="AW1625" s="133" t="s">
        <v>9630</v>
      </c>
    </row>
    <row r="1626" spans="1:49" x14ac:dyDescent="0.25">
      <c r="A1626" s="80" t="s">
        <v>1779</v>
      </c>
      <c r="B1626" s="80" t="s">
        <v>1796</v>
      </c>
      <c r="C1626" s="80" t="s">
        <v>9790</v>
      </c>
      <c r="D1626" s="80" t="s">
        <v>9791</v>
      </c>
      <c r="E1626" s="80" t="s">
        <v>1785</v>
      </c>
      <c r="F1626" s="80" t="s">
        <v>9792</v>
      </c>
      <c r="G1626" s="80" t="s">
        <v>9726</v>
      </c>
      <c r="H1626" s="80" t="s">
        <v>9793</v>
      </c>
      <c r="I1626" s="80" t="s">
        <v>5377</v>
      </c>
      <c r="K1626" s="80" t="s">
        <v>12331</v>
      </c>
      <c r="L1626" s="80" t="s">
        <v>1631</v>
      </c>
      <c r="M1626" s="80" t="s">
        <v>3165</v>
      </c>
      <c r="N1626" s="80" t="s">
        <v>3469</v>
      </c>
      <c r="O1626" s="80" t="s">
        <v>3673</v>
      </c>
      <c r="P1626" s="80" t="s">
        <v>12435</v>
      </c>
      <c r="Q1626" s="80" t="s">
        <v>5374</v>
      </c>
      <c r="R1626" s="80" t="s">
        <v>6757</v>
      </c>
      <c r="S1626" s="80" t="s">
        <v>1760</v>
      </c>
      <c r="T1626" s="80" t="s">
        <v>1757</v>
      </c>
      <c r="U1626" s="110">
        <v>5.7</v>
      </c>
      <c r="V1626" s="110">
        <v>34.200000000000003</v>
      </c>
      <c r="W1626" s="91">
        <v>1.8952500000000001</v>
      </c>
      <c r="X1626" s="91">
        <v>22.742999999999999</v>
      </c>
      <c r="Y1626" s="110" t="s">
        <v>14933</v>
      </c>
      <c r="Z1626" s="110" t="s">
        <v>1</v>
      </c>
      <c r="AB1626" s="133" t="s">
        <v>8467</v>
      </c>
      <c r="AC1626" s="133" t="s">
        <v>8467</v>
      </c>
      <c r="AD1626" s="133" t="s">
        <v>1759</v>
      </c>
      <c r="AE1626" s="79">
        <v>12</v>
      </c>
      <c r="AF1626" s="79" t="s">
        <v>11098</v>
      </c>
      <c r="AG1626" s="134">
        <v>3.15</v>
      </c>
      <c r="AH1626" s="134">
        <v>3.15</v>
      </c>
      <c r="AI1626" s="134">
        <v>5.51</v>
      </c>
      <c r="AJ1626" s="134">
        <v>0.153</v>
      </c>
      <c r="AK1626" s="134">
        <v>10.4</v>
      </c>
      <c r="AL1626" s="134">
        <v>6.69</v>
      </c>
      <c r="AM1626" s="134">
        <v>8.4600000000000009</v>
      </c>
      <c r="AN1626" s="134">
        <v>1.91</v>
      </c>
      <c r="AO1626" s="134">
        <v>0.34100000000000003</v>
      </c>
      <c r="AP1626" s="134"/>
      <c r="AQ1626" s="134"/>
      <c r="AR1626" s="134"/>
      <c r="AS1626" s="134"/>
      <c r="AT1626" s="133" t="s">
        <v>7080</v>
      </c>
      <c r="AU1626" s="133" t="s">
        <v>7065</v>
      </c>
      <c r="AV1626" s="133" t="s">
        <v>9608</v>
      </c>
      <c r="AW1626" s="133" t="s">
        <v>9629</v>
      </c>
    </row>
    <row r="1627" spans="1:49" x14ac:dyDescent="0.25">
      <c r="A1627" s="80" t="s">
        <v>1800</v>
      </c>
      <c r="B1627" s="80" t="s">
        <v>1801</v>
      </c>
      <c r="C1627" s="80" t="s">
        <v>10586</v>
      </c>
      <c r="D1627" s="80" t="s">
        <v>10587</v>
      </c>
      <c r="E1627" s="80" t="s">
        <v>1811</v>
      </c>
      <c r="F1627" s="80" t="s">
        <v>10588</v>
      </c>
      <c r="G1627" s="80" t="s">
        <v>9785</v>
      </c>
      <c r="H1627" s="80" t="s">
        <v>10589</v>
      </c>
      <c r="I1627" s="80" t="s">
        <v>5376</v>
      </c>
      <c r="K1627" s="80" t="s">
        <v>12342</v>
      </c>
      <c r="L1627" s="80" t="s">
        <v>12307</v>
      </c>
      <c r="M1627" s="80" t="s">
        <v>12897</v>
      </c>
      <c r="N1627" s="80" t="s">
        <v>3417</v>
      </c>
      <c r="O1627" s="80" t="s">
        <v>3825</v>
      </c>
      <c r="P1627" s="80" t="s">
        <v>1</v>
      </c>
      <c r="Q1627" s="80" t="s">
        <v>5374</v>
      </c>
      <c r="R1627" s="80" t="s">
        <v>12898</v>
      </c>
      <c r="S1627" s="80" t="s">
        <v>1759</v>
      </c>
      <c r="T1627" s="80" t="s">
        <v>1759</v>
      </c>
      <c r="U1627" s="110">
        <v>427.2</v>
      </c>
      <c r="V1627" s="110">
        <v>213.6</v>
      </c>
      <c r="W1627" s="91">
        <v>160.19999999999999</v>
      </c>
      <c r="X1627" s="91">
        <v>160.19999999999999</v>
      </c>
      <c r="Y1627" s="110" t="s">
        <v>7087</v>
      </c>
      <c r="Z1627" s="110" t="s">
        <v>1</v>
      </c>
      <c r="AB1627" s="133" t="s">
        <v>13149</v>
      </c>
      <c r="AC1627" s="133" t="s">
        <v>13149</v>
      </c>
      <c r="AD1627" s="133" t="s">
        <v>1759</v>
      </c>
      <c r="AE1627" s="79">
        <v>1</v>
      </c>
      <c r="AF1627" s="79" t="s">
        <v>11315</v>
      </c>
      <c r="AG1627" s="134">
        <v>1.25</v>
      </c>
      <c r="AH1627" s="134">
        <v>12.125</v>
      </c>
      <c r="AI1627" s="134">
        <v>9.25</v>
      </c>
      <c r="AJ1627" s="134">
        <v>0.438</v>
      </c>
      <c r="AK1627" s="134">
        <v>40.875</v>
      </c>
      <c r="AL1627" s="134">
        <v>15.5</v>
      </c>
      <c r="AM1627" s="134">
        <v>13.5</v>
      </c>
      <c r="AN1627" s="134">
        <v>27.364000000000001</v>
      </c>
      <c r="AO1627" s="134">
        <v>4.95</v>
      </c>
      <c r="AP1627" s="134"/>
      <c r="AQ1627" s="134"/>
      <c r="AR1627" s="134"/>
      <c r="AS1627" s="134"/>
      <c r="AT1627" s="133" t="s">
        <v>7075</v>
      </c>
      <c r="AU1627" s="133" t="s">
        <v>1759</v>
      </c>
      <c r="AV1627" s="133" t="s">
        <v>9603</v>
      </c>
      <c r="AW1627" s="133" t="s">
        <v>9630</v>
      </c>
    </row>
    <row r="1628" spans="1:49" x14ac:dyDescent="0.25">
      <c r="A1628" s="80" t="s">
        <v>1779</v>
      </c>
      <c r="B1628" s="80" t="s">
        <v>1796</v>
      </c>
      <c r="C1628" s="80" t="s">
        <v>10788</v>
      </c>
      <c r="D1628" s="80" t="s">
        <v>10789</v>
      </c>
      <c r="E1628" s="80" t="s">
        <v>7086</v>
      </c>
      <c r="F1628" s="80" t="s">
        <v>10790</v>
      </c>
      <c r="G1628" s="80" t="s">
        <v>9797</v>
      </c>
      <c r="H1628" s="80" t="s">
        <v>10791</v>
      </c>
      <c r="I1628" s="80" t="s">
        <v>9635</v>
      </c>
      <c r="K1628" s="80" t="s">
        <v>12331</v>
      </c>
      <c r="L1628" s="80" t="s">
        <v>1632</v>
      </c>
      <c r="M1628" s="80" t="s">
        <v>11542</v>
      </c>
      <c r="N1628" s="80" t="s">
        <v>3469</v>
      </c>
      <c r="O1628" s="80" t="s">
        <v>3978</v>
      </c>
      <c r="P1628" s="80" t="s">
        <v>12438</v>
      </c>
      <c r="Q1628" s="80" t="s">
        <v>5374</v>
      </c>
      <c r="R1628" s="80" t="s">
        <v>6758</v>
      </c>
      <c r="S1628" s="80" t="s">
        <v>1774</v>
      </c>
      <c r="T1628" s="80" t="s">
        <v>1757</v>
      </c>
      <c r="U1628" s="110">
        <v>9.4499999999999993</v>
      </c>
      <c r="V1628" s="110">
        <v>56.7</v>
      </c>
      <c r="W1628" s="91">
        <v>4.1107500000000003</v>
      </c>
      <c r="X1628" s="91">
        <v>49.329000000000001</v>
      </c>
      <c r="Y1628" s="110" t="s">
        <v>14932</v>
      </c>
      <c r="Z1628" s="110" t="s">
        <v>1</v>
      </c>
      <c r="AB1628" s="133" t="s">
        <v>8468</v>
      </c>
      <c r="AC1628" s="133" t="s">
        <v>9477</v>
      </c>
      <c r="AD1628" s="133" t="s">
        <v>1760</v>
      </c>
      <c r="AE1628" s="79">
        <v>96</v>
      </c>
      <c r="AF1628" s="79" t="s">
        <v>12116</v>
      </c>
      <c r="AG1628" s="134">
        <v>0.25</v>
      </c>
      <c r="AH1628" s="134">
        <v>14</v>
      </c>
      <c r="AI1628" s="134">
        <v>10</v>
      </c>
      <c r="AJ1628" s="134">
        <v>0.2</v>
      </c>
      <c r="AK1628" s="134">
        <v>10.5</v>
      </c>
      <c r="AL1628" s="134">
        <v>14.5</v>
      </c>
      <c r="AM1628" s="134">
        <v>3.5</v>
      </c>
      <c r="AN1628" s="134">
        <v>2.5</v>
      </c>
      <c r="AO1628" s="134">
        <v>0.308</v>
      </c>
      <c r="AP1628" s="134"/>
      <c r="AQ1628" s="134"/>
      <c r="AR1628" s="134"/>
      <c r="AS1628" s="134"/>
      <c r="AT1628" s="133" t="s">
        <v>1757</v>
      </c>
      <c r="AU1628" s="133" t="s">
        <v>7070</v>
      </c>
      <c r="AV1628" s="133" t="s">
        <v>9597</v>
      </c>
      <c r="AW1628" s="133" t="s">
        <v>9629</v>
      </c>
    </row>
    <row r="1629" spans="1:49" x14ac:dyDescent="0.25">
      <c r="A1629" s="80" t="s">
        <v>1776</v>
      </c>
      <c r="B1629" s="80" t="s">
        <v>1802</v>
      </c>
      <c r="C1629" s="80" t="s">
        <v>10600</v>
      </c>
      <c r="D1629" s="80" t="s">
        <v>10601</v>
      </c>
      <c r="E1629" s="80" t="s">
        <v>1811</v>
      </c>
      <c r="F1629" s="80" t="s">
        <v>10602</v>
      </c>
      <c r="G1629" s="80" t="s">
        <v>9685</v>
      </c>
      <c r="H1629" s="80" t="s">
        <v>10603</v>
      </c>
      <c r="I1629" s="80" t="s">
        <v>5376</v>
      </c>
      <c r="K1629" s="80" t="s">
        <v>13933</v>
      </c>
      <c r="L1629" s="80" t="s">
        <v>1124</v>
      </c>
      <c r="M1629" s="80" t="s">
        <v>13220</v>
      </c>
      <c r="N1629" s="80" t="s">
        <v>3450</v>
      </c>
      <c r="O1629" s="80" t="s">
        <v>3859</v>
      </c>
      <c r="P1629" s="80" t="s">
        <v>5038</v>
      </c>
      <c r="Q1629" s="80" t="s">
        <v>5374</v>
      </c>
      <c r="R1629" s="80" t="s">
        <v>6517</v>
      </c>
      <c r="S1629" s="80" t="s">
        <v>1760</v>
      </c>
      <c r="T1629" s="80" t="s">
        <v>1757</v>
      </c>
      <c r="U1629" s="110">
        <v>8.9</v>
      </c>
      <c r="V1629" s="110">
        <v>53.4</v>
      </c>
      <c r="W1629" s="91">
        <v>3.1150000000000002</v>
      </c>
      <c r="X1629" s="91">
        <v>37.380000000000003</v>
      </c>
      <c r="Y1629" s="110" t="s">
        <v>7087</v>
      </c>
      <c r="Z1629" s="110" t="s">
        <v>1</v>
      </c>
      <c r="AB1629" s="133" t="s">
        <v>8227</v>
      </c>
      <c r="AC1629" s="133" t="s">
        <v>8227</v>
      </c>
      <c r="AD1629" s="133" t="s">
        <v>1759</v>
      </c>
      <c r="AE1629" s="79">
        <v>12</v>
      </c>
      <c r="AF1629" s="79" t="s">
        <v>11315</v>
      </c>
      <c r="AG1629" s="134">
        <v>1.25</v>
      </c>
      <c r="AH1629" s="134">
        <v>12.125</v>
      </c>
      <c r="AI1629" s="134">
        <v>9.25</v>
      </c>
      <c r="AJ1629" s="134">
        <v>0.438</v>
      </c>
      <c r="AK1629" s="134">
        <v>14</v>
      </c>
      <c r="AL1629" s="134">
        <v>12.563000000000001</v>
      </c>
      <c r="AM1629" s="134">
        <v>10.125</v>
      </c>
      <c r="AN1629" s="134">
        <v>6.1159999999999997</v>
      </c>
      <c r="AO1629" s="134">
        <v>1.0309999999999999</v>
      </c>
      <c r="AP1629" s="134"/>
      <c r="AQ1629" s="134"/>
      <c r="AR1629" s="134">
        <v>9.25</v>
      </c>
      <c r="AS1629" s="134"/>
      <c r="AT1629" s="133" t="s">
        <v>7075</v>
      </c>
      <c r="AU1629" s="133" t="s">
        <v>1764</v>
      </c>
      <c r="AV1629" s="133" t="s">
        <v>9603</v>
      </c>
      <c r="AW1629" s="133" t="s">
        <v>9630</v>
      </c>
    </row>
    <row r="1630" spans="1:49" x14ac:dyDescent="0.25">
      <c r="A1630" s="80" t="s">
        <v>1779</v>
      </c>
      <c r="B1630" s="80" t="s">
        <v>1789</v>
      </c>
      <c r="C1630" s="80" t="s">
        <v>9692</v>
      </c>
      <c r="D1630" s="80" t="s">
        <v>9693</v>
      </c>
      <c r="E1630" s="80" t="s">
        <v>1771</v>
      </c>
      <c r="F1630" s="80" t="s">
        <v>9694</v>
      </c>
      <c r="G1630" s="80" t="s">
        <v>9695</v>
      </c>
      <c r="H1630" s="80" t="s">
        <v>9696</v>
      </c>
      <c r="I1630" s="80" t="s">
        <v>5377</v>
      </c>
      <c r="K1630" s="80" t="s">
        <v>1820</v>
      </c>
      <c r="L1630" s="80" t="s">
        <v>1303</v>
      </c>
      <c r="M1630" s="80" t="s">
        <v>2892</v>
      </c>
      <c r="N1630" s="80" t="s">
        <v>3444</v>
      </c>
      <c r="O1630" s="80" t="s">
        <v>3527</v>
      </c>
      <c r="P1630" s="80" t="s">
        <v>5000</v>
      </c>
      <c r="Q1630" s="80" t="s">
        <v>5374</v>
      </c>
      <c r="R1630" s="80" t="s">
        <v>6479</v>
      </c>
      <c r="S1630" s="80" t="s">
        <v>1760</v>
      </c>
      <c r="T1630" s="80" t="s">
        <v>1757</v>
      </c>
      <c r="U1630" s="110">
        <v>5</v>
      </c>
      <c r="V1630" s="110">
        <v>30</v>
      </c>
      <c r="W1630" s="91">
        <v>1.25</v>
      </c>
      <c r="X1630" s="91">
        <v>15</v>
      </c>
      <c r="Y1630" s="110" t="s">
        <v>7087</v>
      </c>
      <c r="Z1630" s="110" t="s">
        <v>1</v>
      </c>
      <c r="AB1630" s="133" t="s">
        <v>8189</v>
      </c>
      <c r="AC1630" s="133" t="s">
        <v>8189</v>
      </c>
      <c r="AD1630" s="133" t="s">
        <v>1759</v>
      </c>
      <c r="AE1630" s="79">
        <v>12</v>
      </c>
      <c r="AF1630" s="79" t="s">
        <v>11091</v>
      </c>
      <c r="AG1630" s="134">
        <v>0.625</v>
      </c>
      <c r="AH1630" s="134">
        <v>6.875</v>
      </c>
      <c r="AI1630" s="134">
        <v>6.875</v>
      </c>
      <c r="AJ1630" s="134">
        <v>0.13100000000000001</v>
      </c>
      <c r="AK1630" s="134">
        <v>7.22</v>
      </c>
      <c r="AL1630" s="134">
        <v>6.8449999999999998</v>
      </c>
      <c r="AM1630" s="134">
        <v>7.44</v>
      </c>
      <c r="AN1630" s="134">
        <v>1.782</v>
      </c>
      <c r="AO1630" s="134">
        <v>0.21299999999999999</v>
      </c>
      <c r="AP1630" s="134">
        <v>0.5</v>
      </c>
      <c r="AQ1630" s="134">
        <v>6.875</v>
      </c>
      <c r="AR1630" s="134">
        <v>6.875</v>
      </c>
      <c r="AS1630" s="134">
        <v>1.6E-2</v>
      </c>
      <c r="AT1630" s="133" t="s">
        <v>9573</v>
      </c>
      <c r="AU1630" s="133" t="s">
        <v>1758</v>
      </c>
      <c r="AV1630" s="133" t="s">
        <v>9603</v>
      </c>
      <c r="AW1630" s="133" t="s">
        <v>9630</v>
      </c>
    </row>
    <row r="1631" spans="1:49" x14ac:dyDescent="0.25">
      <c r="A1631" s="80" t="s">
        <v>1779</v>
      </c>
      <c r="B1631" s="80" t="s">
        <v>1797</v>
      </c>
      <c r="C1631" s="80" t="s">
        <v>10033</v>
      </c>
      <c r="D1631" s="80" t="s">
        <v>10034</v>
      </c>
      <c r="E1631" s="80" t="s">
        <v>1787</v>
      </c>
      <c r="F1631" s="80" t="s">
        <v>10035</v>
      </c>
      <c r="G1631" s="80" t="s">
        <v>9753</v>
      </c>
      <c r="H1631" s="80" t="s">
        <v>10036</v>
      </c>
      <c r="I1631" s="80" t="s">
        <v>9635</v>
      </c>
      <c r="K1631" s="80" t="s">
        <v>1820</v>
      </c>
      <c r="L1631" s="80" t="s">
        <v>938</v>
      </c>
      <c r="M1631" s="80" t="s">
        <v>2648</v>
      </c>
      <c r="N1631" s="80" t="s">
        <v>3387</v>
      </c>
      <c r="O1631" s="80" t="s">
        <v>3758</v>
      </c>
      <c r="P1631" s="80" t="s">
        <v>3758</v>
      </c>
      <c r="Q1631" s="80" t="s">
        <v>5374</v>
      </c>
      <c r="R1631" s="80" t="s">
        <v>6216</v>
      </c>
      <c r="S1631" s="80" t="s">
        <v>1762</v>
      </c>
      <c r="T1631" s="80" t="s">
        <v>1757</v>
      </c>
      <c r="U1631" s="110">
        <v>1.5</v>
      </c>
      <c r="V1631" s="110">
        <v>9</v>
      </c>
      <c r="W1631" s="91">
        <v>0.5625</v>
      </c>
      <c r="X1631" s="91">
        <v>6.75</v>
      </c>
      <c r="Y1631" s="110" t="s">
        <v>7087</v>
      </c>
      <c r="Z1631" s="110" t="s">
        <v>1</v>
      </c>
      <c r="AB1631" s="133" t="s">
        <v>7926</v>
      </c>
      <c r="AC1631" s="133" t="s">
        <v>9222</v>
      </c>
      <c r="AD1631" s="133" t="s">
        <v>1762</v>
      </c>
      <c r="AE1631" s="79">
        <v>288</v>
      </c>
      <c r="AF1631" s="79" t="s">
        <v>11262</v>
      </c>
      <c r="AG1631" s="134">
        <v>0.52</v>
      </c>
      <c r="AH1631" s="134">
        <v>3.5</v>
      </c>
      <c r="AI1631" s="134">
        <v>5</v>
      </c>
      <c r="AJ1631" s="134">
        <v>8.1000000000000003E-2</v>
      </c>
      <c r="AK1631" s="134">
        <v>7</v>
      </c>
      <c r="AL1631" s="134">
        <v>3.5</v>
      </c>
      <c r="AM1631" s="134">
        <v>3.75</v>
      </c>
      <c r="AN1631" s="134">
        <v>1.01</v>
      </c>
      <c r="AO1631" s="134">
        <v>5.2999999999999999E-2</v>
      </c>
      <c r="AP1631" s="134">
        <v>0.2</v>
      </c>
      <c r="AQ1631" s="134">
        <v>0.2</v>
      </c>
      <c r="AR1631" s="134">
        <v>2.3130000000000002</v>
      </c>
      <c r="AS1631" s="134"/>
      <c r="AT1631" s="133" t="s">
        <v>9558</v>
      </c>
      <c r="AU1631" s="133" t="s">
        <v>1757</v>
      </c>
      <c r="AV1631" s="133" t="s">
        <v>9609</v>
      </c>
      <c r="AW1631" s="133" t="s">
        <v>9632</v>
      </c>
    </row>
    <row r="1632" spans="1:49" x14ac:dyDescent="0.25">
      <c r="A1632" s="80" t="s">
        <v>1779</v>
      </c>
      <c r="B1632" s="80" t="s">
        <v>1796</v>
      </c>
      <c r="C1632" s="80" t="s">
        <v>10590</v>
      </c>
      <c r="D1632" s="80" t="s">
        <v>10591</v>
      </c>
      <c r="E1632" s="80" t="s">
        <v>7086</v>
      </c>
      <c r="F1632" s="80" t="s">
        <v>10592</v>
      </c>
      <c r="G1632" s="80" t="s">
        <v>10345</v>
      </c>
      <c r="H1632" s="80" t="s">
        <v>10593</v>
      </c>
      <c r="I1632" s="80" t="s">
        <v>9635</v>
      </c>
      <c r="K1632" s="80" t="s">
        <v>12331</v>
      </c>
      <c r="L1632" s="80" t="s">
        <v>1633</v>
      </c>
      <c r="M1632" s="80" t="s">
        <v>3166</v>
      </c>
      <c r="N1632" s="80" t="s">
        <v>3469</v>
      </c>
      <c r="O1632" s="80" t="s">
        <v>3979</v>
      </c>
      <c r="P1632" s="80" t="s">
        <v>12442</v>
      </c>
      <c r="Q1632" s="80" t="s">
        <v>5374</v>
      </c>
      <c r="R1632" s="80" t="s">
        <v>6759</v>
      </c>
      <c r="S1632" s="80" t="s">
        <v>7065</v>
      </c>
      <c r="T1632" s="80" t="s">
        <v>1757</v>
      </c>
      <c r="U1632" s="110">
        <v>8.8000000000000007</v>
      </c>
      <c r="V1632" s="110">
        <v>52.8</v>
      </c>
      <c r="W1632" s="91">
        <v>3.8279999999999998</v>
      </c>
      <c r="X1632" s="91">
        <v>45.936</v>
      </c>
      <c r="Y1632" s="110" t="s">
        <v>14932</v>
      </c>
      <c r="Z1632" s="110" t="s">
        <v>1</v>
      </c>
      <c r="AB1632" s="133" t="s">
        <v>8469</v>
      </c>
      <c r="AC1632" s="133" t="s">
        <v>9478</v>
      </c>
      <c r="AD1632" s="133" t="s">
        <v>1764</v>
      </c>
      <c r="AE1632" s="79">
        <v>48</v>
      </c>
      <c r="AF1632" s="79" t="s">
        <v>12117</v>
      </c>
      <c r="AG1632" s="134">
        <v>0.55000000000000004</v>
      </c>
      <c r="AH1632" s="134">
        <v>6.2990000000000004</v>
      </c>
      <c r="AI1632" s="134">
        <v>9.843</v>
      </c>
      <c r="AJ1632" s="134">
        <v>0.16300000000000001</v>
      </c>
      <c r="AK1632" s="134">
        <v>7.0869999999999997</v>
      </c>
      <c r="AL1632" s="134">
        <v>10.236000000000001</v>
      </c>
      <c r="AM1632" s="134">
        <v>5.9059999999999997</v>
      </c>
      <c r="AN1632" s="134">
        <v>2.04</v>
      </c>
      <c r="AO1632" s="134">
        <v>0.248</v>
      </c>
      <c r="AP1632" s="134"/>
      <c r="AQ1632" s="134"/>
      <c r="AR1632" s="134"/>
      <c r="AS1632" s="134"/>
      <c r="AT1632" s="133" t="s">
        <v>9557</v>
      </c>
      <c r="AU1632" s="133" t="s">
        <v>1760</v>
      </c>
      <c r="AV1632" s="133" t="s">
        <v>9597</v>
      </c>
      <c r="AW1632" s="133" t="s">
        <v>9629</v>
      </c>
    </row>
    <row r="1633" spans="1:49" x14ac:dyDescent="0.25">
      <c r="A1633" s="80" t="s">
        <v>1776</v>
      </c>
      <c r="B1633" s="80" t="s">
        <v>1805</v>
      </c>
      <c r="C1633" s="80" t="s">
        <v>10600</v>
      </c>
      <c r="D1633" s="80" t="s">
        <v>10601</v>
      </c>
      <c r="E1633" s="80" t="s">
        <v>1811</v>
      </c>
      <c r="F1633" s="80" t="s">
        <v>10602</v>
      </c>
      <c r="G1633" s="80" t="s">
        <v>9685</v>
      </c>
      <c r="H1633" s="80" t="s">
        <v>10603</v>
      </c>
      <c r="I1633" s="80" t="s">
        <v>5376</v>
      </c>
      <c r="K1633" s="80" t="s">
        <v>13933</v>
      </c>
      <c r="L1633" s="80" t="s">
        <v>1201</v>
      </c>
      <c r="M1633" s="80" t="s">
        <v>2931</v>
      </c>
      <c r="N1633" s="80" t="s">
        <v>3451</v>
      </c>
      <c r="O1633" s="80" t="s">
        <v>3859</v>
      </c>
      <c r="P1633" s="80" t="s">
        <v>5040</v>
      </c>
      <c r="Q1633" s="80" t="s">
        <v>5374</v>
      </c>
      <c r="R1633" s="80" t="s">
        <v>6519</v>
      </c>
      <c r="S1633" s="80" t="s">
        <v>1760</v>
      </c>
      <c r="T1633" s="80" t="s">
        <v>1757</v>
      </c>
      <c r="U1633" s="110">
        <v>8.9</v>
      </c>
      <c r="V1633" s="110">
        <v>53.4</v>
      </c>
      <c r="W1633" s="91">
        <v>3.1150000000000002</v>
      </c>
      <c r="X1633" s="91">
        <v>37.380000000000003</v>
      </c>
      <c r="Y1633" s="110" t="s">
        <v>7087</v>
      </c>
      <c r="Z1633" s="110" t="s">
        <v>1</v>
      </c>
      <c r="AB1633" s="133" t="s">
        <v>8229</v>
      </c>
      <c r="AC1633" s="133" t="s">
        <v>8229</v>
      </c>
      <c r="AD1633" s="133" t="s">
        <v>1759</v>
      </c>
      <c r="AE1633" s="79">
        <v>12</v>
      </c>
      <c r="AF1633" s="79" t="s">
        <v>11315</v>
      </c>
      <c r="AG1633" s="134">
        <v>1.25</v>
      </c>
      <c r="AH1633" s="134">
        <v>12.125</v>
      </c>
      <c r="AI1633" s="134">
        <v>9.25</v>
      </c>
      <c r="AJ1633" s="134">
        <v>0.438</v>
      </c>
      <c r="AK1633" s="134">
        <v>14</v>
      </c>
      <c r="AL1633" s="134">
        <v>12.563000000000001</v>
      </c>
      <c r="AM1633" s="134">
        <v>10.125</v>
      </c>
      <c r="AN1633" s="134">
        <v>6.1159999999999997</v>
      </c>
      <c r="AO1633" s="134">
        <v>1.0309999999999999</v>
      </c>
      <c r="AP1633" s="134"/>
      <c r="AQ1633" s="134"/>
      <c r="AR1633" s="134">
        <v>9.25</v>
      </c>
      <c r="AS1633" s="134"/>
      <c r="AT1633" s="133" t="s">
        <v>7075</v>
      </c>
      <c r="AU1633" s="133" t="s">
        <v>1764</v>
      </c>
      <c r="AV1633" s="133" t="s">
        <v>9603</v>
      </c>
      <c r="AW1633" s="133" t="s">
        <v>9630</v>
      </c>
    </row>
    <row r="1634" spans="1:49" x14ac:dyDescent="0.25">
      <c r="A1634" s="80" t="s">
        <v>1779</v>
      </c>
      <c r="B1634" s="80" t="s">
        <v>1789</v>
      </c>
      <c r="C1634" s="80" t="s">
        <v>9780</v>
      </c>
      <c r="D1634" s="80" t="s">
        <v>9730</v>
      </c>
      <c r="E1634" s="80" t="s">
        <v>1771</v>
      </c>
      <c r="F1634" s="80" t="s">
        <v>9731</v>
      </c>
      <c r="G1634" s="80" t="s">
        <v>9668</v>
      </c>
      <c r="H1634" s="80" t="s">
        <v>9732</v>
      </c>
      <c r="I1634" s="80" t="s">
        <v>5377</v>
      </c>
      <c r="K1634" s="80" t="s">
        <v>1820</v>
      </c>
      <c r="L1634" s="80" t="s">
        <v>1150</v>
      </c>
      <c r="M1634" s="80" t="s">
        <v>2895</v>
      </c>
      <c r="N1634" s="80" t="s">
        <v>3444</v>
      </c>
      <c r="O1634" s="80" t="s">
        <v>3547</v>
      </c>
      <c r="P1634" s="80" t="s">
        <v>5003</v>
      </c>
      <c r="Q1634" s="80" t="s">
        <v>5374</v>
      </c>
      <c r="R1634" s="80" t="s">
        <v>6482</v>
      </c>
      <c r="S1634" s="80" t="s">
        <v>1765</v>
      </c>
      <c r="T1634" s="80" t="s">
        <v>1757</v>
      </c>
      <c r="U1634" s="110">
        <v>6.2</v>
      </c>
      <c r="V1634" s="110">
        <v>37.200000000000003</v>
      </c>
      <c r="W1634" s="91">
        <v>1.55</v>
      </c>
      <c r="X1634" s="91">
        <v>18.600000000000001</v>
      </c>
      <c r="Y1634" s="110" t="s">
        <v>7087</v>
      </c>
      <c r="Z1634" s="110" t="s">
        <v>1</v>
      </c>
      <c r="AB1634" s="133" t="s">
        <v>8192</v>
      </c>
      <c r="AC1634" s="133" t="s">
        <v>8192</v>
      </c>
      <c r="AD1634" s="133" t="s">
        <v>1759</v>
      </c>
      <c r="AE1634" s="79">
        <v>12</v>
      </c>
      <c r="AF1634" s="79" t="s">
        <v>11113</v>
      </c>
      <c r="AG1634" s="134">
        <v>0.625</v>
      </c>
      <c r="AH1634" s="134">
        <v>6.5</v>
      </c>
      <c r="AI1634" s="134">
        <v>6.5</v>
      </c>
      <c r="AJ1634" s="134">
        <v>0.13900000000000001</v>
      </c>
      <c r="AK1634" s="134">
        <v>10.845000000000001</v>
      </c>
      <c r="AL1634" s="134">
        <v>6.8449999999999998</v>
      </c>
      <c r="AM1634" s="134">
        <v>6.8150000000000004</v>
      </c>
      <c r="AN1634" s="134">
        <v>1.9610000000000001</v>
      </c>
      <c r="AO1634" s="134">
        <v>0.29299999999999998</v>
      </c>
      <c r="AP1634" s="134">
        <v>5.5E-2</v>
      </c>
      <c r="AQ1634" s="134">
        <v>12.875</v>
      </c>
      <c r="AR1634" s="134">
        <v>12.75</v>
      </c>
      <c r="AS1634" s="134">
        <v>8.9999999999999993E-3</v>
      </c>
      <c r="AT1634" s="133" t="s">
        <v>1761</v>
      </c>
      <c r="AU1634" s="133" t="s">
        <v>7077</v>
      </c>
      <c r="AV1634" s="133" t="s">
        <v>9601</v>
      </c>
      <c r="AW1634" s="133" t="s">
        <v>9630</v>
      </c>
    </row>
    <row r="1635" spans="1:49" x14ac:dyDescent="0.25">
      <c r="A1635" s="80" t="s">
        <v>1798</v>
      </c>
      <c r="B1635" s="80" t="s">
        <v>1784</v>
      </c>
      <c r="C1635" s="80" t="s">
        <v>10406</v>
      </c>
      <c r="D1635" s="80" t="s">
        <v>10407</v>
      </c>
      <c r="E1635" s="80" t="s">
        <v>7072</v>
      </c>
      <c r="F1635" s="80" t="s">
        <v>10408</v>
      </c>
      <c r="G1635" s="80" t="s">
        <v>9685</v>
      </c>
      <c r="H1635" s="80" t="s">
        <v>10409</v>
      </c>
      <c r="I1635" s="80" t="s">
        <v>1798</v>
      </c>
      <c r="K1635" s="80" t="s">
        <v>13936</v>
      </c>
      <c r="L1635" s="80" t="s">
        <v>1380</v>
      </c>
      <c r="M1635" s="80" t="s">
        <v>2655</v>
      </c>
      <c r="N1635" s="80" t="s">
        <v>3425</v>
      </c>
      <c r="O1635" s="80" t="s">
        <v>3761</v>
      </c>
      <c r="P1635" s="80" t="s">
        <v>4763</v>
      </c>
      <c r="Q1635" s="80" t="s">
        <v>1798</v>
      </c>
      <c r="R1635" s="80" t="s">
        <v>6223</v>
      </c>
      <c r="S1635" s="80" t="s">
        <v>1767</v>
      </c>
      <c r="T1635" s="80" t="s">
        <v>1757</v>
      </c>
      <c r="U1635" s="110">
        <v>12.6</v>
      </c>
      <c r="V1635" s="110">
        <v>75.599999999999994</v>
      </c>
      <c r="W1635" s="91">
        <v>5.8464</v>
      </c>
      <c r="X1635" s="91">
        <v>70.156800000000004</v>
      </c>
      <c r="Y1635" s="110" t="s">
        <v>14932</v>
      </c>
      <c r="Z1635" s="110" t="s">
        <v>1</v>
      </c>
      <c r="AB1635" s="133" t="s">
        <v>7933</v>
      </c>
      <c r="AC1635" s="133" t="s">
        <v>7933</v>
      </c>
      <c r="AD1635" s="133" t="s">
        <v>1759</v>
      </c>
      <c r="AE1635" s="79">
        <v>12</v>
      </c>
      <c r="AF1635" s="79" t="s">
        <v>11266</v>
      </c>
      <c r="AG1635" s="134">
        <v>1.25</v>
      </c>
      <c r="AH1635" s="134">
        <v>10.25</v>
      </c>
      <c r="AI1635" s="134">
        <v>10.25</v>
      </c>
      <c r="AJ1635" s="134">
        <v>1.2</v>
      </c>
      <c r="AK1635" s="134">
        <v>15</v>
      </c>
      <c r="AL1635" s="134">
        <v>11.5</v>
      </c>
      <c r="AM1635" s="134">
        <v>10.75</v>
      </c>
      <c r="AN1635" s="134">
        <v>15</v>
      </c>
      <c r="AO1635" s="134">
        <v>1.073</v>
      </c>
      <c r="AP1635" s="134">
        <v>0.5</v>
      </c>
      <c r="AQ1635" s="134">
        <v>10.25</v>
      </c>
      <c r="AR1635" s="134">
        <v>10.25</v>
      </c>
      <c r="AS1635" s="134">
        <v>1.41</v>
      </c>
      <c r="AT1635" s="133" t="s">
        <v>1783</v>
      </c>
      <c r="AU1635" s="133" t="s">
        <v>1764</v>
      </c>
      <c r="AV1635" s="133" t="s">
        <v>9605</v>
      </c>
      <c r="AW1635" s="133" t="s">
        <v>9629</v>
      </c>
    </row>
    <row r="1636" spans="1:49" x14ac:dyDescent="0.25">
      <c r="A1636" s="80" t="s">
        <v>1776</v>
      </c>
      <c r="B1636" s="80" t="s">
        <v>1805</v>
      </c>
      <c r="C1636" s="80" t="s">
        <v>10600</v>
      </c>
      <c r="D1636" s="80" t="s">
        <v>10601</v>
      </c>
      <c r="E1636" s="80" t="s">
        <v>1811</v>
      </c>
      <c r="F1636" s="80" t="s">
        <v>10602</v>
      </c>
      <c r="G1636" s="80" t="s">
        <v>9685</v>
      </c>
      <c r="H1636" s="80" t="s">
        <v>10603</v>
      </c>
      <c r="I1636" s="80" t="s">
        <v>5376</v>
      </c>
      <c r="K1636" s="80" t="s">
        <v>13933</v>
      </c>
      <c r="L1636" s="80" t="s">
        <v>1126</v>
      </c>
      <c r="M1636" s="80" t="s">
        <v>2932</v>
      </c>
      <c r="N1636" s="80" t="s">
        <v>3404</v>
      </c>
      <c r="O1636" s="80" t="s">
        <v>3859</v>
      </c>
      <c r="P1636" s="80" t="s">
        <v>5041</v>
      </c>
      <c r="Q1636" s="80" t="s">
        <v>5374</v>
      </c>
      <c r="R1636" s="80" t="s">
        <v>6520</v>
      </c>
      <c r="S1636" s="80" t="s">
        <v>1760</v>
      </c>
      <c r="T1636" s="80" t="s">
        <v>1757</v>
      </c>
      <c r="U1636" s="110">
        <v>8.9</v>
      </c>
      <c r="V1636" s="110">
        <v>53.4</v>
      </c>
      <c r="W1636" s="91">
        <v>3.1150000000000002</v>
      </c>
      <c r="X1636" s="91">
        <v>37.380000000000003</v>
      </c>
      <c r="Y1636" s="110" t="s">
        <v>7087</v>
      </c>
      <c r="Z1636" s="110" t="s">
        <v>1</v>
      </c>
      <c r="AB1636" s="133" t="s">
        <v>8230</v>
      </c>
      <c r="AC1636" s="133" t="s">
        <v>8230</v>
      </c>
      <c r="AD1636" s="133" t="s">
        <v>1759</v>
      </c>
      <c r="AE1636" s="79">
        <v>12</v>
      </c>
      <c r="AF1636" s="79" t="s">
        <v>11315</v>
      </c>
      <c r="AG1636" s="134">
        <v>1.25</v>
      </c>
      <c r="AH1636" s="134">
        <v>12.125</v>
      </c>
      <c r="AI1636" s="134">
        <v>9.25</v>
      </c>
      <c r="AJ1636" s="134">
        <v>0.438</v>
      </c>
      <c r="AK1636" s="134">
        <v>14</v>
      </c>
      <c r="AL1636" s="134">
        <v>12.563000000000001</v>
      </c>
      <c r="AM1636" s="134">
        <v>10.125</v>
      </c>
      <c r="AN1636" s="134">
        <v>6.1159999999999997</v>
      </c>
      <c r="AO1636" s="134">
        <v>1.0309999999999999</v>
      </c>
      <c r="AP1636" s="134"/>
      <c r="AQ1636" s="134"/>
      <c r="AR1636" s="134">
        <v>9.25</v>
      </c>
      <c r="AS1636" s="134"/>
      <c r="AT1636" s="133" t="s">
        <v>7075</v>
      </c>
      <c r="AU1636" s="133" t="s">
        <v>1764</v>
      </c>
      <c r="AV1636" s="133" t="s">
        <v>9603</v>
      </c>
      <c r="AW1636" s="133" t="s">
        <v>9630</v>
      </c>
    </row>
    <row r="1637" spans="1:49" x14ac:dyDescent="0.25">
      <c r="A1637" s="80" t="s">
        <v>1779</v>
      </c>
      <c r="B1637" s="80" t="s">
        <v>1796</v>
      </c>
      <c r="C1637" s="80" t="s">
        <v>10624</v>
      </c>
      <c r="D1637" s="80" t="s">
        <v>10625</v>
      </c>
      <c r="E1637" s="80" t="s">
        <v>7086</v>
      </c>
      <c r="F1637" s="80" t="s">
        <v>10626</v>
      </c>
      <c r="G1637" s="80" t="s">
        <v>9705</v>
      </c>
      <c r="H1637" s="80" t="s">
        <v>10627</v>
      </c>
      <c r="I1637" s="80" t="s">
        <v>9635</v>
      </c>
      <c r="K1637" s="80" t="s">
        <v>12331</v>
      </c>
      <c r="L1637" s="80" t="s">
        <v>1634</v>
      </c>
      <c r="M1637" s="80" t="s">
        <v>3167</v>
      </c>
      <c r="N1637" s="80" t="s">
        <v>3469</v>
      </c>
      <c r="O1637" s="80" t="s">
        <v>3980</v>
      </c>
      <c r="P1637" s="80" t="s">
        <v>12445</v>
      </c>
      <c r="Q1637" s="80" t="s">
        <v>5374</v>
      </c>
      <c r="R1637" s="80" t="s">
        <v>6760</v>
      </c>
      <c r="S1637" s="80" t="s">
        <v>1759</v>
      </c>
      <c r="T1637" s="80" t="s">
        <v>1757</v>
      </c>
      <c r="U1637" s="110">
        <v>10.75</v>
      </c>
      <c r="V1637" s="110">
        <v>64.5</v>
      </c>
      <c r="W1637" s="91">
        <v>4.6762499999999996</v>
      </c>
      <c r="X1637" s="91">
        <v>56.115000000000002</v>
      </c>
      <c r="Y1637" s="110" t="s">
        <v>14932</v>
      </c>
      <c r="Z1637" s="110" t="s">
        <v>1</v>
      </c>
      <c r="AB1637" s="133" t="s">
        <v>8470</v>
      </c>
      <c r="AC1637" s="133" t="s">
        <v>9479</v>
      </c>
      <c r="AD1637" s="133" t="s">
        <v>1758</v>
      </c>
      <c r="AE1637" s="79">
        <v>72</v>
      </c>
      <c r="AF1637" s="79" t="s">
        <v>12118</v>
      </c>
      <c r="AG1637" s="134">
        <v>0.2</v>
      </c>
      <c r="AH1637" s="134">
        <v>8.5</v>
      </c>
      <c r="AI1637" s="134">
        <v>9.5</v>
      </c>
      <c r="AJ1637" s="134">
        <v>9.4E-2</v>
      </c>
      <c r="AK1637" s="134">
        <v>10</v>
      </c>
      <c r="AL1637" s="134">
        <v>9</v>
      </c>
      <c r="AM1637" s="134">
        <v>1.7</v>
      </c>
      <c r="AN1637" s="134">
        <v>1.17</v>
      </c>
      <c r="AO1637" s="134">
        <v>8.8999999999999996E-2</v>
      </c>
      <c r="AP1637" s="134"/>
      <c r="AQ1637" s="134"/>
      <c r="AR1637" s="134"/>
      <c r="AS1637" s="134"/>
      <c r="AT1637" s="133" t="s">
        <v>7076</v>
      </c>
      <c r="AU1637" s="133" t="s">
        <v>9567</v>
      </c>
      <c r="AV1637" s="133" t="s">
        <v>9597</v>
      </c>
      <c r="AW1637" s="133" t="s">
        <v>9629</v>
      </c>
    </row>
    <row r="1638" spans="1:49" x14ac:dyDescent="0.25">
      <c r="A1638" s="80" t="s">
        <v>1779</v>
      </c>
      <c r="B1638" s="80" t="s">
        <v>1789</v>
      </c>
      <c r="C1638" s="80" t="s">
        <v>9564</v>
      </c>
      <c r="D1638" s="80" t="s">
        <v>9742</v>
      </c>
      <c r="E1638" s="80" t="s">
        <v>1771</v>
      </c>
      <c r="F1638" s="80" t="s">
        <v>9743</v>
      </c>
      <c r="G1638" s="80" t="s">
        <v>9744</v>
      </c>
      <c r="H1638" s="80" t="s">
        <v>9732</v>
      </c>
      <c r="I1638" s="80" t="s">
        <v>5377</v>
      </c>
      <c r="K1638" s="80" t="s">
        <v>1820</v>
      </c>
      <c r="L1638" s="80" t="s">
        <v>976</v>
      </c>
      <c r="M1638" s="80" t="s">
        <v>2897</v>
      </c>
      <c r="N1638" s="80" t="s">
        <v>3444</v>
      </c>
      <c r="O1638" s="80" t="s">
        <v>3537</v>
      </c>
      <c r="P1638" s="80" t="s">
        <v>5005</v>
      </c>
      <c r="Q1638" s="80" t="s">
        <v>5374</v>
      </c>
      <c r="R1638" s="80" t="s">
        <v>6484</v>
      </c>
      <c r="S1638" s="80" t="s">
        <v>1765</v>
      </c>
      <c r="T1638" s="80" t="s">
        <v>1757</v>
      </c>
      <c r="U1638" s="110">
        <v>5.05</v>
      </c>
      <c r="V1638" s="110">
        <v>30.3</v>
      </c>
      <c r="W1638" s="91">
        <v>1.2625</v>
      </c>
      <c r="X1638" s="91">
        <v>15.15</v>
      </c>
      <c r="Y1638" s="110" t="s">
        <v>7087</v>
      </c>
      <c r="Z1638" s="110" t="s">
        <v>1</v>
      </c>
      <c r="AB1638" s="133" t="s">
        <v>8194</v>
      </c>
      <c r="AC1638" s="133" t="s">
        <v>8194</v>
      </c>
      <c r="AD1638" s="133" t="s">
        <v>1759</v>
      </c>
      <c r="AE1638" s="79">
        <v>12</v>
      </c>
      <c r="AF1638" s="79" t="s">
        <v>11127</v>
      </c>
      <c r="AG1638" s="134">
        <v>0.625</v>
      </c>
      <c r="AH1638" s="134">
        <v>5</v>
      </c>
      <c r="AI1638" s="134">
        <v>5</v>
      </c>
      <c r="AJ1638" s="134">
        <v>0.09</v>
      </c>
      <c r="AK1638" s="134">
        <v>10.125</v>
      </c>
      <c r="AL1638" s="134">
        <v>5.375</v>
      </c>
      <c r="AM1638" s="134">
        <v>5.5</v>
      </c>
      <c r="AN1638" s="134">
        <v>1.25</v>
      </c>
      <c r="AO1638" s="134">
        <v>0.17299999999999999</v>
      </c>
      <c r="AP1638" s="134">
        <v>5.5E-2</v>
      </c>
      <c r="AQ1638" s="134">
        <v>10</v>
      </c>
      <c r="AR1638" s="134">
        <v>10</v>
      </c>
      <c r="AS1638" s="134">
        <v>6.0000000000000001E-3</v>
      </c>
      <c r="AT1638" s="133" t="s">
        <v>1768</v>
      </c>
      <c r="AU1638" s="133" t="s">
        <v>1760</v>
      </c>
      <c r="AV1638" s="133" t="s">
        <v>9601</v>
      </c>
      <c r="AW1638" s="133" t="s">
        <v>9630</v>
      </c>
    </row>
    <row r="1639" spans="1:49" x14ac:dyDescent="0.25">
      <c r="A1639" s="80" t="s">
        <v>1798</v>
      </c>
      <c r="B1639" s="80" t="s">
        <v>1784</v>
      </c>
      <c r="C1639" s="80" t="s">
        <v>10410</v>
      </c>
      <c r="D1639" s="80" t="s">
        <v>10411</v>
      </c>
      <c r="E1639" s="80" t="s">
        <v>7072</v>
      </c>
      <c r="F1639" s="80" t="s">
        <v>10412</v>
      </c>
      <c r="G1639" s="80" t="s">
        <v>9677</v>
      </c>
      <c r="H1639" s="80" t="s">
        <v>10413</v>
      </c>
      <c r="I1639" s="80" t="s">
        <v>1798</v>
      </c>
      <c r="K1639" s="80" t="s">
        <v>13936</v>
      </c>
      <c r="L1639" s="80" t="s">
        <v>859</v>
      </c>
      <c r="M1639" s="80" t="s">
        <v>2656</v>
      </c>
      <c r="N1639" s="80" t="s">
        <v>3425</v>
      </c>
      <c r="O1639" s="80" t="s">
        <v>3762</v>
      </c>
      <c r="P1639" s="80" t="s">
        <v>4764</v>
      </c>
      <c r="Q1639" s="80" t="s">
        <v>1798</v>
      </c>
      <c r="R1639" s="80" t="s">
        <v>6224</v>
      </c>
      <c r="S1639" s="80" t="s">
        <v>1767</v>
      </c>
      <c r="T1639" s="80" t="s">
        <v>1757</v>
      </c>
      <c r="U1639" s="110">
        <v>11.3</v>
      </c>
      <c r="V1639" s="110">
        <v>67.8</v>
      </c>
      <c r="W1639" s="91">
        <v>5.2431999999999999</v>
      </c>
      <c r="X1639" s="91">
        <v>62.918399999999998</v>
      </c>
      <c r="Y1639" s="110" t="s">
        <v>14932</v>
      </c>
      <c r="Z1639" s="110" t="s">
        <v>1</v>
      </c>
      <c r="AB1639" s="133" t="s">
        <v>7934</v>
      </c>
      <c r="AC1639" s="133" t="s">
        <v>7934</v>
      </c>
      <c r="AD1639" s="133" t="s">
        <v>1759</v>
      </c>
      <c r="AE1639" s="79">
        <v>12</v>
      </c>
      <c r="AF1639" s="79" t="s">
        <v>11267</v>
      </c>
      <c r="AG1639" s="134">
        <v>1</v>
      </c>
      <c r="AH1639" s="134">
        <v>9</v>
      </c>
      <c r="AI1639" s="134">
        <v>9</v>
      </c>
      <c r="AJ1639" s="134">
        <v>0.94399999999999995</v>
      </c>
      <c r="AK1639" s="134">
        <v>13</v>
      </c>
      <c r="AL1639" s="134">
        <v>9.5</v>
      </c>
      <c r="AM1639" s="134">
        <v>9.5</v>
      </c>
      <c r="AN1639" s="134">
        <v>11.8</v>
      </c>
      <c r="AO1639" s="134">
        <v>0.67900000000000005</v>
      </c>
      <c r="AP1639" s="134">
        <v>0.5</v>
      </c>
      <c r="AQ1639" s="134">
        <v>9</v>
      </c>
      <c r="AR1639" s="134">
        <v>9</v>
      </c>
      <c r="AS1639" s="134">
        <v>0.84399999999999997</v>
      </c>
      <c r="AT1639" s="133" t="s">
        <v>1771</v>
      </c>
      <c r="AU1639" s="133" t="s">
        <v>7065</v>
      </c>
      <c r="AV1639" s="133" t="s">
        <v>9605</v>
      </c>
      <c r="AW1639" s="133" t="s">
        <v>9629</v>
      </c>
    </row>
    <row r="1640" spans="1:49" x14ac:dyDescent="0.25">
      <c r="A1640" s="80" t="s">
        <v>1779</v>
      </c>
      <c r="B1640" s="80" t="s">
        <v>1780</v>
      </c>
      <c r="C1640" s="80" t="s">
        <v>10648</v>
      </c>
      <c r="D1640" s="80" t="s">
        <v>10649</v>
      </c>
      <c r="E1640" s="80" t="s">
        <v>1781</v>
      </c>
      <c r="F1640" s="80" t="s">
        <v>10650</v>
      </c>
      <c r="G1640" s="80" t="s">
        <v>9685</v>
      </c>
      <c r="H1640" s="80" t="s">
        <v>10651</v>
      </c>
      <c r="I1640" s="80" t="s">
        <v>5375</v>
      </c>
      <c r="K1640" s="80" t="s">
        <v>13934</v>
      </c>
      <c r="L1640" s="80" t="s">
        <v>1128</v>
      </c>
      <c r="M1640" s="80" t="s">
        <v>2936</v>
      </c>
      <c r="N1640" s="80" t="s">
        <v>3364</v>
      </c>
      <c r="O1640" s="80" t="s">
        <v>3888</v>
      </c>
      <c r="P1640" s="80" t="s">
        <v>1</v>
      </c>
      <c r="Q1640" s="80" t="s">
        <v>5375</v>
      </c>
      <c r="R1640" s="80" t="s">
        <v>6524</v>
      </c>
      <c r="S1640" s="80" t="s">
        <v>1760</v>
      </c>
      <c r="T1640" s="80" t="s">
        <v>1757</v>
      </c>
      <c r="U1640" s="110">
        <v>8.9</v>
      </c>
      <c r="V1640" s="110">
        <v>53.4</v>
      </c>
      <c r="W1640" s="91">
        <v>2.54</v>
      </c>
      <c r="X1640" s="91">
        <v>30.48</v>
      </c>
      <c r="Y1640" s="110" t="s">
        <v>7087</v>
      </c>
      <c r="Z1640" s="110" t="s">
        <v>1</v>
      </c>
      <c r="AB1640" s="133" t="s">
        <v>8234</v>
      </c>
      <c r="AC1640" s="133" t="s">
        <v>8234</v>
      </c>
      <c r="AD1640" s="133" t="s">
        <v>1759</v>
      </c>
      <c r="AE1640" s="79">
        <v>12</v>
      </c>
      <c r="AF1640" s="79" t="s">
        <v>11315</v>
      </c>
      <c r="AG1640" s="134">
        <v>1.25</v>
      </c>
      <c r="AH1640" s="134">
        <v>12.125</v>
      </c>
      <c r="AI1640" s="134">
        <v>9.25</v>
      </c>
      <c r="AJ1640" s="134">
        <v>0.438</v>
      </c>
      <c r="AK1640" s="134">
        <v>14</v>
      </c>
      <c r="AL1640" s="134">
        <v>12.5</v>
      </c>
      <c r="AM1640" s="134">
        <v>9.875</v>
      </c>
      <c r="AN1640" s="134">
        <v>6.1660000000000004</v>
      </c>
      <c r="AO1640" s="134">
        <v>1</v>
      </c>
      <c r="AP1640" s="134">
        <v>0.5</v>
      </c>
      <c r="AQ1640" s="134">
        <v>12</v>
      </c>
      <c r="AR1640" s="134">
        <v>9.25</v>
      </c>
      <c r="AS1640" s="134"/>
      <c r="AT1640" s="133" t="s">
        <v>7075</v>
      </c>
      <c r="AU1640" s="133" t="s">
        <v>1764</v>
      </c>
      <c r="AV1640" s="133" t="s">
        <v>9603</v>
      </c>
      <c r="AW1640" s="133" t="s">
        <v>9630</v>
      </c>
    </row>
    <row r="1641" spans="1:49" x14ac:dyDescent="0.25">
      <c r="A1641" s="80" t="s">
        <v>1779</v>
      </c>
      <c r="B1641" s="80" t="s">
        <v>1796</v>
      </c>
      <c r="C1641" s="80" t="s">
        <v>10581</v>
      </c>
      <c r="D1641" s="80" t="s">
        <v>10582</v>
      </c>
      <c r="E1641" s="80" t="s">
        <v>1787</v>
      </c>
      <c r="F1641" s="80" t="s">
        <v>10583</v>
      </c>
      <c r="G1641" s="80" t="s">
        <v>9947</v>
      </c>
      <c r="H1641" s="80" t="s">
        <v>10584</v>
      </c>
      <c r="I1641" s="80" t="s">
        <v>9635</v>
      </c>
      <c r="K1641" s="80" t="s">
        <v>12331</v>
      </c>
      <c r="L1641" s="80" t="s">
        <v>1635</v>
      </c>
      <c r="M1641" s="80" t="s">
        <v>3168</v>
      </c>
      <c r="N1641" s="80" t="s">
        <v>3469</v>
      </c>
      <c r="O1641" s="80" t="s">
        <v>3887</v>
      </c>
      <c r="P1641" s="80" t="s">
        <v>12447</v>
      </c>
      <c r="Q1641" s="80" t="s">
        <v>5374</v>
      </c>
      <c r="R1641" s="80" t="s">
        <v>6761</v>
      </c>
      <c r="S1641" s="80" t="s">
        <v>1760</v>
      </c>
      <c r="T1641" s="80" t="s">
        <v>1757</v>
      </c>
      <c r="U1641" s="110">
        <v>4.9000000000000004</v>
      </c>
      <c r="V1641" s="110">
        <v>29.4</v>
      </c>
      <c r="W1641" s="91">
        <v>1.8374999999999999</v>
      </c>
      <c r="X1641" s="91">
        <v>22.05</v>
      </c>
      <c r="Y1641" s="110" t="s">
        <v>7087</v>
      </c>
      <c r="Z1641" s="110" t="s">
        <v>1</v>
      </c>
      <c r="AB1641" s="133" t="s">
        <v>8471</v>
      </c>
      <c r="AC1641" s="133" t="s">
        <v>9480</v>
      </c>
      <c r="AD1641" s="133" t="s">
        <v>1757</v>
      </c>
      <c r="AE1641" s="79">
        <v>144</v>
      </c>
      <c r="AF1641" s="79" t="s">
        <v>11288</v>
      </c>
      <c r="AG1641" s="134">
        <v>0.125</v>
      </c>
      <c r="AH1641" s="134">
        <v>6.75</v>
      </c>
      <c r="AI1641" s="134">
        <v>11</v>
      </c>
      <c r="AJ1641" s="134">
        <v>0.11799999999999999</v>
      </c>
      <c r="AK1641" s="134">
        <v>11</v>
      </c>
      <c r="AL1641" s="134">
        <v>7</v>
      </c>
      <c r="AM1641" s="134">
        <v>1.5</v>
      </c>
      <c r="AN1641" s="134">
        <v>1.47</v>
      </c>
      <c r="AO1641" s="134">
        <v>6.7000000000000004E-2</v>
      </c>
      <c r="AP1641" s="134"/>
      <c r="AQ1641" s="134"/>
      <c r="AR1641" s="134"/>
      <c r="AS1641" s="134"/>
      <c r="AT1641" s="133" t="s">
        <v>1762</v>
      </c>
      <c r="AU1641" s="133" t="s">
        <v>1775</v>
      </c>
      <c r="AV1641" s="133" t="s">
        <v>9616</v>
      </c>
      <c r="AW1641" s="133" t="s">
        <v>9632</v>
      </c>
    </row>
    <row r="1642" spans="1:49" x14ac:dyDescent="0.25">
      <c r="A1642" s="80" t="s">
        <v>1779</v>
      </c>
      <c r="B1642" s="80" t="s">
        <v>1789</v>
      </c>
      <c r="C1642" s="80" t="s">
        <v>9790</v>
      </c>
      <c r="D1642" s="80" t="s">
        <v>9791</v>
      </c>
      <c r="E1642" s="80" t="s">
        <v>1792</v>
      </c>
      <c r="F1642" s="80" t="s">
        <v>9792</v>
      </c>
      <c r="G1642" s="80" t="s">
        <v>9726</v>
      </c>
      <c r="H1642" s="80" t="s">
        <v>9793</v>
      </c>
      <c r="I1642" s="80" t="s">
        <v>5377</v>
      </c>
      <c r="K1642" s="80" t="s">
        <v>1820</v>
      </c>
      <c r="L1642" s="80" t="s">
        <v>1151</v>
      </c>
      <c r="M1642" s="80" t="s">
        <v>2899</v>
      </c>
      <c r="N1642" s="80" t="s">
        <v>3444</v>
      </c>
      <c r="O1642" s="80" t="s">
        <v>3673</v>
      </c>
      <c r="P1642" s="80" t="s">
        <v>5007</v>
      </c>
      <c r="Q1642" s="80" t="s">
        <v>5374</v>
      </c>
      <c r="R1642" s="80" t="s">
        <v>6486</v>
      </c>
      <c r="S1642" s="80" t="s">
        <v>1760</v>
      </c>
      <c r="T1642" s="80" t="s">
        <v>1757</v>
      </c>
      <c r="U1642" s="110">
        <v>5.7</v>
      </c>
      <c r="V1642" s="110">
        <v>34.200000000000003</v>
      </c>
      <c r="W1642" s="91">
        <v>1.8952500000000001</v>
      </c>
      <c r="X1642" s="91">
        <v>22.742999999999999</v>
      </c>
      <c r="Y1642" s="110" t="s">
        <v>14933</v>
      </c>
      <c r="Z1642" s="110" t="s">
        <v>1</v>
      </c>
      <c r="AB1642" s="133" t="s">
        <v>8196</v>
      </c>
      <c r="AC1642" s="133" t="s">
        <v>9348</v>
      </c>
      <c r="AD1642" s="133" t="s">
        <v>1760</v>
      </c>
      <c r="AE1642" s="79">
        <v>96</v>
      </c>
      <c r="AF1642" s="79" t="s">
        <v>11326</v>
      </c>
      <c r="AG1642" s="134">
        <v>2.95</v>
      </c>
      <c r="AH1642" s="134">
        <v>2.95</v>
      </c>
      <c r="AI1642" s="134">
        <v>5.12</v>
      </c>
      <c r="AJ1642" s="134">
        <v>0.126</v>
      </c>
      <c r="AK1642" s="134">
        <v>9.25</v>
      </c>
      <c r="AL1642" s="134">
        <v>6.3</v>
      </c>
      <c r="AM1642" s="134">
        <v>7.28</v>
      </c>
      <c r="AN1642" s="134">
        <v>1.57</v>
      </c>
      <c r="AO1642" s="134">
        <v>0.246</v>
      </c>
      <c r="AP1642" s="134">
        <v>2.875</v>
      </c>
      <c r="AQ1642" s="134">
        <v>2.875</v>
      </c>
      <c r="AR1642" s="134">
        <v>3.375</v>
      </c>
      <c r="AS1642" s="134"/>
      <c r="AT1642" s="133" t="s">
        <v>1775</v>
      </c>
      <c r="AU1642" s="133" t="s">
        <v>1758</v>
      </c>
      <c r="AV1642" s="133" t="s">
        <v>9608</v>
      </c>
      <c r="AW1642" s="133" t="s">
        <v>9629</v>
      </c>
    </row>
    <row r="1643" spans="1:49" x14ac:dyDescent="0.25">
      <c r="A1643" s="80" t="s">
        <v>1798</v>
      </c>
      <c r="B1643" s="80" t="s">
        <v>1784</v>
      </c>
      <c r="C1643" s="80" t="s">
        <v>10414</v>
      </c>
      <c r="D1643" s="80" t="s">
        <v>10415</v>
      </c>
      <c r="E1643" s="80" t="s">
        <v>7072</v>
      </c>
      <c r="F1643" s="80" t="s">
        <v>10416</v>
      </c>
      <c r="G1643" s="80" t="s">
        <v>9695</v>
      </c>
      <c r="H1643" s="80" t="s">
        <v>10417</v>
      </c>
      <c r="I1643" s="80" t="s">
        <v>1798</v>
      </c>
      <c r="K1643" s="80" t="s">
        <v>13936</v>
      </c>
      <c r="L1643" s="80" t="s">
        <v>1381</v>
      </c>
      <c r="M1643" s="80" t="s">
        <v>2658</v>
      </c>
      <c r="N1643" s="80" t="s">
        <v>3425</v>
      </c>
      <c r="O1643" s="80" t="s">
        <v>3763</v>
      </c>
      <c r="P1643" s="80" t="s">
        <v>4766</v>
      </c>
      <c r="Q1643" s="80" t="s">
        <v>1798</v>
      </c>
      <c r="R1643" s="80" t="s">
        <v>6226</v>
      </c>
      <c r="S1643" s="80" t="s">
        <v>1767</v>
      </c>
      <c r="T1643" s="80" t="s">
        <v>1757</v>
      </c>
      <c r="U1643" s="110">
        <v>7.5</v>
      </c>
      <c r="V1643" s="110">
        <v>45</v>
      </c>
      <c r="W1643" s="91">
        <v>3.48</v>
      </c>
      <c r="X1643" s="91">
        <v>41.76</v>
      </c>
      <c r="Y1643" s="110" t="s">
        <v>14932</v>
      </c>
      <c r="Z1643" s="110" t="s">
        <v>1</v>
      </c>
      <c r="AB1643" s="133" t="s">
        <v>7936</v>
      </c>
      <c r="AC1643" s="133" t="s">
        <v>7936</v>
      </c>
      <c r="AD1643" s="133" t="s">
        <v>1759</v>
      </c>
      <c r="AE1643" s="79">
        <v>12</v>
      </c>
      <c r="AF1643" s="79" t="s">
        <v>11268</v>
      </c>
      <c r="AG1643" s="134">
        <v>0.88</v>
      </c>
      <c r="AH1643" s="134">
        <v>7.5</v>
      </c>
      <c r="AI1643" s="134">
        <v>7.5</v>
      </c>
      <c r="AJ1643" s="134">
        <v>0.54400000000000004</v>
      </c>
      <c r="AK1643" s="134">
        <v>13</v>
      </c>
      <c r="AL1643" s="134">
        <v>8</v>
      </c>
      <c r="AM1643" s="134">
        <v>8</v>
      </c>
      <c r="AN1643" s="134">
        <v>6.8</v>
      </c>
      <c r="AO1643" s="134">
        <v>0.48099999999999998</v>
      </c>
      <c r="AP1643" s="134">
        <v>0.25</v>
      </c>
      <c r="AQ1643" s="134">
        <v>7.5</v>
      </c>
      <c r="AR1643" s="134">
        <v>7.5</v>
      </c>
      <c r="AS1643" s="134">
        <v>0.58099999999999996</v>
      </c>
      <c r="AT1643" s="133" t="s">
        <v>1773</v>
      </c>
      <c r="AU1643" s="133" t="s">
        <v>1758</v>
      </c>
      <c r="AV1643" s="133" t="s">
        <v>9605</v>
      </c>
      <c r="AW1643" s="133" t="s">
        <v>9629</v>
      </c>
    </row>
    <row r="1644" spans="1:49" x14ac:dyDescent="0.25">
      <c r="A1644" s="80" t="s">
        <v>1779</v>
      </c>
      <c r="B1644" s="80" t="s">
        <v>1780</v>
      </c>
      <c r="C1644" s="80" t="s">
        <v>10648</v>
      </c>
      <c r="D1644" s="80" t="s">
        <v>10649</v>
      </c>
      <c r="E1644" s="80" t="s">
        <v>1781</v>
      </c>
      <c r="F1644" s="80" t="s">
        <v>10650</v>
      </c>
      <c r="G1644" s="80" t="s">
        <v>9685</v>
      </c>
      <c r="H1644" s="80" t="s">
        <v>10651</v>
      </c>
      <c r="I1644" s="80" t="s">
        <v>5375</v>
      </c>
      <c r="K1644" s="80" t="s">
        <v>13934</v>
      </c>
      <c r="L1644" s="80" t="s">
        <v>770</v>
      </c>
      <c r="M1644" s="80" t="s">
        <v>2939</v>
      </c>
      <c r="N1644" s="80" t="s">
        <v>3384</v>
      </c>
      <c r="O1644" s="80" t="s">
        <v>3888</v>
      </c>
      <c r="P1644" s="80" t="s">
        <v>1</v>
      </c>
      <c r="Q1644" s="80" t="s">
        <v>5375</v>
      </c>
      <c r="R1644" s="80" t="s">
        <v>6527</v>
      </c>
      <c r="S1644" s="80" t="s">
        <v>1760</v>
      </c>
      <c r="T1644" s="80" t="s">
        <v>1757</v>
      </c>
      <c r="U1644" s="110">
        <v>8.9</v>
      </c>
      <c r="V1644" s="110">
        <v>53.4</v>
      </c>
      <c r="W1644" s="91">
        <v>2.54</v>
      </c>
      <c r="X1644" s="91">
        <v>30.48</v>
      </c>
      <c r="Y1644" s="110" t="s">
        <v>7087</v>
      </c>
      <c r="Z1644" s="110" t="s">
        <v>1</v>
      </c>
      <c r="AB1644" s="133" t="s">
        <v>8237</v>
      </c>
      <c r="AC1644" s="133" t="s">
        <v>8237</v>
      </c>
      <c r="AD1644" s="133" t="s">
        <v>1759</v>
      </c>
      <c r="AE1644" s="79">
        <v>12</v>
      </c>
      <c r="AF1644" s="79" t="s">
        <v>11315</v>
      </c>
      <c r="AG1644" s="134">
        <v>1.25</v>
      </c>
      <c r="AH1644" s="134">
        <v>12.125</v>
      </c>
      <c r="AI1644" s="134">
        <v>9.25</v>
      </c>
      <c r="AJ1644" s="134">
        <v>0.438</v>
      </c>
      <c r="AK1644" s="134">
        <v>14</v>
      </c>
      <c r="AL1644" s="134">
        <v>12.5</v>
      </c>
      <c r="AM1644" s="134">
        <v>9.875</v>
      </c>
      <c r="AN1644" s="134">
        <v>6.1660000000000004</v>
      </c>
      <c r="AO1644" s="134">
        <v>1</v>
      </c>
      <c r="AP1644" s="134">
        <v>0.5</v>
      </c>
      <c r="AQ1644" s="134">
        <v>12</v>
      </c>
      <c r="AR1644" s="134">
        <v>9.25</v>
      </c>
      <c r="AS1644" s="134"/>
      <c r="AT1644" s="133" t="s">
        <v>7075</v>
      </c>
      <c r="AU1644" s="133" t="s">
        <v>1764</v>
      </c>
      <c r="AV1644" s="133" t="s">
        <v>9603</v>
      </c>
      <c r="AW1644" s="133" t="s">
        <v>9630</v>
      </c>
    </row>
    <row r="1645" spans="1:49" x14ac:dyDescent="0.25">
      <c r="A1645" s="80" t="s">
        <v>1779</v>
      </c>
      <c r="B1645" s="80" t="s">
        <v>1789</v>
      </c>
      <c r="C1645" s="80" t="s">
        <v>9918</v>
      </c>
      <c r="D1645" s="80" t="s">
        <v>9919</v>
      </c>
      <c r="E1645" s="80" t="s">
        <v>1788</v>
      </c>
      <c r="F1645" s="80" t="s">
        <v>9920</v>
      </c>
      <c r="G1645" s="80" t="s">
        <v>9677</v>
      </c>
      <c r="H1645" s="80" t="s">
        <v>9921</v>
      </c>
      <c r="I1645" s="80" t="s">
        <v>5377</v>
      </c>
      <c r="K1645" s="80" t="s">
        <v>12331</v>
      </c>
      <c r="L1645" s="80" t="s">
        <v>1636</v>
      </c>
      <c r="M1645" s="80" t="s">
        <v>3169</v>
      </c>
      <c r="N1645" s="80" t="s">
        <v>3470</v>
      </c>
      <c r="O1645" s="80" t="s">
        <v>3523</v>
      </c>
      <c r="P1645" s="80" t="s">
        <v>12449</v>
      </c>
      <c r="Q1645" s="80" t="s">
        <v>5374</v>
      </c>
      <c r="R1645" s="80" t="s">
        <v>6762</v>
      </c>
      <c r="S1645" s="80" t="s">
        <v>1760</v>
      </c>
      <c r="T1645" s="80" t="s">
        <v>1757</v>
      </c>
      <c r="U1645" s="110">
        <v>6.2</v>
      </c>
      <c r="V1645" s="110">
        <v>37.200000000000003</v>
      </c>
      <c r="W1645" s="91">
        <v>1.55</v>
      </c>
      <c r="X1645" s="91">
        <v>18.600000000000001</v>
      </c>
      <c r="Y1645" s="110" t="s">
        <v>7087</v>
      </c>
      <c r="Z1645" s="110" t="s">
        <v>1</v>
      </c>
      <c r="AB1645" s="133" t="s">
        <v>8472</v>
      </c>
      <c r="AC1645" s="133" t="s">
        <v>8472</v>
      </c>
      <c r="AD1645" s="133" t="s">
        <v>1759</v>
      </c>
      <c r="AE1645" s="79">
        <v>12</v>
      </c>
      <c r="AF1645" s="79" t="s">
        <v>11145</v>
      </c>
      <c r="AG1645" s="134">
        <v>0.75</v>
      </c>
      <c r="AH1645" s="134">
        <v>8.875</v>
      </c>
      <c r="AI1645" s="134">
        <v>8.875</v>
      </c>
      <c r="AJ1645" s="134">
        <v>0.22500000000000001</v>
      </c>
      <c r="AK1645" s="134">
        <v>9.2200000000000006</v>
      </c>
      <c r="AL1645" s="134">
        <v>7.97</v>
      </c>
      <c r="AM1645" s="134">
        <v>9.44</v>
      </c>
      <c r="AN1645" s="134">
        <v>3.1</v>
      </c>
      <c r="AO1645" s="134">
        <v>0.40100000000000002</v>
      </c>
      <c r="AP1645" s="134"/>
      <c r="AQ1645" s="134"/>
      <c r="AR1645" s="134"/>
      <c r="AS1645" s="134"/>
      <c r="AT1645" s="133" t="s">
        <v>1761</v>
      </c>
      <c r="AU1645" s="133" t="s">
        <v>7065</v>
      </c>
      <c r="AV1645" s="133" t="s">
        <v>9603</v>
      </c>
      <c r="AW1645" s="133" t="s">
        <v>9630</v>
      </c>
    </row>
    <row r="1646" spans="1:49" x14ac:dyDescent="0.25">
      <c r="A1646" s="80" t="s">
        <v>1779</v>
      </c>
      <c r="B1646" s="80" t="s">
        <v>1797</v>
      </c>
      <c r="C1646" s="80" t="s">
        <v>9918</v>
      </c>
      <c r="D1646" s="80" t="s">
        <v>9919</v>
      </c>
      <c r="E1646" s="80" t="s">
        <v>1771</v>
      </c>
      <c r="F1646" s="80" t="s">
        <v>9920</v>
      </c>
      <c r="G1646" s="80" t="s">
        <v>9677</v>
      </c>
      <c r="H1646" s="80" t="s">
        <v>9921</v>
      </c>
      <c r="I1646" s="80" t="s">
        <v>5377</v>
      </c>
      <c r="K1646" s="80" t="s">
        <v>1820</v>
      </c>
      <c r="L1646" s="80" t="s">
        <v>1231</v>
      </c>
      <c r="M1646" s="80" t="s">
        <v>2903</v>
      </c>
      <c r="N1646" s="80" t="s">
        <v>3446</v>
      </c>
      <c r="O1646" s="80" t="s">
        <v>3523</v>
      </c>
      <c r="P1646" s="80" t="s">
        <v>5011</v>
      </c>
      <c r="Q1646" s="80" t="s">
        <v>5374</v>
      </c>
      <c r="R1646" s="80" t="s">
        <v>6490</v>
      </c>
      <c r="S1646" s="80" t="s">
        <v>1760</v>
      </c>
      <c r="T1646" s="80" t="s">
        <v>1757</v>
      </c>
      <c r="U1646" s="110">
        <v>6.2</v>
      </c>
      <c r="V1646" s="110">
        <v>37.200000000000003</v>
      </c>
      <c r="W1646" s="91">
        <v>1.55</v>
      </c>
      <c r="X1646" s="91">
        <v>18.600000000000001</v>
      </c>
      <c r="Y1646" s="110" t="s">
        <v>7087</v>
      </c>
      <c r="Z1646" s="110" t="s">
        <v>1</v>
      </c>
      <c r="AB1646" s="133" t="s">
        <v>8200</v>
      </c>
      <c r="AC1646" s="133" t="s">
        <v>8200</v>
      </c>
      <c r="AD1646" s="133" t="s">
        <v>1759</v>
      </c>
      <c r="AE1646" s="79">
        <v>12</v>
      </c>
      <c r="AF1646" s="79" t="s">
        <v>11145</v>
      </c>
      <c r="AG1646" s="134">
        <v>0.75</v>
      </c>
      <c r="AH1646" s="134">
        <v>8.875</v>
      </c>
      <c r="AI1646" s="134">
        <v>8.875</v>
      </c>
      <c r="AJ1646" s="134">
        <v>0.22500000000000001</v>
      </c>
      <c r="AK1646" s="134">
        <v>9.2200000000000006</v>
      </c>
      <c r="AL1646" s="134">
        <v>7.97</v>
      </c>
      <c r="AM1646" s="134">
        <v>9.44</v>
      </c>
      <c r="AN1646" s="134">
        <v>3.1</v>
      </c>
      <c r="AO1646" s="134">
        <v>0.40100000000000002</v>
      </c>
      <c r="AP1646" s="134">
        <v>0.5</v>
      </c>
      <c r="AQ1646" s="134">
        <v>8.75</v>
      </c>
      <c r="AR1646" s="134">
        <v>8.75</v>
      </c>
      <c r="AS1646" s="134">
        <v>0.03</v>
      </c>
      <c r="AT1646" s="133" t="s">
        <v>1761</v>
      </c>
      <c r="AU1646" s="133" t="s">
        <v>7065</v>
      </c>
      <c r="AV1646" s="133" t="s">
        <v>9603</v>
      </c>
      <c r="AW1646" s="133" t="s">
        <v>9630</v>
      </c>
    </row>
    <row r="1647" spans="1:49" x14ac:dyDescent="0.25">
      <c r="A1647" s="80" t="s">
        <v>1798</v>
      </c>
      <c r="B1647" s="80" t="s">
        <v>1784</v>
      </c>
      <c r="C1647" s="80" t="s">
        <v>10406</v>
      </c>
      <c r="D1647" s="80" t="s">
        <v>10407</v>
      </c>
      <c r="E1647" s="80" t="s">
        <v>7072</v>
      </c>
      <c r="F1647" s="80" t="s">
        <v>10408</v>
      </c>
      <c r="G1647" s="80" t="s">
        <v>9685</v>
      </c>
      <c r="H1647" s="80" t="s">
        <v>10409</v>
      </c>
      <c r="I1647" s="80" t="s">
        <v>1798</v>
      </c>
      <c r="K1647" s="80" t="s">
        <v>13936</v>
      </c>
      <c r="L1647" s="80" t="s">
        <v>1236</v>
      </c>
      <c r="M1647" s="80" t="s">
        <v>2660</v>
      </c>
      <c r="N1647" s="80" t="s">
        <v>3425</v>
      </c>
      <c r="O1647" s="80" t="s">
        <v>3764</v>
      </c>
      <c r="P1647" s="80" t="s">
        <v>4768</v>
      </c>
      <c r="Q1647" s="80" t="s">
        <v>1798</v>
      </c>
      <c r="R1647" s="80" t="s">
        <v>6228</v>
      </c>
      <c r="S1647" s="80" t="s">
        <v>1767</v>
      </c>
      <c r="T1647" s="80" t="s">
        <v>1757</v>
      </c>
      <c r="U1647" s="110">
        <v>12.6</v>
      </c>
      <c r="V1647" s="110">
        <v>75.599999999999994</v>
      </c>
      <c r="W1647" s="91">
        <v>5.8464</v>
      </c>
      <c r="X1647" s="91">
        <v>70.156800000000004</v>
      </c>
      <c r="Y1647" s="110" t="s">
        <v>14932</v>
      </c>
      <c r="Z1647" s="110" t="s">
        <v>1</v>
      </c>
      <c r="AB1647" s="133" t="s">
        <v>7938</v>
      </c>
      <c r="AC1647" s="133" t="s">
        <v>7938</v>
      </c>
      <c r="AD1647" s="133" t="s">
        <v>1759</v>
      </c>
      <c r="AE1647" s="79">
        <v>12</v>
      </c>
      <c r="AF1647" s="79" t="s">
        <v>11266</v>
      </c>
      <c r="AG1647" s="134">
        <v>1.25</v>
      </c>
      <c r="AH1647" s="134">
        <v>10.25</v>
      </c>
      <c r="AI1647" s="134">
        <v>10.25</v>
      </c>
      <c r="AJ1647" s="134">
        <v>1.2</v>
      </c>
      <c r="AK1647" s="134">
        <v>15</v>
      </c>
      <c r="AL1647" s="134">
        <v>11.5</v>
      </c>
      <c r="AM1647" s="134">
        <v>10.75</v>
      </c>
      <c r="AN1647" s="134">
        <v>15</v>
      </c>
      <c r="AO1647" s="134">
        <v>1.073</v>
      </c>
      <c r="AP1647" s="134">
        <v>0.5</v>
      </c>
      <c r="AQ1647" s="134">
        <v>10.25</v>
      </c>
      <c r="AR1647" s="134">
        <v>10.25</v>
      </c>
      <c r="AS1647" s="134">
        <v>1.41</v>
      </c>
      <c r="AT1647" s="133" t="s">
        <v>1783</v>
      </c>
      <c r="AU1647" s="133" t="s">
        <v>1764</v>
      </c>
      <c r="AV1647" s="133" t="s">
        <v>9605</v>
      </c>
      <c r="AW1647" s="133" t="s">
        <v>9629</v>
      </c>
    </row>
    <row r="1648" spans="1:49" x14ac:dyDescent="0.25">
      <c r="A1648" s="80" t="s">
        <v>1779</v>
      </c>
      <c r="B1648" s="80" t="s">
        <v>1780</v>
      </c>
      <c r="C1648" s="80" t="s">
        <v>10648</v>
      </c>
      <c r="D1648" s="80" t="s">
        <v>10649</v>
      </c>
      <c r="E1648" s="80" t="s">
        <v>1781</v>
      </c>
      <c r="F1648" s="80" t="s">
        <v>10650</v>
      </c>
      <c r="G1648" s="80" t="s">
        <v>9685</v>
      </c>
      <c r="H1648" s="80" t="s">
        <v>10651</v>
      </c>
      <c r="I1648" s="80" t="s">
        <v>5375</v>
      </c>
      <c r="K1648" s="80" t="s">
        <v>13934</v>
      </c>
      <c r="L1648" s="80" t="s">
        <v>771</v>
      </c>
      <c r="M1648" s="80" t="s">
        <v>2941</v>
      </c>
      <c r="N1648" s="80" t="s">
        <v>3369</v>
      </c>
      <c r="O1648" s="80" t="s">
        <v>3888</v>
      </c>
      <c r="P1648" s="80" t="s">
        <v>1</v>
      </c>
      <c r="Q1648" s="80" t="s">
        <v>5375</v>
      </c>
      <c r="R1648" s="80" t="s">
        <v>6529</v>
      </c>
      <c r="S1648" s="80" t="s">
        <v>1760</v>
      </c>
      <c r="T1648" s="80" t="s">
        <v>1757</v>
      </c>
      <c r="U1648" s="110">
        <v>8.9</v>
      </c>
      <c r="V1648" s="110">
        <v>53.4</v>
      </c>
      <c r="W1648" s="91">
        <v>2.54</v>
      </c>
      <c r="X1648" s="91">
        <v>30.48</v>
      </c>
      <c r="Y1648" s="110" t="s">
        <v>7087</v>
      </c>
      <c r="Z1648" s="110" t="s">
        <v>1</v>
      </c>
      <c r="AB1648" s="133" t="s">
        <v>8239</v>
      </c>
      <c r="AC1648" s="133" t="s">
        <v>8239</v>
      </c>
      <c r="AD1648" s="133" t="s">
        <v>1759</v>
      </c>
      <c r="AE1648" s="79">
        <v>12</v>
      </c>
      <c r="AF1648" s="79" t="s">
        <v>11315</v>
      </c>
      <c r="AG1648" s="134">
        <v>1.25</v>
      </c>
      <c r="AH1648" s="134">
        <v>12.125</v>
      </c>
      <c r="AI1648" s="134">
        <v>9.25</v>
      </c>
      <c r="AJ1648" s="134">
        <v>0.438</v>
      </c>
      <c r="AK1648" s="134">
        <v>14</v>
      </c>
      <c r="AL1648" s="134">
        <v>12.5</v>
      </c>
      <c r="AM1648" s="134">
        <v>9.875</v>
      </c>
      <c r="AN1648" s="134">
        <v>6.1660000000000004</v>
      </c>
      <c r="AO1648" s="134">
        <v>1</v>
      </c>
      <c r="AP1648" s="134">
        <v>0.5</v>
      </c>
      <c r="AQ1648" s="134">
        <v>12</v>
      </c>
      <c r="AR1648" s="134">
        <v>9.25</v>
      </c>
      <c r="AS1648" s="134"/>
      <c r="AT1648" s="133" t="s">
        <v>7075</v>
      </c>
      <c r="AU1648" s="133" t="s">
        <v>1764</v>
      </c>
      <c r="AV1648" s="133" t="s">
        <v>9603</v>
      </c>
      <c r="AW1648" s="133" t="s">
        <v>9630</v>
      </c>
    </row>
    <row r="1649" spans="1:49" x14ac:dyDescent="0.25">
      <c r="A1649" s="80" t="s">
        <v>1779</v>
      </c>
      <c r="B1649" s="80" t="s">
        <v>1789</v>
      </c>
      <c r="C1649" s="80" t="s">
        <v>9692</v>
      </c>
      <c r="D1649" s="80" t="s">
        <v>9693</v>
      </c>
      <c r="E1649" s="80" t="s">
        <v>1788</v>
      </c>
      <c r="F1649" s="80" t="s">
        <v>9694</v>
      </c>
      <c r="G1649" s="80" t="s">
        <v>9695</v>
      </c>
      <c r="H1649" s="80" t="s">
        <v>9696</v>
      </c>
      <c r="I1649" s="80" t="s">
        <v>5377</v>
      </c>
      <c r="K1649" s="80" t="s">
        <v>12331</v>
      </c>
      <c r="L1649" s="80" t="s">
        <v>1637</v>
      </c>
      <c r="M1649" s="80" t="s">
        <v>3170</v>
      </c>
      <c r="N1649" s="80" t="s">
        <v>3470</v>
      </c>
      <c r="O1649" s="80" t="s">
        <v>3527</v>
      </c>
      <c r="P1649" s="80" t="s">
        <v>12452</v>
      </c>
      <c r="Q1649" s="80" t="s">
        <v>5374</v>
      </c>
      <c r="R1649" s="80" t="s">
        <v>6763</v>
      </c>
      <c r="S1649" s="80" t="s">
        <v>1760</v>
      </c>
      <c r="T1649" s="80" t="s">
        <v>1757</v>
      </c>
      <c r="U1649" s="110">
        <v>5</v>
      </c>
      <c r="V1649" s="110">
        <v>30</v>
      </c>
      <c r="W1649" s="91">
        <v>1.25</v>
      </c>
      <c r="X1649" s="91">
        <v>15</v>
      </c>
      <c r="Y1649" s="110" t="s">
        <v>7087</v>
      </c>
      <c r="Z1649" s="110" t="s">
        <v>1</v>
      </c>
      <c r="AB1649" s="133" t="s">
        <v>8473</v>
      </c>
      <c r="AC1649" s="133" t="s">
        <v>8473</v>
      </c>
      <c r="AD1649" s="133" t="s">
        <v>1759</v>
      </c>
      <c r="AE1649" s="79">
        <v>12</v>
      </c>
      <c r="AF1649" s="79" t="s">
        <v>11091</v>
      </c>
      <c r="AG1649" s="134">
        <v>0.625</v>
      </c>
      <c r="AH1649" s="134">
        <v>6.875</v>
      </c>
      <c r="AI1649" s="134">
        <v>6.875</v>
      </c>
      <c r="AJ1649" s="134">
        <v>0.13100000000000001</v>
      </c>
      <c r="AK1649" s="134">
        <v>7.22</v>
      </c>
      <c r="AL1649" s="134">
        <v>6.8449999999999998</v>
      </c>
      <c r="AM1649" s="134">
        <v>7.44</v>
      </c>
      <c r="AN1649" s="134">
        <v>1.782</v>
      </c>
      <c r="AO1649" s="134">
        <v>0.21299999999999999</v>
      </c>
      <c r="AP1649" s="134"/>
      <c r="AQ1649" s="134"/>
      <c r="AR1649" s="134"/>
      <c r="AS1649" s="134"/>
      <c r="AT1649" s="133" t="s">
        <v>9573</v>
      </c>
      <c r="AU1649" s="133" t="s">
        <v>1758</v>
      </c>
      <c r="AV1649" s="133" t="s">
        <v>9603</v>
      </c>
      <c r="AW1649" s="133" t="s">
        <v>9630</v>
      </c>
    </row>
    <row r="1650" spans="1:49" x14ac:dyDescent="0.25">
      <c r="A1650" s="80" t="s">
        <v>1779</v>
      </c>
      <c r="B1650" s="80" t="s">
        <v>1797</v>
      </c>
      <c r="C1650" s="80" t="s">
        <v>9692</v>
      </c>
      <c r="D1650" s="80" t="s">
        <v>9693</v>
      </c>
      <c r="E1650" s="80" t="s">
        <v>1771</v>
      </c>
      <c r="F1650" s="80" t="s">
        <v>9694</v>
      </c>
      <c r="G1650" s="80" t="s">
        <v>9695</v>
      </c>
      <c r="H1650" s="80" t="s">
        <v>9696</v>
      </c>
      <c r="I1650" s="80" t="s">
        <v>5377</v>
      </c>
      <c r="K1650" s="80" t="s">
        <v>1820</v>
      </c>
      <c r="L1650" s="80" t="s">
        <v>1232</v>
      </c>
      <c r="M1650" s="80" t="s">
        <v>2906</v>
      </c>
      <c r="N1650" s="80" t="s">
        <v>3446</v>
      </c>
      <c r="O1650" s="80" t="s">
        <v>3527</v>
      </c>
      <c r="P1650" s="80" t="s">
        <v>5014</v>
      </c>
      <c r="Q1650" s="80" t="s">
        <v>5374</v>
      </c>
      <c r="R1650" s="80" t="s">
        <v>6493</v>
      </c>
      <c r="S1650" s="80" t="s">
        <v>1760</v>
      </c>
      <c r="T1650" s="80" t="s">
        <v>1757</v>
      </c>
      <c r="U1650" s="110">
        <v>5</v>
      </c>
      <c r="V1650" s="110">
        <v>30</v>
      </c>
      <c r="W1650" s="91">
        <v>1.25</v>
      </c>
      <c r="X1650" s="91">
        <v>15</v>
      </c>
      <c r="Y1650" s="110" t="s">
        <v>7087</v>
      </c>
      <c r="Z1650" s="110" t="s">
        <v>1</v>
      </c>
      <c r="AB1650" s="133" t="s">
        <v>8203</v>
      </c>
      <c r="AC1650" s="133" t="s">
        <v>8203</v>
      </c>
      <c r="AD1650" s="133" t="s">
        <v>1759</v>
      </c>
      <c r="AE1650" s="79">
        <v>12</v>
      </c>
      <c r="AF1650" s="79" t="s">
        <v>11091</v>
      </c>
      <c r="AG1650" s="134">
        <v>0.625</v>
      </c>
      <c r="AH1650" s="134">
        <v>6.875</v>
      </c>
      <c r="AI1650" s="134">
        <v>6.875</v>
      </c>
      <c r="AJ1650" s="134">
        <v>0.13100000000000001</v>
      </c>
      <c r="AK1650" s="134">
        <v>7.22</v>
      </c>
      <c r="AL1650" s="134">
        <v>6.8449999999999998</v>
      </c>
      <c r="AM1650" s="134">
        <v>7.44</v>
      </c>
      <c r="AN1650" s="134">
        <v>1.782</v>
      </c>
      <c r="AO1650" s="134">
        <v>0.21299999999999999</v>
      </c>
      <c r="AP1650" s="134">
        <v>0.5</v>
      </c>
      <c r="AQ1650" s="134">
        <v>6.875</v>
      </c>
      <c r="AR1650" s="134">
        <v>6.875</v>
      </c>
      <c r="AS1650" s="134">
        <v>1.6E-2</v>
      </c>
      <c r="AT1650" s="133" t="s">
        <v>9573</v>
      </c>
      <c r="AU1650" s="133" t="s">
        <v>1758</v>
      </c>
      <c r="AV1650" s="133" t="s">
        <v>9603</v>
      </c>
      <c r="AW1650" s="133" t="s">
        <v>9630</v>
      </c>
    </row>
    <row r="1651" spans="1:49" x14ac:dyDescent="0.25">
      <c r="A1651" s="80" t="s">
        <v>1779</v>
      </c>
      <c r="B1651" s="80" t="s">
        <v>1789</v>
      </c>
      <c r="C1651" s="80" t="s">
        <v>9780</v>
      </c>
      <c r="D1651" s="80" t="s">
        <v>9730</v>
      </c>
      <c r="E1651" s="80" t="s">
        <v>1788</v>
      </c>
      <c r="F1651" s="80" t="s">
        <v>9731</v>
      </c>
      <c r="G1651" s="80" t="s">
        <v>9668</v>
      </c>
      <c r="H1651" s="80" t="s">
        <v>9732</v>
      </c>
      <c r="I1651" s="80" t="s">
        <v>5377</v>
      </c>
      <c r="K1651" s="80" t="s">
        <v>12331</v>
      </c>
      <c r="L1651" s="80" t="s">
        <v>1638</v>
      </c>
      <c r="M1651" s="80" t="s">
        <v>3171</v>
      </c>
      <c r="N1651" s="80" t="s">
        <v>3470</v>
      </c>
      <c r="O1651" s="80" t="s">
        <v>3847</v>
      </c>
      <c r="P1651" s="80" t="s">
        <v>12453</v>
      </c>
      <c r="Q1651" s="80" t="s">
        <v>5374</v>
      </c>
      <c r="R1651" s="80" t="s">
        <v>6764</v>
      </c>
      <c r="S1651" s="80" t="s">
        <v>1765</v>
      </c>
      <c r="T1651" s="80" t="s">
        <v>1757</v>
      </c>
      <c r="U1651" s="110">
        <v>6.2</v>
      </c>
      <c r="V1651" s="110">
        <v>37.200000000000003</v>
      </c>
      <c r="W1651" s="91">
        <v>1.55</v>
      </c>
      <c r="X1651" s="91">
        <v>18.600000000000001</v>
      </c>
      <c r="Y1651" s="110" t="s">
        <v>7087</v>
      </c>
      <c r="Z1651" s="110" t="s">
        <v>1</v>
      </c>
      <c r="AB1651" s="133" t="s">
        <v>8474</v>
      </c>
      <c r="AC1651" s="133" t="s">
        <v>8474</v>
      </c>
      <c r="AD1651" s="133" t="s">
        <v>1759</v>
      </c>
      <c r="AE1651" s="79">
        <v>12</v>
      </c>
      <c r="AF1651" s="79" t="s">
        <v>11113</v>
      </c>
      <c r="AG1651" s="134">
        <v>0.625</v>
      </c>
      <c r="AH1651" s="134">
        <v>6.5</v>
      </c>
      <c r="AI1651" s="134">
        <v>6.5</v>
      </c>
      <c r="AJ1651" s="134">
        <v>0.13900000000000001</v>
      </c>
      <c r="AK1651" s="134">
        <v>10.845000000000001</v>
      </c>
      <c r="AL1651" s="134">
        <v>6.8449999999999998</v>
      </c>
      <c r="AM1651" s="134">
        <v>6.8150000000000004</v>
      </c>
      <c r="AN1651" s="134">
        <v>1.9610000000000001</v>
      </c>
      <c r="AO1651" s="134">
        <v>0.29299999999999998</v>
      </c>
      <c r="AP1651" s="134">
        <v>5.5E-2</v>
      </c>
      <c r="AQ1651" s="134">
        <v>12.875</v>
      </c>
      <c r="AR1651" s="134">
        <v>12.75</v>
      </c>
      <c r="AS1651" s="134">
        <v>8.9999999999999993E-3</v>
      </c>
      <c r="AT1651" s="133" t="s">
        <v>1761</v>
      </c>
      <c r="AU1651" s="133" t="s">
        <v>7077</v>
      </c>
      <c r="AV1651" s="133" t="s">
        <v>9601</v>
      </c>
      <c r="AW1651" s="133" t="s">
        <v>9630</v>
      </c>
    </row>
    <row r="1652" spans="1:49" x14ac:dyDescent="0.25">
      <c r="A1652" s="80" t="s">
        <v>1776</v>
      </c>
      <c r="B1652" s="80" t="s">
        <v>1805</v>
      </c>
      <c r="C1652" s="80" t="s">
        <v>10658</v>
      </c>
      <c r="D1652" s="80" t="s">
        <v>10659</v>
      </c>
      <c r="E1652" s="80" t="s">
        <v>1811</v>
      </c>
      <c r="F1652" s="80" t="s">
        <v>10660</v>
      </c>
      <c r="G1652" s="80" t="s">
        <v>9700</v>
      </c>
      <c r="H1652" s="80" t="s">
        <v>10661</v>
      </c>
      <c r="I1652" s="80" t="s">
        <v>5376</v>
      </c>
      <c r="K1652" s="80" t="s">
        <v>13933</v>
      </c>
      <c r="L1652" s="80" t="s">
        <v>1129</v>
      </c>
      <c r="M1652" s="80" t="s">
        <v>2946</v>
      </c>
      <c r="N1652" s="80" t="s">
        <v>3404</v>
      </c>
      <c r="O1652" s="80" t="s">
        <v>3890</v>
      </c>
      <c r="P1652" s="80" t="s">
        <v>5045</v>
      </c>
      <c r="Q1652" s="80" t="s">
        <v>5374</v>
      </c>
      <c r="R1652" s="80" t="s">
        <v>6534</v>
      </c>
      <c r="S1652" s="80" t="s">
        <v>1759</v>
      </c>
      <c r="T1652" s="80" t="s">
        <v>1757</v>
      </c>
      <c r="U1652" s="110">
        <v>9.0500000000000007</v>
      </c>
      <c r="V1652" s="110">
        <v>54.3</v>
      </c>
      <c r="W1652" s="91">
        <v>2.2625000000000002</v>
      </c>
      <c r="X1652" s="91">
        <v>27.15</v>
      </c>
      <c r="Y1652" s="110" t="s">
        <v>7087</v>
      </c>
      <c r="Z1652" s="110" t="s">
        <v>1</v>
      </c>
      <c r="AB1652" s="133" t="s">
        <v>8244</v>
      </c>
      <c r="AC1652" s="133" t="s">
        <v>8244</v>
      </c>
      <c r="AD1652" s="133" t="s">
        <v>1759</v>
      </c>
      <c r="AE1652" s="79">
        <v>12</v>
      </c>
      <c r="AF1652" s="79" t="s">
        <v>11337</v>
      </c>
      <c r="AG1652" s="134">
        <v>0.5</v>
      </c>
      <c r="AH1652" s="134">
        <v>7.5</v>
      </c>
      <c r="AI1652" s="134">
        <v>14.5</v>
      </c>
      <c r="AJ1652" s="134">
        <v>0.188</v>
      </c>
      <c r="AK1652" s="134">
        <v>14.824999999999999</v>
      </c>
      <c r="AL1652" s="134">
        <v>8.4499999999999993</v>
      </c>
      <c r="AM1652" s="134">
        <v>9.0250000000000004</v>
      </c>
      <c r="AN1652" s="134">
        <v>2.8460000000000001</v>
      </c>
      <c r="AO1652" s="134">
        <v>0.65400000000000003</v>
      </c>
      <c r="AP1652" s="134">
        <v>0.1</v>
      </c>
      <c r="AQ1652" s="134">
        <v>54</v>
      </c>
      <c r="AR1652" s="134">
        <v>84</v>
      </c>
      <c r="AS1652" s="134">
        <v>0.18099999999999999</v>
      </c>
      <c r="AT1652" s="133" t="s">
        <v>7070</v>
      </c>
      <c r="AU1652" s="133" t="s">
        <v>7065</v>
      </c>
      <c r="AV1652" s="133" t="s">
        <v>9601</v>
      </c>
      <c r="AW1652" s="133" t="s">
        <v>9630</v>
      </c>
    </row>
    <row r="1653" spans="1:49" x14ac:dyDescent="0.25">
      <c r="A1653" s="80" t="s">
        <v>1798</v>
      </c>
      <c r="B1653" s="80" t="s">
        <v>1784</v>
      </c>
      <c r="C1653" s="80" t="s">
        <v>10410</v>
      </c>
      <c r="D1653" s="80" t="s">
        <v>10411</v>
      </c>
      <c r="E1653" s="80" t="s">
        <v>7072</v>
      </c>
      <c r="F1653" s="80" t="s">
        <v>10412</v>
      </c>
      <c r="G1653" s="80" t="s">
        <v>9677</v>
      </c>
      <c r="H1653" s="80" t="s">
        <v>10413</v>
      </c>
      <c r="I1653" s="80" t="s">
        <v>1798</v>
      </c>
      <c r="K1653" s="80" t="s">
        <v>13936</v>
      </c>
      <c r="L1653" s="80" t="s">
        <v>1237</v>
      </c>
      <c r="M1653" s="80" t="s">
        <v>2662</v>
      </c>
      <c r="N1653" s="80" t="s">
        <v>3425</v>
      </c>
      <c r="O1653" s="80" t="s">
        <v>3765</v>
      </c>
      <c r="P1653" s="80" t="s">
        <v>4770</v>
      </c>
      <c r="Q1653" s="80" t="s">
        <v>1798</v>
      </c>
      <c r="R1653" s="80" t="s">
        <v>6230</v>
      </c>
      <c r="S1653" s="80" t="s">
        <v>1767</v>
      </c>
      <c r="T1653" s="80" t="s">
        <v>1757</v>
      </c>
      <c r="U1653" s="110">
        <v>11.3</v>
      </c>
      <c r="V1653" s="110">
        <v>67.8</v>
      </c>
      <c r="W1653" s="91">
        <v>5.2431999999999999</v>
      </c>
      <c r="X1653" s="91">
        <v>62.918399999999998</v>
      </c>
      <c r="Y1653" s="110" t="s">
        <v>14932</v>
      </c>
      <c r="Z1653" s="110" t="s">
        <v>1</v>
      </c>
      <c r="AB1653" s="133" t="s">
        <v>7940</v>
      </c>
      <c r="AC1653" s="133" t="s">
        <v>7940</v>
      </c>
      <c r="AD1653" s="133" t="s">
        <v>1759</v>
      </c>
      <c r="AE1653" s="79">
        <v>12</v>
      </c>
      <c r="AF1653" s="79" t="s">
        <v>11267</v>
      </c>
      <c r="AG1653" s="134">
        <v>1</v>
      </c>
      <c r="AH1653" s="134">
        <v>9</v>
      </c>
      <c r="AI1653" s="134">
        <v>9</v>
      </c>
      <c r="AJ1653" s="134">
        <v>0.94399999999999995</v>
      </c>
      <c r="AK1653" s="134">
        <v>13</v>
      </c>
      <c r="AL1653" s="134">
        <v>9.5</v>
      </c>
      <c r="AM1653" s="134">
        <v>9.5</v>
      </c>
      <c r="AN1653" s="134">
        <v>11.8</v>
      </c>
      <c r="AO1653" s="134">
        <v>0.67900000000000005</v>
      </c>
      <c r="AP1653" s="134">
        <v>0.5</v>
      </c>
      <c r="AQ1653" s="134">
        <v>9</v>
      </c>
      <c r="AR1653" s="134">
        <v>9</v>
      </c>
      <c r="AS1653" s="134">
        <v>0.84399999999999997</v>
      </c>
      <c r="AT1653" s="133" t="s">
        <v>1771</v>
      </c>
      <c r="AU1653" s="133" t="s">
        <v>7065</v>
      </c>
      <c r="AV1653" s="133" t="s">
        <v>9605</v>
      </c>
      <c r="AW1653" s="133" t="s">
        <v>9629</v>
      </c>
    </row>
    <row r="1654" spans="1:49" x14ac:dyDescent="0.25">
      <c r="A1654" s="80" t="s">
        <v>1779</v>
      </c>
      <c r="B1654" s="80" t="s">
        <v>1797</v>
      </c>
      <c r="C1654" s="80" t="s">
        <v>9780</v>
      </c>
      <c r="D1654" s="80" t="s">
        <v>9730</v>
      </c>
      <c r="E1654" s="80" t="s">
        <v>1771</v>
      </c>
      <c r="F1654" s="80" t="s">
        <v>9731</v>
      </c>
      <c r="G1654" s="80" t="s">
        <v>9668</v>
      </c>
      <c r="H1654" s="80" t="s">
        <v>9732</v>
      </c>
      <c r="I1654" s="80" t="s">
        <v>5377</v>
      </c>
      <c r="K1654" s="80" t="s">
        <v>1820</v>
      </c>
      <c r="L1654" s="80" t="s">
        <v>1234</v>
      </c>
      <c r="M1654" s="80" t="s">
        <v>2908</v>
      </c>
      <c r="N1654" s="80" t="s">
        <v>3446</v>
      </c>
      <c r="O1654" s="80" t="s">
        <v>3547</v>
      </c>
      <c r="P1654" s="80" t="s">
        <v>5016</v>
      </c>
      <c r="Q1654" s="80" t="s">
        <v>5374</v>
      </c>
      <c r="R1654" s="80" t="s">
        <v>6495</v>
      </c>
      <c r="S1654" s="80" t="s">
        <v>1765</v>
      </c>
      <c r="T1654" s="80" t="s">
        <v>1757</v>
      </c>
      <c r="U1654" s="110">
        <v>6.2</v>
      </c>
      <c r="V1654" s="110">
        <v>37.200000000000003</v>
      </c>
      <c r="W1654" s="91">
        <v>1.55</v>
      </c>
      <c r="X1654" s="91">
        <v>18.600000000000001</v>
      </c>
      <c r="Y1654" s="110" t="s">
        <v>7087</v>
      </c>
      <c r="Z1654" s="110" t="s">
        <v>1</v>
      </c>
      <c r="AB1654" s="133" t="s">
        <v>8205</v>
      </c>
      <c r="AC1654" s="133" t="s">
        <v>8205</v>
      </c>
      <c r="AD1654" s="133" t="s">
        <v>1759</v>
      </c>
      <c r="AE1654" s="79">
        <v>12</v>
      </c>
      <c r="AF1654" s="79" t="s">
        <v>11113</v>
      </c>
      <c r="AG1654" s="134">
        <v>0.625</v>
      </c>
      <c r="AH1654" s="134">
        <v>6.5</v>
      </c>
      <c r="AI1654" s="134">
        <v>6.5</v>
      </c>
      <c r="AJ1654" s="134">
        <v>0.13900000000000001</v>
      </c>
      <c r="AK1654" s="134">
        <v>10.845000000000001</v>
      </c>
      <c r="AL1654" s="134">
        <v>6.8449999999999998</v>
      </c>
      <c r="AM1654" s="134">
        <v>6.8150000000000004</v>
      </c>
      <c r="AN1654" s="134">
        <v>1.9610000000000001</v>
      </c>
      <c r="AO1654" s="134">
        <v>0.29299999999999998</v>
      </c>
      <c r="AP1654" s="134">
        <v>5.5E-2</v>
      </c>
      <c r="AQ1654" s="134">
        <v>12.875</v>
      </c>
      <c r="AR1654" s="134">
        <v>12.75</v>
      </c>
      <c r="AS1654" s="134">
        <v>8.9999999999999993E-3</v>
      </c>
      <c r="AT1654" s="133" t="s">
        <v>1761</v>
      </c>
      <c r="AU1654" s="133" t="s">
        <v>7077</v>
      </c>
      <c r="AV1654" s="133" t="s">
        <v>9601</v>
      </c>
      <c r="AW1654" s="133" t="s">
        <v>9630</v>
      </c>
    </row>
    <row r="1655" spans="1:49" x14ac:dyDescent="0.25">
      <c r="A1655" s="80" t="s">
        <v>1779</v>
      </c>
      <c r="B1655" s="80" t="s">
        <v>1789</v>
      </c>
      <c r="C1655" s="80" t="s">
        <v>9564</v>
      </c>
      <c r="D1655" s="80" t="s">
        <v>9742</v>
      </c>
      <c r="E1655" s="80" t="s">
        <v>1788</v>
      </c>
      <c r="F1655" s="80" t="s">
        <v>9743</v>
      </c>
      <c r="G1655" s="80" t="s">
        <v>9744</v>
      </c>
      <c r="H1655" s="80" t="s">
        <v>9732</v>
      </c>
      <c r="I1655" s="80" t="s">
        <v>5377</v>
      </c>
      <c r="K1655" s="80" t="s">
        <v>12331</v>
      </c>
      <c r="L1655" s="80" t="s">
        <v>1639</v>
      </c>
      <c r="M1655" s="80" t="s">
        <v>3172</v>
      </c>
      <c r="N1655" s="80" t="s">
        <v>3470</v>
      </c>
      <c r="O1655" s="80" t="s">
        <v>3537</v>
      </c>
      <c r="P1655" s="80" t="s">
        <v>12456</v>
      </c>
      <c r="Q1655" s="80" t="s">
        <v>5374</v>
      </c>
      <c r="R1655" s="80" t="s">
        <v>6765</v>
      </c>
      <c r="S1655" s="80" t="s">
        <v>1765</v>
      </c>
      <c r="T1655" s="80" t="s">
        <v>1757</v>
      </c>
      <c r="U1655" s="110">
        <v>5.05</v>
      </c>
      <c r="V1655" s="110">
        <v>30.3</v>
      </c>
      <c r="W1655" s="91">
        <v>1.2625</v>
      </c>
      <c r="X1655" s="91">
        <v>15.15</v>
      </c>
      <c r="Y1655" s="110" t="s">
        <v>7087</v>
      </c>
      <c r="Z1655" s="110" t="s">
        <v>1</v>
      </c>
      <c r="AB1655" s="133" t="s">
        <v>8475</v>
      </c>
      <c r="AC1655" s="133" t="s">
        <v>8475</v>
      </c>
      <c r="AD1655" s="133" t="s">
        <v>1759</v>
      </c>
      <c r="AE1655" s="79">
        <v>12</v>
      </c>
      <c r="AF1655" s="79" t="s">
        <v>11127</v>
      </c>
      <c r="AG1655" s="134">
        <v>0.625</v>
      </c>
      <c r="AH1655" s="134">
        <v>5</v>
      </c>
      <c r="AI1655" s="134">
        <v>5</v>
      </c>
      <c r="AJ1655" s="134">
        <v>0.09</v>
      </c>
      <c r="AK1655" s="134">
        <v>10.125</v>
      </c>
      <c r="AL1655" s="134">
        <v>5.375</v>
      </c>
      <c r="AM1655" s="134">
        <v>5.5</v>
      </c>
      <c r="AN1655" s="134">
        <v>1.25</v>
      </c>
      <c r="AO1655" s="134">
        <v>0.17299999999999999</v>
      </c>
      <c r="AP1655" s="134">
        <v>5.5E-2</v>
      </c>
      <c r="AQ1655" s="134">
        <v>10</v>
      </c>
      <c r="AR1655" s="134">
        <v>10</v>
      </c>
      <c r="AS1655" s="134">
        <v>6.0000000000000001E-3</v>
      </c>
      <c r="AT1655" s="133" t="s">
        <v>1768</v>
      </c>
      <c r="AU1655" s="133" t="s">
        <v>1760</v>
      </c>
      <c r="AV1655" s="133" t="s">
        <v>9601</v>
      </c>
      <c r="AW1655" s="133" t="s">
        <v>9630</v>
      </c>
    </row>
    <row r="1656" spans="1:49" x14ac:dyDescent="0.25">
      <c r="A1656" s="80" t="s">
        <v>1798</v>
      </c>
      <c r="B1656" s="80" t="s">
        <v>1784</v>
      </c>
      <c r="C1656" s="80" t="s">
        <v>10414</v>
      </c>
      <c r="D1656" s="80" t="s">
        <v>10415</v>
      </c>
      <c r="E1656" s="80" t="s">
        <v>7072</v>
      </c>
      <c r="F1656" s="80" t="s">
        <v>10416</v>
      </c>
      <c r="G1656" s="80" t="s">
        <v>9695</v>
      </c>
      <c r="H1656" s="80" t="s">
        <v>10417</v>
      </c>
      <c r="I1656" s="80" t="s">
        <v>1798</v>
      </c>
      <c r="K1656" s="80" t="s">
        <v>13936</v>
      </c>
      <c r="L1656" s="80" t="s">
        <v>1239</v>
      </c>
      <c r="M1656" s="80" t="s">
        <v>2663</v>
      </c>
      <c r="N1656" s="80" t="s">
        <v>3425</v>
      </c>
      <c r="O1656" s="80" t="s">
        <v>3766</v>
      </c>
      <c r="P1656" s="80" t="s">
        <v>4771</v>
      </c>
      <c r="Q1656" s="80" t="s">
        <v>1798</v>
      </c>
      <c r="R1656" s="80" t="s">
        <v>6231</v>
      </c>
      <c r="S1656" s="80" t="s">
        <v>1767</v>
      </c>
      <c r="T1656" s="80" t="s">
        <v>1757</v>
      </c>
      <c r="U1656" s="110">
        <v>7.5</v>
      </c>
      <c r="V1656" s="110">
        <v>45</v>
      </c>
      <c r="W1656" s="91">
        <v>3.48</v>
      </c>
      <c r="X1656" s="91">
        <v>41.76</v>
      </c>
      <c r="Y1656" s="110" t="s">
        <v>14932</v>
      </c>
      <c r="Z1656" s="110" t="s">
        <v>1</v>
      </c>
      <c r="AB1656" s="133" t="s">
        <v>7941</v>
      </c>
      <c r="AC1656" s="133" t="s">
        <v>7941</v>
      </c>
      <c r="AD1656" s="133" t="s">
        <v>1759</v>
      </c>
      <c r="AE1656" s="79">
        <v>12</v>
      </c>
      <c r="AF1656" s="79" t="s">
        <v>11268</v>
      </c>
      <c r="AG1656" s="134">
        <v>0.88</v>
      </c>
      <c r="AH1656" s="134">
        <v>7.5</v>
      </c>
      <c r="AI1656" s="134">
        <v>7.5</v>
      </c>
      <c r="AJ1656" s="134">
        <v>0.54400000000000004</v>
      </c>
      <c r="AK1656" s="134">
        <v>13</v>
      </c>
      <c r="AL1656" s="134">
        <v>8</v>
      </c>
      <c r="AM1656" s="134">
        <v>8</v>
      </c>
      <c r="AN1656" s="134">
        <v>6.8</v>
      </c>
      <c r="AO1656" s="134">
        <v>0.48099999999999998</v>
      </c>
      <c r="AP1656" s="134">
        <v>0.25</v>
      </c>
      <c r="AQ1656" s="134">
        <v>7.5</v>
      </c>
      <c r="AR1656" s="134">
        <v>7.5</v>
      </c>
      <c r="AS1656" s="134">
        <v>0.58099999999999996</v>
      </c>
      <c r="AT1656" s="133" t="s">
        <v>1773</v>
      </c>
      <c r="AU1656" s="133" t="s">
        <v>1758</v>
      </c>
      <c r="AV1656" s="133" t="s">
        <v>9605</v>
      </c>
      <c r="AW1656" s="133" t="s">
        <v>9629</v>
      </c>
    </row>
    <row r="1657" spans="1:49" x14ac:dyDescent="0.25">
      <c r="A1657" s="80" t="s">
        <v>1779</v>
      </c>
      <c r="B1657" s="80" t="s">
        <v>1797</v>
      </c>
      <c r="C1657" s="80" t="s">
        <v>9564</v>
      </c>
      <c r="D1657" s="80" t="s">
        <v>9742</v>
      </c>
      <c r="E1657" s="80" t="s">
        <v>1771</v>
      </c>
      <c r="F1657" s="80" t="s">
        <v>9743</v>
      </c>
      <c r="G1657" s="80" t="s">
        <v>9744</v>
      </c>
      <c r="H1657" s="80" t="s">
        <v>9732</v>
      </c>
      <c r="I1657" s="80" t="s">
        <v>5377</v>
      </c>
      <c r="K1657" s="80" t="s">
        <v>1820</v>
      </c>
      <c r="L1657" s="80" t="s">
        <v>1235</v>
      </c>
      <c r="M1657" s="80" t="s">
        <v>2911</v>
      </c>
      <c r="N1657" s="80" t="s">
        <v>3446</v>
      </c>
      <c r="O1657" s="80" t="s">
        <v>3537</v>
      </c>
      <c r="P1657" s="80" t="s">
        <v>5019</v>
      </c>
      <c r="Q1657" s="80" t="s">
        <v>5374</v>
      </c>
      <c r="R1657" s="80" t="s">
        <v>6498</v>
      </c>
      <c r="S1657" s="80" t="s">
        <v>1765</v>
      </c>
      <c r="T1657" s="80" t="s">
        <v>1757</v>
      </c>
      <c r="U1657" s="110">
        <v>5.05</v>
      </c>
      <c r="V1657" s="110">
        <v>30.3</v>
      </c>
      <c r="W1657" s="91">
        <v>1.2625</v>
      </c>
      <c r="X1657" s="91">
        <v>15.15</v>
      </c>
      <c r="Y1657" s="110" t="s">
        <v>7087</v>
      </c>
      <c r="Z1657" s="110" t="s">
        <v>1</v>
      </c>
      <c r="AB1657" s="133" t="s">
        <v>8208</v>
      </c>
      <c r="AC1657" s="133" t="s">
        <v>8208</v>
      </c>
      <c r="AD1657" s="133" t="s">
        <v>1759</v>
      </c>
      <c r="AE1657" s="79">
        <v>12</v>
      </c>
      <c r="AF1657" s="79" t="s">
        <v>11127</v>
      </c>
      <c r="AG1657" s="134">
        <v>0.625</v>
      </c>
      <c r="AH1657" s="134">
        <v>5</v>
      </c>
      <c r="AI1657" s="134">
        <v>5</v>
      </c>
      <c r="AJ1657" s="134">
        <v>0.09</v>
      </c>
      <c r="AK1657" s="134">
        <v>10.125</v>
      </c>
      <c r="AL1657" s="134">
        <v>5.375</v>
      </c>
      <c r="AM1657" s="134">
        <v>5.5</v>
      </c>
      <c r="AN1657" s="134">
        <v>1.25</v>
      </c>
      <c r="AO1657" s="134">
        <v>0.17299999999999999</v>
      </c>
      <c r="AP1657" s="134">
        <v>5.5E-2</v>
      </c>
      <c r="AQ1657" s="134">
        <v>10</v>
      </c>
      <c r="AR1657" s="134">
        <v>10</v>
      </c>
      <c r="AS1657" s="134">
        <v>6.0000000000000001E-3</v>
      </c>
      <c r="AT1657" s="133" t="s">
        <v>1768</v>
      </c>
      <c r="AU1657" s="133" t="s">
        <v>1760</v>
      </c>
      <c r="AV1657" s="133" t="s">
        <v>9601</v>
      </c>
      <c r="AW1657" s="133" t="s">
        <v>9630</v>
      </c>
    </row>
    <row r="1658" spans="1:49" x14ac:dyDescent="0.25">
      <c r="A1658" s="80" t="s">
        <v>1776</v>
      </c>
      <c r="B1658" s="80" t="s">
        <v>1808</v>
      </c>
      <c r="C1658" s="80" t="s">
        <v>10658</v>
      </c>
      <c r="D1658" s="80" t="s">
        <v>10659</v>
      </c>
      <c r="E1658" s="80" t="s">
        <v>1811</v>
      </c>
      <c r="F1658" s="80" t="s">
        <v>10660</v>
      </c>
      <c r="G1658" s="80" t="s">
        <v>9700</v>
      </c>
      <c r="H1658" s="80" t="s">
        <v>10661</v>
      </c>
      <c r="I1658" s="80" t="s">
        <v>5376</v>
      </c>
      <c r="K1658" s="80" t="s">
        <v>13933</v>
      </c>
      <c r="L1658" s="80" t="s">
        <v>772</v>
      </c>
      <c r="M1658" s="80" t="s">
        <v>2949</v>
      </c>
      <c r="N1658" s="80" t="s">
        <v>3412</v>
      </c>
      <c r="O1658" s="80" t="s">
        <v>3891</v>
      </c>
      <c r="P1658" s="80" t="s">
        <v>5046</v>
      </c>
      <c r="Q1658" s="80" t="s">
        <v>5374</v>
      </c>
      <c r="R1658" s="80" t="s">
        <v>6537</v>
      </c>
      <c r="S1658" s="80" t="s">
        <v>1759</v>
      </c>
      <c r="T1658" s="80" t="s">
        <v>1757</v>
      </c>
      <c r="U1658" s="110">
        <v>9.0500000000000007</v>
      </c>
      <c r="V1658" s="110">
        <v>54.3</v>
      </c>
      <c r="W1658" s="91">
        <v>2.2625000000000002</v>
      </c>
      <c r="X1658" s="91">
        <v>27.15</v>
      </c>
      <c r="Y1658" s="110" t="s">
        <v>7087</v>
      </c>
      <c r="Z1658" s="110" t="s">
        <v>1</v>
      </c>
      <c r="AB1658" s="133" t="s">
        <v>8247</v>
      </c>
      <c r="AC1658" s="133" t="s">
        <v>8247</v>
      </c>
      <c r="AD1658" s="133" t="s">
        <v>1759</v>
      </c>
      <c r="AE1658" s="79">
        <v>12</v>
      </c>
      <c r="AF1658" s="79" t="s">
        <v>11337</v>
      </c>
      <c r="AG1658" s="134">
        <v>0.5</v>
      </c>
      <c r="AH1658" s="134">
        <v>7.5</v>
      </c>
      <c r="AI1658" s="134">
        <v>14.5</v>
      </c>
      <c r="AJ1658" s="134">
        <v>0.188</v>
      </c>
      <c r="AK1658" s="134">
        <v>14.824999999999999</v>
      </c>
      <c r="AL1658" s="134">
        <v>8.4499999999999993</v>
      </c>
      <c r="AM1658" s="134">
        <v>9.0250000000000004</v>
      </c>
      <c r="AN1658" s="134">
        <v>2.8460000000000001</v>
      </c>
      <c r="AO1658" s="134">
        <v>0.65400000000000003</v>
      </c>
      <c r="AP1658" s="134">
        <v>0.1</v>
      </c>
      <c r="AQ1658" s="134">
        <v>54</v>
      </c>
      <c r="AR1658" s="134">
        <v>84</v>
      </c>
      <c r="AS1658" s="134">
        <v>0.18099999999999999</v>
      </c>
      <c r="AT1658" s="133" t="s">
        <v>7070</v>
      </c>
      <c r="AU1658" s="133" t="s">
        <v>7065</v>
      </c>
      <c r="AV1658" s="133" t="s">
        <v>9601</v>
      </c>
      <c r="AW1658" s="133" t="s">
        <v>9630</v>
      </c>
    </row>
    <row r="1659" spans="1:49" x14ac:dyDescent="0.25">
      <c r="A1659" s="80" t="s">
        <v>1779</v>
      </c>
      <c r="B1659" s="80" t="s">
        <v>1789</v>
      </c>
      <c r="C1659" s="80" t="s">
        <v>10142</v>
      </c>
      <c r="D1659" s="80" t="s">
        <v>10143</v>
      </c>
      <c r="E1659" s="80" t="s">
        <v>1788</v>
      </c>
      <c r="F1659" s="80" t="s">
        <v>10144</v>
      </c>
      <c r="G1659" s="80" t="s">
        <v>9700</v>
      </c>
      <c r="H1659" s="80" t="s">
        <v>10145</v>
      </c>
      <c r="I1659" s="80" t="s">
        <v>5377</v>
      </c>
      <c r="K1659" s="80" t="s">
        <v>12331</v>
      </c>
      <c r="L1659" s="80" t="s">
        <v>1640</v>
      </c>
      <c r="M1659" s="80" t="s">
        <v>3173</v>
      </c>
      <c r="N1659" s="80" t="s">
        <v>3470</v>
      </c>
      <c r="O1659" s="80" t="s">
        <v>3848</v>
      </c>
      <c r="P1659" s="80" t="s">
        <v>12459</v>
      </c>
      <c r="Q1659" s="80" t="s">
        <v>5374</v>
      </c>
      <c r="R1659" s="80" t="s">
        <v>6766</v>
      </c>
      <c r="S1659" s="80" t="s">
        <v>1759</v>
      </c>
      <c r="T1659" s="80" t="s">
        <v>1758</v>
      </c>
      <c r="U1659" s="110">
        <v>9.9499999999999993</v>
      </c>
      <c r="V1659" s="110">
        <v>29.85</v>
      </c>
      <c r="W1659" s="91">
        <v>2.4874999999999998</v>
      </c>
      <c r="X1659" s="91">
        <v>14.925000000000001</v>
      </c>
      <c r="Y1659" s="110" t="s">
        <v>7087</v>
      </c>
      <c r="Z1659" s="110" t="s">
        <v>1</v>
      </c>
      <c r="AB1659" s="133" t="s">
        <v>8476</v>
      </c>
      <c r="AC1659" s="133" t="s">
        <v>8476</v>
      </c>
      <c r="AD1659" s="133" t="s">
        <v>1759</v>
      </c>
      <c r="AE1659" s="79">
        <v>6</v>
      </c>
      <c r="AF1659" s="79" t="s">
        <v>11152</v>
      </c>
      <c r="AG1659" s="134">
        <v>0.875</v>
      </c>
      <c r="AH1659" s="134">
        <v>7.5</v>
      </c>
      <c r="AI1659" s="134">
        <v>14.5</v>
      </c>
      <c r="AJ1659" s="134">
        <v>0.215</v>
      </c>
      <c r="AK1659" s="134">
        <v>14.824999999999999</v>
      </c>
      <c r="AL1659" s="134">
        <v>8.4499999999999993</v>
      </c>
      <c r="AM1659" s="134">
        <v>5.125</v>
      </c>
      <c r="AN1659" s="134">
        <v>1.73</v>
      </c>
      <c r="AO1659" s="134">
        <v>0.372</v>
      </c>
      <c r="AP1659" s="134"/>
      <c r="AQ1659" s="134"/>
      <c r="AR1659" s="134"/>
      <c r="AS1659" s="134"/>
      <c r="AT1659" s="133" t="s">
        <v>7066</v>
      </c>
      <c r="AU1659" s="133" t="s">
        <v>7075</v>
      </c>
      <c r="AV1659" s="133" t="s">
        <v>9601</v>
      </c>
      <c r="AW1659" s="133" t="s">
        <v>9630</v>
      </c>
    </row>
    <row r="1660" spans="1:49" x14ac:dyDescent="0.25">
      <c r="A1660" s="80" t="s">
        <v>1779</v>
      </c>
      <c r="B1660" s="80" t="s">
        <v>1797</v>
      </c>
      <c r="C1660" s="80" t="s">
        <v>10168</v>
      </c>
      <c r="D1660" s="80" t="s">
        <v>10169</v>
      </c>
      <c r="E1660" s="80" t="s">
        <v>7086</v>
      </c>
      <c r="F1660" s="80" t="s">
        <v>10170</v>
      </c>
      <c r="G1660" s="80" t="s">
        <v>9700</v>
      </c>
      <c r="H1660" s="80" t="s">
        <v>10171</v>
      </c>
      <c r="I1660" s="80" t="s">
        <v>9728</v>
      </c>
      <c r="K1660" s="80" t="s">
        <v>1820</v>
      </c>
      <c r="L1660" s="80" t="s">
        <v>979</v>
      </c>
      <c r="M1660" s="80" t="s">
        <v>2912</v>
      </c>
      <c r="N1660" s="80" t="s">
        <v>3446</v>
      </c>
      <c r="O1660" s="80" t="s">
        <v>3878</v>
      </c>
      <c r="P1660" s="80" t="s">
        <v>5020</v>
      </c>
      <c r="Q1660" s="80" t="s">
        <v>5379</v>
      </c>
      <c r="R1660" s="80" t="s">
        <v>6499</v>
      </c>
      <c r="S1660" s="80" t="s">
        <v>1759</v>
      </c>
      <c r="T1660" s="80" t="s">
        <v>1757</v>
      </c>
      <c r="U1660" s="110">
        <v>1.9</v>
      </c>
      <c r="V1660" s="110">
        <v>11.4</v>
      </c>
      <c r="W1660" s="91">
        <v>1.1020000000000001</v>
      </c>
      <c r="X1660" s="91">
        <v>13.224</v>
      </c>
      <c r="Y1660" s="110" t="s">
        <v>14932</v>
      </c>
      <c r="Z1660" s="110" t="s">
        <v>7089</v>
      </c>
      <c r="AB1660" s="133" t="s">
        <v>8209</v>
      </c>
      <c r="AC1660" s="133" t="s">
        <v>9352</v>
      </c>
      <c r="AD1660" s="133" t="s">
        <v>1764</v>
      </c>
      <c r="AE1660" s="79">
        <v>48</v>
      </c>
      <c r="AF1660" s="79" t="s">
        <v>11210</v>
      </c>
      <c r="AG1660" s="134">
        <v>0.25</v>
      </c>
      <c r="AH1660" s="134">
        <v>6.25</v>
      </c>
      <c r="AI1660" s="134">
        <v>14</v>
      </c>
      <c r="AJ1660" s="134">
        <v>0.14299999999999999</v>
      </c>
      <c r="AK1660" s="134">
        <v>13.125</v>
      </c>
      <c r="AL1660" s="134">
        <v>6.5</v>
      </c>
      <c r="AM1660" s="134">
        <v>3.1880000000000002</v>
      </c>
      <c r="AN1660" s="134">
        <v>1.79</v>
      </c>
      <c r="AO1660" s="134">
        <v>0.157</v>
      </c>
      <c r="AP1660" s="134">
        <v>1E-3</v>
      </c>
      <c r="AQ1660" s="134">
        <v>88</v>
      </c>
      <c r="AR1660" s="134">
        <v>48</v>
      </c>
      <c r="AS1660" s="134"/>
      <c r="AT1660" s="133" t="s">
        <v>9556</v>
      </c>
      <c r="AU1660" s="133" t="s">
        <v>1771</v>
      </c>
      <c r="AV1660" s="133" t="s">
        <v>9602</v>
      </c>
      <c r="AW1660" s="133" t="s">
        <v>9629</v>
      </c>
    </row>
    <row r="1661" spans="1:49" x14ac:dyDescent="0.25">
      <c r="A1661" s="80" t="s">
        <v>1779</v>
      </c>
      <c r="B1661" s="80" t="s">
        <v>1789</v>
      </c>
      <c r="C1661" s="80" t="s">
        <v>9790</v>
      </c>
      <c r="D1661" s="80" t="s">
        <v>9791</v>
      </c>
      <c r="E1661" s="80" t="s">
        <v>1785</v>
      </c>
      <c r="F1661" s="80" t="s">
        <v>9792</v>
      </c>
      <c r="G1661" s="80" t="s">
        <v>9726</v>
      </c>
      <c r="H1661" s="80" t="s">
        <v>9793</v>
      </c>
      <c r="I1661" s="80" t="s">
        <v>5377</v>
      </c>
      <c r="K1661" s="80" t="s">
        <v>12331</v>
      </c>
      <c r="L1661" s="80" t="s">
        <v>1641</v>
      </c>
      <c r="M1661" s="80" t="s">
        <v>3174</v>
      </c>
      <c r="N1661" s="80" t="s">
        <v>3470</v>
      </c>
      <c r="O1661" s="80" t="s">
        <v>3673</v>
      </c>
      <c r="P1661" s="80" t="s">
        <v>12462</v>
      </c>
      <c r="Q1661" s="80" t="s">
        <v>5374</v>
      </c>
      <c r="R1661" s="80" t="s">
        <v>6767</v>
      </c>
      <c r="S1661" s="80" t="s">
        <v>1760</v>
      </c>
      <c r="T1661" s="80" t="s">
        <v>1757</v>
      </c>
      <c r="U1661" s="110">
        <v>5.7</v>
      </c>
      <c r="V1661" s="110">
        <v>34.200000000000003</v>
      </c>
      <c r="W1661" s="91">
        <v>1.8952500000000001</v>
      </c>
      <c r="X1661" s="91">
        <v>22.742999999999999</v>
      </c>
      <c r="Y1661" s="110" t="s">
        <v>14933</v>
      </c>
      <c r="Z1661" s="110" t="s">
        <v>1</v>
      </c>
      <c r="AB1661" s="133" t="s">
        <v>8477</v>
      </c>
      <c r="AC1661" s="133" t="s">
        <v>8477</v>
      </c>
      <c r="AD1661" s="133" t="s">
        <v>1759</v>
      </c>
      <c r="AE1661" s="79">
        <v>12</v>
      </c>
      <c r="AF1661" s="79" t="s">
        <v>11098</v>
      </c>
      <c r="AG1661" s="134">
        <v>3.15</v>
      </c>
      <c r="AH1661" s="134">
        <v>3.15</v>
      </c>
      <c r="AI1661" s="134">
        <v>5.51</v>
      </c>
      <c r="AJ1661" s="134">
        <v>0.153</v>
      </c>
      <c r="AK1661" s="134">
        <v>10.4</v>
      </c>
      <c r="AL1661" s="134">
        <v>6.69</v>
      </c>
      <c r="AM1661" s="134">
        <v>8.4600000000000009</v>
      </c>
      <c r="AN1661" s="134">
        <v>1.91</v>
      </c>
      <c r="AO1661" s="134">
        <v>0.34100000000000003</v>
      </c>
      <c r="AP1661" s="134"/>
      <c r="AQ1661" s="134"/>
      <c r="AR1661" s="134"/>
      <c r="AS1661" s="134"/>
      <c r="AT1661" s="133" t="s">
        <v>7080</v>
      </c>
      <c r="AU1661" s="133" t="s">
        <v>7065</v>
      </c>
      <c r="AV1661" s="133" t="s">
        <v>9608</v>
      </c>
      <c r="AW1661" s="133" t="s">
        <v>9629</v>
      </c>
    </row>
    <row r="1662" spans="1:49" x14ac:dyDescent="0.25">
      <c r="A1662" s="80" t="s">
        <v>1776</v>
      </c>
      <c r="B1662" s="80" t="s">
        <v>1803</v>
      </c>
      <c r="C1662" s="80" t="s">
        <v>10658</v>
      </c>
      <c r="D1662" s="80" t="s">
        <v>10659</v>
      </c>
      <c r="E1662" s="80" t="s">
        <v>1811</v>
      </c>
      <c r="F1662" s="80" t="s">
        <v>10660</v>
      </c>
      <c r="G1662" s="80" t="s">
        <v>9700</v>
      </c>
      <c r="H1662" s="80" t="s">
        <v>10661</v>
      </c>
      <c r="I1662" s="80" t="s">
        <v>5376</v>
      </c>
      <c r="K1662" s="80" t="s">
        <v>13933</v>
      </c>
      <c r="L1662" s="80" t="s">
        <v>773</v>
      </c>
      <c r="M1662" s="80" t="s">
        <v>2952</v>
      </c>
      <c r="N1662" s="80" t="s">
        <v>3405</v>
      </c>
      <c r="O1662" s="80" t="s">
        <v>3892</v>
      </c>
      <c r="P1662" s="80" t="s">
        <v>5048</v>
      </c>
      <c r="Q1662" s="80" t="s">
        <v>5374</v>
      </c>
      <c r="R1662" s="80" t="s">
        <v>6540</v>
      </c>
      <c r="S1662" s="80" t="s">
        <v>1759</v>
      </c>
      <c r="T1662" s="80" t="s">
        <v>1757</v>
      </c>
      <c r="U1662" s="110">
        <v>9.0500000000000007</v>
      </c>
      <c r="V1662" s="110">
        <v>54.3</v>
      </c>
      <c r="W1662" s="91">
        <v>2.2625000000000002</v>
      </c>
      <c r="X1662" s="91">
        <v>27.15</v>
      </c>
      <c r="Y1662" s="110" t="s">
        <v>7087</v>
      </c>
      <c r="Z1662" s="110" t="s">
        <v>1</v>
      </c>
      <c r="AB1662" s="133" t="s">
        <v>8250</v>
      </c>
      <c r="AC1662" s="133" t="s">
        <v>8250</v>
      </c>
      <c r="AD1662" s="133" t="s">
        <v>1759</v>
      </c>
      <c r="AE1662" s="79">
        <v>12</v>
      </c>
      <c r="AF1662" s="79" t="s">
        <v>11337</v>
      </c>
      <c r="AG1662" s="134">
        <v>0.5</v>
      </c>
      <c r="AH1662" s="134">
        <v>7.5</v>
      </c>
      <c r="AI1662" s="134">
        <v>14.5</v>
      </c>
      <c r="AJ1662" s="134">
        <v>0.188</v>
      </c>
      <c r="AK1662" s="134">
        <v>14.824999999999999</v>
      </c>
      <c r="AL1662" s="134">
        <v>8.4499999999999993</v>
      </c>
      <c r="AM1662" s="134">
        <v>9.0250000000000004</v>
      </c>
      <c r="AN1662" s="134">
        <v>2.8460000000000001</v>
      </c>
      <c r="AO1662" s="134">
        <v>0.65400000000000003</v>
      </c>
      <c r="AP1662" s="134">
        <v>0.1</v>
      </c>
      <c r="AQ1662" s="134">
        <v>54</v>
      </c>
      <c r="AR1662" s="134">
        <v>84</v>
      </c>
      <c r="AS1662" s="134">
        <v>0.18099999999999999</v>
      </c>
      <c r="AT1662" s="133" t="s">
        <v>7070</v>
      </c>
      <c r="AU1662" s="133" t="s">
        <v>7065</v>
      </c>
      <c r="AV1662" s="133" t="s">
        <v>9601</v>
      </c>
      <c r="AW1662" s="133" t="s">
        <v>9630</v>
      </c>
    </row>
    <row r="1663" spans="1:49" x14ac:dyDescent="0.25">
      <c r="A1663" s="80" t="s">
        <v>1798</v>
      </c>
      <c r="B1663" s="80" t="s">
        <v>1784</v>
      </c>
      <c r="C1663" s="80" t="s">
        <v>10406</v>
      </c>
      <c r="D1663" s="80" t="s">
        <v>10407</v>
      </c>
      <c r="E1663" s="80" t="s">
        <v>7072</v>
      </c>
      <c r="F1663" s="80" t="s">
        <v>10408</v>
      </c>
      <c r="G1663" s="80" t="s">
        <v>9685</v>
      </c>
      <c r="H1663" s="80" t="s">
        <v>10409</v>
      </c>
      <c r="I1663" s="80" t="s">
        <v>1798</v>
      </c>
      <c r="K1663" s="80" t="s">
        <v>13936</v>
      </c>
      <c r="L1663" s="80" t="s">
        <v>1241</v>
      </c>
      <c r="M1663" s="80" t="s">
        <v>2664</v>
      </c>
      <c r="N1663" s="80" t="s">
        <v>3425</v>
      </c>
      <c r="O1663" s="80" t="s">
        <v>3768</v>
      </c>
      <c r="P1663" s="80" t="s">
        <v>4773</v>
      </c>
      <c r="Q1663" s="80" t="s">
        <v>1798</v>
      </c>
      <c r="R1663" s="80" t="s">
        <v>6233</v>
      </c>
      <c r="S1663" s="80" t="s">
        <v>1767</v>
      </c>
      <c r="T1663" s="80" t="s">
        <v>1757</v>
      </c>
      <c r="U1663" s="110">
        <v>12.6</v>
      </c>
      <c r="V1663" s="110">
        <v>75.599999999999994</v>
      </c>
      <c r="W1663" s="91">
        <v>5.8464</v>
      </c>
      <c r="X1663" s="91">
        <v>70.156800000000004</v>
      </c>
      <c r="Y1663" s="110" t="s">
        <v>14932</v>
      </c>
      <c r="Z1663" s="110" t="s">
        <v>1</v>
      </c>
      <c r="AB1663" s="133" t="s">
        <v>7943</v>
      </c>
      <c r="AC1663" s="133" t="s">
        <v>7943</v>
      </c>
      <c r="AD1663" s="133" t="s">
        <v>1759</v>
      </c>
      <c r="AE1663" s="79">
        <v>12</v>
      </c>
      <c r="AF1663" s="79" t="s">
        <v>11266</v>
      </c>
      <c r="AG1663" s="134">
        <v>1.25</v>
      </c>
      <c r="AH1663" s="134">
        <v>10.25</v>
      </c>
      <c r="AI1663" s="134">
        <v>10.25</v>
      </c>
      <c r="AJ1663" s="134">
        <v>1.2</v>
      </c>
      <c r="AK1663" s="134">
        <v>15</v>
      </c>
      <c r="AL1663" s="134">
        <v>11.5</v>
      </c>
      <c r="AM1663" s="134">
        <v>10.75</v>
      </c>
      <c r="AN1663" s="134">
        <v>15</v>
      </c>
      <c r="AO1663" s="134">
        <v>1.073</v>
      </c>
      <c r="AP1663" s="134">
        <v>0.5</v>
      </c>
      <c r="AQ1663" s="134">
        <v>10.25</v>
      </c>
      <c r="AR1663" s="134">
        <v>10.25</v>
      </c>
      <c r="AS1663" s="134">
        <v>1.41</v>
      </c>
      <c r="AT1663" s="133" t="s">
        <v>1783</v>
      </c>
      <c r="AU1663" s="133" t="s">
        <v>1764</v>
      </c>
      <c r="AV1663" s="133" t="s">
        <v>9605</v>
      </c>
      <c r="AW1663" s="133" t="s">
        <v>9629</v>
      </c>
    </row>
    <row r="1664" spans="1:49" x14ac:dyDescent="0.25">
      <c r="A1664" s="80" t="s">
        <v>1779</v>
      </c>
      <c r="B1664" s="80" t="s">
        <v>1789</v>
      </c>
      <c r="C1664" s="80" t="s">
        <v>1783</v>
      </c>
      <c r="D1664" s="80" t="s">
        <v>10318</v>
      </c>
      <c r="E1664" s="80" t="s">
        <v>7086</v>
      </c>
      <c r="F1664" s="80" t="s">
        <v>10319</v>
      </c>
      <c r="G1664" s="80" t="s">
        <v>9797</v>
      </c>
      <c r="H1664" s="80" t="s">
        <v>10320</v>
      </c>
      <c r="I1664" s="80" t="s">
        <v>9635</v>
      </c>
      <c r="K1664" s="80" t="s">
        <v>12331</v>
      </c>
      <c r="L1664" s="80" t="s">
        <v>1642</v>
      </c>
      <c r="M1664" s="80" t="s">
        <v>3175</v>
      </c>
      <c r="N1664" s="80" t="s">
        <v>3470</v>
      </c>
      <c r="O1664" s="80" t="s">
        <v>3895</v>
      </c>
      <c r="P1664" s="80" t="s">
        <v>12466</v>
      </c>
      <c r="Q1664" s="80" t="s">
        <v>5374</v>
      </c>
      <c r="R1664" s="80" t="s">
        <v>6768</v>
      </c>
      <c r="S1664" s="80" t="s">
        <v>1758</v>
      </c>
      <c r="T1664" s="80" t="s">
        <v>1758</v>
      </c>
      <c r="U1664" s="110">
        <v>9.4499999999999993</v>
      </c>
      <c r="V1664" s="110">
        <v>28.35</v>
      </c>
      <c r="W1664" s="91">
        <v>4.1107500000000003</v>
      </c>
      <c r="X1664" s="91">
        <v>24.6645</v>
      </c>
      <c r="Y1664" s="110" t="s">
        <v>14932</v>
      </c>
      <c r="Z1664" s="110" t="s">
        <v>1</v>
      </c>
      <c r="AB1664" s="133" t="s">
        <v>8478</v>
      </c>
      <c r="AC1664" s="133" t="s">
        <v>9481</v>
      </c>
      <c r="AD1664" s="133" t="s">
        <v>1758</v>
      </c>
      <c r="AE1664" s="79">
        <v>36</v>
      </c>
      <c r="AF1664" s="79" t="s">
        <v>11411</v>
      </c>
      <c r="AG1664" s="134">
        <v>0.25</v>
      </c>
      <c r="AH1664" s="134">
        <v>8.25</v>
      </c>
      <c r="AI1664" s="134">
        <v>14</v>
      </c>
      <c r="AJ1664" s="134">
        <v>0.31</v>
      </c>
      <c r="AK1664" s="134">
        <v>16.75</v>
      </c>
      <c r="AL1664" s="134">
        <v>13</v>
      </c>
      <c r="AM1664" s="134">
        <v>2</v>
      </c>
      <c r="AN1664" s="134">
        <v>1.94</v>
      </c>
      <c r="AO1664" s="134">
        <v>0.252</v>
      </c>
      <c r="AP1664" s="134"/>
      <c r="AQ1664" s="134"/>
      <c r="AR1664" s="134"/>
      <c r="AS1664" s="134"/>
      <c r="AT1664" s="133" t="s">
        <v>1760</v>
      </c>
      <c r="AU1664" s="133" t="s">
        <v>1762</v>
      </c>
      <c r="AV1664" s="133" t="s">
        <v>9597</v>
      </c>
      <c r="AW1664" s="133" t="s">
        <v>9629</v>
      </c>
    </row>
    <row r="1665" spans="1:49" x14ac:dyDescent="0.25">
      <c r="A1665" s="80" t="s">
        <v>1779</v>
      </c>
      <c r="B1665" s="80" t="s">
        <v>1804</v>
      </c>
      <c r="C1665" s="80" t="s">
        <v>10652</v>
      </c>
      <c r="D1665" s="80" t="s">
        <v>10653</v>
      </c>
      <c r="E1665" s="80" t="s">
        <v>1766</v>
      </c>
      <c r="F1665" s="80" t="s">
        <v>10654</v>
      </c>
      <c r="G1665" s="80" t="s">
        <v>9785</v>
      </c>
      <c r="H1665" s="80" t="s">
        <v>10655</v>
      </c>
      <c r="I1665" s="80" t="s">
        <v>1804</v>
      </c>
      <c r="K1665" s="80" t="s">
        <v>13934</v>
      </c>
      <c r="L1665" s="80" t="s">
        <v>977</v>
      </c>
      <c r="M1665" s="80" t="s">
        <v>2937</v>
      </c>
      <c r="N1665" s="80" t="s">
        <v>13941</v>
      </c>
      <c r="O1665" s="80" t="s">
        <v>3825</v>
      </c>
      <c r="P1665" s="80" t="s">
        <v>1</v>
      </c>
      <c r="Q1665" s="80" t="s">
        <v>1804</v>
      </c>
      <c r="R1665" s="80" t="s">
        <v>6525</v>
      </c>
      <c r="S1665" s="80" t="s">
        <v>1759</v>
      </c>
      <c r="T1665" s="80" t="s">
        <v>1759</v>
      </c>
      <c r="U1665" s="110">
        <v>808.7</v>
      </c>
      <c r="V1665" s="110">
        <v>404.35</v>
      </c>
      <c r="W1665" s="91">
        <v>233.04</v>
      </c>
      <c r="X1665" s="91">
        <v>233.04</v>
      </c>
      <c r="Y1665" s="110" t="s">
        <v>7087</v>
      </c>
      <c r="Z1665" s="110" t="s">
        <v>1</v>
      </c>
      <c r="AB1665" s="133" t="s">
        <v>8235</v>
      </c>
      <c r="AC1665" s="133" t="s">
        <v>8235</v>
      </c>
      <c r="AD1665" s="133" t="s">
        <v>1759</v>
      </c>
      <c r="AE1665" s="79">
        <v>1</v>
      </c>
      <c r="AF1665" s="79" t="s">
        <v>15798</v>
      </c>
      <c r="AG1665" s="134"/>
      <c r="AH1665" s="134"/>
      <c r="AI1665" s="134"/>
      <c r="AJ1665" s="134"/>
      <c r="AK1665" s="134">
        <v>51.125</v>
      </c>
      <c r="AL1665" s="134">
        <v>16.312999999999999</v>
      </c>
      <c r="AM1665" s="134">
        <v>10.063000000000001</v>
      </c>
      <c r="AN1665" s="134">
        <v>29.83</v>
      </c>
      <c r="AO1665" s="134">
        <v>4.8570000000000002</v>
      </c>
      <c r="AP1665" s="134"/>
      <c r="AQ1665" s="134"/>
      <c r="AR1665" s="134"/>
      <c r="AS1665" s="134"/>
      <c r="AT1665" s="133" t="s">
        <v>1764</v>
      </c>
      <c r="AU1665" s="133" t="s">
        <v>1769</v>
      </c>
      <c r="AV1665" s="133" t="s">
        <v>9601</v>
      </c>
      <c r="AW1665" s="133" t="s">
        <v>9630</v>
      </c>
    </row>
    <row r="1666" spans="1:49" x14ac:dyDescent="0.25">
      <c r="A1666" s="80" t="s">
        <v>1776</v>
      </c>
      <c r="B1666" s="80" t="s">
        <v>1805</v>
      </c>
      <c r="C1666" s="80" t="s">
        <v>10492</v>
      </c>
      <c r="D1666" s="80" t="s">
        <v>10493</v>
      </c>
      <c r="E1666" s="80" t="s">
        <v>1767</v>
      </c>
      <c r="F1666" s="80" t="s">
        <v>10494</v>
      </c>
      <c r="G1666" s="80" t="s">
        <v>9700</v>
      </c>
      <c r="H1666" s="80" t="s">
        <v>10145</v>
      </c>
      <c r="I1666" s="80" t="s">
        <v>5377</v>
      </c>
      <c r="K1666" s="80" t="s">
        <v>13933</v>
      </c>
      <c r="L1666" s="80" t="s">
        <v>774</v>
      </c>
      <c r="M1666" s="80" t="s">
        <v>2955</v>
      </c>
      <c r="N1666" s="80" t="s">
        <v>3404</v>
      </c>
      <c r="O1666" s="80" t="s">
        <v>3893</v>
      </c>
      <c r="P1666" s="80" t="s">
        <v>5049</v>
      </c>
      <c r="Q1666" s="80" t="s">
        <v>5374</v>
      </c>
      <c r="R1666" s="80" t="s">
        <v>6543</v>
      </c>
      <c r="S1666" s="80" t="s">
        <v>1759</v>
      </c>
      <c r="T1666" s="80" t="s">
        <v>1757</v>
      </c>
      <c r="U1666" s="110">
        <v>9.9499999999999993</v>
      </c>
      <c r="V1666" s="110">
        <v>59.7</v>
      </c>
      <c r="W1666" s="91">
        <v>2.4874999999999998</v>
      </c>
      <c r="X1666" s="91">
        <v>29.85</v>
      </c>
      <c r="Y1666" s="110" t="s">
        <v>7087</v>
      </c>
      <c r="Z1666" s="110" t="s">
        <v>1</v>
      </c>
      <c r="AB1666" s="133" t="s">
        <v>8253</v>
      </c>
      <c r="AC1666" s="133" t="s">
        <v>8253</v>
      </c>
      <c r="AD1666" s="133" t="s">
        <v>1759</v>
      </c>
      <c r="AE1666" s="79">
        <v>12</v>
      </c>
      <c r="AF1666" s="79" t="s">
        <v>11152</v>
      </c>
      <c r="AG1666" s="134">
        <v>0.875</v>
      </c>
      <c r="AH1666" s="134">
        <v>7.5</v>
      </c>
      <c r="AI1666" s="134">
        <v>14.5</v>
      </c>
      <c r="AJ1666" s="134">
        <v>0.215</v>
      </c>
      <c r="AK1666" s="134">
        <v>14.824999999999999</v>
      </c>
      <c r="AL1666" s="134">
        <v>8.4499999999999993</v>
      </c>
      <c r="AM1666" s="134">
        <v>9.0250000000000004</v>
      </c>
      <c r="AN1666" s="134">
        <v>3.17</v>
      </c>
      <c r="AO1666" s="134">
        <v>0.65400000000000003</v>
      </c>
      <c r="AP1666" s="134">
        <v>0</v>
      </c>
      <c r="AQ1666" s="134">
        <v>54</v>
      </c>
      <c r="AR1666" s="134">
        <v>96</v>
      </c>
      <c r="AS1666" s="134"/>
      <c r="AT1666" s="133" t="s">
        <v>7070</v>
      </c>
      <c r="AU1666" s="133" t="s">
        <v>7065</v>
      </c>
      <c r="AV1666" s="133" t="s">
        <v>9601</v>
      </c>
      <c r="AW1666" s="133" t="s">
        <v>9630</v>
      </c>
    </row>
    <row r="1667" spans="1:49" x14ac:dyDescent="0.25">
      <c r="A1667" s="80" t="s">
        <v>1798</v>
      </c>
      <c r="B1667" s="80" t="s">
        <v>1784</v>
      </c>
      <c r="C1667" s="80" t="s">
        <v>10410</v>
      </c>
      <c r="D1667" s="80" t="s">
        <v>10411</v>
      </c>
      <c r="E1667" s="80" t="s">
        <v>7072</v>
      </c>
      <c r="F1667" s="80" t="s">
        <v>10412</v>
      </c>
      <c r="G1667" s="80" t="s">
        <v>9677</v>
      </c>
      <c r="H1667" s="80" t="s">
        <v>10413</v>
      </c>
      <c r="I1667" s="80" t="s">
        <v>1798</v>
      </c>
      <c r="K1667" s="80" t="s">
        <v>13936</v>
      </c>
      <c r="L1667" s="80" t="s">
        <v>1382</v>
      </c>
      <c r="M1667" s="80" t="s">
        <v>2667</v>
      </c>
      <c r="N1667" s="80" t="s">
        <v>3425</v>
      </c>
      <c r="O1667" s="80" t="s">
        <v>3769</v>
      </c>
      <c r="P1667" s="80" t="s">
        <v>4776</v>
      </c>
      <c r="Q1667" s="80" t="s">
        <v>1798</v>
      </c>
      <c r="R1667" s="80" t="s">
        <v>6236</v>
      </c>
      <c r="S1667" s="80" t="s">
        <v>1767</v>
      </c>
      <c r="T1667" s="80" t="s">
        <v>1757</v>
      </c>
      <c r="U1667" s="110">
        <v>11.3</v>
      </c>
      <c r="V1667" s="110">
        <v>67.8</v>
      </c>
      <c r="W1667" s="91">
        <v>5.2431999999999999</v>
      </c>
      <c r="X1667" s="91">
        <v>62.918399999999998</v>
      </c>
      <c r="Y1667" s="110" t="s">
        <v>14932</v>
      </c>
      <c r="Z1667" s="110" t="s">
        <v>1</v>
      </c>
      <c r="AB1667" s="133" t="s">
        <v>7946</v>
      </c>
      <c r="AC1667" s="133" t="s">
        <v>7946</v>
      </c>
      <c r="AD1667" s="133" t="s">
        <v>1759</v>
      </c>
      <c r="AE1667" s="79">
        <v>12</v>
      </c>
      <c r="AF1667" s="79" t="s">
        <v>11267</v>
      </c>
      <c r="AG1667" s="134">
        <v>1</v>
      </c>
      <c r="AH1667" s="134">
        <v>9</v>
      </c>
      <c r="AI1667" s="134">
        <v>9</v>
      </c>
      <c r="AJ1667" s="134">
        <v>0.94399999999999995</v>
      </c>
      <c r="AK1667" s="134">
        <v>13</v>
      </c>
      <c r="AL1667" s="134">
        <v>9.5</v>
      </c>
      <c r="AM1667" s="134">
        <v>9.5</v>
      </c>
      <c r="AN1667" s="134">
        <v>11.8</v>
      </c>
      <c r="AO1667" s="134">
        <v>0.67900000000000005</v>
      </c>
      <c r="AP1667" s="134">
        <v>0.5</v>
      </c>
      <c r="AQ1667" s="134">
        <v>9</v>
      </c>
      <c r="AR1667" s="134">
        <v>9</v>
      </c>
      <c r="AS1667" s="134">
        <v>0.84399999999999997</v>
      </c>
      <c r="AT1667" s="133" t="s">
        <v>1771</v>
      </c>
      <c r="AU1667" s="133" t="s">
        <v>7065</v>
      </c>
      <c r="AV1667" s="133" t="s">
        <v>9605</v>
      </c>
      <c r="AW1667" s="133" t="s">
        <v>9629</v>
      </c>
    </row>
    <row r="1668" spans="1:49" x14ac:dyDescent="0.25">
      <c r="A1668" s="80" t="s">
        <v>1779</v>
      </c>
      <c r="B1668" s="80" t="s">
        <v>1789</v>
      </c>
      <c r="C1668" s="80" t="s">
        <v>10333</v>
      </c>
      <c r="D1668" s="80" t="s">
        <v>10334</v>
      </c>
      <c r="E1668" s="80" t="s">
        <v>7086</v>
      </c>
      <c r="F1668" s="80" t="s">
        <v>10335</v>
      </c>
      <c r="G1668" s="80" t="s">
        <v>10336</v>
      </c>
      <c r="H1668" s="80" t="s">
        <v>10337</v>
      </c>
      <c r="I1668" s="80" t="s">
        <v>9635</v>
      </c>
      <c r="K1668" s="80" t="s">
        <v>12331</v>
      </c>
      <c r="L1668" s="80" t="s">
        <v>1643</v>
      </c>
      <c r="M1668" s="80" t="s">
        <v>3176</v>
      </c>
      <c r="N1668" s="80" t="s">
        <v>3470</v>
      </c>
      <c r="O1668" s="80" t="s">
        <v>3850</v>
      </c>
      <c r="P1668" s="80" t="s">
        <v>12469</v>
      </c>
      <c r="Q1668" s="80" t="s">
        <v>5374</v>
      </c>
      <c r="R1668" s="80" t="s">
        <v>6769</v>
      </c>
      <c r="S1668" s="80" t="s">
        <v>1769</v>
      </c>
      <c r="T1668" s="80" t="s">
        <v>1757</v>
      </c>
      <c r="U1668" s="110">
        <v>8.0500000000000007</v>
      </c>
      <c r="V1668" s="110">
        <v>48.3</v>
      </c>
      <c r="W1668" s="91">
        <v>3.5017499999999999</v>
      </c>
      <c r="X1668" s="91">
        <v>42.021000000000001</v>
      </c>
      <c r="Y1668" s="110" t="s">
        <v>14932</v>
      </c>
      <c r="Z1668" s="110" t="s">
        <v>1</v>
      </c>
      <c r="AB1668" s="133" t="s">
        <v>8479</v>
      </c>
      <c r="AC1668" s="133" t="s">
        <v>9482</v>
      </c>
      <c r="AD1668" s="133" t="s">
        <v>1757</v>
      </c>
      <c r="AE1668" s="79">
        <v>144</v>
      </c>
      <c r="AF1668" s="79" t="s">
        <v>11412</v>
      </c>
      <c r="AG1668" s="134">
        <v>0.2</v>
      </c>
      <c r="AH1668" s="134">
        <v>10</v>
      </c>
      <c r="AI1668" s="134">
        <v>12</v>
      </c>
      <c r="AJ1668" s="134">
        <v>0.155</v>
      </c>
      <c r="AK1668" s="134">
        <v>12.5</v>
      </c>
      <c r="AL1668" s="134">
        <v>10.5</v>
      </c>
      <c r="AM1668" s="134">
        <v>2.8</v>
      </c>
      <c r="AN1668" s="134">
        <v>1.94</v>
      </c>
      <c r="AO1668" s="134">
        <v>0.21299999999999999</v>
      </c>
      <c r="AP1668" s="134"/>
      <c r="AQ1668" s="134"/>
      <c r="AR1668" s="134"/>
      <c r="AS1668" s="134"/>
      <c r="AT1668" s="133" t="s">
        <v>7066</v>
      </c>
      <c r="AU1668" s="133" t="s">
        <v>1795</v>
      </c>
      <c r="AV1668" s="133" t="s">
        <v>9597</v>
      </c>
      <c r="AW1668" s="133" t="s">
        <v>9629</v>
      </c>
    </row>
    <row r="1669" spans="1:49" x14ac:dyDescent="0.25">
      <c r="A1669" s="80" t="s">
        <v>1779</v>
      </c>
      <c r="B1669" s="80" t="s">
        <v>1804</v>
      </c>
      <c r="C1669" s="80" t="s">
        <v>10652</v>
      </c>
      <c r="D1669" s="80" t="s">
        <v>10653</v>
      </c>
      <c r="E1669" s="80" t="s">
        <v>1766</v>
      </c>
      <c r="F1669" s="80" t="s">
        <v>10654</v>
      </c>
      <c r="G1669" s="80" t="s">
        <v>9785</v>
      </c>
      <c r="H1669" s="80" t="s">
        <v>10655</v>
      </c>
      <c r="I1669" s="80" t="s">
        <v>1804</v>
      </c>
      <c r="K1669" s="80" t="s">
        <v>13934</v>
      </c>
      <c r="L1669" s="80" t="s">
        <v>980</v>
      </c>
      <c r="M1669" s="80" t="s">
        <v>2938</v>
      </c>
      <c r="N1669" s="80" t="s">
        <v>13940</v>
      </c>
      <c r="O1669" s="80" t="s">
        <v>3825</v>
      </c>
      <c r="P1669" s="80" t="s">
        <v>1</v>
      </c>
      <c r="Q1669" s="80" t="s">
        <v>1804</v>
      </c>
      <c r="R1669" s="80" t="s">
        <v>6526</v>
      </c>
      <c r="S1669" s="80" t="s">
        <v>1759</v>
      </c>
      <c r="T1669" s="80" t="s">
        <v>1759</v>
      </c>
      <c r="U1669" s="110">
        <v>808.7</v>
      </c>
      <c r="V1669" s="110">
        <v>404.35</v>
      </c>
      <c r="W1669" s="91">
        <v>233.04</v>
      </c>
      <c r="X1669" s="91">
        <v>233.04</v>
      </c>
      <c r="Y1669" s="110" t="s">
        <v>7087</v>
      </c>
      <c r="Z1669" s="110" t="s">
        <v>7088</v>
      </c>
      <c r="AB1669" s="133" t="s">
        <v>8236</v>
      </c>
      <c r="AC1669" s="133" t="s">
        <v>8236</v>
      </c>
      <c r="AD1669" s="133" t="s">
        <v>1759</v>
      </c>
      <c r="AE1669" s="79">
        <v>1</v>
      </c>
      <c r="AF1669" s="79" t="s">
        <v>15798</v>
      </c>
      <c r="AG1669" s="134"/>
      <c r="AH1669" s="134"/>
      <c r="AI1669" s="134"/>
      <c r="AJ1669" s="134"/>
      <c r="AK1669" s="134">
        <v>51.125</v>
      </c>
      <c r="AL1669" s="134">
        <v>16.312999999999999</v>
      </c>
      <c r="AM1669" s="134">
        <v>10.063000000000001</v>
      </c>
      <c r="AN1669" s="134">
        <v>29.83</v>
      </c>
      <c r="AO1669" s="134">
        <v>4.8570000000000002</v>
      </c>
      <c r="AP1669" s="134"/>
      <c r="AQ1669" s="134"/>
      <c r="AR1669" s="134"/>
      <c r="AS1669" s="134"/>
      <c r="AT1669" s="133" t="s">
        <v>1764</v>
      </c>
      <c r="AU1669" s="133" t="s">
        <v>1769</v>
      </c>
      <c r="AV1669" s="133" t="s">
        <v>9601</v>
      </c>
      <c r="AW1669" s="133" t="s">
        <v>9630</v>
      </c>
    </row>
    <row r="1670" spans="1:49" x14ac:dyDescent="0.25">
      <c r="A1670" s="80" t="s">
        <v>1779</v>
      </c>
      <c r="B1670" s="80" t="s">
        <v>1796</v>
      </c>
      <c r="C1670" s="80" t="s">
        <v>9706</v>
      </c>
      <c r="D1670" s="80" t="s">
        <v>9707</v>
      </c>
      <c r="E1670" s="80" t="s">
        <v>7086</v>
      </c>
      <c r="F1670" s="80" t="s">
        <v>9708</v>
      </c>
      <c r="G1670" s="80" t="s">
        <v>9709</v>
      </c>
      <c r="H1670" s="80" t="s">
        <v>9710</v>
      </c>
      <c r="I1670" s="80" t="s">
        <v>9635</v>
      </c>
      <c r="K1670" s="80" t="s">
        <v>1820</v>
      </c>
      <c r="L1670" s="80" t="s">
        <v>1131</v>
      </c>
      <c r="M1670" s="80" t="s">
        <v>2960</v>
      </c>
      <c r="N1670" s="80" t="s">
        <v>3441</v>
      </c>
      <c r="O1670" s="80" t="s">
        <v>3688</v>
      </c>
      <c r="P1670" s="80" t="s">
        <v>5053</v>
      </c>
      <c r="Q1670" s="80" t="s">
        <v>5374</v>
      </c>
      <c r="R1670" s="80" t="s">
        <v>6548</v>
      </c>
      <c r="S1670" s="80" t="s">
        <v>1760</v>
      </c>
      <c r="T1670" s="80" t="s">
        <v>1758</v>
      </c>
      <c r="U1670" s="110">
        <v>6.4</v>
      </c>
      <c r="V1670" s="110">
        <v>19.2</v>
      </c>
      <c r="W1670" s="91">
        <v>2.7839999999999998</v>
      </c>
      <c r="X1670" s="91">
        <v>16.704000000000001</v>
      </c>
      <c r="Y1670" s="110" t="s">
        <v>14932</v>
      </c>
      <c r="Z1670" s="110" t="s">
        <v>1</v>
      </c>
      <c r="AB1670" s="133" t="s">
        <v>8258</v>
      </c>
      <c r="AC1670" s="133" t="s">
        <v>9367</v>
      </c>
      <c r="AD1670" s="133" t="s">
        <v>1757</v>
      </c>
      <c r="AE1670" s="79">
        <v>72</v>
      </c>
      <c r="AF1670" s="79" t="s">
        <v>11094</v>
      </c>
      <c r="AG1670" s="134">
        <v>1.75</v>
      </c>
      <c r="AH1670" s="134">
        <v>6</v>
      </c>
      <c r="AI1670" s="134">
        <v>8</v>
      </c>
      <c r="AJ1670" s="134">
        <v>9.2999999999999999E-2</v>
      </c>
      <c r="AK1670" s="134">
        <v>8.27</v>
      </c>
      <c r="AL1670" s="134">
        <v>6.26</v>
      </c>
      <c r="AM1670" s="134">
        <v>4.875</v>
      </c>
      <c r="AN1670" s="134">
        <v>0.57999999999999996</v>
      </c>
      <c r="AO1670" s="134">
        <v>0.14599999999999999</v>
      </c>
      <c r="AP1670" s="134">
        <v>1</v>
      </c>
      <c r="AQ1670" s="134">
        <v>2.5499999999999998</v>
      </c>
      <c r="AR1670" s="134">
        <v>5.25</v>
      </c>
      <c r="AS1670" s="134"/>
      <c r="AT1670" s="133" t="s">
        <v>9572</v>
      </c>
      <c r="AU1670" s="133" t="s">
        <v>7075</v>
      </c>
      <c r="AV1670" s="133" t="s">
        <v>9597</v>
      </c>
      <c r="AW1670" s="133" t="s">
        <v>9629</v>
      </c>
    </row>
    <row r="1671" spans="1:49" x14ac:dyDescent="0.25">
      <c r="A1671" s="80" t="s">
        <v>1798</v>
      </c>
      <c r="B1671" s="80" t="s">
        <v>1784</v>
      </c>
      <c r="C1671" s="80" t="s">
        <v>10414</v>
      </c>
      <c r="D1671" s="80" t="s">
        <v>10415</v>
      </c>
      <c r="E1671" s="80" t="s">
        <v>7072</v>
      </c>
      <c r="F1671" s="80" t="s">
        <v>10416</v>
      </c>
      <c r="G1671" s="80" t="s">
        <v>9695</v>
      </c>
      <c r="H1671" s="80" t="s">
        <v>10417</v>
      </c>
      <c r="I1671" s="80" t="s">
        <v>1798</v>
      </c>
      <c r="K1671" s="80" t="s">
        <v>13936</v>
      </c>
      <c r="L1671" s="80" t="s">
        <v>860</v>
      </c>
      <c r="M1671" s="80" t="s">
        <v>2670</v>
      </c>
      <c r="N1671" s="80" t="s">
        <v>3425</v>
      </c>
      <c r="O1671" s="80" t="s">
        <v>3770</v>
      </c>
      <c r="P1671" s="80" t="s">
        <v>4779</v>
      </c>
      <c r="Q1671" s="80" t="s">
        <v>1798</v>
      </c>
      <c r="R1671" s="80" t="s">
        <v>6239</v>
      </c>
      <c r="S1671" s="80" t="s">
        <v>1767</v>
      </c>
      <c r="T1671" s="80" t="s">
        <v>1757</v>
      </c>
      <c r="U1671" s="110">
        <v>7.5</v>
      </c>
      <c r="V1671" s="110">
        <v>45</v>
      </c>
      <c r="W1671" s="91">
        <v>3.48</v>
      </c>
      <c r="X1671" s="91">
        <v>41.76</v>
      </c>
      <c r="Y1671" s="110" t="s">
        <v>14932</v>
      </c>
      <c r="Z1671" s="110" t="s">
        <v>1</v>
      </c>
      <c r="AB1671" s="133" t="s">
        <v>7949</v>
      </c>
      <c r="AC1671" s="133" t="s">
        <v>7949</v>
      </c>
      <c r="AD1671" s="133" t="s">
        <v>1759</v>
      </c>
      <c r="AE1671" s="79">
        <v>12</v>
      </c>
      <c r="AF1671" s="79" t="s">
        <v>11268</v>
      </c>
      <c r="AG1671" s="134">
        <v>0.88</v>
      </c>
      <c r="AH1671" s="134">
        <v>7.5</v>
      </c>
      <c r="AI1671" s="134">
        <v>7.5</v>
      </c>
      <c r="AJ1671" s="134">
        <v>0.54400000000000004</v>
      </c>
      <c r="AK1671" s="134">
        <v>13</v>
      </c>
      <c r="AL1671" s="134">
        <v>8</v>
      </c>
      <c r="AM1671" s="134">
        <v>8</v>
      </c>
      <c r="AN1671" s="134">
        <v>6.8</v>
      </c>
      <c r="AO1671" s="134">
        <v>0.48099999999999998</v>
      </c>
      <c r="AP1671" s="134">
        <v>0.25</v>
      </c>
      <c r="AQ1671" s="134">
        <v>7.5</v>
      </c>
      <c r="AR1671" s="134">
        <v>7.5</v>
      </c>
      <c r="AS1671" s="134">
        <v>0.58099999999999996</v>
      </c>
      <c r="AT1671" s="133" t="s">
        <v>1773</v>
      </c>
      <c r="AU1671" s="133" t="s">
        <v>1758</v>
      </c>
      <c r="AV1671" s="133" t="s">
        <v>9605</v>
      </c>
      <c r="AW1671" s="133" t="s">
        <v>9629</v>
      </c>
    </row>
    <row r="1672" spans="1:49" x14ac:dyDescent="0.25">
      <c r="A1672" s="80" t="s">
        <v>1779</v>
      </c>
      <c r="B1672" s="80" t="s">
        <v>1789</v>
      </c>
      <c r="C1672" s="80" t="s">
        <v>10172</v>
      </c>
      <c r="D1672" s="80" t="s">
        <v>10173</v>
      </c>
      <c r="E1672" s="80" t="s">
        <v>1787</v>
      </c>
      <c r="F1672" s="80" t="s">
        <v>10174</v>
      </c>
      <c r="G1672" s="80" t="s">
        <v>9705</v>
      </c>
      <c r="H1672" s="80" t="s">
        <v>10175</v>
      </c>
      <c r="I1672" s="80" t="s">
        <v>9635</v>
      </c>
      <c r="K1672" s="80" t="s">
        <v>12331</v>
      </c>
      <c r="L1672" s="80" t="s">
        <v>1644</v>
      </c>
      <c r="M1672" s="80" t="s">
        <v>15504</v>
      </c>
      <c r="N1672" s="80" t="s">
        <v>3470</v>
      </c>
      <c r="O1672" s="80" t="s">
        <v>3981</v>
      </c>
      <c r="P1672" s="80" t="s">
        <v>12472</v>
      </c>
      <c r="Q1672" s="80" t="s">
        <v>5374</v>
      </c>
      <c r="R1672" s="80" t="s">
        <v>6770</v>
      </c>
      <c r="S1672" s="80" t="s">
        <v>1774</v>
      </c>
      <c r="T1672" s="80" t="s">
        <v>1757</v>
      </c>
      <c r="U1672" s="110">
        <v>8.25</v>
      </c>
      <c r="V1672" s="110">
        <v>49.5</v>
      </c>
      <c r="W1672" s="91">
        <v>3.09375</v>
      </c>
      <c r="X1672" s="91">
        <v>37.125</v>
      </c>
      <c r="Y1672" s="110" t="s">
        <v>7087</v>
      </c>
      <c r="Z1672" s="110" t="s">
        <v>1</v>
      </c>
      <c r="AB1672" s="133" t="s">
        <v>8480</v>
      </c>
      <c r="AC1672" s="133" t="s">
        <v>9483</v>
      </c>
      <c r="AD1672" s="133" t="s">
        <v>1757</v>
      </c>
      <c r="AE1672" s="79">
        <v>144</v>
      </c>
      <c r="AF1672" s="79" t="s">
        <v>11307</v>
      </c>
      <c r="AG1672" s="134">
        <v>0.375</v>
      </c>
      <c r="AH1672" s="134">
        <v>6.5</v>
      </c>
      <c r="AI1672" s="134">
        <v>9.5</v>
      </c>
      <c r="AJ1672" s="134">
        <v>0.192</v>
      </c>
      <c r="AK1672" s="134">
        <v>8.5</v>
      </c>
      <c r="AL1672" s="134">
        <v>6.75</v>
      </c>
      <c r="AM1672" s="134">
        <v>4.5</v>
      </c>
      <c r="AN1672" s="134">
        <v>2.4</v>
      </c>
      <c r="AO1672" s="134">
        <v>0.14899999999999999</v>
      </c>
      <c r="AP1672" s="134"/>
      <c r="AQ1672" s="134"/>
      <c r="AR1672" s="134"/>
      <c r="AS1672" s="134"/>
      <c r="AT1672" s="133" t="s">
        <v>7083</v>
      </c>
      <c r="AU1672" s="133" t="s">
        <v>1767</v>
      </c>
      <c r="AV1672" s="133" t="s">
        <v>9597</v>
      </c>
      <c r="AW1672" s="133" t="s">
        <v>9628</v>
      </c>
    </row>
    <row r="1673" spans="1:49" x14ac:dyDescent="0.25">
      <c r="A1673" s="80" t="s">
        <v>1779</v>
      </c>
      <c r="B1673" s="80" t="s">
        <v>1796</v>
      </c>
      <c r="C1673" s="80" t="s">
        <v>10402</v>
      </c>
      <c r="D1673" s="80" t="s">
        <v>10403</v>
      </c>
      <c r="E1673" s="80" t="s">
        <v>7086</v>
      </c>
      <c r="F1673" s="80" t="s">
        <v>10404</v>
      </c>
      <c r="G1673" s="80" t="s">
        <v>10122</v>
      </c>
      <c r="H1673" s="80" t="s">
        <v>10405</v>
      </c>
      <c r="I1673" s="80" t="s">
        <v>9635</v>
      </c>
      <c r="K1673" s="80" t="s">
        <v>1820</v>
      </c>
      <c r="L1673" s="80" t="s">
        <v>1205</v>
      </c>
      <c r="M1673" s="80" t="s">
        <v>2962</v>
      </c>
      <c r="N1673" s="80" t="s">
        <v>3441</v>
      </c>
      <c r="O1673" s="80" t="s">
        <v>3779</v>
      </c>
      <c r="P1673" s="80" t="s">
        <v>5055</v>
      </c>
      <c r="Q1673" s="80" t="s">
        <v>5374</v>
      </c>
      <c r="R1673" s="80" t="s">
        <v>6550</v>
      </c>
      <c r="S1673" s="80" t="s">
        <v>1759</v>
      </c>
      <c r="T1673" s="80" t="s">
        <v>1757</v>
      </c>
      <c r="U1673" s="110">
        <v>4.1500000000000004</v>
      </c>
      <c r="V1673" s="110">
        <v>24.9</v>
      </c>
      <c r="W1673" s="91">
        <v>1.80525</v>
      </c>
      <c r="X1673" s="91">
        <v>21.663</v>
      </c>
      <c r="Y1673" s="110" t="s">
        <v>14932</v>
      </c>
      <c r="Z1673" s="110" t="s">
        <v>1</v>
      </c>
      <c r="AB1673" s="133" t="s">
        <v>8260</v>
      </c>
      <c r="AC1673" s="133" t="s">
        <v>9369</v>
      </c>
      <c r="AD1673" s="133" t="s">
        <v>1757</v>
      </c>
      <c r="AE1673" s="79">
        <v>144</v>
      </c>
      <c r="AF1673" s="79" t="s">
        <v>11250</v>
      </c>
      <c r="AG1673" s="134">
        <v>0.59</v>
      </c>
      <c r="AH1673" s="134">
        <v>7.5</v>
      </c>
      <c r="AI1673" s="134">
        <v>7.75</v>
      </c>
      <c r="AJ1673" s="134">
        <v>6.4000000000000001E-2</v>
      </c>
      <c r="AK1673" s="134">
        <v>8.4</v>
      </c>
      <c r="AL1673" s="134">
        <v>7.6</v>
      </c>
      <c r="AM1673" s="134">
        <v>3.3</v>
      </c>
      <c r="AN1673" s="134">
        <v>0.8</v>
      </c>
      <c r="AO1673" s="134">
        <v>0.122</v>
      </c>
      <c r="AP1673" s="134">
        <v>0.1</v>
      </c>
      <c r="AQ1673" s="134">
        <v>7.75</v>
      </c>
      <c r="AR1673" s="134">
        <v>7</v>
      </c>
      <c r="AS1673" s="134"/>
      <c r="AT1673" s="133" t="s">
        <v>7079</v>
      </c>
      <c r="AU1673" s="133" t="s">
        <v>7066</v>
      </c>
      <c r="AV1673" s="133" t="s">
        <v>9598</v>
      </c>
      <c r="AW1673" s="133" t="s">
        <v>9629</v>
      </c>
    </row>
    <row r="1674" spans="1:49" x14ac:dyDescent="0.25">
      <c r="A1674" s="80" t="s">
        <v>1779</v>
      </c>
      <c r="B1674" s="80" t="s">
        <v>1804</v>
      </c>
      <c r="C1674" s="80" t="s">
        <v>10652</v>
      </c>
      <c r="D1674" s="80" t="s">
        <v>10653</v>
      </c>
      <c r="E1674" s="80" t="s">
        <v>1766</v>
      </c>
      <c r="F1674" s="80" t="s">
        <v>10654</v>
      </c>
      <c r="G1674" s="80" t="s">
        <v>9785</v>
      </c>
      <c r="H1674" s="80" t="s">
        <v>10655</v>
      </c>
      <c r="I1674" s="80" t="s">
        <v>1804</v>
      </c>
      <c r="K1674" s="80" t="s">
        <v>13934</v>
      </c>
      <c r="L1674" s="80" t="s">
        <v>775</v>
      </c>
      <c r="M1674" s="80" t="s">
        <v>2940</v>
      </c>
      <c r="N1674" s="80" t="s">
        <v>13947</v>
      </c>
      <c r="O1674" s="80" t="s">
        <v>3825</v>
      </c>
      <c r="P1674" s="80" t="s">
        <v>1</v>
      </c>
      <c r="Q1674" s="80" t="s">
        <v>1804</v>
      </c>
      <c r="R1674" s="80" t="s">
        <v>6528</v>
      </c>
      <c r="S1674" s="80" t="s">
        <v>1759</v>
      </c>
      <c r="T1674" s="80" t="s">
        <v>1759</v>
      </c>
      <c r="U1674" s="110">
        <v>808.7</v>
      </c>
      <c r="V1674" s="110">
        <v>404.35</v>
      </c>
      <c r="W1674" s="91">
        <v>233.04</v>
      </c>
      <c r="X1674" s="91">
        <v>233.04</v>
      </c>
      <c r="Y1674" s="110" t="s">
        <v>7087</v>
      </c>
      <c r="Z1674" s="110" t="s">
        <v>1</v>
      </c>
      <c r="AB1674" s="133" t="s">
        <v>8238</v>
      </c>
      <c r="AC1674" s="133" t="s">
        <v>8238</v>
      </c>
      <c r="AD1674" s="133" t="s">
        <v>1759</v>
      </c>
      <c r="AE1674" s="79">
        <v>1</v>
      </c>
      <c r="AF1674" s="79" t="s">
        <v>15798</v>
      </c>
      <c r="AG1674" s="134"/>
      <c r="AH1674" s="134"/>
      <c r="AI1674" s="134"/>
      <c r="AJ1674" s="134"/>
      <c r="AK1674" s="134">
        <v>51.125</v>
      </c>
      <c r="AL1674" s="134">
        <v>16.312999999999999</v>
      </c>
      <c r="AM1674" s="134">
        <v>10.063000000000001</v>
      </c>
      <c r="AN1674" s="134">
        <v>29.83</v>
      </c>
      <c r="AO1674" s="134">
        <v>4.8570000000000002</v>
      </c>
      <c r="AP1674" s="134"/>
      <c r="AQ1674" s="134"/>
      <c r="AR1674" s="134"/>
      <c r="AS1674" s="134"/>
      <c r="AT1674" s="133" t="s">
        <v>1764</v>
      </c>
      <c r="AU1674" s="133" t="s">
        <v>1769</v>
      </c>
      <c r="AV1674" s="133" t="s">
        <v>9601</v>
      </c>
      <c r="AW1674" s="133" t="s">
        <v>9630</v>
      </c>
    </row>
    <row r="1675" spans="1:49" x14ac:dyDescent="0.25">
      <c r="A1675" s="80" t="s">
        <v>1798</v>
      </c>
      <c r="B1675" s="80" t="s">
        <v>1784</v>
      </c>
      <c r="C1675" s="80" t="s">
        <v>10427</v>
      </c>
      <c r="D1675" s="80" t="s">
        <v>10428</v>
      </c>
      <c r="E1675" s="80" t="s">
        <v>7072</v>
      </c>
      <c r="F1675" s="80" t="s">
        <v>10429</v>
      </c>
      <c r="G1675" s="80" t="s">
        <v>9685</v>
      </c>
      <c r="H1675" s="80" t="s">
        <v>10430</v>
      </c>
      <c r="I1675" s="80" t="s">
        <v>1798</v>
      </c>
      <c r="K1675" s="80" t="s">
        <v>13936</v>
      </c>
      <c r="L1675" s="80" t="s">
        <v>1383</v>
      </c>
      <c r="M1675" s="80" t="s">
        <v>2672</v>
      </c>
      <c r="N1675" s="80" t="s">
        <v>3425</v>
      </c>
      <c r="O1675" s="80" t="s">
        <v>3771</v>
      </c>
      <c r="P1675" s="80" t="s">
        <v>4781</v>
      </c>
      <c r="Q1675" s="80" t="s">
        <v>1798</v>
      </c>
      <c r="R1675" s="80" t="s">
        <v>6241</v>
      </c>
      <c r="S1675" s="80" t="s">
        <v>1767</v>
      </c>
      <c r="T1675" s="80" t="s">
        <v>1757</v>
      </c>
      <c r="U1675" s="110">
        <v>10.7</v>
      </c>
      <c r="V1675" s="110">
        <v>64.2</v>
      </c>
      <c r="W1675" s="91">
        <v>4.9648000000000003</v>
      </c>
      <c r="X1675" s="91">
        <v>59.577599999999997</v>
      </c>
      <c r="Y1675" s="110" t="s">
        <v>14932</v>
      </c>
      <c r="Z1675" s="110" t="s">
        <v>1</v>
      </c>
      <c r="AB1675" s="133" t="s">
        <v>7951</v>
      </c>
      <c r="AC1675" s="133" t="s">
        <v>7951</v>
      </c>
      <c r="AD1675" s="133" t="s">
        <v>1759</v>
      </c>
      <c r="AE1675" s="79">
        <v>12</v>
      </c>
      <c r="AF1675" s="79" t="s">
        <v>11266</v>
      </c>
      <c r="AG1675" s="134">
        <v>1.25</v>
      </c>
      <c r="AH1675" s="134">
        <v>10.25</v>
      </c>
      <c r="AI1675" s="134">
        <v>10.25</v>
      </c>
      <c r="AJ1675" s="134">
        <v>1.248</v>
      </c>
      <c r="AK1675" s="134">
        <v>15.5</v>
      </c>
      <c r="AL1675" s="134">
        <v>11</v>
      </c>
      <c r="AM1675" s="134">
        <v>10.75</v>
      </c>
      <c r="AN1675" s="134">
        <v>15.6</v>
      </c>
      <c r="AO1675" s="134">
        <v>1.0609999999999999</v>
      </c>
      <c r="AP1675" s="134">
        <v>0.5</v>
      </c>
      <c r="AQ1675" s="134">
        <v>10.25</v>
      </c>
      <c r="AR1675" s="134">
        <v>10.25</v>
      </c>
      <c r="AS1675" s="134">
        <v>1.48</v>
      </c>
      <c r="AT1675" s="133" t="s">
        <v>1783</v>
      </c>
      <c r="AU1675" s="133" t="s">
        <v>1764</v>
      </c>
      <c r="AV1675" s="133" t="s">
        <v>9605</v>
      </c>
      <c r="AW1675" s="133" t="s">
        <v>9629</v>
      </c>
    </row>
    <row r="1676" spans="1:49" x14ac:dyDescent="0.25">
      <c r="A1676" s="80" t="s">
        <v>1779</v>
      </c>
      <c r="B1676" s="80" t="s">
        <v>1789</v>
      </c>
      <c r="C1676" s="80" t="s">
        <v>10179</v>
      </c>
      <c r="D1676" s="80" t="s">
        <v>10180</v>
      </c>
      <c r="E1676" s="80" t="s">
        <v>1785</v>
      </c>
      <c r="F1676" s="80" t="s">
        <v>10181</v>
      </c>
      <c r="G1676" s="80" t="s">
        <v>9947</v>
      </c>
      <c r="H1676" s="80" t="s">
        <v>10182</v>
      </c>
      <c r="I1676" s="80" t="s">
        <v>9635</v>
      </c>
      <c r="K1676" s="80" t="s">
        <v>12331</v>
      </c>
      <c r="L1676" s="80" t="s">
        <v>1645</v>
      </c>
      <c r="M1676" s="80" t="s">
        <v>11533</v>
      </c>
      <c r="N1676" s="80" t="s">
        <v>3470</v>
      </c>
      <c r="O1676" s="80" t="s">
        <v>3982</v>
      </c>
      <c r="P1676" s="80" t="s">
        <v>12475</v>
      </c>
      <c r="Q1676" s="80" t="s">
        <v>5374</v>
      </c>
      <c r="R1676" s="80" t="s">
        <v>6771</v>
      </c>
      <c r="S1676" s="80" t="s">
        <v>1758</v>
      </c>
      <c r="T1676" s="80" t="s">
        <v>1757</v>
      </c>
      <c r="U1676" s="110">
        <v>7.6</v>
      </c>
      <c r="V1676" s="110">
        <v>45.6</v>
      </c>
      <c r="W1676" s="91">
        <v>3.7905000000000002</v>
      </c>
      <c r="X1676" s="91">
        <v>45.485999999999997</v>
      </c>
      <c r="Y1676" s="110" t="s">
        <v>14933</v>
      </c>
      <c r="Z1676" s="110" t="s">
        <v>1</v>
      </c>
      <c r="AB1676" s="133" t="s">
        <v>8481</v>
      </c>
      <c r="AC1676" s="133" t="s">
        <v>9484</v>
      </c>
      <c r="AD1676" s="133" t="s">
        <v>1757</v>
      </c>
      <c r="AE1676" s="79">
        <v>144</v>
      </c>
      <c r="AF1676" s="79" t="s">
        <v>11413</v>
      </c>
      <c r="AG1676" s="134">
        <v>0.8</v>
      </c>
      <c r="AH1676" s="134">
        <v>5</v>
      </c>
      <c r="AI1676" s="134">
        <v>9</v>
      </c>
      <c r="AJ1676" s="134">
        <v>0.16800000000000001</v>
      </c>
      <c r="AK1676" s="134">
        <v>10.5</v>
      </c>
      <c r="AL1676" s="134">
        <v>9.5</v>
      </c>
      <c r="AM1676" s="134">
        <v>5.3</v>
      </c>
      <c r="AN1676" s="134">
        <v>2.1</v>
      </c>
      <c r="AO1676" s="134">
        <v>0.30599999999999999</v>
      </c>
      <c r="AP1676" s="134"/>
      <c r="AQ1676" s="134"/>
      <c r="AR1676" s="134"/>
      <c r="AS1676" s="134"/>
      <c r="AT1676" s="133" t="s">
        <v>1791</v>
      </c>
      <c r="AU1676" s="133" t="s">
        <v>7075</v>
      </c>
      <c r="AV1676" s="133" t="s">
        <v>9616</v>
      </c>
      <c r="AW1676" s="133" t="s">
        <v>9629</v>
      </c>
    </row>
    <row r="1677" spans="1:49" x14ac:dyDescent="0.25">
      <c r="A1677" s="80" t="s">
        <v>1779</v>
      </c>
      <c r="B1677" s="80" t="s">
        <v>1796</v>
      </c>
      <c r="C1677" s="80" t="s">
        <v>1783</v>
      </c>
      <c r="D1677" s="80" t="s">
        <v>10318</v>
      </c>
      <c r="E1677" s="80" t="s">
        <v>7086</v>
      </c>
      <c r="F1677" s="80" t="s">
        <v>10319</v>
      </c>
      <c r="G1677" s="80" t="s">
        <v>9797</v>
      </c>
      <c r="H1677" s="80" t="s">
        <v>10320</v>
      </c>
      <c r="I1677" s="80" t="s">
        <v>9635</v>
      </c>
      <c r="K1677" s="80" t="s">
        <v>1820</v>
      </c>
      <c r="L1677" s="80" t="s">
        <v>1132</v>
      </c>
      <c r="M1677" s="80" t="s">
        <v>2964</v>
      </c>
      <c r="N1677" s="80" t="s">
        <v>3441</v>
      </c>
      <c r="O1677" s="80" t="s">
        <v>3895</v>
      </c>
      <c r="P1677" s="80" t="s">
        <v>5057</v>
      </c>
      <c r="Q1677" s="80" t="s">
        <v>5374</v>
      </c>
      <c r="R1677" s="80" t="s">
        <v>6552</v>
      </c>
      <c r="S1677" s="80" t="s">
        <v>1759</v>
      </c>
      <c r="T1677" s="80" t="s">
        <v>1758</v>
      </c>
      <c r="U1677" s="110">
        <v>9.4499999999999993</v>
      </c>
      <c r="V1677" s="110">
        <v>28.35</v>
      </c>
      <c r="W1677" s="91">
        <v>4.1107500000000003</v>
      </c>
      <c r="X1677" s="91">
        <v>24.6645</v>
      </c>
      <c r="Y1677" s="110" t="s">
        <v>14932</v>
      </c>
      <c r="Z1677" s="110" t="s">
        <v>1</v>
      </c>
      <c r="AB1677" s="133" t="s">
        <v>8262</v>
      </c>
      <c r="AC1677" s="133" t="s">
        <v>9371</v>
      </c>
      <c r="AD1677" s="133" t="s">
        <v>1757</v>
      </c>
      <c r="AE1677" s="79">
        <v>72</v>
      </c>
      <c r="AF1677" s="79" t="s">
        <v>11340</v>
      </c>
      <c r="AG1677" s="134">
        <v>0.67</v>
      </c>
      <c r="AH1677" s="134">
        <v>8.5</v>
      </c>
      <c r="AI1677" s="134">
        <v>12.4</v>
      </c>
      <c r="AJ1677" s="134">
        <v>0.39800000000000002</v>
      </c>
      <c r="AK1677" s="134">
        <v>12.6</v>
      </c>
      <c r="AL1677" s="134">
        <v>8.66</v>
      </c>
      <c r="AM1677" s="134">
        <v>4.0599999999999996</v>
      </c>
      <c r="AN1677" s="134">
        <v>2.4900000000000002</v>
      </c>
      <c r="AO1677" s="134">
        <v>0.25600000000000001</v>
      </c>
      <c r="AP1677" s="134">
        <v>8</v>
      </c>
      <c r="AQ1677" s="134">
        <v>8</v>
      </c>
      <c r="AR1677" s="134">
        <v>18.25</v>
      </c>
      <c r="AS1677" s="134"/>
      <c r="AT1677" s="133" t="s">
        <v>1795</v>
      </c>
      <c r="AU1677" s="133" t="s">
        <v>1783</v>
      </c>
      <c r="AV1677" s="133" t="s">
        <v>9597</v>
      </c>
      <c r="AW1677" s="133" t="s">
        <v>9629</v>
      </c>
    </row>
    <row r="1678" spans="1:49" x14ac:dyDescent="0.25">
      <c r="A1678" s="80" t="s">
        <v>1798</v>
      </c>
      <c r="B1678" s="80" t="s">
        <v>1784</v>
      </c>
      <c r="C1678" s="80" t="s">
        <v>10431</v>
      </c>
      <c r="D1678" s="80" t="s">
        <v>10432</v>
      </c>
      <c r="E1678" s="80" t="s">
        <v>7072</v>
      </c>
      <c r="F1678" s="80" t="s">
        <v>10433</v>
      </c>
      <c r="G1678" s="80" t="s">
        <v>9677</v>
      </c>
      <c r="H1678" s="80" t="s">
        <v>10434</v>
      </c>
      <c r="I1678" s="80" t="s">
        <v>1798</v>
      </c>
      <c r="K1678" s="80" t="s">
        <v>13936</v>
      </c>
      <c r="L1678" s="80" t="s">
        <v>861</v>
      </c>
      <c r="M1678" s="80" t="s">
        <v>2674</v>
      </c>
      <c r="N1678" s="80" t="s">
        <v>3425</v>
      </c>
      <c r="O1678" s="80" t="s">
        <v>3772</v>
      </c>
      <c r="P1678" s="80" t="s">
        <v>4783</v>
      </c>
      <c r="Q1678" s="80" t="s">
        <v>1798</v>
      </c>
      <c r="R1678" s="80" t="s">
        <v>6243</v>
      </c>
      <c r="S1678" s="80" t="s">
        <v>1767</v>
      </c>
      <c r="T1678" s="80" t="s">
        <v>1757</v>
      </c>
      <c r="U1678" s="110">
        <v>8.1999999999999993</v>
      </c>
      <c r="V1678" s="110">
        <v>49.2</v>
      </c>
      <c r="W1678" s="91">
        <v>3.8048000000000002</v>
      </c>
      <c r="X1678" s="91">
        <v>45.657600000000002</v>
      </c>
      <c r="Y1678" s="110" t="s">
        <v>14932</v>
      </c>
      <c r="Z1678" s="110" t="s">
        <v>1</v>
      </c>
      <c r="AB1678" s="133" t="s">
        <v>7953</v>
      </c>
      <c r="AC1678" s="133" t="s">
        <v>7953</v>
      </c>
      <c r="AD1678" s="133" t="s">
        <v>1759</v>
      </c>
      <c r="AE1678" s="79">
        <v>12</v>
      </c>
      <c r="AF1678" s="79" t="s">
        <v>11267</v>
      </c>
      <c r="AG1678" s="134">
        <v>1</v>
      </c>
      <c r="AH1678" s="134">
        <v>9</v>
      </c>
      <c r="AI1678" s="134">
        <v>9</v>
      </c>
      <c r="AJ1678" s="134">
        <v>0.89600000000000002</v>
      </c>
      <c r="AK1678" s="134">
        <v>13.25</v>
      </c>
      <c r="AL1678" s="134">
        <v>9.75</v>
      </c>
      <c r="AM1678" s="134">
        <v>9.5</v>
      </c>
      <c r="AN1678" s="134">
        <v>11.2</v>
      </c>
      <c r="AO1678" s="134">
        <v>0.71</v>
      </c>
      <c r="AP1678" s="134">
        <v>0.5</v>
      </c>
      <c r="AQ1678" s="134">
        <v>9</v>
      </c>
      <c r="AR1678" s="134">
        <v>9</v>
      </c>
      <c r="AS1678" s="134">
        <v>0.86899999999999999</v>
      </c>
      <c r="AT1678" s="133" t="s">
        <v>7066</v>
      </c>
      <c r="AU1678" s="133" t="s">
        <v>7065</v>
      </c>
      <c r="AV1678" s="133" t="s">
        <v>9605</v>
      </c>
      <c r="AW1678" s="133" t="s">
        <v>9629</v>
      </c>
    </row>
    <row r="1679" spans="1:49" x14ac:dyDescent="0.25">
      <c r="A1679" s="80" t="s">
        <v>1779</v>
      </c>
      <c r="B1679" s="80" t="s">
        <v>1796</v>
      </c>
      <c r="C1679" s="80" t="s">
        <v>10333</v>
      </c>
      <c r="D1679" s="80" t="s">
        <v>10334</v>
      </c>
      <c r="E1679" s="80" t="s">
        <v>7086</v>
      </c>
      <c r="F1679" s="80" t="s">
        <v>10335</v>
      </c>
      <c r="G1679" s="80" t="s">
        <v>10336</v>
      </c>
      <c r="H1679" s="80" t="s">
        <v>10337</v>
      </c>
      <c r="I1679" s="80" t="s">
        <v>9635</v>
      </c>
      <c r="K1679" s="80" t="s">
        <v>1820</v>
      </c>
      <c r="L1679" s="80" t="s">
        <v>1206</v>
      </c>
      <c r="M1679" s="80" t="s">
        <v>2965</v>
      </c>
      <c r="N1679" s="80" t="s">
        <v>3441</v>
      </c>
      <c r="O1679" s="80" t="s">
        <v>3742</v>
      </c>
      <c r="P1679" s="80" t="s">
        <v>5058</v>
      </c>
      <c r="Q1679" s="80" t="s">
        <v>5374</v>
      </c>
      <c r="R1679" s="80" t="s">
        <v>6553</v>
      </c>
      <c r="S1679" s="80" t="s">
        <v>1769</v>
      </c>
      <c r="T1679" s="80" t="s">
        <v>1757</v>
      </c>
      <c r="U1679" s="110">
        <v>8.0500000000000007</v>
      </c>
      <c r="V1679" s="110">
        <v>48.3</v>
      </c>
      <c r="W1679" s="91">
        <v>3.5017499999999999</v>
      </c>
      <c r="X1679" s="91">
        <v>42.021000000000001</v>
      </c>
      <c r="Y1679" s="110" t="s">
        <v>14932</v>
      </c>
      <c r="Z1679" s="110" t="s">
        <v>1</v>
      </c>
      <c r="AB1679" s="133" t="s">
        <v>8263</v>
      </c>
      <c r="AC1679" s="133" t="s">
        <v>9372</v>
      </c>
      <c r="AD1679" s="133" t="s">
        <v>1757</v>
      </c>
      <c r="AE1679" s="79">
        <v>144</v>
      </c>
      <c r="AF1679" s="79" t="s">
        <v>11245</v>
      </c>
      <c r="AG1679" s="134">
        <v>0.3</v>
      </c>
      <c r="AH1679" s="134">
        <v>7.25</v>
      </c>
      <c r="AI1679" s="134">
        <v>8.25</v>
      </c>
      <c r="AJ1679" s="134">
        <v>9.6000000000000002E-2</v>
      </c>
      <c r="AK1679" s="134">
        <v>9</v>
      </c>
      <c r="AL1679" s="134">
        <v>5.35</v>
      </c>
      <c r="AM1679" s="134">
        <v>5.0999999999999996</v>
      </c>
      <c r="AN1679" s="134">
        <v>1.2</v>
      </c>
      <c r="AO1679" s="134">
        <v>0.14199999999999999</v>
      </c>
      <c r="AP1679" s="134">
        <v>0.01</v>
      </c>
      <c r="AQ1679" s="134">
        <v>7</v>
      </c>
      <c r="AR1679" s="134">
        <v>32</v>
      </c>
      <c r="AS1679" s="134"/>
      <c r="AT1679" s="133" t="s">
        <v>7082</v>
      </c>
      <c r="AU1679" s="133" t="s">
        <v>7075</v>
      </c>
      <c r="AV1679" s="133" t="s">
        <v>9597</v>
      </c>
      <c r="AW1679" s="133" t="s">
        <v>9629</v>
      </c>
    </row>
    <row r="1680" spans="1:49" x14ac:dyDescent="0.25">
      <c r="A1680" s="80" t="s">
        <v>1779</v>
      </c>
      <c r="B1680" s="80" t="s">
        <v>1796</v>
      </c>
      <c r="C1680" s="80" t="s">
        <v>10172</v>
      </c>
      <c r="D1680" s="80" t="s">
        <v>10173</v>
      </c>
      <c r="E1680" s="80" t="s">
        <v>7086</v>
      </c>
      <c r="F1680" s="80" t="s">
        <v>10174</v>
      </c>
      <c r="G1680" s="80" t="s">
        <v>9705</v>
      </c>
      <c r="H1680" s="80" t="s">
        <v>10175</v>
      </c>
      <c r="I1680" s="80" t="s">
        <v>9635</v>
      </c>
      <c r="K1680" s="80" t="s">
        <v>1820</v>
      </c>
      <c r="L1680" s="80" t="s">
        <v>1107</v>
      </c>
      <c r="M1680" s="80" t="s">
        <v>2966</v>
      </c>
      <c r="N1680" s="80" t="s">
        <v>3441</v>
      </c>
      <c r="O1680" s="80" t="s">
        <v>3694</v>
      </c>
      <c r="P1680" s="80" t="s">
        <v>5059</v>
      </c>
      <c r="Q1680" s="80" t="s">
        <v>5374</v>
      </c>
      <c r="R1680" s="80" t="s">
        <v>6554</v>
      </c>
      <c r="S1680" s="80" t="s">
        <v>1759</v>
      </c>
      <c r="T1680" s="80" t="s">
        <v>1757</v>
      </c>
      <c r="U1680" s="110">
        <v>8.25</v>
      </c>
      <c r="V1680" s="110">
        <v>49.5</v>
      </c>
      <c r="W1680" s="91">
        <v>3.5887500000000001</v>
      </c>
      <c r="X1680" s="91">
        <v>43.064999999999998</v>
      </c>
      <c r="Y1680" s="110" t="s">
        <v>14932</v>
      </c>
      <c r="Z1680" s="110" t="s">
        <v>1</v>
      </c>
      <c r="AB1680" s="133" t="s">
        <v>8264</v>
      </c>
      <c r="AC1680" s="133" t="s">
        <v>9373</v>
      </c>
      <c r="AD1680" s="133" t="s">
        <v>1773</v>
      </c>
      <c r="AE1680" s="79">
        <v>216</v>
      </c>
      <c r="AF1680" s="79" t="s">
        <v>11330</v>
      </c>
      <c r="AG1680" s="134">
        <v>0.2</v>
      </c>
      <c r="AH1680" s="134">
        <v>10.6</v>
      </c>
      <c r="AI1680" s="134">
        <v>7.9</v>
      </c>
      <c r="AJ1680" s="134">
        <v>0.111</v>
      </c>
      <c r="AK1680" s="134">
        <v>7.7409999999999997</v>
      </c>
      <c r="AL1680" s="134">
        <v>9.15</v>
      </c>
      <c r="AM1680" s="134">
        <v>3.3839999999999999</v>
      </c>
      <c r="AN1680" s="134">
        <v>1.393</v>
      </c>
      <c r="AO1680" s="134">
        <v>0.13900000000000001</v>
      </c>
      <c r="AP1680" s="134">
        <v>0.01</v>
      </c>
      <c r="AQ1680" s="134">
        <v>116</v>
      </c>
      <c r="AR1680" s="134">
        <v>6</v>
      </c>
      <c r="AS1680" s="134"/>
      <c r="AT1680" s="133" t="s">
        <v>7080</v>
      </c>
      <c r="AU1680" s="133" t="s">
        <v>7066</v>
      </c>
      <c r="AV1680" s="133" t="s">
        <v>9597</v>
      </c>
      <c r="AW1680" s="133" t="s">
        <v>9629</v>
      </c>
    </row>
    <row r="1681" spans="1:49" x14ac:dyDescent="0.25">
      <c r="A1681" s="80" t="s">
        <v>1779</v>
      </c>
      <c r="B1681" s="80" t="s">
        <v>1804</v>
      </c>
      <c r="C1681" s="80" t="s">
        <v>10652</v>
      </c>
      <c r="D1681" s="80" t="s">
        <v>10653</v>
      </c>
      <c r="E1681" s="80" t="s">
        <v>1766</v>
      </c>
      <c r="F1681" s="80" t="s">
        <v>10654</v>
      </c>
      <c r="G1681" s="80" t="s">
        <v>9785</v>
      </c>
      <c r="H1681" s="80" t="s">
        <v>10655</v>
      </c>
      <c r="I1681" s="80" t="s">
        <v>1804</v>
      </c>
      <c r="K1681" s="80" t="s">
        <v>13934</v>
      </c>
      <c r="L1681" s="80" t="s">
        <v>1333</v>
      </c>
      <c r="M1681" s="80" t="s">
        <v>2942</v>
      </c>
      <c r="N1681" s="80" t="s">
        <v>13935</v>
      </c>
      <c r="O1681" s="80" t="s">
        <v>3825</v>
      </c>
      <c r="P1681" s="80" t="s">
        <v>1</v>
      </c>
      <c r="Q1681" s="80" t="s">
        <v>1804</v>
      </c>
      <c r="R1681" s="80" t="s">
        <v>6530</v>
      </c>
      <c r="S1681" s="80" t="s">
        <v>1759</v>
      </c>
      <c r="T1681" s="80" t="s">
        <v>1759</v>
      </c>
      <c r="U1681" s="110">
        <v>808.7</v>
      </c>
      <c r="V1681" s="110">
        <v>404.35</v>
      </c>
      <c r="W1681" s="91">
        <v>233.04</v>
      </c>
      <c r="X1681" s="91">
        <v>233.04</v>
      </c>
      <c r="Y1681" s="110" t="s">
        <v>7087</v>
      </c>
      <c r="Z1681" s="110" t="s">
        <v>1</v>
      </c>
      <c r="AB1681" s="133" t="s">
        <v>8240</v>
      </c>
      <c r="AC1681" s="133" t="s">
        <v>8240</v>
      </c>
      <c r="AD1681" s="133" t="s">
        <v>1759</v>
      </c>
      <c r="AE1681" s="79">
        <v>1</v>
      </c>
      <c r="AF1681" s="79" t="s">
        <v>15798</v>
      </c>
      <c r="AG1681" s="134"/>
      <c r="AH1681" s="134"/>
      <c r="AI1681" s="134"/>
      <c r="AJ1681" s="134"/>
      <c r="AK1681" s="134">
        <v>51.125</v>
      </c>
      <c r="AL1681" s="134">
        <v>16.312999999999999</v>
      </c>
      <c r="AM1681" s="134">
        <v>10.063000000000001</v>
      </c>
      <c r="AN1681" s="134">
        <v>29.83</v>
      </c>
      <c r="AO1681" s="134">
        <v>4.8570000000000002</v>
      </c>
      <c r="AP1681" s="134"/>
      <c r="AQ1681" s="134"/>
      <c r="AR1681" s="134"/>
      <c r="AS1681" s="134"/>
      <c r="AT1681" s="133" t="s">
        <v>1764</v>
      </c>
      <c r="AU1681" s="133" t="s">
        <v>1769</v>
      </c>
      <c r="AV1681" s="133" t="s">
        <v>9601</v>
      </c>
      <c r="AW1681" s="133" t="s">
        <v>9630</v>
      </c>
    </row>
    <row r="1682" spans="1:49" x14ac:dyDescent="0.25">
      <c r="A1682" s="80" t="s">
        <v>1779</v>
      </c>
      <c r="B1682" s="80" t="s">
        <v>1789</v>
      </c>
      <c r="C1682" s="80" t="s">
        <v>10394</v>
      </c>
      <c r="D1682" s="80" t="s">
        <v>10395</v>
      </c>
      <c r="E1682" s="80" t="s">
        <v>7086</v>
      </c>
      <c r="F1682" s="80" t="s">
        <v>10396</v>
      </c>
      <c r="G1682" s="80" t="s">
        <v>9714</v>
      </c>
      <c r="H1682" s="80" t="s">
        <v>10397</v>
      </c>
      <c r="I1682" s="80" t="s">
        <v>9635</v>
      </c>
      <c r="K1682" s="80" t="s">
        <v>12331</v>
      </c>
      <c r="L1682" s="80" t="s">
        <v>1646</v>
      </c>
      <c r="M1682" s="80" t="s">
        <v>3177</v>
      </c>
      <c r="N1682" s="80" t="s">
        <v>3470</v>
      </c>
      <c r="O1682" s="80" t="s">
        <v>3896</v>
      </c>
      <c r="P1682" s="80" t="s">
        <v>12478</v>
      </c>
      <c r="Q1682" s="80" t="s">
        <v>5374</v>
      </c>
      <c r="R1682" s="80" t="s">
        <v>6772</v>
      </c>
      <c r="S1682" s="80" t="s">
        <v>1759</v>
      </c>
      <c r="T1682" s="80" t="s">
        <v>1767</v>
      </c>
      <c r="U1682" s="110">
        <v>7.7</v>
      </c>
      <c r="V1682" s="110">
        <v>38.5</v>
      </c>
      <c r="W1682" s="91">
        <v>3.3494999999999999</v>
      </c>
      <c r="X1682" s="91">
        <v>33.494999999999997</v>
      </c>
      <c r="Y1682" s="110" t="s">
        <v>14932</v>
      </c>
      <c r="Z1682" s="110" t="s">
        <v>1</v>
      </c>
      <c r="AB1682" s="133" t="s">
        <v>8482</v>
      </c>
      <c r="AC1682" s="133" t="s">
        <v>9485</v>
      </c>
      <c r="AD1682" s="133" t="s">
        <v>1767</v>
      </c>
      <c r="AE1682" s="79">
        <v>100</v>
      </c>
      <c r="AF1682" s="79" t="s">
        <v>11414</v>
      </c>
      <c r="AG1682" s="134">
        <v>0.12</v>
      </c>
      <c r="AH1682" s="134">
        <v>4</v>
      </c>
      <c r="AI1682" s="134">
        <v>6.5</v>
      </c>
      <c r="AJ1682" s="134">
        <v>5.1999999999999998E-2</v>
      </c>
      <c r="AK1682" s="134">
        <v>1.2</v>
      </c>
      <c r="AL1682" s="134">
        <v>4</v>
      </c>
      <c r="AM1682" s="134">
        <v>6.5</v>
      </c>
      <c r="AN1682" s="134">
        <v>0.54</v>
      </c>
      <c r="AO1682" s="134">
        <v>1.7999999999999999E-2</v>
      </c>
      <c r="AP1682" s="134"/>
      <c r="AQ1682" s="134"/>
      <c r="AR1682" s="134"/>
      <c r="AS1682" s="134"/>
      <c r="AT1682" s="133" t="s">
        <v>9593</v>
      </c>
      <c r="AU1682" s="133" t="s">
        <v>7077</v>
      </c>
      <c r="AV1682" s="133" t="s">
        <v>9606</v>
      </c>
      <c r="AW1682" s="133" t="s">
        <v>9629</v>
      </c>
    </row>
    <row r="1683" spans="1:49" x14ac:dyDescent="0.25">
      <c r="A1683" s="80" t="s">
        <v>1798</v>
      </c>
      <c r="B1683" s="80" t="s">
        <v>1784</v>
      </c>
      <c r="C1683" s="80" t="s">
        <v>10441</v>
      </c>
      <c r="D1683" s="80" t="s">
        <v>10442</v>
      </c>
      <c r="E1683" s="80" t="s">
        <v>7072</v>
      </c>
      <c r="F1683" s="80" t="s">
        <v>10443</v>
      </c>
      <c r="G1683" s="80" t="s">
        <v>9695</v>
      </c>
      <c r="H1683" s="80" t="s">
        <v>10444</v>
      </c>
      <c r="I1683" s="80" t="s">
        <v>1798</v>
      </c>
      <c r="K1683" s="80" t="s">
        <v>13936</v>
      </c>
      <c r="L1683" s="80" t="s">
        <v>651</v>
      </c>
      <c r="M1683" s="80" t="s">
        <v>2678</v>
      </c>
      <c r="N1683" s="80" t="s">
        <v>3425</v>
      </c>
      <c r="O1683" s="80" t="s">
        <v>3775</v>
      </c>
      <c r="P1683" s="80" t="s">
        <v>4785</v>
      </c>
      <c r="Q1683" s="80" t="s">
        <v>1798</v>
      </c>
      <c r="R1683" s="80" t="s">
        <v>6247</v>
      </c>
      <c r="S1683" s="80" t="s">
        <v>1767</v>
      </c>
      <c r="T1683" s="80" t="s">
        <v>1757</v>
      </c>
      <c r="U1683" s="110">
        <v>5.7</v>
      </c>
      <c r="V1683" s="110">
        <v>34.200000000000003</v>
      </c>
      <c r="W1683" s="91">
        <v>2.6448</v>
      </c>
      <c r="X1683" s="91">
        <v>31.7376</v>
      </c>
      <c r="Y1683" s="110" t="s">
        <v>14932</v>
      </c>
      <c r="Z1683" s="110" t="s">
        <v>1</v>
      </c>
      <c r="AB1683" s="133" t="s">
        <v>7957</v>
      </c>
      <c r="AC1683" s="133" t="s">
        <v>7957</v>
      </c>
      <c r="AD1683" s="133" t="s">
        <v>1759</v>
      </c>
      <c r="AE1683" s="79">
        <v>12</v>
      </c>
      <c r="AF1683" s="79" t="s">
        <v>11268</v>
      </c>
      <c r="AG1683" s="134">
        <v>0.88</v>
      </c>
      <c r="AH1683" s="134">
        <v>7.5</v>
      </c>
      <c r="AI1683" s="134">
        <v>7.5</v>
      </c>
      <c r="AJ1683" s="134">
        <v>0.624</v>
      </c>
      <c r="AK1683" s="134">
        <v>13</v>
      </c>
      <c r="AL1683" s="134">
        <v>8</v>
      </c>
      <c r="AM1683" s="134">
        <v>8</v>
      </c>
      <c r="AN1683" s="134">
        <v>7.8</v>
      </c>
      <c r="AO1683" s="134">
        <v>0.48099999999999998</v>
      </c>
      <c r="AP1683" s="134">
        <v>0.25</v>
      </c>
      <c r="AQ1683" s="134">
        <v>7.5</v>
      </c>
      <c r="AR1683" s="134">
        <v>7.5</v>
      </c>
      <c r="AS1683" s="134">
        <v>0.54400000000000004</v>
      </c>
      <c r="AT1683" s="133" t="s">
        <v>1773</v>
      </c>
      <c r="AU1683" s="133" t="s">
        <v>1758</v>
      </c>
      <c r="AV1683" s="133" t="s">
        <v>9605</v>
      </c>
      <c r="AW1683" s="133" t="s">
        <v>9629</v>
      </c>
    </row>
    <row r="1684" spans="1:49" x14ac:dyDescent="0.25">
      <c r="A1684" s="80" t="s">
        <v>1779</v>
      </c>
      <c r="B1684" s="80" t="s">
        <v>1796</v>
      </c>
      <c r="C1684" s="80" t="s">
        <v>10394</v>
      </c>
      <c r="D1684" s="80" t="s">
        <v>10395</v>
      </c>
      <c r="E1684" s="80" t="s">
        <v>7086</v>
      </c>
      <c r="F1684" s="80" t="s">
        <v>10396</v>
      </c>
      <c r="G1684" s="80" t="s">
        <v>9714</v>
      </c>
      <c r="H1684" s="80" t="s">
        <v>10397</v>
      </c>
      <c r="I1684" s="80" t="s">
        <v>9635</v>
      </c>
      <c r="K1684" s="80" t="s">
        <v>1820</v>
      </c>
      <c r="L1684" s="80" t="s">
        <v>1109</v>
      </c>
      <c r="M1684" s="80" t="s">
        <v>2967</v>
      </c>
      <c r="N1684" s="80" t="s">
        <v>3441</v>
      </c>
      <c r="O1684" s="80" t="s">
        <v>3896</v>
      </c>
      <c r="P1684" s="80" t="s">
        <v>5060</v>
      </c>
      <c r="Q1684" s="80" t="s">
        <v>5374</v>
      </c>
      <c r="R1684" s="80" t="s">
        <v>6555</v>
      </c>
      <c r="S1684" s="80" t="s">
        <v>1759</v>
      </c>
      <c r="T1684" s="80" t="s">
        <v>1767</v>
      </c>
      <c r="U1684" s="110">
        <v>7.7</v>
      </c>
      <c r="V1684" s="110">
        <v>38.5</v>
      </c>
      <c r="W1684" s="91">
        <v>3.3494999999999999</v>
      </c>
      <c r="X1684" s="91">
        <v>33.494999999999997</v>
      </c>
      <c r="Y1684" s="110" t="s">
        <v>14932</v>
      </c>
      <c r="Z1684" s="110" t="s">
        <v>1</v>
      </c>
      <c r="AB1684" s="133" t="s">
        <v>8265</v>
      </c>
      <c r="AC1684" s="133" t="s">
        <v>9374</v>
      </c>
      <c r="AD1684" s="133" t="s">
        <v>1763</v>
      </c>
      <c r="AE1684" s="79">
        <v>200</v>
      </c>
      <c r="AF1684" s="79" t="s">
        <v>11342</v>
      </c>
      <c r="AG1684" s="134">
        <v>0.12</v>
      </c>
      <c r="AH1684" s="134">
        <v>5.5</v>
      </c>
      <c r="AI1684" s="134">
        <v>9</v>
      </c>
      <c r="AJ1684" s="134">
        <v>0.14399999999999999</v>
      </c>
      <c r="AK1684" s="134">
        <v>1.2</v>
      </c>
      <c r="AL1684" s="134">
        <v>5.7</v>
      </c>
      <c r="AM1684" s="134">
        <v>9.1999999999999993</v>
      </c>
      <c r="AN1684" s="134">
        <v>1.5</v>
      </c>
      <c r="AO1684" s="134">
        <v>3.5999999999999997E-2</v>
      </c>
      <c r="AP1684" s="134">
        <v>1E-3</v>
      </c>
      <c r="AQ1684" s="134">
        <v>24</v>
      </c>
      <c r="AR1684" s="134">
        <v>26</v>
      </c>
      <c r="AS1684" s="134"/>
      <c r="AT1684" s="133" t="s">
        <v>9591</v>
      </c>
      <c r="AU1684" s="133" t="s">
        <v>7065</v>
      </c>
      <c r="AV1684" s="133" t="s">
        <v>9606</v>
      </c>
      <c r="AW1684" s="133" t="s">
        <v>9629</v>
      </c>
    </row>
    <row r="1685" spans="1:49" x14ac:dyDescent="0.25">
      <c r="A1685" s="80" t="s">
        <v>1779</v>
      </c>
      <c r="B1685" s="80" t="s">
        <v>1789</v>
      </c>
      <c r="C1685" s="80" t="s">
        <v>10445</v>
      </c>
      <c r="D1685" s="80" t="s">
        <v>10446</v>
      </c>
      <c r="E1685" s="80" t="s">
        <v>1787</v>
      </c>
      <c r="F1685" s="80" t="s">
        <v>10447</v>
      </c>
      <c r="G1685" s="80" t="s">
        <v>9808</v>
      </c>
      <c r="H1685" s="80" t="s">
        <v>10448</v>
      </c>
      <c r="I1685" s="80" t="s">
        <v>9635</v>
      </c>
      <c r="K1685" s="80" t="s">
        <v>12331</v>
      </c>
      <c r="L1685" s="80" t="s">
        <v>1647</v>
      </c>
      <c r="M1685" s="80" t="s">
        <v>12481</v>
      </c>
      <c r="N1685" s="80" t="s">
        <v>3470</v>
      </c>
      <c r="O1685" s="80" t="s">
        <v>3862</v>
      </c>
      <c r="P1685" s="80" t="s">
        <v>12482</v>
      </c>
      <c r="Q1685" s="80" t="s">
        <v>5374</v>
      </c>
      <c r="R1685" s="80" t="s">
        <v>6773</v>
      </c>
      <c r="S1685" s="80" t="s">
        <v>1764</v>
      </c>
      <c r="T1685" s="80" t="s">
        <v>1758</v>
      </c>
      <c r="U1685" s="110">
        <v>3.9</v>
      </c>
      <c r="V1685" s="110">
        <v>11.7</v>
      </c>
      <c r="W1685" s="91">
        <v>1.4624999999999999</v>
      </c>
      <c r="X1685" s="91">
        <v>8.7750000000000004</v>
      </c>
      <c r="Y1685" s="110" t="s">
        <v>7087</v>
      </c>
      <c r="Z1685" s="110" t="s">
        <v>1</v>
      </c>
      <c r="AB1685" s="133" t="s">
        <v>8483</v>
      </c>
      <c r="AC1685" s="133" t="s">
        <v>9486</v>
      </c>
      <c r="AD1685" s="133" t="s">
        <v>1762</v>
      </c>
      <c r="AE1685" s="79">
        <v>144</v>
      </c>
      <c r="AF1685" s="79" t="s">
        <v>11226</v>
      </c>
      <c r="AG1685" s="134">
        <v>0.125</v>
      </c>
      <c r="AH1685" s="134">
        <v>7</v>
      </c>
      <c r="AI1685" s="134">
        <v>11.25</v>
      </c>
      <c r="AJ1685" s="134">
        <v>7.1999999999999995E-2</v>
      </c>
      <c r="AK1685" s="134">
        <v>11.25</v>
      </c>
      <c r="AL1685" s="134">
        <v>7</v>
      </c>
      <c r="AM1685" s="134">
        <v>0.5</v>
      </c>
      <c r="AN1685" s="134">
        <v>0.45</v>
      </c>
      <c r="AO1685" s="134">
        <v>2.3E-2</v>
      </c>
      <c r="AP1685" s="134"/>
      <c r="AQ1685" s="134"/>
      <c r="AR1685" s="134"/>
      <c r="AS1685" s="134"/>
      <c r="AT1685" s="133" t="s">
        <v>1762</v>
      </c>
      <c r="AU1685" s="133" t="s">
        <v>9559</v>
      </c>
      <c r="AV1685" s="133" t="s">
        <v>9619</v>
      </c>
      <c r="AW1685" s="133" t="s">
        <v>9628</v>
      </c>
    </row>
    <row r="1686" spans="1:49" x14ac:dyDescent="0.25">
      <c r="A1686" s="80" t="s">
        <v>1779</v>
      </c>
      <c r="B1686" s="80" t="s">
        <v>1804</v>
      </c>
      <c r="C1686" s="80" t="s">
        <v>10652</v>
      </c>
      <c r="D1686" s="80" t="s">
        <v>10653</v>
      </c>
      <c r="E1686" s="80" t="s">
        <v>1766</v>
      </c>
      <c r="F1686" s="80" t="s">
        <v>10654</v>
      </c>
      <c r="G1686" s="80" t="s">
        <v>9785</v>
      </c>
      <c r="H1686" s="80" t="s">
        <v>10655</v>
      </c>
      <c r="I1686" s="80" t="s">
        <v>1804</v>
      </c>
      <c r="K1686" s="80" t="s">
        <v>13934</v>
      </c>
      <c r="L1686" s="80" t="s">
        <v>776</v>
      </c>
      <c r="M1686" s="80" t="s">
        <v>2944</v>
      </c>
      <c r="N1686" s="80" t="s">
        <v>13938</v>
      </c>
      <c r="O1686" s="80" t="s">
        <v>3825</v>
      </c>
      <c r="P1686" s="80" t="s">
        <v>1</v>
      </c>
      <c r="Q1686" s="80" t="s">
        <v>1804</v>
      </c>
      <c r="R1686" s="80" t="s">
        <v>6532</v>
      </c>
      <c r="S1686" s="80" t="s">
        <v>1759</v>
      </c>
      <c r="T1686" s="80" t="s">
        <v>1759</v>
      </c>
      <c r="U1686" s="110">
        <v>808.7</v>
      </c>
      <c r="V1686" s="110">
        <v>404.35</v>
      </c>
      <c r="W1686" s="91">
        <v>233.04</v>
      </c>
      <c r="X1686" s="91">
        <v>233.04</v>
      </c>
      <c r="Y1686" s="110" t="s">
        <v>7087</v>
      </c>
      <c r="Z1686" s="110" t="s">
        <v>1</v>
      </c>
      <c r="AB1686" s="133" t="s">
        <v>8242</v>
      </c>
      <c r="AC1686" s="133" t="s">
        <v>8242</v>
      </c>
      <c r="AD1686" s="133" t="s">
        <v>1759</v>
      </c>
      <c r="AE1686" s="79">
        <v>1</v>
      </c>
      <c r="AF1686" s="79" t="s">
        <v>15798</v>
      </c>
      <c r="AG1686" s="134"/>
      <c r="AH1686" s="134"/>
      <c r="AI1686" s="134"/>
      <c r="AJ1686" s="134"/>
      <c r="AK1686" s="134">
        <v>51.125</v>
      </c>
      <c r="AL1686" s="134">
        <v>16.312999999999999</v>
      </c>
      <c r="AM1686" s="134">
        <v>10.063000000000001</v>
      </c>
      <c r="AN1686" s="134">
        <v>29.83</v>
      </c>
      <c r="AO1686" s="134">
        <v>4.8570000000000002</v>
      </c>
      <c r="AP1686" s="134"/>
      <c r="AQ1686" s="134"/>
      <c r="AR1686" s="134"/>
      <c r="AS1686" s="134"/>
      <c r="AT1686" s="133" t="s">
        <v>1764</v>
      </c>
      <c r="AU1686" s="133" t="s">
        <v>1769</v>
      </c>
      <c r="AV1686" s="133" t="s">
        <v>9601</v>
      </c>
      <c r="AW1686" s="133" t="s">
        <v>9630</v>
      </c>
    </row>
    <row r="1687" spans="1:49" x14ac:dyDescent="0.25">
      <c r="A1687" s="80" t="s">
        <v>1798</v>
      </c>
      <c r="B1687" s="80" t="s">
        <v>1784</v>
      </c>
      <c r="C1687" s="80" t="s">
        <v>10427</v>
      </c>
      <c r="D1687" s="80" t="s">
        <v>10428</v>
      </c>
      <c r="E1687" s="80" t="s">
        <v>7072</v>
      </c>
      <c r="F1687" s="80" t="s">
        <v>10429</v>
      </c>
      <c r="G1687" s="80" t="s">
        <v>9685</v>
      </c>
      <c r="H1687" s="80" t="s">
        <v>10430</v>
      </c>
      <c r="I1687" s="80" t="s">
        <v>1798</v>
      </c>
      <c r="K1687" s="80" t="s">
        <v>13936</v>
      </c>
      <c r="L1687" s="80" t="s">
        <v>655</v>
      </c>
      <c r="M1687" s="80" t="s">
        <v>2682</v>
      </c>
      <c r="N1687" s="80" t="s">
        <v>3425</v>
      </c>
      <c r="O1687" s="80" t="s">
        <v>3777</v>
      </c>
      <c r="P1687" s="80" t="s">
        <v>4789</v>
      </c>
      <c r="Q1687" s="80" t="s">
        <v>1798</v>
      </c>
      <c r="R1687" s="80" t="s">
        <v>6251</v>
      </c>
      <c r="S1687" s="80" t="s">
        <v>1767</v>
      </c>
      <c r="T1687" s="80" t="s">
        <v>1757</v>
      </c>
      <c r="U1687" s="110">
        <v>10.7</v>
      </c>
      <c r="V1687" s="110">
        <v>64.2</v>
      </c>
      <c r="W1687" s="91">
        <v>4.9648000000000003</v>
      </c>
      <c r="X1687" s="91">
        <v>59.577599999999997</v>
      </c>
      <c r="Y1687" s="110" t="s">
        <v>14932</v>
      </c>
      <c r="Z1687" s="110" t="s">
        <v>1</v>
      </c>
      <c r="AB1687" s="133" t="s">
        <v>7961</v>
      </c>
      <c r="AC1687" s="133" t="s">
        <v>7961</v>
      </c>
      <c r="AD1687" s="133" t="s">
        <v>1759</v>
      </c>
      <c r="AE1687" s="79">
        <v>12</v>
      </c>
      <c r="AF1687" s="79" t="s">
        <v>11266</v>
      </c>
      <c r="AG1687" s="134">
        <v>1.25</v>
      </c>
      <c r="AH1687" s="134">
        <v>10.25</v>
      </c>
      <c r="AI1687" s="134">
        <v>10.25</v>
      </c>
      <c r="AJ1687" s="134">
        <v>1.264</v>
      </c>
      <c r="AK1687" s="134">
        <v>15.5</v>
      </c>
      <c r="AL1687" s="134">
        <v>10.75</v>
      </c>
      <c r="AM1687" s="134">
        <v>10.75</v>
      </c>
      <c r="AN1687" s="134">
        <v>15.8</v>
      </c>
      <c r="AO1687" s="134">
        <v>1.0369999999999999</v>
      </c>
      <c r="AP1687" s="134">
        <v>0.5</v>
      </c>
      <c r="AQ1687" s="134">
        <v>10.25</v>
      </c>
      <c r="AR1687" s="134">
        <v>10.25</v>
      </c>
      <c r="AS1687" s="134">
        <v>1.48</v>
      </c>
      <c r="AT1687" s="133" t="s">
        <v>1783</v>
      </c>
      <c r="AU1687" s="133" t="s">
        <v>1764</v>
      </c>
      <c r="AV1687" s="133" t="s">
        <v>9605</v>
      </c>
      <c r="AW1687" s="133" t="s">
        <v>9629</v>
      </c>
    </row>
    <row r="1688" spans="1:49" x14ac:dyDescent="0.25">
      <c r="A1688" s="80" t="s">
        <v>1779</v>
      </c>
      <c r="B1688" s="80" t="s">
        <v>1796</v>
      </c>
      <c r="C1688" s="80" t="s">
        <v>9566</v>
      </c>
      <c r="D1688" s="80" t="s">
        <v>9769</v>
      </c>
      <c r="E1688" s="80" t="s">
        <v>1787</v>
      </c>
      <c r="F1688" s="80" t="s">
        <v>9770</v>
      </c>
      <c r="G1688" s="80" t="s">
        <v>9734</v>
      </c>
      <c r="H1688" s="80" t="s">
        <v>9771</v>
      </c>
      <c r="I1688" s="80" t="s">
        <v>9635</v>
      </c>
      <c r="K1688" s="80" t="s">
        <v>1820</v>
      </c>
      <c r="L1688" s="80" t="s">
        <v>1111</v>
      </c>
      <c r="M1688" s="80" t="s">
        <v>2969</v>
      </c>
      <c r="N1688" s="80" t="s">
        <v>3441</v>
      </c>
      <c r="O1688" s="80" t="s">
        <v>3544</v>
      </c>
      <c r="P1688" s="80" t="s">
        <v>5062</v>
      </c>
      <c r="Q1688" s="80" t="s">
        <v>5374</v>
      </c>
      <c r="R1688" s="80" t="s">
        <v>6557</v>
      </c>
      <c r="S1688" s="80" t="s">
        <v>1760</v>
      </c>
      <c r="T1688" s="80" t="s">
        <v>1758</v>
      </c>
      <c r="U1688" s="110">
        <v>6.25</v>
      </c>
      <c r="V1688" s="110">
        <v>18.75</v>
      </c>
      <c r="W1688" s="91">
        <v>2.34375</v>
      </c>
      <c r="X1688" s="91">
        <v>14.0625</v>
      </c>
      <c r="Y1688" s="110" t="s">
        <v>7087</v>
      </c>
      <c r="Z1688" s="110" t="s">
        <v>1</v>
      </c>
      <c r="AB1688" s="133" t="s">
        <v>8267</v>
      </c>
      <c r="AC1688" s="133" t="s">
        <v>9376</v>
      </c>
      <c r="AD1688" s="133" t="s">
        <v>1757</v>
      </c>
      <c r="AE1688" s="79">
        <v>72</v>
      </c>
      <c r="AF1688" s="79" t="s">
        <v>11220</v>
      </c>
      <c r="AG1688" s="134">
        <v>4.25</v>
      </c>
      <c r="AH1688" s="134">
        <v>4.25</v>
      </c>
      <c r="AI1688" s="134">
        <v>7</v>
      </c>
      <c r="AJ1688" s="134">
        <v>0.14099999999999999</v>
      </c>
      <c r="AK1688" s="134">
        <v>11</v>
      </c>
      <c r="AL1688" s="134">
        <v>4.5</v>
      </c>
      <c r="AM1688" s="134">
        <v>4.5</v>
      </c>
      <c r="AN1688" s="134">
        <v>0.88</v>
      </c>
      <c r="AO1688" s="134">
        <v>0.129</v>
      </c>
      <c r="AP1688" s="134">
        <v>4.25</v>
      </c>
      <c r="AQ1688" s="134">
        <v>4.25</v>
      </c>
      <c r="AR1688" s="134">
        <v>6.25</v>
      </c>
      <c r="AS1688" s="134"/>
      <c r="AT1688" s="133" t="s">
        <v>9574</v>
      </c>
      <c r="AU1688" s="133" t="s">
        <v>1767</v>
      </c>
      <c r="AV1688" s="133" t="s">
        <v>9597</v>
      </c>
      <c r="AW1688" s="133" t="s">
        <v>9632</v>
      </c>
    </row>
    <row r="1689" spans="1:49" x14ac:dyDescent="0.25">
      <c r="A1689" s="80" t="s">
        <v>1779</v>
      </c>
      <c r="B1689" s="80" t="s">
        <v>1809</v>
      </c>
      <c r="C1689" s="80" t="s">
        <v>9918</v>
      </c>
      <c r="D1689" s="80" t="s">
        <v>9919</v>
      </c>
      <c r="E1689" s="80" t="s">
        <v>1788</v>
      </c>
      <c r="F1689" s="80" t="s">
        <v>9920</v>
      </c>
      <c r="G1689" s="80" t="s">
        <v>9677</v>
      </c>
      <c r="H1689" s="80" t="s">
        <v>9921</v>
      </c>
      <c r="I1689" s="80" t="s">
        <v>5377</v>
      </c>
      <c r="K1689" s="80" t="s">
        <v>12331</v>
      </c>
      <c r="L1689" s="80" t="s">
        <v>1648</v>
      </c>
      <c r="M1689" s="80" t="s">
        <v>3178</v>
      </c>
      <c r="N1689" s="80" t="s">
        <v>3468</v>
      </c>
      <c r="O1689" s="80" t="s">
        <v>3523</v>
      </c>
      <c r="P1689" s="80" t="s">
        <v>12483</v>
      </c>
      <c r="Q1689" s="80" t="s">
        <v>5374</v>
      </c>
      <c r="R1689" s="80" t="s">
        <v>6774</v>
      </c>
      <c r="S1689" s="80" t="s">
        <v>1760</v>
      </c>
      <c r="T1689" s="80" t="s">
        <v>1757</v>
      </c>
      <c r="U1689" s="110">
        <v>6.2</v>
      </c>
      <c r="V1689" s="110">
        <v>37.200000000000003</v>
      </c>
      <c r="W1689" s="91">
        <v>1.55</v>
      </c>
      <c r="X1689" s="91">
        <v>18.600000000000001</v>
      </c>
      <c r="Y1689" s="110" t="s">
        <v>7087</v>
      </c>
      <c r="Z1689" s="110" t="s">
        <v>1</v>
      </c>
      <c r="AB1689" s="133" t="s">
        <v>8484</v>
      </c>
      <c r="AC1689" s="133" t="s">
        <v>8484</v>
      </c>
      <c r="AD1689" s="133" t="s">
        <v>1759</v>
      </c>
      <c r="AE1689" s="79">
        <v>12</v>
      </c>
      <c r="AF1689" s="79" t="s">
        <v>11145</v>
      </c>
      <c r="AG1689" s="134">
        <v>0.75</v>
      </c>
      <c r="AH1689" s="134">
        <v>8.875</v>
      </c>
      <c r="AI1689" s="134">
        <v>8.875</v>
      </c>
      <c r="AJ1689" s="134">
        <v>0.22500000000000001</v>
      </c>
      <c r="AK1689" s="134">
        <v>9.2200000000000006</v>
      </c>
      <c r="AL1689" s="134">
        <v>7.97</v>
      </c>
      <c r="AM1689" s="134">
        <v>9.44</v>
      </c>
      <c r="AN1689" s="134">
        <v>3.1</v>
      </c>
      <c r="AO1689" s="134">
        <v>0.40100000000000002</v>
      </c>
      <c r="AP1689" s="134"/>
      <c r="AQ1689" s="134"/>
      <c r="AR1689" s="134"/>
      <c r="AS1689" s="134"/>
      <c r="AT1689" s="133" t="s">
        <v>1761</v>
      </c>
      <c r="AU1689" s="133" t="s">
        <v>7065</v>
      </c>
      <c r="AV1689" s="133" t="s">
        <v>9603</v>
      </c>
      <c r="AW1689" s="133" t="s">
        <v>9630</v>
      </c>
    </row>
    <row r="1690" spans="1:49" x14ac:dyDescent="0.25">
      <c r="A1690" s="80" t="s">
        <v>1779</v>
      </c>
      <c r="B1690" s="80" t="s">
        <v>1804</v>
      </c>
      <c r="C1690" s="80" t="s">
        <v>10652</v>
      </c>
      <c r="D1690" s="80" t="s">
        <v>10653</v>
      </c>
      <c r="E1690" s="80" t="s">
        <v>1766</v>
      </c>
      <c r="F1690" s="80" t="s">
        <v>10654</v>
      </c>
      <c r="G1690" s="80" t="s">
        <v>9785</v>
      </c>
      <c r="H1690" s="80" t="s">
        <v>10655</v>
      </c>
      <c r="I1690" s="80" t="s">
        <v>1804</v>
      </c>
      <c r="K1690" s="80" t="s">
        <v>13934</v>
      </c>
      <c r="L1690" s="80" t="s">
        <v>1334</v>
      </c>
      <c r="M1690" s="80" t="s">
        <v>2948</v>
      </c>
      <c r="N1690" s="80" t="s">
        <v>13945</v>
      </c>
      <c r="O1690" s="80" t="s">
        <v>3825</v>
      </c>
      <c r="P1690" s="80" t="s">
        <v>1</v>
      </c>
      <c r="Q1690" s="80" t="s">
        <v>1804</v>
      </c>
      <c r="R1690" s="80" t="s">
        <v>6536</v>
      </c>
      <c r="S1690" s="80" t="s">
        <v>1759</v>
      </c>
      <c r="T1690" s="80" t="s">
        <v>1759</v>
      </c>
      <c r="U1690" s="110">
        <v>808.7</v>
      </c>
      <c r="V1690" s="110">
        <v>404.35</v>
      </c>
      <c r="W1690" s="91">
        <v>233.04</v>
      </c>
      <c r="X1690" s="91">
        <v>233.04</v>
      </c>
      <c r="Y1690" s="110" t="s">
        <v>7087</v>
      </c>
      <c r="Z1690" s="110" t="s">
        <v>1</v>
      </c>
      <c r="AB1690" s="133" t="s">
        <v>8246</v>
      </c>
      <c r="AC1690" s="133" t="s">
        <v>8246</v>
      </c>
      <c r="AD1690" s="133" t="s">
        <v>1759</v>
      </c>
      <c r="AE1690" s="79">
        <v>1</v>
      </c>
      <c r="AF1690" s="79" t="s">
        <v>15798</v>
      </c>
      <c r="AG1690" s="134"/>
      <c r="AH1690" s="134"/>
      <c r="AI1690" s="134"/>
      <c r="AJ1690" s="134"/>
      <c r="AK1690" s="134">
        <v>51.125</v>
      </c>
      <c r="AL1690" s="134">
        <v>16.312999999999999</v>
      </c>
      <c r="AM1690" s="134">
        <v>10.063000000000001</v>
      </c>
      <c r="AN1690" s="134">
        <v>29.83</v>
      </c>
      <c r="AO1690" s="134">
        <v>4.8570000000000002</v>
      </c>
      <c r="AP1690" s="134"/>
      <c r="AQ1690" s="134"/>
      <c r="AR1690" s="134"/>
      <c r="AS1690" s="134"/>
      <c r="AT1690" s="133" t="s">
        <v>1764</v>
      </c>
      <c r="AU1690" s="133" t="s">
        <v>1769</v>
      </c>
      <c r="AV1690" s="133" t="s">
        <v>9601</v>
      </c>
      <c r="AW1690" s="133" t="s">
        <v>9630</v>
      </c>
    </row>
    <row r="1691" spans="1:49" x14ac:dyDescent="0.25">
      <c r="A1691" s="80" t="s">
        <v>1779</v>
      </c>
      <c r="B1691" s="80" t="s">
        <v>1796</v>
      </c>
      <c r="C1691" s="80" t="s">
        <v>10355</v>
      </c>
      <c r="D1691" s="80" t="s">
        <v>10356</v>
      </c>
      <c r="E1691" s="80" t="s">
        <v>1785</v>
      </c>
      <c r="F1691" s="80" t="s">
        <v>10357</v>
      </c>
      <c r="G1691" s="80" t="s">
        <v>9825</v>
      </c>
      <c r="H1691" s="80" t="s">
        <v>10358</v>
      </c>
      <c r="I1691" s="80" t="s">
        <v>9635</v>
      </c>
      <c r="K1691" s="80" t="s">
        <v>1820</v>
      </c>
      <c r="L1691" s="80" t="s">
        <v>1112</v>
      </c>
      <c r="M1691" s="80" t="s">
        <v>2970</v>
      </c>
      <c r="N1691" s="80" t="s">
        <v>3441</v>
      </c>
      <c r="O1691" s="80" t="s">
        <v>3898</v>
      </c>
      <c r="P1691" s="80" t="s">
        <v>5063</v>
      </c>
      <c r="Q1691" s="80" t="s">
        <v>5374</v>
      </c>
      <c r="R1691" s="80" t="s">
        <v>6558</v>
      </c>
      <c r="S1691" s="80" t="s">
        <v>1764</v>
      </c>
      <c r="T1691" s="80" t="s">
        <v>1758</v>
      </c>
      <c r="U1691" s="110">
        <v>6.2</v>
      </c>
      <c r="V1691" s="110">
        <v>18.600000000000001</v>
      </c>
      <c r="W1691" s="91">
        <v>3.0922499999999999</v>
      </c>
      <c r="X1691" s="91">
        <v>18.5535</v>
      </c>
      <c r="Y1691" s="110" t="s">
        <v>14933</v>
      </c>
      <c r="Z1691" s="110" t="s">
        <v>1</v>
      </c>
      <c r="AB1691" s="133" t="s">
        <v>8268</v>
      </c>
      <c r="AC1691" s="133" t="s">
        <v>9377</v>
      </c>
      <c r="AD1691" s="133" t="s">
        <v>1757</v>
      </c>
      <c r="AE1691" s="79">
        <v>72</v>
      </c>
      <c r="AF1691" s="79" t="s">
        <v>11343</v>
      </c>
      <c r="AG1691" s="134">
        <v>0.28999999999999998</v>
      </c>
      <c r="AH1691" s="134">
        <v>7</v>
      </c>
      <c r="AI1691" s="134">
        <v>10</v>
      </c>
      <c r="AJ1691" s="134">
        <v>0.27500000000000002</v>
      </c>
      <c r="AK1691" s="134">
        <v>7.5759999999999996</v>
      </c>
      <c r="AL1691" s="134">
        <v>5.3120000000000003</v>
      </c>
      <c r="AM1691" s="134">
        <v>4.7880000000000003</v>
      </c>
      <c r="AN1691" s="134">
        <v>1.716</v>
      </c>
      <c r="AO1691" s="134">
        <v>0.112</v>
      </c>
      <c r="AP1691" s="134">
        <v>2.9</v>
      </c>
      <c r="AQ1691" s="134">
        <v>6.25</v>
      </c>
      <c r="AR1691" s="134">
        <v>6</v>
      </c>
      <c r="AS1691" s="134"/>
      <c r="AT1691" s="133" t="s">
        <v>1794</v>
      </c>
      <c r="AU1691" s="133" t="s">
        <v>1767</v>
      </c>
      <c r="AV1691" s="133" t="s">
        <v>9610</v>
      </c>
      <c r="AW1691" s="133" t="s">
        <v>9629</v>
      </c>
    </row>
    <row r="1692" spans="1:49" x14ac:dyDescent="0.25">
      <c r="A1692" s="80" t="s">
        <v>1779</v>
      </c>
      <c r="B1692" s="80" t="s">
        <v>1809</v>
      </c>
      <c r="C1692" s="80" t="s">
        <v>9692</v>
      </c>
      <c r="D1692" s="80" t="s">
        <v>9693</v>
      </c>
      <c r="E1692" s="80" t="s">
        <v>1788</v>
      </c>
      <c r="F1692" s="80" t="s">
        <v>9694</v>
      </c>
      <c r="G1692" s="80" t="s">
        <v>9695</v>
      </c>
      <c r="H1692" s="80" t="s">
        <v>9696</v>
      </c>
      <c r="I1692" s="80" t="s">
        <v>5377</v>
      </c>
      <c r="K1692" s="80" t="s">
        <v>12331</v>
      </c>
      <c r="L1692" s="80" t="s">
        <v>1649</v>
      </c>
      <c r="M1692" s="80" t="s">
        <v>3179</v>
      </c>
      <c r="N1692" s="80" t="s">
        <v>3468</v>
      </c>
      <c r="O1692" s="80" t="s">
        <v>3527</v>
      </c>
      <c r="P1692" s="80" t="s">
        <v>12486</v>
      </c>
      <c r="Q1692" s="80" t="s">
        <v>5374</v>
      </c>
      <c r="R1692" s="80" t="s">
        <v>6775</v>
      </c>
      <c r="S1692" s="80" t="s">
        <v>1760</v>
      </c>
      <c r="T1692" s="80" t="s">
        <v>1757</v>
      </c>
      <c r="U1692" s="110">
        <v>5</v>
      </c>
      <c r="V1692" s="110">
        <v>30</v>
      </c>
      <c r="W1692" s="91">
        <v>1.25</v>
      </c>
      <c r="X1692" s="91">
        <v>15</v>
      </c>
      <c r="Y1692" s="110" t="s">
        <v>7087</v>
      </c>
      <c r="Z1692" s="110" t="s">
        <v>1</v>
      </c>
      <c r="AB1692" s="133" t="s">
        <v>8485</v>
      </c>
      <c r="AC1692" s="133" t="s">
        <v>8485</v>
      </c>
      <c r="AD1692" s="133" t="s">
        <v>1759</v>
      </c>
      <c r="AE1692" s="79">
        <v>12</v>
      </c>
      <c r="AF1692" s="79" t="s">
        <v>11091</v>
      </c>
      <c r="AG1692" s="134">
        <v>0.625</v>
      </c>
      <c r="AH1692" s="134">
        <v>6.875</v>
      </c>
      <c r="AI1692" s="134">
        <v>6.875</v>
      </c>
      <c r="AJ1692" s="134">
        <v>0.13100000000000001</v>
      </c>
      <c r="AK1692" s="134">
        <v>7.22</v>
      </c>
      <c r="AL1692" s="134">
        <v>6.8449999999999998</v>
      </c>
      <c r="AM1692" s="134">
        <v>7.44</v>
      </c>
      <c r="AN1692" s="134">
        <v>1.782</v>
      </c>
      <c r="AO1692" s="134">
        <v>0.21299999999999999</v>
      </c>
      <c r="AP1692" s="134"/>
      <c r="AQ1692" s="134"/>
      <c r="AR1692" s="134"/>
      <c r="AS1692" s="134"/>
      <c r="AT1692" s="133" t="s">
        <v>9573</v>
      </c>
      <c r="AU1692" s="133" t="s">
        <v>1758</v>
      </c>
      <c r="AV1692" s="133" t="s">
        <v>9603</v>
      </c>
      <c r="AW1692" s="133" t="s">
        <v>9630</v>
      </c>
    </row>
    <row r="1693" spans="1:49" x14ac:dyDescent="0.25">
      <c r="A1693" s="80" t="s">
        <v>1798</v>
      </c>
      <c r="B1693" s="80" t="s">
        <v>1784</v>
      </c>
      <c r="C1693" s="80" t="s">
        <v>10431</v>
      </c>
      <c r="D1693" s="80" t="s">
        <v>10432</v>
      </c>
      <c r="E1693" s="80" t="s">
        <v>7072</v>
      </c>
      <c r="F1693" s="80" t="s">
        <v>10433</v>
      </c>
      <c r="G1693" s="80" t="s">
        <v>9677</v>
      </c>
      <c r="H1693" s="80" t="s">
        <v>10434</v>
      </c>
      <c r="I1693" s="80" t="s">
        <v>1798</v>
      </c>
      <c r="K1693" s="80" t="s">
        <v>13936</v>
      </c>
      <c r="L1693" s="80" t="s">
        <v>659</v>
      </c>
      <c r="M1693" s="80" t="s">
        <v>2686</v>
      </c>
      <c r="N1693" s="80" t="s">
        <v>3425</v>
      </c>
      <c r="O1693" s="80" t="s">
        <v>3778</v>
      </c>
      <c r="P1693" s="80" t="s">
        <v>4793</v>
      </c>
      <c r="Q1693" s="80" t="s">
        <v>1798</v>
      </c>
      <c r="R1693" s="80" t="s">
        <v>6255</v>
      </c>
      <c r="S1693" s="80" t="s">
        <v>1767</v>
      </c>
      <c r="T1693" s="80" t="s">
        <v>1757</v>
      </c>
      <c r="U1693" s="110">
        <v>8.1999999999999993</v>
      </c>
      <c r="V1693" s="110">
        <v>49.2</v>
      </c>
      <c r="W1693" s="91">
        <v>3.8048000000000002</v>
      </c>
      <c r="X1693" s="91">
        <v>45.657600000000002</v>
      </c>
      <c r="Y1693" s="110" t="s">
        <v>14932</v>
      </c>
      <c r="Z1693" s="110" t="s">
        <v>1</v>
      </c>
      <c r="AB1693" s="133" t="s">
        <v>7965</v>
      </c>
      <c r="AC1693" s="133" t="s">
        <v>7965</v>
      </c>
      <c r="AD1693" s="133" t="s">
        <v>1759</v>
      </c>
      <c r="AE1693" s="79">
        <v>12</v>
      </c>
      <c r="AF1693" s="79" t="s">
        <v>11267</v>
      </c>
      <c r="AG1693" s="134">
        <v>1</v>
      </c>
      <c r="AH1693" s="134">
        <v>9</v>
      </c>
      <c r="AI1693" s="134">
        <v>9</v>
      </c>
      <c r="AJ1693" s="134">
        <v>0.91200000000000003</v>
      </c>
      <c r="AK1693" s="134">
        <v>13.5</v>
      </c>
      <c r="AL1693" s="134">
        <v>9.75</v>
      </c>
      <c r="AM1693" s="134">
        <v>9.75</v>
      </c>
      <c r="AN1693" s="134">
        <v>11.4</v>
      </c>
      <c r="AO1693" s="134">
        <v>0.74299999999999999</v>
      </c>
      <c r="AP1693" s="134">
        <v>0.5</v>
      </c>
      <c r="AQ1693" s="134">
        <v>9</v>
      </c>
      <c r="AR1693" s="134">
        <v>9</v>
      </c>
      <c r="AS1693" s="134">
        <v>0.86899999999999999</v>
      </c>
      <c r="AT1693" s="133" t="s">
        <v>7066</v>
      </c>
      <c r="AU1693" s="133" t="s">
        <v>1764</v>
      </c>
      <c r="AV1693" s="133" t="s">
        <v>9605</v>
      </c>
      <c r="AW1693" s="133" t="s">
        <v>9629</v>
      </c>
    </row>
    <row r="1694" spans="1:49" x14ac:dyDescent="0.25">
      <c r="A1694" s="80" t="s">
        <v>1779</v>
      </c>
      <c r="B1694" s="80" t="s">
        <v>1809</v>
      </c>
      <c r="C1694" s="80" t="s">
        <v>9780</v>
      </c>
      <c r="D1694" s="80" t="s">
        <v>9730</v>
      </c>
      <c r="E1694" s="80" t="s">
        <v>1788</v>
      </c>
      <c r="F1694" s="80" t="s">
        <v>9731</v>
      </c>
      <c r="G1694" s="80" t="s">
        <v>9668</v>
      </c>
      <c r="H1694" s="80" t="s">
        <v>9732</v>
      </c>
      <c r="I1694" s="80" t="s">
        <v>5377</v>
      </c>
      <c r="K1694" s="80" t="s">
        <v>12331</v>
      </c>
      <c r="L1694" s="80" t="s">
        <v>1650</v>
      </c>
      <c r="M1694" s="80" t="s">
        <v>3180</v>
      </c>
      <c r="N1694" s="80" t="s">
        <v>3468</v>
      </c>
      <c r="O1694" s="80" t="s">
        <v>3847</v>
      </c>
      <c r="P1694" s="80" t="s">
        <v>12489</v>
      </c>
      <c r="Q1694" s="80" t="s">
        <v>5374</v>
      </c>
      <c r="R1694" s="80" t="s">
        <v>6776</v>
      </c>
      <c r="S1694" s="80" t="s">
        <v>1765</v>
      </c>
      <c r="T1694" s="80" t="s">
        <v>1757</v>
      </c>
      <c r="U1694" s="110">
        <v>6.2</v>
      </c>
      <c r="V1694" s="110">
        <v>37.200000000000003</v>
      </c>
      <c r="W1694" s="91">
        <v>1.55</v>
      </c>
      <c r="X1694" s="91">
        <v>18.600000000000001</v>
      </c>
      <c r="Y1694" s="110" t="s">
        <v>7087</v>
      </c>
      <c r="Z1694" s="110" t="s">
        <v>1</v>
      </c>
      <c r="AB1694" s="133" t="s">
        <v>8486</v>
      </c>
      <c r="AC1694" s="133" t="s">
        <v>8486</v>
      </c>
      <c r="AD1694" s="133" t="s">
        <v>1759</v>
      </c>
      <c r="AE1694" s="79">
        <v>12</v>
      </c>
      <c r="AF1694" s="79" t="s">
        <v>11113</v>
      </c>
      <c r="AG1694" s="134">
        <v>0.625</v>
      </c>
      <c r="AH1694" s="134">
        <v>6.5</v>
      </c>
      <c r="AI1694" s="134">
        <v>6.5</v>
      </c>
      <c r="AJ1694" s="134">
        <v>0.13900000000000001</v>
      </c>
      <c r="AK1694" s="134">
        <v>10.845000000000001</v>
      </c>
      <c r="AL1694" s="134">
        <v>6.8449999999999998</v>
      </c>
      <c r="AM1694" s="134">
        <v>6.8150000000000004</v>
      </c>
      <c r="AN1694" s="134">
        <v>1.9610000000000001</v>
      </c>
      <c r="AO1694" s="134">
        <v>0.29299999999999998</v>
      </c>
      <c r="AP1694" s="134">
        <v>5.5E-2</v>
      </c>
      <c r="AQ1694" s="134">
        <v>12.875</v>
      </c>
      <c r="AR1694" s="134">
        <v>12.75</v>
      </c>
      <c r="AS1694" s="134">
        <v>8.9999999999999993E-3</v>
      </c>
      <c r="AT1694" s="133" t="s">
        <v>1761</v>
      </c>
      <c r="AU1694" s="133" t="s">
        <v>7077</v>
      </c>
      <c r="AV1694" s="133" t="s">
        <v>9601</v>
      </c>
      <c r="AW1694" s="133" t="s">
        <v>9630</v>
      </c>
    </row>
    <row r="1695" spans="1:49" x14ac:dyDescent="0.25">
      <c r="A1695" s="80" t="s">
        <v>1779</v>
      </c>
      <c r="B1695" s="80" t="s">
        <v>1804</v>
      </c>
      <c r="C1695" s="80" t="s">
        <v>10652</v>
      </c>
      <c r="D1695" s="80" t="s">
        <v>10653</v>
      </c>
      <c r="E1695" s="80" t="s">
        <v>1766</v>
      </c>
      <c r="F1695" s="80" t="s">
        <v>10654</v>
      </c>
      <c r="G1695" s="80" t="s">
        <v>9785</v>
      </c>
      <c r="H1695" s="80" t="s">
        <v>10655</v>
      </c>
      <c r="I1695" s="80" t="s">
        <v>1804</v>
      </c>
      <c r="K1695" s="80" t="s">
        <v>13934</v>
      </c>
      <c r="L1695" s="80" t="s">
        <v>1259</v>
      </c>
      <c r="M1695" s="80" t="s">
        <v>2951</v>
      </c>
      <c r="N1695" s="80" t="s">
        <v>13946</v>
      </c>
      <c r="O1695" s="80" t="s">
        <v>3825</v>
      </c>
      <c r="P1695" s="80" t="s">
        <v>1</v>
      </c>
      <c r="Q1695" s="80" t="s">
        <v>1804</v>
      </c>
      <c r="R1695" s="80" t="s">
        <v>6539</v>
      </c>
      <c r="S1695" s="80" t="s">
        <v>1759</v>
      </c>
      <c r="T1695" s="80" t="s">
        <v>1759</v>
      </c>
      <c r="U1695" s="110">
        <v>808.7</v>
      </c>
      <c r="V1695" s="110">
        <v>404.35</v>
      </c>
      <c r="W1695" s="91">
        <v>233.04</v>
      </c>
      <c r="X1695" s="91">
        <v>233.04</v>
      </c>
      <c r="Y1695" s="110" t="s">
        <v>7087</v>
      </c>
      <c r="Z1695" s="110" t="s">
        <v>1</v>
      </c>
      <c r="AB1695" s="133" t="s">
        <v>8249</v>
      </c>
      <c r="AC1695" s="133" t="s">
        <v>8249</v>
      </c>
      <c r="AD1695" s="133" t="s">
        <v>1759</v>
      </c>
      <c r="AE1695" s="79">
        <v>1</v>
      </c>
      <c r="AF1695" s="79" t="s">
        <v>15798</v>
      </c>
      <c r="AG1695" s="134"/>
      <c r="AH1695" s="134"/>
      <c r="AI1695" s="134"/>
      <c r="AJ1695" s="134"/>
      <c r="AK1695" s="134">
        <v>51.125</v>
      </c>
      <c r="AL1695" s="134">
        <v>16.312999999999999</v>
      </c>
      <c r="AM1695" s="134">
        <v>10.063000000000001</v>
      </c>
      <c r="AN1695" s="134">
        <v>29.83</v>
      </c>
      <c r="AO1695" s="134">
        <v>4.8570000000000002</v>
      </c>
      <c r="AP1695" s="134"/>
      <c r="AQ1695" s="134"/>
      <c r="AR1695" s="134"/>
      <c r="AS1695" s="134"/>
      <c r="AT1695" s="133" t="s">
        <v>1764</v>
      </c>
      <c r="AU1695" s="133" t="s">
        <v>1769</v>
      </c>
      <c r="AV1695" s="133" t="s">
        <v>9601</v>
      </c>
      <c r="AW1695" s="133" t="s">
        <v>9630</v>
      </c>
    </row>
    <row r="1696" spans="1:49" x14ac:dyDescent="0.25">
      <c r="A1696" s="80" t="s">
        <v>1779</v>
      </c>
      <c r="B1696" s="80" t="s">
        <v>1797</v>
      </c>
      <c r="C1696" s="80" t="s">
        <v>10172</v>
      </c>
      <c r="D1696" s="80" t="s">
        <v>10173</v>
      </c>
      <c r="E1696" s="80" t="s">
        <v>7086</v>
      </c>
      <c r="F1696" s="80" t="s">
        <v>10174</v>
      </c>
      <c r="G1696" s="80" t="s">
        <v>9705</v>
      </c>
      <c r="H1696" s="80" t="s">
        <v>10175</v>
      </c>
      <c r="I1696" s="80" t="s">
        <v>9635</v>
      </c>
      <c r="K1696" s="80" t="s">
        <v>1820</v>
      </c>
      <c r="L1696" s="80" t="s">
        <v>1208</v>
      </c>
      <c r="M1696" s="80" t="s">
        <v>2971</v>
      </c>
      <c r="N1696" s="80" t="s">
        <v>3446</v>
      </c>
      <c r="O1696" s="80" t="s">
        <v>3694</v>
      </c>
      <c r="P1696" s="80" t="s">
        <v>5064</v>
      </c>
      <c r="Q1696" s="80" t="s">
        <v>5374</v>
      </c>
      <c r="R1696" s="80" t="s">
        <v>6559</v>
      </c>
      <c r="S1696" s="80" t="s">
        <v>1759</v>
      </c>
      <c r="T1696" s="80" t="s">
        <v>1757</v>
      </c>
      <c r="U1696" s="110">
        <v>8.25</v>
      </c>
      <c r="V1696" s="110">
        <v>49.5</v>
      </c>
      <c r="W1696" s="91">
        <v>3.5887500000000001</v>
      </c>
      <c r="X1696" s="91">
        <v>43.064999999999998</v>
      </c>
      <c r="Y1696" s="110" t="s">
        <v>14932</v>
      </c>
      <c r="Z1696" s="110" t="s">
        <v>1</v>
      </c>
      <c r="AB1696" s="133" t="s">
        <v>8269</v>
      </c>
      <c r="AC1696" s="133" t="s">
        <v>9378</v>
      </c>
      <c r="AD1696" s="133" t="s">
        <v>1773</v>
      </c>
      <c r="AE1696" s="79">
        <v>216</v>
      </c>
      <c r="AF1696" s="79" t="s">
        <v>11211</v>
      </c>
      <c r="AG1696" s="134">
        <v>0.3</v>
      </c>
      <c r="AH1696" s="134">
        <v>6</v>
      </c>
      <c r="AI1696" s="134">
        <v>6.75</v>
      </c>
      <c r="AJ1696" s="134">
        <v>0.20300000000000001</v>
      </c>
      <c r="AK1696" s="134">
        <v>7.2160000000000002</v>
      </c>
      <c r="AL1696" s="134">
        <v>7.6740000000000004</v>
      </c>
      <c r="AM1696" s="134">
        <v>4.1319999999999997</v>
      </c>
      <c r="AN1696" s="134">
        <v>2.536</v>
      </c>
      <c r="AO1696" s="134">
        <v>0.13200000000000001</v>
      </c>
      <c r="AP1696" s="134">
        <v>0.01</v>
      </c>
      <c r="AQ1696" s="134">
        <v>66</v>
      </c>
      <c r="AR1696" s="134">
        <v>6</v>
      </c>
      <c r="AS1696" s="134"/>
      <c r="AT1696" s="133" t="s">
        <v>9570</v>
      </c>
      <c r="AU1696" s="133" t="s">
        <v>1783</v>
      </c>
      <c r="AV1696" s="133" t="s">
        <v>9597</v>
      </c>
      <c r="AW1696" s="133" t="s">
        <v>9629</v>
      </c>
    </row>
    <row r="1697" spans="1:49" x14ac:dyDescent="0.25">
      <c r="A1697" s="80" t="s">
        <v>1779</v>
      </c>
      <c r="B1697" s="80" t="s">
        <v>1809</v>
      </c>
      <c r="C1697" s="80" t="s">
        <v>9564</v>
      </c>
      <c r="D1697" s="80" t="s">
        <v>9742</v>
      </c>
      <c r="E1697" s="80" t="s">
        <v>1788</v>
      </c>
      <c r="F1697" s="80" t="s">
        <v>9743</v>
      </c>
      <c r="G1697" s="80" t="s">
        <v>9744</v>
      </c>
      <c r="H1697" s="80" t="s">
        <v>9732</v>
      </c>
      <c r="I1697" s="80" t="s">
        <v>5377</v>
      </c>
      <c r="K1697" s="80" t="s">
        <v>12331</v>
      </c>
      <c r="L1697" s="80" t="s">
        <v>1651</v>
      </c>
      <c r="M1697" s="80" t="s">
        <v>3181</v>
      </c>
      <c r="N1697" s="80" t="s">
        <v>3468</v>
      </c>
      <c r="O1697" s="80" t="s">
        <v>3537</v>
      </c>
      <c r="P1697" s="80" t="s">
        <v>12493</v>
      </c>
      <c r="Q1697" s="80" t="s">
        <v>5374</v>
      </c>
      <c r="R1697" s="80" t="s">
        <v>6777</v>
      </c>
      <c r="S1697" s="80" t="s">
        <v>1765</v>
      </c>
      <c r="T1697" s="80" t="s">
        <v>1757</v>
      </c>
      <c r="U1697" s="110">
        <v>5.05</v>
      </c>
      <c r="V1697" s="110">
        <v>30.3</v>
      </c>
      <c r="W1697" s="91">
        <v>1.2625</v>
      </c>
      <c r="X1697" s="91">
        <v>15.15</v>
      </c>
      <c r="Y1697" s="110" t="s">
        <v>7087</v>
      </c>
      <c r="Z1697" s="110" t="s">
        <v>1</v>
      </c>
      <c r="AB1697" s="133" t="s">
        <v>8487</v>
      </c>
      <c r="AC1697" s="133" t="s">
        <v>8487</v>
      </c>
      <c r="AD1697" s="133" t="s">
        <v>1759</v>
      </c>
      <c r="AE1697" s="79">
        <v>12</v>
      </c>
      <c r="AF1697" s="79" t="s">
        <v>11127</v>
      </c>
      <c r="AG1697" s="134">
        <v>0.625</v>
      </c>
      <c r="AH1697" s="134">
        <v>5</v>
      </c>
      <c r="AI1697" s="134">
        <v>5</v>
      </c>
      <c r="AJ1697" s="134">
        <v>0.09</v>
      </c>
      <c r="AK1697" s="134">
        <v>10.125</v>
      </c>
      <c r="AL1697" s="134">
        <v>5.375</v>
      </c>
      <c r="AM1697" s="134">
        <v>5.5</v>
      </c>
      <c r="AN1697" s="134">
        <v>1.25</v>
      </c>
      <c r="AO1697" s="134">
        <v>0.17299999999999999</v>
      </c>
      <c r="AP1697" s="134">
        <v>5.5E-2</v>
      </c>
      <c r="AQ1697" s="134">
        <v>10</v>
      </c>
      <c r="AR1697" s="134">
        <v>10</v>
      </c>
      <c r="AS1697" s="134">
        <v>6.0000000000000001E-3</v>
      </c>
      <c r="AT1697" s="133" t="s">
        <v>1768</v>
      </c>
      <c r="AU1697" s="133" t="s">
        <v>1760</v>
      </c>
      <c r="AV1697" s="133" t="s">
        <v>9601</v>
      </c>
      <c r="AW1697" s="133" t="s">
        <v>9630</v>
      </c>
    </row>
    <row r="1698" spans="1:49" x14ac:dyDescent="0.25">
      <c r="A1698" s="80" t="s">
        <v>1798</v>
      </c>
      <c r="B1698" s="80" t="s">
        <v>1784</v>
      </c>
      <c r="C1698" s="80" t="s">
        <v>10441</v>
      </c>
      <c r="D1698" s="80" t="s">
        <v>10442</v>
      </c>
      <c r="E1698" s="80" t="s">
        <v>7072</v>
      </c>
      <c r="F1698" s="80" t="s">
        <v>10443</v>
      </c>
      <c r="G1698" s="80" t="s">
        <v>9695</v>
      </c>
      <c r="H1698" s="80" t="s">
        <v>10444</v>
      </c>
      <c r="I1698" s="80" t="s">
        <v>1798</v>
      </c>
      <c r="K1698" s="80" t="s">
        <v>13936</v>
      </c>
      <c r="L1698" s="80" t="s">
        <v>662</v>
      </c>
      <c r="M1698" s="80" t="s">
        <v>2690</v>
      </c>
      <c r="N1698" s="80" t="s">
        <v>3425</v>
      </c>
      <c r="O1698" s="80" t="s">
        <v>3781</v>
      </c>
      <c r="P1698" s="80" t="s">
        <v>4797</v>
      </c>
      <c r="Q1698" s="80" t="s">
        <v>1798</v>
      </c>
      <c r="R1698" s="80" t="s">
        <v>6259</v>
      </c>
      <c r="S1698" s="80" t="s">
        <v>1767</v>
      </c>
      <c r="T1698" s="80" t="s">
        <v>1757</v>
      </c>
      <c r="U1698" s="110">
        <v>5.7</v>
      </c>
      <c r="V1698" s="110">
        <v>34.200000000000003</v>
      </c>
      <c r="W1698" s="91">
        <v>2.6448</v>
      </c>
      <c r="X1698" s="91">
        <v>31.7376</v>
      </c>
      <c r="Y1698" s="110" t="s">
        <v>14932</v>
      </c>
      <c r="Z1698" s="110" t="s">
        <v>1</v>
      </c>
      <c r="AB1698" s="133" t="s">
        <v>7969</v>
      </c>
      <c r="AC1698" s="133" t="s">
        <v>7969</v>
      </c>
      <c r="AD1698" s="133" t="s">
        <v>1759</v>
      </c>
      <c r="AE1698" s="79">
        <v>12</v>
      </c>
      <c r="AF1698" s="79" t="s">
        <v>11268</v>
      </c>
      <c r="AG1698" s="134">
        <v>0.88</v>
      </c>
      <c r="AH1698" s="134">
        <v>7.5</v>
      </c>
      <c r="AI1698" s="134">
        <v>7.5</v>
      </c>
      <c r="AJ1698" s="134">
        <v>0.624</v>
      </c>
      <c r="AK1698" s="134">
        <v>13</v>
      </c>
      <c r="AL1698" s="134">
        <v>8</v>
      </c>
      <c r="AM1698" s="134">
        <v>8</v>
      </c>
      <c r="AN1698" s="134">
        <v>7.8</v>
      </c>
      <c r="AO1698" s="134">
        <v>0.48099999999999998</v>
      </c>
      <c r="AP1698" s="134">
        <v>0.25</v>
      </c>
      <c r="AQ1698" s="134">
        <v>7.5</v>
      </c>
      <c r="AR1698" s="134">
        <v>7.5</v>
      </c>
      <c r="AS1698" s="134">
        <v>0.54400000000000004</v>
      </c>
      <c r="AT1698" s="133" t="s">
        <v>1773</v>
      </c>
      <c r="AU1698" s="133" t="s">
        <v>1758</v>
      </c>
      <c r="AV1698" s="133" t="s">
        <v>9605</v>
      </c>
      <c r="AW1698" s="133" t="s">
        <v>9629</v>
      </c>
    </row>
    <row r="1699" spans="1:49" x14ac:dyDescent="0.25">
      <c r="A1699" s="80" t="s">
        <v>1779</v>
      </c>
      <c r="B1699" s="80" t="s">
        <v>1797</v>
      </c>
      <c r="C1699" s="80" t="s">
        <v>9871</v>
      </c>
      <c r="D1699" s="80" t="s">
        <v>9872</v>
      </c>
      <c r="E1699" s="80" t="s">
        <v>1787</v>
      </c>
      <c r="F1699" s="80" t="s">
        <v>9873</v>
      </c>
      <c r="G1699" s="80" t="s">
        <v>9797</v>
      </c>
      <c r="H1699" s="80" t="s">
        <v>9874</v>
      </c>
      <c r="I1699" s="80" t="s">
        <v>9635</v>
      </c>
      <c r="K1699" s="80" t="s">
        <v>1820</v>
      </c>
      <c r="L1699" s="80" t="s">
        <v>1133</v>
      </c>
      <c r="M1699" s="80" t="s">
        <v>2972</v>
      </c>
      <c r="N1699" s="80" t="s">
        <v>3446</v>
      </c>
      <c r="O1699" s="80" t="s">
        <v>3843</v>
      </c>
      <c r="P1699" s="80" t="s">
        <v>5065</v>
      </c>
      <c r="Q1699" s="80" t="s">
        <v>5374</v>
      </c>
      <c r="R1699" s="80" t="s">
        <v>6560</v>
      </c>
      <c r="S1699" s="80" t="s">
        <v>1759</v>
      </c>
      <c r="T1699" s="80" t="s">
        <v>1758</v>
      </c>
      <c r="U1699" s="110">
        <v>6.9</v>
      </c>
      <c r="V1699" s="110">
        <v>20.7</v>
      </c>
      <c r="W1699" s="91">
        <v>2.5874999999999999</v>
      </c>
      <c r="X1699" s="91">
        <v>15.525</v>
      </c>
      <c r="Y1699" s="110" t="s">
        <v>7087</v>
      </c>
      <c r="Z1699" s="110" t="s">
        <v>1</v>
      </c>
      <c r="AB1699" s="133" t="s">
        <v>8270</v>
      </c>
      <c r="AC1699" s="133" t="s">
        <v>9379</v>
      </c>
      <c r="AD1699" s="133" t="s">
        <v>1767</v>
      </c>
      <c r="AE1699" s="79">
        <v>60</v>
      </c>
      <c r="AF1699" s="79" t="s">
        <v>11207</v>
      </c>
      <c r="AG1699" s="134">
        <v>0.125</v>
      </c>
      <c r="AH1699" s="134">
        <v>11.5</v>
      </c>
      <c r="AI1699" s="134">
        <v>13.5</v>
      </c>
      <c r="AJ1699" s="134">
        <v>0.19800000000000001</v>
      </c>
      <c r="AK1699" s="134">
        <v>13.75</v>
      </c>
      <c r="AL1699" s="134">
        <v>11.5</v>
      </c>
      <c r="AM1699" s="134">
        <v>1.5</v>
      </c>
      <c r="AN1699" s="134">
        <v>1.24</v>
      </c>
      <c r="AO1699" s="134">
        <v>0.13700000000000001</v>
      </c>
      <c r="AP1699" s="134">
        <v>9</v>
      </c>
      <c r="AQ1699" s="134">
        <v>9</v>
      </c>
      <c r="AR1699" s="134">
        <v>12</v>
      </c>
      <c r="AS1699" s="134"/>
      <c r="AT1699" s="133" t="s">
        <v>1757</v>
      </c>
      <c r="AU1699" s="133" t="s">
        <v>1775</v>
      </c>
      <c r="AV1699" s="133" t="s">
        <v>9597</v>
      </c>
      <c r="AW1699" s="133" t="s">
        <v>9632</v>
      </c>
    </row>
    <row r="1700" spans="1:49" x14ac:dyDescent="0.25">
      <c r="A1700" s="80" t="s">
        <v>1779</v>
      </c>
      <c r="B1700" s="80" t="s">
        <v>1804</v>
      </c>
      <c r="C1700" s="80" t="s">
        <v>10652</v>
      </c>
      <c r="D1700" s="80" t="s">
        <v>10653</v>
      </c>
      <c r="E1700" s="80" t="s">
        <v>1766</v>
      </c>
      <c r="F1700" s="80" t="s">
        <v>10654</v>
      </c>
      <c r="G1700" s="80" t="s">
        <v>9785</v>
      </c>
      <c r="H1700" s="80" t="s">
        <v>10655</v>
      </c>
      <c r="I1700" s="80" t="s">
        <v>1804</v>
      </c>
      <c r="K1700" s="80" t="s">
        <v>13934</v>
      </c>
      <c r="L1700" s="80" t="s">
        <v>1260</v>
      </c>
      <c r="M1700" s="80" t="s">
        <v>2953</v>
      </c>
      <c r="N1700" s="80" t="s">
        <v>13942</v>
      </c>
      <c r="O1700" s="80" t="s">
        <v>3825</v>
      </c>
      <c r="P1700" s="80" t="s">
        <v>1</v>
      </c>
      <c r="Q1700" s="80" t="s">
        <v>1804</v>
      </c>
      <c r="R1700" s="80" t="s">
        <v>6541</v>
      </c>
      <c r="S1700" s="80" t="s">
        <v>1759</v>
      </c>
      <c r="T1700" s="80" t="s">
        <v>1759</v>
      </c>
      <c r="U1700" s="110">
        <v>808.7</v>
      </c>
      <c r="V1700" s="110">
        <v>404.35</v>
      </c>
      <c r="W1700" s="91">
        <v>233.04</v>
      </c>
      <c r="X1700" s="91">
        <v>233.04</v>
      </c>
      <c r="Y1700" s="110" t="s">
        <v>7087</v>
      </c>
      <c r="Z1700" s="110" t="s">
        <v>1</v>
      </c>
      <c r="AB1700" s="133" t="s">
        <v>8251</v>
      </c>
      <c r="AC1700" s="133" t="s">
        <v>8251</v>
      </c>
      <c r="AD1700" s="133" t="s">
        <v>1759</v>
      </c>
      <c r="AE1700" s="79">
        <v>1</v>
      </c>
      <c r="AF1700" s="79" t="s">
        <v>15798</v>
      </c>
      <c r="AG1700" s="134"/>
      <c r="AH1700" s="134"/>
      <c r="AI1700" s="134"/>
      <c r="AJ1700" s="134"/>
      <c r="AK1700" s="134">
        <v>51.125</v>
      </c>
      <c r="AL1700" s="134">
        <v>16.312999999999999</v>
      </c>
      <c r="AM1700" s="134">
        <v>10.063000000000001</v>
      </c>
      <c r="AN1700" s="134">
        <v>29.83</v>
      </c>
      <c r="AO1700" s="134">
        <v>4.8570000000000002</v>
      </c>
      <c r="AP1700" s="134"/>
      <c r="AQ1700" s="134"/>
      <c r="AR1700" s="134"/>
      <c r="AS1700" s="134"/>
      <c r="AT1700" s="133" t="s">
        <v>1764</v>
      </c>
      <c r="AU1700" s="133" t="s">
        <v>1769</v>
      </c>
      <c r="AV1700" s="133" t="s">
        <v>9601</v>
      </c>
      <c r="AW1700" s="133" t="s">
        <v>9630</v>
      </c>
    </row>
    <row r="1701" spans="1:49" x14ac:dyDescent="0.25">
      <c r="A1701" s="80" t="s">
        <v>1779</v>
      </c>
      <c r="B1701" s="80" t="s">
        <v>1809</v>
      </c>
      <c r="C1701" s="80" t="s">
        <v>10142</v>
      </c>
      <c r="D1701" s="80" t="s">
        <v>10143</v>
      </c>
      <c r="E1701" s="80" t="s">
        <v>1788</v>
      </c>
      <c r="F1701" s="80" t="s">
        <v>10144</v>
      </c>
      <c r="G1701" s="80" t="s">
        <v>9700</v>
      </c>
      <c r="H1701" s="80" t="s">
        <v>10145</v>
      </c>
      <c r="I1701" s="80" t="s">
        <v>5377</v>
      </c>
      <c r="K1701" s="80" t="s">
        <v>12331</v>
      </c>
      <c r="L1701" s="80" t="s">
        <v>1652</v>
      </c>
      <c r="M1701" s="80" t="s">
        <v>3182</v>
      </c>
      <c r="N1701" s="80" t="s">
        <v>3468</v>
      </c>
      <c r="O1701" s="80" t="s">
        <v>3848</v>
      </c>
      <c r="P1701" s="80" t="s">
        <v>12496</v>
      </c>
      <c r="Q1701" s="80" t="s">
        <v>5374</v>
      </c>
      <c r="R1701" s="80" t="s">
        <v>6778</v>
      </c>
      <c r="S1701" s="80" t="s">
        <v>1759</v>
      </c>
      <c r="T1701" s="80" t="s">
        <v>1758</v>
      </c>
      <c r="U1701" s="110">
        <v>9.9499999999999993</v>
      </c>
      <c r="V1701" s="110">
        <v>29.85</v>
      </c>
      <c r="W1701" s="91">
        <v>2.4874999999999998</v>
      </c>
      <c r="X1701" s="91">
        <v>14.925000000000001</v>
      </c>
      <c r="Y1701" s="110" t="s">
        <v>7087</v>
      </c>
      <c r="Z1701" s="110" t="s">
        <v>1</v>
      </c>
      <c r="AB1701" s="133" t="s">
        <v>8488</v>
      </c>
      <c r="AC1701" s="133" t="s">
        <v>8488</v>
      </c>
      <c r="AD1701" s="133" t="s">
        <v>1759</v>
      </c>
      <c r="AE1701" s="79">
        <v>6</v>
      </c>
      <c r="AF1701" s="79" t="s">
        <v>11152</v>
      </c>
      <c r="AG1701" s="134">
        <v>0.875</v>
      </c>
      <c r="AH1701" s="134">
        <v>7.5</v>
      </c>
      <c r="AI1701" s="134">
        <v>14.5</v>
      </c>
      <c r="AJ1701" s="134">
        <v>0.215</v>
      </c>
      <c r="AK1701" s="134">
        <v>14.824999999999999</v>
      </c>
      <c r="AL1701" s="134">
        <v>8.4499999999999993</v>
      </c>
      <c r="AM1701" s="134">
        <v>5.125</v>
      </c>
      <c r="AN1701" s="134">
        <v>1.73</v>
      </c>
      <c r="AO1701" s="134">
        <v>0.372</v>
      </c>
      <c r="AP1701" s="134"/>
      <c r="AQ1701" s="134"/>
      <c r="AR1701" s="134"/>
      <c r="AS1701" s="134"/>
      <c r="AT1701" s="133" t="s">
        <v>7066</v>
      </c>
      <c r="AU1701" s="133" t="s">
        <v>7075</v>
      </c>
      <c r="AV1701" s="133" t="s">
        <v>9601</v>
      </c>
      <c r="AW1701" s="133" t="s">
        <v>9630</v>
      </c>
    </row>
    <row r="1702" spans="1:49" x14ac:dyDescent="0.25">
      <c r="A1702" s="80" t="s">
        <v>1779</v>
      </c>
      <c r="B1702" s="80" t="s">
        <v>1797</v>
      </c>
      <c r="C1702" s="80" t="s">
        <v>10632</v>
      </c>
      <c r="D1702" s="80" t="s">
        <v>10633</v>
      </c>
      <c r="E1702" s="80" t="s">
        <v>1787</v>
      </c>
      <c r="F1702" s="80" t="s">
        <v>10634</v>
      </c>
      <c r="G1702" s="80" t="s">
        <v>10336</v>
      </c>
      <c r="H1702" s="80" t="s">
        <v>10635</v>
      </c>
      <c r="I1702" s="80" t="s">
        <v>9635</v>
      </c>
      <c r="K1702" s="80" t="s">
        <v>1820</v>
      </c>
      <c r="L1702" s="80" t="s">
        <v>1210</v>
      </c>
      <c r="M1702" s="80" t="s">
        <v>2973</v>
      </c>
      <c r="N1702" s="80" t="s">
        <v>3446</v>
      </c>
      <c r="O1702" s="80" t="s">
        <v>3844</v>
      </c>
      <c r="P1702" s="80" t="s">
        <v>5066</v>
      </c>
      <c r="Q1702" s="80" t="s">
        <v>5374</v>
      </c>
      <c r="R1702" s="80" t="s">
        <v>6561</v>
      </c>
      <c r="S1702" s="80" t="s">
        <v>1769</v>
      </c>
      <c r="T1702" s="80" t="s">
        <v>1757</v>
      </c>
      <c r="U1702" s="110">
        <v>8.25</v>
      </c>
      <c r="V1702" s="110">
        <v>49.5</v>
      </c>
      <c r="W1702" s="91">
        <v>3.09375</v>
      </c>
      <c r="X1702" s="91">
        <v>37.125</v>
      </c>
      <c r="Y1702" s="110" t="s">
        <v>7087</v>
      </c>
      <c r="Z1702" s="110" t="s">
        <v>1</v>
      </c>
      <c r="AB1702" s="133" t="s">
        <v>8271</v>
      </c>
      <c r="AC1702" s="133" t="s">
        <v>9380</v>
      </c>
      <c r="AD1702" s="133" t="s">
        <v>1757</v>
      </c>
      <c r="AE1702" s="79">
        <v>144</v>
      </c>
      <c r="AF1702" s="79" t="s">
        <v>11296</v>
      </c>
      <c r="AG1702" s="134">
        <v>8.25</v>
      </c>
      <c r="AH1702" s="134">
        <v>7.25</v>
      </c>
      <c r="AI1702" s="134">
        <v>0.25</v>
      </c>
      <c r="AJ1702" s="134">
        <v>0.158</v>
      </c>
      <c r="AK1702" s="134">
        <v>8.5</v>
      </c>
      <c r="AL1702" s="134">
        <v>7.5</v>
      </c>
      <c r="AM1702" s="134">
        <v>4.25</v>
      </c>
      <c r="AN1702" s="134">
        <v>1.98</v>
      </c>
      <c r="AO1702" s="134">
        <v>0.157</v>
      </c>
      <c r="AP1702" s="134">
        <v>3</v>
      </c>
      <c r="AQ1702" s="134">
        <v>6</v>
      </c>
      <c r="AR1702" s="134">
        <v>39</v>
      </c>
      <c r="AS1702" s="134"/>
      <c r="AT1702" s="133" t="s">
        <v>7079</v>
      </c>
      <c r="AU1702" s="133" t="s">
        <v>1783</v>
      </c>
      <c r="AV1702" s="133" t="s">
        <v>9597</v>
      </c>
      <c r="AW1702" s="133" t="s">
        <v>9632</v>
      </c>
    </row>
    <row r="1703" spans="1:49" x14ac:dyDescent="0.25">
      <c r="A1703" s="80" t="s">
        <v>1798</v>
      </c>
      <c r="B1703" s="80" t="s">
        <v>1784</v>
      </c>
      <c r="C1703" s="80" t="s">
        <v>10449</v>
      </c>
      <c r="D1703" s="80" t="s">
        <v>10450</v>
      </c>
      <c r="E1703" s="80" t="s">
        <v>7072</v>
      </c>
      <c r="F1703" s="80" t="s">
        <v>10451</v>
      </c>
      <c r="G1703" s="80" t="s">
        <v>9721</v>
      </c>
      <c r="H1703" s="80" t="s">
        <v>10452</v>
      </c>
      <c r="I1703" s="80" t="s">
        <v>1798</v>
      </c>
      <c r="K1703" s="80" t="s">
        <v>13936</v>
      </c>
      <c r="L1703" s="80" t="s">
        <v>665</v>
      </c>
      <c r="M1703" s="80" t="s">
        <v>2695</v>
      </c>
      <c r="N1703" s="80" t="s">
        <v>3430</v>
      </c>
      <c r="O1703" s="80" t="s">
        <v>3782</v>
      </c>
      <c r="P1703" s="80" t="s">
        <v>4802</v>
      </c>
      <c r="Q1703" s="80" t="s">
        <v>1798</v>
      </c>
      <c r="R1703" s="80" t="s">
        <v>6264</v>
      </c>
      <c r="S1703" s="80" t="s">
        <v>1759</v>
      </c>
      <c r="T1703" s="80" t="s">
        <v>1757</v>
      </c>
      <c r="U1703" s="110">
        <v>4.45</v>
      </c>
      <c r="V1703" s="110">
        <v>26.7</v>
      </c>
      <c r="W1703" s="91">
        <v>2.0648</v>
      </c>
      <c r="X1703" s="91">
        <v>24.7776</v>
      </c>
      <c r="Y1703" s="110" t="s">
        <v>14932</v>
      </c>
      <c r="Z1703" s="110" t="s">
        <v>1</v>
      </c>
      <c r="AB1703" s="133" t="s">
        <v>7974</v>
      </c>
      <c r="AC1703" s="133" t="s">
        <v>7974</v>
      </c>
      <c r="AD1703" s="133" t="s">
        <v>1759</v>
      </c>
      <c r="AE1703" s="79">
        <v>12</v>
      </c>
      <c r="AF1703" s="79" t="s">
        <v>11271</v>
      </c>
      <c r="AG1703" s="134">
        <v>5.98</v>
      </c>
      <c r="AH1703" s="134">
        <v>5.98</v>
      </c>
      <c r="AI1703" s="134">
        <v>3.17</v>
      </c>
      <c r="AJ1703" s="134">
        <v>0.19400000000000001</v>
      </c>
      <c r="AK1703" s="134">
        <v>6.38</v>
      </c>
      <c r="AL1703" s="134">
        <v>6.38</v>
      </c>
      <c r="AM1703" s="134">
        <v>9.84</v>
      </c>
      <c r="AN1703" s="134">
        <v>2.4300000000000002</v>
      </c>
      <c r="AO1703" s="134">
        <v>0.23200000000000001</v>
      </c>
      <c r="AP1703" s="134">
        <v>6</v>
      </c>
      <c r="AQ1703" s="134">
        <v>6</v>
      </c>
      <c r="AR1703" s="134">
        <v>3.25</v>
      </c>
      <c r="AS1703" s="134">
        <v>0.32500000000000001</v>
      </c>
      <c r="AT1703" s="133" t="s">
        <v>1794</v>
      </c>
      <c r="AU1703" s="133" t="s">
        <v>1764</v>
      </c>
      <c r="AV1703" s="133" t="s">
        <v>9605</v>
      </c>
      <c r="AW1703" s="133" t="s">
        <v>9629</v>
      </c>
    </row>
    <row r="1704" spans="1:49" x14ac:dyDescent="0.25">
      <c r="A1704" s="80" t="s">
        <v>1779</v>
      </c>
      <c r="B1704" s="80" t="s">
        <v>1809</v>
      </c>
      <c r="C1704" s="80" t="s">
        <v>9790</v>
      </c>
      <c r="D1704" s="80" t="s">
        <v>9791</v>
      </c>
      <c r="E1704" s="80" t="s">
        <v>1785</v>
      </c>
      <c r="F1704" s="80" t="s">
        <v>9792</v>
      </c>
      <c r="G1704" s="80" t="s">
        <v>9726</v>
      </c>
      <c r="H1704" s="80" t="s">
        <v>9793</v>
      </c>
      <c r="I1704" s="80" t="s">
        <v>5377</v>
      </c>
      <c r="K1704" s="80" t="s">
        <v>12331</v>
      </c>
      <c r="L1704" s="80" t="s">
        <v>1653</v>
      </c>
      <c r="M1704" s="80" t="s">
        <v>3183</v>
      </c>
      <c r="N1704" s="80" t="s">
        <v>3468</v>
      </c>
      <c r="O1704" s="80" t="s">
        <v>3673</v>
      </c>
      <c r="P1704" s="80" t="s">
        <v>12497</v>
      </c>
      <c r="Q1704" s="80" t="s">
        <v>5374</v>
      </c>
      <c r="R1704" s="80" t="s">
        <v>6779</v>
      </c>
      <c r="S1704" s="80" t="s">
        <v>1760</v>
      </c>
      <c r="T1704" s="80" t="s">
        <v>1757</v>
      </c>
      <c r="U1704" s="110">
        <v>5.7</v>
      </c>
      <c r="V1704" s="110">
        <v>34.200000000000003</v>
      </c>
      <c r="W1704" s="91">
        <v>1.8952500000000001</v>
      </c>
      <c r="X1704" s="91">
        <v>22.742999999999999</v>
      </c>
      <c r="Y1704" s="110" t="s">
        <v>14933</v>
      </c>
      <c r="Z1704" s="110" t="s">
        <v>1</v>
      </c>
      <c r="AB1704" s="133" t="s">
        <v>8489</v>
      </c>
      <c r="AC1704" s="133" t="s">
        <v>8489</v>
      </c>
      <c r="AD1704" s="133" t="s">
        <v>1759</v>
      </c>
      <c r="AE1704" s="79">
        <v>12</v>
      </c>
      <c r="AF1704" s="79" t="s">
        <v>11098</v>
      </c>
      <c r="AG1704" s="134">
        <v>3.15</v>
      </c>
      <c r="AH1704" s="134">
        <v>3.15</v>
      </c>
      <c r="AI1704" s="134">
        <v>5.51</v>
      </c>
      <c r="AJ1704" s="134">
        <v>0.153</v>
      </c>
      <c r="AK1704" s="134">
        <v>10.4</v>
      </c>
      <c r="AL1704" s="134">
        <v>6.69</v>
      </c>
      <c r="AM1704" s="134">
        <v>8.4600000000000009</v>
      </c>
      <c r="AN1704" s="134">
        <v>1.91</v>
      </c>
      <c r="AO1704" s="134">
        <v>0.34100000000000003</v>
      </c>
      <c r="AP1704" s="134"/>
      <c r="AQ1704" s="134"/>
      <c r="AR1704" s="134"/>
      <c r="AS1704" s="134"/>
      <c r="AT1704" s="133" t="s">
        <v>7080</v>
      </c>
      <c r="AU1704" s="133" t="s">
        <v>7065</v>
      </c>
      <c r="AV1704" s="133" t="s">
        <v>9608</v>
      </c>
      <c r="AW1704" s="133" t="s">
        <v>9629</v>
      </c>
    </row>
    <row r="1705" spans="1:49" x14ac:dyDescent="0.25">
      <c r="A1705" s="80" t="s">
        <v>1779</v>
      </c>
      <c r="B1705" s="80" t="s">
        <v>1804</v>
      </c>
      <c r="C1705" s="80" t="s">
        <v>10652</v>
      </c>
      <c r="D1705" s="80" t="s">
        <v>10653</v>
      </c>
      <c r="E1705" s="80" t="s">
        <v>1766</v>
      </c>
      <c r="F1705" s="80" t="s">
        <v>10654</v>
      </c>
      <c r="G1705" s="80" t="s">
        <v>9785</v>
      </c>
      <c r="H1705" s="80" t="s">
        <v>10655</v>
      </c>
      <c r="I1705" s="80" t="s">
        <v>1804</v>
      </c>
      <c r="K1705" s="80" t="s">
        <v>13934</v>
      </c>
      <c r="L1705" s="80" t="s">
        <v>1261</v>
      </c>
      <c r="M1705" s="80" t="s">
        <v>2956</v>
      </c>
      <c r="N1705" s="80" t="s">
        <v>13939</v>
      </c>
      <c r="O1705" s="80" t="s">
        <v>3825</v>
      </c>
      <c r="P1705" s="80" t="s">
        <v>1</v>
      </c>
      <c r="Q1705" s="80" t="s">
        <v>1804</v>
      </c>
      <c r="R1705" s="80" t="s">
        <v>6544</v>
      </c>
      <c r="S1705" s="80" t="s">
        <v>1759</v>
      </c>
      <c r="T1705" s="80" t="s">
        <v>1759</v>
      </c>
      <c r="U1705" s="110">
        <v>808.7</v>
      </c>
      <c r="V1705" s="110">
        <v>404.35</v>
      </c>
      <c r="W1705" s="91">
        <v>233.04</v>
      </c>
      <c r="X1705" s="91">
        <v>233.04</v>
      </c>
      <c r="Y1705" s="110" t="s">
        <v>7087</v>
      </c>
      <c r="Z1705" s="110" t="s">
        <v>1</v>
      </c>
      <c r="AB1705" s="133" t="s">
        <v>8254</v>
      </c>
      <c r="AC1705" s="133" t="s">
        <v>8254</v>
      </c>
      <c r="AD1705" s="133" t="s">
        <v>1759</v>
      </c>
      <c r="AE1705" s="79">
        <v>1</v>
      </c>
      <c r="AF1705" s="79" t="s">
        <v>15798</v>
      </c>
      <c r="AG1705" s="134"/>
      <c r="AH1705" s="134"/>
      <c r="AI1705" s="134"/>
      <c r="AJ1705" s="134"/>
      <c r="AK1705" s="134">
        <v>51.125</v>
      </c>
      <c r="AL1705" s="134">
        <v>16.312999999999999</v>
      </c>
      <c r="AM1705" s="134">
        <v>10.063000000000001</v>
      </c>
      <c r="AN1705" s="134">
        <v>29.83</v>
      </c>
      <c r="AO1705" s="134">
        <v>4.8570000000000002</v>
      </c>
      <c r="AP1705" s="134"/>
      <c r="AQ1705" s="134"/>
      <c r="AR1705" s="134"/>
      <c r="AS1705" s="134"/>
      <c r="AT1705" s="133" t="s">
        <v>1764</v>
      </c>
      <c r="AU1705" s="133" t="s">
        <v>1769</v>
      </c>
      <c r="AV1705" s="133" t="s">
        <v>9601</v>
      </c>
      <c r="AW1705" s="133" t="s">
        <v>9630</v>
      </c>
    </row>
    <row r="1706" spans="1:49" x14ac:dyDescent="0.25">
      <c r="A1706" s="80" t="s">
        <v>1779</v>
      </c>
      <c r="B1706" s="80" t="s">
        <v>1789</v>
      </c>
      <c r="C1706" s="80" t="s">
        <v>10017</v>
      </c>
      <c r="D1706" s="80" t="s">
        <v>10018</v>
      </c>
      <c r="E1706" s="80" t="s">
        <v>7086</v>
      </c>
      <c r="F1706" s="80" t="s">
        <v>10019</v>
      </c>
      <c r="G1706" s="80" t="s">
        <v>9797</v>
      </c>
      <c r="H1706" s="80" t="s">
        <v>10020</v>
      </c>
      <c r="I1706" s="80" t="s">
        <v>9635</v>
      </c>
      <c r="K1706" s="80" t="s">
        <v>1820</v>
      </c>
      <c r="L1706" s="80" t="s">
        <v>1134</v>
      </c>
      <c r="M1706" s="80" t="s">
        <v>2974</v>
      </c>
      <c r="N1706" s="80" t="s">
        <v>3444</v>
      </c>
      <c r="O1706" s="80" t="s">
        <v>3617</v>
      </c>
      <c r="P1706" s="80" t="s">
        <v>5067</v>
      </c>
      <c r="Q1706" s="80" t="s">
        <v>5374</v>
      </c>
      <c r="R1706" s="80" t="s">
        <v>6562</v>
      </c>
      <c r="S1706" s="80" t="s">
        <v>1774</v>
      </c>
      <c r="T1706" s="80" t="s">
        <v>1758</v>
      </c>
      <c r="U1706" s="110">
        <v>8.0500000000000007</v>
      </c>
      <c r="V1706" s="110">
        <v>24.15</v>
      </c>
      <c r="W1706" s="91">
        <v>3.5017499999999999</v>
      </c>
      <c r="X1706" s="91">
        <v>21.0105</v>
      </c>
      <c r="Y1706" s="110" t="s">
        <v>14932</v>
      </c>
      <c r="Z1706" s="110" t="s">
        <v>1</v>
      </c>
      <c r="AB1706" s="133" t="s">
        <v>8272</v>
      </c>
      <c r="AC1706" s="133" t="s">
        <v>9381</v>
      </c>
      <c r="AD1706" s="133" t="s">
        <v>1757</v>
      </c>
      <c r="AE1706" s="79">
        <v>72</v>
      </c>
      <c r="AF1706" s="79" t="s">
        <v>11254</v>
      </c>
      <c r="AG1706" s="134">
        <v>0.25</v>
      </c>
      <c r="AH1706" s="134">
        <v>10.25</v>
      </c>
      <c r="AI1706" s="134">
        <v>13</v>
      </c>
      <c r="AJ1706" s="134">
        <v>0.27900000000000003</v>
      </c>
      <c r="AK1706" s="134">
        <v>11.119</v>
      </c>
      <c r="AL1706" s="134">
        <v>6.7880000000000003</v>
      </c>
      <c r="AM1706" s="134">
        <v>4.0659999999999998</v>
      </c>
      <c r="AN1706" s="134">
        <v>1.742</v>
      </c>
      <c r="AO1706" s="134">
        <v>0.17799999999999999</v>
      </c>
      <c r="AP1706" s="134"/>
      <c r="AQ1706" s="134"/>
      <c r="AR1706" s="134"/>
      <c r="AS1706" s="134"/>
      <c r="AT1706" s="133" t="s">
        <v>1761</v>
      </c>
      <c r="AU1706" s="133" t="s">
        <v>1783</v>
      </c>
      <c r="AV1706" s="133" t="s">
        <v>9597</v>
      </c>
      <c r="AW1706" s="133" t="s">
        <v>9629</v>
      </c>
    </row>
    <row r="1707" spans="1:49" x14ac:dyDescent="0.25">
      <c r="A1707" s="80" t="s">
        <v>1798</v>
      </c>
      <c r="B1707" s="80" t="s">
        <v>1784</v>
      </c>
      <c r="C1707" s="80" t="s">
        <v>10453</v>
      </c>
      <c r="D1707" s="80" t="s">
        <v>10454</v>
      </c>
      <c r="E1707" s="80" t="s">
        <v>7072</v>
      </c>
      <c r="F1707" s="80" t="s">
        <v>10455</v>
      </c>
      <c r="G1707" s="80" t="s">
        <v>9721</v>
      </c>
      <c r="H1707" s="80" t="s">
        <v>10456</v>
      </c>
      <c r="I1707" s="80" t="s">
        <v>1798</v>
      </c>
      <c r="K1707" s="80" t="s">
        <v>12328</v>
      </c>
      <c r="L1707" s="80" t="s">
        <v>1384</v>
      </c>
      <c r="M1707" s="80" t="s">
        <v>2698</v>
      </c>
      <c r="N1707" s="80" t="s">
        <v>3430</v>
      </c>
      <c r="O1707" s="80" t="s">
        <v>3783</v>
      </c>
      <c r="P1707" s="80" t="s">
        <v>4802</v>
      </c>
      <c r="Q1707" s="80" t="s">
        <v>1798</v>
      </c>
      <c r="R1707" s="80" t="s">
        <v>6267</v>
      </c>
      <c r="S1707" s="80" t="s">
        <v>1759</v>
      </c>
      <c r="T1707" s="80" t="s">
        <v>1757</v>
      </c>
      <c r="U1707" s="110">
        <v>8.1999999999999993</v>
      </c>
      <c r="V1707" s="110">
        <v>49.2</v>
      </c>
      <c r="W1707" s="91">
        <v>3.8048000000000002</v>
      </c>
      <c r="X1707" s="91">
        <v>45.657600000000002</v>
      </c>
      <c r="Y1707" s="110" t="s">
        <v>14932</v>
      </c>
      <c r="Z1707" s="110" t="s">
        <v>1</v>
      </c>
      <c r="AB1707" s="133" t="s">
        <v>7977</v>
      </c>
      <c r="AC1707" s="133" t="s">
        <v>7977</v>
      </c>
      <c r="AD1707" s="133" t="s">
        <v>1759</v>
      </c>
      <c r="AE1707" s="79">
        <v>12</v>
      </c>
      <c r="AF1707" s="79" t="s">
        <v>11272</v>
      </c>
      <c r="AG1707" s="134">
        <v>7.48</v>
      </c>
      <c r="AH1707" s="134">
        <v>7.48</v>
      </c>
      <c r="AI1707" s="134">
        <v>3.98</v>
      </c>
      <c r="AJ1707" s="134">
        <v>0.36799999999999999</v>
      </c>
      <c r="AK1707" s="134">
        <v>15.35</v>
      </c>
      <c r="AL1707" s="134">
        <v>7.87</v>
      </c>
      <c r="AM1707" s="134">
        <v>8.07</v>
      </c>
      <c r="AN1707" s="134">
        <v>4.5999999999999996</v>
      </c>
      <c r="AO1707" s="134">
        <v>0.56399999999999995</v>
      </c>
      <c r="AP1707" s="134">
        <v>7.5</v>
      </c>
      <c r="AQ1707" s="134">
        <v>7.5</v>
      </c>
      <c r="AR1707" s="134">
        <v>4</v>
      </c>
      <c r="AS1707" s="134">
        <v>0.99399999999999999</v>
      </c>
      <c r="AT1707" s="133" t="s">
        <v>1771</v>
      </c>
      <c r="AU1707" s="133" t="s">
        <v>7065</v>
      </c>
      <c r="AV1707" s="133" t="s">
        <v>9605</v>
      </c>
      <c r="AW1707" s="133" t="s">
        <v>9629</v>
      </c>
    </row>
    <row r="1708" spans="1:49" x14ac:dyDescent="0.25">
      <c r="A1708" s="80" t="s">
        <v>1779</v>
      </c>
      <c r="B1708" s="80" t="s">
        <v>1809</v>
      </c>
      <c r="C1708" s="80" t="s">
        <v>10792</v>
      </c>
      <c r="D1708" s="80" t="s">
        <v>10793</v>
      </c>
      <c r="E1708" s="80" t="s">
        <v>7086</v>
      </c>
      <c r="F1708" s="80" t="s">
        <v>10794</v>
      </c>
      <c r="G1708" s="80" t="s">
        <v>9797</v>
      </c>
      <c r="H1708" s="80" t="s">
        <v>15591</v>
      </c>
      <c r="I1708" s="80" t="s">
        <v>9635</v>
      </c>
      <c r="K1708" s="80" t="s">
        <v>12331</v>
      </c>
      <c r="L1708" s="80" t="s">
        <v>1654</v>
      </c>
      <c r="M1708" s="80" t="s">
        <v>3184</v>
      </c>
      <c r="N1708" s="80" t="s">
        <v>3468</v>
      </c>
      <c r="O1708" s="80" t="s">
        <v>3983</v>
      </c>
      <c r="P1708" s="80" t="s">
        <v>12500</v>
      </c>
      <c r="Q1708" s="80" t="s">
        <v>5374</v>
      </c>
      <c r="R1708" s="80" t="s">
        <v>6780</v>
      </c>
      <c r="S1708" s="80" t="s">
        <v>1769</v>
      </c>
      <c r="T1708" s="80" t="s">
        <v>1757</v>
      </c>
      <c r="U1708" s="110">
        <v>9.4499999999999993</v>
      </c>
      <c r="V1708" s="110">
        <v>56.7</v>
      </c>
      <c r="W1708" s="91">
        <v>4.1107500000000003</v>
      </c>
      <c r="X1708" s="91">
        <v>49.329000000000001</v>
      </c>
      <c r="Y1708" s="110" t="s">
        <v>14932</v>
      </c>
      <c r="Z1708" s="110" t="s">
        <v>1</v>
      </c>
      <c r="AB1708" s="133" t="s">
        <v>8490</v>
      </c>
      <c r="AC1708" s="133" t="s">
        <v>9487</v>
      </c>
      <c r="AD1708" s="133" t="s">
        <v>1760</v>
      </c>
      <c r="AE1708" s="79">
        <v>96</v>
      </c>
      <c r="AF1708" s="79" t="s">
        <v>11415</v>
      </c>
      <c r="AG1708" s="134">
        <v>0.3</v>
      </c>
      <c r="AH1708" s="134">
        <v>8.1999999999999993</v>
      </c>
      <c r="AI1708" s="134">
        <v>9</v>
      </c>
      <c r="AJ1708" s="134">
        <v>0.20799999999999999</v>
      </c>
      <c r="AK1708" s="134">
        <v>3.8</v>
      </c>
      <c r="AL1708" s="134">
        <v>8.4</v>
      </c>
      <c r="AM1708" s="134">
        <v>9.1999999999999993</v>
      </c>
      <c r="AN1708" s="134">
        <v>2.6</v>
      </c>
      <c r="AO1708" s="134">
        <v>0.17</v>
      </c>
      <c r="AP1708" s="134"/>
      <c r="AQ1708" s="134"/>
      <c r="AR1708" s="134"/>
      <c r="AS1708" s="134"/>
      <c r="AT1708" s="133" t="s">
        <v>1770</v>
      </c>
      <c r="AU1708" s="133" t="s">
        <v>7065</v>
      </c>
      <c r="AV1708" s="133" t="s">
        <v>9597</v>
      </c>
      <c r="AW1708" s="133" t="s">
        <v>9629</v>
      </c>
    </row>
    <row r="1709" spans="1:49" x14ac:dyDescent="0.25">
      <c r="A1709" s="80" t="s">
        <v>1779</v>
      </c>
      <c r="B1709" s="80" t="s">
        <v>1789</v>
      </c>
      <c r="C1709" s="80" t="s">
        <v>9979</v>
      </c>
      <c r="D1709" s="80" t="s">
        <v>9980</v>
      </c>
      <c r="E1709" s="80" t="s">
        <v>7086</v>
      </c>
      <c r="F1709" s="80" t="s">
        <v>9981</v>
      </c>
      <c r="G1709" s="80" t="s">
        <v>9705</v>
      </c>
      <c r="H1709" s="80" t="s">
        <v>9982</v>
      </c>
      <c r="I1709" s="80" t="s">
        <v>9635</v>
      </c>
      <c r="K1709" s="80" t="s">
        <v>1820</v>
      </c>
      <c r="L1709" s="80" t="s">
        <v>777</v>
      </c>
      <c r="M1709" s="80" t="s">
        <v>2975</v>
      </c>
      <c r="N1709" s="80" t="s">
        <v>3444</v>
      </c>
      <c r="O1709" s="80" t="s">
        <v>3604</v>
      </c>
      <c r="P1709" s="80" t="s">
        <v>5068</v>
      </c>
      <c r="Q1709" s="80" t="s">
        <v>5374</v>
      </c>
      <c r="R1709" s="80" t="s">
        <v>6563</v>
      </c>
      <c r="S1709" s="80" t="s">
        <v>1759</v>
      </c>
      <c r="T1709" s="80" t="s">
        <v>1757</v>
      </c>
      <c r="U1709" s="110">
        <v>5.05</v>
      </c>
      <c r="V1709" s="110">
        <v>30.3</v>
      </c>
      <c r="W1709" s="91">
        <v>2.1967500000000002</v>
      </c>
      <c r="X1709" s="91">
        <v>26.361000000000001</v>
      </c>
      <c r="Y1709" s="110" t="s">
        <v>14932</v>
      </c>
      <c r="Z1709" s="110" t="s">
        <v>1</v>
      </c>
      <c r="AB1709" s="133" t="s">
        <v>8273</v>
      </c>
      <c r="AC1709" s="133" t="s">
        <v>9382</v>
      </c>
      <c r="AD1709" s="133" t="s">
        <v>1760</v>
      </c>
      <c r="AE1709" s="79">
        <v>96</v>
      </c>
      <c r="AF1709" s="79" t="s">
        <v>11257</v>
      </c>
      <c r="AG1709" s="134">
        <v>0.2</v>
      </c>
      <c r="AH1709" s="134">
        <v>8.25</v>
      </c>
      <c r="AI1709" s="134">
        <v>10</v>
      </c>
      <c r="AJ1709" s="134">
        <v>0.17499999999999999</v>
      </c>
      <c r="AK1709" s="134">
        <v>8.56</v>
      </c>
      <c r="AL1709" s="134">
        <v>5.0170000000000003</v>
      </c>
      <c r="AM1709" s="134">
        <v>6.2960000000000003</v>
      </c>
      <c r="AN1709" s="134">
        <v>2.1859999999999999</v>
      </c>
      <c r="AO1709" s="134">
        <v>0.156</v>
      </c>
      <c r="AP1709" s="134">
        <v>0.01</v>
      </c>
      <c r="AQ1709" s="134">
        <v>102</v>
      </c>
      <c r="AR1709" s="134">
        <v>7</v>
      </c>
      <c r="AS1709" s="134"/>
      <c r="AT1709" s="133" t="s">
        <v>1799</v>
      </c>
      <c r="AU1709" s="133" t="s">
        <v>7077</v>
      </c>
      <c r="AV1709" s="133" t="s">
        <v>9597</v>
      </c>
      <c r="AW1709" s="133" t="s">
        <v>9629</v>
      </c>
    </row>
    <row r="1710" spans="1:49" x14ac:dyDescent="0.25">
      <c r="A1710" s="80" t="s">
        <v>1779</v>
      </c>
      <c r="B1710" s="80" t="s">
        <v>1804</v>
      </c>
      <c r="C1710" s="80" t="s">
        <v>10652</v>
      </c>
      <c r="D1710" s="80" t="s">
        <v>10653</v>
      </c>
      <c r="E1710" s="80" t="s">
        <v>1766</v>
      </c>
      <c r="F1710" s="80" t="s">
        <v>10654</v>
      </c>
      <c r="G1710" s="80" t="s">
        <v>9785</v>
      </c>
      <c r="H1710" s="80" t="s">
        <v>10655</v>
      </c>
      <c r="I1710" s="80" t="s">
        <v>1804</v>
      </c>
      <c r="K1710" s="80" t="s">
        <v>13934</v>
      </c>
      <c r="L1710" s="80" t="s">
        <v>1262</v>
      </c>
      <c r="M1710" s="80" t="s">
        <v>2957</v>
      </c>
      <c r="N1710" s="80" t="s">
        <v>13937</v>
      </c>
      <c r="O1710" s="80" t="s">
        <v>3825</v>
      </c>
      <c r="P1710" s="80" t="s">
        <v>1</v>
      </c>
      <c r="Q1710" s="80" t="s">
        <v>1804</v>
      </c>
      <c r="R1710" s="80" t="s">
        <v>6545</v>
      </c>
      <c r="S1710" s="80" t="s">
        <v>1759</v>
      </c>
      <c r="T1710" s="80" t="s">
        <v>1759</v>
      </c>
      <c r="U1710" s="110">
        <v>808.7</v>
      </c>
      <c r="V1710" s="110">
        <v>404.35</v>
      </c>
      <c r="W1710" s="91">
        <v>233.04</v>
      </c>
      <c r="X1710" s="91">
        <v>233.04</v>
      </c>
      <c r="Y1710" s="110" t="s">
        <v>7087</v>
      </c>
      <c r="Z1710" s="110" t="s">
        <v>7088</v>
      </c>
      <c r="AB1710" s="133" t="s">
        <v>8255</v>
      </c>
      <c r="AC1710" s="133" t="s">
        <v>8255</v>
      </c>
      <c r="AD1710" s="133" t="s">
        <v>1759</v>
      </c>
      <c r="AE1710" s="79">
        <v>1</v>
      </c>
      <c r="AF1710" s="79" t="s">
        <v>15798</v>
      </c>
      <c r="AG1710" s="134"/>
      <c r="AH1710" s="134"/>
      <c r="AI1710" s="134"/>
      <c r="AJ1710" s="134"/>
      <c r="AK1710" s="134">
        <v>51.125</v>
      </c>
      <c r="AL1710" s="134">
        <v>16.312999999999999</v>
      </c>
      <c r="AM1710" s="134">
        <v>10.063000000000001</v>
      </c>
      <c r="AN1710" s="134">
        <v>29.83</v>
      </c>
      <c r="AO1710" s="134">
        <v>4.8570000000000002</v>
      </c>
      <c r="AP1710" s="134"/>
      <c r="AQ1710" s="134"/>
      <c r="AR1710" s="134"/>
      <c r="AS1710" s="134"/>
      <c r="AT1710" s="133" t="s">
        <v>1764</v>
      </c>
      <c r="AU1710" s="133" t="s">
        <v>1769</v>
      </c>
      <c r="AV1710" s="133" t="s">
        <v>9601</v>
      </c>
      <c r="AW1710" s="133" t="s">
        <v>9630</v>
      </c>
    </row>
    <row r="1711" spans="1:49" x14ac:dyDescent="0.25">
      <c r="A1711" s="80" t="s">
        <v>1798</v>
      </c>
      <c r="B1711" s="80" t="s">
        <v>1784</v>
      </c>
      <c r="C1711" s="80" t="s">
        <v>10457</v>
      </c>
      <c r="D1711" s="80" t="s">
        <v>10458</v>
      </c>
      <c r="E1711" s="80" t="s">
        <v>7072</v>
      </c>
      <c r="F1711" s="80" t="s">
        <v>10459</v>
      </c>
      <c r="G1711" s="80" t="s">
        <v>9721</v>
      </c>
      <c r="H1711" s="80" t="s">
        <v>10460</v>
      </c>
      <c r="I1711" s="80" t="s">
        <v>1798</v>
      </c>
      <c r="K1711" s="80" t="s">
        <v>12328</v>
      </c>
      <c r="L1711" s="80" t="s">
        <v>862</v>
      </c>
      <c r="M1711" s="80" t="s">
        <v>2700</v>
      </c>
      <c r="N1711" s="80" t="s">
        <v>3430</v>
      </c>
      <c r="O1711" s="80" t="s">
        <v>3784</v>
      </c>
      <c r="P1711" s="80" t="s">
        <v>4802</v>
      </c>
      <c r="Q1711" s="80" t="s">
        <v>1798</v>
      </c>
      <c r="R1711" s="80" t="s">
        <v>6269</v>
      </c>
      <c r="S1711" s="80" t="s">
        <v>1759</v>
      </c>
      <c r="T1711" s="80" t="s">
        <v>1758</v>
      </c>
      <c r="U1711" s="110">
        <v>11.3</v>
      </c>
      <c r="V1711" s="110">
        <v>33.9</v>
      </c>
      <c r="W1711" s="91">
        <v>5.2431999999999999</v>
      </c>
      <c r="X1711" s="91">
        <v>31.459199999999999</v>
      </c>
      <c r="Y1711" s="110" t="s">
        <v>14932</v>
      </c>
      <c r="Z1711" s="110" t="s">
        <v>1</v>
      </c>
      <c r="AB1711" s="133" t="s">
        <v>7979</v>
      </c>
      <c r="AC1711" s="133" t="s">
        <v>7979</v>
      </c>
      <c r="AD1711" s="133" t="s">
        <v>1759</v>
      </c>
      <c r="AE1711" s="79">
        <v>6</v>
      </c>
      <c r="AF1711" s="79" t="s">
        <v>11273</v>
      </c>
      <c r="AG1711" s="134">
        <v>12.5</v>
      </c>
      <c r="AH1711" s="134">
        <v>12.5</v>
      </c>
      <c r="AI1711" s="134">
        <v>4.25</v>
      </c>
      <c r="AJ1711" s="134">
        <v>1.04</v>
      </c>
      <c r="AK1711" s="134">
        <v>13</v>
      </c>
      <c r="AL1711" s="134">
        <v>12.5</v>
      </c>
      <c r="AM1711" s="134">
        <v>10</v>
      </c>
      <c r="AN1711" s="134">
        <v>6.5</v>
      </c>
      <c r="AO1711" s="134">
        <v>0.94</v>
      </c>
      <c r="AP1711" s="134">
        <v>12.5</v>
      </c>
      <c r="AQ1711" s="134">
        <v>12.5</v>
      </c>
      <c r="AR1711" s="134">
        <v>4.25</v>
      </c>
      <c r="AS1711" s="134">
        <v>0.18099999999999999</v>
      </c>
      <c r="AT1711" s="133" t="s">
        <v>1783</v>
      </c>
      <c r="AU1711" s="133" t="s">
        <v>1764</v>
      </c>
      <c r="AV1711" s="133" t="s">
        <v>9605</v>
      </c>
      <c r="AW1711" s="133" t="s">
        <v>9629</v>
      </c>
    </row>
    <row r="1712" spans="1:49" x14ac:dyDescent="0.25">
      <c r="A1712" s="80" t="s">
        <v>1779</v>
      </c>
      <c r="B1712" s="80" t="s">
        <v>1809</v>
      </c>
      <c r="C1712" s="80" t="s">
        <v>10333</v>
      </c>
      <c r="D1712" s="80" t="s">
        <v>10334</v>
      </c>
      <c r="E1712" s="80" t="s">
        <v>7086</v>
      </c>
      <c r="F1712" s="80" t="s">
        <v>10335</v>
      </c>
      <c r="G1712" s="80" t="s">
        <v>10336</v>
      </c>
      <c r="H1712" s="80" t="s">
        <v>10337</v>
      </c>
      <c r="I1712" s="80" t="s">
        <v>9635</v>
      </c>
      <c r="K1712" s="80" t="s">
        <v>12331</v>
      </c>
      <c r="L1712" s="80" t="s">
        <v>1655</v>
      </c>
      <c r="M1712" s="80" t="s">
        <v>3185</v>
      </c>
      <c r="N1712" s="80" t="s">
        <v>3468</v>
      </c>
      <c r="O1712" s="80" t="s">
        <v>3742</v>
      </c>
      <c r="P1712" s="80" t="s">
        <v>12503</v>
      </c>
      <c r="Q1712" s="80" t="s">
        <v>5374</v>
      </c>
      <c r="R1712" s="80" t="s">
        <v>6781</v>
      </c>
      <c r="S1712" s="80" t="s">
        <v>7065</v>
      </c>
      <c r="T1712" s="80" t="s">
        <v>1757</v>
      </c>
      <c r="U1712" s="110">
        <v>8.0500000000000007</v>
      </c>
      <c r="V1712" s="110">
        <v>48.3</v>
      </c>
      <c r="W1712" s="91">
        <v>3.5017499999999999</v>
      </c>
      <c r="X1712" s="91">
        <v>42.021000000000001</v>
      </c>
      <c r="Y1712" s="110" t="s">
        <v>14932</v>
      </c>
      <c r="Z1712" s="110" t="s">
        <v>1</v>
      </c>
      <c r="AB1712" s="133" t="s">
        <v>8491</v>
      </c>
      <c r="AC1712" s="133" t="s">
        <v>9488</v>
      </c>
      <c r="AD1712" s="133" t="s">
        <v>1758</v>
      </c>
      <c r="AE1712" s="79">
        <v>72</v>
      </c>
      <c r="AF1712" s="79" t="s">
        <v>12104</v>
      </c>
      <c r="AG1712" s="134">
        <v>0.25</v>
      </c>
      <c r="AH1712" s="134">
        <v>7</v>
      </c>
      <c r="AI1712" s="134">
        <v>8</v>
      </c>
      <c r="AJ1712" s="134">
        <v>9.6000000000000002E-2</v>
      </c>
      <c r="AK1712" s="134">
        <v>8.5</v>
      </c>
      <c r="AL1712" s="134">
        <v>7.5</v>
      </c>
      <c r="AM1712" s="134">
        <v>3.5</v>
      </c>
      <c r="AN1712" s="134">
        <v>1.2</v>
      </c>
      <c r="AO1712" s="134">
        <v>0.129</v>
      </c>
      <c r="AP1712" s="134"/>
      <c r="AQ1712" s="134"/>
      <c r="AR1712" s="134"/>
      <c r="AS1712" s="134"/>
      <c r="AT1712" s="133" t="s">
        <v>7079</v>
      </c>
      <c r="AU1712" s="133" t="s">
        <v>7070</v>
      </c>
      <c r="AV1712" s="133" t="s">
        <v>9597</v>
      </c>
      <c r="AW1712" s="133" t="s">
        <v>9629</v>
      </c>
    </row>
    <row r="1713" spans="1:49" x14ac:dyDescent="0.25">
      <c r="A1713" s="80" t="s">
        <v>1779</v>
      </c>
      <c r="B1713" s="80" t="s">
        <v>1789</v>
      </c>
      <c r="C1713" s="80" t="s">
        <v>10590</v>
      </c>
      <c r="D1713" s="80" t="s">
        <v>10591</v>
      </c>
      <c r="E1713" s="80" t="s">
        <v>7086</v>
      </c>
      <c r="F1713" s="80" t="s">
        <v>10592</v>
      </c>
      <c r="G1713" s="80" t="s">
        <v>10345</v>
      </c>
      <c r="H1713" s="80" t="s">
        <v>10593</v>
      </c>
      <c r="I1713" s="80" t="s">
        <v>9635</v>
      </c>
      <c r="K1713" s="80" t="s">
        <v>1820</v>
      </c>
      <c r="L1713" s="80" t="s">
        <v>778</v>
      </c>
      <c r="M1713" s="80" t="s">
        <v>2976</v>
      </c>
      <c r="N1713" s="80" t="s">
        <v>3444</v>
      </c>
      <c r="O1713" s="80" t="s">
        <v>3899</v>
      </c>
      <c r="P1713" s="80" t="s">
        <v>5069</v>
      </c>
      <c r="Q1713" s="80" t="s">
        <v>5374</v>
      </c>
      <c r="R1713" s="80" t="s">
        <v>6564</v>
      </c>
      <c r="S1713" s="80" t="s">
        <v>1769</v>
      </c>
      <c r="T1713" s="80" t="s">
        <v>1757</v>
      </c>
      <c r="U1713" s="110">
        <v>8.8000000000000007</v>
      </c>
      <c r="V1713" s="110">
        <v>52.8</v>
      </c>
      <c r="W1713" s="91">
        <v>3.8279999999999998</v>
      </c>
      <c r="X1713" s="91">
        <v>45.936</v>
      </c>
      <c r="Y1713" s="110" t="s">
        <v>14932</v>
      </c>
      <c r="Z1713" s="110" t="s">
        <v>1</v>
      </c>
      <c r="AB1713" s="133" t="s">
        <v>8274</v>
      </c>
      <c r="AC1713" s="133" t="s">
        <v>9383</v>
      </c>
      <c r="AD1713" s="133" t="s">
        <v>1757</v>
      </c>
      <c r="AE1713" s="79">
        <v>144</v>
      </c>
      <c r="AF1713" s="79" t="s">
        <v>11345</v>
      </c>
      <c r="AG1713" s="134">
        <v>10.24</v>
      </c>
      <c r="AH1713" s="134">
        <v>8.27</v>
      </c>
      <c r="AI1713" s="134">
        <v>0.7</v>
      </c>
      <c r="AJ1713" s="134">
        <v>0.27500000000000002</v>
      </c>
      <c r="AK1713" s="134">
        <v>17.32</v>
      </c>
      <c r="AL1713" s="134">
        <v>10.63</v>
      </c>
      <c r="AM1713" s="134">
        <v>4.13</v>
      </c>
      <c r="AN1713" s="134">
        <v>3.44</v>
      </c>
      <c r="AO1713" s="134">
        <v>0.44</v>
      </c>
      <c r="AP1713" s="134"/>
      <c r="AQ1713" s="134"/>
      <c r="AR1713" s="134"/>
      <c r="AS1713" s="134"/>
      <c r="AT1713" s="133" t="s">
        <v>1767</v>
      </c>
      <c r="AU1713" s="133" t="s">
        <v>1783</v>
      </c>
      <c r="AV1713" s="133" t="s">
        <v>9597</v>
      </c>
      <c r="AW1713" s="133" t="s">
        <v>9629</v>
      </c>
    </row>
    <row r="1714" spans="1:49" x14ac:dyDescent="0.25">
      <c r="A1714" s="80" t="s">
        <v>1779</v>
      </c>
      <c r="B1714" s="80" t="s">
        <v>1797</v>
      </c>
      <c r="C1714" s="80" t="s">
        <v>9636</v>
      </c>
      <c r="D1714" s="80" t="s">
        <v>9637</v>
      </c>
      <c r="E1714" s="80" t="s">
        <v>7086</v>
      </c>
      <c r="F1714" s="80" t="s">
        <v>10662</v>
      </c>
      <c r="G1714" s="80" t="s">
        <v>9802</v>
      </c>
      <c r="H1714" s="80" t="s">
        <v>10663</v>
      </c>
      <c r="I1714" s="80" t="s">
        <v>9635</v>
      </c>
      <c r="K1714" s="80" t="s">
        <v>13934</v>
      </c>
      <c r="L1714" s="80" t="s">
        <v>779</v>
      </c>
      <c r="M1714" s="80" t="s">
        <v>2958</v>
      </c>
      <c r="N1714" s="80" t="s">
        <v>3387</v>
      </c>
      <c r="O1714" s="80" t="s">
        <v>3867</v>
      </c>
      <c r="P1714" s="80" t="s">
        <v>5050</v>
      </c>
      <c r="Q1714" s="80" t="s">
        <v>5374</v>
      </c>
      <c r="R1714" s="80" t="s">
        <v>6546</v>
      </c>
      <c r="S1714" s="80" t="s">
        <v>1774</v>
      </c>
      <c r="T1714" s="80" t="s">
        <v>1758</v>
      </c>
      <c r="U1714" s="110">
        <v>6.25</v>
      </c>
      <c r="V1714" s="110">
        <v>18.75</v>
      </c>
      <c r="W1714" s="91">
        <v>2.71875</v>
      </c>
      <c r="X1714" s="91">
        <v>16.3125</v>
      </c>
      <c r="Y1714" s="110" t="s">
        <v>14932</v>
      </c>
      <c r="Z1714" s="110" t="s">
        <v>1</v>
      </c>
      <c r="AB1714" s="133" t="s">
        <v>8256</v>
      </c>
      <c r="AC1714" s="133" t="s">
        <v>9366</v>
      </c>
      <c r="AD1714" s="133" t="s">
        <v>1774</v>
      </c>
      <c r="AE1714" s="79">
        <v>12</v>
      </c>
      <c r="AF1714" s="79" t="s">
        <v>11338</v>
      </c>
      <c r="AG1714" s="134">
        <v>3.5</v>
      </c>
      <c r="AH1714" s="134">
        <v>1.75</v>
      </c>
      <c r="AI1714" s="134">
        <v>6.02</v>
      </c>
      <c r="AJ1714" s="134">
        <v>0.28799999999999998</v>
      </c>
      <c r="AK1714" s="134">
        <v>7.5</v>
      </c>
      <c r="AL1714" s="134">
        <v>6</v>
      </c>
      <c r="AM1714" s="134">
        <v>6.5</v>
      </c>
      <c r="AN1714" s="134">
        <v>1.8</v>
      </c>
      <c r="AO1714" s="134">
        <v>0.16900000000000001</v>
      </c>
      <c r="AP1714" s="134">
        <v>1.75</v>
      </c>
      <c r="AQ1714" s="134">
        <v>1.75</v>
      </c>
      <c r="AR1714" s="134">
        <v>6</v>
      </c>
      <c r="AS1714" s="134"/>
      <c r="AT1714" s="133" t="s">
        <v>7071</v>
      </c>
      <c r="AU1714" s="133" t="s">
        <v>7077</v>
      </c>
      <c r="AV1714" s="133" t="s">
        <v>9597</v>
      </c>
      <c r="AW1714" s="133" t="s">
        <v>9629</v>
      </c>
    </row>
    <row r="1715" spans="1:49" x14ac:dyDescent="0.25">
      <c r="A1715" s="80" t="s">
        <v>1779</v>
      </c>
      <c r="B1715" s="80" t="s">
        <v>1809</v>
      </c>
      <c r="C1715" s="80" t="s">
        <v>10172</v>
      </c>
      <c r="D1715" s="80" t="s">
        <v>10173</v>
      </c>
      <c r="E1715" s="80" t="s">
        <v>7086</v>
      </c>
      <c r="F1715" s="80" t="s">
        <v>10174</v>
      </c>
      <c r="G1715" s="80" t="s">
        <v>9705</v>
      </c>
      <c r="H1715" s="80" t="s">
        <v>10175</v>
      </c>
      <c r="I1715" s="80" t="s">
        <v>9635</v>
      </c>
      <c r="K1715" s="80" t="s">
        <v>12331</v>
      </c>
      <c r="L1715" s="80" t="s">
        <v>1656</v>
      </c>
      <c r="M1715" s="80" t="s">
        <v>3186</v>
      </c>
      <c r="N1715" s="80" t="s">
        <v>3468</v>
      </c>
      <c r="O1715" s="80" t="s">
        <v>3885</v>
      </c>
      <c r="P1715" s="80" t="s">
        <v>12506</v>
      </c>
      <c r="Q1715" s="80" t="s">
        <v>5374</v>
      </c>
      <c r="R1715" s="80" t="s">
        <v>6782</v>
      </c>
      <c r="S1715" s="80" t="s">
        <v>1759</v>
      </c>
      <c r="T1715" s="80" t="s">
        <v>1757</v>
      </c>
      <c r="U1715" s="110">
        <v>8.25</v>
      </c>
      <c r="V1715" s="110">
        <v>49.5</v>
      </c>
      <c r="W1715" s="91">
        <v>3.5887500000000001</v>
      </c>
      <c r="X1715" s="91">
        <v>43.064999999999998</v>
      </c>
      <c r="Y1715" s="110" t="s">
        <v>14932</v>
      </c>
      <c r="Z1715" s="110" t="s">
        <v>1</v>
      </c>
      <c r="AB1715" s="133" t="s">
        <v>8492</v>
      </c>
      <c r="AC1715" s="133" t="s">
        <v>9489</v>
      </c>
      <c r="AD1715" s="133" t="s">
        <v>1760</v>
      </c>
      <c r="AE1715" s="79">
        <v>96</v>
      </c>
      <c r="AF1715" s="79" t="s">
        <v>12105</v>
      </c>
      <c r="AG1715" s="134">
        <v>0.2</v>
      </c>
      <c r="AH1715" s="134">
        <v>8</v>
      </c>
      <c r="AI1715" s="134">
        <v>9</v>
      </c>
      <c r="AJ1715" s="134">
        <v>9.6000000000000002E-2</v>
      </c>
      <c r="AK1715" s="134">
        <v>9.5</v>
      </c>
      <c r="AL1715" s="134">
        <v>8.5</v>
      </c>
      <c r="AM1715" s="134">
        <v>3</v>
      </c>
      <c r="AN1715" s="134">
        <v>1.2</v>
      </c>
      <c r="AO1715" s="134">
        <v>0.14000000000000001</v>
      </c>
      <c r="AP1715" s="134"/>
      <c r="AQ1715" s="134"/>
      <c r="AR1715" s="134"/>
      <c r="AS1715" s="134"/>
      <c r="AT1715" s="133" t="s">
        <v>9554</v>
      </c>
      <c r="AU1715" s="133" t="s">
        <v>1765</v>
      </c>
      <c r="AV1715" s="133" t="s">
        <v>9597</v>
      </c>
      <c r="AW1715" s="133" t="s">
        <v>9629</v>
      </c>
    </row>
    <row r="1716" spans="1:49" x14ac:dyDescent="0.25">
      <c r="A1716" s="80" t="s">
        <v>1798</v>
      </c>
      <c r="B1716" s="80" t="s">
        <v>1784</v>
      </c>
      <c r="C1716" s="80" t="s">
        <v>10461</v>
      </c>
      <c r="D1716" s="80" t="s">
        <v>10462</v>
      </c>
      <c r="E1716" s="80" t="s">
        <v>7072</v>
      </c>
      <c r="F1716" s="80" t="s">
        <v>10463</v>
      </c>
      <c r="G1716" s="80" t="s">
        <v>9716</v>
      </c>
      <c r="H1716" s="80" t="s">
        <v>10464</v>
      </c>
      <c r="I1716" s="80" t="s">
        <v>1798</v>
      </c>
      <c r="K1716" s="80" t="s">
        <v>13936</v>
      </c>
      <c r="L1716" s="80" t="s">
        <v>1385</v>
      </c>
      <c r="M1716" s="80" t="s">
        <v>2703</v>
      </c>
      <c r="N1716" s="80" t="s">
        <v>3430</v>
      </c>
      <c r="O1716" s="80" t="s">
        <v>3785</v>
      </c>
      <c r="P1716" s="80" t="s">
        <v>4808</v>
      </c>
      <c r="Q1716" s="80" t="s">
        <v>1798</v>
      </c>
      <c r="R1716" s="80" t="s">
        <v>6272</v>
      </c>
      <c r="S1716" s="80" t="s">
        <v>1774</v>
      </c>
      <c r="T1716" s="80" t="s">
        <v>1757</v>
      </c>
      <c r="U1716" s="110">
        <v>7.5</v>
      </c>
      <c r="V1716" s="110">
        <v>45</v>
      </c>
      <c r="W1716" s="91">
        <v>3.48</v>
      </c>
      <c r="X1716" s="91">
        <v>41.76</v>
      </c>
      <c r="Y1716" s="110" t="s">
        <v>14932</v>
      </c>
      <c r="Z1716" s="110" t="s">
        <v>1</v>
      </c>
      <c r="AB1716" s="133" t="s">
        <v>7982</v>
      </c>
      <c r="AC1716" s="133" t="s">
        <v>9243</v>
      </c>
      <c r="AD1716" s="133" t="s">
        <v>1774</v>
      </c>
      <c r="AE1716" s="79">
        <v>24</v>
      </c>
      <c r="AF1716" s="79" t="s">
        <v>11274</v>
      </c>
      <c r="AG1716" s="134">
        <v>1.25</v>
      </c>
      <c r="AH1716" s="134">
        <v>13.38</v>
      </c>
      <c r="AI1716" s="134">
        <v>13.38</v>
      </c>
      <c r="AJ1716" s="134">
        <v>0.6</v>
      </c>
      <c r="AK1716" s="134">
        <v>13.78</v>
      </c>
      <c r="AL1716" s="134">
        <v>13.78</v>
      </c>
      <c r="AM1716" s="134">
        <v>9.4499999999999993</v>
      </c>
      <c r="AN1716" s="134">
        <v>7.5</v>
      </c>
      <c r="AO1716" s="134">
        <v>1.038</v>
      </c>
      <c r="AP1716" s="134">
        <v>0.75</v>
      </c>
      <c r="AQ1716" s="134">
        <v>13.25</v>
      </c>
      <c r="AR1716" s="134">
        <v>13.25</v>
      </c>
      <c r="AS1716" s="134">
        <v>0.54400000000000004</v>
      </c>
      <c r="AT1716" s="133" t="s">
        <v>1767</v>
      </c>
      <c r="AU1716" s="133" t="s">
        <v>7065</v>
      </c>
      <c r="AV1716" s="133" t="s">
        <v>9607</v>
      </c>
      <c r="AW1716" s="133" t="s">
        <v>9629</v>
      </c>
    </row>
    <row r="1717" spans="1:49" x14ac:dyDescent="0.25">
      <c r="A1717" s="80" t="s">
        <v>1779</v>
      </c>
      <c r="B1717" s="80" t="s">
        <v>1789</v>
      </c>
      <c r="C1717" s="80" t="s">
        <v>10581</v>
      </c>
      <c r="D1717" s="80" t="s">
        <v>10582</v>
      </c>
      <c r="E1717" s="80" t="s">
        <v>1787</v>
      </c>
      <c r="F1717" s="80" t="s">
        <v>10583</v>
      </c>
      <c r="G1717" s="80" t="s">
        <v>9947</v>
      </c>
      <c r="H1717" s="80" t="s">
        <v>10584</v>
      </c>
      <c r="I1717" s="80" t="s">
        <v>9635</v>
      </c>
      <c r="K1717" s="80" t="s">
        <v>1820</v>
      </c>
      <c r="L1717" s="80" t="s">
        <v>780</v>
      </c>
      <c r="M1717" s="80" t="s">
        <v>2977</v>
      </c>
      <c r="N1717" s="80" t="s">
        <v>3444</v>
      </c>
      <c r="O1717" s="80" t="s">
        <v>3846</v>
      </c>
      <c r="P1717" s="80" t="s">
        <v>5070</v>
      </c>
      <c r="Q1717" s="80" t="s">
        <v>5374</v>
      </c>
      <c r="R1717" s="80" t="s">
        <v>6565</v>
      </c>
      <c r="S1717" s="80" t="s">
        <v>1760</v>
      </c>
      <c r="T1717" s="80" t="s">
        <v>1757</v>
      </c>
      <c r="U1717" s="110">
        <v>4.9000000000000004</v>
      </c>
      <c r="V1717" s="110">
        <v>29.4</v>
      </c>
      <c r="W1717" s="91">
        <v>1.8374999999999999</v>
      </c>
      <c r="X1717" s="91">
        <v>22.05</v>
      </c>
      <c r="Y1717" s="110" t="s">
        <v>7087</v>
      </c>
      <c r="Z1717" s="110" t="s">
        <v>1</v>
      </c>
      <c r="AB1717" s="133" t="s">
        <v>8275</v>
      </c>
      <c r="AC1717" s="133" t="s">
        <v>9384</v>
      </c>
      <c r="AD1717" s="133" t="s">
        <v>1757</v>
      </c>
      <c r="AE1717" s="79">
        <v>144</v>
      </c>
      <c r="AF1717" s="79" t="s">
        <v>11288</v>
      </c>
      <c r="AG1717" s="134">
        <v>0.125</v>
      </c>
      <c r="AH1717" s="134">
        <v>6.75</v>
      </c>
      <c r="AI1717" s="134">
        <v>11</v>
      </c>
      <c r="AJ1717" s="134">
        <v>0.11799999999999999</v>
      </c>
      <c r="AK1717" s="134">
        <v>11</v>
      </c>
      <c r="AL1717" s="134">
        <v>7</v>
      </c>
      <c r="AM1717" s="134">
        <v>1.5</v>
      </c>
      <c r="AN1717" s="134">
        <v>1.47</v>
      </c>
      <c r="AO1717" s="134">
        <v>6.7000000000000004E-2</v>
      </c>
      <c r="AP1717" s="134">
        <v>1E-3</v>
      </c>
      <c r="AQ1717" s="134">
        <v>6.5</v>
      </c>
      <c r="AR1717" s="134">
        <v>8.75</v>
      </c>
      <c r="AS1717" s="134"/>
      <c r="AT1717" s="133" t="s">
        <v>1762</v>
      </c>
      <c r="AU1717" s="133" t="s">
        <v>1775</v>
      </c>
      <c r="AV1717" s="133" t="s">
        <v>9616</v>
      </c>
      <c r="AW1717" s="133" t="s">
        <v>9632</v>
      </c>
    </row>
    <row r="1718" spans="1:49" x14ac:dyDescent="0.25">
      <c r="A1718" s="80" t="s">
        <v>1779</v>
      </c>
      <c r="B1718" s="80" t="s">
        <v>1809</v>
      </c>
      <c r="C1718" s="80" t="s">
        <v>10179</v>
      </c>
      <c r="D1718" s="80" t="s">
        <v>10180</v>
      </c>
      <c r="E1718" s="80" t="s">
        <v>1785</v>
      </c>
      <c r="F1718" s="80" t="s">
        <v>10181</v>
      </c>
      <c r="G1718" s="80" t="s">
        <v>9947</v>
      </c>
      <c r="H1718" s="80" t="s">
        <v>10182</v>
      </c>
      <c r="I1718" s="80" t="s">
        <v>9635</v>
      </c>
      <c r="K1718" s="80" t="s">
        <v>12331</v>
      </c>
      <c r="L1718" s="80" t="s">
        <v>1657</v>
      </c>
      <c r="M1718" s="80" t="s">
        <v>15505</v>
      </c>
      <c r="N1718" s="80" t="s">
        <v>3468</v>
      </c>
      <c r="O1718" s="80" t="s">
        <v>3984</v>
      </c>
      <c r="P1718" s="80" t="s">
        <v>12509</v>
      </c>
      <c r="Q1718" s="80" t="s">
        <v>5374</v>
      </c>
      <c r="R1718" s="80" t="s">
        <v>6783</v>
      </c>
      <c r="S1718" s="80" t="s">
        <v>1760</v>
      </c>
      <c r="T1718" s="80" t="s">
        <v>1757</v>
      </c>
      <c r="U1718" s="110">
        <v>7.6</v>
      </c>
      <c r="V1718" s="110">
        <v>45.6</v>
      </c>
      <c r="W1718" s="91">
        <v>3.7905000000000002</v>
      </c>
      <c r="X1718" s="91">
        <v>45.485999999999997</v>
      </c>
      <c r="Y1718" s="110" t="s">
        <v>14933</v>
      </c>
      <c r="Z1718" s="110" t="s">
        <v>1</v>
      </c>
      <c r="AB1718" s="133" t="s">
        <v>8493</v>
      </c>
      <c r="AC1718" s="133" t="s">
        <v>9490</v>
      </c>
      <c r="AD1718" s="133" t="s">
        <v>1774</v>
      </c>
      <c r="AE1718" s="79">
        <v>24</v>
      </c>
      <c r="AF1718" s="79" t="s">
        <v>13173</v>
      </c>
      <c r="AG1718" s="134">
        <v>0.6</v>
      </c>
      <c r="AH1718" s="134">
        <v>5.5</v>
      </c>
      <c r="AI1718" s="134">
        <v>8.25</v>
      </c>
      <c r="AJ1718" s="134">
        <v>0.52</v>
      </c>
      <c r="AK1718" s="134">
        <v>8</v>
      </c>
      <c r="AL1718" s="134">
        <v>5.9</v>
      </c>
      <c r="AM1718" s="134">
        <v>8.8000000000000007</v>
      </c>
      <c r="AN1718" s="134">
        <v>6.5</v>
      </c>
      <c r="AO1718" s="134">
        <v>0.24</v>
      </c>
      <c r="AP1718" s="134"/>
      <c r="AQ1718" s="134"/>
      <c r="AR1718" s="134"/>
      <c r="AS1718" s="134"/>
      <c r="AT1718" s="133" t="s">
        <v>1772</v>
      </c>
      <c r="AU1718" s="133" t="s">
        <v>7065</v>
      </c>
      <c r="AV1718" s="133" t="s">
        <v>9616</v>
      </c>
      <c r="AW1718" s="133" t="s">
        <v>9629</v>
      </c>
    </row>
    <row r="1719" spans="1:49" x14ac:dyDescent="0.25">
      <c r="A1719" s="80" t="s">
        <v>1779</v>
      </c>
      <c r="B1719" s="80" t="s">
        <v>1804</v>
      </c>
      <c r="C1719" s="80" t="s">
        <v>10064</v>
      </c>
      <c r="D1719" s="80" t="s">
        <v>10065</v>
      </c>
      <c r="E1719" s="80" t="s">
        <v>1766</v>
      </c>
      <c r="F1719" s="80" t="s">
        <v>10066</v>
      </c>
      <c r="G1719" s="80" t="s">
        <v>9677</v>
      </c>
      <c r="H1719" s="80" t="s">
        <v>9921</v>
      </c>
      <c r="I1719" s="80" t="s">
        <v>1804</v>
      </c>
      <c r="K1719" s="80" t="s">
        <v>13934</v>
      </c>
      <c r="L1719" s="80" t="s">
        <v>1263</v>
      </c>
      <c r="M1719" s="80" t="s">
        <v>2959</v>
      </c>
      <c r="N1719" s="80" t="s">
        <v>13939</v>
      </c>
      <c r="O1719" s="80" t="s">
        <v>3523</v>
      </c>
      <c r="P1719" s="80" t="s">
        <v>5051</v>
      </c>
      <c r="Q1719" s="80" t="s">
        <v>1804</v>
      </c>
      <c r="R1719" s="80" t="s">
        <v>6547</v>
      </c>
      <c r="S1719" s="80" t="s">
        <v>1760</v>
      </c>
      <c r="T1719" s="80" t="s">
        <v>1757</v>
      </c>
      <c r="U1719" s="110">
        <v>7.45</v>
      </c>
      <c r="V1719" s="110">
        <v>44.7</v>
      </c>
      <c r="W1719" s="91">
        <v>1.86</v>
      </c>
      <c r="X1719" s="91">
        <v>22.32</v>
      </c>
      <c r="Y1719" s="110" t="s">
        <v>7087</v>
      </c>
      <c r="Z1719" s="110" t="s">
        <v>1</v>
      </c>
      <c r="AB1719" s="133" t="s">
        <v>8257</v>
      </c>
      <c r="AC1719" s="133" t="s">
        <v>8257</v>
      </c>
      <c r="AD1719" s="133" t="s">
        <v>1759</v>
      </c>
      <c r="AE1719" s="79">
        <v>12</v>
      </c>
      <c r="AF1719" s="79" t="s">
        <v>11145</v>
      </c>
      <c r="AG1719" s="134">
        <v>0.75</v>
      </c>
      <c r="AH1719" s="134">
        <v>8.875</v>
      </c>
      <c r="AI1719" s="134">
        <v>8.875</v>
      </c>
      <c r="AJ1719" s="134">
        <v>0.22500000000000001</v>
      </c>
      <c r="AK1719" s="134">
        <v>9.6999999999999993</v>
      </c>
      <c r="AL1719" s="134">
        <v>8.1999999999999993</v>
      </c>
      <c r="AM1719" s="134">
        <v>9.65</v>
      </c>
      <c r="AN1719" s="134">
        <v>3.1</v>
      </c>
      <c r="AO1719" s="134">
        <v>0.44400000000000001</v>
      </c>
      <c r="AP1719" s="134">
        <v>0.5</v>
      </c>
      <c r="AQ1719" s="134">
        <v>8.75</v>
      </c>
      <c r="AR1719" s="134">
        <v>8.75</v>
      </c>
      <c r="AS1719" s="134">
        <v>0.03</v>
      </c>
      <c r="AT1719" s="133" t="s">
        <v>1763</v>
      </c>
      <c r="AU1719" s="133" t="s">
        <v>7065</v>
      </c>
      <c r="AV1719" s="133" t="s">
        <v>9603</v>
      </c>
      <c r="AW1719" s="133" t="s">
        <v>9630</v>
      </c>
    </row>
    <row r="1720" spans="1:49" x14ac:dyDescent="0.25">
      <c r="A1720" s="80" t="s">
        <v>1798</v>
      </c>
      <c r="B1720" s="80" t="s">
        <v>1784</v>
      </c>
      <c r="C1720" s="80" t="s">
        <v>10465</v>
      </c>
      <c r="D1720" s="80" t="s">
        <v>10466</v>
      </c>
      <c r="E1720" s="80" t="s">
        <v>7072</v>
      </c>
      <c r="F1720" s="80" t="s">
        <v>10467</v>
      </c>
      <c r="G1720" s="80" t="s">
        <v>9729</v>
      </c>
      <c r="H1720" s="80" t="s">
        <v>10468</v>
      </c>
      <c r="I1720" s="80" t="s">
        <v>1798</v>
      </c>
      <c r="K1720" s="80" t="s">
        <v>13936</v>
      </c>
      <c r="L1720" s="80" t="s">
        <v>863</v>
      </c>
      <c r="M1720" s="80" t="s">
        <v>2706</v>
      </c>
      <c r="N1720" s="80" t="s">
        <v>3431</v>
      </c>
      <c r="O1720" s="80" t="s">
        <v>3786</v>
      </c>
      <c r="P1720" s="80" t="s">
        <v>4811</v>
      </c>
      <c r="Q1720" s="80" t="s">
        <v>1798</v>
      </c>
      <c r="R1720" s="80" t="s">
        <v>6275</v>
      </c>
      <c r="S1720" s="80" t="s">
        <v>1760</v>
      </c>
      <c r="T1720" s="80" t="s">
        <v>1757</v>
      </c>
      <c r="U1720" s="110">
        <v>11.3</v>
      </c>
      <c r="V1720" s="110">
        <v>67.8</v>
      </c>
      <c r="W1720" s="91">
        <v>5.2431999999999999</v>
      </c>
      <c r="X1720" s="91">
        <v>62.918399999999998</v>
      </c>
      <c r="Y1720" s="110" t="s">
        <v>14932</v>
      </c>
      <c r="Z1720" s="110" t="s">
        <v>1</v>
      </c>
      <c r="AB1720" s="133" t="s">
        <v>7985</v>
      </c>
      <c r="AC1720" s="133" t="s">
        <v>7985</v>
      </c>
      <c r="AD1720" s="133" t="s">
        <v>1759</v>
      </c>
      <c r="AE1720" s="79">
        <v>12</v>
      </c>
      <c r="AF1720" s="79" t="s">
        <v>11275</v>
      </c>
      <c r="AG1720" s="134">
        <v>4.5</v>
      </c>
      <c r="AH1720" s="134">
        <v>9.3800000000000008</v>
      </c>
      <c r="AI1720" s="134">
        <v>7</v>
      </c>
      <c r="AJ1720" s="134">
        <v>0.624</v>
      </c>
      <c r="AK1720" s="134">
        <v>19.5</v>
      </c>
      <c r="AL1720" s="134">
        <v>14</v>
      </c>
      <c r="AM1720" s="134">
        <v>14.5</v>
      </c>
      <c r="AN1720" s="134">
        <v>7.8</v>
      </c>
      <c r="AO1720" s="134">
        <v>2.2909999999999999</v>
      </c>
      <c r="AP1720" s="134">
        <v>2.75</v>
      </c>
      <c r="AQ1720" s="134">
        <v>2.75</v>
      </c>
      <c r="AR1720" s="134">
        <v>6.5</v>
      </c>
      <c r="AS1720" s="134">
        <v>0.55000000000000004</v>
      </c>
      <c r="AT1720" s="133" t="s">
        <v>7077</v>
      </c>
      <c r="AU1720" s="133" t="s">
        <v>1769</v>
      </c>
      <c r="AV1720" s="133" t="s">
        <v>9598</v>
      </c>
      <c r="AW1720" s="133" t="s">
        <v>9629</v>
      </c>
    </row>
    <row r="1721" spans="1:49" x14ac:dyDescent="0.25">
      <c r="A1721" s="80" t="s">
        <v>1779</v>
      </c>
      <c r="B1721" s="80" t="s">
        <v>1789</v>
      </c>
      <c r="C1721" s="80" t="s">
        <v>10394</v>
      </c>
      <c r="D1721" s="80" t="s">
        <v>10395</v>
      </c>
      <c r="E1721" s="80" t="s">
        <v>7086</v>
      </c>
      <c r="F1721" s="80" t="s">
        <v>10396</v>
      </c>
      <c r="G1721" s="80" t="s">
        <v>9714</v>
      </c>
      <c r="H1721" s="80" t="s">
        <v>10397</v>
      </c>
      <c r="I1721" s="80" t="s">
        <v>9635</v>
      </c>
      <c r="K1721" s="80" t="s">
        <v>1820</v>
      </c>
      <c r="L1721" s="80" t="s">
        <v>1135</v>
      </c>
      <c r="M1721" s="80" t="s">
        <v>2983</v>
      </c>
      <c r="N1721" s="80" t="s">
        <v>3438</v>
      </c>
      <c r="O1721" s="80" t="s">
        <v>3896</v>
      </c>
      <c r="P1721" s="80" t="s">
        <v>5076</v>
      </c>
      <c r="Q1721" s="80" t="s">
        <v>5374</v>
      </c>
      <c r="R1721" s="80" t="s">
        <v>6571</v>
      </c>
      <c r="S1721" s="80" t="s">
        <v>1759</v>
      </c>
      <c r="T1721" s="80" t="s">
        <v>1767</v>
      </c>
      <c r="U1721" s="110">
        <v>7.7</v>
      </c>
      <c r="V1721" s="110">
        <v>38.5</v>
      </c>
      <c r="W1721" s="91">
        <v>3.3494999999999999</v>
      </c>
      <c r="X1721" s="91">
        <v>33.494999999999997</v>
      </c>
      <c r="Y1721" s="110" t="s">
        <v>14932</v>
      </c>
      <c r="Z1721" s="110" t="s">
        <v>1</v>
      </c>
      <c r="AB1721" s="133" t="s">
        <v>8281</v>
      </c>
      <c r="AC1721" s="133" t="s">
        <v>9386</v>
      </c>
      <c r="AD1721" s="133" t="s">
        <v>1763</v>
      </c>
      <c r="AE1721" s="79">
        <v>200</v>
      </c>
      <c r="AF1721" s="79" t="s">
        <v>11342</v>
      </c>
      <c r="AG1721" s="134">
        <v>0.12</v>
      </c>
      <c r="AH1721" s="134">
        <v>5.5</v>
      </c>
      <c r="AI1721" s="134">
        <v>9</v>
      </c>
      <c r="AJ1721" s="134">
        <v>0.14399999999999999</v>
      </c>
      <c r="AK1721" s="134">
        <v>1.2</v>
      </c>
      <c r="AL1721" s="134">
        <v>5.7</v>
      </c>
      <c r="AM1721" s="134">
        <v>9.1999999999999993</v>
      </c>
      <c r="AN1721" s="134">
        <v>1.5</v>
      </c>
      <c r="AO1721" s="134">
        <v>3.5999999999999997E-2</v>
      </c>
      <c r="AP1721" s="134">
        <v>1E-3</v>
      </c>
      <c r="AQ1721" s="134">
        <v>27.6</v>
      </c>
      <c r="AR1721" s="134">
        <v>17.7</v>
      </c>
      <c r="AS1721" s="134"/>
      <c r="AT1721" s="133" t="s">
        <v>9591</v>
      </c>
      <c r="AU1721" s="133" t="s">
        <v>7065</v>
      </c>
      <c r="AV1721" s="133" t="s">
        <v>9606</v>
      </c>
      <c r="AW1721" s="133" t="s">
        <v>9629</v>
      </c>
    </row>
    <row r="1722" spans="1:49" x14ac:dyDescent="0.25">
      <c r="A1722" s="80" t="s">
        <v>1779</v>
      </c>
      <c r="B1722" s="80" t="s">
        <v>1809</v>
      </c>
      <c r="C1722" s="80" t="s">
        <v>10394</v>
      </c>
      <c r="D1722" s="80" t="s">
        <v>10395</v>
      </c>
      <c r="E1722" s="80" t="s">
        <v>7086</v>
      </c>
      <c r="F1722" s="80" t="s">
        <v>10396</v>
      </c>
      <c r="G1722" s="80" t="s">
        <v>9714</v>
      </c>
      <c r="H1722" s="80" t="s">
        <v>10397</v>
      </c>
      <c r="I1722" s="80" t="s">
        <v>9635</v>
      </c>
      <c r="K1722" s="80" t="s">
        <v>12331</v>
      </c>
      <c r="L1722" s="80" t="s">
        <v>1658</v>
      </c>
      <c r="M1722" s="80" t="s">
        <v>3187</v>
      </c>
      <c r="N1722" s="80" t="s">
        <v>3468</v>
      </c>
      <c r="O1722" s="80" t="s">
        <v>3896</v>
      </c>
      <c r="P1722" s="80" t="s">
        <v>12512</v>
      </c>
      <c r="Q1722" s="80" t="s">
        <v>5374</v>
      </c>
      <c r="R1722" s="80" t="s">
        <v>6784</v>
      </c>
      <c r="S1722" s="80" t="s">
        <v>1759</v>
      </c>
      <c r="T1722" s="80" t="s">
        <v>1767</v>
      </c>
      <c r="U1722" s="110">
        <v>7.7</v>
      </c>
      <c r="V1722" s="110">
        <v>38.5</v>
      </c>
      <c r="W1722" s="91">
        <v>3.3494999999999999</v>
      </c>
      <c r="X1722" s="91">
        <v>33.494999999999997</v>
      </c>
      <c r="Y1722" s="110" t="s">
        <v>14932</v>
      </c>
      <c r="Z1722" s="110" t="s">
        <v>1</v>
      </c>
      <c r="AB1722" s="133" t="s">
        <v>8494</v>
      </c>
      <c r="AC1722" s="133" t="s">
        <v>9491</v>
      </c>
      <c r="AD1722" s="133" t="s">
        <v>1767</v>
      </c>
      <c r="AE1722" s="79">
        <v>100</v>
      </c>
      <c r="AF1722" s="79" t="s">
        <v>11416</v>
      </c>
      <c r="AG1722" s="134">
        <v>0.08</v>
      </c>
      <c r="AH1722" s="134">
        <v>4</v>
      </c>
      <c r="AI1722" s="134">
        <v>6.5</v>
      </c>
      <c r="AJ1722" s="134">
        <v>3.4000000000000002E-2</v>
      </c>
      <c r="AK1722" s="134">
        <v>0.8</v>
      </c>
      <c r="AL1722" s="134">
        <v>4</v>
      </c>
      <c r="AM1722" s="134">
        <v>6.5</v>
      </c>
      <c r="AN1722" s="134">
        <v>0.35</v>
      </c>
      <c r="AO1722" s="134">
        <v>1.2E-2</v>
      </c>
      <c r="AP1722" s="134"/>
      <c r="AQ1722" s="134"/>
      <c r="AR1722" s="134"/>
      <c r="AS1722" s="134"/>
      <c r="AT1722" s="133" t="s">
        <v>9594</v>
      </c>
      <c r="AU1722" s="133" t="s">
        <v>7077</v>
      </c>
      <c r="AV1722" s="133" t="s">
        <v>9606</v>
      </c>
      <c r="AW1722" s="133" t="s">
        <v>9629</v>
      </c>
    </row>
    <row r="1723" spans="1:49" x14ac:dyDescent="0.25">
      <c r="A1723" s="80" t="s">
        <v>1779</v>
      </c>
      <c r="B1723" s="80" t="s">
        <v>1784</v>
      </c>
      <c r="C1723" s="80" t="s">
        <v>10691</v>
      </c>
      <c r="D1723" s="80" t="s">
        <v>10692</v>
      </c>
      <c r="E1723" s="80" t="s">
        <v>7086</v>
      </c>
      <c r="F1723" s="80" t="s">
        <v>10693</v>
      </c>
      <c r="G1723" s="80" t="s">
        <v>9987</v>
      </c>
      <c r="H1723" s="80" t="s">
        <v>10694</v>
      </c>
      <c r="I1723" s="80" t="s">
        <v>9635</v>
      </c>
      <c r="K1723" s="80" t="s">
        <v>1820</v>
      </c>
      <c r="L1723" s="80" t="s">
        <v>864</v>
      </c>
      <c r="M1723" s="80" t="s">
        <v>3012</v>
      </c>
      <c r="N1723" s="80" t="s">
        <v>3368</v>
      </c>
      <c r="O1723" s="80" t="s">
        <v>3916</v>
      </c>
      <c r="P1723" s="80" t="s">
        <v>5102</v>
      </c>
      <c r="Q1723" s="80" t="s">
        <v>5374</v>
      </c>
      <c r="R1723" s="80" t="s">
        <v>6599</v>
      </c>
      <c r="S1723" s="80" t="s">
        <v>1759</v>
      </c>
      <c r="T1723" s="80" t="s">
        <v>1758</v>
      </c>
      <c r="U1723" s="110">
        <v>15.05</v>
      </c>
      <c r="V1723" s="110">
        <v>45.15</v>
      </c>
      <c r="W1723" s="91">
        <v>6.5467500000000003</v>
      </c>
      <c r="X1723" s="91">
        <v>39.280500000000004</v>
      </c>
      <c r="Y1723" s="110" t="s">
        <v>14932</v>
      </c>
      <c r="Z1723" s="110" t="s">
        <v>1</v>
      </c>
      <c r="AB1723" s="133" t="s">
        <v>8309</v>
      </c>
      <c r="AC1723" s="133" t="s">
        <v>9404</v>
      </c>
      <c r="AD1723" s="133" t="s">
        <v>1757</v>
      </c>
      <c r="AE1723" s="79">
        <v>72</v>
      </c>
      <c r="AF1723" s="79" t="s">
        <v>11355</v>
      </c>
      <c r="AG1723" s="134">
        <v>0.45</v>
      </c>
      <c r="AH1723" s="134">
        <v>8</v>
      </c>
      <c r="AI1723" s="134">
        <v>9</v>
      </c>
      <c r="AJ1723" s="134">
        <v>0.24299999999999999</v>
      </c>
      <c r="AK1723" s="134">
        <v>9.25</v>
      </c>
      <c r="AL1723" s="134">
        <v>8.25</v>
      </c>
      <c r="AM1723" s="134">
        <v>2.95</v>
      </c>
      <c r="AN1723" s="134">
        <v>1.52</v>
      </c>
      <c r="AO1723" s="134">
        <v>0.13</v>
      </c>
      <c r="AP1723" s="134">
        <v>1</v>
      </c>
      <c r="AQ1723" s="134">
        <v>72</v>
      </c>
      <c r="AR1723" s="134">
        <v>8</v>
      </c>
      <c r="AS1723" s="134"/>
      <c r="AT1723" s="133" t="s">
        <v>1761</v>
      </c>
      <c r="AU1723" s="133" t="s">
        <v>1765</v>
      </c>
      <c r="AV1723" s="133" t="s">
        <v>9597</v>
      </c>
      <c r="AW1723" s="133" t="s">
        <v>9629</v>
      </c>
    </row>
    <row r="1724" spans="1:49" x14ac:dyDescent="0.25">
      <c r="A1724" s="80" t="s">
        <v>1798</v>
      </c>
      <c r="B1724" s="80" t="s">
        <v>1784</v>
      </c>
      <c r="C1724" s="80" t="s">
        <v>10469</v>
      </c>
      <c r="D1724" s="80" t="s">
        <v>10470</v>
      </c>
      <c r="E1724" s="80" t="s">
        <v>7072</v>
      </c>
      <c r="F1724" s="80" t="s">
        <v>10471</v>
      </c>
      <c r="G1724" s="80" t="s">
        <v>9729</v>
      </c>
      <c r="H1724" s="80" t="s">
        <v>10472</v>
      </c>
      <c r="I1724" s="80" t="s">
        <v>1798</v>
      </c>
      <c r="K1724" s="80" t="s">
        <v>13936</v>
      </c>
      <c r="L1724" s="80" t="s">
        <v>1242</v>
      </c>
      <c r="M1724" s="80" t="s">
        <v>2708</v>
      </c>
      <c r="N1724" s="80" t="s">
        <v>3431</v>
      </c>
      <c r="O1724" s="80" t="s">
        <v>3787</v>
      </c>
      <c r="P1724" s="80" t="s">
        <v>4813</v>
      </c>
      <c r="Q1724" s="80" t="s">
        <v>1798</v>
      </c>
      <c r="R1724" s="80" t="s">
        <v>6277</v>
      </c>
      <c r="S1724" s="80" t="s">
        <v>1760</v>
      </c>
      <c r="T1724" s="80" t="s">
        <v>1757</v>
      </c>
      <c r="U1724" s="110">
        <v>11.3</v>
      </c>
      <c r="V1724" s="110">
        <v>67.8</v>
      </c>
      <c r="W1724" s="91">
        <v>5.2431999999999999</v>
      </c>
      <c r="X1724" s="91">
        <v>62.918399999999998</v>
      </c>
      <c r="Y1724" s="110" t="s">
        <v>14932</v>
      </c>
      <c r="Z1724" s="110" t="s">
        <v>1</v>
      </c>
      <c r="AB1724" s="133" t="s">
        <v>7987</v>
      </c>
      <c r="AC1724" s="133" t="s">
        <v>7987</v>
      </c>
      <c r="AD1724" s="133" t="s">
        <v>1759</v>
      </c>
      <c r="AE1724" s="79">
        <v>12</v>
      </c>
      <c r="AF1724" s="79" t="s">
        <v>11276</v>
      </c>
      <c r="AG1724" s="134">
        <v>3.75</v>
      </c>
      <c r="AH1724" s="134">
        <v>6.75</v>
      </c>
      <c r="AI1724" s="134">
        <v>8.75</v>
      </c>
      <c r="AJ1724" s="134">
        <v>0.57599999999999996</v>
      </c>
      <c r="AK1724" s="134">
        <v>13.75</v>
      </c>
      <c r="AL1724" s="134">
        <v>11.5</v>
      </c>
      <c r="AM1724" s="134">
        <v>17.75</v>
      </c>
      <c r="AN1724" s="134">
        <v>7.2</v>
      </c>
      <c r="AO1724" s="134">
        <v>1.6240000000000001</v>
      </c>
      <c r="AP1724" s="134">
        <v>2.25</v>
      </c>
      <c r="AQ1724" s="134">
        <v>2.25</v>
      </c>
      <c r="AR1724" s="134">
        <v>8.125</v>
      </c>
      <c r="AS1724" s="134">
        <v>0.51900000000000002</v>
      </c>
      <c r="AT1724" s="133" t="s">
        <v>1757</v>
      </c>
      <c r="AU1724" s="133" t="s">
        <v>1774</v>
      </c>
      <c r="AV1724" s="133" t="s">
        <v>9598</v>
      </c>
      <c r="AW1724" s="133" t="s">
        <v>9629</v>
      </c>
    </row>
    <row r="1725" spans="1:49" x14ac:dyDescent="0.25">
      <c r="A1725" s="80" t="s">
        <v>1779</v>
      </c>
      <c r="B1725" s="80" t="s">
        <v>1809</v>
      </c>
      <c r="C1725" s="80" t="s">
        <v>10351</v>
      </c>
      <c r="D1725" s="80" t="s">
        <v>10352</v>
      </c>
      <c r="E1725" s="80" t="s">
        <v>7086</v>
      </c>
      <c r="F1725" s="80" t="s">
        <v>10353</v>
      </c>
      <c r="G1725" s="80" t="s">
        <v>10336</v>
      </c>
      <c r="H1725" s="80" t="s">
        <v>10354</v>
      </c>
      <c r="I1725" s="80" t="s">
        <v>9635</v>
      </c>
      <c r="K1725" s="80" t="s">
        <v>1820</v>
      </c>
      <c r="L1725" s="80" t="s">
        <v>1117</v>
      </c>
      <c r="M1725" s="80" t="s">
        <v>2995</v>
      </c>
      <c r="N1725" s="80" t="s">
        <v>3442</v>
      </c>
      <c r="O1725" s="80" t="s">
        <v>3850</v>
      </c>
      <c r="P1725" s="80" t="s">
        <v>5085</v>
      </c>
      <c r="Q1725" s="80" t="s">
        <v>5374</v>
      </c>
      <c r="R1725" s="80" t="s">
        <v>6582</v>
      </c>
      <c r="S1725" s="80" t="s">
        <v>1769</v>
      </c>
      <c r="T1725" s="80" t="s">
        <v>1757</v>
      </c>
      <c r="U1725" s="110">
        <v>8.8000000000000007</v>
      </c>
      <c r="V1725" s="110">
        <v>52.8</v>
      </c>
      <c r="W1725" s="91">
        <v>3.8279999999999998</v>
      </c>
      <c r="X1725" s="91">
        <v>45.936</v>
      </c>
      <c r="Y1725" s="110" t="s">
        <v>14932</v>
      </c>
      <c r="Z1725" s="110" t="s">
        <v>1</v>
      </c>
      <c r="AB1725" s="133" t="s">
        <v>8292</v>
      </c>
      <c r="AC1725" s="133" t="s">
        <v>9393</v>
      </c>
      <c r="AD1725" s="133" t="s">
        <v>1757</v>
      </c>
      <c r="AE1725" s="79">
        <v>144</v>
      </c>
      <c r="AF1725" s="79" t="s">
        <v>11255</v>
      </c>
      <c r="AG1725" s="134">
        <v>0.25</v>
      </c>
      <c r="AH1725" s="134">
        <v>8</v>
      </c>
      <c r="AI1725" s="134">
        <v>8</v>
      </c>
      <c r="AJ1725" s="134">
        <v>0.13300000000000001</v>
      </c>
      <c r="AK1725" s="134">
        <v>9.5440000000000005</v>
      </c>
      <c r="AL1725" s="134">
        <v>8.6579999999999995</v>
      </c>
      <c r="AM1725" s="134">
        <v>3.3439999999999999</v>
      </c>
      <c r="AN1725" s="134">
        <v>1.659</v>
      </c>
      <c r="AO1725" s="134">
        <v>0.16</v>
      </c>
      <c r="AP1725" s="134">
        <v>0.25</v>
      </c>
      <c r="AQ1725" s="134">
        <v>7</v>
      </c>
      <c r="AR1725" s="134">
        <v>39</v>
      </c>
      <c r="AS1725" s="134"/>
      <c r="AT1725" s="133" t="s">
        <v>9554</v>
      </c>
      <c r="AU1725" s="133" t="s">
        <v>7066</v>
      </c>
      <c r="AV1725" s="133" t="s">
        <v>9597</v>
      </c>
      <c r="AW1725" s="133" t="s">
        <v>9629</v>
      </c>
    </row>
    <row r="1726" spans="1:49" x14ac:dyDescent="0.25">
      <c r="A1726" s="80" t="s">
        <v>1779</v>
      </c>
      <c r="B1726" s="80" t="s">
        <v>1809</v>
      </c>
      <c r="C1726" s="80" t="s">
        <v>10445</v>
      </c>
      <c r="D1726" s="80" t="s">
        <v>10446</v>
      </c>
      <c r="E1726" s="80" t="s">
        <v>1787</v>
      </c>
      <c r="F1726" s="80" t="s">
        <v>10447</v>
      </c>
      <c r="G1726" s="80" t="s">
        <v>9808</v>
      </c>
      <c r="H1726" s="80" t="s">
        <v>10448</v>
      </c>
      <c r="I1726" s="80" t="s">
        <v>9635</v>
      </c>
      <c r="K1726" s="80" t="s">
        <v>12331</v>
      </c>
      <c r="L1726" s="80" t="s">
        <v>1659</v>
      </c>
      <c r="M1726" s="80" t="s">
        <v>12515</v>
      </c>
      <c r="N1726" s="80" t="s">
        <v>3468</v>
      </c>
      <c r="O1726" s="80" t="s">
        <v>3862</v>
      </c>
      <c r="P1726" s="80" t="s">
        <v>12516</v>
      </c>
      <c r="Q1726" s="80" t="s">
        <v>5374</v>
      </c>
      <c r="R1726" s="80" t="s">
        <v>6785</v>
      </c>
      <c r="S1726" s="80" t="s">
        <v>1764</v>
      </c>
      <c r="T1726" s="80" t="s">
        <v>1758</v>
      </c>
      <c r="U1726" s="110">
        <v>3.9</v>
      </c>
      <c r="V1726" s="110">
        <v>11.7</v>
      </c>
      <c r="W1726" s="91">
        <v>1.4624999999999999</v>
      </c>
      <c r="X1726" s="91">
        <v>8.7750000000000004</v>
      </c>
      <c r="Y1726" s="110" t="s">
        <v>7087</v>
      </c>
      <c r="Z1726" s="110" t="s">
        <v>1</v>
      </c>
      <c r="AB1726" s="133" t="s">
        <v>8495</v>
      </c>
      <c r="AC1726" s="133" t="s">
        <v>9492</v>
      </c>
      <c r="AD1726" s="133" t="s">
        <v>1762</v>
      </c>
      <c r="AE1726" s="79">
        <v>144</v>
      </c>
      <c r="AF1726" s="79" t="s">
        <v>11226</v>
      </c>
      <c r="AG1726" s="134">
        <v>0.125</v>
      </c>
      <c r="AH1726" s="134">
        <v>7</v>
      </c>
      <c r="AI1726" s="134">
        <v>11.25</v>
      </c>
      <c r="AJ1726" s="134">
        <v>7.1999999999999995E-2</v>
      </c>
      <c r="AK1726" s="134">
        <v>11.25</v>
      </c>
      <c r="AL1726" s="134">
        <v>7</v>
      </c>
      <c r="AM1726" s="134">
        <v>0.5</v>
      </c>
      <c r="AN1726" s="134">
        <v>0.45</v>
      </c>
      <c r="AO1726" s="134">
        <v>2.3E-2</v>
      </c>
      <c r="AP1726" s="134"/>
      <c r="AQ1726" s="134"/>
      <c r="AR1726" s="134"/>
      <c r="AS1726" s="134"/>
      <c r="AT1726" s="133" t="s">
        <v>1762</v>
      </c>
      <c r="AU1726" s="133" t="s">
        <v>9559</v>
      </c>
      <c r="AV1726" s="133" t="s">
        <v>9619</v>
      </c>
      <c r="AW1726" s="133" t="s">
        <v>9628</v>
      </c>
    </row>
    <row r="1727" spans="1:49" x14ac:dyDescent="0.25">
      <c r="A1727" s="80" t="s">
        <v>1779</v>
      </c>
      <c r="B1727" s="80" t="s">
        <v>1813</v>
      </c>
      <c r="C1727" s="80" t="s">
        <v>10231</v>
      </c>
      <c r="D1727" s="80" t="s">
        <v>10232</v>
      </c>
      <c r="E1727" s="80" t="s">
        <v>1767</v>
      </c>
      <c r="F1727" s="80" t="s">
        <v>9743</v>
      </c>
      <c r="G1727" s="80" t="s">
        <v>9744</v>
      </c>
      <c r="H1727" s="80" t="s">
        <v>9732</v>
      </c>
      <c r="I1727" s="80" t="s">
        <v>5377</v>
      </c>
      <c r="K1727" s="80" t="s">
        <v>12328</v>
      </c>
      <c r="L1727" s="80" t="s">
        <v>865</v>
      </c>
      <c r="M1727" s="80" t="s">
        <v>2710</v>
      </c>
      <c r="N1727" s="80" t="s">
        <v>3432</v>
      </c>
      <c r="O1727" s="80" t="s">
        <v>3537</v>
      </c>
      <c r="P1727" s="80" t="s">
        <v>4815</v>
      </c>
      <c r="Q1727" s="80" t="s">
        <v>5374</v>
      </c>
      <c r="R1727" s="80" t="s">
        <v>6279</v>
      </c>
      <c r="S1727" s="80" t="s">
        <v>1765</v>
      </c>
      <c r="T1727" s="80" t="s">
        <v>1757</v>
      </c>
      <c r="U1727" s="110">
        <v>5.05</v>
      </c>
      <c r="V1727" s="110">
        <v>30.3</v>
      </c>
      <c r="W1727" s="91">
        <v>1.2625</v>
      </c>
      <c r="X1727" s="91">
        <v>15.15</v>
      </c>
      <c r="Y1727" s="110" t="s">
        <v>7087</v>
      </c>
      <c r="Z1727" s="110" t="s">
        <v>1</v>
      </c>
      <c r="AB1727" s="133" t="s">
        <v>7989</v>
      </c>
      <c r="AC1727" s="133" t="s">
        <v>7989</v>
      </c>
      <c r="AD1727" s="133" t="s">
        <v>1759</v>
      </c>
      <c r="AE1727" s="79">
        <v>12</v>
      </c>
      <c r="AF1727" s="79" t="s">
        <v>11127</v>
      </c>
      <c r="AG1727" s="134">
        <v>0.625</v>
      </c>
      <c r="AH1727" s="134">
        <v>5</v>
      </c>
      <c r="AI1727" s="134">
        <v>5</v>
      </c>
      <c r="AJ1727" s="134">
        <v>0.09</v>
      </c>
      <c r="AK1727" s="134">
        <v>10.125</v>
      </c>
      <c r="AL1727" s="134">
        <v>5.375</v>
      </c>
      <c r="AM1727" s="134">
        <v>5.5</v>
      </c>
      <c r="AN1727" s="134">
        <v>1.25</v>
      </c>
      <c r="AO1727" s="134">
        <v>0.17299999999999999</v>
      </c>
      <c r="AP1727" s="134">
        <v>5.5E-2</v>
      </c>
      <c r="AQ1727" s="134">
        <v>10</v>
      </c>
      <c r="AR1727" s="134">
        <v>10</v>
      </c>
      <c r="AS1727" s="134">
        <v>6.0000000000000001E-3</v>
      </c>
      <c r="AT1727" s="133" t="s">
        <v>1768</v>
      </c>
      <c r="AU1727" s="133" t="s">
        <v>1760</v>
      </c>
      <c r="AV1727" s="133" t="s">
        <v>9601</v>
      </c>
      <c r="AW1727" s="133" t="s">
        <v>9630</v>
      </c>
    </row>
    <row r="1728" spans="1:49" x14ac:dyDescent="0.25">
      <c r="A1728" s="80" t="s">
        <v>1779</v>
      </c>
      <c r="B1728" s="80" t="s">
        <v>1784</v>
      </c>
      <c r="C1728" s="80" t="s">
        <v>10687</v>
      </c>
      <c r="D1728" s="80" t="s">
        <v>10688</v>
      </c>
      <c r="E1728" s="80" t="s">
        <v>7086</v>
      </c>
      <c r="F1728" s="80" t="s">
        <v>10689</v>
      </c>
      <c r="G1728" s="80" t="s">
        <v>9987</v>
      </c>
      <c r="H1728" s="80" t="s">
        <v>10690</v>
      </c>
      <c r="I1728" s="80" t="s">
        <v>9635</v>
      </c>
      <c r="K1728" s="80" t="s">
        <v>1820</v>
      </c>
      <c r="L1728" s="80" t="s">
        <v>1377</v>
      </c>
      <c r="M1728" s="80" t="s">
        <v>3019</v>
      </c>
      <c r="N1728" s="80" t="s">
        <v>3368</v>
      </c>
      <c r="O1728" s="80" t="s">
        <v>3920</v>
      </c>
      <c r="P1728" s="80" t="s">
        <v>5106</v>
      </c>
      <c r="Q1728" s="80" t="s">
        <v>5374</v>
      </c>
      <c r="R1728" s="80" t="s">
        <v>6606</v>
      </c>
      <c r="S1728" s="80" t="s">
        <v>7071</v>
      </c>
      <c r="T1728" s="80" t="s">
        <v>1758</v>
      </c>
      <c r="U1728" s="110">
        <v>10</v>
      </c>
      <c r="V1728" s="110">
        <v>30</v>
      </c>
      <c r="W1728" s="91">
        <v>4.3499999999999996</v>
      </c>
      <c r="X1728" s="91">
        <v>26.1</v>
      </c>
      <c r="Y1728" s="110" t="s">
        <v>14932</v>
      </c>
      <c r="Z1728" s="110" t="s">
        <v>1</v>
      </c>
      <c r="AB1728" s="133" t="s">
        <v>8316</v>
      </c>
      <c r="AC1728" s="133" t="s">
        <v>9410</v>
      </c>
      <c r="AD1728" s="133" t="s">
        <v>1767</v>
      </c>
      <c r="AE1728" s="79">
        <v>60</v>
      </c>
      <c r="AF1728" s="79" t="s">
        <v>11354</v>
      </c>
      <c r="AG1728" s="134">
        <v>0.59</v>
      </c>
      <c r="AH1728" s="134">
        <v>6.5</v>
      </c>
      <c r="AI1728" s="134">
        <v>7</v>
      </c>
      <c r="AJ1728" s="134">
        <v>0.216</v>
      </c>
      <c r="AK1728" s="134">
        <v>7</v>
      </c>
      <c r="AL1728" s="134">
        <v>6.5</v>
      </c>
      <c r="AM1728" s="134">
        <v>1.8</v>
      </c>
      <c r="AN1728" s="134">
        <v>1.35</v>
      </c>
      <c r="AO1728" s="134">
        <v>4.7E-2</v>
      </c>
      <c r="AP1728" s="134">
        <v>0</v>
      </c>
      <c r="AQ1728" s="134">
        <v>72</v>
      </c>
      <c r="AR1728" s="134">
        <v>0</v>
      </c>
      <c r="AS1728" s="134"/>
      <c r="AT1728" s="133" t="s">
        <v>7071</v>
      </c>
      <c r="AU1728" s="133" t="s">
        <v>9557</v>
      </c>
      <c r="AV1728" s="133" t="s">
        <v>9606</v>
      </c>
      <c r="AW1728" s="133" t="s">
        <v>9629</v>
      </c>
    </row>
    <row r="1729" spans="1:49" x14ac:dyDescent="0.25">
      <c r="A1729" s="80" t="s">
        <v>1779</v>
      </c>
      <c r="B1729" s="80" t="s">
        <v>1809</v>
      </c>
      <c r="C1729" s="80" t="s">
        <v>10624</v>
      </c>
      <c r="D1729" s="80" t="s">
        <v>10625</v>
      </c>
      <c r="E1729" s="80" t="s">
        <v>7086</v>
      </c>
      <c r="F1729" s="80" t="s">
        <v>10626</v>
      </c>
      <c r="G1729" s="80" t="s">
        <v>9705</v>
      </c>
      <c r="H1729" s="80" t="s">
        <v>10627</v>
      </c>
      <c r="I1729" s="80" t="s">
        <v>9635</v>
      </c>
      <c r="K1729" s="80" t="s">
        <v>1820</v>
      </c>
      <c r="L1729" s="80" t="s">
        <v>1119</v>
      </c>
      <c r="M1729" s="80" t="s">
        <v>2998</v>
      </c>
      <c r="N1729" s="80" t="s">
        <v>3442</v>
      </c>
      <c r="O1729" s="80" t="s">
        <v>3910</v>
      </c>
      <c r="P1729" s="80" t="s">
        <v>5088</v>
      </c>
      <c r="Q1729" s="80" t="s">
        <v>5374</v>
      </c>
      <c r="R1729" s="80" t="s">
        <v>6585</v>
      </c>
      <c r="S1729" s="80" t="s">
        <v>1759</v>
      </c>
      <c r="T1729" s="80" t="s">
        <v>1757</v>
      </c>
      <c r="U1729" s="110">
        <v>10.75</v>
      </c>
      <c r="V1729" s="110">
        <v>64.5</v>
      </c>
      <c r="W1729" s="91">
        <v>4.6762499999999996</v>
      </c>
      <c r="X1729" s="91">
        <v>56.115000000000002</v>
      </c>
      <c r="Y1729" s="110" t="s">
        <v>14932</v>
      </c>
      <c r="Z1729" s="110" t="s">
        <v>1</v>
      </c>
      <c r="AB1729" s="133" t="s">
        <v>8295</v>
      </c>
      <c r="AC1729" s="133" t="s">
        <v>9396</v>
      </c>
      <c r="AD1729" s="133" t="s">
        <v>1757</v>
      </c>
      <c r="AE1729" s="79">
        <v>144</v>
      </c>
      <c r="AF1729" s="79" t="s">
        <v>11329</v>
      </c>
      <c r="AG1729" s="134">
        <v>0.78</v>
      </c>
      <c r="AH1729" s="134">
        <v>6.5</v>
      </c>
      <c r="AI1729" s="134">
        <v>8.85</v>
      </c>
      <c r="AJ1729" s="134">
        <v>0.187</v>
      </c>
      <c r="AK1729" s="134">
        <v>9.0500000000000007</v>
      </c>
      <c r="AL1729" s="134">
        <v>6.69</v>
      </c>
      <c r="AM1729" s="134">
        <v>6.29</v>
      </c>
      <c r="AN1729" s="134">
        <v>2.34</v>
      </c>
      <c r="AO1729" s="134">
        <v>0.22</v>
      </c>
      <c r="AP1729" s="134">
        <v>0.01</v>
      </c>
      <c r="AQ1729" s="134">
        <v>104</v>
      </c>
      <c r="AR1729" s="134">
        <v>8</v>
      </c>
      <c r="AS1729" s="134"/>
      <c r="AT1729" s="133" t="s">
        <v>9555</v>
      </c>
      <c r="AU1729" s="133" t="s">
        <v>7077</v>
      </c>
      <c r="AV1729" s="133" t="s">
        <v>9597</v>
      </c>
      <c r="AW1729" s="133" t="s">
        <v>9629</v>
      </c>
    </row>
    <row r="1730" spans="1:49" x14ac:dyDescent="0.25">
      <c r="A1730" s="80" t="s">
        <v>1779</v>
      </c>
      <c r="B1730" s="80" t="s">
        <v>1809</v>
      </c>
      <c r="C1730" s="80" t="s">
        <v>9918</v>
      </c>
      <c r="D1730" s="80" t="s">
        <v>9919</v>
      </c>
      <c r="E1730" s="80" t="s">
        <v>1788</v>
      </c>
      <c r="F1730" s="80" t="s">
        <v>9920</v>
      </c>
      <c r="G1730" s="80" t="s">
        <v>9677</v>
      </c>
      <c r="H1730" s="80" t="s">
        <v>9921</v>
      </c>
      <c r="I1730" s="80" t="s">
        <v>5377</v>
      </c>
      <c r="K1730" s="80" t="s">
        <v>12331</v>
      </c>
      <c r="L1730" s="80" t="s">
        <v>1660</v>
      </c>
      <c r="M1730" s="80" t="s">
        <v>3188</v>
      </c>
      <c r="N1730" s="80" t="s">
        <v>3471</v>
      </c>
      <c r="O1730" s="80" t="s">
        <v>3523</v>
      </c>
      <c r="P1730" s="80" t="s">
        <v>12520</v>
      </c>
      <c r="Q1730" s="80" t="s">
        <v>5374</v>
      </c>
      <c r="R1730" s="80" t="s">
        <v>6786</v>
      </c>
      <c r="S1730" s="80" t="s">
        <v>1760</v>
      </c>
      <c r="T1730" s="80" t="s">
        <v>1757</v>
      </c>
      <c r="U1730" s="110">
        <v>6.2</v>
      </c>
      <c r="V1730" s="110">
        <v>37.200000000000003</v>
      </c>
      <c r="W1730" s="91">
        <v>1.55</v>
      </c>
      <c r="X1730" s="91">
        <v>18.600000000000001</v>
      </c>
      <c r="Y1730" s="110" t="s">
        <v>7087</v>
      </c>
      <c r="Z1730" s="110" t="s">
        <v>1</v>
      </c>
      <c r="AB1730" s="133" t="s">
        <v>8496</v>
      </c>
      <c r="AC1730" s="133" t="s">
        <v>8496</v>
      </c>
      <c r="AD1730" s="133" t="s">
        <v>1759</v>
      </c>
      <c r="AE1730" s="79">
        <v>12</v>
      </c>
      <c r="AF1730" s="79" t="s">
        <v>11145</v>
      </c>
      <c r="AG1730" s="134">
        <v>0.75</v>
      </c>
      <c r="AH1730" s="134">
        <v>8.875</v>
      </c>
      <c r="AI1730" s="134">
        <v>8.875</v>
      </c>
      <c r="AJ1730" s="134">
        <v>0.22500000000000001</v>
      </c>
      <c r="AK1730" s="134">
        <v>9.2200000000000006</v>
      </c>
      <c r="AL1730" s="134">
        <v>7.97</v>
      </c>
      <c r="AM1730" s="134">
        <v>9.44</v>
      </c>
      <c r="AN1730" s="134">
        <v>3.1</v>
      </c>
      <c r="AO1730" s="134">
        <v>0.40100000000000002</v>
      </c>
      <c r="AP1730" s="134"/>
      <c r="AQ1730" s="134"/>
      <c r="AR1730" s="134"/>
      <c r="AS1730" s="134"/>
      <c r="AT1730" s="133" t="s">
        <v>1761</v>
      </c>
      <c r="AU1730" s="133" t="s">
        <v>7065</v>
      </c>
      <c r="AV1730" s="133" t="s">
        <v>9603</v>
      </c>
      <c r="AW1730" s="133" t="s">
        <v>9630</v>
      </c>
    </row>
    <row r="1731" spans="1:49" x14ac:dyDescent="0.25">
      <c r="A1731" s="80" t="s">
        <v>1779</v>
      </c>
      <c r="B1731" s="80" t="s">
        <v>1813</v>
      </c>
      <c r="C1731" s="80" t="s">
        <v>10229</v>
      </c>
      <c r="D1731" s="80" t="s">
        <v>10230</v>
      </c>
      <c r="E1731" s="80" t="s">
        <v>1767</v>
      </c>
      <c r="F1731" s="80" t="s">
        <v>9731</v>
      </c>
      <c r="G1731" s="80" t="s">
        <v>9668</v>
      </c>
      <c r="H1731" s="80" t="s">
        <v>9732</v>
      </c>
      <c r="I1731" s="80" t="s">
        <v>5377</v>
      </c>
      <c r="K1731" s="80" t="s">
        <v>12328</v>
      </c>
      <c r="L1731" s="80" t="s">
        <v>1386</v>
      </c>
      <c r="M1731" s="80" t="s">
        <v>2711</v>
      </c>
      <c r="N1731" s="80" t="s">
        <v>3432</v>
      </c>
      <c r="O1731" s="80" t="s">
        <v>3547</v>
      </c>
      <c r="P1731" s="80" t="s">
        <v>4816</v>
      </c>
      <c r="Q1731" s="80" t="s">
        <v>5374</v>
      </c>
      <c r="R1731" s="80" t="s">
        <v>6280</v>
      </c>
      <c r="S1731" s="80" t="s">
        <v>1765</v>
      </c>
      <c r="T1731" s="80" t="s">
        <v>1757</v>
      </c>
      <c r="U1731" s="110">
        <v>6.2</v>
      </c>
      <c r="V1731" s="110">
        <v>37.200000000000003</v>
      </c>
      <c r="W1731" s="91">
        <v>1.55</v>
      </c>
      <c r="X1731" s="91">
        <v>18.600000000000001</v>
      </c>
      <c r="Y1731" s="110" t="s">
        <v>7087</v>
      </c>
      <c r="Z1731" s="110" t="s">
        <v>1</v>
      </c>
      <c r="AB1731" s="133" t="s">
        <v>7990</v>
      </c>
      <c r="AC1731" s="133" t="s">
        <v>7990</v>
      </c>
      <c r="AD1731" s="133" t="s">
        <v>1759</v>
      </c>
      <c r="AE1731" s="79">
        <v>12</v>
      </c>
      <c r="AF1731" s="79" t="s">
        <v>11113</v>
      </c>
      <c r="AG1731" s="134">
        <v>0.625</v>
      </c>
      <c r="AH1731" s="134">
        <v>6.5</v>
      </c>
      <c r="AI1731" s="134">
        <v>6.5</v>
      </c>
      <c r="AJ1731" s="134">
        <v>0.13900000000000001</v>
      </c>
      <c r="AK1731" s="134">
        <v>10.845000000000001</v>
      </c>
      <c r="AL1731" s="134">
        <v>6.8449999999999998</v>
      </c>
      <c r="AM1731" s="134">
        <v>6.8150000000000004</v>
      </c>
      <c r="AN1731" s="134">
        <v>1.9610000000000001</v>
      </c>
      <c r="AO1731" s="134">
        <v>0.29299999999999998</v>
      </c>
      <c r="AP1731" s="134">
        <v>5.5E-2</v>
      </c>
      <c r="AQ1731" s="134">
        <v>12.875</v>
      </c>
      <c r="AR1731" s="134">
        <v>12.75</v>
      </c>
      <c r="AS1731" s="134">
        <v>8.9999999999999993E-3</v>
      </c>
      <c r="AT1731" s="133" t="s">
        <v>1761</v>
      </c>
      <c r="AU1731" s="133" t="s">
        <v>7077</v>
      </c>
      <c r="AV1731" s="133" t="s">
        <v>9601</v>
      </c>
      <c r="AW1731" s="133" t="s">
        <v>9630</v>
      </c>
    </row>
    <row r="1732" spans="1:49" x14ac:dyDescent="0.25">
      <c r="A1732" s="80" t="s">
        <v>1800</v>
      </c>
      <c r="B1732" s="80" t="s">
        <v>1813</v>
      </c>
      <c r="C1732" s="80" t="s">
        <v>10231</v>
      </c>
      <c r="D1732" s="80" t="s">
        <v>10232</v>
      </c>
      <c r="E1732" s="80" t="s">
        <v>1767</v>
      </c>
      <c r="F1732" s="80" t="s">
        <v>9743</v>
      </c>
      <c r="G1732" s="80" t="s">
        <v>9744</v>
      </c>
      <c r="H1732" s="80" t="s">
        <v>9732</v>
      </c>
      <c r="I1732" s="80" t="s">
        <v>5377</v>
      </c>
      <c r="K1732" s="80" t="s">
        <v>12328</v>
      </c>
      <c r="L1732" s="80" t="s">
        <v>1238</v>
      </c>
      <c r="M1732" s="80" t="s">
        <v>3024</v>
      </c>
      <c r="N1732" s="80" t="s">
        <v>3457</v>
      </c>
      <c r="O1732" s="80" t="s">
        <v>3537</v>
      </c>
      <c r="P1732" s="80" t="s">
        <v>5110</v>
      </c>
      <c r="Q1732" s="80" t="s">
        <v>5374</v>
      </c>
      <c r="R1732" s="80" t="s">
        <v>6611</v>
      </c>
      <c r="S1732" s="80" t="s">
        <v>1765</v>
      </c>
      <c r="T1732" s="80" t="s">
        <v>1757</v>
      </c>
      <c r="U1732" s="110">
        <v>5.05</v>
      </c>
      <c r="V1732" s="110">
        <v>30.3</v>
      </c>
      <c r="W1732" s="91">
        <v>1.2625</v>
      </c>
      <c r="X1732" s="91">
        <v>15.15</v>
      </c>
      <c r="Y1732" s="110" t="s">
        <v>7087</v>
      </c>
      <c r="Z1732" s="110" t="s">
        <v>1</v>
      </c>
      <c r="AB1732" s="133" t="s">
        <v>8321</v>
      </c>
      <c r="AC1732" s="133" t="s">
        <v>8321</v>
      </c>
      <c r="AD1732" s="133" t="s">
        <v>1759</v>
      </c>
      <c r="AE1732" s="79">
        <v>12</v>
      </c>
      <c r="AF1732" s="79" t="s">
        <v>11127</v>
      </c>
      <c r="AG1732" s="134">
        <v>0.625</v>
      </c>
      <c r="AH1732" s="134">
        <v>5</v>
      </c>
      <c r="AI1732" s="134">
        <v>5</v>
      </c>
      <c r="AJ1732" s="134">
        <v>0.09</v>
      </c>
      <c r="AK1732" s="134">
        <v>10.125</v>
      </c>
      <c r="AL1732" s="134">
        <v>5.375</v>
      </c>
      <c r="AM1732" s="134">
        <v>5.5</v>
      </c>
      <c r="AN1732" s="134">
        <v>1.25</v>
      </c>
      <c r="AO1732" s="134">
        <v>0.17299999999999999</v>
      </c>
      <c r="AP1732" s="134">
        <v>5.5E-2</v>
      </c>
      <c r="AQ1732" s="134">
        <v>10</v>
      </c>
      <c r="AR1732" s="134">
        <v>10</v>
      </c>
      <c r="AS1732" s="134">
        <v>6.0000000000000001E-3</v>
      </c>
      <c r="AT1732" s="133" t="s">
        <v>1768</v>
      </c>
      <c r="AU1732" s="133" t="s">
        <v>1760</v>
      </c>
      <c r="AV1732" s="133" t="s">
        <v>9601</v>
      </c>
      <c r="AW1732" s="133" t="s">
        <v>9630</v>
      </c>
    </row>
    <row r="1733" spans="1:49" x14ac:dyDescent="0.25">
      <c r="A1733" s="80" t="s">
        <v>1779</v>
      </c>
      <c r="B1733" s="80" t="s">
        <v>1809</v>
      </c>
      <c r="C1733" s="80" t="s">
        <v>10394</v>
      </c>
      <c r="D1733" s="80" t="s">
        <v>10395</v>
      </c>
      <c r="E1733" s="80" t="s">
        <v>7086</v>
      </c>
      <c r="F1733" s="80" t="s">
        <v>10396</v>
      </c>
      <c r="G1733" s="80" t="s">
        <v>9714</v>
      </c>
      <c r="H1733" s="80" t="s">
        <v>10397</v>
      </c>
      <c r="I1733" s="80" t="s">
        <v>9635</v>
      </c>
      <c r="K1733" s="80" t="s">
        <v>1820</v>
      </c>
      <c r="L1733" s="80" t="s">
        <v>1121</v>
      </c>
      <c r="M1733" s="80" t="s">
        <v>3001</v>
      </c>
      <c r="N1733" s="80" t="s">
        <v>3442</v>
      </c>
      <c r="O1733" s="80" t="s">
        <v>3896</v>
      </c>
      <c r="P1733" s="80" t="s">
        <v>5091</v>
      </c>
      <c r="Q1733" s="80" t="s">
        <v>5374</v>
      </c>
      <c r="R1733" s="80" t="s">
        <v>6588</v>
      </c>
      <c r="S1733" s="80" t="s">
        <v>1759</v>
      </c>
      <c r="T1733" s="80" t="s">
        <v>1767</v>
      </c>
      <c r="U1733" s="110">
        <v>7.7</v>
      </c>
      <c r="V1733" s="110">
        <v>38.5</v>
      </c>
      <c r="W1733" s="91">
        <v>3.3494999999999999</v>
      </c>
      <c r="X1733" s="91">
        <v>33.494999999999997</v>
      </c>
      <c r="Y1733" s="110" t="s">
        <v>14932</v>
      </c>
      <c r="Z1733" s="110" t="s">
        <v>1</v>
      </c>
      <c r="AB1733" s="133" t="s">
        <v>8298</v>
      </c>
      <c r="AC1733" s="133" t="s">
        <v>9397</v>
      </c>
      <c r="AD1733" s="133" t="s">
        <v>1763</v>
      </c>
      <c r="AE1733" s="79">
        <v>200</v>
      </c>
      <c r="AF1733" s="79" t="s">
        <v>11342</v>
      </c>
      <c r="AG1733" s="134">
        <v>0.12</v>
      </c>
      <c r="AH1733" s="134">
        <v>5.5</v>
      </c>
      <c r="AI1733" s="134">
        <v>9</v>
      </c>
      <c r="AJ1733" s="134">
        <v>0.14399999999999999</v>
      </c>
      <c r="AK1733" s="134">
        <v>1.2</v>
      </c>
      <c r="AL1733" s="134">
        <v>5.7</v>
      </c>
      <c r="AM1733" s="134">
        <v>9.1999999999999993</v>
      </c>
      <c r="AN1733" s="134">
        <v>1.5</v>
      </c>
      <c r="AO1733" s="134">
        <v>3.5999999999999997E-2</v>
      </c>
      <c r="AP1733" s="134">
        <v>1E-3</v>
      </c>
      <c r="AQ1733" s="134">
        <v>15.5</v>
      </c>
      <c r="AR1733" s="134">
        <v>32.5</v>
      </c>
      <c r="AS1733" s="134"/>
      <c r="AT1733" s="133" t="s">
        <v>9591</v>
      </c>
      <c r="AU1733" s="133" t="s">
        <v>7065</v>
      </c>
      <c r="AV1733" s="133" t="s">
        <v>9606</v>
      </c>
      <c r="AW1733" s="133" t="s">
        <v>9629</v>
      </c>
    </row>
    <row r="1734" spans="1:49" x14ac:dyDescent="0.25">
      <c r="A1734" s="80" t="s">
        <v>1779</v>
      </c>
      <c r="B1734" s="80" t="s">
        <v>1809</v>
      </c>
      <c r="C1734" s="80" t="s">
        <v>9692</v>
      </c>
      <c r="D1734" s="80" t="s">
        <v>9693</v>
      </c>
      <c r="E1734" s="80" t="s">
        <v>1788</v>
      </c>
      <c r="F1734" s="80" t="s">
        <v>9694</v>
      </c>
      <c r="G1734" s="80" t="s">
        <v>9695</v>
      </c>
      <c r="H1734" s="80" t="s">
        <v>9696</v>
      </c>
      <c r="I1734" s="80" t="s">
        <v>5377</v>
      </c>
      <c r="K1734" s="80" t="s">
        <v>12331</v>
      </c>
      <c r="L1734" s="80" t="s">
        <v>1661</v>
      </c>
      <c r="M1734" s="80" t="s">
        <v>3189</v>
      </c>
      <c r="N1734" s="80" t="s">
        <v>3471</v>
      </c>
      <c r="O1734" s="80" t="s">
        <v>3527</v>
      </c>
      <c r="P1734" s="80" t="s">
        <v>12523</v>
      </c>
      <c r="Q1734" s="80" t="s">
        <v>5374</v>
      </c>
      <c r="R1734" s="80" t="s">
        <v>6787</v>
      </c>
      <c r="S1734" s="80" t="s">
        <v>1760</v>
      </c>
      <c r="T1734" s="80" t="s">
        <v>1757</v>
      </c>
      <c r="U1734" s="110">
        <v>5</v>
      </c>
      <c r="V1734" s="110">
        <v>30</v>
      </c>
      <c r="W1734" s="91">
        <v>1.25</v>
      </c>
      <c r="X1734" s="91">
        <v>15</v>
      </c>
      <c r="Y1734" s="110" t="s">
        <v>7087</v>
      </c>
      <c r="Z1734" s="110" t="s">
        <v>1</v>
      </c>
      <c r="AB1734" s="133" t="s">
        <v>8497</v>
      </c>
      <c r="AC1734" s="133" t="s">
        <v>8497</v>
      </c>
      <c r="AD1734" s="133" t="s">
        <v>1759</v>
      </c>
      <c r="AE1734" s="79">
        <v>12</v>
      </c>
      <c r="AF1734" s="79" t="s">
        <v>11091</v>
      </c>
      <c r="AG1734" s="134">
        <v>0.625</v>
      </c>
      <c r="AH1734" s="134">
        <v>6.875</v>
      </c>
      <c r="AI1734" s="134">
        <v>6.875</v>
      </c>
      <c r="AJ1734" s="134">
        <v>0.13100000000000001</v>
      </c>
      <c r="AK1734" s="134">
        <v>7.22</v>
      </c>
      <c r="AL1734" s="134">
        <v>6.8449999999999998</v>
      </c>
      <c r="AM1734" s="134">
        <v>7.44</v>
      </c>
      <c r="AN1734" s="134">
        <v>1.782</v>
      </c>
      <c r="AO1734" s="134">
        <v>0.21299999999999999</v>
      </c>
      <c r="AP1734" s="134"/>
      <c r="AQ1734" s="134"/>
      <c r="AR1734" s="134"/>
      <c r="AS1734" s="134"/>
      <c r="AT1734" s="133" t="s">
        <v>9573</v>
      </c>
      <c r="AU1734" s="133" t="s">
        <v>1758</v>
      </c>
      <c r="AV1734" s="133" t="s">
        <v>9603</v>
      </c>
      <c r="AW1734" s="133" t="s">
        <v>9630</v>
      </c>
    </row>
    <row r="1735" spans="1:49" x14ac:dyDescent="0.25">
      <c r="A1735" s="80" t="s">
        <v>1779</v>
      </c>
      <c r="B1735" s="80" t="s">
        <v>1813</v>
      </c>
      <c r="C1735" s="80" t="s">
        <v>10227</v>
      </c>
      <c r="D1735" s="80" t="s">
        <v>10228</v>
      </c>
      <c r="E1735" s="80" t="s">
        <v>1767</v>
      </c>
      <c r="F1735" s="80" t="s">
        <v>9694</v>
      </c>
      <c r="G1735" s="80" t="s">
        <v>9695</v>
      </c>
      <c r="H1735" s="80" t="s">
        <v>9696</v>
      </c>
      <c r="I1735" s="80" t="s">
        <v>5377</v>
      </c>
      <c r="K1735" s="80" t="s">
        <v>12328</v>
      </c>
      <c r="L1735" s="80" t="s">
        <v>866</v>
      </c>
      <c r="M1735" s="80" t="s">
        <v>2715</v>
      </c>
      <c r="N1735" s="80" t="s">
        <v>3432</v>
      </c>
      <c r="O1735" s="80" t="s">
        <v>3527</v>
      </c>
      <c r="P1735" s="80" t="s">
        <v>4820</v>
      </c>
      <c r="Q1735" s="80" t="s">
        <v>5374</v>
      </c>
      <c r="R1735" s="80" t="s">
        <v>6284</v>
      </c>
      <c r="S1735" s="80" t="s">
        <v>1760</v>
      </c>
      <c r="T1735" s="80" t="s">
        <v>1757</v>
      </c>
      <c r="U1735" s="110">
        <v>5</v>
      </c>
      <c r="V1735" s="110">
        <v>30</v>
      </c>
      <c r="W1735" s="91">
        <v>1.25</v>
      </c>
      <c r="X1735" s="91">
        <v>15</v>
      </c>
      <c r="Y1735" s="110" t="s">
        <v>7087</v>
      </c>
      <c r="Z1735" s="110" t="s">
        <v>1</v>
      </c>
      <c r="AB1735" s="133" t="s">
        <v>7994</v>
      </c>
      <c r="AC1735" s="133" t="s">
        <v>7994</v>
      </c>
      <c r="AD1735" s="133" t="s">
        <v>1759</v>
      </c>
      <c r="AE1735" s="79">
        <v>12</v>
      </c>
      <c r="AF1735" s="79" t="s">
        <v>11091</v>
      </c>
      <c r="AG1735" s="134">
        <v>0.625</v>
      </c>
      <c r="AH1735" s="134">
        <v>6.875</v>
      </c>
      <c r="AI1735" s="134">
        <v>6.875</v>
      </c>
      <c r="AJ1735" s="134">
        <v>0.13100000000000001</v>
      </c>
      <c r="AK1735" s="134">
        <v>7.22</v>
      </c>
      <c r="AL1735" s="134">
        <v>6.8449999999999998</v>
      </c>
      <c r="AM1735" s="134">
        <v>7.44</v>
      </c>
      <c r="AN1735" s="134">
        <v>1.782</v>
      </c>
      <c r="AO1735" s="134">
        <v>0.21299999999999999</v>
      </c>
      <c r="AP1735" s="134">
        <v>0.5</v>
      </c>
      <c r="AQ1735" s="134">
        <v>6.75</v>
      </c>
      <c r="AR1735" s="134">
        <v>6.75</v>
      </c>
      <c r="AS1735" s="134">
        <v>1.6E-2</v>
      </c>
      <c r="AT1735" s="133" t="s">
        <v>9573</v>
      </c>
      <c r="AU1735" s="133" t="s">
        <v>1758</v>
      </c>
      <c r="AV1735" s="133" t="s">
        <v>9603</v>
      </c>
      <c r="AW1735" s="133" t="s">
        <v>9630</v>
      </c>
    </row>
    <row r="1736" spans="1:49" x14ac:dyDescent="0.25">
      <c r="A1736" s="80" t="s">
        <v>1779</v>
      </c>
      <c r="B1736" s="80" t="s">
        <v>1809</v>
      </c>
      <c r="C1736" s="80" t="s">
        <v>9780</v>
      </c>
      <c r="D1736" s="80" t="s">
        <v>9730</v>
      </c>
      <c r="E1736" s="80" t="s">
        <v>1788</v>
      </c>
      <c r="F1736" s="80" t="s">
        <v>9731</v>
      </c>
      <c r="G1736" s="80" t="s">
        <v>9668</v>
      </c>
      <c r="H1736" s="80" t="s">
        <v>9732</v>
      </c>
      <c r="I1736" s="80" t="s">
        <v>5377</v>
      </c>
      <c r="K1736" s="80" t="s">
        <v>12331</v>
      </c>
      <c r="L1736" s="80" t="s">
        <v>1662</v>
      </c>
      <c r="M1736" s="80" t="s">
        <v>3190</v>
      </c>
      <c r="N1736" s="80" t="s">
        <v>3471</v>
      </c>
      <c r="O1736" s="80" t="s">
        <v>3847</v>
      </c>
      <c r="P1736" s="80" t="s">
        <v>12526</v>
      </c>
      <c r="Q1736" s="80" t="s">
        <v>5374</v>
      </c>
      <c r="R1736" s="80" t="s">
        <v>6788</v>
      </c>
      <c r="S1736" s="80" t="s">
        <v>1765</v>
      </c>
      <c r="T1736" s="80" t="s">
        <v>1757</v>
      </c>
      <c r="U1736" s="110">
        <v>6.2</v>
      </c>
      <c r="V1736" s="110">
        <v>37.200000000000003</v>
      </c>
      <c r="W1736" s="91">
        <v>1.55</v>
      </c>
      <c r="X1736" s="91">
        <v>18.600000000000001</v>
      </c>
      <c r="Y1736" s="110" t="s">
        <v>7087</v>
      </c>
      <c r="Z1736" s="110" t="s">
        <v>1</v>
      </c>
      <c r="AB1736" s="133" t="s">
        <v>8498</v>
      </c>
      <c r="AC1736" s="133" t="s">
        <v>8498</v>
      </c>
      <c r="AD1736" s="133" t="s">
        <v>1759</v>
      </c>
      <c r="AE1736" s="79">
        <v>12</v>
      </c>
      <c r="AF1736" s="79" t="s">
        <v>11113</v>
      </c>
      <c r="AG1736" s="134">
        <v>0.625</v>
      </c>
      <c r="AH1736" s="134">
        <v>6.5</v>
      </c>
      <c r="AI1736" s="134">
        <v>6.5</v>
      </c>
      <c r="AJ1736" s="134">
        <v>0.13900000000000001</v>
      </c>
      <c r="AK1736" s="134">
        <v>10.845000000000001</v>
      </c>
      <c r="AL1736" s="134">
        <v>6.8449999999999998</v>
      </c>
      <c r="AM1736" s="134">
        <v>6.8150000000000004</v>
      </c>
      <c r="AN1736" s="134">
        <v>1.9610000000000001</v>
      </c>
      <c r="AO1736" s="134">
        <v>0.29299999999999998</v>
      </c>
      <c r="AP1736" s="134">
        <v>5.5E-2</v>
      </c>
      <c r="AQ1736" s="134">
        <v>12.875</v>
      </c>
      <c r="AR1736" s="134">
        <v>12.75</v>
      </c>
      <c r="AS1736" s="134">
        <v>8.9999999999999993E-3</v>
      </c>
      <c r="AT1736" s="133" t="s">
        <v>1761</v>
      </c>
      <c r="AU1736" s="133" t="s">
        <v>7077</v>
      </c>
      <c r="AV1736" s="133" t="s">
        <v>9601</v>
      </c>
      <c r="AW1736" s="133" t="s">
        <v>9630</v>
      </c>
    </row>
    <row r="1737" spans="1:49" x14ac:dyDescent="0.25">
      <c r="A1737" s="80" t="s">
        <v>1779</v>
      </c>
      <c r="B1737" s="80" t="s">
        <v>1809</v>
      </c>
      <c r="C1737" s="80" t="s">
        <v>1783</v>
      </c>
      <c r="D1737" s="80" t="s">
        <v>10318</v>
      </c>
      <c r="E1737" s="80" t="s">
        <v>7086</v>
      </c>
      <c r="F1737" s="80" t="s">
        <v>10319</v>
      </c>
      <c r="G1737" s="80" t="s">
        <v>9797</v>
      </c>
      <c r="H1737" s="80" t="s">
        <v>10320</v>
      </c>
      <c r="I1737" s="80" t="s">
        <v>9635</v>
      </c>
      <c r="K1737" s="80" t="s">
        <v>1820</v>
      </c>
      <c r="L1737" s="80" t="s">
        <v>1215</v>
      </c>
      <c r="M1737" s="80" t="s">
        <v>3004</v>
      </c>
      <c r="N1737" s="80" t="s">
        <v>3442</v>
      </c>
      <c r="O1737" s="80" t="s">
        <v>3843</v>
      </c>
      <c r="P1737" s="80" t="s">
        <v>5094</v>
      </c>
      <c r="Q1737" s="80" t="s">
        <v>5374</v>
      </c>
      <c r="R1737" s="80" t="s">
        <v>6591</v>
      </c>
      <c r="S1737" s="80" t="s">
        <v>1759</v>
      </c>
      <c r="T1737" s="80" t="s">
        <v>1758</v>
      </c>
      <c r="U1737" s="110">
        <v>9.4499999999999993</v>
      </c>
      <c r="V1737" s="110">
        <v>28.35</v>
      </c>
      <c r="W1737" s="91">
        <v>4.1107500000000003</v>
      </c>
      <c r="X1737" s="91">
        <v>24.6645</v>
      </c>
      <c r="Y1737" s="110" t="s">
        <v>14932</v>
      </c>
      <c r="Z1737" s="110" t="s">
        <v>1</v>
      </c>
      <c r="AB1737" s="133" t="s">
        <v>8301</v>
      </c>
      <c r="AC1737" s="133" t="s">
        <v>9399</v>
      </c>
      <c r="AD1737" s="133" t="s">
        <v>1757</v>
      </c>
      <c r="AE1737" s="79">
        <v>72</v>
      </c>
      <c r="AF1737" s="79" t="s">
        <v>11306</v>
      </c>
      <c r="AG1737" s="134">
        <v>0.19</v>
      </c>
      <c r="AH1737" s="134">
        <v>9.84</v>
      </c>
      <c r="AI1737" s="134">
        <v>13.39</v>
      </c>
      <c r="AJ1737" s="134">
        <v>0.31</v>
      </c>
      <c r="AK1737" s="134">
        <v>13.78</v>
      </c>
      <c r="AL1737" s="134">
        <v>10.5</v>
      </c>
      <c r="AM1737" s="134">
        <v>1.18</v>
      </c>
      <c r="AN1737" s="134">
        <v>1.94</v>
      </c>
      <c r="AO1737" s="134">
        <v>9.9000000000000005E-2</v>
      </c>
      <c r="AP1737" s="134"/>
      <c r="AQ1737" s="134"/>
      <c r="AR1737" s="134"/>
      <c r="AS1737" s="134"/>
      <c r="AT1737" s="133" t="s">
        <v>7070</v>
      </c>
      <c r="AU1737" s="133" t="s">
        <v>1772</v>
      </c>
      <c r="AV1737" s="133" t="s">
        <v>9597</v>
      </c>
      <c r="AW1737" s="133" t="s">
        <v>9629</v>
      </c>
    </row>
    <row r="1738" spans="1:49" x14ac:dyDescent="0.25">
      <c r="A1738" s="80" t="s">
        <v>1800</v>
      </c>
      <c r="B1738" s="80" t="s">
        <v>1813</v>
      </c>
      <c r="C1738" s="80" t="s">
        <v>10229</v>
      </c>
      <c r="D1738" s="80" t="s">
        <v>10230</v>
      </c>
      <c r="E1738" s="80" t="s">
        <v>1767</v>
      </c>
      <c r="F1738" s="80" t="s">
        <v>9731</v>
      </c>
      <c r="G1738" s="80" t="s">
        <v>9668</v>
      </c>
      <c r="H1738" s="80" t="s">
        <v>9732</v>
      </c>
      <c r="I1738" s="80" t="s">
        <v>5377</v>
      </c>
      <c r="K1738" s="80" t="s">
        <v>12328</v>
      </c>
      <c r="L1738" s="80" t="s">
        <v>1240</v>
      </c>
      <c r="M1738" s="80" t="s">
        <v>3025</v>
      </c>
      <c r="N1738" s="80" t="s">
        <v>3457</v>
      </c>
      <c r="O1738" s="80" t="s">
        <v>3547</v>
      </c>
      <c r="P1738" s="80" t="s">
        <v>5111</v>
      </c>
      <c r="Q1738" s="80" t="s">
        <v>5374</v>
      </c>
      <c r="R1738" s="80" t="s">
        <v>6612</v>
      </c>
      <c r="S1738" s="80" t="s">
        <v>1765</v>
      </c>
      <c r="T1738" s="80" t="s">
        <v>1757</v>
      </c>
      <c r="U1738" s="110">
        <v>6.2</v>
      </c>
      <c r="V1738" s="110">
        <v>37.200000000000003</v>
      </c>
      <c r="W1738" s="91">
        <v>1.55</v>
      </c>
      <c r="X1738" s="91">
        <v>18.600000000000001</v>
      </c>
      <c r="Y1738" s="110" t="s">
        <v>7087</v>
      </c>
      <c r="Z1738" s="110" t="s">
        <v>1</v>
      </c>
      <c r="AB1738" s="133" t="s">
        <v>8322</v>
      </c>
      <c r="AC1738" s="133" t="s">
        <v>8322</v>
      </c>
      <c r="AD1738" s="133" t="s">
        <v>1759</v>
      </c>
      <c r="AE1738" s="79">
        <v>12</v>
      </c>
      <c r="AF1738" s="79" t="s">
        <v>11113</v>
      </c>
      <c r="AG1738" s="134">
        <v>0.625</v>
      </c>
      <c r="AH1738" s="134">
        <v>6.5</v>
      </c>
      <c r="AI1738" s="134">
        <v>6.5</v>
      </c>
      <c r="AJ1738" s="134">
        <v>0.13900000000000001</v>
      </c>
      <c r="AK1738" s="134">
        <v>10.845000000000001</v>
      </c>
      <c r="AL1738" s="134">
        <v>6.8449999999999998</v>
      </c>
      <c r="AM1738" s="134">
        <v>6.8150000000000004</v>
      </c>
      <c r="AN1738" s="134">
        <v>1.9610000000000001</v>
      </c>
      <c r="AO1738" s="134">
        <v>0.29299999999999998</v>
      </c>
      <c r="AP1738" s="134">
        <v>5.5E-2</v>
      </c>
      <c r="AQ1738" s="134">
        <v>12.875</v>
      </c>
      <c r="AR1738" s="134">
        <v>12.75</v>
      </c>
      <c r="AS1738" s="134">
        <v>8.9999999999999993E-3</v>
      </c>
      <c r="AT1738" s="133" t="s">
        <v>1761</v>
      </c>
      <c r="AU1738" s="133" t="s">
        <v>7077</v>
      </c>
      <c r="AV1738" s="133" t="s">
        <v>9601</v>
      </c>
      <c r="AW1738" s="133" t="s">
        <v>9630</v>
      </c>
    </row>
    <row r="1739" spans="1:49" x14ac:dyDescent="0.25">
      <c r="A1739" s="80" t="s">
        <v>1779</v>
      </c>
      <c r="B1739" s="80" t="s">
        <v>1813</v>
      </c>
      <c r="C1739" s="80" t="s">
        <v>10225</v>
      </c>
      <c r="D1739" s="80" t="s">
        <v>10226</v>
      </c>
      <c r="E1739" s="80" t="s">
        <v>1767</v>
      </c>
      <c r="F1739" s="80" t="s">
        <v>9920</v>
      </c>
      <c r="G1739" s="80" t="s">
        <v>9677</v>
      </c>
      <c r="H1739" s="80" t="s">
        <v>9921</v>
      </c>
      <c r="I1739" s="80" t="s">
        <v>5377</v>
      </c>
      <c r="K1739" s="80" t="s">
        <v>12328</v>
      </c>
      <c r="L1739" s="80" t="s">
        <v>669</v>
      </c>
      <c r="M1739" s="80" t="s">
        <v>2719</v>
      </c>
      <c r="N1739" s="80" t="s">
        <v>3432</v>
      </c>
      <c r="O1739" s="80" t="s">
        <v>3523</v>
      </c>
      <c r="P1739" s="80" t="s">
        <v>4824</v>
      </c>
      <c r="Q1739" s="80" t="s">
        <v>5374</v>
      </c>
      <c r="R1739" s="80" t="s">
        <v>6288</v>
      </c>
      <c r="S1739" s="80" t="s">
        <v>1760</v>
      </c>
      <c r="T1739" s="80" t="s">
        <v>1757</v>
      </c>
      <c r="U1739" s="110">
        <v>6.2</v>
      </c>
      <c r="V1739" s="110">
        <v>37.200000000000003</v>
      </c>
      <c r="W1739" s="91">
        <v>1.55</v>
      </c>
      <c r="X1739" s="91">
        <v>18.600000000000001</v>
      </c>
      <c r="Y1739" s="110" t="s">
        <v>7087</v>
      </c>
      <c r="Z1739" s="110" t="s">
        <v>1</v>
      </c>
      <c r="AB1739" s="133" t="s">
        <v>7998</v>
      </c>
      <c r="AC1739" s="133" t="s">
        <v>7998</v>
      </c>
      <c r="AD1739" s="133" t="s">
        <v>1759</v>
      </c>
      <c r="AE1739" s="79">
        <v>12</v>
      </c>
      <c r="AF1739" s="79" t="s">
        <v>11145</v>
      </c>
      <c r="AG1739" s="134">
        <v>0.75</v>
      </c>
      <c r="AH1739" s="134">
        <v>8.875</v>
      </c>
      <c r="AI1739" s="134">
        <v>8.875</v>
      </c>
      <c r="AJ1739" s="134">
        <v>0.22500000000000001</v>
      </c>
      <c r="AK1739" s="134">
        <v>9.2200000000000006</v>
      </c>
      <c r="AL1739" s="134">
        <v>7.97</v>
      </c>
      <c r="AM1739" s="134">
        <v>9.44</v>
      </c>
      <c r="AN1739" s="134">
        <v>3.1</v>
      </c>
      <c r="AO1739" s="134">
        <v>0.40100000000000002</v>
      </c>
      <c r="AP1739" s="134">
        <v>0.5</v>
      </c>
      <c r="AQ1739" s="134">
        <v>8.75</v>
      </c>
      <c r="AR1739" s="134">
        <v>8.75</v>
      </c>
      <c r="AS1739" s="134">
        <v>0.03</v>
      </c>
      <c r="AT1739" s="133" t="s">
        <v>1761</v>
      </c>
      <c r="AU1739" s="133" t="s">
        <v>7065</v>
      </c>
      <c r="AV1739" s="133" t="s">
        <v>9603</v>
      </c>
      <c r="AW1739" s="133" t="s">
        <v>9630</v>
      </c>
    </row>
    <row r="1740" spans="1:49" x14ac:dyDescent="0.25">
      <c r="A1740" s="80" t="s">
        <v>1779</v>
      </c>
      <c r="B1740" s="80" t="s">
        <v>1809</v>
      </c>
      <c r="C1740" s="80" t="s">
        <v>9564</v>
      </c>
      <c r="D1740" s="80" t="s">
        <v>9742</v>
      </c>
      <c r="E1740" s="80" t="s">
        <v>1788</v>
      </c>
      <c r="F1740" s="80" t="s">
        <v>9743</v>
      </c>
      <c r="G1740" s="80" t="s">
        <v>9744</v>
      </c>
      <c r="H1740" s="80" t="s">
        <v>9732</v>
      </c>
      <c r="I1740" s="80" t="s">
        <v>5377</v>
      </c>
      <c r="K1740" s="80" t="s">
        <v>12331</v>
      </c>
      <c r="L1740" s="80" t="s">
        <v>1663</v>
      </c>
      <c r="M1740" s="80" t="s">
        <v>12529</v>
      </c>
      <c r="N1740" s="80" t="s">
        <v>3471</v>
      </c>
      <c r="O1740" s="80" t="s">
        <v>3537</v>
      </c>
      <c r="P1740" s="80" t="s">
        <v>12530</v>
      </c>
      <c r="Q1740" s="80" t="s">
        <v>5374</v>
      </c>
      <c r="R1740" s="80" t="s">
        <v>6789</v>
      </c>
      <c r="S1740" s="80" t="s">
        <v>1765</v>
      </c>
      <c r="T1740" s="80" t="s">
        <v>1757</v>
      </c>
      <c r="U1740" s="110">
        <v>5.05</v>
      </c>
      <c r="V1740" s="110">
        <v>30.3</v>
      </c>
      <c r="W1740" s="91">
        <v>1.2625</v>
      </c>
      <c r="X1740" s="91">
        <v>15.15</v>
      </c>
      <c r="Y1740" s="110" t="s">
        <v>7087</v>
      </c>
      <c r="Z1740" s="110" t="s">
        <v>1</v>
      </c>
      <c r="AB1740" s="133" t="s">
        <v>8499</v>
      </c>
      <c r="AC1740" s="133" t="s">
        <v>8499</v>
      </c>
      <c r="AD1740" s="133" t="s">
        <v>1759</v>
      </c>
      <c r="AE1740" s="79">
        <v>12</v>
      </c>
      <c r="AF1740" s="79" t="s">
        <v>11127</v>
      </c>
      <c r="AG1740" s="134">
        <v>0.625</v>
      </c>
      <c r="AH1740" s="134">
        <v>5</v>
      </c>
      <c r="AI1740" s="134">
        <v>5</v>
      </c>
      <c r="AJ1740" s="134">
        <v>0.09</v>
      </c>
      <c r="AK1740" s="134">
        <v>10.125</v>
      </c>
      <c r="AL1740" s="134">
        <v>5.375</v>
      </c>
      <c r="AM1740" s="134">
        <v>5.5</v>
      </c>
      <c r="AN1740" s="134">
        <v>1.25</v>
      </c>
      <c r="AO1740" s="134">
        <v>0.17299999999999999</v>
      </c>
      <c r="AP1740" s="134">
        <v>5.5E-2</v>
      </c>
      <c r="AQ1740" s="134">
        <v>10</v>
      </c>
      <c r="AR1740" s="134">
        <v>10</v>
      </c>
      <c r="AS1740" s="134">
        <v>6.0000000000000001E-3</v>
      </c>
      <c r="AT1740" s="133" t="s">
        <v>1768</v>
      </c>
      <c r="AU1740" s="133" t="s">
        <v>1760</v>
      </c>
      <c r="AV1740" s="133" t="s">
        <v>9601</v>
      </c>
      <c r="AW1740" s="133" t="s">
        <v>9630</v>
      </c>
    </row>
    <row r="1741" spans="1:49" x14ac:dyDescent="0.25">
      <c r="A1741" s="80" t="s">
        <v>1779</v>
      </c>
      <c r="B1741" s="80" t="s">
        <v>1809</v>
      </c>
      <c r="C1741" s="80" t="s">
        <v>10581</v>
      </c>
      <c r="D1741" s="80" t="s">
        <v>10582</v>
      </c>
      <c r="E1741" s="80" t="s">
        <v>1787</v>
      </c>
      <c r="F1741" s="80" t="s">
        <v>10583</v>
      </c>
      <c r="G1741" s="80" t="s">
        <v>9947</v>
      </c>
      <c r="H1741" s="80" t="s">
        <v>10584</v>
      </c>
      <c r="I1741" s="80" t="s">
        <v>9635</v>
      </c>
      <c r="K1741" s="80" t="s">
        <v>1820</v>
      </c>
      <c r="L1741" s="80" t="s">
        <v>781</v>
      </c>
      <c r="M1741" s="80" t="s">
        <v>3007</v>
      </c>
      <c r="N1741" s="80" t="s">
        <v>3442</v>
      </c>
      <c r="O1741" s="80" t="s">
        <v>3846</v>
      </c>
      <c r="P1741" s="80" t="s">
        <v>5097</v>
      </c>
      <c r="Q1741" s="80" t="s">
        <v>5374</v>
      </c>
      <c r="R1741" s="80" t="s">
        <v>6594</v>
      </c>
      <c r="S1741" s="80" t="s">
        <v>1760</v>
      </c>
      <c r="T1741" s="80" t="s">
        <v>1757</v>
      </c>
      <c r="U1741" s="110">
        <v>4.9000000000000004</v>
      </c>
      <c r="V1741" s="110">
        <v>29.4</v>
      </c>
      <c r="W1741" s="91">
        <v>1.8374999999999999</v>
      </c>
      <c r="X1741" s="91">
        <v>22.05</v>
      </c>
      <c r="Y1741" s="110" t="s">
        <v>7087</v>
      </c>
      <c r="Z1741" s="110" t="s">
        <v>1</v>
      </c>
      <c r="AB1741" s="133" t="s">
        <v>8304</v>
      </c>
      <c r="AC1741" s="133" t="s">
        <v>9401</v>
      </c>
      <c r="AD1741" s="133" t="s">
        <v>1757</v>
      </c>
      <c r="AE1741" s="79">
        <v>144</v>
      </c>
      <c r="AF1741" s="79" t="s">
        <v>11288</v>
      </c>
      <c r="AG1741" s="134">
        <v>0.125</v>
      </c>
      <c r="AH1741" s="134">
        <v>6.75</v>
      </c>
      <c r="AI1741" s="134">
        <v>11</v>
      </c>
      <c r="AJ1741" s="134">
        <v>0.11799999999999999</v>
      </c>
      <c r="AK1741" s="134">
        <v>11</v>
      </c>
      <c r="AL1741" s="134">
        <v>7</v>
      </c>
      <c r="AM1741" s="134">
        <v>1.5</v>
      </c>
      <c r="AN1741" s="134">
        <v>1.47</v>
      </c>
      <c r="AO1741" s="134">
        <v>6.7000000000000004E-2</v>
      </c>
      <c r="AP1741" s="134">
        <v>1E-3</v>
      </c>
      <c r="AQ1741" s="134">
        <v>6.5</v>
      </c>
      <c r="AR1741" s="134">
        <v>8.75</v>
      </c>
      <c r="AS1741" s="134"/>
      <c r="AT1741" s="133" t="s">
        <v>1762</v>
      </c>
      <c r="AU1741" s="133" t="s">
        <v>1775</v>
      </c>
      <c r="AV1741" s="133" t="s">
        <v>9616</v>
      </c>
      <c r="AW1741" s="133" t="s">
        <v>9632</v>
      </c>
    </row>
    <row r="1742" spans="1:49" x14ac:dyDescent="0.25">
      <c r="A1742" s="80" t="s">
        <v>1800</v>
      </c>
      <c r="B1742" s="80" t="s">
        <v>1813</v>
      </c>
      <c r="C1742" s="80" t="s">
        <v>10227</v>
      </c>
      <c r="D1742" s="80" t="s">
        <v>10228</v>
      </c>
      <c r="E1742" s="80" t="s">
        <v>1767</v>
      </c>
      <c r="F1742" s="80" t="s">
        <v>9694</v>
      </c>
      <c r="G1742" s="80" t="s">
        <v>9695</v>
      </c>
      <c r="H1742" s="80" t="s">
        <v>9696</v>
      </c>
      <c r="I1742" s="80" t="s">
        <v>5377</v>
      </c>
      <c r="K1742" s="80" t="s">
        <v>12328</v>
      </c>
      <c r="L1742" s="80" t="s">
        <v>989</v>
      </c>
      <c r="M1742" s="80" t="s">
        <v>3027</v>
      </c>
      <c r="N1742" s="80" t="s">
        <v>3457</v>
      </c>
      <c r="O1742" s="80" t="s">
        <v>3527</v>
      </c>
      <c r="P1742" s="80" t="s">
        <v>5113</v>
      </c>
      <c r="Q1742" s="80" t="s">
        <v>5374</v>
      </c>
      <c r="R1742" s="80" t="s">
        <v>6614</v>
      </c>
      <c r="S1742" s="80" t="s">
        <v>1760</v>
      </c>
      <c r="T1742" s="80" t="s">
        <v>1757</v>
      </c>
      <c r="U1742" s="110">
        <v>5</v>
      </c>
      <c r="V1742" s="110">
        <v>30</v>
      </c>
      <c r="W1742" s="91">
        <v>1.25</v>
      </c>
      <c r="X1742" s="91">
        <v>15</v>
      </c>
      <c r="Y1742" s="110" t="s">
        <v>7087</v>
      </c>
      <c r="Z1742" s="110" t="s">
        <v>1</v>
      </c>
      <c r="AB1742" s="133" t="s">
        <v>8324</v>
      </c>
      <c r="AC1742" s="133" t="s">
        <v>8324</v>
      </c>
      <c r="AD1742" s="133" t="s">
        <v>1759</v>
      </c>
      <c r="AE1742" s="79">
        <v>12</v>
      </c>
      <c r="AF1742" s="79" t="s">
        <v>11091</v>
      </c>
      <c r="AG1742" s="134">
        <v>0.625</v>
      </c>
      <c r="AH1742" s="134">
        <v>6.875</v>
      </c>
      <c r="AI1742" s="134">
        <v>6.875</v>
      </c>
      <c r="AJ1742" s="134">
        <v>0.13100000000000001</v>
      </c>
      <c r="AK1742" s="134">
        <v>7.22</v>
      </c>
      <c r="AL1742" s="134">
        <v>6.8449999999999998</v>
      </c>
      <c r="AM1742" s="134">
        <v>7.44</v>
      </c>
      <c r="AN1742" s="134">
        <v>1.782</v>
      </c>
      <c r="AO1742" s="134">
        <v>0.21299999999999999</v>
      </c>
      <c r="AP1742" s="134">
        <v>0.5</v>
      </c>
      <c r="AQ1742" s="134">
        <v>6.75</v>
      </c>
      <c r="AR1742" s="134">
        <v>6.75</v>
      </c>
      <c r="AS1742" s="134"/>
      <c r="AT1742" s="133" t="s">
        <v>9573</v>
      </c>
      <c r="AU1742" s="133" t="s">
        <v>1758</v>
      </c>
      <c r="AV1742" s="133" t="s">
        <v>9603</v>
      </c>
      <c r="AW1742" s="133" t="s">
        <v>9630</v>
      </c>
    </row>
    <row r="1743" spans="1:49" x14ac:dyDescent="0.25">
      <c r="A1743" s="80" t="s">
        <v>1800</v>
      </c>
      <c r="B1743" s="80" t="s">
        <v>1813</v>
      </c>
      <c r="C1743" s="80" t="s">
        <v>10540</v>
      </c>
      <c r="D1743" s="80" t="s">
        <v>10541</v>
      </c>
      <c r="E1743" s="80" t="s">
        <v>1767</v>
      </c>
      <c r="F1743" s="80" t="s">
        <v>10542</v>
      </c>
      <c r="G1743" s="80" t="s">
        <v>9785</v>
      </c>
      <c r="H1743" s="80" t="s">
        <v>10543</v>
      </c>
      <c r="I1743" s="80" t="s">
        <v>5377</v>
      </c>
      <c r="K1743" s="80" t="s">
        <v>12337</v>
      </c>
      <c r="L1743" s="80" t="s">
        <v>10839</v>
      </c>
      <c r="M1743" s="80" t="s">
        <v>10840</v>
      </c>
      <c r="N1743" s="80" t="s">
        <v>3432</v>
      </c>
      <c r="O1743" s="80" t="s">
        <v>3825</v>
      </c>
      <c r="P1743" s="80" t="s">
        <v>1</v>
      </c>
      <c r="Q1743" s="80" t="s">
        <v>5374</v>
      </c>
      <c r="R1743" s="80" t="s">
        <v>11708</v>
      </c>
      <c r="S1743" s="80" t="s">
        <v>1759</v>
      </c>
      <c r="T1743" s="80" t="s">
        <v>1759</v>
      </c>
      <c r="U1743" s="110">
        <v>800.25</v>
      </c>
      <c r="V1743" s="110">
        <v>400.125</v>
      </c>
      <c r="W1743" s="91">
        <v>200.0625</v>
      </c>
      <c r="X1743" s="91">
        <v>200.0625</v>
      </c>
      <c r="Y1743" s="110" t="s">
        <v>7087</v>
      </c>
      <c r="Z1743" s="110" t="s">
        <v>1</v>
      </c>
      <c r="AB1743" s="133" t="s">
        <v>10841</v>
      </c>
      <c r="AC1743" s="133" t="s">
        <v>10841</v>
      </c>
      <c r="AD1743" s="133" t="s">
        <v>1759</v>
      </c>
      <c r="AE1743" s="79">
        <v>1</v>
      </c>
      <c r="AF1743" s="79" t="s">
        <v>15798</v>
      </c>
      <c r="AG1743" s="134"/>
      <c r="AH1743" s="134"/>
      <c r="AI1743" s="134"/>
      <c r="AJ1743" s="134"/>
      <c r="AK1743" s="134">
        <v>48.314999999999998</v>
      </c>
      <c r="AL1743" s="134">
        <v>16.22</v>
      </c>
      <c r="AM1743" s="134">
        <v>9.5950000000000006</v>
      </c>
      <c r="AN1743" s="134">
        <v>27.15</v>
      </c>
      <c r="AO1743" s="134">
        <v>4.351</v>
      </c>
      <c r="AP1743" s="134"/>
      <c r="AQ1743" s="134"/>
      <c r="AR1743" s="134"/>
      <c r="AS1743" s="134"/>
      <c r="AT1743" s="133" t="s">
        <v>1764</v>
      </c>
      <c r="AU1743" s="133" t="s">
        <v>1769</v>
      </c>
      <c r="AV1743" s="133" t="s">
        <v>9601</v>
      </c>
      <c r="AW1743" s="133" t="s">
        <v>9630</v>
      </c>
    </row>
    <row r="1744" spans="1:49" x14ac:dyDescent="0.25">
      <c r="A1744" s="80" t="s">
        <v>1779</v>
      </c>
      <c r="B1744" s="80" t="s">
        <v>1809</v>
      </c>
      <c r="C1744" s="80" t="s">
        <v>10142</v>
      </c>
      <c r="D1744" s="80" t="s">
        <v>10143</v>
      </c>
      <c r="E1744" s="80" t="s">
        <v>1788</v>
      </c>
      <c r="F1744" s="80" t="s">
        <v>10144</v>
      </c>
      <c r="G1744" s="80" t="s">
        <v>9700</v>
      </c>
      <c r="H1744" s="80" t="s">
        <v>10145</v>
      </c>
      <c r="I1744" s="80" t="s">
        <v>5377</v>
      </c>
      <c r="K1744" s="80" t="s">
        <v>12331</v>
      </c>
      <c r="L1744" s="80" t="s">
        <v>1664</v>
      </c>
      <c r="M1744" s="80" t="s">
        <v>3191</v>
      </c>
      <c r="N1744" s="80" t="s">
        <v>3471</v>
      </c>
      <c r="O1744" s="80" t="s">
        <v>3848</v>
      </c>
      <c r="P1744" s="80" t="s">
        <v>12533</v>
      </c>
      <c r="Q1744" s="80" t="s">
        <v>5374</v>
      </c>
      <c r="R1744" s="80" t="s">
        <v>6790</v>
      </c>
      <c r="S1744" s="80" t="s">
        <v>1759</v>
      </c>
      <c r="T1744" s="80" t="s">
        <v>1758</v>
      </c>
      <c r="U1744" s="110">
        <v>9.9499999999999993</v>
      </c>
      <c r="V1744" s="110">
        <v>29.85</v>
      </c>
      <c r="W1744" s="91">
        <v>2.4874999999999998</v>
      </c>
      <c r="X1744" s="91">
        <v>14.925000000000001</v>
      </c>
      <c r="Y1744" s="110" t="s">
        <v>7087</v>
      </c>
      <c r="Z1744" s="110" t="s">
        <v>1</v>
      </c>
      <c r="AB1744" s="133" t="s">
        <v>8500</v>
      </c>
      <c r="AC1744" s="133" t="s">
        <v>8500</v>
      </c>
      <c r="AD1744" s="133" t="s">
        <v>1759</v>
      </c>
      <c r="AE1744" s="79">
        <v>6</v>
      </c>
      <c r="AF1744" s="79" t="s">
        <v>11152</v>
      </c>
      <c r="AG1744" s="134">
        <v>0.875</v>
      </c>
      <c r="AH1744" s="134">
        <v>7.5</v>
      </c>
      <c r="AI1744" s="134">
        <v>14.5</v>
      </c>
      <c r="AJ1744" s="134">
        <v>0.215</v>
      </c>
      <c r="AK1744" s="134">
        <v>14.824999999999999</v>
      </c>
      <c r="AL1744" s="134">
        <v>8.4499999999999993</v>
      </c>
      <c r="AM1744" s="134">
        <v>5.125</v>
      </c>
      <c r="AN1744" s="134">
        <v>1.73</v>
      </c>
      <c r="AO1744" s="134">
        <v>0.372</v>
      </c>
      <c r="AP1744" s="134"/>
      <c r="AQ1744" s="134"/>
      <c r="AR1744" s="134"/>
      <c r="AS1744" s="134"/>
      <c r="AT1744" s="133" t="s">
        <v>7066</v>
      </c>
      <c r="AU1744" s="133" t="s">
        <v>7075</v>
      </c>
      <c r="AV1744" s="133" t="s">
        <v>9601</v>
      </c>
      <c r="AW1744" s="133" t="s">
        <v>9630</v>
      </c>
    </row>
    <row r="1745" spans="1:49" x14ac:dyDescent="0.25">
      <c r="A1745" s="80" t="s">
        <v>1798</v>
      </c>
      <c r="B1745" s="80" t="s">
        <v>1780</v>
      </c>
      <c r="C1745" s="80" t="s">
        <v>11500</v>
      </c>
      <c r="D1745" s="80" t="s">
        <v>11584</v>
      </c>
      <c r="E1745" s="80" t="s">
        <v>7072</v>
      </c>
      <c r="F1745" s="80" t="s">
        <v>11064</v>
      </c>
      <c r="G1745" s="80" t="s">
        <v>9644</v>
      </c>
      <c r="H1745" s="80" t="s">
        <v>11609</v>
      </c>
      <c r="I1745" s="80" t="s">
        <v>1798</v>
      </c>
      <c r="K1745" s="80" t="s">
        <v>14018</v>
      </c>
      <c r="L1745" s="80" t="s">
        <v>11067</v>
      </c>
      <c r="M1745" s="80" t="s">
        <v>11068</v>
      </c>
      <c r="N1745" s="80" t="s">
        <v>3376</v>
      </c>
      <c r="O1745" s="80" t="s">
        <v>11766</v>
      </c>
      <c r="P1745" s="80" t="s">
        <v>1</v>
      </c>
      <c r="Q1745" s="80" t="s">
        <v>1798</v>
      </c>
      <c r="R1745" s="80" t="s">
        <v>11070</v>
      </c>
      <c r="S1745" s="80" t="s">
        <v>9559</v>
      </c>
      <c r="T1745" s="80" t="s">
        <v>1758</v>
      </c>
      <c r="U1745" s="110">
        <v>11</v>
      </c>
      <c r="V1745" s="110">
        <v>33</v>
      </c>
      <c r="W1745" s="91">
        <v>5.1040000000000001</v>
      </c>
      <c r="X1745" s="91">
        <v>30.623999999999999</v>
      </c>
      <c r="Y1745" s="110" t="s">
        <v>14932</v>
      </c>
      <c r="Z1745" s="110" t="s">
        <v>1</v>
      </c>
      <c r="AB1745" s="133" t="s">
        <v>12016</v>
      </c>
      <c r="AC1745" s="133" t="s">
        <v>12016</v>
      </c>
      <c r="AD1745" s="133" t="s">
        <v>1759</v>
      </c>
      <c r="AE1745" s="79">
        <v>6</v>
      </c>
      <c r="AF1745" s="79" t="s">
        <v>12119</v>
      </c>
      <c r="AG1745" s="134">
        <v>4.75</v>
      </c>
      <c r="AH1745" s="134">
        <v>2.25</v>
      </c>
      <c r="AI1745" s="134">
        <v>7.625</v>
      </c>
      <c r="AJ1745" s="134">
        <v>1.206</v>
      </c>
      <c r="AK1745" s="134">
        <v>10.25</v>
      </c>
      <c r="AL1745" s="134">
        <v>7.5</v>
      </c>
      <c r="AM1745" s="134">
        <v>8</v>
      </c>
      <c r="AN1745" s="134">
        <v>7.54</v>
      </c>
      <c r="AO1745" s="134">
        <v>0.35599999999999998</v>
      </c>
      <c r="AP1745" s="134"/>
      <c r="AQ1745" s="134"/>
      <c r="AR1745" s="134"/>
      <c r="AS1745" s="134"/>
      <c r="AT1745" s="133" t="s">
        <v>1762</v>
      </c>
      <c r="AU1745" s="133" t="s">
        <v>1758</v>
      </c>
      <c r="AV1745" s="133" t="s">
        <v>9598</v>
      </c>
      <c r="AW1745" s="133" t="s">
        <v>9629</v>
      </c>
    </row>
    <row r="1746" spans="1:49" x14ac:dyDescent="0.25">
      <c r="A1746" s="80" t="s">
        <v>1800</v>
      </c>
      <c r="B1746" s="80" t="s">
        <v>11623</v>
      </c>
      <c r="C1746" s="80" t="s">
        <v>10640</v>
      </c>
      <c r="D1746" s="80" t="s">
        <v>10641</v>
      </c>
      <c r="E1746" s="80" t="s">
        <v>7086</v>
      </c>
      <c r="F1746" s="80" t="s">
        <v>10642</v>
      </c>
      <c r="G1746" s="80" t="s">
        <v>9729</v>
      </c>
      <c r="H1746" s="80" t="s">
        <v>10643</v>
      </c>
      <c r="I1746" s="80" t="s">
        <v>9635</v>
      </c>
      <c r="K1746" s="80" t="s">
        <v>12337</v>
      </c>
      <c r="L1746" s="80" t="s">
        <v>10866</v>
      </c>
      <c r="M1746" s="80" t="s">
        <v>10867</v>
      </c>
      <c r="N1746" s="80" t="s">
        <v>10856</v>
      </c>
      <c r="O1746" s="80" t="s">
        <v>11709</v>
      </c>
      <c r="P1746" s="80" t="s">
        <v>11710</v>
      </c>
      <c r="Q1746" s="80" t="s">
        <v>5374</v>
      </c>
      <c r="R1746" s="80" t="s">
        <v>10868</v>
      </c>
      <c r="S1746" s="80" t="s">
        <v>1760</v>
      </c>
      <c r="T1746" s="80" t="s">
        <v>1757</v>
      </c>
      <c r="U1746" s="110">
        <v>6.8</v>
      </c>
      <c r="V1746" s="110">
        <v>40.799999999999997</v>
      </c>
      <c r="W1746" s="91">
        <v>2.9580000000000002</v>
      </c>
      <c r="X1746" s="91">
        <v>35.496000000000002</v>
      </c>
      <c r="Y1746" s="110" t="s">
        <v>14932</v>
      </c>
      <c r="Z1746" s="110" t="s">
        <v>1</v>
      </c>
      <c r="AB1746" s="133" t="s">
        <v>11974</v>
      </c>
      <c r="AC1746" s="133" t="s">
        <v>11974</v>
      </c>
      <c r="AD1746" s="133" t="s">
        <v>1759</v>
      </c>
      <c r="AE1746" s="79">
        <v>12</v>
      </c>
      <c r="AF1746" s="79" t="s">
        <v>11333</v>
      </c>
      <c r="AG1746" s="134">
        <v>3.75</v>
      </c>
      <c r="AH1746" s="134">
        <v>3.75</v>
      </c>
      <c r="AI1746" s="134">
        <v>7</v>
      </c>
      <c r="AJ1746" s="134">
        <v>0.248</v>
      </c>
      <c r="AK1746" s="134">
        <v>11.5</v>
      </c>
      <c r="AL1746" s="134">
        <v>9.75</v>
      </c>
      <c r="AM1746" s="134">
        <v>8</v>
      </c>
      <c r="AN1746" s="134">
        <v>3.1</v>
      </c>
      <c r="AO1746" s="134">
        <v>0.51900000000000002</v>
      </c>
      <c r="AP1746" s="134">
        <v>3.5</v>
      </c>
      <c r="AQ1746" s="134">
        <v>3.5</v>
      </c>
      <c r="AR1746" s="134">
        <v>4.25</v>
      </c>
      <c r="AS1746" s="134">
        <v>0.05</v>
      </c>
      <c r="AT1746" s="133" t="s">
        <v>1795</v>
      </c>
      <c r="AU1746" s="133" t="s">
        <v>1758</v>
      </c>
      <c r="AV1746" s="133" t="s">
        <v>9598</v>
      </c>
      <c r="AW1746" s="133" t="s">
        <v>9629</v>
      </c>
    </row>
    <row r="1747" spans="1:49" x14ac:dyDescent="0.25">
      <c r="A1747" s="80" t="s">
        <v>1800</v>
      </c>
      <c r="B1747" s="80" t="s">
        <v>1815</v>
      </c>
      <c r="C1747" s="80" t="s">
        <v>10754</v>
      </c>
      <c r="D1747" s="80" t="s">
        <v>10755</v>
      </c>
      <c r="E1747" s="80" t="s">
        <v>1785</v>
      </c>
      <c r="F1747" s="80" t="s">
        <v>10756</v>
      </c>
      <c r="G1747" s="80" t="s">
        <v>9663</v>
      </c>
      <c r="H1747" s="80" t="s">
        <v>10757</v>
      </c>
      <c r="I1747" s="80" t="s">
        <v>9635</v>
      </c>
      <c r="K1747" s="80" t="s">
        <v>12337</v>
      </c>
      <c r="L1747" s="80" t="s">
        <v>10975</v>
      </c>
      <c r="M1747" s="80" t="s">
        <v>10976</v>
      </c>
      <c r="N1747" s="80" t="s">
        <v>10961</v>
      </c>
      <c r="O1747" s="80" t="s">
        <v>11741</v>
      </c>
      <c r="P1747" s="80" t="s">
        <v>11742</v>
      </c>
      <c r="Q1747" s="80" t="s">
        <v>5374</v>
      </c>
      <c r="R1747" s="80" t="s">
        <v>10977</v>
      </c>
      <c r="S1747" s="80" t="s">
        <v>1763</v>
      </c>
      <c r="T1747" s="80" t="s">
        <v>1757</v>
      </c>
      <c r="U1747" s="110">
        <v>4.8</v>
      </c>
      <c r="V1747" s="110">
        <v>28.8</v>
      </c>
      <c r="W1747" s="91">
        <v>2.3940000000000001</v>
      </c>
      <c r="X1747" s="91">
        <v>28.728000000000002</v>
      </c>
      <c r="Y1747" s="110" t="s">
        <v>14933</v>
      </c>
      <c r="Z1747" s="110" t="s">
        <v>1</v>
      </c>
      <c r="AB1747" s="133" t="s">
        <v>11992</v>
      </c>
      <c r="AC1747" s="133" t="s">
        <v>11993</v>
      </c>
      <c r="AD1747" s="133" t="s">
        <v>1763</v>
      </c>
      <c r="AE1747" s="79">
        <v>240</v>
      </c>
      <c r="AF1747" s="79" t="s">
        <v>12108</v>
      </c>
      <c r="AG1747" s="134">
        <v>0.125</v>
      </c>
      <c r="AH1747" s="134">
        <v>5.25</v>
      </c>
      <c r="AI1747" s="134">
        <v>12.25</v>
      </c>
      <c r="AJ1747" s="134">
        <v>0.09</v>
      </c>
      <c r="AK1747" s="134">
        <v>9.5</v>
      </c>
      <c r="AL1747" s="134">
        <v>5.5</v>
      </c>
      <c r="AM1747" s="134">
        <v>1.375</v>
      </c>
      <c r="AN1747" s="134">
        <v>1.1299999999999999</v>
      </c>
      <c r="AO1747" s="134">
        <v>4.2000000000000003E-2</v>
      </c>
      <c r="AP1747" s="134">
        <v>0.05</v>
      </c>
      <c r="AQ1747" s="134">
        <v>5</v>
      </c>
      <c r="AR1747" s="134">
        <v>9</v>
      </c>
      <c r="AS1747" s="134"/>
      <c r="AT1747" s="133" t="s">
        <v>1768</v>
      </c>
      <c r="AU1747" s="133" t="s">
        <v>9570</v>
      </c>
      <c r="AV1747" s="133" t="s">
        <v>9600</v>
      </c>
      <c r="AW1747" s="133" t="s">
        <v>9629</v>
      </c>
    </row>
    <row r="1748" spans="1:49" x14ac:dyDescent="0.25">
      <c r="A1748" s="80" t="s">
        <v>1779</v>
      </c>
      <c r="B1748" s="80" t="s">
        <v>1809</v>
      </c>
      <c r="C1748" s="80" t="s">
        <v>9790</v>
      </c>
      <c r="D1748" s="80" t="s">
        <v>9791</v>
      </c>
      <c r="E1748" s="80" t="s">
        <v>1785</v>
      </c>
      <c r="F1748" s="80" t="s">
        <v>9792</v>
      </c>
      <c r="G1748" s="80" t="s">
        <v>9726</v>
      </c>
      <c r="H1748" s="80" t="s">
        <v>9793</v>
      </c>
      <c r="I1748" s="80" t="s">
        <v>5377</v>
      </c>
      <c r="K1748" s="80" t="s">
        <v>12331</v>
      </c>
      <c r="L1748" s="80" t="s">
        <v>1665</v>
      </c>
      <c r="M1748" s="80" t="s">
        <v>3192</v>
      </c>
      <c r="N1748" s="80" t="s">
        <v>3471</v>
      </c>
      <c r="O1748" s="80" t="s">
        <v>3673</v>
      </c>
      <c r="P1748" s="80" t="s">
        <v>12536</v>
      </c>
      <c r="Q1748" s="80" t="s">
        <v>5374</v>
      </c>
      <c r="R1748" s="80" t="s">
        <v>6791</v>
      </c>
      <c r="S1748" s="80" t="s">
        <v>1760</v>
      </c>
      <c r="T1748" s="80" t="s">
        <v>1757</v>
      </c>
      <c r="U1748" s="110">
        <v>5.7</v>
      </c>
      <c r="V1748" s="110">
        <v>34.200000000000003</v>
      </c>
      <c r="W1748" s="91">
        <v>1.8952500000000001</v>
      </c>
      <c r="X1748" s="91">
        <v>22.742999999999999</v>
      </c>
      <c r="Y1748" s="110" t="s">
        <v>14933</v>
      </c>
      <c r="Z1748" s="110" t="s">
        <v>1</v>
      </c>
      <c r="AB1748" s="133" t="s">
        <v>8501</v>
      </c>
      <c r="AC1748" s="133" t="s">
        <v>8501</v>
      </c>
      <c r="AD1748" s="133" t="s">
        <v>1759</v>
      </c>
      <c r="AE1748" s="79">
        <v>12</v>
      </c>
      <c r="AF1748" s="79" t="s">
        <v>11098</v>
      </c>
      <c r="AG1748" s="134">
        <v>3.15</v>
      </c>
      <c r="AH1748" s="134">
        <v>3.15</v>
      </c>
      <c r="AI1748" s="134">
        <v>5.51</v>
      </c>
      <c r="AJ1748" s="134">
        <v>0.153</v>
      </c>
      <c r="AK1748" s="134">
        <v>10.4</v>
      </c>
      <c r="AL1748" s="134">
        <v>6.69</v>
      </c>
      <c r="AM1748" s="134">
        <v>8.4600000000000009</v>
      </c>
      <c r="AN1748" s="134">
        <v>1.91</v>
      </c>
      <c r="AO1748" s="134">
        <v>0.34100000000000003</v>
      </c>
      <c r="AP1748" s="134"/>
      <c r="AQ1748" s="134"/>
      <c r="AR1748" s="134"/>
      <c r="AS1748" s="134"/>
      <c r="AT1748" s="133" t="s">
        <v>7080</v>
      </c>
      <c r="AU1748" s="133" t="s">
        <v>7065</v>
      </c>
      <c r="AV1748" s="133" t="s">
        <v>9608</v>
      </c>
      <c r="AW1748" s="133" t="s">
        <v>9629</v>
      </c>
    </row>
    <row r="1749" spans="1:49" x14ac:dyDescent="0.25">
      <c r="A1749" s="80" t="s">
        <v>1800</v>
      </c>
      <c r="B1749" s="80" t="s">
        <v>11624</v>
      </c>
      <c r="C1749" s="80" t="s">
        <v>9636</v>
      </c>
      <c r="D1749" s="80" t="s">
        <v>9637</v>
      </c>
      <c r="E1749" s="80" t="s">
        <v>1778</v>
      </c>
      <c r="F1749" s="80" t="s">
        <v>10733</v>
      </c>
      <c r="G1749" s="80" t="s">
        <v>9825</v>
      </c>
      <c r="H1749" s="80" t="s">
        <v>10734</v>
      </c>
      <c r="I1749" s="80" t="s">
        <v>9635</v>
      </c>
      <c r="K1749" s="80" t="s">
        <v>12337</v>
      </c>
      <c r="L1749" s="80" t="s">
        <v>11460</v>
      </c>
      <c r="M1749" s="80" t="s">
        <v>11543</v>
      </c>
      <c r="N1749" s="80" t="s">
        <v>10938</v>
      </c>
      <c r="O1749" s="80" t="s">
        <v>11767</v>
      </c>
      <c r="P1749" s="80" t="s">
        <v>11768</v>
      </c>
      <c r="Q1749" s="80" t="s">
        <v>5374</v>
      </c>
      <c r="R1749" s="80" t="s">
        <v>11769</v>
      </c>
      <c r="S1749" s="80" t="s">
        <v>1760</v>
      </c>
      <c r="T1749" s="80" t="s">
        <v>1757</v>
      </c>
      <c r="U1749" s="110">
        <v>6.2</v>
      </c>
      <c r="V1749" s="110">
        <v>37.200000000000003</v>
      </c>
      <c r="W1749" s="91">
        <v>2.3250000000000002</v>
      </c>
      <c r="X1749" s="91">
        <v>27.9</v>
      </c>
      <c r="Y1749" s="110" t="s">
        <v>7087</v>
      </c>
      <c r="Z1749" s="110" t="s">
        <v>1</v>
      </c>
      <c r="AB1749" s="133" t="s">
        <v>12017</v>
      </c>
      <c r="AC1749" s="133" t="s">
        <v>12018</v>
      </c>
      <c r="AD1749" s="133" t="s">
        <v>1760</v>
      </c>
      <c r="AE1749" s="79">
        <v>96</v>
      </c>
      <c r="AF1749" s="79" t="s">
        <v>12120</v>
      </c>
      <c r="AG1749" s="134">
        <v>0.875</v>
      </c>
      <c r="AH1749" s="134">
        <v>6</v>
      </c>
      <c r="AI1749" s="134">
        <v>8.5</v>
      </c>
      <c r="AJ1749" s="134">
        <v>0.20799999999999999</v>
      </c>
      <c r="AK1749" s="134">
        <v>8.75</v>
      </c>
      <c r="AL1749" s="134">
        <v>6.25</v>
      </c>
      <c r="AM1749" s="134">
        <v>11</v>
      </c>
      <c r="AN1749" s="134">
        <v>2.6</v>
      </c>
      <c r="AO1749" s="134">
        <v>0.34799999999999998</v>
      </c>
      <c r="AP1749" s="134">
        <v>2.8</v>
      </c>
      <c r="AQ1749" s="134">
        <v>2.8</v>
      </c>
      <c r="AR1749" s="134">
        <v>2.5</v>
      </c>
      <c r="AS1749" s="134"/>
      <c r="AT1749" s="133" t="s">
        <v>9573</v>
      </c>
      <c r="AU1749" s="133" t="s">
        <v>1764</v>
      </c>
      <c r="AV1749" s="133" t="s">
        <v>9610</v>
      </c>
      <c r="AW1749" s="133" t="s">
        <v>9628</v>
      </c>
    </row>
    <row r="1750" spans="1:49" x14ac:dyDescent="0.25">
      <c r="A1750" s="80" t="s">
        <v>1800</v>
      </c>
      <c r="B1750" s="80" t="s">
        <v>1815</v>
      </c>
      <c r="C1750" s="80" t="s">
        <v>10045</v>
      </c>
      <c r="D1750" s="80" t="s">
        <v>10046</v>
      </c>
      <c r="E1750" s="80" t="s">
        <v>1785</v>
      </c>
      <c r="F1750" s="80" t="s">
        <v>10047</v>
      </c>
      <c r="G1750" s="80" t="s">
        <v>9663</v>
      </c>
      <c r="H1750" s="80" t="s">
        <v>10048</v>
      </c>
      <c r="I1750" s="80" t="s">
        <v>9635</v>
      </c>
      <c r="K1750" s="80" t="s">
        <v>12337</v>
      </c>
      <c r="L1750" s="80" t="s">
        <v>11448</v>
      </c>
      <c r="M1750" s="80" t="s">
        <v>11530</v>
      </c>
      <c r="N1750" s="80" t="s">
        <v>10961</v>
      </c>
      <c r="O1750" s="80" t="s">
        <v>11714</v>
      </c>
      <c r="P1750" s="80" t="s">
        <v>11715</v>
      </c>
      <c r="Q1750" s="80" t="s">
        <v>5374</v>
      </c>
      <c r="R1750" s="80" t="s">
        <v>11716</v>
      </c>
      <c r="S1750" s="80" t="s">
        <v>1759</v>
      </c>
      <c r="T1750" s="80" t="s">
        <v>1757</v>
      </c>
      <c r="U1750" s="110">
        <v>3.15</v>
      </c>
      <c r="V1750" s="110">
        <v>18.899999999999999</v>
      </c>
      <c r="W1750" s="91">
        <v>1.5710599999999999</v>
      </c>
      <c r="X1750" s="91">
        <v>18.85275</v>
      </c>
      <c r="Y1750" s="110" t="s">
        <v>14933</v>
      </c>
      <c r="Z1750" s="110" t="s">
        <v>1</v>
      </c>
      <c r="AB1750" s="133" t="s">
        <v>11977</v>
      </c>
      <c r="AC1750" s="133" t="s">
        <v>11978</v>
      </c>
      <c r="AD1750" s="133" t="s">
        <v>1757</v>
      </c>
      <c r="AE1750" s="79">
        <v>144</v>
      </c>
      <c r="AF1750" s="79" t="s">
        <v>11101</v>
      </c>
      <c r="AG1750" s="134">
        <v>0.25</v>
      </c>
      <c r="AH1750" s="134">
        <v>5</v>
      </c>
      <c r="AI1750" s="134">
        <v>11</v>
      </c>
      <c r="AJ1750" s="134">
        <v>8.5000000000000006E-2</v>
      </c>
      <c r="AK1750" s="134">
        <v>11.375</v>
      </c>
      <c r="AL1750" s="134">
        <v>5.375</v>
      </c>
      <c r="AM1750" s="134">
        <v>2.5</v>
      </c>
      <c r="AN1750" s="134">
        <v>1.06</v>
      </c>
      <c r="AO1750" s="134">
        <v>8.7999999999999995E-2</v>
      </c>
      <c r="AP1750" s="134">
        <v>0</v>
      </c>
      <c r="AQ1750" s="134">
        <v>24</v>
      </c>
      <c r="AR1750" s="134">
        <v>25</v>
      </c>
      <c r="AS1750" s="134"/>
      <c r="AT1750" s="133" t="s">
        <v>9555</v>
      </c>
      <c r="AU1750" s="133" t="s">
        <v>1791</v>
      </c>
      <c r="AV1750" s="133" t="s">
        <v>9600</v>
      </c>
      <c r="AW1750" s="133" t="s">
        <v>9629</v>
      </c>
    </row>
    <row r="1751" spans="1:49" x14ac:dyDescent="0.25">
      <c r="A1751" s="80" t="s">
        <v>1800</v>
      </c>
      <c r="B1751" s="80" t="s">
        <v>1813</v>
      </c>
      <c r="C1751" s="80" t="s">
        <v>10225</v>
      </c>
      <c r="D1751" s="80" t="s">
        <v>10226</v>
      </c>
      <c r="E1751" s="80" t="s">
        <v>1767</v>
      </c>
      <c r="F1751" s="80" t="s">
        <v>9920</v>
      </c>
      <c r="G1751" s="80" t="s">
        <v>9677</v>
      </c>
      <c r="H1751" s="80" t="s">
        <v>9921</v>
      </c>
      <c r="I1751" s="80" t="s">
        <v>5377</v>
      </c>
      <c r="K1751" s="80" t="s">
        <v>12328</v>
      </c>
      <c r="L1751" s="80" t="s">
        <v>990</v>
      </c>
      <c r="M1751" s="80" t="s">
        <v>3030</v>
      </c>
      <c r="N1751" s="80" t="s">
        <v>3457</v>
      </c>
      <c r="O1751" s="80" t="s">
        <v>3523</v>
      </c>
      <c r="P1751" s="80" t="s">
        <v>5115</v>
      </c>
      <c r="Q1751" s="80" t="s">
        <v>5374</v>
      </c>
      <c r="R1751" s="80" t="s">
        <v>6617</v>
      </c>
      <c r="S1751" s="80" t="s">
        <v>1760</v>
      </c>
      <c r="T1751" s="80" t="s">
        <v>1757</v>
      </c>
      <c r="U1751" s="110">
        <v>6.2</v>
      </c>
      <c r="V1751" s="110">
        <v>37.200000000000003</v>
      </c>
      <c r="W1751" s="91">
        <v>1.55</v>
      </c>
      <c r="X1751" s="91">
        <v>18.600000000000001</v>
      </c>
      <c r="Y1751" s="110" t="s">
        <v>7087</v>
      </c>
      <c r="Z1751" s="110" t="s">
        <v>1</v>
      </c>
      <c r="AB1751" s="133" t="s">
        <v>8327</v>
      </c>
      <c r="AC1751" s="133" t="s">
        <v>8327</v>
      </c>
      <c r="AD1751" s="133" t="s">
        <v>1759</v>
      </c>
      <c r="AE1751" s="79">
        <v>12</v>
      </c>
      <c r="AF1751" s="79" t="s">
        <v>11145</v>
      </c>
      <c r="AG1751" s="134">
        <v>0.75</v>
      </c>
      <c r="AH1751" s="134">
        <v>8.875</v>
      </c>
      <c r="AI1751" s="134">
        <v>8.875</v>
      </c>
      <c r="AJ1751" s="134">
        <v>0.22500000000000001</v>
      </c>
      <c r="AK1751" s="134">
        <v>9.2200000000000006</v>
      </c>
      <c r="AL1751" s="134">
        <v>7.97</v>
      </c>
      <c r="AM1751" s="134">
        <v>9.44</v>
      </c>
      <c r="AN1751" s="134">
        <v>3.1</v>
      </c>
      <c r="AO1751" s="134">
        <v>0.40100000000000002</v>
      </c>
      <c r="AP1751" s="134">
        <v>0.5</v>
      </c>
      <c r="AQ1751" s="134">
        <v>8.75</v>
      </c>
      <c r="AR1751" s="134">
        <v>8.75</v>
      </c>
      <c r="AS1751" s="134"/>
      <c r="AT1751" s="133" t="s">
        <v>1761</v>
      </c>
      <c r="AU1751" s="133" t="s">
        <v>7065</v>
      </c>
      <c r="AV1751" s="133" t="s">
        <v>9603</v>
      </c>
      <c r="AW1751" s="133" t="s">
        <v>9630</v>
      </c>
    </row>
    <row r="1752" spans="1:49" x14ac:dyDescent="0.25">
      <c r="A1752" s="80" t="s">
        <v>1779</v>
      </c>
      <c r="B1752" s="80" t="s">
        <v>1809</v>
      </c>
      <c r="C1752" s="80" t="s">
        <v>10795</v>
      </c>
      <c r="D1752" s="80" t="s">
        <v>10796</v>
      </c>
      <c r="E1752" s="80" t="s">
        <v>7086</v>
      </c>
      <c r="F1752" s="80" t="s">
        <v>10797</v>
      </c>
      <c r="G1752" s="80" t="s">
        <v>9797</v>
      </c>
      <c r="H1752" s="80" t="s">
        <v>10798</v>
      </c>
      <c r="I1752" s="80" t="s">
        <v>9635</v>
      </c>
      <c r="K1752" s="80" t="s">
        <v>12331</v>
      </c>
      <c r="L1752" s="80" t="s">
        <v>1666</v>
      </c>
      <c r="M1752" s="80" t="s">
        <v>3193</v>
      </c>
      <c r="N1752" s="80" t="s">
        <v>3471</v>
      </c>
      <c r="O1752" s="80" t="s">
        <v>3985</v>
      </c>
      <c r="P1752" s="80" t="s">
        <v>12537</v>
      </c>
      <c r="Q1752" s="80" t="s">
        <v>5374</v>
      </c>
      <c r="R1752" s="80" t="s">
        <v>6792</v>
      </c>
      <c r="S1752" s="80" t="s">
        <v>1774</v>
      </c>
      <c r="T1752" s="80" t="s">
        <v>1757</v>
      </c>
      <c r="U1752" s="110">
        <v>9.4499999999999993</v>
      </c>
      <c r="V1752" s="110">
        <v>56.7</v>
      </c>
      <c r="W1752" s="91">
        <v>4.1107500000000003</v>
      </c>
      <c r="X1752" s="91">
        <v>49.329000000000001</v>
      </c>
      <c r="Y1752" s="110" t="s">
        <v>14932</v>
      </c>
      <c r="Z1752" s="110" t="s">
        <v>1</v>
      </c>
      <c r="AB1752" s="133" t="s">
        <v>8502</v>
      </c>
      <c r="AC1752" s="133" t="s">
        <v>9493</v>
      </c>
      <c r="AD1752" s="133" t="s">
        <v>1760</v>
      </c>
      <c r="AE1752" s="79">
        <v>96</v>
      </c>
      <c r="AF1752" s="79" t="s">
        <v>12106</v>
      </c>
      <c r="AG1752" s="134">
        <v>0.2</v>
      </c>
      <c r="AH1752" s="134">
        <v>8.25</v>
      </c>
      <c r="AI1752" s="134">
        <v>10.5</v>
      </c>
      <c r="AJ1752" s="134">
        <v>0.12</v>
      </c>
      <c r="AK1752" s="134">
        <v>8.75</v>
      </c>
      <c r="AL1752" s="134">
        <v>11</v>
      </c>
      <c r="AM1752" s="134">
        <v>2.9</v>
      </c>
      <c r="AN1752" s="134">
        <v>1.5</v>
      </c>
      <c r="AO1752" s="134">
        <v>0.16200000000000001</v>
      </c>
      <c r="AP1752" s="134"/>
      <c r="AQ1752" s="134"/>
      <c r="AR1752" s="134"/>
      <c r="AS1752" s="134"/>
      <c r="AT1752" s="133" t="s">
        <v>1791</v>
      </c>
      <c r="AU1752" s="133" t="s">
        <v>1765</v>
      </c>
      <c r="AV1752" s="133" t="s">
        <v>9597</v>
      </c>
      <c r="AW1752" s="133" t="s">
        <v>9629</v>
      </c>
    </row>
    <row r="1753" spans="1:49" x14ac:dyDescent="0.25">
      <c r="A1753" s="80" t="s">
        <v>1779</v>
      </c>
      <c r="B1753" s="80" t="s">
        <v>1813</v>
      </c>
      <c r="C1753" s="80" t="s">
        <v>9846</v>
      </c>
      <c r="D1753" s="80" t="s">
        <v>9847</v>
      </c>
      <c r="E1753" s="80" t="s">
        <v>7086</v>
      </c>
      <c r="F1753" s="80" t="s">
        <v>9848</v>
      </c>
      <c r="G1753" s="80" t="s">
        <v>9700</v>
      </c>
      <c r="H1753" s="80" t="s">
        <v>9849</v>
      </c>
      <c r="I1753" s="80" t="s">
        <v>9741</v>
      </c>
      <c r="K1753" s="80" t="s">
        <v>12328</v>
      </c>
      <c r="L1753" s="80" t="s">
        <v>1244</v>
      </c>
      <c r="M1753" s="80" t="s">
        <v>2722</v>
      </c>
      <c r="N1753" s="80" t="s">
        <v>3407</v>
      </c>
      <c r="O1753" s="80" t="s">
        <v>3790</v>
      </c>
      <c r="P1753" s="80" t="s">
        <v>4827</v>
      </c>
      <c r="Q1753" s="80" t="s">
        <v>5374</v>
      </c>
      <c r="R1753" s="80" t="s">
        <v>6291</v>
      </c>
      <c r="S1753" s="80" t="s">
        <v>1759</v>
      </c>
      <c r="T1753" s="80" t="s">
        <v>1757</v>
      </c>
      <c r="U1753" s="110">
        <v>8.0500000000000007</v>
      </c>
      <c r="V1753" s="110">
        <v>48.3</v>
      </c>
      <c r="W1753" s="91">
        <v>3.5017499999999999</v>
      </c>
      <c r="X1753" s="91">
        <v>42.021000000000001</v>
      </c>
      <c r="Y1753" s="110" t="s">
        <v>14932</v>
      </c>
      <c r="Z1753" s="110" t="s">
        <v>1</v>
      </c>
      <c r="AB1753" s="133" t="s">
        <v>8001</v>
      </c>
      <c r="AC1753" s="133" t="s">
        <v>9247</v>
      </c>
      <c r="AD1753" s="133" t="s">
        <v>1764</v>
      </c>
      <c r="AE1753" s="79">
        <v>48</v>
      </c>
      <c r="AF1753" s="79" t="s">
        <v>11110</v>
      </c>
      <c r="AG1753" s="134">
        <v>0.125</v>
      </c>
      <c r="AH1753" s="134">
        <v>8</v>
      </c>
      <c r="AI1753" s="134">
        <v>12.5</v>
      </c>
      <c r="AJ1753" s="134">
        <v>0.23599999999999999</v>
      </c>
      <c r="AK1753" s="134">
        <v>12</v>
      </c>
      <c r="AL1753" s="134">
        <v>8.25</v>
      </c>
      <c r="AM1753" s="134">
        <v>5</v>
      </c>
      <c r="AN1753" s="134">
        <v>2.95</v>
      </c>
      <c r="AO1753" s="134">
        <v>0.28599999999999998</v>
      </c>
      <c r="AP1753" s="134">
        <v>0</v>
      </c>
      <c r="AQ1753" s="134">
        <v>96</v>
      </c>
      <c r="AR1753" s="134">
        <v>30</v>
      </c>
      <c r="AS1753" s="134"/>
      <c r="AT1753" s="133" t="s">
        <v>1791</v>
      </c>
      <c r="AU1753" s="133" t="s">
        <v>7075</v>
      </c>
      <c r="AV1753" s="133" t="s">
        <v>9602</v>
      </c>
      <c r="AW1753" s="133" t="s">
        <v>9629</v>
      </c>
    </row>
    <row r="1754" spans="1:49" x14ac:dyDescent="0.25">
      <c r="A1754" s="80" t="s">
        <v>1800</v>
      </c>
      <c r="B1754" s="80" t="s">
        <v>11624</v>
      </c>
      <c r="C1754" s="80" t="s">
        <v>10754</v>
      </c>
      <c r="D1754" s="80" t="s">
        <v>10755</v>
      </c>
      <c r="E1754" s="80" t="s">
        <v>1785</v>
      </c>
      <c r="F1754" s="80" t="s">
        <v>10756</v>
      </c>
      <c r="G1754" s="80" t="s">
        <v>9663</v>
      </c>
      <c r="H1754" s="80" t="s">
        <v>10757</v>
      </c>
      <c r="I1754" s="80" t="s">
        <v>9635</v>
      </c>
      <c r="K1754" s="80" t="s">
        <v>12337</v>
      </c>
      <c r="L1754" s="80" t="s">
        <v>10948</v>
      </c>
      <c r="M1754" s="80" t="s">
        <v>10949</v>
      </c>
      <c r="N1754" s="80" t="s">
        <v>10938</v>
      </c>
      <c r="O1754" s="80" t="s">
        <v>11770</v>
      </c>
      <c r="P1754" s="80" t="s">
        <v>11771</v>
      </c>
      <c r="Q1754" s="80" t="s">
        <v>5374</v>
      </c>
      <c r="R1754" s="80" t="s">
        <v>10950</v>
      </c>
      <c r="S1754" s="80" t="s">
        <v>1763</v>
      </c>
      <c r="T1754" s="80" t="s">
        <v>1757</v>
      </c>
      <c r="U1754" s="110">
        <v>4.8</v>
      </c>
      <c r="V1754" s="110">
        <v>28.8</v>
      </c>
      <c r="W1754" s="91">
        <v>2.3940000000000001</v>
      </c>
      <c r="X1754" s="91">
        <v>28.728000000000002</v>
      </c>
      <c r="Y1754" s="110" t="s">
        <v>14933</v>
      </c>
      <c r="Z1754" s="110" t="s">
        <v>1</v>
      </c>
      <c r="AB1754" s="133" t="s">
        <v>12019</v>
      </c>
      <c r="AC1754" s="133" t="s">
        <v>12020</v>
      </c>
      <c r="AD1754" s="133" t="s">
        <v>1763</v>
      </c>
      <c r="AE1754" s="79">
        <v>240</v>
      </c>
      <c r="AF1754" s="79" t="s">
        <v>12108</v>
      </c>
      <c r="AG1754" s="134">
        <v>0.125</v>
      </c>
      <c r="AH1754" s="134">
        <v>5.25</v>
      </c>
      <c r="AI1754" s="134">
        <v>12.25</v>
      </c>
      <c r="AJ1754" s="134">
        <v>0.08</v>
      </c>
      <c r="AK1754" s="134">
        <v>12.5</v>
      </c>
      <c r="AL1754" s="134">
        <v>5.5</v>
      </c>
      <c r="AM1754" s="134">
        <v>1.37</v>
      </c>
      <c r="AN1754" s="134">
        <v>1</v>
      </c>
      <c r="AO1754" s="134">
        <v>5.5E-2</v>
      </c>
      <c r="AP1754" s="134">
        <v>0.05</v>
      </c>
      <c r="AQ1754" s="134">
        <v>5</v>
      </c>
      <c r="AR1754" s="134">
        <v>9</v>
      </c>
      <c r="AS1754" s="134"/>
      <c r="AT1754" s="133" t="s">
        <v>7080</v>
      </c>
      <c r="AU1754" s="133" t="s">
        <v>9573</v>
      </c>
      <c r="AV1754" s="133" t="s">
        <v>9600</v>
      </c>
      <c r="AW1754" s="133" t="s">
        <v>9629</v>
      </c>
    </row>
    <row r="1755" spans="1:49" x14ac:dyDescent="0.25">
      <c r="A1755" s="80" t="s">
        <v>1800</v>
      </c>
      <c r="B1755" s="80" t="s">
        <v>1815</v>
      </c>
      <c r="C1755" s="80" t="s">
        <v>10045</v>
      </c>
      <c r="D1755" s="80" t="s">
        <v>10046</v>
      </c>
      <c r="E1755" s="80" t="s">
        <v>1785</v>
      </c>
      <c r="F1755" s="80" t="s">
        <v>10047</v>
      </c>
      <c r="G1755" s="80" t="s">
        <v>9663</v>
      </c>
      <c r="H1755" s="80" t="s">
        <v>10048</v>
      </c>
      <c r="I1755" s="80" t="s">
        <v>9635</v>
      </c>
      <c r="K1755" s="80" t="s">
        <v>12337</v>
      </c>
      <c r="L1755" s="80" t="s">
        <v>11455</v>
      </c>
      <c r="M1755" s="80" t="s">
        <v>11537</v>
      </c>
      <c r="N1755" s="80" t="s">
        <v>10961</v>
      </c>
      <c r="O1755" s="80" t="s">
        <v>11743</v>
      </c>
      <c r="P1755" s="80" t="s">
        <v>11744</v>
      </c>
      <c r="Q1755" s="80" t="s">
        <v>5374</v>
      </c>
      <c r="R1755" s="80" t="s">
        <v>11745</v>
      </c>
      <c r="S1755" s="80" t="s">
        <v>1759</v>
      </c>
      <c r="T1755" s="80" t="s">
        <v>1757</v>
      </c>
      <c r="U1755" s="110">
        <v>3.15</v>
      </c>
      <c r="V1755" s="110">
        <v>18.899999999999999</v>
      </c>
      <c r="W1755" s="91">
        <v>1.5710599999999999</v>
      </c>
      <c r="X1755" s="91">
        <v>18.85275</v>
      </c>
      <c r="Y1755" s="110" t="s">
        <v>14933</v>
      </c>
      <c r="Z1755" s="110" t="s">
        <v>1</v>
      </c>
      <c r="AB1755" s="133" t="s">
        <v>11994</v>
      </c>
      <c r="AC1755" s="133" t="s">
        <v>11995</v>
      </c>
      <c r="AD1755" s="133" t="s">
        <v>1764</v>
      </c>
      <c r="AE1755" s="79">
        <v>48</v>
      </c>
      <c r="AF1755" s="79" t="s">
        <v>11101</v>
      </c>
      <c r="AG1755" s="134">
        <v>0.25</v>
      </c>
      <c r="AH1755" s="134">
        <v>5</v>
      </c>
      <c r="AI1755" s="134">
        <v>11</v>
      </c>
      <c r="AJ1755" s="134">
        <v>8.5000000000000006E-2</v>
      </c>
      <c r="AK1755" s="134">
        <v>11.375</v>
      </c>
      <c r="AL1755" s="134">
        <v>5.375</v>
      </c>
      <c r="AM1755" s="134">
        <v>2.5</v>
      </c>
      <c r="AN1755" s="134">
        <v>1.28</v>
      </c>
      <c r="AO1755" s="134">
        <v>8.7999999999999995E-2</v>
      </c>
      <c r="AP1755" s="134">
        <v>0</v>
      </c>
      <c r="AQ1755" s="134">
        <v>24</v>
      </c>
      <c r="AR1755" s="134">
        <v>25</v>
      </c>
      <c r="AS1755" s="134"/>
      <c r="AT1755" s="133" t="s">
        <v>9555</v>
      </c>
      <c r="AU1755" s="133" t="s">
        <v>1791</v>
      </c>
      <c r="AV1755" s="133" t="s">
        <v>9600</v>
      </c>
      <c r="AW1755" s="133" t="s">
        <v>9629</v>
      </c>
    </row>
    <row r="1756" spans="1:49" x14ac:dyDescent="0.25">
      <c r="A1756" s="80" t="s">
        <v>1779</v>
      </c>
      <c r="B1756" s="80" t="s">
        <v>1809</v>
      </c>
      <c r="C1756" s="80" t="s">
        <v>10333</v>
      </c>
      <c r="D1756" s="80" t="s">
        <v>10334</v>
      </c>
      <c r="E1756" s="80" t="s">
        <v>7086</v>
      </c>
      <c r="F1756" s="80" t="s">
        <v>10335</v>
      </c>
      <c r="G1756" s="80" t="s">
        <v>10336</v>
      </c>
      <c r="H1756" s="80" t="s">
        <v>10337</v>
      </c>
      <c r="I1756" s="80" t="s">
        <v>9635</v>
      </c>
      <c r="K1756" s="80" t="s">
        <v>12331</v>
      </c>
      <c r="L1756" s="80" t="s">
        <v>1667</v>
      </c>
      <c r="M1756" s="80" t="s">
        <v>3194</v>
      </c>
      <c r="N1756" s="80" t="s">
        <v>3471</v>
      </c>
      <c r="O1756" s="80" t="s">
        <v>3850</v>
      </c>
      <c r="P1756" s="80" t="s">
        <v>12540</v>
      </c>
      <c r="Q1756" s="80" t="s">
        <v>5374</v>
      </c>
      <c r="R1756" s="80" t="s">
        <v>6793</v>
      </c>
      <c r="S1756" s="80" t="s">
        <v>1769</v>
      </c>
      <c r="T1756" s="80" t="s">
        <v>1757</v>
      </c>
      <c r="U1756" s="110">
        <v>8.0500000000000007</v>
      </c>
      <c r="V1756" s="110">
        <v>48.3</v>
      </c>
      <c r="W1756" s="91">
        <v>3.5017499999999999</v>
      </c>
      <c r="X1756" s="91">
        <v>42.021000000000001</v>
      </c>
      <c r="Y1756" s="110" t="s">
        <v>14932</v>
      </c>
      <c r="Z1756" s="110" t="s">
        <v>1</v>
      </c>
      <c r="AB1756" s="133" t="s">
        <v>8503</v>
      </c>
      <c r="AC1756" s="133" t="s">
        <v>9494</v>
      </c>
      <c r="AD1756" s="133" t="s">
        <v>1757</v>
      </c>
      <c r="AE1756" s="79">
        <v>144</v>
      </c>
      <c r="AF1756" s="79" t="s">
        <v>11417</v>
      </c>
      <c r="AG1756" s="134">
        <v>0.2</v>
      </c>
      <c r="AH1756" s="134">
        <v>8</v>
      </c>
      <c r="AI1756" s="134">
        <v>8.25</v>
      </c>
      <c r="AJ1756" s="134">
        <v>0.14399999999999999</v>
      </c>
      <c r="AK1756" s="134">
        <v>2.6</v>
      </c>
      <c r="AL1756" s="134">
        <v>8.1999999999999993</v>
      </c>
      <c r="AM1756" s="134">
        <v>8.5</v>
      </c>
      <c r="AN1756" s="134">
        <v>1.8</v>
      </c>
      <c r="AO1756" s="134">
        <v>0.105</v>
      </c>
      <c r="AP1756" s="134"/>
      <c r="AQ1756" s="134"/>
      <c r="AR1756" s="134"/>
      <c r="AS1756" s="134"/>
      <c r="AT1756" s="133" t="s">
        <v>9565</v>
      </c>
      <c r="AU1756" s="133" t="s">
        <v>7065</v>
      </c>
      <c r="AV1756" s="133" t="s">
        <v>9597</v>
      </c>
      <c r="AW1756" s="133" t="s">
        <v>9629</v>
      </c>
    </row>
    <row r="1757" spans="1:49" x14ac:dyDescent="0.25">
      <c r="A1757" s="80" t="s">
        <v>1779</v>
      </c>
      <c r="B1757" s="80" t="s">
        <v>1813</v>
      </c>
      <c r="C1757" s="80" t="s">
        <v>9992</v>
      </c>
      <c r="D1757" s="80" t="s">
        <v>9993</v>
      </c>
      <c r="E1757" s="80" t="s">
        <v>7086</v>
      </c>
      <c r="F1757" s="80" t="s">
        <v>9994</v>
      </c>
      <c r="G1757" s="80" t="s">
        <v>9700</v>
      </c>
      <c r="H1757" s="80" t="s">
        <v>9995</v>
      </c>
      <c r="I1757" s="80" t="s">
        <v>9741</v>
      </c>
      <c r="K1757" s="80" t="s">
        <v>12328</v>
      </c>
      <c r="L1757" s="80" t="s">
        <v>1246</v>
      </c>
      <c r="M1757" s="80" t="s">
        <v>2724</v>
      </c>
      <c r="N1757" s="80" t="s">
        <v>3407</v>
      </c>
      <c r="O1757" s="80" t="s">
        <v>3791</v>
      </c>
      <c r="P1757" s="80" t="s">
        <v>4829</v>
      </c>
      <c r="Q1757" s="80" t="s">
        <v>5374</v>
      </c>
      <c r="R1757" s="80" t="s">
        <v>6293</v>
      </c>
      <c r="S1757" s="80" t="s">
        <v>1759</v>
      </c>
      <c r="T1757" s="80" t="s">
        <v>1757</v>
      </c>
      <c r="U1757" s="110">
        <v>7.7</v>
      </c>
      <c r="V1757" s="110">
        <v>46.2</v>
      </c>
      <c r="W1757" s="91">
        <v>3.3494999999999999</v>
      </c>
      <c r="X1757" s="91">
        <v>40.194000000000003</v>
      </c>
      <c r="Y1757" s="110" t="s">
        <v>14932</v>
      </c>
      <c r="Z1757" s="110" t="s">
        <v>1</v>
      </c>
      <c r="AB1757" s="133" t="s">
        <v>8003</v>
      </c>
      <c r="AC1757" s="133" t="s">
        <v>9248</v>
      </c>
      <c r="AD1757" s="133" t="s">
        <v>1764</v>
      </c>
      <c r="AE1757" s="79">
        <v>48</v>
      </c>
      <c r="AF1757" s="79" t="s">
        <v>11132</v>
      </c>
      <c r="AG1757" s="134">
        <v>0.25</v>
      </c>
      <c r="AH1757" s="134">
        <v>8</v>
      </c>
      <c r="AI1757" s="134">
        <v>13</v>
      </c>
      <c r="AJ1757" s="134">
        <v>0.2</v>
      </c>
      <c r="AK1757" s="134">
        <v>12</v>
      </c>
      <c r="AL1757" s="134">
        <v>8.75</v>
      </c>
      <c r="AM1757" s="134">
        <v>3.25</v>
      </c>
      <c r="AN1757" s="134">
        <v>2.5</v>
      </c>
      <c r="AO1757" s="134">
        <v>0.19700000000000001</v>
      </c>
      <c r="AP1757" s="134">
        <v>0</v>
      </c>
      <c r="AQ1757" s="134">
        <v>72</v>
      </c>
      <c r="AR1757" s="134">
        <v>29</v>
      </c>
      <c r="AS1757" s="134"/>
      <c r="AT1757" s="133" t="s">
        <v>1773</v>
      </c>
      <c r="AU1757" s="133" t="s">
        <v>7066</v>
      </c>
      <c r="AV1757" s="133" t="s">
        <v>9602</v>
      </c>
      <c r="AW1757" s="133" t="s">
        <v>9629</v>
      </c>
    </row>
    <row r="1758" spans="1:49" x14ac:dyDescent="0.25">
      <c r="A1758" s="80" t="s">
        <v>1800</v>
      </c>
      <c r="B1758" s="80" t="s">
        <v>11624</v>
      </c>
      <c r="C1758" s="80" t="s">
        <v>10750</v>
      </c>
      <c r="D1758" s="80" t="s">
        <v>10751</v>
      </c>
      <c r="E1758" s="80" t="s">
        <v>1785</v>
      </c>
      <c r="F1758" s="80" t="s">
        <v>10752</v>
      </c>
      <c r="G1758" s="80" t="s">
        <v>9663</v>
      </c>
      <c r="H1758" s="80" t="s">
        <v>10753</v>
      </c>
      <c r="I1758" s="80" t="s">
        <v>9635</v>
      </c>
      <c r="K1758" s="80" t="s">
        <v>12337</v>
      </c>
      <c r="L1758" s="80" t="s">
        <v>10945</v>
      </c>
      <c r="M1758" s="80" t="s">
        <v>10946</v>
      </c>
      <c r="N1758" s="80" t="s">
        <v>10938</v>
      </c>
      <c r="O1758" s="80" t="s">
        <v>11772</v>
      </c>
      <c r="P1758" s="80" t="s">
        <v>11773</v>
      </c>
      <c r="Q1758" s="80" t="s">
        <v>5374</v>
      </c>
      <c r="R1758" s="80" t="s">
        <v>10947</v>
      </c>
      <c r="S1758" s="80" t="s">
        <v>1757</v>
      </c>
      <c r="T1758" s="80" t="s">
        <v>1757</v>
      </c>
      <c r="U1758" s="110">
        <v>4.75</v>
      </c>
      <c r="V1758" s="110">
        <v>28.5</v>
      </c>
      <c r="W1758" s="91">
        <v>2.3690600000000002</v>
      </c>
      <c r="X1758" s="91">
        <v>28.428750000000001</v>
      </c>
      <c r="Y1758" s="110" t="s">
        <v>14933</v>
      </c>
      <c r="Z1758" s="110" t="s">
        <v>1</v>
      </c>
      <c r="AB1758" s="133" t="s">
        <v>12021</v>
      </c>
      <c r="AC1758" s="133" t="s">
        <v>12022</v>
      </c>
      <c r="AD1758" s="133" t="s">
        <v>1757</v>
      </c>
      <c r="AE1758" s="79">
        <v>144</v>
      </c>
      <c r="AF1758" s="79" t="s">
        <v>12097</v>
      </c>
      <c r="AG1758" s="134">
        <v>0.5</v>
      </c>
      <c r="AH1758" s="134">
        <v>5.75</v>
      </c>
      <c r="AI1758" s="134">
        <v>13</v>
      </c>
      <c r="AJ1758" s="134">
        <v>9.6000000000000002E-2</v>
      </c>
      <c r="AK1758" s="134">
        <v>9.75</v>
      </c>
      <c r="AL1758" s="134">
        <v>5.62</v>
      </c>
      <c r="AM1758" s="134">
        <v>2</v>
      </c>
      <c r="AN1758" s="134">
        <v>1.2</v>
      </c>
      <c r="AO1758" s="134">
        <v>6.3E-2</v>
      </c>
      <c r="AP1758" s="134">
        <v>0.05</v>
      </c>
      <c r="AQ1758" s="134">
        <v>5</v>
      </c>
      <c r="AR1758" s="134">
        <v>9</v>
      </c>
      <c r="AS1758" s="134"/>
      <c r="AT1758" s="133" t="s">
        <v>9573</v>
      </c>
      <c r="AU1758" s="133" t="s">
        <v>1762</v>
      </c>
      <c r="AV1758" s="133" t="s">
        <v>9625</v>
      </c>
      <c r="AW1758" s="133" t="s">
        <v>9629</v>
      </c>
    </row>
    <row r="1759" spans="1:49" x14ac:dyDescent="0.25">
      <c r="A1759" s="80" t="s">
        <v>1800</v>
      </c>
      <c r="B1759" s="80" t="s">
        <v>1813</v>
      </c>
      <c r="C1759" s="80" t="s">
        <v>11497</v>
      </c>
      <c r="D1759" s="80" t="s">
        <v>11581</v>
      </c>
      <c r="E1759" s="80" t="s">
        <v>1765</v>
      </c>
      <c r="F1759" s="80" t="s">
        <v>10842</v>
      </c>
      <c r="G1759" s="80" t="s">
        <v>9785</v>
      </c>
      <c r="H1759" s="80" t="s">
        <v>11604</v>
      </c>
      <c r="I1759" s="80" t="s">
        <v>9741</v>
      </c>
      <c r="K1759" s="80" t="s">
        <v>12337</v>
      </c>
      <c r="L1759" s="80" t="s">
        <v>10843</v>
      </c>
      <c r="M1759" s="80" t="s">
        <v>15506</v>
      </c>
      <c r="N1759" s="80" t="s">
        <v>3407</v>
      </c>
      <c r="O1759" s="80" t="s">
        <v>11723</v>
      </c>
      <c r="P1759" s="80" t="s">
        <v>1</v>
      </c>
      <c r="Q1759" s="80" t="s">
        <v>5374</v>
      </c>
      <c r="R1759" s="80" t="s">
        <v>11724</v>
      </c>
      <c r="S1759" s="80" t="s">
        <v>1759</v>
      </c>
      <c r="T1759" s="80" t="s">
        <v>1759</v>
      </c>
      <c r="U1759" s="110">
        <v>215</v>
      </c>
      <c r="V1759" s="110">
        <v>107.5</v>
      </c>
      <c r="W1759" s="91">
        <v>88.69</v>
      </c>
      <c r="X1759" s="91">
        <v>88.69</v>
      </c>
      <c r="Y1759" s="110" t="s">
        <v>7087</v>
      </c>
      <c r="Z1759" s="110" t="s">
        <v>1</v>
      </c>
      <c r="AB1759" s="133" t="s">
        <v>10845</v>
      </c>
      <c r="AC1759" s="133" t="s">
        <v>10845</v>
      </c>
      <c r="AD1759" s="133" t="s">
        <v>1759</v>
      </c>
      <c r="AE1759" s="79">
        <v>1</v>
      </c>
      <c r="AF1759" s="79" t="s">
        <v>15798</v>
      </c>
      <c r="AG1759" s="134"/>
      <c r="AH1759" s="134"/>
      <c r="AI1759" s="134"/>
      <c r="AJ1759" s="134"/>
      <c r="AK1759" s="134">
        <v>24.812999999999999</v>
      </c>
      <c r="AL1759" s="134">
        <v>9.9380000000000006</v>
      </c>
      <c r="AM1759" s="134">
        <v>15</v>
      </c>
      <c r="AN1759" s="134">
        <v>8.52</v>
      </c>
      <c r="AO1759" s="134">
        <v>2.141</v>
      </c>
      <c r="AP1759" s="134"/>
      <c r="AQ1759" s="134"/>
      <c r="AR1759" s="134"/>
      <c r="AS1759" s="134"/>
      <c r="AT1759" s="133" t="s">
        <v>1758</v>
      </c>
      <c r="AU1759" s="133" t="s">
        <v>1769</v>
      </c>
      <c r="AV1759" s="133" t="s">
        <v>9602</v>
      </c>
      <c r="AW1759" s="133" t="s">
        <v>9630</v>
      </c>
    </row>
    <row r="1760" spans="1:49" x14ac:dyDescent="0.25">
      <c r="A1760" s="80" t="s">
        <v>1800</v>
      </c>
      <c r="B1760" s="80" t="s">
        <v>11624</v>
      </c>
      <c r="C1760" s="80" t="s">
        <v>10272</v>
      </c>
      <c r="D1760" s="80" t="s">
        <v>10273</v>
      </c>
      <c r="E1760" s="80" t="s">
        <v>1785</v>
      </c>
      <c r="F1760" s="80" t="s">
        <v>10478</v>
      </c>
      <c r="G1760" s="80" t="s">
        <v>10275</v>
      </c>
      <c r="H1760" s="80" t="s">
        <v>10479</v>
      </c>
      <c r="I1760" s="80" t="s">
        <v>9635</v>
      </c>
      <c r="K1760" s="80" t="s">
        <v>12337</v>
      </c>
      <c r="L1760" s="80" t="s">
        <v>10942</v>
      </c>
      <c r="M1760" s="80" t="s">
        <v>10943</v>
      </c>
      <c r="N1760" s="80" t="s">
        <v>10938</v>
      </c>
      <c r="O1760" s="80" t="s">
        <v>11774</v>
      </c>
      <c r="P1760" s="80" t="s">
        <v>11775</v>
      </c>
      <c r="Q1760" s="80" t="s">
        <v>5374</v>
      </c>
      <c r="R1760" s="80" t="s">
        <v>10944</v>
      </c>
      <c r="S1760" s="80" t="s">
        <v>1760</v>
      </c>
      <c r="T1760" s="80" t="s">
        <v>1757</v>
      </c>
      <c r="U1760" s="110">
        <v>3.55</v>
      </c>
      <c r="V1760" s="110">
        <v>21.3</v>
      </c>
      <c r="W1760" s="91">
        <v>1.7705599999999999</v>
      </c>
      <c r="X1760" s="91">
        <v>21.246749999999999</v>
      </c>
      <c r="Y1760" s="110" t="s">
        <v>14933</v>
      </c>
      <c r="Z1760" s="110" t="s">
        <v>1</v>
      </c>
      <c r="AB1760" s="133" t="s">
        <v>12023</v>
      </c>
      <c r="AC1760" s="133" t="s">
        <v>12024</v>
      </c>
      <c r="AD1760" s="133" t="s">
        <v>1760</v>
      </c>
      <c r="AE1760" s="79">
        <v>96</v>
      </c>
      <c r="AF1760" s="79" t="s">
        <v>11399</v>
      </c>
      <c r="AG1760" s="134">
        <v>3.5</v>
      </c>
      <c r="AH1760" s="134">
        <v>3.5</v>
      </c>
      <c r="AI1760" s="134">
        <v>4.5</v>
      </c>
      <c r="AJ1760" s="134">
        <v>0.22</v>
      </c>
      <c r="AK1760" s="134">
        <v>7.6</v>
      </c>
      <c r="AL1760" s="134">
        <v>11</v>
      </c>
      <c r="AM1760" s="134">
        <v>7.1</v>
      </c>
      <c r="AN1760" s="134">
        <v>2.75</v>
      </c>
      <c r="AO1760" s="134">
        <v>0.34399999999999997</v>
      </c>
      <c r="AP1760" s="134">
        <v>3.75</v>
      </c>
      <c r="AQ1760" s="134">
        <v>3.75</v>
      </c>
      <c r="AR1760" s="134">
        <v>2.15</v>
      </c>
      <c r="AS1760" s="134"/>
      <c r="AT1760" s="133" t="s">
        <v>9556</v>
      </c>
      <c r="AU1760" s="133" t="s">
        <v>1758</v>
      </c>
      <c r="AV1760" s="133" t="s">
        <v>9608</v>
      </c>
      <c r="AW1760" s="133" t="s">
        <v>9629</v>
      </c>
    </row>
    <row r="1761" spans="1:49" x14ac:dyDescent="0.25">
      <c r="A1761" s="80" t="s">
        <v>1800</v>
      </c>
      <c r="B1761" s="80" t="s">
        <v>1813</v>
      </c>
      <c r="C1761" s="80" t="s">
        <v>10540</v>
      </c>
      <c r="D1761" s="80" t="s">
        <v>10541</v>
      </c>
      <c r="E1761" s="80" t="s">
        <v>1767</v>
      </c>
      <c r="F1761" s="80" t="s">
        <v>10542</v>
      </c>
      <c r="G1761" s="80" t="s">
        <v>9785</v>
      </c>
      <c r="H1761" s="80" t="s">
        <v>10543</v>
      </c>
      <c r="I1761" s="80" t="s">
        <v>5377</v>
      </c>
      <c r="K1761" s="80" t="s">
        <v>12337</v>
      </c>
      <c r="L1761" s="80" t="s">
        <v>10851</v>
      </c>
      <c r="M1761" s="80" t="s">
        <v>10852</v>
      </c>
      <c r="N1761" s="80" t="s">
        <v>3457</v>
      </c>
      <c r="O1761" s="80" t="s">
        <v>3825</v>
      </c>
      <c r="P1761" s="80" t="s">
        <v>1</v>
      </c>
      <c r="Q1761" s="80" t="s">
        <v>5374</v>
      </c>
      <c r="R1761" s="80" t="s">
        <v>11746</v>
      </c>
      <c r="S1761" s="80" t="s">
        <v>1759</v>
      </c>
      <c r="T1761" s="80" t="s">
        <v>1759</v>
      </c>
      <c r="U1761" s="110">
        <v>800.25</v>
      </c>
      <c r="V1761" s="110">
        <v>400.125</v>
      </c>
      <c r="W1761" s="91">
        <v>200.0625</v>
      </c>
      <c r="X1761" s="91">
        <v>200.0625</v>
      </c>
      <c r="Y1761" s="110" t="s">
        <v>7087</v>
      </c>
      <c r="Z1761" s="110" t="s">
        <v>1</v>
      </c>
      <c r="AB1761" s="133" t="s">
        <v>10853</v>
      </c>
      <c r="AC1761" s="133" t="s">
        <v>10853</v>
      </c>
      <c r="AD1761" s="133" t="s">
        <v>1759</v>
      </c>
      <c r="AE1761" s="79">
        <v>1</v>
      </c>
      <c r="AF1761" s="79" t="s">
        <v>15798</v>
      </c>
      <c r="AG1761" s="134"/>
      <c r="AH1761" s="134"/>
      <c r="AI1761" s="134"/>
      <c r="AJ1761" s="134"/>
      <c r="AK1761" s="134">
        <v>48.314999999999998</v>
      </c>
      <c r="AL1761" s="134">
        <v>16.22</v>
      </c>
      <c r="AM1761" s="134">
        <v>9.5950000000000006</v>
      </c>
      <c r="AN1761" s="134">
        <v>27.15</v>
      </c>
      <c r="AO1761" s="134">
        <v>4.351</v>
      </c>
      <c r="AP1761" s="134"/>
      <c r="AQ1761" s="134"/>
      <c r="AR1761" s="134"/>
      <c r="AS1761" s="134"/>
      <c r="AT1761" s="133" t="s">
        <v>1764</v>
      </c>
      <c r="AU1761" s="133" t="s">
        <v>1769</v>
      </c>
      <c r="AV1761" s="133" t="s">
        <v>9601</v>
      </c>
      <c r="AW1761" s="133" t="s">
        <v>9630</v>
      </c>
    </row>
    <row r="1762" spans="1:49" x14ac:dyDescent="0.25">
      <c r="A1762" s="80" t="s">
        <v>1779</v>
      </c>
      <c r="B1762" s="80" t="s">
        <v>1809</v>
      </c>
      <c r="C1762" s="80" t="s">
        <v>10624</v>
      </c>
      <c r="D1762" s="80" t="s">
        <v>10625</v>
      </c>
      <c r="E1762" s="80" t="s">
        <v>7086</v>
      </c>
      <c r="F1762" s="80" t="s">
        <v>10626</v>
      </c>
      <c r="G1762" s="80" t="s">
        <v>9705</v>
      </c>
      <c r="H1762" s="80" t="s">
        <v>10627</v>
      </c>
      <c r="I1762" s="80" t="s">
        <v>9635</v>
      </c>
      <c r="K1762" s="80" t="s">
        <v>12331</v>
      </c>
      <c r="L1762" s="80" t="s">
        <v>1668</v>
      </c>
      <c r="M1762" s="80" t="s">
        <v>3195</v>
      </c>
      <c r="N1762" s="80" t="s">
        <v>3471</v>
      </c>
      <c r="O1762" s="80" t="s">
        <v>3980</v>
      </c>
      <c r="P1762" s="80" t="s">
        <v>12543</v>
      </c>
      <c r="Q1762" s="80" t="s">
        <v>5374</v>
      </c>
      <c r="R1762" s="80" t="s">
        <v>6794</v>
      </c>
      <c r="S1762" s="80" t="s">
        <v>1759</v>
      </c>
      <c r="T1762" s="80" t="s">
        <v>1757</v>
      </c>
      <c r="U1762" s="110">
        <v>10.75</v>
      </c>
      <c r="V1762" s="110">
        <v>64.5</v>
      </c>
      <c r="W1762" s="91">
        <v>4.6762499999999996</v>
      </c>
      <c r="X1762" s="91">
        <v>56.115000000000002</v>
      </c>
      <c r="Y1762" s="110" t="s">
        <v>14932</v>
      </c>
      <c r="Z1762" s="110" t="s">
        <v>1</v>
      </c>
      <c r="AB1762" s="133" t="s">
        <v>8504</v>
      </c>
      <c r="AC1762" s="133" t="s">
        <v>9495</v>
      </c>
      <c r="AD1762" s="133" t="s">
        <v>1757</v>
      </c>
      <c r="AE1762" s="79">
        <v>144</v>
      </c>
      <c r="AF1762" s="79" t="s">
        <v>11418</v>
      </c>
      <c r="AG1762" s="134">
        <v>0.2</v>
      </c>
      <c r="AH1762" s="134">
        <v>6.5</v>
      </c>
      <c r="AI1762" s="134">
        <v>8</v>
      </c>
      <c r="AJ1762" s="134">
        <v>0.12</v>
      </c>
      <c r="AK1762" s="134">
        <v>2.6</v>
      </c>
      <c r="AL1762" s="134">
        <v>6.7</v>
      </c>
      <c r="AM1762" s="134">
        <v>8.1999999999999993</v>
      </c>
      <c r="AN1762" s="134">
        <v>1.5</v>
      </c>
      <c r="AO1762" s="134">
        <v>8.3000000000000004E-2</v>
      </c>
      <c r="AP1762" s="134"/>
      <c r="AQ1762" s="134"/>
      <c r="AR1762" s="134"/>
      <c r="AS1762" s="134"/>
      <c r="AT1762" s="133" t="s">
        <v>9577</v>
      </c>
      <c r="AU1762" s="133" t="s">
        <v>7065</v>
      </c>
      <c r="AV1762" s="133" t="s">
        <v>9597</v>
      </c>
      <c r="AW1762" s="133" t="s">
        <v>9629</v>
      </c>
    </row>
    <row r="1763" spans="1:49" x14ac:dyDescent="0.25">
      <c r="A1763" s="80" t="s">
        <v>1779</v>
      </c>
      <c r="B1763" s="80" t="s">
        <v>1809</v>
      </c>
      <c r="C1763" s="80" t="s">
        <v>9636</v>
      </c>
      <c r="D1763" s="80" t="s">
        <v>9637</v>
      </c>
      <c r="E1763" s="80" t="s">
        <v>1785</v>
      </c>
      <c r="F1763" s="80" t="s">
        <v>10733</v>
      </c>
      <c r="G1763" s="80" t="s">
        <v>9825</v>
      </c>
      <c r="H1763" s="80" t="s">
        <v>10734</v>
      </c>
      <c r="I1763" s="80" t="s">
        <v>9635</v>
      </c>
      <c r="K1763" s="80" t="s">
        <v>12331</v>
      </c>
      <c r="L1763" s="80" t="s">
        <v>1669</v>
      </c>
      <c r="M1763" s="80" t="s">
        <v>3196</v>
      </c>
      <c r="N1763" s="80" t="s">
        <v>3471</v>
      </c>
      <c r="O1763" s="80" t="s">
        <v>3740</v>
      </c>
      <c r="P1763" s="80" t="s">
        <v>12544</v>
      </c>
      <c r="Q1763" s="80" t="s">
        <v>5374</v>
      </c>
      <c r="R1763" s="80" t="s">
        <v>6795</v>
      </c>
      <c r="S1763" s="80" t="s">
        <v>1760</v>
      </c>
      <c r="T1763" s="80" t="s">
        <v>1757</v>
      </c>
      <c r="U1763" s="110">
        <v>6.2</v>
      </c>
      <c r="V1763" s="110">
        <v>37.200000000000003</v>
      </c>
      <c r="W1763" s="91">
        <v>3.0922499999999999</v>
      </c>
      <c r="X1763" s="91">
        <v>37.106999999999999</v>
      </c>
      <c r="Y1763" s="110" t="s">
        <v>14933</v>
      </c>
      <c r="Z1763" s="110" t="s">
        <v>1</v>
      </c>
      <c r="AB1763" s="133" t="s">
        <v>8505</v>
      </c>
      <c r="AC1763" s="133" t="s">
        <v>9496</v>
      </c>
      <c r="AD1763" s="133" t="s">
        <v>1760</v>
      </c>
      <c r="AE1763" s="79">
        <v>96</v>
      </c>
      <c r="AF1763" s="79" t="s">
        <v>12107</v>
      </c>
      <c r="AG1763" s="134">
        <v>0.2</v>
      </c>
      <c r="AH1763" s="134">
        <v>7.1</v>
      </c>
      <c r="AI1763" s="134">
        <v>9</v>
      </c>
      <c r="AJ1763" s="134">
        <v>0.12</v>
      </c>
      <c r="AK1763" s="134">
        <v>5.5</v>
      </c>
      <c r="AL1763" s="134">
        <v>7.5</v>
      </c>
      <c r="AM1763" s="134">
        <v>2.9</v>
      </c>
      <c r="AN1763" s="134">
        <v>1.5</v>
      </c>
      <c r="AO1763" s="134">
        <v>6.9000000000000006E-2</v>
      </c>
      <c r="AP1763" s="134"/>
      <c r="AQ1763" s="134"/>
      <c r="AR1763" s="134"/>
      <c r="AS1763" s="134"/>
      <c r="AT1763" s="133" t="s">
        <v>1792</v>
      </c>
      <c r="AU1763" s="133" t="s">
        <v>1765</v>
      </c>
      <c r="AV1763" s="133" t="s">
        <v>9610</v>
      </c>
      <c r="AW1763" s="133" t="s">
        <v>9629</v>
      </c>
    </row>
    <row r="1764" spans="1:49" x14ac:dyDescent="0.25">
      <c r="A1764" s="80" t="s">
        <v>1800</v>
      </c>
      <c r="B1764" s="80" t="s">
        <v>11623</v>
      </c>
      <c r="C1764" s="80" t="s">
        <v>9636</v>
      </c>
      <c r="D1764" s="80" t="s">
        <v>9637</v>
      </c>
      <c r="E1764" s="80" t="s">
        <v>7086</v>
      </c>
      <c r="F1764" s="80" t="s">
        <v>10699</v>
      </c>
      <c r="G1764" s="80" t="s">
        <v>9729</v>
      </c>
      <c r="H1764" s="80" t="s">
        <v>10700</v>
      </c>
      <c r="I1764" s="80" t="s">
        <v>9635</v>
      </c>
      <c r="K1764" s="80" t="s">
        <v>12337</v>
      </c>
      <c r="L1764" s="80" t="s">
        <v>10958</v>
      </c>
      <c r="M1764" s="80" t="s">
        <v>10959</v>
      </c>
      <c r="N1764" s="80" t="s">
        <v>10957</v>
      </c>
      <c r="O1764" s="80" t="s">
        <v>11776</v>
      </c>
      <c r="P1764" s="80" t="s">
        <v>11777</v>
      </c>
      <c r="Q1764" s="80" t="s">
        <v>5374</v>
      </c>
      <c r="R1764" s="80" t="s">
        <v>10960</v>
      </c>
      <c r="S1764" s="80" t="s">
        <v>1760</v>
      </c>
      <c r="T1764" s="80" t="s">
        <v>1757</v>
      </c>
      <c r="U1764" s="110">
        <v>5.5</v>
      </c>
      <c r="V1764" s="110">
        <v>33</v>
      </c>
      <c r="W1764" s="91">
        <v>2.3925000000000001</v>
      </c>
      <c r="X1764" s="91">
        <v>28.71</v>
      </c>
      <c r="Y1764" s="110" t="s">
        <v>14932</v>
      </c>
      <c r="Z1764" s="110" t="s">
        <v>1</v>
      </c>
      <c r="AB1764" s="133" t="s">
        <v>12025</v>
      </c>
      <c r="AC1764" s="133" t="s">
        <v>12026</v>
      </c>
      <c r="AD1764" s="133" t="s">
        <v>1767</v>
      </c>
      <c r="AE1764" s="79">
        <v>120</v>
      </c>
      <c r="AF1764" s="79" t="s">
        <v>11357</v>
      </c>
      <c r="AG1764" s="134">
        <v>2.16</v>
      </c>
      <c r="AH1764" s="134">
        <v>2.16</v>
      </c>
      <c r="AI1764" s="134">
        <v>3.23</v>
      </c>
      <c r="AJ1764" s="134">
        <v>6.6000000000000003E-2</v>
      </c>
      <c r="AK1764" s="134">
        <v>2.44</v>
      </c>
      <c r="AL1764" s="134">
        <v>7.13</v>
      </c>
      <c r="AM1764" s="134">
        <v>7.68</v>
      </c>
      <c r="AN1764" s="134">
        <v>0.82</v>
      </c>
      <c r="AO1764" s="134">
        <v>7.6999999999999999E-2</v>
      </c>
      <c r="AP1764" s="134">
        <v>2</v>
      </c>
      <c r="AQ1764" s="134">
        <v>2</v>
      </c>
      <c r="AR1764" s="134">
        <v>2</v>
      </c>
      <c r="AS1764" s="134">
        <v>2.5000000000000001E-2</v>
      </c>
      <c r="AT1764" s="133" t="s">
        <v>9577</v>
      </c>
      <c r="AU1764" s="133" t="s">
        <v>1758</v>
      </c>
      <c r="AV1764" s="133" t="s">
        <v>9598</v>
      </c>
      <c r="AW1764" s="133" t="s">
        <v>9629</v>
      </c>
    </row>
    <row r="1765" spans="1:49" x14ac:dyDescent="0.25">
      <c r="A1765" s="80" t="s">
        <v>1800</v>
      </c>
      <c r="B1765" s="80" t="s">
        <v>1815</v>
      </c>
      <c r="C1765" s="80" t="s">
        <v>10268</v>
      </c>
      <c r="D1765" s="80" t="s">
        <v>10269</v>
      </c>
      <c r="E1765" s="80" t="s">
        <v>7086</v>
      </c>
      <c r="F1765" s="80" t="s">
        <v>10270</v>
      </c>
      <c r="G1765" s="80" t="s">
        <v>9705</v>
      </c>
      <c r="H1765" s="80" t="s">
        <v>10271</v>
      </c>
      <c r="I1765" s="80" t="s">
        <v>9635</v>
      </c>
      <c r="K1765" s="80" t="s">
        <v>12337</v>
      </c>
      <c r="L1765" s="80" t="s">
        <v>10963</v>
      </c>
      <c r="M1765" s="80" t="s">
        <v>10964</v>
      </c>
      <c r="N1765" s="80" t="s">
        <v>10961</v>
      </c>
      <c r="O1765" s="80" t="s">
        <v>3904</v>
      </c>
      <c r="P1765" s="80" t="s">
        <v>11747</v>
      </c>
      <c r="Q1765" s="80" t="s">
        <v>5374</v>
      </c>
      <c r="R1765" s="80" t="s">
        <v>10965</v>
      </c>
      <c r="S1765" s="80" t="s">
        <v>1759</v>
      </c>
      <c r="T1765" s="80" t="s">
        <v>1757</v>
      </c>
      <c r="U1765" s="110">
        <v>10</v>
      </c>
      <c r="V1765" s="110">
        <v>60</v>
      </c>
      <c r="W1765" s="91">
        <v>4.3499999999999996</v>
      </c>
      <c r="X1765" s="91">
        <v>52.2</v>
      </c>
      <c r="Y1765" s="110" t="s">
        <v>14932</v>
      </c>
      <c r="Z1765" s="110" t="s">
        <v>1</v>
      </c>
      <c r="AB1765" s="133" t="s">
        <v>11996</v>
      </c>
      <c r="AC1765" s="133" t="s">
        <v>11997</v>
      </c>
      <c r="AD1765" s="133" t="s">
        <v>1757</v>
      </c>
      <c r="AE1765" s="79">
        <v>144</v>
      </c>
      <c r="AF1765" s="79" t="s">
        <v>12109</v>
      </c>
      <c r="AG1765" s="134">
        <v>0.15</v>
      </c>
      <c r="AH1765" s="134">
        <v>6.5</v>
      </c>
      <c r="AI1765" s="134">
        <v>8</v>
      </c>
      <c r="AJ1765" s="134">
        <v>0.192</v>
      </c>
      <c r="AK1765" s="134">
        <v>8.1999999999999993</v>
      </c>
      <c r="AL1765" s="134">
        <v>6.7</v>
      </c>
      <c r="AM1765" s="134">
        <v>2</v>
      </c>
      <c r="AN1765" s="134">
        <v>2.4</v>
      </c>
      <c r="AO1765" s="134">
        <v>6.4000000000000001E-2</v>
      </c>
      <c r="AP1765" s="134">
        <v>84</v>
      </c>
      <c r="AQ1765" s="134">
        <v>84</v>
      </c>
      <c r="AR1765" s="134">
        <v>6.7</v>
      </c>
      <c r="AS1765" s="134"/>
      <c r="AT1765" s="133" t="s">
        <v>9570</v>
      </c>
      <c r="AU1765" s="133" t="s">
        <v>1762</v>
      </c>
      <c r="AV1765" s="133" t="s">
        <v>9597</v>
      </c>
      <c r="AW1765" s="133" t="s">
        <v>9629</v>
      </c>
    </row>
    <row r="1766" spans="1:49" x14ac:dyDescent="0.25">
      <c r="A1766" s="80" t="s">
        <v>1779</v>
      </c>
      <c r="B1766" s="80" t="s">
        <v>1809</v>
      </c>
      <c r="C1766" s="80" t="s">
        <v>10394</v>
      </c>
      <c r="D1766" s="80" t="s">
        <v>10395</v>
      </c>
      <c r="E1766" s="80" t="s">
        <v>7086</v>
      </c>
      <c r="F1766" s="80" t="s">
        <v>10396</v>
      </c>
      <c r="G1766" s="80" t="s">
        <v>9714</v>
      </c>
      <c r="H1766" s="80" t="s">
        <v>10397</v>
      </c>
      <c r="I1766" s="80" t="s">
        <v>9635</v>
      </c>
      <c r="K1766" s="80" t="s">
        <v>12331</v>
      </c>
      <c r="L1766" s="80" t="s">
        <v>1670</v>
      </c>
      <c r="M1766" s="80" t="s">
        <v>3197</v>
      </c>
      <c r="N1766" s="80" t="s">
        <v>3471</v>
      </c>
      <c r="O1766" s="80" t="s">
        <v>3896</v>
      </c>
      <c r="P1766" s="80" t="s">
        <v>12547</v>
      </c>
      <c r="Q1766" s="80" t="s">
        <v>5374</v>
      </c>
      <c r="R1766" s="80" t="s">
        <v>6796</v>
      </c>
      <c r="S1766" s="80" t="s">
        <v>1759</v>
      </c>
      <c r="T1766" s="80" t="s">
        <v>1767</v>
      </c>
      <c r="U1766" s="110">
        <v>7.7</v>
      </c>
      <c r="V1766" s="110">
        <v>38.5</v>
      </c>
      <c r="W1766" s="91">
        <v>3.3494999999999999</v>
      </c>
      <c r="X1766" s="91">
        <v>33.494999999999997</v>
      </c>
      <c r="Y1766" s="110" t="s">
        <v>14932</v>
      </c>
      <c r="Z1766" s="110" t="s">
        <v>1</v>
      </c>
      <c r="AB1766" s="133" t="s">
        <v>8506</v>
      </c>
      <c r="AC1766" s="133" t="s">
        <v>9497</v>
      </c>
      <c r="AD1766" s="133" t="s">
        <v>1767</v>
      </c>
      <c r="AE1766" s="79">
        <v>100</v>
      </c>
      <c r="AF1766" s="79" t="s">
        <v>11409</v>
      </c>
      <c r="AG1766" s="134">
        <v>0.19</v>
      </c>
      <c r="AH1766" s="134">
        <v>4</v>
      </c>
      <c r="AI1766" s="134">
        <v>6.5</v>
      </c>
      <c r="AJ1766" s="134">
        <v>5.8000000000000003E-2</v>
      </c>
      <c r="AK1766" s="134">
        <v>1.2</v>
      </c>
      <c r="AL1766" s="134">
        <v>4</v>
      </c>
      <c r="AM1766" s="134">
        <v>6.5</v>
      </c>
      <c r="AN1766" s="134">
        <v>0.6</v>
      </c>
      <c r="AO1766" s="134">
        <v>1.7999999999999999E-2</v>
      </c>
      <c r="AP1766" s="134"/>
      <c r="AQ1766" s="134"/>
      <c r="AR1766" s="134"/>
      <c r="AS1766" s="134"/>
      <c r="AT1766" s="133" t="s">
        <v>9593</v>
      </c>
      <c r="AU1766" s="133" t="s">
        <v>7077</v>
      </c>
      <c r="AV1766" s="133" t="s">
        <v>9606</v>
      </c>
      <c r="AW1766" s="133" t="s">
        <v>9629</v>
      </c>
    </row>
    <row r="1767" spans="1:49" x14ac:dyDescent="0.25">
      <c r="A1767" s="80" t="s">
        <v>1800</v>
      </c>
      <c r="B1767" s="80" t="s">
        <v>1815</v>
      </c>
      <c r="C1767" s="80" t="s">
        <v>10750</v>
      </c>
      <c r="D1767" s="80" t="s">
        <v>10751</v>
      </c>
      <c r="E1767" s="80" t="s">
        <v>1785</v>
      </c>
      <c r="F1767" s="80" t="s">
        <v>10752</v>
      </c>
      <c r="G1767" s="80" t="s">
        <v>9663</v>
      </c>
      <c r="H1767" s="80" t="s">
        <v>10753</v>
      </c>
      <c r="I1767" s="80" t="s">
        <v>9635</v>
      </c>
      <c r="K1767" s="80" t="s">
        <v>12337</v>
      </c>
      <c r="L1767" s="80" t="s">
        <v>11461</v>
      </c>
      <c r="M1767" s="80" t="s">
        <v>11544</v>
      </c>
      <c r="N1767" s="80" t="s">
        <v>10961</v>
      </c>
      <c r="O1767" s="80" t="s">
        <v>11779</v>
      </c>
      <c r="P1767" s="80" t="s">
        <v>11780</v>
      </c>
      <c r="Q1767" s="80" t="s">
        <v>5374</v>
      </c>
      <c r="R1767" s="80" t="s">
        <v>11781</v>
      </c>
      <c r="S1767" s="80" t="s">
        <v>1757</v>
      </c>
      <c r="T1767" s="80" t="s">
        <v>1757</v>
      </c>
      <c r="U1767" s="110">
        <v>4.75</v>
      </c>
      <c r="V1767" s="110">
        <v>28.5</v>
      </c>
      <c r="W1767" s="91">
        <v>2.3690600000000002</v>
      </c>
      <c r="X1767" s="91">
        <v>28.428750000000001</v>
      </c>
      <c r="Y1767" s="110" t="s">
        <v>14933</v>
      </c>
      <c r="Z1767" s="110" t="s">
        <v>1</v>
      </c>
      <c r="AB1767" s="133" t="s">
        <v>12027</v>
      </c>
      <c r="AC1767" s="133" t="s">
        <v>12028</v>
      </c>
      <c r="AD1767" s="133" t="s">
        <v>1757</v>
      </c>
      <c r="AE1767" s="79">
        <v>144</v>
      </c>
      <c r="AF1767" s="79" t="s">
        <v>12097</v>
      </c>
      <c r="AG1767" s="134">
        <v>0.5</v>
      </c>
      <c r="AH1767" s="134">
        <v>5.75</v>
      </c>
      <c r="AI1767" s="134">
        <v>13</v>
      </c>
      <c r="AJ1767" s="134">
        <v>9.6000000000000002E-2</v>
      </c>
      <c r="AK1767" s="134">
        <v>9.75</v>
      </c>
      <c r="AL1767" s="134">
        <v>5.62</v>
      </c>
      <c r="AM1767" s="134">
        <v>2</v>
      </c>
      <c r="AN1767" s="134">
        <v>1.2</v>
      </c>
      <c r="AO1767" s="134">
        <v>6.3E-2</v>
      </c>
      <c r="AP1767" s="134">
        <v>0.05</v>
      </c>
      <c r="AQ1767" s="134">
        <v>5</v>
      </c>
      <c r="AR1767" s="134">
        <v>9</v>
      </c>
      <c r="AS1767" s="134"/>
      <c r="AT1767" s="133" t="s">
        <v>9573</v>
      </c>
      <c r="AU1767" s="133" t="s">
        <v>1762</v>
      </c>
      <c r="AV1767" s="133" t="s">
        <v>9625</v>
      </c>
      <c r="AW1767" s="133" t="s">
        <v>9629</v>
      </c>
    </row>
    <row r="1768" spans="1:49" x14ac:dyDescent="0.25">
      <c r="A1768" s="80" t="s">
        <v>1800</v>
      </c>
      <c r="B1768" s="80" t="s">
        <v>1801</v>
      </c>
      <c r="C1768" s="80" t="s">
        <v>9636</v>
      </c>
      <c r="D1768" s="80" t="s">
        <v>9637</v>
      </c>
      <c r="E1768" s="80" t="s">
        <v>7086</v>
      </c>
      <c r="F1768" s="80" t="s">
        <v>10519</v>
      </c>
      <c r="G1768" s="80" t="s">
        <v>9808</v>
      </c>
      <c r="H1768" s="80" t="s">
        <v>10520</v>
      </c>
      <c r="I1768" s="80" t="s">
        <v>9635</v>
      </c>
      <c r="K1768" s="80" t="s">
        <v>12328</v>
      </c>
      <c r="L1768" s="80" t="s">
        <v>982</v>
      </c>
      <c r="M1768" s="80" t="s">
        <v>12352</v>
      </c>
      <c r="N1768" s="80" t="s">
        <v>3401</v>
      </c>
      <c r="O1768" s="80" t="s">
        <v>3925</v>
      </c>
      <c r="P1768" s="80" t="s">
        <v>5121</v>
      </c>
      <c r="Q1768" s="80" t="s">
        <v>5374</v>
      </c>
      <c r="R1768" s="80" t="s">
        <v>6623</v>
      </c>
      <c r="S1768" s="80" t="s">
        <v>1759</v>
      </c>
      <c r="T1768" s="80" t="s">
        <v>1757</v>
      </c>
      <c r="U1768" s="110">
        <v>5.45</v>
      </c>
      <c r="V1768" s="110">
        <v>32.700000000000003</v>
      </c>
      <c r="W1768" s="91">
        <v>2.3707500000000001</v>
      </c>
      <c r="X1768" s="91">
        <v>28.449000000000002</v>
      </c>
      <c r="Y1768" s="110" t="s">
        <v>14932</v>
      </c>
      <c r="Z1768" s="110" t="s">
        <v>1</v>
      </c>
      <c r="AB1768" s="133" t="s">
        <v>8333</v>
      </c>
      <c r="AC1768" s="133" t="s">
        <v>9415</v>
      </c>
      <c r="AD1768" s="133" t="s">
        <v>1757</v>
      </c>
      <c r="AE1768" s="79">
        <v>144</v>
      </c>
      <c r="AF1768" s="79" t="s">
        <v>11361</v>
      </c>
      <c r="AG1768" s="134">
        <v>1.5</v>
      </c>
      <c r="AH1768" s="134">
        <v>5.7</v>
      </c>
      <c r="AI1768" s="134">
        <v>2.2000000000000002</v>
      </c>
      <c r="AJ1768" s="134">
        <v>9.6000000000000002E-2</v>
      </c>
      <c r="AK1768" s="134">
        <v>8.3000000000000007</v>
      </c>
      <c r="AL1768" s="134">
        <v>5.9</v>
      </c>
      <c r="AM1768" s="134">
        <v>3.2</v>
      </c>
      <c r="AN1768" s="134">
        <v>1.2</v>
      </c>
      <c r="AO1768" s="134">
        <v>9.0999999999999998E-2</v>
      </c>
      <c r="AP1768" s="134">
        <v>2.5</v>
      </c>
      <c r="AQ1768" s="134">
        <v>5.75</v>
      </c>
      <c r="AR1768" s="134">
        <v>5</v>
      </c>
      <c r="AS1768" s="134"/>
      <c r="AT1768" s="133" t="s">
        <v>7082</v>
      </c>
      <c r="AU1768" s="133" t="s">
        <v>1771</v>
      </c>
      <c r="AV1768" s="133" t="s">
        <v>9620</v>
      </c>
      <c r="AW1768" s="133" t="s">
        <v>9629</v>
      </c>
    </row>
    <row r="1769" spans="1:49" x14ac:dyDescent="0.25">
      <c r="A1769" s="80" t="s">
        <v>1800</v>
      </c>
      <c r="B1769" s="80" t="s">
        <v>1815</v>
      </c>
      <c r="C1769" s="80" t="s">
        <v>10758</v>
      </c>
      <c r="D1769" s="80" t="s">
        <v>10759</v>
      </c>
      <c r="E1769" s="80" t="s">
        <v>1785</v>
      </c>
      <c r="F1769" s="80" t="s">
        <v>10760</v>
      </c>
      <c r="G1769" s="80" t="s">
        <v>9663</v>
      </c>
      <c r="H1769" s="80" t="s">
        <v>10761</v>
      </c>
      <c r="I1769" s="80" t="s">
        <v>9635</v>
      </c>
      <c r="K1769" s="80" t="s">
        <v>12337</v>
      </c>
      <c r="L1769" s="80" t="s">
        <v>11462</v>
      </c>
      <c r="M1769" s="80" t="s">
        <v>11545</v>
      </c>
      <c r="N1769" s="80" t="s">
        <v>10961</v>
      </c>
      <c r="O1769" s="80" t="s">
        <v>11782</v>
      </c>
      <c r="P1769" s="80" t="s">
        <v>11783</v>
      </c>
      <c r="Q1769" s="80" t="s">
        <v>5374</v>
      </c>
      <c r="R1769" s="80" t="s">
        <v>11784</v>
      </c>
      <c r="S1769" s="80" t="s">
        <v>1767</v>
      </c>
      <c r="T1769" s="80" t="s">
        <v>1757</v>
      </c>
      <c r="U1769" s="110">
        <v>3.35</v>
      </c>
      <c r="V1769" s="110">
        <v>20.100000000000001</v>
      </c>
      <c r="W1769" s="91">
        <v>1.6708099999999999</v>
      </c>
      <c r="X1769" s="91">
        <v>20.04975</v>
      </c>
      <c r="Y1769" s="110" t="s">
        <v>14933</v>
      </c>
      <c r="Z1769" s="110" t="s">
        <v>1</v>
      </c>
      <c r="AB1769" s="133" t="s">
        <v>12029</v>
      </c>
      <c r="AC1769" s="133" t="s">
        <v>12030</v>
      </c>
      <c r="AD1769" s="133" t="s">
        <v>1757</v>
      </c>
      <c r="AE1769" s="79">
        <v>144</v>
      </c>
      <c r="AF1769" s="79" t="s">
        <v>12098</v>
      </c>
      <c r="AG1769" s="134">
        <v>0.5</v>
      </c>
      <c r="AH1769" s="134">
        <v>7</v>
      </c>
      <c r="AI1769" s="134">
        <v>10.25</v>
      </c>
      <c r="AJ1769" s="134">
        <v>9.6000000000000002E-2</v>
      </c>
      <c r="AK1769" s="134">
        <v>8.875</v>
      </c>
      <c r="AL1769" s="134">
        <v>6.625</v>
      </c>
      <c r="AM1769" s="134">
        <v>2.875</v>
      </c>
      <c r="AN1769" s="134">
        <v>1.2</v>
      </c>
      <c r="AO1769" s="134">
        <v>9.8000000000000004E-2</v>
      </c>
      <c r="AP1769" s="134">
        <v>0.05</v>
      </c>
      <c r="AQ1769" s="134">
        <v>6.25</v>
      </c>
      <c r="AR1769" s="134">
        <v>7</v>
      </c>
      <c r="AS1769" s="134"/>
      <c r="AT1769" s="133" t="s">
        <v>1775</v>
      </c>
      <c r="AU1769" s="133" t="s">
        <v>1765</v>
      </c>
      <c r="AV1769" s="133" t="s">
        <v>9625</v>
      </c>
      <c r="AW1769" s="133" t="s">
        <v>9629</v>
      </c>
    </row>
    <row r="1770" spans="1:49" x14ac:dyDescent="0.25">
      <c r="A1770" s="80" t="s">
        <v>1779</v>
      </c>
      <c r="B1770" s="80" t="s">
        <v>1797</v>
      </c>
      <c r="C1770" s="80" t="s">
        <v>9918</v>
      </c>
      <c r="D1770" s="80" t="s">
        <v>9919</v>
      </c>
      <c r="E1770" s="80" t="s">
        <v>1788</v>
      </c>
      <c r="F1770" s="80" t="s">
        <v>9920</v>
      </c>
      <c r="G1770" s="80" t="s">
        <v>9677</v>
      </c>
      <c r="H1770" s="80" t="s">
        <v>9921</v>
      </c>
      <c r="I1770" s="80" t="s">
        <v>5377</v>
      </c>
      <c r="K1770" s="80" t="s">
        <v>12331</v>
      </c>
      <c r="L1770" s="80" t="s">
        <v>1671</v>
      </c>
      <c r="M1770" s="80" t="s">
        <v>3198</v>
      </c>
      <c r="N1770" s="80" t="s">
        <v>3472</v>
      </c>
      <c r="O1770" s="80" t="s">
        <v>3523</v>
      </c>
      <c r="P1770" s="80" t="s">
        <v>12550</v>
      </c>
      <c r="Q1770" s="80" t="s">
        <v>5374</v>
      </c>
      <c r="R1770" s="80" t="s">
        <v>6797</v>
      </c>
      <c r="S1770" s="80" t="s">
        <v>1760</v>
      </c>
      <c r="T1770" s="80" t="s">
        <v>1757</v>
      </c>
      <c r="U1770" s="110">
        <v>6.2</v>
      </c>
      <c r="V1770" s="110">
        <v>37.200000000000003</v>
      </c>
      <c r="W1770" s="91">
        <v>1.55</v>
      </c>
      <c r="X1770" s="91">
        <v>18.600000000000001</v>
      </c>
      <c r="Y1770" s="110" t="s">
        <v>7087</v>
      </c>
      <c r="Z1770" s="110" t="s">
        <v>1</v>
      </c>
      <c r="AB1770" s="133" t="s">
        <v>8507</v>
      </c>
      <c r="AC1770" s="133" t="s">
        <v>8507</v>
      </c>
      <c r="AD1770" s="133" t="s">
        <v>1759</v>
      </c>
      <c r="AE1770" s="79">
        <v>12</v>
      </c>
      <c r="AF1770" s="79" t="s">
        <v>11145</v>
      </c>
      <c r="AG1770" s="134">
        <v>0.75</v>
      </c>
      <c r="AH1770" s="134">
        <v>8.875</v>
      </c>
      <c r="AI1770" s="134">
        <v>8.875</v>
      </c>
      <c r="AJ1770" s="134">
        <v>0.22500000000000001</v>
      </c>
      <c r="AK1770" s="134">
        <v>9.2200000000000006</v>
      </c>
      <c r="AL1770" s="134">
        <v>7.97</v>
      </c>
      <c r="AM1770" s="134">
        <v>9.44</v>
      </c>
      <c r="AN1770" s="134">
        <v>3.1</v>
      </c>
      <c r="AO1770" s="134">
        <v>0.40100000000000002</v>
      </c>
      <c r="AP1770" s="134"/>
      <c r="AQ1770" s="134"/>
      <c r="AR1770" s="134"/>
      <c r="AS1770" s="134"/>
      <c r="AT1770" s="133" t="s">
        <v>1761</v>
      </c>
      <c r="AU1770" s="133" t="s">
        <v>7065</v>
      </c>
      <c r="AV1770" s="133" t="s">
        <v>9603</v>
      </c>
      <c r="AW1770" s="133" t="s">
        <v>9630</v>
      </c>
    </row>
    <row r="1771" spans="1:49" x14ac:dyDescent="0.25">
      <c r="A1771" s="80" t="s">
        <v>1800</v>
      </c>
      <c r="B1771" s="80" t="s">
        <v>1801</v>
      </c>
      <c r="C1771" s="80" t="s">
        <v>10172</v>
      </c>
      <c r="D1771" s="80" t="s">
        <v>10173</v>
      </c>
      <c r="E1771" s="80" t="s">
        <v>7086</v>
      </c>
      <c r="F1771" s="80" t="s">
        <v>10174</v>
      </c>
      <c r="G1771" s="80" t="s">
        <v>9705</v>
      </c>
      <c r="H1771" s="80" t="s">
        <v>10175</v>
      </c>
      <c r="I1771" s="80" t="s">
        <v>9635</v>
      </c>
      <c r="K1771" s="80" t="s">
        <v>12328</v>
      </c>
      <c r="L1771" s="80" t="s">
        <v>984</v>
      </c>
      <c r="M1771" s="80" t="s">
        <v>3038</v>
      </c>
      <c r="N1771" s="80" t="s">
        <v>3401</v>
      </c>
      <c r="O1771" s="80" t="s">
        <v>3926</v>
      </c>
      <c r="P1771" s="80" t="s">
        <v>5124</v>
      </c>
      <c r="Q1771" s="80" t="s">
        <v>5374</v>
      </c>
      <c r="R1771" s="80" t="s">
        <v>6626</v>
      </c>
      <c r="S1771" s="80" t="s">
        <v>1759</v>
      </c>
      <c r="T1771" s="80" t="s">
        <v>1757</v>
      </c>
      <c r="U1771" s="110">
        <v>8.25</v>
      </c>
      <c r="V1771" s="110">
        <v>49.5</v>
      </c>
      <c r="W1771" s="91">
        <v>3.5887500000000001</v>
      </c>
      <c r="X1771" s="91">
        <v>43.064999999999998</v>
      </c>
      <c r="Y1771" s="110" t="s">
        <v>14932</v>
      </c>
      <c r="Z1771" s="110" t="s">
        <v>1</v>
      </c>
      <c r="AB1771" s="133" t="s">
        <v>8336</v>
      </c>
      <c r="AC1771" s="133" t="s">
        <v>9416</v>
      </c>
      <c r="AD1771" s="133" t="s">
        <v>1757</v>
      </c>
      <c r="AE1771" s="79">
        <v>144</v>
      </c>
      <c r="AF1771" s="79" t="s">
        <v>11362</v>
      </c>
      <c r="AG1771" s="134">
        <v>0.2</v>
      </c>
      <c r="AH1771" s="134">
        <v>6.5</v>
      </c>
      <c r="AI1771" s="134">
        <v>9</v>
      </c>
      <c r="AJ1771" s="134">
        <v>0.16</v>
      </c>
      <c r="AK1771" s="134">
        <v>9.1999999999999993</v>
      </c>
      <c r="AL1771" s="134">
        <v>6.7</v>
      </c>
      <c r="AM1771" s="134">
        <v>2</v>
      </c>
      <c r="AN1771" s="134">
        <v>2</v>
      </c>
      <c r="AO1771" s="134">
        <v>7.0999999999999994E-2</v>
      </c>
      <c r="AP1771" s="134">
        <v>0</v>
      </c>
      <c r="AQ1771" s="134">
        <v>84</v>
      </c>
      <c r="AR1771" s="134">
        <v>7.8</v>
      </c>
      <c r="AS1771" s="134"/>
      <c r="AT1771" s="133" t="s">
        <v>9555</v>
      </c>
      <c r="AU1771" s="133" t="s">
        <v>1762</v>
      </c>
      <c r="AV1771" s="133" t="s">
        <v>9597</v>
      </c>
      <c r="AW1771" s="133" t="s">
        <v>9629</v>
      </c>
    </row>
    <row r="1772" spans="1:49" x14ac:dyDescent="0.25">
      <c r="A1772" s="80" t="s">
        <v>1779</v>
      </c>
      <c r="B1772" s="80" t="s">
        <v>1797</v>
      </c>
      <c r="C1772" s="80" t="s">
        <v>9692</v>
      </c>
      <c r="D1772" s="80" t="s">
        <v>9693</v>
      </c>
      <c r="E1772" s="80" t="s">
        <v>1788</v>
      </c>
      <c r="F1772" s="80" t="s">
        <v>9694</v>
      </c>
      <c r="G1772" s="80" t="s">
        <v>9695</v>
      </c>
      <c r="H1772" s="80" t="s">
        <v>9696</v>
      </c>
      <c r="I1772" s="80" t="s">
        <v>5377</v>
      </c>
      <c r="K1772" s="80" t="s">
        <v>12331</v>
      </c>
      <c r="L1772" s="80" t="s">
        <v>1673</v>
      </c>
      <c r="M1772" s="80" t="s">
        <v>3199</v>
      </c>
      <c r="N1772" s="80" t="s">
        <v>3472</v>
      </c>
      <c r="O1772" s="80" t="s">
        <v>3527</v>
      </c>
      <c r="P1772" s="80" t="s">
        <v>12553</v>
      </c>
      <c r="Q1772" s="80" t="s">
        <v>5374</v>
      </c>
      <c r="R1772" s="80" t="s">
        <v>6799</v>
      </c>
      <c r="S1772" s="80" t="s">
        <v>1760</v>
      </c>
      <c r="T1772" s="80" t="s">
        <v>1757</v>
      </c>
      <c r="U1772" s="110">
        <v>5</v>
      </c>
      <c r="V1772" s="110">
        <v>30</v>
      </c>
      <c r="W1772" s="91">
        <v>1.25</v>
      </c>
      <c r="X1772" s="91">
        <v>15</v>
      </c>
      <c r="Y1772" s="110" t="s">
        <v>7087</v>
      </c>
      <c r="Z1772" s="110" t="s">
        <v>1</v>
      </c>
      <c r="AB1772" s="133" t="s">
        <v>8509</v>
      </c>
      <c r="AC1772" s="133" t="s">
        <v>8509</v>
      </c>
      <c r="AD1772" s="133" t="s">
        <v>1759</v>
      </c>
      <c r="AE1772" s="79">
        <v>12</v>
      </c>
      <c r="AF1772" s="79" t="s">
        <v>11091</v>
      </c>
      <c r="AG1772" s="134">
        <v>0.625</v>
      </c>
      <c r="AH1772" s="134">
        <v>6.875</v>
      </c>
      <c r="AI1772" s="134">
        <v>6.875</v>
      </c>
      <c r="AJ1772" s="134">
        <v>0.13100000000000001</v>
      </c>
      <c r="AK1772" s="134">
        <v>7.22</v>
      </c>
      <c r="AL1772" s="134">
        <v>6.8449999999999998</v>
      </c>
      <c r="AM1772" s="134">
        <v>7.44</v>
      </c>
      <c r="AN1772" s="134">
        <v>1.782</v>
      </c>
      <c r="AO1772" s="134">
        <v>0.21299999999999999</v>
      </c>
      <c r="AP1772" s="134"/>
      <c r="AQ1772" s="134"/>
      <c r="AR1772" s="134"/>
      <c r="AS1772" s="134"/>
      <c r="AT1772" s="133" t="s">
        <v>9573</v>
      </c>
      <c r="AU1772" s="133" t="s">
        <v>1758</v>
      </c>
      <c r="AV1772" s="133" t="s">
        <v>9603</v>
      </c>
      <c r="AW1772" s="133" t="s">
        <v>9630</v>
      </c>
    </row>
    <row r="1773" spans="1:49" x14ac:dyDescent="0.25">
      <c r="A1773" s="80" t="s">
        <v>1800</v>
      </c>
      <c r="B1773" s="80" t="s">
        <v>1815</v>
      </c>
      <c r="C1773" s="80" t="s">
        <v>9636</v>
      </c>
      <c r="D1773" s="80" t="s">
        <v>9637</v>
      </c>
      <c r="E1773" s="80" t="s">
        <v>7086</v>
      </c>
      <c r="F1773" s="80" t="s">
        <v>10711</v>
      </c>
      <c r="G1773" s="80" t="s">
        <v>9734</v>
      </c>
      <c r="H1773" s="80" t="s">
        <v>10712</v>
      </c>
      <c r="I1773" s="80" t="s">
        <v>9635</v>
      </c>
      <c r="K1773" s="80" t="s">
        <v>12337</v>
      </c>
      <c r="L1773" s="80" t="s">
        <v>10966</v>
      </c>
      <c r="M1773" s="80" t="s">
        <v>10967</v>
      </c>
      <c r="N1773" s="80" t="s">
        <v>10961</v>
      </c>
      <c r="O1773" s="80" t="s">
        <v>11785</v>
      </c>
      <c r="P1773" s="80" t="s">
        <v>11785</v>
      </c>
      <c r="Q1773" s="80" t="s">
        <v>5374</v>
      </c>
      <c r="R1773" s="80" t="s">
        <v>10968</v>
      </c>
      <c r="S1773" s="80" t="s">
        <v>1759</v>
      </c>
      <c r="T1773" s="80" t="s">
        <v>1757</v>
      </c>
      <c r="U1773" s="110">
        <v>9.1</v>
      </c>
      <c r="V1773" s="110">
        <v>54.6</v>
      </c>
      <c r="W1773" s="91">
        <v>3.9584999999999999</v>
      </c>
      <c r="X1773" s="91">
        <v>47.502000000000002</v>
      </c>
      <c r="Y1773" s="110" t="s">
        <v>14932</v>
      </c>
      <c r="Z1773" s="110" t="s">
        <v>1</v>
      </c>
      <c r="AB1773" s="133" t="s">
        <v>12031</v>
      </c>
      <c r="AC1773" s="133" t="s">
        <v>12032</v>
      </c>
      <c r="AD1773" s="133" t="s">
        <v>1764</v>
      </c>
      <c r="AE1773" s="79">
        <v>48</v>
      </c>
      <c r="AF1773" s="79" t="s">
        <v>12121</v>
      </c>
      <c r="AG1773" s="134">
        <v>1</v>
      </c>
      <c r="AH1773" s="134">
        <v>4.75</v>
      </c>
      <c r="AI1773" s="134">
        <v>11.6</v>
      </c>
      <c r="AJ1773" s="134">
        <v>0.216</v>
      </c>
      <c r="AK1773" s="134">
        <v>9.8699999999999992</v>
      </c>
      <c r="AL1773" s="134">
        <v>6.45</v>
      </c>
      <c r="AM1773" s="134">
        <v>12.3</v>
      </c>
      <c r="AN1773" s="134">
        <v>2.7</v>
      </c>
      <c r="AO1773" s="134">
        <v>0.45300000000000001</v>
      </c>
      <c r="AP1773" s="134">
        <v>1</v>
      </c>
      <c r="AQ1773" s="134">
        <v>4.75</v>
      </c>
      <c r="AR1773" s="134">
        <v>11.6</v>
      </c>
      <c r="AS1773" s="134"/>
      <c r="AT1773" s="133" t="s">
        <v>7079</v>
      </c>
      <c r="AU1773" s="133" t="s">
        <v>1769</v>
      </c>
      <c r="AV1773" s="133" t="s">
        <v>9597</v>
      </c>
      <c r="AW1773" s="133" t="s">
        <v>9629</v>
      </c>
    </row>
    <row r="1774" spans="1:49" x14ac:dyDescent="0.25">
      <c r="A1774" s="80" t="s">
        <v>1800</v>
      </c>
      <c r="B1774" s="80" t="s">
        <v>1801</v>
      </c>
      <c r="C1774" s="80" t="s">
        <v>9636</v>
      </c>
      <c r="D1774" s="80" t="s">
        <v>9637</v>
      </c>
      <c r="E1774" s="80" t="s">
        <v>1778</v>
      </c>
      <c r="F1774" s="80" t="s">
        <v>10713</v>
      </c>
      <c r="G1774" s="80" t="s">
        <v>10345</v>
      </c>
      <c r="H1774" s="80" t="s">
        <v>10714</v>
      </c>
      <c r="I1774" s="80" t="s">
        <v>9635</v>
      </c>
      <c r="K1774" s="80" t="s">
        <v>12328</v>
      </c>
      <c r="L1774" s="80" t="s">
        <v>988</v>
      </c>
      <c r="M1774" s="80" t="s">
        <v>3044</v>
      </c>
      <c r="N1774" s="80" t="s">
        <v>3401</v>
      </c>
      <c r="O1774" s="80" t="s">
        <v>3927</v>
      </c>
      <c r="P1774" s="80" t="s">
        <v>5128</v>
      </c>
      <c r="Q1774" s="80" t="s">
        <v>5374</v>
      </c>
      <c r="R1774" s="80" t="s">
        <v>6632</v>
      </c>
      <c r="S1774" s="80" t="s">
        <v>1769</v>
      </c>
      <c r="T1774" s="80" t="s">
        <v>1757</v>
      </c>
      <c r="U1774" s="110">
        <v>6</v>
      </c>
      <c r="V1774" s="110">
        <v>36</v>
      </c>
      <c r="W1774" s="91">
        <v>2.25</v>
      </c>
      <c r="X1774" s="91">
        <v>27</v>
      </c>
      <c r="Y1774" s="110" t="s">
        <v>7087</v>
      </c>
      <c r="Z1774" s="110" t="s">
        <v>1</v>
      </c>
      <c r="AB1774" s="133" t="s">
        <v>8342</v>
      </c>
      <c r="AC1774" s="133" t="s">
        <v>9417</v>
      </c>
      <c r="AD1774" s="133" t="s">
        <v>1757</v>
      </c>
      <c r="AE1774" s="79">
        <v>144</v>
      </c>
      <c r="AF1774" s="79" t="s">
        <v>11364</v>
      </c>
      <c r="AG1774" s="134">
        <v>0.375</v>
      </c>
      <c r="AH1774" s="134">
        <v>4</v>
      </c>
      <c r="AI1774" s="134">
        <v>9</v>
      </c>
      <c r="AJ1774" s="134">
        <v>0.14399999999999999</v>
      </c>
      <c r="AK1774" s="134">
        <v>9.25</v>
      </c>
      <c r="AL1774" s="134">
        <v>4.25</v>
      </c>
      <c r="AM1774" s="134">
        <v>4.75</v>
      </c>
      <c r="AN1774" s="134">
        <v>1.8</v>
      </c>
      <c r="AO1774" s="134">
        <v>0.108</v>
      </c>
      <c r="AP1774" s="134"/>
      <c r="AQ1774" s="134"/>
      <c r="AR1774" s="134"/>
      <c r="AS1774" s="134"/>
      <c r="AT1774" s="133" t="s">
        <v>7074</v>
      </c>
      <c r="AU1774" s="133" t="s">
        <v>1767</v>
      </c>
      <c r="AV1774" s="133" t="s">
        <v>9597</v>
      </c>
      <c r="AW1774" s="133" t="s">
        <v>9628</v>
      </c>
    </row>
    <row r="1775" spans="1:49" x14ac:dyDescent="0.25">
      <c r="A1775" s="80" t="s">
        <v>1779</v>
      </c>
      <c r="B1775" s="80" t="s">
        <v>1797</v>
      </c>
      <c r="C1775" s="80" t="s">
        <v>9780</v>
      </c>
      <c r="D1775" s="80" t="s">
        <v>9730</v>
      </c>
      <c r="E1775" s="80" t="s">
        <v>1788</v>
      </c>
      <c r="F1775" s="80" t="s">
        <v>9731</v>
      </c>
      <c r="G1775" s="80" t="s">
        <v>9668</v>
      </c>
      <c r="H1775" s="80" t="s">
        <v>9732</v>
      </c>
      <c r="I1775" s="80" t="s">
        <v>5377</v>
      </c>
      <c r="K1775" s="80" t="s">
        <v>12331</v>
      </c>
      <c r="L1775" s="80" t="s">
        <v>1675</v>
      </c>
      <c r="M1775" s="80" t="s">
        <v>3201</v>
      </c>
      <c r="N1775" s="80" t="s">
        <v>3472</v>
      </c>
      <c r="O1775" s="80" t="s">
        <v>3847</v>
      </c>
      <c r="P1775" s="80" t="s">
        <v>12556</v>
      </c>
      <c r="Q1775" s="80" t="s">
        <v>5374</v>
      </c>
      <c r="R1775" s="80" t="s">
        <v>6801</v>
      </c>
      <c r="S1775" s="80" t="s">
        <v>1765</v>
      </c>
      <c r="T1775" s="80" t="s">
        <v>1757</v>
      </c>
      <c r="U1775" s="110">
        <v>6.2</v>
      </c>
      <c r="V1775" s="110">
        <v>37.200000000000003</v>
      </c>
      <c r="W1775" s="91">
        <v>1.55</v>
      </c>
      <c r="X1775" s="91">
        <v>18.600000000000001</v>
      </c>
      <c r="Y1775" s="110" t="s">
        <v>7087</v>
      </c>
      <c r="Z1775" s="110" t="s">
        <v>1</v>
      </c>
      <c r="AB1775" s="133" t="s">
        <v>8511</v>
      </c>
      <c r="AC1775" s="133" t="s">
        <v>8511</v>
      </c>
      <c r="AD1775" s="133" t="s">
        <v>1759</v>
      </c>
      <c r="AE1775" s="79">
        <v>12</v>
      </c>
      <c r="AF1775" s="79" t="s">
        <v>11113</v>
      </c>
      <c r="AG1775" s="134">
        <v>0.625</v>
      </c>
      <c r="AH1775" s="134">
        <v>6.5</v>
      </c>
      <c r="AI1775" s="134">
        <v>6.5</v>
      </c>
      <c r="AJ1775" s="134">
        <v>0.13900000000000001</v>
      </c>
      <c r="AK1775" s="134">
        <v>10.845000000000001</v>
      </c>
      <c r="AL1775" s="134">
        <v>6.8449999999999998</v>
      </c>
      <c r="AM1775" s="134">
        <v>6.8150000000000004</v>
      </c>
      <c r="AN1775" s="134">
        <v>1.9610000000000001</v>
      </c>
      <c r="AO1775" s="134">
        <v>0.29299999999999998</v>
      </c>
      <c r="AP1775" s="134">
        <v>5.5E-2</v>
      </c>
      <c r="AQ1775" s="134">
        <v>12.875</v>
      </c>
      <c r="AR1775" s="134">
        <v>12.75</v>
      </c>
      <c r="AS1775" s="134">
        <v>8.9999999999999993E-3</v>
      </c>
      <c r="AT1775" s="133" t="s">
        <v>1761</v>
      </c>
      <c r="AU1775" s="133" t="s">
        <v>7077</v>
      </c>
      <c r="AV1775" s="133" t="s">
        <v>9601</v>
      </c>
      <c r="AW1775" s="133" t="s">
        <v>9630</v>
      </c>
    </row>
    <row r="1776" spans="1:49" x14ac:dyDescent="0.25">
      <c r="A1776" s="80" t="s">
        <v>1800</v>
      </c>
      <c r="B1776" s="80" t="s">
        <v>1815</v>
      </c>
      <c r="C1776" s="80" t="s">
        <v>9850</v>
      </c>
      <c r="D1776" s="80" t="s">
        <v>9851</v>
      </c>
      <c r="E1776" s="80" t="s">
        <v>7086</v>
      </c>
      <c r="F1776" s="80" t="s">
        <v>9852</v>
      </c>
      <c r="G1776" s="80" t="s">
        <v>9853</v>
      </c>
      <c r="H1776" s="80" t="s">
        <v>9854</v>
      </c>
      <c r="I1776" s="80" t="s">
        <v>9635</v>
      </c>
      <c r="K1776" s="80" t="s">
        <v>12337</v>
      </c>
      <c r="L1776" s="80" t="s">
        <v>10972</v>
      </c>
      <c r="M1776" s="80" t="s">
        <v>10973</v>
      </c>
      <c r="N1776" s="80" t="s">
        <v>10961</v>
      </c>
      <c r="O1776" s="80" t="s">
        <v>11786</v>
      </c>
      <c r="P1776" s="80" t="s">
        <v>11787</v>
      </c>
      <c r="Q1776" s="80" t="s">
        <v>5374</v>
      </c>
      <c r="R1776" s="80" t="s">
        <v>10974</v>
      </c>
      <c r="S1776" s="80" t="s">
        <v>1766</v>
      </c>
      <c r="T1776" s="80" t="s">
        <v>1757</v>
      </c>
      <c r="U1776" s="110">
        <v>3.15</v>
      </c>
      <c r="V1776" s="110">
        <v>18.899999999999999</v>
      </c>
      <c r="W1776" s="91">
        <v>1.37025</v>
      </c>
      <c r="X1776" s="91">
        <v>16.443000000000001</v>
      </c>
      <c r="Y1776" s="110" t="s">
        <v>14932</v>
      </c>
      <c r="Z1776" s="110" t="s">
        <v>1</v>
      </c>
      <c r="AB1776" s="133" t="s">
        <v>12033</v>
      </c>
      <c r="AC1776" s="133" t="s">
        <v>12034</v>
      </c>
      <c r="AD1776" s="133" t="s">
        <v>1757</v>
      </c>
      <c r="AE1776" s="79">
        <v>144</v>
      </c>
      <c r="AF1776" s="79" t="s">
        <v>11419</v>
      </c>
      <c r="AG1776" s="134">
        <v>0.75</v>
      </c>
      <c r="AH1776" s="134">
        <v>4.5</v>
      </c>
      <c r="AI1776" s="134">
        <v>5.7</v>
      </c>
      <c r="AJ1776" s="134">
        <v>0.14399999999999999</v>
      </c>
      <c r="AK1776" s="134">
        <v>9.1999999999999993</v>
      </c>
      <c r="AL1776" s="134">
        <v>4.7</v>
      </c>
      <c r="AM1776" s="134">
        <v>5.9</v>
      </c>
      <c r="AN1776" s="134">
        <v>1.8</v>
      </c>
      <c r="AO1776" s="134">
        <v>0.14799999999999999</v>
      </c>
      <c r="AP1776" s="134">
        <v>6.2E-2</v>
      </c>
      <c r="AQ1776" s="134">
        <v>1.65</v>
      </c>
      <c r="AR1776" s="134">
        <v>4.25</v>
      </c>
      <c r="AS1776" s="134"/>
      <c r="AT1776" s="133" t="s">
        <v>1799</v>
      </c>
      <c r="AU1776" s="133" t="s">
        <v>1760</v>
      </c>
      <c r="AV1776" s="133" t="s">
        <v>9611</v>
      </c>
      <c r="AW1776" s="133" t="s">
        <v>9629</v>
      </c>
    </row>
    <row r="1777" spans="1:49" x14ac:dyDescent="0.25">
      <c r="A1777" s="80" t="s">
        <v>1800</v>
      </c>
      <c r="B1777" s="80" t="s">
        <v>11624</v>
      </c>
      <c r="C1777" s="80" t="s">
        <v>10758</v>
      </c>
      <c r="D1777" s="80" t="s">
        <v>10759</v>
      </c>
      <c r="E1777" s="80" t="s">
        <v>1785</v>
      </c>
      <c r="F1777" s="80" t="s">
        <v>10760</v>
      </c>
      <c r="G1777" s="80" t="s">
        <v>9663</v>
      </c>
      <c r="H1777" s="80" t="s">
        <v>10761</v>
      </c>
      <c r="I1777" s="80" t="s">
        <v>9635</v>
      </c>
      <c r="K1777" s="80" t="s">
        <v>12337</v>
      </c>
      <c r="L1777" s="80" t="s">
        <v>11456</v>
      </c>
      <c r="M1777" s="80" t="s">
        <v>11538</v>
      </c>
      <c r="N1777" s="80" t="s">
        <v>11659</v>
      </c>
      <c r="O1777" s="80" t="s">
        <v>11748</v>
      </c>
      <c r="P1777" s="80" t="s">
        <v>11749</v>
      </c>
      <c r="Q1777" s="80" t="s">
        <v>5374</v>
      </c>
      <c r="R1777" s="80" t="s">
        <v>11750</v>
      </c>
      <c r="S1777" s="80" t="s">
        <v>1767</v>
      </c>
      <c r="T1777" s="80" t="s">
        <v>1757</v>
      </c>
      <c r="U1777" s="110">
        <v>3.35</v>
      </c>
      <c r="V1777" s="110">
        <v>20.100000000000001</v>
      </c>
      <c r="W1777" s="91">
        <v>1.6708099999999999</v>
      </c>
      <c r="X1777" s="91">
        <v>20.04975</v>
      </c>
      <c r="Y1777" s="110" t="s">
        <v>14933</v>
      </c>
      <c r="Z1777" s="110" t="s">
        <v>1</v>
      </c>
      <c r="AB1777" s="133" t="s">
        <v>11998</v>
      </c>
      <c r="AC1777" s="133" t="s">
        <v>11999</v>
      </c>
      <c r="AD1777" s="133" t="s">
        <v>1757</v>
      </c>
      <c r="AE1777" s="79">
        <v>144</v>
      </c>
      <c r="AF1777" s="79" t="s">
        <v>12098</v>
      </c>
      <c r="AG1777" s="134">
        <v>0.5</v>
      </c>
      <c r="AH1777" s="134">
        <v>7</v>
      </c>
      <c r="AI1777" s="134">
        <v>10.25</v>
      </c>
      <c r="AJ1777" s="134">
        <v>8.7999999999999995E-2</v>
      </c>
      <c r="AK1777" s="134">
        <v>8.875</v>
      </c>
      <c r="AL1777" s="134">
        <v>6.625</v>
      </c>
      <c r="AM1777" s="134">
        <v>7.3</v>
      </c>
      <c r="AN1777" s="134">
        <v>1.1000000000000001</v>
      </c>
      <c r="AO1777" s="134">
        <v>0.248</v>
      </c>
      <c r="AP1777" s="134">
        <v>0.05</v>
      </c>
      <c r="AQ1777" s="134">
        <v>6.25</v>
      </c>
      <c r="AR1777" s="134">
        <v>7</v>
      </c>
      <c r="AS1777" s="134"/>
      <c r="AT1777" s="133" t="s">
        <v>1775</v>
      </c>
      <c r="AU1777" s="133" t="s">
        <v>1758</v>
      </c>
      <c r="AV1777" s="133" t="s">
        <v>9625</v>
      </c>
      <c r="AW1777" s="133" t="s">
        <v>9629</v>
      </c>
    </row>
    <row r="1778" spans="1:49" x14ac:dyDescent="0.25">
      <c r="A1778" s="80" t="s">
        <v>1800</v>
      </c>
      <c r="B1778" s="80" t="s">
        <v>11624</v>
      </c>
      <c r="C1778" s="80" t="s">
        <v>10739</v>
      </c>
      <c r="D1778" s="80" t="s">
        <v>10740</v>
      </c>
      <c r="E1778" s="80" t="s">
        <v>1778</v>
      </c>
      <c r="F1778" s="80" t="s">
        <v>10741</v>
      </c>
      <c r="G1778" s="80" t="s">
        <v>9861</v>
      </c>
      <c r="H1778" s="80" t="s">
        <v>10742</v>
      </c>
      <c r="I1778" s="80" t="s">
        <v>9635</v>
      </c>
      <c r="K1778" s="80" t="s">
        <v>12337</v>
      </c>
      <c r="L1778" s="80" t="s">
        <v>11457</v>
      </c>
      <c r="M1778" s="80" t="s">
        <v>11539</v>
      </c>
      <c r="N1778" s="80" t="s">
        <v>11659</v>
      </c>
      <c r="O1778" s="80" t="s">
        <v>11751</v>
      </c>
      <c r="P1778" s="80" t="s">
        <v>11752</v>
      </c>
      <c r="Q1778" s="80" t="s">
        <v>5374</v>
      </c>
      <c r="R1778" s="80" t="s">
        <v>11753</v>
      </c>
      <c r="S1778" s="80" t="s">
        <v>1760</v>
      </c>
      <c r="T1778" s="80" t="s">
        <v>1757</v>
      </c>
      <c r="U1778" s="110">
        <v>6.25</v>
      </c>
      <c r="V1778" s="110">
        <v>37.5</v>
      </c>
      <c r="W1778" s="91">
        <v>2.34375</v>
      </c>
      <c r="X1778" s="91">
        <v>28.125</v>
      </c>
      <c r="Y1778" s="110" t="s">
        <v>7087</v>
      </c>
      <c r="Z1778" s="110" t="s">
        <v>1</v>
      </c>
      <c r="AB1778" s="133" t="s">
        <v>12000</v>
      </c>
      <c r="AC1778" s="133" t="s">
        <v>12001</v>
      </c>
      <c r="AD1778" s="133" t="s">
        <v>1757</v>
      </c>
      <c r="AE1778" s="79">
        <v>144</v>
      </c>
      <c r="AF1778" s="79" t="s">
        <v>12110</v>
      </c>
      <c r="AG1778" s="134">
        <v>0.15</v>
      </c>
      <c r="AH1778" s="134">
        <v>8</v>
      </c>
      <c r="AI1778" s="134">
        <v>10.25</v>
      </c>
      <c r="AJ1778" s="134">
        <v>7.1999999999999995E-2</v>
      </c>
      <c r="AK1778" s="134">
        <v>10.5</v>
      </c>
      <c r="AL1778" s="134">
        <v>8.25</v>
      </c>
      <c r="AM1778" s="134">
        <v>1.75</v>
      </c>
      <c r="AN1778" s="134">
        <v>0.9</v>
      </c>
      <c r="AO1778" s="134">
        <v>8.7999999999999995E-2</v>
      </c>
      <c r="AP1778" s="134"/>
      <c r="AQ1778" s="134"/>
      <c r="AR1778" s="134"/>
      <c r="AS1778" s="134"/>
      <c r="AT1778" s="133" t="s">
        <v>9556</v>
      </c>
      <c r="AU1778" s="133" t="s">
        <v>7080</v>
      </c>
      <c r="AV1778" s="133" t="s">
        <v>9597</v>
      </c>
      <c r="AW1778" s="133" t="s">
        <v>9632</v>
      </c>
    </row>
    <row r="1779" spans="1:49" x14ac:dyDescent="0.25">
      <c r="A1779" s="80" t="s">
        <v>1800</v>
      </c>
      <c r="B1779" s="80" t="s">
        <v>11624</v>
      </c>
      <c r="C1779" s="80" t="s">
        <v>9636</v>
      </c>
      <c r="D1779" s="80" t="s">
        <v>9637</v>
      </c>
      <c r="E1779" s="80" t="s">
        <v>1778</v>
      </c>
      <c r="F1779" s="80" t="s">
        <v>11607</v>
      </c>
      <c r="G1779" s="80" t="s">
        <v>9825</v>
      </c>
      <c r="H1779" s="80" t="s">
        <v>11608</v>
      </c>
      <c r="I1779" s="80" t="s">
        <v>9635</v>
      </c>
      <c r="K1779" s="80" t="s">
        <v>12337</v>
      </c>
      <c r="L1779" s="80" t="s">
        <v>11458</v>
      </c>
      <c r="M1779" s="80" t="s">
        <v>11540</v>
      </c>
      <c r="N1779" s="80" t="s">
        <v>11659</v>
      </c>
      <c r="O1779" s="80" t="s">
        <v>11754</v>
      </c>
      <c r="P1779" s="80" t="s">
        <v>11755</v>
      </c>
      <c r="Q1779" s="80" t="s">
        <v>5374</v>
      </c>
      <c r="R1779" s="80" t="s">
        <v>11756</v>
      </c>
      <c r="S1779" s="80" t="s">
        <v>1759</v>
      </c>
      <c r="T1779" s="80" t="s">
        <v>1758</v>
      </c>
      <c r="U1779" s="110">
        <v>5.7</v>
      </c>
      <c r="V1779" s="110">
        <v>17.100000000000001</v>
      </c>
      <c r="W1779" s="91">
        <v>2.1375000000000002</v>
      </c>
      <c r="X1779" s="91">
        <v>12.824999999999999</v>
      </c>
      <c r="Y1779" s="110" t="s">
        <v>7087</v>
      </c>
      <c r="Z1779" s="110" t="s">
        <v>1</v>
      </c>
      <c r="AB1779" s="133" t="s">
        <v>12002</v>
      </c>
      <c r="AC1779" s="133" t="s">
        <v>12003</v>
      </c>
      <c r="AD1779" s="133" t="s">
        <v>1762</v>
      </c>
      <c r="AE1779" s="79">
        <v>144</v>
      </c>
      <c r="AF1779" s="79" t="s">
        <v>12111</v>
      </c>
      <c r="AG1779" s="134">
        <v>0.35</v>
      </c>
      <c r="AH1779" s="134">
        <v>6.5</v>
      </c>
      <c r="AI1779" s="134">
        <v>7</v>
      </c>
      <c r="AJ1779" s="134">
        <v>0.17599999999999999</v>
      </c>
      <c r="AK1779" s="134">
        <v>7.25</v>
      </c>
      <c r="AL1779" s="134">
        <v>6.75</v>
      </c>
      <c r="AM1779" s="134">
        <v>2.5</v>
      </c>
      <c r="AN1779" s="134">
        <v>1.1000000000000001</v>
      </c>
      <c r="AO1779" s="134">
        <v>7.0999999999999994E-2</v>
      </c>
      <c r="AP1779" s="134">
        <v>0</v>
      </c>
      <c r="AQ1779" s="134">
        <v>6</v>
      </c>
      <c r="AR1779" s="134">
        <v>6</v>
      </c>
      <c r="AS1779" s="134"/>
      <c r="AT1779" s="133" t="s">
        <v>7082</v>
      </c>
      <c r="AU1779" s="133" t="s">
        <v>1791</v>
      </c>
      <c r="AV1779" s="133" t="s">
        <v>9610</v>
      </c>
      <c r="AW1779" s="133" t="s">
        <v>9628</v>
      </c>
    </row>
    <row r="1780" spans="1:49" x14ac:dyDescent="0.25">
      <c r="A1780" s="80" t="s">
        <v>1779</v>
      </c>
      <c r="B1780" s="80" t="s">
        <v>1797</v>
      </c>
      <c r="C1780" s="80" t="s">
        <v>9564</v>
      </c>
      <c r="D1780" s="80" t="s">
        <v>9742</v>
      </c>
      <c r="E1780" s="80" t="s">
        <v>1788</v>
      </c>
      <c r="F1780" s="80" t="s">
        <v>9743</v>
      </c>
      <c r="G1780" s="80" t="s">
        <v>9744</v>
      </c>
      <c r="H1780" s="80" t="s">
        <v>9732</v>
      </c>
      <c r="I1780" s="80" t="s">
        <v>5377</v>
      </c>
      <c r="K1780" s="80" t="s">
        <v>12331</v>
      </c>
      <c r="L1780" s="80" t="s">
        <v>1676</v>
      </c>
      <c r="M1780" s="80" t="s">
        <v>3202</v>
      </c>
      <c r="N1780" s="80" t="s">
        <v>3472</v>
      </c>
      <c r="O1780" s="80" t="s">
        <v>3537</v>
      </c>
      <c r="P1780" s="80" t="s">
        <v>12559</v>
      </c>
      <c r="Q1780" s="80" t="s">
        <v>5374</v>
      </c>
      <c r="R1780" s="80" t="s">
        <v>6802</v>
      </c>
      <c r="S1780" s="80" t="s">
        <v>1765</v>
      </c>
      <c r="T1780" s="80" t="s">
        <v>1757</v>
      </c>
      <c r="U1780" s="110">
        <v>5.05</v>
      </c>
      <c r="V1780" s="110">
        <v>30.3</v>
      </c>
      <c r="W1780" s="91">
        <v>1.2625</v>
      </c>
      <c r="X1780" s="91">
        <v>15.15</v>
      </c>
      <c r="Y1780" s="110" t="s">
        <v>7087</v>
      </c>
      <c r="Z1780" s="110" t="s">
        <v>1</v>
      </c>
      <c r="AB1780" s="133" t="s">
        <v>8512</v>
      </c>
      <c r="AC1780" s="133" t="s">
        <v>8512</v>
      </c>
      <c r="AD1780" s="133" t="s">
        <v>1759</v>
      </c>
      <c r="AE1780" s="79">
        <v>12</v>
      </c>
      <c r="AF1780" s="79" t="s">
        <v>11127</v>
      </c>
      <c r="AG1780" s="134">
        <v>0.625</v>
      </c>
      <c r="AH1780" s="134">
        <v>5</v>
      </c>
      <c r="AI1780" s="134">
        <v>5</v>
      </c>
      <c r="AJ1780" s="134">
        <v>0.09</v>
      </c>
      <c r="AK1780" s="134">
        <v>10.125</v>
      </c>
      <c r="AL1780" s="134">
        <v>5.375</v>
      </c>
      <c r="AM1780" s="134">
        <v>5.5</v>
      </c>
      <c r="AN1780" s="134">
        <v>1.25</v>
      </c>
      <c r="AO1780" s="134">
        <v>0.17299999999999999</v>
      </c>
      <c r="AP1780" s="134">
        <v>5.5E-2</v>
      </c>
      <c r="AQ1780" s="134">
        <v>10</v>
      </c>
      <c r="AR1780" s="134">
        <v>10</v>
      </c>
      <c r="AS1780" s="134">
        <v>6.0000000000000001E-3</v>
      </c>
      <c r="AT1780" s="133" t="s">
        <v>1768</v>
      </c>
      <c r="AU1780" s="133" t="s">
        <v>1760</v>
      </c>
      <c r="AV1780" s="133" t="s">
        <v>9601</v>
      </c>
      <c r="AW1780" s="133" t="s">
        <v>9630</v>
      </c>
    </row>
    <row r="1781" spans="1:49" x14ac:dyDescent="0.25">
      <c r="A1781" s="80" t="s">
        <v>1800</v>
      </c>
      <c r="B1781" s="80" t="s">
        <v>1815</v>
      </c>
      <c r="C1781" s="80" t="s">
        <v>10041</v>
      </c>
      <c r="D1781" s="80" t="s">
        <v>10042</v>
      </c>
      <c r="E1781" s="80" t="s">
        <v>7086</v>
      </c>
      <c r="F1781" s="80" t="s">
        <v>10043</v>
      </c>
      <c r="G1781" s="80" t="s">
        <v>9716</v>
      </c>
      <c r="H1781" s="80" t="s">
        <v>10044</v>
      </c>
      <c r="I1781" s="80" t="s">
        <v>9635</v>
      </c>
      <c r="K1781" s="80" t="s">
        <v>12337</v>
      </c>
      <c r="L1781" s="80" t="s">
        <v>10986</v>
      </c>
      <c r="M1781" s="80" t="s">
        <v>10987</v>
      </c>
      <c r="N1781" s="80" t="s">
        <v>10961</v>
      </c>
      <c r="O1781" s="80" t="s">
        <v>11788</v>
      </c>
      <c r="P1781" s="80" t="s">
        <v>11789</v>
      </c>
      <c r="Q1781" s="80" t="s">
        <v>5374</v>
      </c>
      <c r="R1781" s="80" t="s">
        <v>10988</v>
      </c>
      <c r="S1781" s="80" t="s">
        <v>1759</v>
      </c>
      <c r="T1781" s="80" t="s">
        <v>1757</v>
      </c>
      <c r="U1781" s="110">
        <v>4.95</v>
      </c>
      <c r="V1781" s="110">
        <v>29.7</v>
      </c>
      <c r="W1781" s="91">
        <v>2.1532499999999999</v>
      </c>
      <c r="X1781" s="91">
        <v>25.838999999999999</v>
      </c>
      <c r="Y1781" s="110" t="s">
        <v>14932</v>
      </c>
      <c r="Z1781" s="110" t="s">
        <v>1</v>
      </c>
      <c r="AB1781" s="133" t="s">
        <v>12035</v>
      </c>
      <c r="AC1781" s="133" t="s">
        <v>12036</v>
      </c>
      <c r="AD1781" s="133" t="s">
        <v>1764</v>
      </c>
      <c r="AE1781" s="79">
        <v>48</v>
      </c>
      <c r="AF1781" s="79" t="s">
        <v>11398</v>
      </c>
      <c r="AG1781" s="134">
        <v>14.17</v>
      </c>
      <c r="AH1781" s="134">
        <v>10.24</v>
      </c>
      <c r="AI1781" s="134">
        <v>0.79</v>
      </c>
      <c r="AJ1781" s="134">
        <v>0.66200000000000003</v>
      </c>
      <c r="AK1781" s="134">
        <v>14.57</v>
      </c>
      <c r="AL1781" s="134">
        <v>2.76</v>
      </c>
      <c r="AM1781" s="134">
        <v>10.63</v>
      </c>
      <c r="AN1781" s="134">
        <v>8.2799999999999994</v>
      </c>
      <c r="AO1781" s="134">
        <v>0.247</v>
      </c>
      <c r="AP1781" s="134">
        <v>0</v>
      </c>
      <c r="AQ1781" s="134">
        <v>14</v>
      </c>
      <c r="AR1781" s="134">
        <v>10</v>
      </c>
      <c r="AS1781" s="134"/>
      <c r="AT1781" s="133" t="s">
        <v>1794</v>
      </c>
      <c r="AU1781" s="133" t="s">
        <v>1764</v>
      </c>
      <c r="AV1781" s="133" t="s">
        <v>9607</v>
      </c>
      <c r="AW1781" s="133" t="s">
        <v>9629</v>
      </c>
    </row>
    <row r="1782" spans="1:49" x14ac:dyDescent="0.25">
      <c r="A1782" s="80" t="s">
        <v>1800</v>
      </c>
      <c r="B1782" s="80" t="s">
        <v>11623</v>
      </c>
      <c r="C1782" s="80" t="s">
        <v>9636</v>
      </c>
      <c r="D1782" s="80" t="s">
        <v>9637</v>
      </c>
      <c r="E1782" s="80" t="s">
        <v>7086</v>
      </c>
      <c r="F1782" s="80" t="s">
        <v>10519</v>
      </c>
      <c r="G1782" s="80" t="s">
        <v>9808</v>
      </c>
      <c r="H1782" s="80" t="s">
        <v>10520</v>
      </c>
      <c r="I1782" s="80" t="s">
        <v>9635</v>
      </c>
      <c r="K1782" s="80" t="s">
        <v>12337</v>
      </c>
      <c r="L1782" s="80" t="s">
        <v>10912</v>
      </c>
      <c r="M1782" s="80" t="s">
        <v>12354</v>
      </c>
      <c r="N1782" s="80" t="s">
        <v>10856</v>
      </c>
      <c r="O1782" s="80" t="s">
        <v>11757</v>
      </c>
      <c r="P1782" s="80" t="s">
        <v>11758</v>
      </c>
      <c r="Q1782" s="80" t="s">
        <v>5374</v>
      </c>
      <c r="R1782" s="80" t="s">
        <v>10913</v>
      </c>
      <c r="S1782" s="80" t="s">
        <v>1759</v>
      </c>
      <c r="T1782" s="80" t="s">
        <v>1757</v>
      </c>
      <c r="U1782" s="110">
        <v>5.45</v>
      </c>
      <c r="V1782" s="110">
        <v>32.700000000000003</v>
      </c>
      <c r="W1782" s="91">
        <v>2.3707500000000001</v>
      </c>
      <c r="X1782" s="91">
        <v>28.449000000000002</v>
      </c>
      <c r="Y1782" s="110" t="s">
        <v>14932</v>
      </c>
      <c r="Z1782" s="110" t="s">
        <v>1</v>
      </c>
      <c r="AB1782" s="133" t="s">
        <v>12004</v>
      </c>
      <c r="AC1782" s="133" t="s">
        <v>12005</v>
      </c>
      <c r="AD1782" s="133" t="s">
        <v>1757</v>
      </c>
      <c r="AE1782" s="79">
        <v>144</v>
      </c>
      <c r="AF1782" s="79" t="s">
        <v>12112</v>
      </c>
      <c r="AG1782" s="134">
        <v>0.8</v>
      </c>
      <c r="AH1782" s="134">
        <v>6.2</v>
      </c>
      <c r="AI1782" s="134">
        <v>2.8</v>
      </c>
      <c r="AJ1782" s="134">
        <v>9.6000000000000002E-2</v>
      </c>
      <c r="AK1782" s="134">
        <v>8.3000000000000007</v>
      </c>
      <c r="AL1782" s="134">
        <v>5.9</v>
      </c>
      <c r="AM1782" s="134">
        <v>3.2</v>
      </c>
      <c r="AN1782" s="134">
        <v>1.2</v>
      </c>
      <c r="AO1782" s="134">
        <v>9.0999999999999998E-2</v>
      </c>
      <c r="AP1782" s="134">
        <v>5</v>
      </c>
      <c r="AQ1782" s="134">
        <v>5.75</v>
      </c>
      <c r="AR1782" s="134">
        <v>2.5</v>
      </c>
      <c r="AS1782" s="134"/>
      <c r="AT1782" s="133" t="s">
        <v>7082</v>
      </c>
      <c r="AU1782" s="133" t="s">
        <v>1771</v>
      </c>
      <c r="AV1782" s="133" t="s">
        <v>9620</v>
      </c>
      <c r="AW1782" s="133" t="s">
        <v>9629</v>
      </c>
    </row>
    <row r="1783" spans="1:49" x14ac:dyDescent="0.25">
      <c r="A1783" s="80" t="s">
        <v>1800</v>
      </c>
      <c r="B1783" s="80" t="s">
        <v>11623</v>
      </c>
      <c r="C1783" s="80" t="s">
        <v>9636</v>
      </c>
      <c r="D1783" s="80" t="s">
        <v>9637</v>
      </c>
      <c r="E1783" s="80" t="s">
        <v>7086</v>
      </c>
      <c r="F1783" s="80" t="s">
        <v>10711</v>
      </c>
      <c r="G1783" s="80" t="s">
        <v>9734</v>
      </c>
      <c r="H1783" s="80" t="s">
        <v>10712</v>
      </c>
      <c r="I1783" s="80" t="s">
        <v>9635</v>
      </c>
      <c r="K1783" s="80" t="s">
        <v>12337</v>
      </c>
      <c r="L1783" s="80" t="s">
        <v>10863</v>
      </c>
      <c r="M1783" s="80" t="s">
        <v>10864</v>
      </c>
      <c r="N1783" s="80" t="s">
        <v>10856</v>
      </c>
      <c r="O1783" s="80" t="s">
        <v>11759</v>
      </c>
      <c r="P1783" s="80" t="s">
        <v>11760</v>
      </c>
      <c r="Q1783" s="80" t="s">
        <v>5374</v>
      </c>
      <c r="R1783" s="80" t="s">
        <v>10865</v>
      </c>
      <c r="S1783" s="80" t="s">
        <v>1759</v>
      </c>
      <c r="T1783" s="80" t="s">
        <v>1757</v>
      </c>
      <c r="U1783" s="110">
        <v>9.1</v>
      </c>
      <c r="V1783" s="110">
        <v>54.6</v>
      </c>
      <c r="W1783" s="91">
        <v>3.9584999999999999</v>
      </c>
      <c r="X1783" s="91">
        <v>47.502000000000002</v>
      </c>
      <c r="Y1783" s="110" t="s">
        <v>14932</v>
      </c>
      <c r="Z1783" s="110" t="s">
        <v>1</v>
      </c>
      <c r="AB1783" s="133" t="s">
        <v>12006</v>
      </c>
      <c r="AC1783" s="133" t="s">
        <v>12007</v>
      </c>
      <c r="AD1783" s="133" t="s">
        <v>1758</v>
      </c>
      <c r="AE1783" s="79">
        <v>72</v>
      </c>
      <c r="AF1783" s="79" t="s">
        <v>11363</v>
      </c>
      <c r="AG1783" s="134">
        <v>0.1</v>
      </c>
      <c r="AH1783" s="134">
        <v>5.91</v>
      </c>
      <c r="AI1783" s="134">
        <v>7.87</v>
      </c>
      <c r="AJ1783" s="134">
        <v>0.128</v>
      </c>
      <c r="AK1783" s="134">
        <v>12.6</v>
      </c>
      <c r="AL1783" s="134">
        <v>12.6</v>
      </c>
      <c r="AM1783" s="134">
        <v>2</v>
      </c>
      <c r="AN1783" s="134">
        <v>1.6</v>
      </c>
      <c r="AO1783" s="134">
        <v>0.184</v>
      </c>
      <c r="AP1783" s="134">
        <v>4.5</v>
      </c>
      <c r="AQ1783" s="134">
        <v>0.25</v>
      </c>
      <c r="AR1783" s="134">
        <v>8</v>
      </c>
      <c r="AS1783" s="134"/>
      <c r="AT1783" s="133" t="s">
        <v>1757</v>
      </c>
      <c r="AU1783" s="133" t="s">
        <v>1762</v>
      </c>
      <c r="AV1783" s="133" t="s">
        <v>9597</v>
      </c>
      <c r="AW1783" s="133" t="s">
        <v>9629</v>
      </c>
    </row>
    <row r="1784" spans="1:49" x14ac:dyDescent="0.25">
      <c r="A1784" s="80" t="s">
        <v>1800</v>
      </c>
      <c r="B1784" s="80" t="s">
        <v>1813</v>
      </c>
      <c r="C1784" s="80" t="s">
        <v>10229</v>
      </c>
      <c r="D1784" s="80" t="s">
        <v>10230</v>
      </c>
      <c r="E1784" s="80" t="s">
        <v>1767</v>
      </c>
      <c r="F1784" s="80" t="s">
        <v>9731</v>
      </c>
      <c r="G1784" s="80" t="s">
        <v>9668</v>
      </c>
      <c r="H1784" s="80" t="s">
        <v>9732</v>
      </c>
      <c r="I1784" s="80" t="s">
        <v>5377</v>
      </c>
      <c r="K1784" s="80" t="s">
        <v>12328</v>
      </c>
      <c r="L1784" s="80" t="s">
        <v>994</v>
      </c>
      <c r="M1784" s="80" t="s">
        <v>3047</v>
      </c>
      <c r="N1784" s="80" t="s">
        <v>3457</v>
      </c>
      <c r="O1784" s="80" t="s">
        <v>3547</v>
      </c>
      <c r="P1784" s="80" t="s">
        <v>5130</v>
      </c>
      <c r="Q1784" s="80" t="s">
        <v>5374</v>
      </c>
      <c r="R1784" s="80" t="s">
        <v>6635</v>
      </c>
      <c r="S1784" s="80" t="s">
        <v>1765</v>
      </c>
      <c r="T1784" s="80" t="s">
        <v>1757</v>
      </c>
      <c r="U1784" s="110">
        <v>6.2</v>
      </c>
      <c r="V1784" s="110">
        <v>37.200000000000003</v>
      </c>
      <c r="W1784" s="91">
        <v>1.55</v>
      </c>
      <c r="X1784" s="91">
        <v>18.600000000000001</v>
      </c>
      <c r="Y1784" s="110" t="s">
        <v>7087</v>
      </c>
      <c r="Z1784" s="110" t="s">
        <v>1</v>
      </c>
      <c r="AB1784" s="133" t="s">
        <v>8345</v>
      </c>
      <c r="AC1784" s="133" t="s">
        <v>8345</v>
      </c>
      <c r="AD1784" s="133" t="s">
        <v>1759</v>
      </c>
      <c r="AE1784" s="79">
        <v>12</v>
      </c>
      <c r="AF1784" s="79" t="s">
        <v>11113</v>
      </c>
      <c r="AG1784" s="134">
        <v>0.625</v>
      </c>
      <c r="AH1784" s="134">
        <v>6.5</v>
      </c>
      <c r="AI1784" s="134">
        <v>6.5</v>
      </c>
      <c r="AJ1784" s="134">
        <v>0.13900000000000001</v>
      </c>
      <c r="AK1784" s="134">
        <v>10.845000000000001</v>
      </c>
      <c r="AL1784" s="134">
        <v>6.8449999999999998</v>
      </c>
      <c r="AM1784" s="134">
        <v>6.8150000000000004</v>
      </c>
      <c r="AN1784" s="134">
        <v>1.9610000000000001</v>
      </c>
      <c r="AO1784" s="134">
        <v>0.29299999999999998</v>
      </c>
      <c r="AP1784" s="134">
        <v>5.5E-2</v>
      </c>
      <c r="AQ1784" s="134">
        <v>12.875</v>
      </c>
      <c r="AR1784" s="134">
        <v>12.75</v>
      </c>
      <c r="AS1784" s="134">
        <v>8.9999999999999993E-3</v>
      </c>
      <c r="AT1784" s="133" t="s">
        <v>1761</v>
      </c>
      <c r="AU1784" s="133" t="s">
        <v>7077</v>
      </c>
      <c r="AV1784" s="133" t="s">
        <v>9601</v>
      </c>
      <c r="AW1784" s="133" t="s">
        <v>9630</v>
      </c>
    </row>
    <row r="1785" spans="1:49" x14ac:dyDescent="0.25">
      <c r="A1785" s="80" t="s">
        <v>1800</v>
      </c>
      <c r="B1785" s="80" t="s">
        <v>1815</v>
      </c>
      <c r="C1785" s="80" t="s">
        <v>9636</v>
      </c>
      <c r="D1785" s="80" t="s">
        <v>9637</v>
      </c>
      <c r="E1785" s="80" t="s">
        <v>7086</v>
      </c>
      <c r="F1785" s="80" t="s">
        <v>10703</v>
      </c>
      <c r="G1785" s="80" t="s">
        <v>9716</v>
      </c>
      <c r="H1785" s="80" t="s">
        <v>10704</v>
      </c>
      <c r="I1785" s="80" t="s">
        <v>9635</v>
      </c>
      <c r="K1785" s="80" t="s">
        <v>12337</v>
      </c>
      <c r="L1785" s="80" t="s">
        <v>10983</v>
      </c>
      <c r="M1785" s="80" t="s">
        <v>11546</v>
      </c>
      <c r="N1785" s="80" t="s">
        <v>10961</v>
      </c>
      <c r="O1785" s="80" t="s">
        <v>11790</v>
      </c>
      <c r="P1785" s="80" t="s">
        <v>11791</v>
      </c>
      <c r="Q1785" s="80" t="s">
        <v>5374</v>
      </c>
      <c r="R1785" s="80" t="s">
        <v>10985</v>
      </c>
      <c r="S1785" s="80" t="s">
        <v>1759</v>
      </c>
      <c r="T1785" s="80" t="s">
        <v>1758</v>
      </c>
      <c r="U1785" s="110">
        <v>7.05</v>
      </c>
      <c r="V1785" s="110">
        <v>21.15</v>
      </c>
      <c r="W1785" s="91">
        <v>3.0667499999999999</v>
      </c>
      <c r="X1785" s="91">
        <v>18.400500000000001</v>
      </c>
      <c r="Y1785" s="110" t="s">
        <v>14932</v>
      </c>
      <c r="Z1785" s="110" t="s">
        <v>1</v>
      </c>
      <c r="AB1785" s="133" t="s">
        <v>12037</v>
      </c>
      <c r="AC1785" s="133" t="s">
        <v>12038</v>
      </c>
      <c r="AD1785" s="133" t="s">
        <v>1760</v>
      </c>
      <c r="AE1785" s="79">
        <v>48</v>
      </c>
      <c r="AF1785" s="79" t="s">
        <v>11360</v>
      </c>
      <c r="AG1785" s="134">
        <v>14.17</v>
      </c>
      <c r="AH1785" s="134">
        <v>14.17</v>
      </c>
      <c r="AI1785" s="134">
        <v>1.38</v>
      </c>
      <c r="AJ1785" s="134">
        <v>0.36799999999999999</v>
      </c>
      <c r="AK1785" s="134">
        <v>14.57</v>
      </c>
      <c r="AL1785" s="134">
        <v>2.76</v>
      </c>
      <c r="AM1785" s="134">
        <v>14.57</v>
      </c>
      <c r="AN1785" s="134">
        <v>2.2999999999999998</v>
      </c>
      <c r="AO1785" s="134">
        <v>0.33900000000000002</v>
      </c>
      <c r="AP1785" s="134">
        <v>0</v>
      </c>
      <c r="AQ1785" s="134">
        <v>14.7</v>
      </c>
      <c r="AR1785" s="134">
        <v>14.7</v>
      </c>
      <c r="AS1785" s="134"/>
      <c r="AT1785" s="133" t="s">
        <v>1794</v>
      </c>
      <c r="AU1785" s="133" t="s">
        <v>1769</v>
      </c>
      <c r="AV1785" s="133" t="s">
        <v>9607</v>
      </c>
      <c r="AW1785" s="133" t="s">
        <v>9629</v>
      </c>
    </row>
    <row r="1786" spans="1:49" x14ac:dyDescent="0.25">
      <c r="A1786" s="80" t="s">
        <v>1779</v>
      </c>
      <c r="B1786" s="80" t="s">
        <v>1797</v>
      </c>
      <c r="C1786" s="80" t="s">
        <v>10142</v>
      </c>
      <c r="D1786" s="80" t="s">
        <v>10143</v>
      </c>
      <c r="E1786" s="80" t="s">
        <v>1788</v>
      </c>
      <c r="F1786" s="80" t="s">
        <v>10144</v>
      </c>
      <c r="G1786" s="80" t="s">
        <v>9700</v>
      </c>
      <c r="H1786" s="80" t="s">
        <v>10145</v>
      </c>
      <c r="I1786" s="80" t="s">
        <v>5377</v>
      </c>
      <c r="K1786" s="80" t="s">
        <v>12331</v>
      </c>
      <c r="L1786" s="80" t="s">
        <v>1678</v>
      </c>
      <c r="M1786" s="80" t="s">
        <v>3204</v>
      </c>
      <c r="N1786" s="80" t="s">
        <v>3472</v>
      </c>
      <c r="O1786" s="80" t="s">
        <v>3848</v>
      </c>
      <c r="P1786" s="80" t="s">
        <v>12562</v>
      </c>
      <c r="Q1786" s="80" t="s">
        <v>5374</v>
      </c>
      <c r="R1786" s="80" t="s">
        <v>6804</v>
      </c>
      <c r="S1786" s="80" t="s">
        <v>1759</v>
      </c>
      <c r="T1786" s="80" t="s">
        <v>1758</v>
      </c>
      <c r="U1786" s="110">
        <v>9.9499999999999993</v>
      </c>
      <c r="V1786" s="110">
        <v>29.85</v>
      </c>
      <c r="W1786" s="91">
        <v>2.4874999999999998</v>
      </c>
      <c r="X1786" s="91">
        <v>14.925000000000001</v>
      </c>
      <c r="Y1786" s="110" t="s">
        <v>7087</v>
      </c>
      <c r="Z1786" s="110" t="s">
        <v>1</v>
      </c>
      <c r="AB1786" s="133" t="s">
        <v>8514</v>
      </c>
      <c r="AC1786" s="133" t="s">
        <v>8514</v>
      </c>
      <c r="AD1786" s="133" t="s">
        <v>1759</v>
      </c>
      <c r="AE1786" s="79">
        <v>6</v>
      </c>
      <c r="AF1786" s="79" t="s">
        <v>11152</v>
      </c>
      <c r="AG1786" s="134">
        <v>0.875</v>
      </c>
      <c r="AH1786" s="134">
        <v>7.5</v>
      </c>
      <c r="AI1786" s="134">
        <v>14.5</v>
      </c>
      <c r="AJ1786" s="134">
        <v>0.215</v>
      </c>
      <c r="AK1786" s="134">
        <v>14.824999999999999</v>
      </c>
      <c r="AL1786" s="134">
        <v>8.4499999999999993</v>
      </c>
      <c r="AM1786" s="134">
        <v>5.125</v>
      </c>
      <c r="AN1786" s="134">
        <v>1.73</v>
      </c>
      <c r="AO1786" s="134">
        <v>0.372</v>
      </c>
      <c r="AP1786" s="134"/>
      <c r="AQ1786" s="134"/>
      <c r="AR1786" s="134"/>
      <c r="AS1786" s="134"/>
      <c r="AT1786" s="133" t="s">
        <v>7066</v>
      </c>
      <c r="AU1786" s="133" t="s">
        <v>7075</v>
      </c>
      <c r="AV1786" s="133" t="s">
        <v>9601</v>
      </c>
      <c r="AW1786" s="133" t="s">
        <v>9630</v>
      </c>
    </row>
    <row r="1787" spans="1:49" x14ac:dyDescent="0.25">
      <c r="A1787" s="80" t="s">
        <v>1800</v>
      </c>
      <c r="B1787" s="80" t="s">
        <v>1813</v>
      </c>
      <c r="C1787" s="80" t="s">
        <v>10540</v>
      </c>
      <c r="D1787" s="80" t="s">
        <v>10541</v>
      </c>
      <c r="E1787" s="80" t="s">
        <v>1767</v>
      </c>
      <c r="F1787" s="80" t="s">
        <v>10542</v>
      </c>
      <c r="G1787" s="80" t="s">
        <v>9785</v>
      </c>
      <c r="H1787" s="80" t="s">
        <v>10543</v>
      </c>
      <c r="I1787" s="80" t="s">
        <v>5377</v>
      </c>
      <c r="K1787" s="80" t="s">
        <v>12337</v>
      </c>
      <c r="L1787" s="80" t="s">
        <v>10878</v>
      </c>
      <c r="M1787" s="80" t="s">
        <v>10879</v>
      </c>
      <c r="N1787" s="80" t="s">
        <v>3457</v>
      </c>
      <c r="O1787" s="80" t="s">
        <v>3825</v>
      </c>
      <c r="P1787" s="80" t="s">
        <v>1</v>
      </c>
      <c r="Q1787" s="80" t="s">
        <v>5374</v>
      </c>
      <c r="R1787" s="80" t="s">
        <v>11761</v>
      </c>
      <c r="S1787" s="80" t="s">
        <v>1759</v>
      </c>
      <c r="T1787" s="80" t="s">
        <v>1759</v>
      </c>
      <c r="U1787" s="110">
        <v>800.25</v>
      </c>
      <c r="V1787" s="110">
        <v>400.125</v>
      </c>
      <c r="W1787" s="91">
        <v>200.0625</v>
      </c>
      <c r="X1787" s="91">
        <v>200.0625</v>
      </c>
      <c r="Y1787" s="110" t="s">
        <v>7087</v>
      </c>
      <c r="Z1787" s="110" t="s">
        <v>1</v>
      </c>
      <c r="AB1787" s="133" t="s">
        <v>10880</v>
      </c>
      <c r="AC1787" s="133" t="s">
        <v>10880</v>
      </c>
      <c r="AD1787" s="133" t="s">
        <v>1759</v>
      </c>
      <c r="AE1787" s="79">
        <v>1</v>
      </c>
      <c r="AF1787" s="79" t="s">
        <v>15798</v>
      </c>
      <c r="AG1787" s="134"/>
      <c r="AH1787" s="134"/>
      <c r="AI1787" s="134"/>
      <c r="AJ1787" s="134"/>
      <c r="AK1787" s="134">
        <v>48.314999999999998</v>
      </c>
      <c r="AL1787" s="134">
        <v>16.22</v>
      </c>
      <c r="AM1787" s="134">
        <v>9.5950000000000006</v>
      </c>
      <c r="AN1787" s="134">
        <v>27.15</v>
      </c>
      <c r="AO1787" s="134">
        <v>4.351</v>
      </c>
      <c r="AP1787" s="134"/>
      <c r="AQ1787" s="134"/>
      <c r="AR1787" s="134"/>
      <c r="AS1787" s="134"/>
      <c r="AT1787" s="133" t="s">
        <v>1764</v>
      </c>
      <c r="AU1787" s="133" t="s">
        <v>1769</v>
      </c>
      <c r="AV1787" s="133" t="s">
        <v>9601</v>
      </c>
      <c r="AW1787" s="133" t="s">
        <v>9630</v>
      </c>
    </row>
    <row r="1788" spans="1:49" x14ac:dyDescent="0.25">
      <c r="A1788" s="80" t="s">
        <v>1800</v>
      </c>
      <c r="B1788" s="80" t="s">
        <v>11623</v>
      </c>
      <c r="C1788" s="80" t="s">
        <v>9636</v>
      </c>
      <c r="D1788" s="80" t="s">
        <v>9637</v>
      </c>
      <c r="E1788" s="80" t="s">
        <v>7086</v>
      </c>
      <c r="F1788" s="80" t="s">
        <v>10028</v>
      </c>
      <c r="G1788" s="80" t="s">
        <v>10029</v>
      </c>
      <c r="H1788" s="80" t="s">
        <v>10030</v>
      </c>
      <c r="I1788" s="80" t="s">
        <v>9635</v>
      </c>
      <c r="K1788" s="80" t="s">
        <v>12337</v>
      </c>
      <c r="L1788" s="80" t="s">
        <v>10860</v>
      </c>
      <c r="M1788" s="80" t="s">
        <v>10861</v>
      </c>
      <c r="N1788" s="80" t="s">
        <v>10856</v>
      </c>
      <c r="O1788" s="80" t="s">
        <v>11762</v>
      </c>
      <c r="P1788" s="80" t="s">
        <v>1</v>
      </c>
      <c r="Q1788" s="80" t="s">
        <v>5374</v>
      </c>
      <c r="R1788" s="80" t="s">
        <v>10862</v>
      </c>
      <c r="S1788" s="80" t="s">
        <v>1769</v>
      </c>
      <c r="T1788" s="80" t="s">
        <v>1757</v>
      </c>
      <c r="U1788" s="110">
        <v>4.4000000000000004</v>
      </c>
      <c r="V1788" s="110">
        <v>26.4</v>
      </c>
      <c r="W1788" s="91">
        <v>1.9139999999999999</v>
      </c>
      <c r="X1788" s="91">
        <v>22.968</v>
      </c>
      <c r="Y1788" s="110" t="s">
        <v>14932</v>
      </c>
      <c r="Z1788" s="110" t="s">
        <v>1</v>
      </c>
      <c r="AB1788" s="133" t="s">
        <v>12008</v>
      </c>
      <c r="AC1788" s="133" t="s">
        <v>12009</v>
      </c>
      <c r="AD1788" s="133" t="s">
        <v>1757</v>
      </c>
      <c r="AE1788" s="79">
        <v>144</v>
      </c>
      <c r="AF1788" s="79" t="s">
        <v>12113</v>
      </c>
      <c r="AG1788" s="134">
        <v>0.3</v>
      </c>
      <c r="AH1788" s="134">
        <v>2.5</v>
      </c>
      <c r="AI1788" s="134">
        <v>17</v>
      </c>
      <c r="AJ1788" s="134">
        <v>0.16</v>
      </c>
      <c r="AK1788" s="134">
        <v>8</v>
      </c>
      <c r="AL1788" s="134">
        <v>5</v>
      </c>
      <c r="AM1788" s="134">
        <v>4</v>
      </c>
      <c r="AN1788" s="134">
        <v>2</v>
      </c>
      <c r="AO1788" s="134">
        <v>9.2999999999999999E-2</v>
      </c>
      <c r="AP1788" s="134">
        <v>0.125</v>
      </c>
      <c r="AQ1788" s="134">
        <v>0.25</v>
      </c>
      <c r="AR1788" s="134">
        <v>15</v>
      </c>
      <c r="AS1788" s="134"/>
      <c r="AT1788" s="133" t="s">
        <v>7074</v>
      </c>
      <c r="AU1788" s="133" t="s">
        <v>1757</v>
      </c>
      <c r="AV1788" s="133" t="s">
        <v>9613</v>
      </c>
      <c r="AW1788" s="133" t="s">
        <v>9629</v>
      </c>
    </row>
    <row r="1789" spans="1:49" x14ac:dyDescent="0.25">
      <c r="A1789" s="80" t="s">
        <v>1800</v>
      </c>
      <c r="B1789" s="80" t="s">
        <v>11623</v>
      </c>
      <c r="C1789" s="80" t="s">
        <v>9636</v>
      </c>
      <c r="D1789" s="80" t="s">
        <v>9637</v>
      </c>
      <c r="E1789" s="80" t="s">
        <v>7086</v>
      </c>
      <c r="F1789" s="80" t="s">
        <v>10747</v>
      </c>
      <c r="G1789" s="80" t="s">
        <v>9808</v>
      </c>
      <c r="H1789" s="80" t="s">
        <v>10748</v>
      </c>
      <c r="I1789" s="80" t="s">
        <v>9635</v>
      </c>
      <c r="K1789" s="80" t="s">
        <v>12337</v>
      </c>
      <c r="L1789" s="80" t="s">
        <v>10858</v>
      </c>
      <c r="M1789" s="80" t="s">
        <v>13221</v>
      </c>
      <c r="N1789" s="80" t="s">
        <v>10856</v>
      </c>
      <c r="O1789" s="80" t="s">
        <v>11763</v>
      </c>
      <c r="P1789" s="80" t="s">
        <v>1</v>
      </c>
      <c r="Q1789" s="80" t="s">
        <v>5374</v>
      </c>
      <c r="R1789" s="80" t="s">
        <v>10859</v>
      </c>
      <c r="S1789" s="80" t="s">
        <v>1774</v>
      </c>
      <c r="T1789" s="80" t="s">
        <v>1757</v>
      </c>
      <c r="U1789" s="110">
        <v>5.7</v>
      </c>
      <c r="V1789" s="110">
        <v>34.200000000000003</v>
      </c>
      <c r="W1789" s="91">
        <v>2.4794999999999998</v>
      </c>
      <c r="X1789" s="91">
        <v>29.754000000000001</v>
      </c>
      <c r="Y1789" s="110" t="s">
        <v>14932</v>
      </c>
      <c r="Z1789" s="110" t="s">
        <v>1</v>
      </c>
      <c r="AB1789" s="133" t="s">
        <v>12010</v>
      </c>
      <c r="AC1789" s="133" t="s">
        <v>12011</v>
      </c>
      <c r="AD1789" s="133" t="s">
        <v>1757</v>
      </c>
      <c r="AE1789" s="79">
        <v>144</v>
      </c>
      <c r="AF1789" s="79" t="s">
        <v>12114</v>
      </c>
      <c r="AG1789" s="134">
        <v>2</v>
      </c>
      <c r="AH1789" s="134">
        <v>2</v>
      </c>
      <c r="AI1789" s="134">
        <v>17</v>
      </c>
      <c r="AJ1789" s="134">
        <v>9.6000000000000002E-2</v>
      </c>
      <c r="AK1789" s="134">
        <v>17.2</v>
      </c>
      <c r="AL1789" s="134">
        <v>6.2</v>
      </c>
      <c r="AM1789" s="134">
        <v>6</v>
      </c>
      <c r="AN1789" s="134">
        <v>1.2</v>
      </c>
      <c r="AO1789" s="134">
        <v>0.37</v>
      </c>
      <c r="AP1789" s="134">
        <v>0.125</v>
      </c>
      <c r="AQ1789" s="134">
        <v>1.5</v>
      </c>
      <c r="AR1789" s="134">
        <v>18</v>
      </c>
      <c r="AS1789" s="134"/>
      <c r="AT1789" s="133" t="s">
        <v>1773</v>
      </c>
      <c r="AU1789" s="133" t="s">
        <v>1760</v>
      </c>
      <c r="AV1789" s="133" t="s">
        <v>9613</v>
      </c>
      <c r="AW1789" s="133" t="s">
        <v>9629</v>
      </c>
    </row>
    <row r="1790" spans="1:49" x14ac:dyDescent="0.25">
      <c r="A1790" s="80" t="s">
        <v>1800</v>
      </c>
      <c r="B1790" s="80" t="s">
        <v>11624</v>
      </c>
      <c r="C1790" s="80" t="s">
        <v>10632</v>
      </c>
      <c r="D1790" s="80" t="s">
        <v>10633</v>
      </c>
      <c r="E1790" s="80" t="s">
        <v>1778</v>
      </c>
      <c r="F1790" s="80" t="s">
        <v>10634</v>
      </c>
      <c r="G1790" s="80" t="s">
        <v>10336</v>
      </c>
      <c r="H1790" s="80" t="s">
        <v>10635</v>
      </c>
      <c r="I1790" s="80" t="s">
        <v>9635</v>
      </c>
      <c r="K1790" s="80" t="s">
        <v>12337</v>
      </c>
      <c r="L1790" s="80" t="s">
        <v>11459</v>
      </c>
      <c r="M1790" s="80" t="s">
        <v>11541</v>
      </c>
      <c r="N1790" s="80" t="s">
        <v>11659</v>
      </c>
      <c r="O1790" s="80" t="s">
        <v>3844</v>
      </c>
      <c r="P1790" s="80" t="s">
        <v>1</v>
      </c>
      <c r="Q1790" s="80" t="s">
        <v>5374</v>
      </c>
      <c r="R1790" s="80" t="s">
        <v>11764</v>
      </c>
      <c r="S1790" s="80" t="s">
        <v>7065</v>
      </c>
      <c r="T1790" s="80" t="s">
        <v>1757</v>
      </c>
      <c r="U1790" s="110">
        <v>8.25</v>
      </c>
      <c r="V1790" s="110">
        <v>49.5</v>
      </c>
      <c r="W1790" s="91">
        <v>3.09375</v>
      </c>
      <c r="X1790" s="91">
        <v>37.125</v>
      </c>
      <c r="Y1790" s="110" t="s">
        <v>7087</v>
      </c>
      <c r="Z1790" s="110" t="s">
        <v>1</v>
      </c>
      <c r="AB1790" s="133" t="s">
        <v>12012</v>
      </c>
      <c r="AC1790" s="133" t="s">
        <v>12013</v>
      </c>
      <c r="AD1790" s="133" t="s">
        <v>1758</v>
      </c>
      <c r="AE1790" s="79">
        <v>72</v>
      </c>
      <c r="AF1790" s="79" t="s">
        <v>12115</v>
      </c>
      <c r="AG1790" s="134">
        <v>0.2</v>
      </c>
      <c r="AH1790" s="134">
        <v>7</v>
      </c>
      <c r="AI1790" s="134">
        <v>7</v>
      </c>
      <c r="AJ1790" s="134">
        <v>0.16</v>
      </c>
      <c r="AK1790" s="134">
        <v>7.25</v>
      </c>
      <c r="AL1790" s="134">
        <v>7.25</v>
      </c>
      <c r="AM1790" s="134">
        <v>2.5</v>
      </c>
      <c r="AN1790" s="134">
        <v>2</v>
      </c>
      <c r="AO1790" s="134">
        <v>7.5999999999999998E-2</v>
      </c>
      <c r="AP1790" s="134">
        <v>3</v>
      </c>
      <c r="AQ1790" s="134">
        <v>3</v>
      </c>
      <c r="AR1790" s="134">
        <v>7</v>
      </c>
      <c r="AS1790" s="134"/>
      <c r="AT1790" s="133" t="s">
        <v>1768</v>
      </c>
      <c r="AU1790" s="133" t="s">
        <v>1791</v>
      </c>
      <c r="AV1790" s="133" t="s">
        <v>9597</v>
      </c>
      <c r="AW1790" s="133" t="s">
        <v>9632</v>
      </c>
    </row>
    <row r="1791" spans="1:49" x14ac:dyDescent="0.25">
      <c r="A1791" s="80" t="s">
        <v>1800</v>
      </c>
      <c r="B1791" s="80" t="s">
        <v>1815</v>
      </c>
      <c r="C1791" s="80" t="s">
        <v>10272</v>
      </c>
      <c r="D1791" s="80" t="s">
        <v>10273</v>
      </c>
      <c r="E1791" s="80" t="s">
        <v>1785</v>
      </c>
      <c r="F1791" s="80" t="s">
        <v>10478</v>
      </c>
      <c r="G1791" s="80" t="s">
        <v>10275</v>
      </c>
      <c r="H1791" s="80" t="s">
        <v>10479</v>
      </c>
      <c r="I1791" s="80" t="s">
        <v>9635</v>
      </c>
      <c r="K1791" s="80" t="s">
        <v>12337</v>
      </c>
      <c r="L1791" s="80" t="s">
        <v>10969</v>
      </c>
      <c r="M1791" s="80" t="s">
        <v>10970</v>
      </c>
      <c r="N1791" s="80" t="s">
        <v>10961</v>
      </c>
      <c r="O1791" s="80" t="s">
        <v>11792</v>
      </c>
      <c r="P1791" s="80" t="s">
        <v>11793</v>
      </c>
      <c r="Q1791" s="80" t="s">
        <v>5374</v>
      </c>
      <c r="R1791" s="80" t="s">
        <v>10971</v>
      </c>
      <c r="S1791" s="80" t="s">
        <v>1760</v>
      </c>
      <c r="T1791" s="80" t="s">
        <v>1757</v>
      </c>
      <c r="U1791" s="110">
        <v>3.55</v>
      </c>
      <c r="V1791" s="110">
        <v>21.3</v>
      </c>
      <c r="W1791" s="91">
        <v>1.7705599999999999</v>
      </c>
      <c r="X1791" s="91">
        <v>21.246749999999999</v>
      </c>
      <c r="Y1791" s="110" t="s">
        <v>14933</v>
      </c>
      <c r="Z1791" s="110" t="s">
        <v>1</v>
      </c>
      <c r="AB1791" s="133" t="s">
        <v>12039</v>
      </c>
      <c r="AC1791" s="133" t="s">
        <v>12040</v>
      </c>
      <c r="AD1791" s="133" t="s">
        <v>1760</v>
      </c>
      <c r="AE1791" s="79">
        <v>96</v>
      </c>
      <c r="AF1791" s="79" t="s">
        <v>11399</v>
      </c>
      <c r="AG1791" s="134">
        <v>3.5</v>
      </c>
      <c r="AH1791" s="134">
        <v>3.5</v>
      </c>
      <c r="AI1791" s="134">
        <v>4.5</v>
      </c>
      <c r="AJ1791" s="134">
        <v>0.22</v>
      </c>
      <c r="AK1791" s="134">
        <v>7.6</v>
      </c>
      <c r="AL1791" s="134">
        <v>11</v>
      </c>
      <c r="AM1791" s="134">
        <v>7.1</v>
      </c>
      <c r="AN1791" s="134">
        <v>2.75</v>
      </c>
      <c r="AO1791" s="134">
        <v>0.34399999999999997</v>
      </c>
      <c r="AP1791" s="134">
        <v>3.75</v>
      </c>
      <c r="AQ1791" s="134">
        <v>3.75</v>
      </c>
      <c r="AR1791" s="134">
        <v>2.15</v>
      </c>
      <c r="AS1791" s="134"/>
      <c r="AT1791" s="133" t="s">
        <v>9556</v>
      </c>
      <c r="AU1791" s="133" t="s">
        <v>1758</v>
      </c>
      <c r="AV1791" s="133" t="s">
        <v>9608</v>
      </c>
      <c r="AW1791" s="133" t="s">
        <v>9629</v>
      </c>
    </row>
    <row r="1792" spans="1:49" x14ac:dyDescent="0.25">
      <c r="A1792" s="80" t="s">
        <v>1779</v>
      </c>
      <c r="B1792" s="80" t="s">
        <v>1797</v>
      </c>
      <c r="C1792" s="80" t="s">
        <v>9790</v>
      </c>
      <c r="D1792" s="80" t="s">
        <v>9791</v>
      </c>
      <c r="E1792" s="80" t="s">
        <v>1785</v>
      </c>
      <c r="F1792" s="80" t="s">
        <v>9792</v>
      </c>
      <c r="G1792" s="80" t="s">
        <v>9726</v>
      </c>
      <c r="H1792" s="80" t="s">
        <v>9793</v>
      </c>
      <c r="I1792" s="80" t="s">
        <v>5377</v>
      </c>
      <c r="K1792" s="80" t="s">
        <v>12331</v>
      </c>
      <c r="L1792" s="80" t="s">
        <v>1679</v>
      </c>
      <c r="M1792" s="80" t="s">
        <v>3205</v>
      </c>
      <c r="N1792" s="80" t="s">
        <v>3472</v>
      </c>
      <c r="O1792" s="80" t="s">
        <v>3673</v>
      </c>
      <c r="P1792" s="80" t="s">
        <v>12563</v>
      </c>
      <c r="Q1792" s="80" t="s">
        <v>5374</v>
      </c>
      <c r="R1792" s="80" t="s">
        <v>6805</v>
      </c>
      <c r="S1792" s="80" t="s">
        <v>1760</v>
      </c>
      <c r="T1792" s="80" t="s">
        <v>1757</v>
      </c>
      <c r="U1792" s="110">
        <v>5.7</v>
      </c>
      <c r="V1792" s="110">
        <v>34.200000000000003</v>
      </c>
      <c r="W1792" s="91">
        <v>1.8952500000000001</v>
      </c>
      <c r="X1792" s="91">
        <v>22.742999999999999</v>
      </c>
      <c r="Y1792" s="110" t="s">
        <v>14933</v>
      </c>
      <c r="Z1792" s="110" t="s">
        <v>1</v>
      </c>
      <c r="AB1792" s="133" t="s">
        <v>8515</v>
      </c>
      <c r="AC1792" s="133" t="s">
        <v>8515</v>
      </c>
      <c r="AD1792" s="133" t="s">
        <v>1759</v>
      </c>
      <c r="AE1792" s="79">
        <v>12</v>
      </c>
      <c r="AF1792" s="79" t="s">
        <v>11098</v>
      </c>
      <c r="AG1792" s="134">
        <v>3.15</v>
      </c>
      <c r="AH1792" s="134">
        <v>3.15</v>
      </c>
      <c r="AI1792" s="134">
        <v>5.51</v>
      </c>
      <c r="AJ1792" s="134">
        <v>0.153</v>
      </c>
      <c r="AK1792" s="134">
        <v>10.4</v>
      </c>
      <c r="AL1792" s="134">
        <v>6.69</v>
      </c>
      <c r="AM1792" s="134">
        <v>8.4600000000000009</v>
      </c>
      <c r="AN1792" s="134">
        <v>1.91</v>
      </c>
      <c r="AO1792" s="134">
        <v>0.34100000000000003</v>
      </c>
      <c r="AP1792" s="134"/>
      <c r="AQ1792" s="134"/>
      <c r="AR1792" s="134"/>
      <c r="AS1792" s="134"/>
      <c r="AT1792" s="133" t="s">
        <v>7080</v>
      </c>
      <c r="AU1792" s="133" t="s">
        <v>7065</v>
      </c>
      <c r="AV1792" s="133" t="s">
        <v>9608</v>
      </c>
      <c r="AW1792" s="133" t="s">
        <v>9629</v>
      </c>
    </row>
    <row r="1793" spans="1:49" x14ac:dyDescent="0.25">
      <c r="A1793" s="80" t="s">
        <v>1800</v>
      </c>
      <c r="B1793" s="80" t="s">
        <v>11623</v>
      </c>
      <c r="C1793" s="80" t="s">
        <v>9636</v>
      </c>
      <c r="D1793" s="80" t="s">
        <v>9637</v>
      </c>
      <c r="E1793" s="80" t="s">
        <v>7086</v>
      </c>
      <c r="F1793" s="80" t="s">
        <v>10715</v>
      </c>
      <c r="G1793" s="80" t="s">
        <v>9808</v>
      </c>
      <c r="H1793" s="80" t="s">
        <v>10716</v>
      </c>
      <c r="I1793" s="80" t="s">
        <v>9635</v>
      </c>
      <c r="K1793" s="80" t="s">
        <v>12337</v>
      </c>
      <c r="L1793" s="80" t="s">
        <v>10854</v>
      </c>
      <c r="M1793" s="80" t="s">
        <v>10855</v>
      </c>
      <c r="N1793" s="80" t="s">
        <v>10856</v>
      </c>
      <c r="O1793" s="80" t="s">
        <v>11765</v>
      </c>
      <c r="P1793" s="80" t="s">
        <v>1</v>
      </c>
      <c r="Q1793" s="80" t="s">
        <v>5374</v>
      </c>
      <c r="R1793" s="80" t="s">
        <v>10857</v>
      </c>
      <c r="S1793" s="80" t="s">
        <v>1759</v>
      </c>
      <c r="T1793" s="80" t="s">
        <v>1757</v>
      </c>
      <c r="U1793" s="110">
        <v>6.25</v>
      </c>
      <c r="V1793" s="110">
        <v>37.5</v>
      </c>
      <c r="W1793" s="91">
        <v>2.71875</v>
      </c>
      <c r="X1793" s="91">
        <v>32.625</v>
      </c>
      <c r="Y1793" s="110" t="s">
        <v>14932</v>
      </c>
      <c r="Z1793" s="110" t="s">
        <v>1</v>
      </c>
      <c r="AB1793" s="133" t="s">
        <v>12014</v>
      </c>
      <c r="AC1793" s="133" t="s">
        <v>12015</v>
      </c>
      <c r="AD1793" s="133" t="s">
        <v>1758</v>
      </c>
      <c r="AE1793" s="79">
        <v>72</v>
      </c>
      <c r="AF1793" s="79" t="s">
        <v>11365</v>
      </c>
      <c r="AG1793" s="134">
        <v>1.1000000000000001</v>
      </c>
      <c r="AH1793" s="134">
        <v>12.99</v>
      </c>
      <c r="AI1793" s="134">
        <v>12.99</v>
      </c>
      <c r="AJ1793" s="134">
        <v>0.16</v>
      </c>
      <c r="AK1793" s="134">
        <v>12.99</v>
      </c>
      <c r="AL1793" s="134">
        <v>12.99</v>
      </c>
      <c r="AM1793" s="134">
        <v>3</v>
      </c>
      <c r="AN1793" s="134">
        <v>2</v>
      </c>
      <c r="AO1793" s="134">
        <v>0.29299999999999998</v>
      </c>
      <c r="AP1793" s="134">
        <v>0.125</v>
      </c>
      <c r="AQ1793" s="134">
        <v>1.75</v>
      </c>
      <c r="AR1793" s="134">
        <v>18.25</v>
      </c>
      <c r="AS1793" s="134"/>
      <c r="AT1793" s="133" t="s">
        <v>1783</v>
      </c>
      <c r="AU1793" s="133" t="s">
        <v>1765</v>
      </c>
      <c r="AV1793" s="133" t="s">
        <v>9624</v>
      </c>
      <c r="AW1793" s="133" t="s">
        <v>9629</v>
      </c>
    </row>
    <row r="1794" spans="1:49" x14ac:dyDescent="0.25">
      <c r="A1794" s="80" t="s">
        <v>1800</v>
      </c>
      <c r="B1794" s="80" t="s">
        <v>1801</v>
      </c>
      <c r="C1794" s="80" t="s">
        <v>9636</v>
      </c>
      <c r="D1794" s="80" t="s">
        <v>9637</v>
      </c>
      <c r="E1794" s="80" t="s">
        <v>7086</v>
      </c>
      <c r="F1794" s="80" t="s">
        <v>10715</v>
      </c>
      <c r="G1794" s="80" t="s">
        <v>9808</v>
      </c>
      <c r="H1794" s="80" t="s">
        <v>10716</v>
      </c>
      <c r="I1794" s="80" t="s">
        <v>9635</v>
      </c>
      <c r="K1794" s="80" t="s">
        <v>12328</v>
      </c>
      <c r="L1794" s="80" t="s">
        <v>996</v>
      </c>
      <c r="M1794" s="80" t="s">
        <v>3051</v>
      </c>
      <c r="N1794" s="80" t="s">
        <v>3401</v>
      </c>
      <c r="O1794" s="80" t="s">
        <v>3928</v>
      </c>
      <c r="P1794" s="80" t="s">
        <v>1</v>
      </c>
      <c r="Q1794" s="80" t="s">
        <v>5374</v>
      </c>
      <c r="R1794" s="80" t="s">
        <v>6639</v>
      </c>
      <c r="S1794" s="80" t="s">
        <v>1759</v>
      </c>
      <c r="T1794" s="80" t="s">
        <v>1757</v>
      </c>
      <c r="U1794" s="110">
        <v>6.25</v>
      </c>
      <c r="V1794" s="110">
        <v>37.5</v>
      </c>
      <c r="W1794" s="91">
        <v>2.71875</v>
      </c>
      <c r="X1794" s="91">
        <v>32.625</v>
      </c>
      <c r="Y1794" s="110" t="s">
        <v>14932</v>
      </c>
      <c r="Z1794" s="110" t="s">
        <v>1</v>
      </c>
      <c r="AB1794" s="133" t="s">
        <v>8349</v>
      </c>
      <c r="AC1794" s="133" t="s">
        <v>9418</v>
      </c>
      <c r="AD1794" s="133" t="s">
        <v>1758</v>
      </c>
      <c r="AE1794" s="79">
        <v>72</v>
      </c>
      <c r="AF1794" s="79" t="s">
        <v>11365</v>
      </c>
      <c r="AG1794" s="134">
        <v>1.1000000000000001</v>
      </c>
      <c r="AH1794" s="134">
        <v>12.99</v>
      </c>
      <c r="AI1794" s="134">
        <v>12.99</v>
      </c>
      <c r="AJ1794" s="134">
        <v>0.16</v>
      </c>
      <c r="AK1794" s="134">
        <v>12.99</v>
      </c>
      <c r="AL1794" s="134">
        <v>12.99</v>
      </c>
      <c r="AM1794" s="134">
        <v>3</v>
      </c>
      <c r="AN1794" s="134">
        <v>2</v>
      </c>
      <c r="AO1794" s="134">
        <v>0.29299999999999998</v>
      </c>
      <c r="AP1794" s="134">
        <v>0</v>
      </c>
      <c r="AQ1794" s="134">
        <v>0.5</v>
      </c>
      <c r="AR1794" s="134">
        <v>18.25</v>
      </c>
      <c r="AS1794" s="134"/>
      <c r="AT1794" s="133" t="s">
        <v>1783</v>
      </c>
      <c r="AU1794" s="133" t="s">
        <v>1765</v>
      </c>
      <c r="AV1794" s="133" t="s">
        <v>9624</v>
      </c>
      <c r="AW1794" s="133" t="s">
        <v>9629</v>
      </c>
    </row>
    <row r="1795" spans="1:49" x14ac:dyDescent="0.25">
      <c r="A1795" s="80" t="s">
        <v>1800</v>
      </c>
      <c r="B1795" s="80" t="s">
        <v>1813</v>
      </c>
      <c r="C1795" s="80" t="s">
        <v>9560</v>
      </c>
      <c r="D1795" s="80" t="s">
        <v>10176</v>
      </c>
      <c r="E1795" s="80" t="s">
        <v>7086</v>
      </c>
      <c r="F1795" s="80" t="s">
        <v>10177</v>
      </c>
      <c r="G1795" s="80" t="s">
        <v>9716</v>
      </c>
      <c r="H1795" s="80" t="s">
        <v>10178</v>
      </c>
      <c r="I1795" s="80" t="s">
        <v>9635</v>
      </c>
      <c r="K1795" s="80" t="s">
        <v>12337</v>
      </c>
      <c r="L1795" s="80" t="s">
        <v>11031</v>
      </c>
      <c r="M1795" s="80" t="s">
        <v>11032</v>
      </c>
      <c r="N1795" s="80" t="s">
        <v>3477</v>
      </c>
      <c r="O1795" s="80" t="s">
        <v>11794</v>
      </c>
      <c r="P1795" s="80" t="s">
        <v>11795</v>
      </c>
      <c r="Q1795" s="80" t="s">
        <v>5374</v>
      </c>
      <c r="R1795" s="80" t="s">
        <v>11033</v>
      </c>
      <c r="S1795" s="80" t="s">
        <v>1759</v>
      </c>
      <c r="T1795" s="80" t="s">
        <v>1757</v>
      </c>
      <c r="U1795" s="110">
        <v>5.4</v>
      </c>
      <c r="V1795" s="110">
        <v>32.4</v>
      </c>
      <c r="W1795" s="91">
        <v>2.3490000000000002</v>
      </c>
      <c r="X1795" s="91">
        <v>28.187999999999999</v>
      </c>
      <c r="Y1795" s="110" t="s">
        <v>14932</v>
      </c>
      <c r="Z1795" s="110" t="s">
        <v>1</v>
      </c>
      <c r="AB1795" s="133" t="s">
        <v>12041</v>
      </c>
      <c r="AC1795" s="133" t="s">
        <v>12042</v>
      </c>
      <c r="AD1795" s="133" t="s">
        <v>1774</v>
      </c>
      <c r="AE1795" s="79">
        <v>24</v>
      </c>
      <c r="AF1795" s="79" t="s">
        <v>11240</v>
      </c>
      <c r="AG1795" s="134">
        <v>1</v>
      </c>
      <c r="AH1795" s="134">
        <v>14</v>
      </c>
      <c r="AI1795" s="134">
        <v>14</v>
      </c>
      <c r="AJ1795" s="134">
        <v>0.65600000000000003</v>
      </c>
      <c r="AK1795" s="134">
        <v>14.17</v>
      </c>
      <c r="AL1795" s="134">
        <v>3.94</v>
      </c>
      <c r="AM1795" s="134">
        <v>14.17</v>
      </c>
      <c r="AN1795" s="134">
        <v>8.1999999999999993</v>
      </c>
      <c r="AO1795" s="134">
        <v>0.45800000000000002</v>
      </c>
      <c r="AP1795" s="134">
        <v>10</v>
      </c>
      <c r="AQ1795" s="134">
        <v>14</v>
      </c>
      <c r="AR1795" s="134">
        <v>1</v>
      </c>
      <c r="AS1795" s="134"/>
      <c r="AT1795" s="133" t="s">
        <v>9570</v>
      </c>
      <c r="AU1795" s="133" t="s">
        <v>1769</v>
      </c>
      <c r="AV1795" s="133" t="s">
        <v>9607</v>
      </c>
      <c r="AW1795" s="133" t="s">
        <v>9629</v>
      </c>
    </row>
    <row r="1796" spans="1:49" x14ac:dyDescent="0.25">
      <c r="A1796" s="80" t="s">
        <v>1779</v>
      </c>
      <c r="B1796" s="80" t="s">
        <v>1797</v>
      </c>
      <c r="C1796" s="80" t="s">
        <v>10801</v>
      </c>
      <c r="D1796" s="80" t="s">
        <v>10802</v>
      </c>
      <c r="E1796" s="80" t="s">
        <v>7086</v>
      </c>
      <c r="F1796" s="80" t="s">
        <v>10803</v>
      </c>
      <c r="G1796" s="80" t="s">
        <v>9797</v>
      </c>
      <c r="H1796" s="80" t="s">
        <v>10804</v>
      </c>
      <c r="I1796" s="80" t="s">
        <v>9635</v>
      </c>
      <c r="K1796" s="80" t="s">
        <v>12331</v>
      </c>
      <c r="L1796" s="80" t="s">
        <v>1681</v>
      </c>
      <c r="M1796" s="80" t="s">
        <v>3207</v>
      </c>
      <c r="N1796" s="80" t="s">
        <v>3472</v>
      </c>
      <c r="O1796" s="80" t="s">
        <v>3990</v>
      </c>
      <c r="P1796" s="80" t="s">
        <v>12564</v>
      </c>
      <c r="Q1796" s="80" t="s">
        <v>5374</v>
      </c>
      <c r="R1796" s="80" t="s">
        <v>6807</v>
      </c>
      <c r="S1796" s="80" t="s">
        <v>1760</v>
      </c>
      <c r="T1796" s="80" t="s">
        <v>1757</v>
      </c>
      <c r="U1796" s="110">
        <v>9.4499999999999993</v>
      </c>
      <c r="V1796" s="110">
        <v>56.7</v>
      </c>
      <c r="W1796" s="91">
        <v>4.1107500000000003</v>
      </c>
      <c r="X1796" s="91">
        <v>49.329000000000001</v>
      </c>
      <c r="Y1796" s="110" t="s">
        <v>14932</v>
      </c>
      <c r="Z1796" s="110" t="s">
        <v>1</v>
      </c>
      <c r="AB1796" s="133" t="s">
        <v>8517</v>
      </c>
      <c r="AC1796" s="133" t="s">
        <v>9502</v>
      </c>
      <c r="AD1796" s="133" t="s">
        <v>1760</v>
      </c>
      <c r="AE1796" s="79">
        <v>96</v>
      </c>
      <c r="AF1796" s="79" t="s">
        <v>11422</v>
      </c>
      <c r="AG1796" s="134">
        <v>5</v>
      </c>
      <c r="AH1796" s="134">
        <v>8</v>
      </c>
      <c r="AI1796" s="134">
        <v>0.2</v>
      </c>
      <c r="AJ1796" s="134">
        <v>0.12</v>
      </c>
      <c r="AK1796" s="134">
        <v>5.5</v>
      </c>
      <c r="AL1796" s="134">
        <v>8.5</v>
      </c>
      <c r="AM1796" s="134">
        <v>2.9</v>
      </c>
      <c r="AN1796" s="134">
        <v>1.5</v>
      </c>
      <c r="AO1796" s="134">
        <v>7.8E-2</v>
      </c>
      <c r="AP1796" s="134"/>
      <c r="AQ1796" s="134"/>
      <c r="AR1796" s="134"/>
      <c r="AS1796" s="134"/>
      <c r="AT1796" s="133" t="s">
        <v>7072</v>
      </c>
      <c r="AU1796" s="133" t="s">
        <v>1765</v>
      </c>
      <c r="AV1796" s="133" t="s">
        <v>9597</v>
      </c>
      <c r="AW1796" s="133" t="s">
        <v>9629</v>
      </c>
    </row>
    <row r="1797" spans="1:49" x14ac:dyDescent="0.25">
      <c r="A1797" s="80" t="s">
        <v>1779</v>
      </c>
      <c r="B1797" s="80" t="s">
        <v>1797</v>
      </c>
      <c r="C1797" s="80" t="s">
        <v>10333</v>
      </c>
      <c r="D1797" s="80" t="s">
        <v>10334</v>
      </c>
      <c r="E1797" s="80" t="s">
        <v>7086</v>
      </c>
      <c r="F1797" s="80" t="s">
        <v>10335</v>
      </c>
      <c r="G1797" s="80" t="s">
        <v>10336</v>
      </c>
      <c r="H1797" s="80" t="s">
        <v>10337</v>
      </c>
      <c r="I1797" s="80" t="s">
        <v>9635</v>
      </c>
      <c r="K1797" s="80" t="s">
        <v>12331</v>
      </c>
      <c r="L1797" s="80" t="s">
        <v>1682</v>
      </c>
      <c r="M1797" s="80" t="s">
        <v>3208</v>
      </c>
      <c r="N1797" s="80" t="s">
        <v>3472</v>
      </c>
      <c r="O1797" s="80" t="s">
        <v>3742</v>
      </c>
      <c r="P1797" s="80" t="s">
        <v>12568</v>
      </c>
      <c r="Q1797" s="80" t="s">
        <v>5374</v>
      </c>
      <c r="R1797" s="80" t="s">
        <v>6808</v>
      </c>
      <c r="S1797" s="80" t="s">
        <v>1769</v>
      </c>
      <c r="T1797" s="80" t="s">
        <v>1757</v>
      </c>
      <c r="U1797" s="110">
        <v>8.0500000000000007</v>
      </c>
      <c r="V1797" s="110">
        <v>48.3</v>
      </c>
      <c r="W1797" s="91">
        <v>3.5017499999999999</v>
      </c>
      <c r="X1797" s="91">
        <v>42.021000000000001</v>
      </c>
      <c r="Y1797" s="110" t="s">
        <v>14932</v>
      </c>
      <c r="Z1797" s="110" t="s">
        <v>1</v>
      </c>
      <c r="AB1797" s="133" t="s">
        <v>8518</v>
      </c>
      <c r="AC1797" s="133" t="s">
        <v>9503</v>
      </c>
      <c r="AD1797" s="133" t="s">
        <v>1757</v>
      </c>
      <c r="AE1797" s="79">
        <v>144</v>
      </c>
      <c r="AF1797" s="79" t="s">
        <v>11245</v>
      </c>
      <c r="AG1797" s="134">
        <v>0.3</v>
      </c>
      <c r="AH1797" s="134">
        <v>7.25</v>
      </c>
      <c r="AI1797" s="134">
        <v>8.25</v>
      </c>
      <c r="AJ1797" s="134">
        <v>9.6000000000000002E-2</v>
      </c>
      <c r="AK1797" s="134">
        <v>9</v>
      </c>
      <c r="AL1797" s="134">
        <v>5.35</v>
      </c>
      <c r="AM1797" s="134">
        <v>5.0999999999999996</v>
      </c>
      <c r="AN1797" s="134">
        <v>1.2</v>
      </c>
      <c r="AO1797" s="134">
        <v>0.14199999999999999</v>
      </c>
      <c r="AP1797" s="134"/>
      <c r="AQ1797" s="134"/>
      <c r="AR1797" s="134"/>
      <c r="AS1797" s="134"/>
      <c r="AT1797" s="133" t="s">
        <v>7082</v>
      </c>
      <c r="AU1797" s="133" t="s">
        <v>7075</v>
      </c>
      <c r="AV1797" s="133" t="s">
        <v>9597</v>
      </c>
      <c r="AW1797" s="133" t="s">
        <v>9629</v>
      </c>
    </row>
    <row r="1798" spans="1:49" x14ac:dyDescent="0.25">
      <c r="A1798" s="80" t="s">
        <v>1779</v>
      </c>
      <c r="B1798" s="80" t="s">
        <v>1797</v>
      </c>
      <c r="C1798" s="80" t="s">
        <v>10172</v>
      </c>
      <c r="D1798" s="80" t="s">
        <v>10173</v>
      </c>
      <c r="E1798" s="80" t="s">
        <v>7086</v>
      </c>
      <c r="F1798" s="80" t="s">
        <v>10174</v>
      </c>
      <c r="G1798" s="80" t="s">
        <v>9705</v>
      </c>
      <c r="H1798" s="80" t="s">
        <v>10175</v>
      </c>
      <c r="I1798" s="80" t="s">
        <v>9635</v>
      </c>
      <c r="K1798" s="80" t="s">
        <v>12331</v>
      </c>
      <c r="L1798" s="80" t="s">
        <v>1684</v>
      </c>
      <c r="M1798" s="80" t="s">
        <v>3210</v>
      </c>
      <c r="N1798" s="80" t="s">
        <v>3472</v>
      </c>
      <c r="O1798" s="80" t="s">
        <v>3901</v>
      </c>
      <c r="P1798" s="80" t="s">
        <v>12571</v>
      </c>
      <c r="Q1798" s="80" t="s">
        <v>5374</v>
      </c>
      <c r="R1798" s="80" t="s">
        <v>6810</v>
      </c>
      <c r="S1798" s="80" t="s">
        <v>1759</v>
      </c>
      <c r="T1798" s="80" t="s">
        <v>1757</v>
      </c>
      <c r="U1798" s="110">
        <v>8.25</v>
      </c>
      <c r="V1798" s="110">
        <v>49.5</v>
      </c>
      <c r="W1798" s="91">
        <v>3.5887500000000001</v>
      </c>
      <c r="X1798" s="91">
        <v>43.064999999999998</v>
      </c>
      <c r="Y1798" s="110" t="s">
        <v>14932</v>
      </c>
      <c r="Z1798" s="110" t="s">
        <v>1</v>
      </c>
      <c r="AB1798" s="133" t="s">
        <v>8520</v>
      </c>
      <c r="AC1798" s="133" t="s">
        <v>9505</v>
      </c>
      <c r="AD1798" s="133" t="s">
        <v>1758</v>
      </c>
      <c r="AE1798" s="79">
        <v>72</v>
      </c>
      <c r="AF1798" s="79" t="s">
        <v>11408</v>
      </c>
      <c r="AG1798" s="134">
        <v>9</v>
      </c>
      <c r="AH1798" s="134">
        <v>8</v>
      </c>
      <c r="AI1798" s="134">
        <v>0.25</v>
      </c>
      <c r="AJ1798" s="134">
        <v>9.6000000000000002E-2</v>
      </c>
      <c r="AK1798" s="134">
        <v>9.5</v>
      </c>
      <c r="AL1798" s="134">
        <v>8.5</v>
      </c>
      <c r="AM1798" s="134">
        <v>3.5</v>
      </c>
      <c r="AN1798" s="134">
        <v>1.2</v>
      </c>
      <c r="AO1798" s="134">
        <v>0.16400000000000001</v>
      </c>
      <c r="AP1798" s="134"/>
      <c r="AQ1798" s="134"/>
      <c r="AR1798" s="134"/>
      <c r="AS1798" s="134"/>
      <c r="AT1798" s="133" t="s">
        <v>9554</v>
      </c>
      <c r="AU1798" s="133" t="s">
        <v>7070</v>
      </c>
      <c r="AV1798" s="133" t="s">
        <v>9597</v>
      </c>
      <c r="AW1798" s="133" t="s">
        <v>9629</v>
      </c>
    </row>
    <row r="1799" spans="1:49" x14ac:dyDescent="0.25">
      <c r="A1799" s="80" t="s">
        <v>1776</v>
      </c>
      <c r="B1799" s="80" t="s">
        <v>1805</v>
      </c>
      <c r="C1799" s="80" t="s">
        <v>9636</v>
      </c>
      <c r="D1799" s="80" t="s">
        <v>9637</v>
      </c>
      <c r="E1799" s="80" t="s">
        <v>1778</v>
      </c>
      <c r="F1799" s="80" t="s">
        <v>10727</v>
      </c>
      <c r="G1799" s="80" t="s">
        <v>10336</v>
      </c>
      <c r="H1799" s="80" t="s">
        <v>10728</v>
      </c>
      <c r="I1799" s="80" t="s">
        <v>9635</v>
      </c>
      <c r="K1799" s="80" t="s">
        <v>13933</v>
      </c>
      <c r="L1799" s="80" t="s">
        <v>1344</v>
      </c>
      <c r="M1799" s="80" t="s">
        <v>3070</v>
      </c>
      <c r="N1799" s="80" t="s">
        <v>3404</v>
      </c>
      <c r="O1799" s="80" t="s">
        <v>3931</v>
      </c>
      <c r="P1799" s="80" t="s">
        <v>5146</v>
      </c>
      <c r="Q1799" s="80" t="s">
        <v>5374</v>
      </c>
      <c r="R1799" s="80" t="s">
        <v>6657</v>
      </c>
      <c r="S1799" s="80" t="s">
        <v>1766</v>
      </c>
      <c r="T1799" s="80" t="s">
        <v>1757</v>
      </c>
      <c r="U1799" s="110">
        <v>5</v>
      </c>
      <c r="V1799" s="110">
        <v>30</v>
      </c>
      <c r="W1799" s="91">
        <v>1.875</v>
      </c>
      <c r="X1799" s="91">
        <v>22.5</v>
      </c>
      <c r="Y1799" s="110" t="s">
        <v>7087</v>
      </c>
      <c r="Z1799" s="110" t="s">
        <v>1</v>
      </c>
      <c r="AB1799" s="133" t="s">
        <v>8367</v>
      </c>
      <c r="AC1799" s="133" t="s">
        <v>9422</v>
      </c>
      <c r="AD1799" s="133" t="s">
        <v>1757</v>
      </c>
      <c r="AE1799" s="79">
        <v>144</v>
      </c>
      <c r="AF1799" s="79" t="s">
        <v>11367</v>
      </c>
      <c r="AG1799" s="134">
        <v>0.2</v>
      </c>
      <c r="AH1799" s="134">
        <v>4</v>
      </c>
      <c r="AI1799" s="134">
        <v>7.5</v>
      </c>
      <c r="AJ1799" s="134">
        <v>9.2999999999999999E-2</v>
      </c>
      <c r="AK1799" s="134">
        <v>7.75</v>
      </c>
      <c r="AL1799" s="134">
        <v>4.25</v>
      </c>
      <c r="AM1799" s="134">
        <v>2.5</v>
      </c>
      <c r="AN1799" s="134">
        <v>1.1599999999999999</v>
      </c>
      <c r="AO1799" s="134">
        <v>4.8000000000000001E-2</v>
      </c>
      <c r="AP1799" s="134"/>
      <c r="AQ1799" s="134"/>
      <c r="AR1799" s="134"/>
      <c r="AS1799" s="134"/>
      <c r="AT1799" s="133" t="s">
        <v>9564</v>
      </c>
      <c r="AU1799" s="133" t="s">
        <v>1791</v>
      </c>
      <c r="AV1799" s="133" t="s">
        <v>9597</v>
      </c>
      <c r="AW1799" s="133" t="s">
        <v>9632</v>
      </c>
    </row>
    <row r="1800" spans="1:49" x14ac:dyDescent="0.25">
      <c r="A1800" s="80" t="s">
        <v>1779</v>
      </c>
      <c r="B1800" s="80" t="s">
        <v>1797</v>
      </c>
      <c r="C1800" s="80" t="s">
        <v>9918</v>
      </c>
      <c r="D1800" s="80" t="s">
        <v>9919</v>
      </c>
      <c r="E1800" s="80" t="s">
        <v>1788</v>
      </c>
      <c r="F1800" s="80" t="s">
        <v>9920</v>
      </c>
      <c r="G1800" s="80" t="s">
        <v>9677</v>
      </c>
      <c r="H1800" s="80" t="s">
        <v>9921</v>
      </c>
      <c r="I1800" s="80" t="s">
        <v>5377</v>
      </c>
      <c r="K1800" s="80" t="s">
        <v>12331</v>
      </c>
      <c r="L1800" s="80" t="s">
        <v>1686</v>
      </c>
      <c r="M1800" s="80" t="s">
        <v>3212</v>
      </c>
      <c r="N1800" s="80" t="s">
        <v>3473</v>
      </c>
      <c r="O1800" s="80" t="s">
        <v>3523</v>
      </c>
      <c r="P1800" s="80" t="s">
        <v>12574</v>
      </c>
      <c r="Q1800" s="80" t="s">
        <v>5374</v>
      </c>
      <c r="R1800" s="80" t="s">
        <v>6812</v>
      </c>
      <c r="S1800" s="80" t="s">
        <v>1760</v>
      </c>
      <c r="T1800" s="80" t="s">
        <v>1757</v>
      </c>
      <c r="U1800" s="110">
        <v>6.2</v>
      </c>
      <c r="V1800" s="110">
        <v>37.200000000000003</v>
      </c>
      <c r="W1800" s="91">
        <v>1.55</v>
      </c>
      <c r="X1800" s="91">
        <v>18.600000000000001</v>
      </c>
      <c r="Y1800" s="110" t="s">
        <v>7087</v>
      </c>
      <c r="Z1800" s="110" t="s">
        <v>1</v>
      </c>
      <c r="AB1800" s="133" t="s">
        <v>8522</v>
      </c>
      <c r="AC1800" s="133" t="s">
        <v>8522</v>
      </c>
      <c r="AD1800" s="133" t="s">
        <v>1759</v>
      </c>
      <c r="AE1800" s="79">
        <v>12</v>
      </c>
      <c r="AF1800" s="79" t="s">
        <v>11145</v>
      </c>
      <c r="AG1800" s="134">
        <v>0.75</v>
      </c>
      <c r="AH1800" s="134">
        <v>8.875</v>
      </c>
      <c r="AI1800" s="134">
        <v>8.875</v>
      </c>
      <c r="AJ1800" s="134">
        <v>0.22500000000000001</v>
      </c>
      <c r="AK1800" s="134">
        <v>9.2200000000000006</v>
      </c>
      <c r="AL1800" s="134">
        <v>7.97</v>
      </c>
      <c r="AM1800" s="134">
        <v>9.44</v>
      </c>
      <c r="AN1800" s="134">
        <v>3.1</v>
      </c>
      <c r="AO1800" s="134">
        <v>0.40100000000000002</v>
      </c>
      <c r="AP1800" s="134"/>
      <c r="AQ1800" s="134"/>
      <c r="AR1800" s="134"/>
      <c r="AS1800" s="134"/>
      <c r="AT1800" s="133" t="s">
        <v>1761</v>
      </c>
      <c r="AU1800" s="133" t="s">
        <v>7065</v>
      </c>
      <c r="AV1800" s="133" t="s">
        <v>9603</v>
      </c>
      <c r="AW1800" s="133" t="s">
        <v>9630</v>
      </c>
    </row>
    <row r="1801" spans="1:49" x14ac:dyDescent="0.25">
      <c r="A1801" s="80" t="s">
        <v>1779</v>
      </c>
      <c r="B1801" s="80" t="s">
        <v>1797</v>
      </c>
      <c r="C1801" s="80" t="s">
        <v>9692</v>
      </c>
      <c r="D1801" s="80" t="s">
        <v>9693</v>
      </c>
      <c r="E1801" s="80" t="s">
        <v>1788</v>
      </c>
      <c r="F1801" s="80" t="s">
        <v>9694</v>
      </c>
      <c r="G1801" s="80" t="s">
        <v>9695</v>
      </c>
      <c r="H1801" s="80" t="s">
        <v>9696</v>
      </c>
      <c r="I1801" s="80" t="s">
        <v>5377</v>
      </c>
      <c r="K1801" s="80" t="s">
        <v>12331</v>
      </c>
      <c r="L1801" s="80" t="s">
        <v>1688</v>
      </c>
      <c r="M1801" s="80" t="s">
        <v>3214</v>
      </c>
      <c r="N1801" s="80" t="s">
        <v>3473</v>
      </c>
      <c r="O1801" s="80" t="s">
        <v>3527</v>
      </c>
      <c r="P1801" s="80" t="s">
        <v>12577</v>
      </c>
      <c r="Q1801" s="80" t="s">
        <v>5374</v>
      </c>
      <c r="R1801" s="80" t="s">
        <v>6814</v>
      </c>
      <c r="S1801" s="80" t="s">
        <v>1760</v>
      </c>
      <c r="T1801" s="80" t="s">
        <v>1757</v>
      </c>
      <c r="U1801" s="110">
        <v>5</v>
      </c>
      <c r="V1801" s="110">
        <v>30</v>
      </c>
      <c r="W1801" s="91">
        <v>1.25</v>
      </c>
      <c r="X1801" s="91">
        <v>15</v>
      </c>
      <c r="Y1801" s="110" t="s">
        <v>7087</v>
      </c>
      <c r="Z1801" s="110" t="s">
        <v>1</v>
      </c>
      <c r="AB1801" s="133" t="s">
        <v>8524</v>
      </c>
      <c r="AC1801" s="133" t="s">
        <v>8524</v>
      </c>
      <c r="AD1801" s="133" t="s">
        <v>1759</v>
      </c>
      <c r="AE1801" s="79">
        <v>12</v>
      </c>
      <c r="AF1801" s="79" t="s">
        <v>11091</v>
      </c>
      <c r="AG1801" s="134">
        <v>0.625</v>
      </c>
      <c r="AH1801" s="134">
        <v>6.875</v>
      </c>
      <c r="AI1801" s="134">
        <v>6.875</v>
      </c>
      <c r="AJ1801" s="134">
        <v>0.13100000000000001</v>
      </c>
      <c r="AK1801" s="134">
        <v>7.22</v>
      </c>
      <c r="AL1801" s="134">
        <v>6.8449999999999998</v>
      </c>
      <c r="AM1801" s="134">
        <v>7.44</v>
      </c>
      <c r="AN1801" s="134">
        <v>1.782</v>
      </c>
      <c r="AO1801" s="134">
        <v>0.21299999999999999</v>
      </c>
      <c r="AP1801" s="134"/>
      <c r="AQ1801" s="134"/>
      <c r="AR1801" s="134"/>
      <c r="AS1801" s="134"/>
      <c r="AT1801" s="133" t="s">
        <v>9573</v>
      </c>
      <c r="AU1801" s="133" t="s">
        <v>1758</v>
      </c>
      <c r="AV1801" s="133" t="s">
        <v>9603</v>
      </c>
      <c r="AW1801" s="133" t="s">
        <v>9630</v>
      </c>
    </row>
    <row r="1802" spans="1:49" x14ac:dyDescent="0.25">
      <c r="A1802" s="80" t="s">
        <v>1776</v>
      </c>
      <c r="B1802" s="80" t="s">
        <v>1805</v>
      </c>
      <c r="C1802" s="80" t="s">
        <v>10422</v>
      </c>
      <c r="D1802" s="80" t="s">
        <v>10423</v>
      </c>
      <c r="E1802" s="80" t="s">
        <v>1778</v>
      </c>
      <c r="F1802" s="80" t="s">
        <v>10424</v>
      </c>
      <c r="G1802" s="80" t="s">
        <v>10425</v>
      </c>
      <c r="H1802" s="80" t="s">
        <v>10426</v>
      </c>
      <c r="I1802" s="80" t="s">
        <v>9635</v>
      </c>
      <c r="K1802" s="80" t="s">
        <v>13933</v>
      </c>
      <c r="L1802" s="80" t="s">
        <v>1216</v>
      </c>
      <c r="M1802" s="80" t="s">
        <v>3073</v>
      </c>
      <c r="N1802" s="80" t="s">
        <v>3404</v>
      </c>
      <c r="O1802" s="80" t="s">
        <v>3933</v>
      </c>
      <c r="P1802" s="80" t="s">
        <v>5149</v>
      </c>
      <c r="Q1802" s="80" t="s">
        <v>5374</v>
      </c>
      <c r="R1802" s="80" t="s">
        <v>6661</v>
      </c>
      <c r="S1802" s="80" t="s">
        <v>1760</v>
      </c>
      <c r="T1802" s="80" t="s">
        <v>1757</v>
      </c>
      <c r="U1802" s="110">
        <v>3.35</v>
      </c>
      <c r="V1802" s="110">
        <v>20.100000000000001</v>
      </c>
      <c r="W1802" s="91">
        <v>1.2562500000000001</v>
      </c>
      <c r="X1802" s="91">
        <v>15.074999999999999</v>
      </c>
      <c r="Y1802" s="110" t="s">
        <v>7087</v>
      </c>
      <c r="Z1802" s="110" t="s">
        <v>1</v>
      </c>
      <c r="AB1802" s="133" t="s">
        <v>8371</v>
      </c>
      <c r="AC1802" s="133" t="s">
        <v>9424</v>
      </c>
      <c r="AD1802" s="133" t="s">
        <v>1762</v>
      </c>
      <c r="AE1802" s="79">
        <v>288</v>
      </c>
      <c r="AF1802" s="79" t="s">
        <v>13172</v>
      </c>
      <c r="AG1802" s="134">
        <v>0.09</v>
      </c>
      <c r="AH1802" s="134">
        <v>4.25</v>
      </c>
      <c r="AI1802" s="134">
        <v>8</v>
      </c>
      <c r="AJ1802" s="134">
        <v>7.1999999999999995E-2</v>
      </c>
      <c r="AK1802" s="134">
        <v>8</v>
      </c>
      <c r="AL1802" s="134">
        <v>4.5</v>
      </c>
      <c r="AM1802" s="134">
        <v>1</v>
      </c>
      <c r="AN1802" s="134">
        <v>0.9</v>
      </c>
      <c r="AO1802" s="134">
        <v>2.1000000000000001E-2</v>
      </c>
      <c r="AP1802" s="134">
        <v>0</v>
      </c>
      <c r="AQ1802" s="134">
        <v>3</v>
      </c>
      <c r="AR1802" s="134">
        <v>6</v>
      </c>
      <c r="AS1802" s="134"/>
      <c r="AT1802" s="133" t="s">
        <v>9585</v>
      </c>
      <c r="AU1802" s="133" t="s">
        <v>7074</v>
      </c>
      <c r="AV1802" s="133" t="s">
        <v>9597</v>
      </c>
      <c r="AW1802" s="133" t="s">
        <v>9628</v>
      </c>
    </row>
    <row r="1803" spans="1:49" x14ac:dyDescent="0.25">
      <c r="A1803" s="80" t="s">
        <v>1779</v>
      </c>
      <c r="B1803" s="80" t="s">
        <v>1797</v>
      </c>
      <c r="C1803" s="80" t="s">
        <v>9780</v>
      </c>
      <c r="D1803" s="80" t="s">
        <v>9730</v>
      </c>
      <c r="E1803" s="80" t="s">
        <v>1788</v>
      </c>
      <c r="F1803" s="80" t="s">
        <v>9731</v>
      </c>
      <c r="G1803" s="80" t="s">
        <v>9668</v>
      </c>
      <c r="H1803" s="80" t="s">
        <v>9732</v>
      </c>
      <c r="I1803" s="80" t="s">
        <v>5377</v>
      </c>
      <c r="K1803" s="80" t="s">
        <v>12331</v>
      </c>
      <c r="L1803" s="80" t="s">
        <v>1689</v>
      </c>
      <c r="M1803" s="80" t="s">
        <v>3215</v>
      </c>
      <c r="N1803" s="80" t="s">
        <v>3473</v>
      </c>
      <c r="O1803" s="80" t="s">
        <v>3847</v>
      </c>
      <c r="P1803" s="80" t="s">
        <v>12578</v>
      </c>
      <c r="Q1803" s="80" t="s">
        <v>5374</v>
      </c>
      <c r="R1803" s="80" t="s">
        <v>6815</v>
      </c>
      <c r="S1803" s="80" t="s">
        <v>1765</v>
      </c>
      <c r="T1803" s="80" t="s">
        <v>1757</v>
      </c>
      <c r="U1803" s="110">
        <v>6.2</v>
      </c>
      <c r="V1803" s="110">
        <v>37.200000000000003</v>
      </c>
      <c r="W1803" s="91">
        <v>1.55</v>
      </c>
      <c r="X1803" s="91">
        <v>18.600000000000001</v>
      </c>
      <c r="Y1803" s="110" t="s">
        <v>7087</v>
      </c>
      <c r="Z1803" s="110" t="s">
        <v>1</v>
      </c>
      <c r="AB1803" s="133" t="s">
        <v>8525</v>
      </c>
      <c r="AC1803" s="133" t="s">
        <v>8525</v>
      </c>
      <c r="AD1803" s="133" t="s">
        <v>1759</v>
      </c>
      <c r="AE1803" s="79">
        <v>12</v>
      </c>
      <c r="AF1803" s="79" t="s">
        <v>11113</v>
      </c>
      <c r="AG1803" s="134">
        <v>0.625</v>
      </c>
      <c r="AH1803" s="134">
        <v>6.5</v>
      </c>
      <c r="AI1803" s="134">
        <v>6.5</v>
      </c>
      <c r="AJ1803" s="134">
        <v>0.13900000000000001</v>
      </c>
      <c r="AK1803" s="134">
        <v>10.845000000000001</v>
      </c>
      <c r="AL1803" s="134">
        <v>6.8449999999999998</v>
      </c>
      <c r="AM1803" s="134">
        <v>6.8150000000000004</v>
      </c>
      <c r="AN1803" s="134">
        <v>1.9610000000000001</v>
      </c>
      <c r="AO1803" s="134">
        <v>0.29299999999999998</v>
      </c>
      <c r="AP1803" s="134">
        <v>5.5E-2</v>
      </c>
      <c r="AQ1803" s="134">
        <v>12.875</v>
      </c>
      <c r="AR1803" s="134">
        <v>12.75</v>
      </c>
      <c r="AS1803" s="134">
        <v>8.9999999999999993E-3</v>
      </c>
      <c r="AT1803" s="133" t="s">
        <v>1761</v>
      </c>
      <c r="AU1803" s="133" t="s">
        <v>7077</v>
      </c>
      <c r="AV1803" s="133" t="s">
        <v>9601</v>
      </c>
      <c r="AW1803" s="133" t="s">
        <v>9630</v>
      </c>
    </row>
    <row r="1804" spans="1:49" x14ac:dyDescent="0.25">
      <c r="A1804" s="80" t="s">
        <v>1776</v>
      </c>
      <c r="B1804" s="80" t="s">
        <v>1805</v>
      </c>
      <c r="C1804" s="80" t="s">
        <v>10172</v>
      </c>
      <c r="D1804" s="80" t="s">
        <v>10173</v>
      </c>
      <c r="E1804" s="80" t="s">
        <v>1778</v>
      </c>
      <c r="F1804" s="80" t="s">
        <v>10174</v>
      </c>
      <c r="G1804" s="80" t="s">
        <v>9705</v>
      </c>
      <c r="H1804" s="80" t="s">
        <v>10175</v>
      </c>
      <c r="I1804" s="80" t="s">
        <v>9635</v>
      </c>
      <c r="K1804" s="80" t="s">
        <v>13933</v>
      </c>
      <c r="L1804" s="80" t="s">
        <v>1217</v>
      </c>
      <c r="M1804" s="80" t="s">
        <v>3077</v>
      </c>
      <c r="N1804" s="80" t="s">
        <v>3404</v>
      </c>
      <c r="O1804" s="80" t="s">
        <v>3938</v>
      </c>
      <c r="P1804" s="80" t="s">
        <v>5153</v>
      </c>
      <c r="Q1804" s="80" t="s">
        <v>5374</v>
      </c>
      <c r="R1804" s="80" t="s">
        <v>6666</v>
      </c>
      <c r="S1804" s="80" t="s">
        <v>1759</v>
      </c>
      <c r="T1804" s="80" t="s">
        <v>1757</v>
      </c>
      <c r="U1804" s="110">
        <v>8.25</v>
      </c>
      <c r="V1804" s="110">
        <v>49.5</v>
      </c>
      <c r="W1804" s="91">
        <v>3.09375</v>
      </c>
      <c r="X1804" s="91">
        <v>37.125</v>
      </c>
      <c r="Y1804" s="110" t="s">
        <v>7087</v>
      </c>
      <c r="Z1804" s="110" t="s">
        <v>1</v>
      </c>
      <c r="AB1804" s="133" t="s">
        <v>8376</v>
      </c>
      <c r="AC1804" s="133" t="s">
        <v>9429</v>
      </c>
      <c r="AD1804" s="133" t="s">
        <v>1762</v>
      </c>
      <c r="AE1804" s="79">
        <v>288</v>
      </c>
      <c r="AF1804" s="79" t="s">
        <v>11346</v>
      </c>
      <c r="AG1804" s="134">
        <v>0.25</v>
      </c>
      <c r="AH1804" s="134">
        <v>6.5</v>
      </c>
      <c r="AI1804" s="134">
        <v>8.5</v>
      </c>
      <c r="AJ1804" s="134">
        <v>0.104</v>
      </c>
      <c r="AK1804" s="134">
        <v>8</v>
      </c>
      <c r="AL1804" s="134">
        <v>7</v>
      </c>
      <c r="AM1804" s="134">
        <v>2.75</v>
      </c>
      <c r="AN1804" s="134">
        <v>1.3</v>
      </c>
      <c r="AO1804" s="134">
        <v>8.8999999999999996E-2</v>
      </c>
      <c r="AP1804" s="134">
        <v>84</v>
      </c>
      <c r="AQ1804" s="134">
        <v>84</v>
      </c>
      <c r="AR1804" s="134">
        <v>6</v>
      </c>
      <c r="AS1804" s="134"/>
      <c r="AT1804" s="133" t="s">
        <v>9570</v>
      </c>
      <c r="AU1804" s="133" t="s">
        <v>1795</v>
      </c>
      <c r="AV1804" s="133" t="s">
        <v>9597</v>
      </c>
      <c r="AW1804" s="133" t="s">
        <v>9628</v>
      </c>
    </row>
    <row r="1805" spans="1:49" x14ac:dyDescent="0.25">
      <c r="A1805" s="80" t="s">
        <v>1779</v>
      </c>
      <c r="B1805" s="80" t="s">
        <v>1797</v>
      </c>
      <c r="C1805" s="80" t="s">
        <v>9564</v>
      </c>
      <c r="D1805" s="80" t="s">
        <v>9742</v>
      </c>
      <c r="E1805" s="80" t="s">
        <v>1788</v>
      </c>
      <c r="F1805" s="80" t="s">
        <v>9743</v>
      </c>
      <c r="G1805" s="80" t="s">
        <v>9744</v>
      </c>
      <c r="H1805" s="80" t="s">
        <v>9732</v>
      </c>
      <c r="I1805" s="80" t="s">
        <v>5377</v>
      </c>
      <c r="K1805" s="80" t="s">
        <v>12331</v>
      </c>
      <c r="L1805" s="80" t="s">
        <v>1690</v>
      </c>
      <c r="M1805" s="80" t="s">
        <v>3216</v>
      </c>
      <c r="N1805" s="80" t="s">
        <v>3473</v>
      </c>
      <c r="O1805" s="80" t="s">
        <v>3537</v>
      </c>
      <c r="P1805" s="80" t="s">
        <v>12581</v>
      </c>
      <c r="Q1805" s="80" t="s">
        <v>5374</v>
      </c>
      <c r="R1805" s="80" t="s">
        <v>6816</v>
      </c>
      <c r="S1805" s="80" t="s">
        <v>1765</v>
      </c>
      <c r="T1805" s="80" t="s">
        <v>1757</v>
      </c>
      <c r="U1805" s="110">
        <v>5.05</v>
      </c>
      <c r="V1805" s="110">
        <v>30.3</v>
      </c>
      <c r="W1805" s="91">
        <v>1.2625</v>
      </c>
      <c r="X1805" s="91">
        <v>15.15</v>
      </c>
      <c r="Y1805" s="110" t="s">
        <v>7087</v>
      </c>
      <c r="Z1805" s="110" t="s">
        <v>1</v>
      </c>
      <c r="AB1805" s="133" t="s">
        <v>8526</v>
      </c>
      <c r="AC1805" s="133" t="s">
        <v>8526</v>
      </c>
      <c r="AD1805" s="133" t="s">
        <v>1759</v>
      </c>
      <c r="AE1805" s="79">
        <v>12</v>
      </c>
      <c r="AF1805" s="79" t="s">
        <v>11127</v>
      </c>
      <c r="AG1805" s="134">
        <v>0.625</v>
      </c>
      <c r="AH1805" s="134">
        <v>5</v>
      </c>
      <c r="AI1805" s="134">
        <v>5</v>
      </c>
      <c r="AJ1805" s="134">
        <v>0.09</v>
      </c>
      <c r="AK1805" s="134">
        <v>10.125</v>
      </c>
      <c r="AL1805" s="134">
        <v>5.375</v>
      </c>
      <c r="AM1805" s="134">
        <v>5.5</v>
      </c>
      <c r="AN1805" s="134">
        <v>1.25</v>
      </c>
      <c r="AO1805" s="134">
        <v>0.17299999999999999</v>
      </c>
      <c r="AP1805" s="134">
        <v>5.5E-2</v>
      </c>
      <c r="AQ1805" s="134">
        <v>10</v>
      </c>
      <c r="AR1805" s="134">
        <v>10</v>
      </c>
      <c r="AS1805" s="134">
        <v>6.0000000000000001E-3</v>
      </c>
      <c r="AT1805" s="133" t="s">
        <v>1768</v>
      </c>
      <c r="AU1805" s="133" t="s">
        <v>1760</v>
      </c>
      <c r="AV1805" s="133" t="s">
        <v>9601</v>
      </c>
      <c r="AW1805" s="133" t="s">
        <v>9630</v>
      </c>
    </row>
    <row r="1806" spans="1:49" x14ac:dyDescent="0.25">
      <c r="A1806" s="80" t="s">
        <v>1779</v>
      </c>
      <c r="B1806" s="80" t="s">
        <v>1797</v>
      </c>
      <c r="C1806" s="80" t="s">
        <v>10142</v>
      </c>
      <c r="D1806" s="80" t="s">
        <v>10143</v>
      </c>
      <c r="E1806" s="80" t="s">
        <v>1788</v>
      </c>
      <c r="F1806" s="80" t="s">
        <v>10144</v>
      </c>
      <c r="G1806" s="80" t="s">
        <v>9700</v>
      </c>
      <c r="H1806" s="80" t="s">
        <v>10145</v>
      </c>
      <c r="I1806" s="80" t="s">
        <v>5377</v>
      </c>
      <c r="K1806" s="80" t="s">
        <v>12331</v>
      </c>
      <c r="L1806" s="80" t="s">
        <v>1692</v>
      </c>
      <c r="M1806" s="80" t="s">
        <v>3218</v>
      </c>
      <c r="N1806" s="80" t="s">
        <v>3473</v>
      </c>
      <c r="O1806" s="80" t="s">
        <v>3848</v>
      </c>
      <c r="P1806" s="80" t="s">
        <v>12582</v>
      </c>
      <c r="Q1806" s="80" t="s">
        <v>5374</v>
      </c>
      <c r="R1806" s="80" t="s">
        <v>6818</v>
      </c>
      <c r="S1806" s="80" t="s">
        <v>1759</v>
      </c>
      <c r="T1806" s="80" t="s">
        <v>1758</v>
      </c>
      <c r="U1806" s="110">
        <v>9.9499999999999993</v>
      </c>
      <c r="V1806" s="110">
        <v>29.85</v>
      </c>
      <c r="W1806" s="91">
        <v>2.4874999999999998</v>
      </c>
      <c r="X1806" s="91">
        <v>14.925000000000001</v>
      </c>
      <c r="Y1806" s="110" t="s">
        <v>7087</v>
      </c>
      <c r="Z1806" s="110" t="s">
        <v>1</v>
      </c>
      <c r="AB1806" s="133" t="s">
        <v>8528</v>
      </c>
      <c r="AC1806" s="133" t="s">
        <v>8528</v>
      </c>
      <c r="AD1806" s="133" t="s">
        <v>1759</v>
      </c>
      <c r="AE1806" s="79">
        <v>6</v>
      </c>
      <c r="AF1806" s="79" t="s">
        <v>11152</v>
      </c>
      <c r="AG1806" s="134">
        <v>0.875</v>
      </c>
      <c r="AH1806" s="134">
        <v>7.5</v>
      </c>
      <c r="AI1806" s="134">
        <v>14.5</v>
      </c>
      <c r="AJ1806" s="134">
        <v>0.215</v>
      </c>
      <c r="AK1806" s="134">
        <v>14.824999999999999</v>
      </c>
      <c r="AL1806" s="134">
        <v>8.4499999999999993</v>
      </c>
      <c r="AM1806" s="134">
        <v>5.125</v>
      </c>
      <c r="AN1806" s="134">
        <v>1.73</v>
      </c>
      <c r="AO1806" s="134">
        <v>0.372</v>
      </c>
      <c r="AP1806" s="134"/>
      <c r="AQ1806" s="134"/>
      <c r="AR1806" s="134"/>
      <c r="AS1806" s="134"/>
      <c r="AT1806" s="133" t="s">
        <v>7066</v>
      </c>
      <c r="AU1806" s="133" t="s">
        <v>7075</v>
      </c>
      <c r="AV1806" s="133" t="s">
        <v>9601</v>
      </c>
      <c r="AW1806" s="133" t="s">
        <v>9630</v>
      </c>
    </row>
    <row r="1807" spans="1:49" x14ac:dyDescent="0.25">
      <c r="A1807" s="80" t="s">
        <v>1779</v>
      </c>
      <c r="B1807" s="80" t="s">
        <v>1797</v>
      </c>
      <c r="C1807" s="80" t="s">
        <v>9790</v>
      </c>
      <c r="D1807" s="80" t="s">
        <v>9791</v>
      </c>
      <c r="E1807" s="80" t="s">
        <v>1785</v>
      </c>
      <c r="F1807" s="80" t="s">
        <v>9792</v>
      </c>
      <c r="G1807" s="80" t="s">
        <v>9726</v>
      </c>
      <c r="H1807" s="80" t="s">
        <v>9793</v>
      </c>
      <c r="I1807" s="80" t="s">
        <v>5377</v>
      </c>
      <c r="K1807" s="80" t="s">
        <v>12331</v>
      </c>
      <c r="L1807" s="80" t="s">
        <v>1693</v>
      </c>
      <c r="M1807" s="80" t="s">
        <v>3219</v>
      </c>
      <c r="N1807" s="80" t="s">
        <v>3473</v>
      </c>
      <c r="O1807" s="80" t="s">
        <v>3673</v>
      </c>
      <c r="P1807" s="80" t="s">
        <v>12585</v>
      </c>
      <c r="Q1807" s="80" t="s">
        <v>5374</v>
      </c>
      <c r="R1807" s="80" t="s">
        <v>6819</v>
      </c>
      <c r="S1807" s="80" t="s">
        <v>1760</v>
      </c>
      <c r="T1807" s="80" t="s">
        <v>1757</v>
      </c>
      <c r="U1807" s="110">
        <v>5.7</v>
      </c>
      <c r="V1807" s="110">
        <v>34.200000000000003</v>
      </c>
      <c r="W1807" s="91">
        <v>1.8952500000000001</v>
      </c>
      <c r="X1807" s="91">
        <v>22.742999999999999</v>
      </c>
      <c r="Y1807" s="110" t="s">
        <v>14933</v>
      </c>
      <c r="Z1807" s="110" t="s">
        <v>1</v>
      </c>
      <c r="AB1807" s="133" t="s">
        <v>8529</v>
      </c>
      <c r="AC1807" s="133" t="s">
        <v>8529</v>
      </c>
      <c r="AD1807" s="133" t="s">
        <v>1759</v>
      </c>
      <c r="AE1807" s="79">
        <v>12</v>
      </c>
      <c r="AF1807" s="79" t="s">
        <v>11098</v>
      </c>
      <c r="AG1807" s="134">
        <v>3.15</v>
      </c>
      <c r="AH1807" s="134">
        <v>3.15</v>
      </c>
      <c r="AI1807" s="134">
        <v>5.51</v>
      </c>
      <c r="AJ1807" s="134">
        <v>0.153</v>
      </c>
      <c r="AK1807" s="134">
        <v>10.4</v>
      </c>
      <c r="AL1807" s="134">
        <v>6.69</v>
      </c>
      <c r="AM1807" s="134">
        <v>8.4600000000000009</v>
      </c>
      <c r="AN1807" s="134">
        <v>1.91</v>
      </c>
      <c r="AO1807" s="134">
        <v>0.34100000000000003</v>
      </c>
      <c r="AP1807" s="134"/>
      <c r="AQ1807" s="134"/>
      <c r="AR1807" s="134"/>
      <c r="AS1807" s="134"/>
      <c r="AT1807" s="133" t="s">
        <v>7080</v>
      </c>
      <c r="AU1807" s="133" t="s">
        <v>7065</v>
      </c>
      <c r="AV1807" s="133" t="s">
        <v>9608</v>
      </c>
      <c r="AW1807" s="133" t="s">
        <v>9629</v>
      </c>
    </row>
    <row r="1808" spans="1:49" x14ac:dyDescent="0.25">
      <c r="A1808" s="80" t="s">
        <v>1776</v>
      </c>
      <c r="B1808" s="80" t="s">
        <v>1777</v>
      </c>
      <c r="C1808" s="80" t="s">
        <v>9636</v>
      </c>
      <c r="D1808" s="80" t="s">
        <v>9637</v>
      </c>
      <c r="E1808" s="80" t="s">
        <v>1778</v>
      </c>
      <c r="F1808" s="80" t="s">
        <v>10745</v>
      </c>
      <c r="G1808" s="80" t="s">
        <v>9634</v>
      </c>
      <c r="H1808" s="80" t="s">
        <v>10746</v>
      </c>
      <c r="I1808" s="80" t="s">
        <v>9635</v>
      </c>
      <c r="K1808" s="80" t="s">
        <v>13933</v>
      </c>
      <c r="L1808" s="80" t="s">
        <v>1347</v>
      </c>
      <c r="M1808" s="80" t="s">
        <v>3089</v>
      </c>
      <c r="N1808" s="80" t="s">
        <v>3363</v>
      </c>
      <c r="O1808" s="80" t="s">
        <v>3946</v>
      </c>
      <c r="P1808" s="80" t="s">
        <v>5165</v>
      </c>
      <c r="Q1808" s="80" t="s">
        <v>5374</v>
      </c>
      <c r="R1808" s="80" t="s">
        <v>6678</v>
      </c>
      <c r="S1808" s="80" t="s">
        <v>1759</v>
      </c>
      <c r="T1808" s="80" t="s">
        <v>1757</v>
      </c>
      <c r="U1808" s="110">
        <v>12</v>
      </c>
      <c r="V1808" s="110">
        <v>72</v>
      </c>
      <c r="W1808" s="91">
        <v>4.5</v>
      </c>
      <c r="X1808" s="91">
        <v>54</v>
      </c>
      <c r="Y1808" s="110" t="s">
        <v>7087</v>
      </c>
      <c r="Z1808" s="110" t="s">
        <v>1</v>
      </c>
      <c r="AB1808" s="133" t="s">
        <v>8388</v>
      </c>
      <c r="AC1808" s="133" t="s">
        <v>9437</v>
      </c>
      <c r="AD1808" s="133" t="s">
        <v>1758</v>
      </c>
      <c r="AE1808" s="79">
        <v>72</v>
      </c>
      <c r="AF1808" s="79" t="s">
        <v>11382</v>
      </c>
      <c r="AG1808" s="134">
        <v>1.25</v>
      </c>
      <c r="AH1808" s="134">
        <v>7</v>
      </c>
      <c r="AI1808" s="134">
        <v>9.5</v>
      </c>
      <c r="AJ1808" s="134">
        <v>0.16</v>
      </c>
      <c r="AK1808" s="134">
        <v>15</v>
      </c>
      <c r="AL1808" s="134">
        <v>7.25</v>
      </c>
      <c r="AM1808" s="134">
        <v>6.25</v>
      </c>
      <c r="AN1808" s="134">
        <v>2</v>
      </c>
      <c r="AO1808" s="134">
        <v>0.39300000000000002</v>
      </c>
      <c r="AP1808" s="134"/>
      <c r="AQ1808" s="134"/>
      <c r="AR1808" s="134"/>
      <c r="AS1808" s="134"/>
      <c r="AT1808" s="133" t="s">
        <v>1795</v>
      </c>
      <c r="AU1808" s="133" t="s">
        <v>7077</v>
      </c>
      <c r="AV1808" s="133" t="s">
        <v>9597</v>
      </c>
      <c r="AW1808" s="133" t="s">
        <v>9628</v>
      </c>
    </row>
    <row r="1809" spans="1:49" x14ac:dyDescent="0.25">
      <c r="A1809" s="80" t="s">
        <v>1779</v>
      </c>
      <c r="B1809" s="80" t="s">
        <v>1797</v>
      </c>
      <c r="C1809" s="80" t="s">
        <v>10338</v>
      </c>
      <c r="D1809" s="80" t="s">
        <v>10339</v>
      </c>
      <c r="E1809" s="80" t="s">
        <v>7086</v>
      </c>
      <c r="F1809" s="80" t="s">
        <v>10340</v>
      </c>
      <c r="G1809" s="80" t="s">
        <v>9797</v>
      </c>
      <c r="H1809" s="80" t="s">
        <v>9874</v>
      </c>
      <c r="I1809" s="80" t="s">
        <v>9635</v>
      </c>
      <c r="K1809" s="80" t="s">
        <v>12331</v>
      </c>
      <c r="L1809" s="80" t="s">
        <v>1695</v>
      </c>
      <c r="M1809" s="80" t="s">
        <v>3221</v>
      </c>
      <c r="N1809" s="80" t="s">
        <v>3473</v>
      </c>
      <c r="O1809" s="80" t="s">
        <v>3843</v>
      </c>
      <c r="P1809" s="80" t="s">
        <v>12588</v>
      </c>
      <c r="Q1809" s="80" t="s">
        <v>5374</v>
      </c>
      <c r="R1809" s="80" t="s">
        <v>6821</v>
      </c>
      <c r="S1809" s="80" t="s">
        <v>1759</v>
      </c>
      <c r="T1809" s="80" t="s">
        <v>1757</v>
      </c>
      <c r="U1809" s="110">
        <v>6.9</v>
      </c>
      <c r="V1809" s="110">
        <v>41.4</v>
      </c>
      <c r="W1809" s="91">
        <v>3.0015000000000001</v>
      </c>
      <c r="X1809" s="91">
        <v>36.018000000000001</v>
      </c>
      <c r="Y1809" s="110" t="s">
        <v>14932</v>
      </c>
      <c r="Z1809" s="110" t="s">
        <v>1</v>
      </c>
      <c r="AB1809" s="133" t="s">
        <v>8531</v>
      </c>
      <c r="AC1809" s="133" t="s">
        <v>9510</v>
      </c>
      <c r="AD1809" s="133" t="s">
        <v>1760</v>
      </c>
      <c r="AE1809" s="79">
        <v>96</v>
      </c>
      <c r="AF1809" s="79" t="s">
        <v>11424</v>
      </c>
      <c r="AG1809" s="134">
        <v>9.5</v>
      </c>
      <c r="AH1809" s="134">
        <v>12.5</v>
      </c>
      <c r="AI1809" s="134">
        <v>0.25</v>
      </c>
      <c r="AJ1809" s="134">
        <v>0.2</v>
      </c>
      <c r="AK1809" s="134">
        <v>10</v>
      </c>
      <c r="AL1809" s="134">
        <v>13</v>
      </c>
      <c r="AM1809" s="134">
        <v>3.5</v>
      </c>
      <c r="AN1809" s="134">
        <v>2.5</v>
      </c>
      <c r="AO1809" s="134">
        <v>0.26300000000000001</v>
      </c>
      <c r="AP1809" s="134"/>
      <c r="AQ1809" s="134"/>
      <c r="AR1809" s="134"/>
      <c r="AS1809" s="134"/>
      <c r="AT1809" s="133" t="s">
        <v>7066</v>
      </c>
      <c r="AU1809" s="133" t="s">
        <v>7070</v>
      </c>
      <c r="AV1809" s="133" t="s">
        <v>9597</v>
      </c>
      <c r="AW1809" s="133" t="s">
        <v>9629</v>
      </c>
    </row>
    <row r="1810" spans="1:49" x14ac:dyDescent="0.25">
      <c r="A1810" s="80" t="s">
        <v>1776</v>
      </c>
      <c r="B1810" s="80" t="s">
        <v>1777</v>
      </c>
      <c r="C1810" s="80" t="s">
        <v>9636</v>
      </c>
      <c r="D1810" s="80" t="s">
        <v>9637</v>
      </c>
      <c r="E1810" s="80" t="s">
        <v>1778</v>
      </c>
      <c r="F1810" s="80" t="s">
        <v>10745</v>
      </c>
      <c r="G1810" s="80" t="s">
        <v>9634</v>
      </c>
      <c r="H1810" s="80" t="s">
        <v>10746</v>
      </c>
      <c r="I1810" s="80" t="s">
        <v>9635</v>
      </c>
      <c r="K1810" s="80" t="s">
        <v>13933</v>
      </c>
      <c r="L1810" s="80" t="s">
        <v>1220</v>
      </c>
      <c r="M1810" s="80" t="s">
        <v>3092</v>
      </c>
      <c r="N1810" s="80" t="s">
        <v>3363</v>
      </c>
      <c r="O1810" s="80" t="s">
        <v>3947</v>
      </c>
      <c r="P1810" s="80" t="s">
        <v>5168</v>
      </c>
      <c r="Q1810" s="80" t="s">
        <v>5374</v>
      </c>
      <c r="R1810" s="80" t="s">
        <v>6681</v>
      </c>
      <c r="S1810" s="80" t="s">
        <v>1759</v>
      </c>
      <c r="T1810" s="80" t="s">
        <v>1757</v>
      </c>
      <c r="U1810" s="110">
        <v>12</v>
      </c>
      <c r="V1810" s="110">
        <v>72</v>
      </c>
      <c r="W1810" s="91">
        <v>4.5</v>
      </c>
      <c r="X1810" s="91">
        <v>54</v>
      </c>
      <c r="Y1810" s="110" t="s">
        <v>7087</v>
      </c>
      <c r="Z1810" s="110" t="s">
        <v>1</v>
      </c>
      <c r="AB1810" s="133" t="s">
        <v>8391</v>
      </c>
      <c r="AC1810" s="133" t="s">
        <v>9439</v>
      </c>
      <c r="AD1810" s="133" t="s">
        <v>1758</v>
      </c>
      <c r="AE1810" s="79">
        <v>72</v>
      </c>
      <c r="AF1810" s="79" t="s">
        <v>11382</v>
      </c>
      <c r="AG1810" s="134">
        <v>1.25</v>
      </c>
      <c r="AH1810" s="134">
        <v>7</v>
      </c>
      <c r="AI1810" s="134">
        <v>9.5</v>
      </c>
      <c r="AJ1810" s="134">
        <v>0.16</v>
      </c>
      <c r="AK1810" s="134">
        <v>15</v>
      </c>
      <c r="AL1810" s="134">
        <v>7.25</v>
      </c>
      <c r="AM1810" s="134">
        <v>6.25</v>
      </c>
      <c r="AN1810" s="134">
        <v>2</v>
      </c>
      <c r="AO1810" s="134">
        <v>0.39300000000000002</v>
      </c>
      <c r="AP1810" s="134"/>
      <c r="AQ1810" s="134"/>
      <c r="AR1810" s="134"/>
      <c r="AS1810" s="134"/>
      <c r="AT1810" s="133" t="s">
        <v>1795</v>
      </c>
      <c r="AU1810" s="133" t="s">
        <v>7077</v>
      </c>
      <c r="AV1810" s="133" t="s">
        <v>9597</v>
      </c>
      <c r="AW1810" s="133" t="s">
        <v>9628</v>
      </c>
    </row>
    <row r="1811" spans="1:49" x14ac:dyDescent="0.25">
      <c r="A1811" s="80" t="s">
        <v>1779</v>
      </c>
      <c r="B1811" s="80" t="s">
        <v>1797</v>
      </c>
      <c r="C1811" s="80" t="s">
        <v>9636</v>
      </c>
      <c r="D1811" s="80" t="s">
        <v>9637</v>
      </c>
      <c r="E1811" s="80" t="s">
        <v>7086</v>
      </c>
      <c r="F1811" s="80" t="s">
        <v>10780</v>
      </c>
      <c r="G1811" s="80" t="s">
        <v>10336</v>
      </c>
      <c r="H1811" s="80" t="s">
        <v>10781</v>
      </c>
      <c r="I1811" s="80" t="s">
        <v>9635</v>
      </c>
      <c r="K1811" s="80" t="s">
        <v>12331</v>
      </c>
      <c r="L1811" s="80" t="s">
        <v>1696</v>
      </c>
      <c r="M1811" s="80" t="s">
        <v>3222</v>
      </c>
      <c r="N1811" s="80" t="s">
        <v>3473</v>
      </c>
      <c r="O1811" s="80" t="s">
        <v>3970</v>
      </c>
      <c r="P1811" s="80" t="s">
        <v>12589</v>
      </c>
      <c r="Q1811" s="80" t="s">
        <v>5374</v>
      </c>
      <c r="R1811" s="80" t="s">
        <v>6822</v>
      </c>
      <c r="S1811" s="80" t="s">
        <v>1769</v>
      </c>
      <c r="T1811" s="80" t="s">
        <v>1758</v>
      </c>
      <c r="U1811" s="110">
        <v>10.75</v>
      </c>
      <c r="V1811" s="110">
        <v>32.25</v>
      </c>
      <c r="W1811" s="91">
        <v>4.6762499999999996</v>
      </c>
      <c r="X1811" s="91">
        <v>28.057500000000001</v>
      </c>
      <c r="Y1811" s="110" t="s">
        <v>14932</v>
      </c>
      <c r="Z1811" s="110" t="s">
        <v>1</v>
      </c>
      <c r="AB1811" s="133" t="s">
        <v>8532</v>
      </c>
      <c r="AC1811" s="133" t="s">
        <v>9511</v>
      </c>
      <c r="AD1811" s="133" t="s">
        <v>1757</v>
      </c>
      <c r="AE1811" s="79">
        <v>72</v>
      </c>
      <c r="AF1811" s="79" t="s">
        <v>11328</v>
      </c>
      <c r="AG1811" s="134">
        <v>0.35</v>
      </c>
      <c r="AH1811" s="134">
        <v>10.5</v>
      </c>
      <c r="AI1811" s="134">
        <v>14</v>
      </c>
      <c r="AJ1811" s="134">
        <v>0.38400000000000001</v>
      </c>
      <c r="AK1811" s="134">
        <v>11.32</v>
      </c>
      <c r="AL1811" s="134">
        <v>15.2</v>
      </c>
      <c r="AM1811" s="134">
        <v>2.2000000000000002</v>
      </c>
      <c r="AN1811" s="134">
        <v>2.4</v>
      </c>
      <c r="AO1811" s="134">
        <v>0.219</v>
      </c>
      <c r="AP1811" s="134"/>
      <c r="AQ1811" s="134"/>
      <c r="AR1811" s="134"/>
      <c r="AS1811" s="134"/>
      <c r="AT1811" s="133" t="s">
        <v>1783</v>
      </c>
      <c r="AU1811" s="133" t="s">
        <v>7076</v>
      </c>
      <c r="AV1811" s="133" t="s">
        <v>9597</v>
      </c>
      <c r="AW1811" s="133" t="s">
        <v>9629</v>
      </c>
    </row>
    <row r="1812" spans="1:49" x14ac:dyDescent="0.25">
      <c r="A1812" s="80" t="s">
        <v>1779</v>
      </c>
      <c r="B1812" s="80" t="s">
        <v>1797</v>
      </c>
      <c r="C1812" s="80" t="s">
        <v>10172</v>
      </c>
      <c r="D1812" s="80" t="s">
        <v>10173</v>
      </c>
      <c r="E1812" s="80" t="s">
        <v>7086</v>
      </c>
      <c r="F1812" s="80" t="s">
        <v>10174</v>
      </c>
      <c r="G1812" s="80" t="s">
        <v>9705</v>
      </c>
      <c r="H1812" s="80" t="s">
        <v>10175</v>
      </c>
      <c r="I1812" s="80" t="s">
        <v>9635</v>
      </c>
      <c r="K1812" s="80" t="s">
        <v>12331</v>
      </c>
      <c r="L1812" s="80" t="s">
        <v>1697</v>
      </c>
      <c r="M1812" s="80" t="s">
        <v>3223</v>
      </c>
      <c r="N1812" s="80" t="s">
        <v>3473</v>
      </c>
      <c r="O1812" s="80" t="s">
        <v>3690</v>
      </c>
      <c r="P1812" s="80" t="s">
        <v>12592</v>
      </c>
      <c r="Q1812" s="80" t="s">
        <v>5374</v>
      </c>
      <c r="R1812" s="80" t="s">
        <v>6823</v>
      </c>
      <c r="S1812" s="80" t="s">
        <v>1759</v>
      </c>
      <c r="T1812" s="80" t="s">
        <v>1757</v>
      </c>
      <c r="U1812" s="110">
        <v>8.25</v>
      </c>
      <c r="V1812" s="110">
        <v>49.5</v>
      </c>
      <c r="W1812" s="91">
        <v>3.5887500000000001</v>
      </c>
      <c r="X1812" s="91">
        <v>43.064999999999998</v>
      </c>
      <c r="Y1812" s="110" t="s">
        <v>14932</v>
      </c>
      <c r="Z1812" s="110" t="s">
        <v>1</v>
      </c>
      <c r="AB1812" s="133" t="s">
        <v>8533</v>
      </c>
      <c r="AC1812" s="133" t="s">
        <v>9512</v>
      </c>
      <c r="AD1812" s="133" t="s">
        <v>1773</v>
      </c>
      <c r="AE1812" s="79">
        <v>216</v>
      </c>
      <c r="AF1812" s="79" t="s">
        <v>11408</v>
      </c>
      <c r="AG1812" s="134">
        <v>9</v>
      </c>
      <c r="AH1812" s="134">
        <v>8</v>
      </c>
      <c r="AI1812" s="134">
        <v>0.25</v>
      </c>
      <c r="AJ1812" s="134">
        <v>9.6000000000000002E-2</v>
      </c>
      <c r="AK1812" s="134">
        <v>9.5</v>
      </c>
      <c r="AL1812" s="134">
        <v>8.5</v>
      </c>
      <c r="AM1812" s="134">
        <v>3.5</v>
      </c>
      <c r="AN1812" s="134">
        <v>1.2</v>
      </c>
      <c r="AO1812" s="134">
        <v>0.16400000000000001</v>
      </c>
      <c r="AP1812" s="134"/>
      <c r="AQ1812" s="134"/>
      <c r="AR1812" s="134"/>
      <c r="AS1812" s="134"/>
      <c r="AT1812" s="133" t="s">
        <v>9554</v>
      </c>
      <c r="AU1812" s="133" t="s">
        <v>7070</v>
      </c>
      <c r="AV1812" s="133" t="s">
        <v>9597</v>
      </c>
      <c r="AW1812" s="133" t="s">
        <v>9629</v>
      </c>
    </row>
    <row r="1813" spans="1:49" x14ac:dyDescent="0.25">
      <c r="A1813" s="80" t="s">
        <v>1776</v>
      </c>
      <c r="B1813" s="80" t="s">
        <v>1777</v>
      </c>
      <c r="C1813" s="80" t="s">
        <v>10172</v>
      </c>
      <c r="D1813" s="80" t="s">
        <v>10173</v>
      </c>
      <c r="E1813" s="80" t="s">
        <v>1778</v>
      </c>
      <c r="F1813" s="80" t="s">
        <v>10174</v>
      </c>
      <c r="G1813" s="80" t="s">
        <v>9705</v>
      </c>
      <c r="H1813" s="80" t="s">
        <v>10175</v>
      </c>
      <c r="I1813" s="80" t="s">
        <v>9635</v>
      </c>
      <c r="K1813" s="80" t="s">
        <v>13933</v>
      </c>
      <c r="L1813" s="80" t="s">
        <v>1321</v>
      </c>
      <c r="M1813" s="80" t="s">
        <v>3095</v>
      </c>
      <c r="N1813" s="80" t="s">
        <v>3363</v>
      </c>
      <c r="O1813" s="80" t="s">
        <v>3949</v>
      </c>
      <c r="P1813" s="80" t="s">
        <v>5171</v>
      </c>
      <c r="Q1813" s="80" t="s">
        <v>5374</v>
      </c>
      <c r="R1813" s="80" t="s">
        <v>6684</v>
      </c>
      <c r="S1813" s="80" t="s">
        <v>1759</v>
      </c>
      <c r="T1813" s="80" t="s">
        <v>1757</v>
      </c>
      <c r="U1813" s="110">
        <v>8.25</v>
      </c>
      <c r="V1813" s="110">
        <v>49.5</v>
      </c>
      <c r="W1813" s="91">
        <v>3.09375</v>
      </c>
      <c r="X1813" s="91">
        <v>37.125</v>
      </c>
      <c r="Y1813" s="110" t="s">
        <v>7087</v>
      </c>
      <c r="Z1813" s="110" t="s">
        <v>1</v>
      </c>
      <c r="AB1813" s="133" t="s">
        <v>8394</v>
      </c>
      <c r="AC1813" s="133" t="s">
        <v>9442</v>
      </c>
      <c r="AD1813" s="133" t="s">
        <v>1760</v>
      </c>
      <c r="AE1813" s="79">
        <v>96</v>
      </c>
      <c r="AF1813" s="79" t="s">
        <v>11385</v>
      </c>
      <c r="AG1813" s="134">
        <v>0.25</v>
      </c>
      <c r="AH1813" s="134">
        <v>5.5</v>
      </c>
      <c r="AI1813" s="134">
        <v>8.5</v>
      </c>
      <c r="AJ1813" s="134">
        <v>0.24</v>
      </c>
      <c r="AK1813" s="134">
        <v>8.25</v>
      </c>
      <c r="AL1813" s="134">
        <v>7.25</v>
      </c>
      <c r="AM1813" s="134">
        <v>3.75</v>
      </c>
      <c r="AN1813" s="134">
        <v>3</v>
      </c>
      <c r="AO1813" s="134">
        <v>0.13</v>
      </c>
      <c r="AP1813" s="134">
        <v>84</v>
      </c>
      <c r="AQ1813" s="134">
        <v>84</v>
      </c>
      <c r="AR1813" s="134">
        <v>6</v>
      </c>
      <c r="AS1813" s="134"/>
      <c r="AT1813" s="133" t="s">
        <v>1775</v>
      </c>
      <c r="AU1813" s="133" t="s">
        <v>1757</v>
      </c>
      <c r="AV1813" s="133" t="s">
        <v>9597</v>
      </c>
      <c r="AW1813" s="133" t="s">
        <v>9628</v>
      </c>
    </row>
    <row r="1814" spans="1:49" x14ac:dyDescent="0.25">
      <c r="A1814" s="80" t="s">
        <v>1779</v>
      </c>
      <c r="B1814" s="80" t="s">
        <v>1784</v>
      </c>
      <c r="C1814" s="80" t="s">
        <v>10220</v>
      </c>
      <c r="D1814" s="80" t="s">
        <v>10221</v>
      </c>
      <c r="E1814" s="80" t="s">
        <v>1788</v>
      </c>
      <c r="F1814" s="80" t="s">
        <v>10222</v>
      </c>
      <c r="G1814" s="80" t="s">
        <v>9685</v>
      </c>
      <c r="H1814" s="80" t="s">
        <v>10223</v>
      </c>
      <c r="I1814" s="80" t="s">
        <v>5377</v>
      </c>
      <c r="K1814" s="80" t="s">
        <v>12331</v>
      </c>
      <c r="L1814" s="80" t="s">
        <v>1699</v>
      </c>
      <c r="M1814" s="80" t="s">
        <v>3225</v>
      </c>
      <c r="N1814" s="80" t="s">
        <v>3475</v>
      </c>
      <c r="O1814" s="80" t="s">
        <v>3556</v>
      </c>
      <c r="P1814" s="80" t="s">
        <v>12595</v>
      </c>
      <c r="Q1814" s="80" t="s">
        <v>5374</v>
      </c>
      <c r="R1814" s="80" t="s">
        <v>6825</v>
      </c>
      <c r="S1814" s="80" t="s">
        <v>1760</v>
      </c>
      <c r="T1814" s="80" t="s">
        <v>1757</v>
      </c>
      <c r="U1814" s="110">
        <v>8.25</v>
      </c>
      <c r="V1814" s="110">
        <v>49.5</v>
      </c>
      <c r="W1814" s="91">
        <v>2.0625</v>
      </c>
      <c r="X1814" s="91">
        <v>24.75</v>
      </c>
      <c r="Y1814" s="110" t="s">
        <v>7087</v>
      </c>
      <c r="Z1814" s="110" t="s">
        <v>1</v>
      </c>
      <c r="AB1814" s="133" t="s">
        <v>8535</v>
      </c>
      <c r="AC1814" s="133" t="s">
        <v>8535</v>
      </c>
      <c r="AD1814" s="133" t="s">
        <v>1759</v>
      </c>
      <c r="AE1814" s="79">
        <v>12</v>
      </c>
      <c r="AF1814" s="79" t="s">
        <v>11224</v>
      </c>
      <c r="AG1814" s="134">
        <v>1.375</v>
      </c>
      <c r="AH1814" s="134">
        <v>10.125</v>
      </c>
      <c r="AI1814" s="134">
        <v>10.125</v>
      </c>
      <c r="AJ1814" s="134">
        <v>0.54</v>
      </c>
      <c r="AK1814" s="134">
        <v>11.063000000000001</v>
      </c>
      <c r="AL1814" s="134">
        <v>9.8130000000000006</v>
      </c>
      <c r="AM1814" s="134">
        <v>11.875</v>
      </c>
      <c r="AN1814" s="134">
        <v>7.22</v>
      </c>
      <c r="AO1814" s="134">
        <v>0.746</v>
      </c>
      <c r="AP1814" s="134"/>
      <c r="AQ1814" s="134"/>
      <c r="AR1814" s="134"/>
      <c r="AS1814" s="134"/>
      <c r="AT1814" s="133" t="s">
        <v>1765</v>
      </c>
      <c r="AU1814" s="133" t="s">
        <v>1764</v>
      </c>
      <c r="AV1814" s="133" t="s">
        <v>9603</v>
      </c>
      <c r="AW1814" s="133" t="s">
        <v>9630</v>
      </c>
    </row>
    <row r="1815" spans="1:49" x14ac:dyDescent="0.25">
      <c r="A1815" s="80" t="s">
        <v>1776</v>
      </c>
      <c r="B1815" s="80" t="s">
        <v>1777</v>
      </c>
      <c r="C1815" s="80" t="s">
        <v>9636</v>
      </c>
      <c r="D1815" s="80" t="s">
        <v>9637</v>
      </c>
      <c r="E1815" s="80" t="s">
        <v>7086</v>
      </c>
      <c r="F1815" s="80" t="s">
        <v>10711</v>
      </c>
      <c r="G1815" s="80" t="s">
        <v>9734</v>
      </c>
      <c r="H1815" s="80" t="s">
        <v>10712</v>
      </c>
      <c r="I1815" s="80" t="s">
        <v>9635</v>
      </c>
      <c r="K1815" s="80" t="s">
        <v>13933</v>
      </c>
      <c r="L1815" s="80" t="s">
        <v>1324</v>
      </c>
      <c r="M1815" s="80" t="s">
        <v>3097</v>
      </c>
      <c r="N1815" s="80" t="s">
        <v>3363</v>
      </c>
      <c r="O1815" s="80" t="s">
        <v>3950</v>
      </c>
      <c r="P1815" s="80" t="s">
        <v>5173</v>
      </c>
      <c r="Q1815" s="80" t="s">
        <v>5374</v>
      </c>
      <c r="R1815" s="80" t="s">
        <v>6686</v>
      </c>
      <c r="S1815" s="80" t="s">
        <v>1759</v>
      </c>
      <c r="T1815" s="80" t="s">
        <v>1757</v>
      </c>
      <c r="U1815" s="110">
        <v>9.1</v>
      </c>
      <c r="V1815" s="110">
        <v>54.6</v>
      </c>
      <c r="W1815" s="91">
        <v>3.9584999999999999</v>
      </c>
      <c r="X1815" s="91">
        <v>47.502000000000002</v>
      </c>
      <c r="Y1815" s="110" t="s">
        <v>14932</v>
      </c>
      <c r="Z1815" s="110" t="s">
        <v>1</v>
      </c>
      <c r="AB1815" s="133" t="s">
        <v>8396</v>
      </c>
      <c r="AC1815" s="133" t="s">
        <v>9443</v>
      </c>
      <c r="AD1815" s="133" t="s">
        <v>1758</v>
      </c>
      <c r="AE1815" s="79">
        <v>72</v>
      </c>
      <c r="AF1815" s="79" t="s">
        <v>11381</v>
      </c>
      <c r="AG1815" s="134">
        <v>0.15</v>
      </c>
      <c r="AH1815" s="134">
        <v>5.5</v>
      </c>
      <c r="AI1815" s="134">
        <v>9</v>
      </c>
      <c r="AJ1815" s="134">
        <v>0.152</v>
      </c>
      <c r="AK1815" s="134">
        <v>8.4</v>
      </c>
      <c r="AL1815" s="134">
        <v>10.8</v>
      </c>
      <c r="AM1815" s="134">
        <v>7.1</v>
      </c>
      <c r="AN1815" s="134">
        <v>1.9</v>
      </c>
      <c r="AO1815" s="134">
        <v>0.373</v>
      </c>
      <c r="AP1815" s="134">
        <v>4.5</v>
      </c>
      <c r="AQ1815" s="134">
        <v>0.25</v>
      </c>
      <c r="AR1815" s="134">
        <v>8</v>
      </c>
      <c r="AS1815" s="134"/>
      <c r="AT1815" s="133" t="s">
        <v>7076</v>
      </c>
      <c r="AU1815" s="133" t="s">
        <v>1758</v>
      </c>
      <c r="AV1815" s="133" t="s">
        <v>9597</v>
      </c>
      <c r="AW1815" s="133" t="s">
        <v>9629</v>
      </c>
    </row>
    <row r="1816" spans="1:49" x14ac:dyDescent="0.25">
      <c r="A1816" s="80" t="s">
        <v>1800</v>
      </c>
      <c r="B1816" s="80" t="s">
        <v>1801</v>
      </c>
      <c r="C1816" s="80" t="s">
        <v>10522</v>
      </c>
      <c r="D1816" s="80" t="s">
        <v>10523</v>
      </c>
      <c r="E1816" s="80" t="s">
        <v>1765</v>
      </c>
      <c r="F1816" s="80" t="s">
        <v>868</v>
      </c>
      <c r="G1816" s="80" t="s">
        <v>9785</v>
      </c>
      <c r="H1816" s="80" t="s">
        <v>12899</v>
      </c>
      <c r="I1816" s="80" t="s">
        <v>9635</v>
      </c>
      <c r="K1816" s="80" t="s">
        <v>12342</v>
      </c>
      <c r="L1816" s="80" t="s">
        <v>12308</v>
      </c>
      <c r="M1816" s="80" t="s">
        <v>12900</v>
      </c>
      <c r="N1816" s="80" t="s">
        <v>3401</v>
      </c>
      <c r="O1816" s="80" t="s">
        <v>3825</v>
      </c>
      <c r="P1816" s="80" t="s">
        <v>1</v>
      </c>
      <c r="Q1816" s="80" t="s">
        <v>5374</v>
      </c>
      <c r="R1816" s="80" t="s">
        <v>12901</v>
      </c>
      <c r="S1816" s="80" t="s">
        <v>1759</v>
      </c>
      <c r="T1816" s="80" t="s">
        <v>1759</v>
      </c>
      <c r="U1816" s="110">
        <v>519.9</v>
      </c>
      <c r="V1816" s="110">
        <v>259.95</v>
      </c>
      <c r="W1816" s="91">
        <v>194.96250000000001</v>
      </c>
      <c r="X1816" s="91">
        <v>194.96250000000001</v>
      </c>
      <c r="Y1816" s="110" t="s">
        <v>7087</v>
      </c>
      <c r="Z1816" s="110" t="s">
        <v>1</v>
      </c>
      <c r="AB1816" s="133" t="s">
        <v>13150</v>
      </c>
      <c r="AC1816" s="133" t="s">
        <v>13150</v>
      </c>
      <c r="AD1816" s="133" t="s">
        <v>1759</v>
      </c>
      <c r="AE1816" s="79">
        <v>1</v>
      </c>
      <c r="AF1816" s="79" t="s">
        <v>15798</v>
      </c>
      <c r="AG1816" s="134"/>
      <c r="AH1816" s="134"/>
      <c r="AI1816" s="134"/>
      <c r="AJ1816" s="134"/>
      <c r="AK1816" s="134">
        <v>41.438000000000002</v>
      </c>
      <c r="AL1816" s="134">
        <v>14.5</v>
      </c>
      <c r="AM1816" s="134">
        <v>7.625</v>
      </c>
      <c r="AN1816" s="134">
        <v>17.59</v>
      </c>
      <c r="AO1816" s="134">
        <v>2.6509999999999998</v>
      </c>
      <c r="AP1816" s="134"/>
      <c r="AQ1816" s="134"/>
      <c r="AR1816" s="134"/>
      <c r="AS1816" s="134"/>
      <c r="AT1816" s="133" t="s">
        <v>7065</v>
      </c>
      <c r="AU1816" s="133" t="s">
        <v>1769</v>
      </c>
      <c r="AV1816" s="133" t="s">
        <v>9597</v>
      </c>
      <c r="AW1816" s="133" t="s">
        <v>9630</v>
      </c>
    </row>
    <row r="1817" spans="1:49" x14ac:dyDescent="0.25">
      <c r="A1817" s="80" t="s">
        <v>1800</v>
      </c>
      <c r="B1817" s="80" t="s">
        <v>1801</v>
      </c>
      <c r="C1817" s="80" t="s">
        <v>12608</v>
      </c>
      <c r="D1817" s="80" t="s">
        <v>12609</v>
      </c>
      <c r="E1817" s="80" t="s">
        <v>1765</v>
      </c>
      <c r="F1817" s="80" t="s">
        <v>12610</v>
      </c>
      <c r="G1817" s="80" t="s">
        <v>9785</v>
      </c>
      <c r="H1817" s="80" t="s">
        <v>12611</v>
      </c>
      <c r="I1817" s="80" t="s">
        <v>9635</v>
      </c>
      <c r="K1817" s="80" t="s">
        <v>12342</v>
      </c>
      <c r="L1817" s="80" t="s">
        <v>12309</v>
      </c>
      <c r="M1817" s="80" t="s">
        <v>12902</v>
      </c>
      <c r="N1817" s="80" t="s">
        <v>3401</v>
      </c>
      <c r="O1817" s="80" t="s">
        <v>3825</v>
      </c>
      <c r="P1817" s="80" t="s">
        <v>1</v>
      </c>
      <c r="Q1817" s="80" t="s">
        <v>5374</v>
      </c>
      <c r="R1817" s="80" t="s">
        <v>12903</v>
      </c>
      <c r="S1817" s="80" t="s">
        <v>1759</v>
      </c>
      <c r="T1817" s="80" t="s">
        <v>1759</v>
      </c>
      <c r="U1817" s="110">
        <v>248.4</v>
      </c>
      <c r="V1817" s="110">
        <v>124.2</v>
      </c>
      <c r="W1817" s="91">
        <v>102.47</v>
      </c>
      <c r="X1817" s="91">
        <v>102.47</v>
      </c>
      <c r="Y1817" s="110" t="s">
        <v>7087</v>
      </c>
      <c r="Z1817" s="110" t="s">
        <v>1</v>
      </c>
      <c r="AB1817" s="133" t="s">
        <v>13151</v>
      </c>
      <c r="AC1817" s="133" t="s">
        <v>13151</v>
      </c>
      <c r="AD1817" s="133" t="s">
        <v>1759</v>
      </c>
      <c r="AE1817" s="79">
        <v>1</v>
      </c>
      <c r="AF1817" s="79" t="s">
        <v>15798</v>
      </c>
      <c r="AG1817" s="134"/>
      <c r="AH1817" s="134"/>
      <c r="AI1817" s="134"/>
      <c r="AJ1817" s="134"/>
      <c r="AK1817" s="134">
        <v>41.438000000000002</v>
      </c>
      <c r="AL1817" s="134">
        <v>14.5</v>
      </c>
      <c r="AM1817" s="134">
        <v>14.5</v>
      </c>
      <c r="AN1817" s="134">
        <v>27.63</v>
      </c>
      <c r="AO1817" s="134">
        <v>5.0419999999999998</v>
      </c>
      <c r="AP1817" s="134"/>
      <c r="AQ1817" s="134"/>
      <c r="AR1817" s="134"/>
      <c r="AS1817" s="134"/>
      <c r="AT1817" s="133" t="s">
        <v>7065</v>
      </c>
      <c r="AU1817" s="133" t="s">
        <v>1769</v>
      </c>
      <c r="AV1817" s="133" t="s">
        <v>9607</v>
      </c>
      <c r="AW1817" s="133" t="s">
        <v>9630</v>
      </c>
    </row>
    <row r="1818" spans="1:49" x14ac:dyDescent="0.25">
      <c r="A1818" s="80" t="s">
        <v>1776</v>
      </c>
      <c r="B1818" s="80" t="s">
        <v>1803</v>
      </c>
      <c r="C1818" s="80" t="s">
        <v>9697</v>
      </c>
      <c r="D1818" s="80" t="s">
        <v>9698</v>
      </c>
      <c r="E1818" s="80" t="s">
        <v>1767</v>
      </c>
      <c r="F1818" s="80" t="s">
        <v>9699</v>
      </c>
      <c r="G1818" s="80" t="s">
        <v>9700</v>
      </c>
      <c r="H1818" s="80" t="s">
        <v>9701</v>
      </c>
      <c r="I1818" s="80" t="s">
        <v>5377</v>
      </c>
      <c r="K1818" s="80" t="s">
        <v>13952</v>
      </c>
      <c r="L1818" s="80" t="s">
        <v>13222</v>
      </c>
      <c r="M1818" s="80" t="s">
        <v>13223</v>
      </c>
      <c r="N1818" s="80" t="s">
        <v>14117</v>
      </c>
      <c r="O1818" s="80" t="s">
        <v>3860</v>
      </c>
      <c r="P1818" s="80" t="s">
        <v>1</v>
      </c>
      <c r="Q1818" s="80" t="s">
        <v>5374</v>
      </c>
      <c r="R1818" s="80" t="s">
        <v>14118</v>
      </c>
      <c r="S1818" s="80" t="s">
        <v>1759</v>
      </c>
      <c r="T1818" s="80" t="s">
        <v>1757</v>
      </c>
      <c r="U1818" s="110">
        <v>9.6</v>
      </c>
      <c r="V1818" s="110">
        <v>57.6</v>
      </c>
      <c r="W1818" s="91">
        <v>2.4</v>
      </c>
      <c r="X1818" s="91">
        <v>28.8</v>
      </c>
      <c r="Y1818" s="110" t="s">
        <v>7087</v>
      </c>
      <c r="Z1818" s="110" t="s">
        <v>1</v>
      </c>
      <c r="AB1818" s="133" t="s">
        <v>14530</v>
      </c>
      <c r="AC1818" s="133" t="s">
        <v>14530</v>
      </c>
      <c r="AD1818" s="133" t="s">
        <v>1759</v>
      </c>
      <c r="AE1818" s="79">
        <v>12</v>
      </c>
      <c r="AF1818" s="79" t="s">
        <v>11152</v>
      </c>
      <c r="AG1818" s="134">
        <v>0.875</v>
      </c>
      <c r="AH1818" s="134">
        <v>7.5</v>
      </c>
      <c r="AI1818" s="134">
        <v>14.5</v>
      </c>
      <c r="AJ1818" s="134">
        <v>0.215</v>
      </c>
      <c r="AK1818" s="134">
        <v>14.824999999999999</v>
      </c>
      <c r="AL1818" s="134">
        <v>8.4499999999999993</v>
      </c>
      <c r="AM1818" s="134">
        <v>9.0250000000000004</v>
      </c>
      <c r="AN1818" s="134">
        <v>3.17</v>
      </c>
      <c r="AO1818" s="134">
        <v>0.65400000000000003</v>
      </c>
      <c r="AP1818" s="134">
        <v>0.1</v>
      </c>
      <c r="AQ1818" s="134">
        <v>54</v>
      </c>
      <c r="AR1818" s="134">
        <v>96</v>
      </c>
      <c r="AS1818" s="134"/>
      <c r="AT1818" s="133" t="s">
        <v>7070</v>
      </c>
      <c r="AU1818" s="133" t="s">
        <v>7065</v>
      </c>
      <c r="AV1818" s="133" t="s">
        <v>9601</v>
      </c>
      <c r="AW1818" s="133" t="s">
        <v>9630</v>
      </c>
    </row>
    <row r="1819" spans="1:49" x14ac:dyDescent="0.25">
      <c r="A1819" s="80" t="s">
        <v>1800</v>
      </c>
      <c r="B1819" s="80" t="s">
        <v>1801</v>
      </c>
      <c r="C1819" s="80" t="s">
        <v>12429</v>
      </c>
      <c r="D1819" s="80" t="s">
        <v>12430</v>
      </c>
      <c r="E1819" s="80" t="s">
        <v>1765</v>
      </c>
      <c r="F1819" s="80" t="s">
        <v>12431</v>
      </c>
      <c r="G1819" s="80" t="s">
        <v>9785</v>
      </c>
      <c r="H1819" s="80" t="s">
        <v>12432</v>
      </c>
      <c r="I1819" s="80" t="s">
        <v>10580</v>
      </c>
      <c r="K1819" s="80" t="s">
        <v>12342</v>
      </c>
      <c r="L1819" s="80" t="s">
        <v>12310</v>
      </c>
      <c r="M1819" s="80" t="s">
        <v>12904</v>
      </c>
      <c r="N1819" s="80" t="s">
        <v>3417</v>
      </c>
      <c r="O1819" s="80" t="s">
        <v>3825</v>
      </c>
      <c r="P1819" s="80" t="s">
        <v>1</v>
      </c>
      <c r="Q1819" s="80" t="s">
        <v>5374</v>
      </c>
      <c r="R1819" s="80" t="s">
        <v>12905</v>
      </c>
      <c r="S1819" s="80" t="s">
        <v>1759</v>
      </c>
      <c r="T1819" s="80" t="s">
        <v>1759</v>
      </c>
      <c r="U1819" s="110">
        <v>486</v>
      </c>
      <c r="V1819" s="110">
        <v>243</v>
      </c>
      <c r="W1819" s="91">
        <v>146.32</v>
      </c>
      <c r="X1819" s="91">
        <v>146.32</v>
      </c>
      <c r="Y1819" s="110" t="s">
        <v>7087</v>
      </c>
      <c r="Z1819" s="110" t="s">
        <v>1</v>
      </c>
      <c r="AB1819" s="133" t="s">
        <v>13152</v>
      </c>
      <c r="AC1819" s="133" t="s">
        <v>13152</v>
      </c>
      <c r="AD1819" s="133" t="s">
        <v>1759</v>
      </c>
      <c r="AE1819" s="79">
        <v>1</v>
      </c>
      <c r="AF1819" s="79" t="s">
        <v>15798</v>
      </c>
      <c r="AG1819" s="134"/>
      <c r="AH1819" s="134"/>
      <c r="AI1819" s="134"/>
      <c r="AJ1819" s="134"/>
      <c r="AK1819" s="134">
        <v>41.438000000000002</v>
      </c>
      <c r="AL1819" s="134">
        <v>14.5</v>
      </c>
      <c r="AM1819" s="134">
        <v>7.625</v>
      </c>
      <c r="AN1819" s="134">
        <v>14.75</v>
      </c>
      <c r="AO1819" s="134">
        <v>2.6509999999999998</v>
      </c>
      <c r="AP1819" s="134"/>
      <c r="AQ1819" s="134"/>
      <c r="AR1819" s="134"/>
      <c r="AS1819" s="134"/>
      <c r="AT1819" s="133" t="s">
        <v>7065</v>
      </c>
      <c r="AU1819" s="133" t="s">
        <v>1769</v>
      </c>
      <c r="AV1819" s="133" t="s">
        <v>9603</v>
      </c>
      <c r="AW1819" s="133" t="s">
        <v>9630</v>
      </c>
    </row>
    <row r="1820" spans="1:49" x14ac:dyDescent="0.25">
      <c r="A1820" s="80" t="s">
        <v>1776</v>
      </c>
      <c r="B1820" s="80" t="s">
        <v>1803</v>
      </c>
      <c r="C1820" s="80" t="s">
        <v>10621</v>
      </c>
      <c r="D1820" s="80" t="s">
        <v>10622</v>
      </c>
      <c r="E1820" s="80" t="s">
        <v>1811</v>
      </c>
      <c r="F1820" s="80" t="s">
        <v>10623</v>
      </c>
      <c r="G1820" s="80" t="s">
        <v>10250</v>
      </c>
      <c r="H1820" s="80" t="s">
        <v>9732</v>
      </c>
      <c r="I1820" s="80" t="s">
        <v>5377</v>
      </c>
      <c r="K1820" s="80" t="s">
        <v>13952</v>
      </c>
      <c r="L1820" s="80" t="s">
        <v>13224</v>
      </c>
      <c r="M1820" s="80" t="s">
        <v>13225</v>
      </c>
      <c r="N1820" s="80" t="s">
        <v>14117</v>
      </c>
      <c r="O1820" s="80" t="s">
        <v>3868</v>
      </c>
      <c r="P1820" s="80" t="s">
        <v>1</v>
      </c>
      <c r="Q1820" s="80" t="s">
        <v>5374</v>
      </c>
      <c r="R1820" s="80" t="s">
        <v>14119</v>
      </c>
      <c r="S1820" s="80" t="s">
        <v>1765</v>
      </c>
      <c r="T1820" s="80" t="s">
        <v>1757</v>
      </c>
      <c r="U1820" s="110">
        <v>8.3000000000000007</v>
      </c>
      <c r="V1820" s="110">
        <v>49.8</v>
      </c>
      <c r="W1820" s="91">
        <v>2.0750000000000002</v>
      </c>
      <c r="X1820" s="91">
        <v>24.9</v>
      </c>
      <c r="Y1820" s="110" t="s">
        <v>7087</v>
      </c>
      <c r="Z1820" s="110" t="s">
        <v>1</v>
      </c>
      <c r="AB1820" s="133" t="s">
        <v>14531</v>
      </c>
      <c r="AC1820" s="133" t="s">
        <v>14531</v>
      </c>
      <c r="AD1820" s="133" t="s">
        <v>1759</v>
      </c>
      <c r="AE1820" s="79">
        <v>12</v>
      </c>
      <c r="AF1820" s="79" t="s">
        <v>11325</v>
      </c>
      <c r="AG1820" s="134">
        <v>1</v>
      </c>
      <c r="AH1820" s="134">
        <v>4.25</v>
      </c>
      <c r="AI1820" s="134">
        <v>7.75</v>
      </c>
      <c r="AJ1820" s="134">
        <v>0.16900000000000001</v>
      </c>
      <c r="AK1820" s="134">
        <v>13.375</v>
      </c>
      <c r="AL1820" s="134">
        <v>8.75</v>
      </c>
      <c r="AM1820" s="134">
        <v>6</v>
      </c>
      <c r="AN1820" s="134">
        <v>2.3940000000000001</v>
      </c>
      <c r="AO1820" s="134">
        <v>0.40600000000000003</v>
      </c>
      <c r="AP1820" s="134">
        <v>0.01</v>
      </c>
      <c r="AQ1820" s="134">
        <v>11.75</v>
      </c>
      <c r="AR1820" s="134">
        <v>15.5</v>
      </c>
      <c r="AS1820" s="134">
        <v>1.2999999999999999E-2</v>
      </c>
      <c r="AT1820" s="133" t="s">
        <v>1771</v>
      </c>
      <c r="AU1820" s="133" t="s">
        <v>1760</v>
      </c>
      <c r="AV1820" s="133" t="s">
        <v>9601</v>
      </c>
      <c r="AW1820" s="133" t="s">
        <v>9630</v>
      </c>
    </row>
    <row r="1821" spans="1:49" x14ac:dyDescent="0.25">
      <c r="A1821" s="80" t="s">
        <v>1800</v>
      </c>
      <c r="B1821" s="80" t="s">
        <v>1801</v>
      </c>
      <c r="C1821" s="80" t="s">
        <v>10807</v>
      </c>
      <c r="D1821" s="80" t="s">
        <v>10808</v>
      </c>
      <c r="E1821" s="80" t="s">
        <v>1765</v>
      </c>
      <c r="F1821" s="80" t="s">
        <v>10809</v>
      </c>
      <c r="G1821" s="80" t="s">
        <v>9785</v>
      </c>
      <c r="H1821" s="80" t="s">
        <v>10810</v>
      </c>
      <c r="I1821" s="80" t="s">
        <v>9635</v>
      </c>
      <c r="K1821" s="80" t="s">
        <v>12342</v>
      </c>
      <c r="L1821" s="80" t="s">
        <v>12311</v>
      </c>
      <c r="M1821" s="80" t="s">
        <v>12906</v>
      </c>
      <c r="N1821" s="80" t="s">
        <v>3401</v>
      </c>
      <c r="O1821" s="80" t="s">
        <v>3822</v>
      </c>
      <c r="P1821" s="80" t="s">
        <v>1</v>
      </c>
      <c r="Q1821" s="80" t="s">
        <v>5374</v>
      </c>
      <c r="R1821" s="80" t="s">
        <v>12907</v>
      </c>
      <c r="S1821" s="80" t="s">
        <v>1759</v>
      </c>
      <c r="T1821" s="80" t="s">
        <v>1759</v>
      </c>
      <c r="U1821" s="110">
        <v>155.30000000000001</v>
      </c>
      <c r="V1821" s="110">
        <v>77.650000000000006</v>
      </c>
      <c r="W1821" s="91">
        <v>64.06</v>
      </c>
      <c r="X1821" s="91">
        <v>64.06</v>
      </c>
      <c r="Y1821" s="110" t="s">
        <v>7087</v>
      </c>
      <c r="Z1821" s="110" t="s">
        <v>1</v>
      </c>
      <c r="AB1821" s="133" t="s">
        <v>13153</v>
      </c>
      <c r="AC1821" s="133" t="s">
        <v>13153</v>
      </c>
      <c r="AD1821" s="133" t="s">
        <v>1759</v>
      </c>
      <c r="AE1821" s="79">
        <v>1</v>
      </c>
      <c r="AF1821" s="79" t="s">
        <v>15798</v>
      </c>
      <c r="AG1821" s="134"/>
      <c r="AH1821" s="134"/>
      <c r="AI1821" s="134"/>
      <c r="AJ1821" s="134"/>
      <c r="AK1821" s="134">
        <v>16.687999999999999</v>
      </c>
      <c r="AL1821" s="134">
        <v>13.063000000000001</v>
      </c>
      <c r="AM1821" s="134">
        <v>8.375</v>
      </c>
      <c r="AN1821" s="134">
        <v>5.18</v>
      </c>
      <c r="AO1821" s="134">
        <v>1.0569999999999999</v>
      </c>
      <c r="AP1821" s="134"/>
      <c r="AQ1821" s="134"/>
      <c r="AR1821" s="134"/>
      <c r="AS1821" s="134"/>
      <c r="AT1821" s="133" t="s">
        <v>1760</v>
      </c>
      <c r="AU1821" s="133" t="s">
        <v>7065</v>
      </c>
      <c r="AV1821" s="133" t="s">
        <v>9598</v>
      </c>
      <c r="AW1821" s="133" t="s">
        <v>9630</v>
      </c>
    </row>
    <row r="1822" spans="1:49" x14ac:dyDescent="0.25">
      <c r="A1822" s="80" t="s">
        <v>1776</v>
      </c>
      <c r="B1822" s="80" t="s">
        <v>1803</v>
      </c>
      <c r="C1822" s="80" t="s">
        <v>10536</v>
      </c>
      <c r="D1822" s="80" t="s">
        <v>10537</v>
      </c>
      <c r="E1822" s="80" t="s">
        <v>1767</v>
      </c>
      <c r="F1822" s="80" t="s">
        <v>10538</v>
      </c>
      <c r="G1822" s="80" t="s">
        <v>9785</v>
      </c>
      <c r="H1822" s="80" t="s">
        <v>10539</v>
      </c>
      <c r="I1822" s="80" t="s">
        <v>5377</v>
      </c>
      <c r="K1822" s="80" t="s">
        <v>13952</v>
      </c>
      <c r="L1822" s="80" t="s">
        <v>13226</v>
      </c>
      <c r="M1822" s="80" t="s">
        <v>13227</v>
      </c>
      <c r="N1822" s="80" t="s">
        <v>14120</v>
      </c>
      <c r="O1822" s="80" t="s">
        <v>3822</v>
      </c>
      <c r="P1822" s="80" t="s">
        <v>1</v>
      </c>
      <c r="Q1822" s="80" t="s">
        <v>5374</v>
      </c>
      <c r="R1822" s="80" t="s">
        <v>14121</v>
      </c>
      <c r="S1822" s="80" t="s">
        <v>1759</v>
      </c>
      <c r="T1822" s="80" t="s">
        <v>1759</v>
      </c>
      <c r="U1822" s="110">
        <v>423.9</v>
      </c>
      <c r="V1822" s="110">
        <v>211.95</v>
      </c>
      <c r="W1822" s="91">
        <v>105.98</v>
      </c>
      <c r="X1822" s="91">
        <v>105.98</v>
      </c>
      <c r="Y1822" s="110" t="s">
        <v>7087</v>
      </c>
      <c r="Z1822" s="110" t="s">
        <v>1</v>
      </c>
      <c r="AB1822" s="133" t="s">
        <v>14532</v>
      </c>
      <c r="AC1822" s="133" t="s">
        <v>14532</v>
      </c>
      <c r="AD1822" s="133" t="s">
        <v>1759</v>
      </c>
      <c r="AE1822" s="79">
        <v>1</v>
      </c>
      <c r="AF1822" s="79" t="s">
        <v>15798</v>
      </c>
      <c r="AG1822" s="134"/>
      <c r="AH1822" s="134"/>
      <c r="AI1822" s="134"/>
      <c r="AJ1822" s="134"/>
      <c r="AK1822" s="134">
        <v>24.562999999999999</v>
      </c>
      <c r="AL1822" s="134">
        <v>15.563000000000001</v>
      </c>
      <c r="AM1822" s="134">
        <v>9.625</v>
      </c>
      <c r="AN1822" s="134">
        <v>13.44</v>
      </c>
      <c r="AO1822" s="134">
        <v>2.129</v>
      </c>
      <c r="AP1822" s="134"/>
      <c r="AQ1822" s="134"/>
      <c r="AR1822" s="134"/>
      <c r="AS1822" s="134"/>
      <c r="AT1822" s="133" t="s">
        <v>7065</v>
      </c>
      <c r="AU1822" s="133" t="s">
        <v>7065</v>
      </c>
      <c r="AV1822" s="133" t="s">
        <v>9603</v>
      </c>
      <c r="AW1822" s="133" t="s">
        <v>9630</v>
      </c>
    </row>
    <row r="1823" spans="1:49" x14ac:dyDescent="0.25">
      <c r="A1823" s="80" t="s">
        <v>1800</v>
      </c>
      <c r="B1823" s="80" t="s">
        <v>1816</v>
      </c>
      <c r="C1823" s="80" t="s">
        <v>10536</v>
      </c>
      <c r="D1823" s="80" t="s">
        <v>10537</v>
      </c>
      <c r="E1823" s="80" t="s">
        <v>1767</v>
      </c>
      <c r="F1823" s="80" t="s">
        <v>10538</v>
      </c>
      <c r="G1823" s="80" t="s">
        <v>9785</v>
      </c>
      <c r="H1823" s="80" t="s">
        <v>10539</v>
      </c>
      <c r="I1823" s="80" t="s">
        <v>5377</v>
      </c>
      <c r="K1823" s="80" t="s">
        <v>12342</v>
      </c>
      <c r="L1823" s="80" t="s">
        <v>12312</v>
      </c>
      <c r="M1823" s="80" t="s">
        <v>11047</v>
      </c>
      <c r="N1823" s="80" t="s">
        <v>10888</v>
      </c>
      <c r="O1823" s="80" t="s">
        <v>3822</v>
      </c>
      <c r="P1823" s="80" t="s">
        <v>1</v>
      </c>
      <c r="Q1823" s="80" t="s">
        <v>5374</v>
      </c>
      <c r="R1823" s="80" t="s">
        <v>12908</v>
      </c>
      <c r="S1823" s="80" t="s">
        <v>1759</v>
      </c>
      <c r="T1823" s="80" t="s">
        <v>1759</v>
      </c>
      <c r="U1823" s="110">
        <v>423.9</v>
      </c>
      <c r="V1823" s="110">
        <v>211.95</v>
      </c>
      <c r="W1823" s="91">
        <v>105.98</v>
      </c>
      <c r="X1823" s="91">
        <v>105.98</v>
      </c>
      <c r="Y1823" s="110" t="s">
        <v>7087</v>
      </c>
      <c r="Z1823" s="110" t="s">
        <v>1</v>
      </c>
      <c r="AB1823" s="133" t="s">
        <v>13154</v>
      </c>
      <c r="AC1823" s="133" t="s">
        <v>13154</v>
      </c>
      <c r="AD1823" s="133" t="s">
        <v>1759</v>
      </c>
      <c r="AE1823" s="79">
        <v>1</v>
      </c>
      <c r="AF1823" s="79" t="s">
        <v>15798</v>
      </c>
      <c r="AG1823" s="134"/>
      <c r="AH1823" s="134"/>
      <c r="AI1823" s="134"/>
      <c r="AJ1823" s="134"/>
      <c r="AK1823" s="134">
        <v>24.437999999999999</v>
      </c>
      <c r="AL1823" s="134">
        <v>15.938000000000001</v>
      </c>
      <c r="AM1823" s="134">
        <v>9.625</v>
      </c>
      <c r="AN1823" s="134">
        <v>17.146000000000001</v>
      </c>
      <c r="AO1823" s="134">
        <v>2.169</v>
      </c>
      <c r="AP1823" s="134"/>
      <c r="AQ1823" s="134"/>
      <c r="AR1823" s="134"/>
      <c r="AS1823" s="134"/>
      <c r="AT1823" s="133" t="s">
        <v>7065</v>
      </c>
      <c r="AU1823" s="133" t="s">
        <v>7065</v>
      </c>
      <c r="AV1823" s="133" t="s">
        <v>9603</v>
      </c>
      <c r="AW1823" s="133" t="s">
        <v>9630</v>
      </c>
    </row>
    <row r="1824" spans="1:49" x14ac:dyDescent="0.25">
      <c r="A1824" s="80" t="s">
        <v>1776</v>
      </c>
      <c r="B1824" s="80" t="s">
        <v>1803</v>
      </c>
      <c r="C1824" s="80" t="s">
        <v>10540</v>
      </c>
      <c r="D1824" s="80" t="s">
        <v>10541</v>
      </c>
      <c r="E1824" s="80" t="s">
        <v>1767</v>
      </c>
      <c r="F1824" s="80" t="s">
        <v>10542</v>
      </c>
      <c r="G1824" s="80" t="s">
        <v>9785</v>
      </c>
      <c r="H1824" s="80" t="s">
        <v>10543</v>
      </c>
      <c r="I1824" s="80" t="s">
        <v>5377</v>
      </c>
      <c r="K1824" s="80" t="s">
        <v>13952</v>
      </c>
      <c r="L1824" s="80" t="s">
        <v>13228</v>
      </c>
      <c r="M1824" s="80" t="s">
        <v>13229</v>
      </c>
      <c r="N1824" s="80" t="s">
        <v>14120</v>
      </c>
      <c r="O1824" s="80" t="s">
        <v>3825</v>
      </c>
      <c r="P1824" s="80" t="s">
        <v>1</v>
      </c>
      <c r="Q1824" s="80" t="s">
        <v>5374</v>
      </c>
      <c r="R1824" s="80" t="s">
        <v>14122</v>
      </c>
      <c r="S1824" s="80" t="s">
        <v>1759</v>
      </c>
      <c r="T1824" s="80" t="s">
        <v>1759</v>
      </c>
      <c r="U1824" s="110">
        <v>800.25</v>
      </c>
      <c r="V1824" s="110">
        <v>400.125</v>
      </c>
      <c r="W1824" s="91">
        <v>200.0625</v>
      </c>
      <c r="X1824" s="91">
        <v>200.0625</v>
      </c>
      <c r="Y1824" s="110" t="s">
        <v>7087</v>
      </c>
      <c r="Z1824" s="110" t="s">
        <v>1</v>
      </c>
      <c r="AB1824" s="133" t="s">
        <v>14533</v>
      </c>
      <c r="AC1824" s="133" t="s">
        <v>14533</v>
      </c>
      <c r="AD1824" s="133" t="s">
        <v>1759</v>
      </c>
      <c r="AE1824" s="79">
        <v>1</v>
      </c>
      <c r="AF1824" s="79" t="s">
        <v>15798</v>
      </c>
      <c r="AG1824" s="134"/>
      <c r="AH1824" s="134"/>
      <c r="AI1824" s="134"/>
      <c r="AJ1824" s="134"/>
      <c r="AK1824" s="134">
        <v>48.314999999999998</v>
      </c>
      <c r="AL1824" s="134">
        <v>16.22</v>
      </c>
      <c r="AM1824" s="134">
        <v>9.5950000000000006</v>
      </c>
      <c r="AN1824" s="134">
        <v>27.15</v>
      </c>
      <c r="AO1824" s="134">
        <v>4.351</v>
      </c>
      <c r="AP1824" s="134"/>
      <c r="AQ1824" s="134"/>
      <c r="AR1824" s="134"/>
      <c r="AS1824" s="134"/>
      <c r="AT1824" s="133" t="s">
        <v>1764</v>
      </c>
      <c r="AU1824" s="133" t="s">
        <v>1769</v>
      </c>
      <c r="AV1824" s="133" t="s">
        <v>9603</v>
      </c>
      <c r="AW1824" s="133" t="s">
        <v>9630</v>
      </c>
    </row>
    <row r="1825" spans="1:49" x14ac:dyDescent="0.25">
      <c r="A1825" s="80" t="s">
        <v>1800</v>
      </c>
      <c r="B1825" s="80" t="s">
        <v>1816</v>
      </c>
      <c r="C1825" s="80" t="s">
        <v>11493</v>
      </c>
      <c r="D1825" s="80" t="s">
        <v>11577</v>
      </c>
      <c r="E1825" s="80" t="s">
        <v>1767</v>
      </c>
      <c r="F1825" s="80" t="s">
        <v>10550</v>
      </c>
      <c r="G1825" s="80" t="s">
        <v>9785</v>
      </c>
      <c r="H1825" s="80" t="s">
        <v>10551</v>
      </c>
      <c r="I1825" s="80" t="s">
        <v>5377</v>
      </c>
      <c r="K1825" s="80" t="s">
        <v>12342</v>
      </c>
      <c r="L1825" s="80" t="s">
        <v>12313</v>
      </c>
      <c r="M1825" s="80" t="s">
        <v>10902</v>
      </c>
      <c r="N1825" s="80" t="s">
        <v>10888</v>
      </c>
      <c r="O1825" s="80" t="s">
        <v>3822</v>
      </c>
      <c r="P1825" s="80" t="s">
        <v>1</v>
      </c>
      <c r="Q1825" s="80" t="s">
        <v>5374</v>
      </c>
      <c r="R1825" s="80" t="s">
        <v>12909</v>
      </c>
      <c r="S1825" s="80" t="s">
        <v>1759</v>
      </c>
      <c r="T1825" s="80" t="s">
        <v>1759</v>
      </c>
      <c r="U1825" s="110">
        <v>322</v>
      </c>
      <c r="V1825" s="110">
        <v>161</v>
      </c>
      <c r="W1825" s="91">
        <v>80.5</v>
      </c>
      <c r="X1825" s="91">
        <v>80.5</v>
      </c>
      <c r="Y1825" s="110" t="s">
        <v>7087</v>
      </c>
      <c r="Z1825" s="110" t="s">
        <v>1</v>
      </c>
      <c r="AB1825" s="133" t="s">
        <v>13155</v>
      </c>
      <c r="AC1825" s="133" t="s">
        <v>13155</v>
      </c>
      <c r="AD1825" s="133" t="s">
        <v>1759</v>
      </c>
      <c r="AE1825" s="79">
        <v>1</v>
      </c>
      <c r="AF1825" s="79" t="s">
        <v>15798</v>
      </c>
      <c r="AG1825" s="134"/>
      <c r="AH1825" s="134"/>
      <c r="AI1825" s="134"/>
      <c r="AJ1825" s="134"/>
      <c r="AK1825" s="134">
        <v>24.437999999999999</v>
      </c>
      <c r="AL1825" s="134">
        <v>15.938000000000001</v>
      </c>
      <c r="AM1825" s="134">
        <v>9.625</v>
      </c>
      <c r="AN1825" s="134">
        <v>16.004000000000001</v>
      </c>
      <c r="AO1825" s="134">
        <v>2.169</v>
      </c>
      <c r="AP1825" s="134"/>
      <c r="AQ1825" s="134"/>
      <c r="AR1825" s="134"/>
      <c r="AS1825" s="134"/>
      <c r="AT1825" s="133" t="s">
        <v>7065</v>
      </c>
      <c r="AU1825" s="133" t="s">
        <v>7065</v>
      </c>
      <c r="AV1825" s="133" t="s">
        <v>9603</v>
      </c>
      <c r="AW1825" s="133" t="s">
        <v>9630</v>
      </c>
    </row>
    <row r="1826" spans="1:49" x14ac:dyDescent="0.25">
      <c r="A1826" s="80" t="s">
        <v>1800</v>
      </c>
      <c r="B1826" s="80" t="s">
        <v>1816</v>
      </c>
      <c r="C1826" s="80" t="s">
        <v>11494</v>
      </c>
      <c r="D1826" s="80" t="s">
        <v>11578</v>
      </c>
      <c r="E1826" s="80" t="s">
        <v>1767</v>
      </c>
      <c r="F1826" s="80" t="s">
        <v>10552</v>
      </c>
      <c r="G1826" s="80" t="s">
        <v>9785</v>
      </c>
      <c r="H1826" s="80" t="s">
        <v>10553</v>
      </c>
      <c r="I1826" s="80" t="s">
        <v>5377</v>
      </c>
      <c r="K1826" s="80" t="s">
        <v>12342</v>
      </c>
      <c r="L1826" s="80" t="s">
        <v>12314</v>
      </c>
      <c r="M1826" s="80" t="s">
        <v>10911</v>
      </c>
      <c r="N1826" s="80" t="s">
        <v>10888</v>
      </c>
      <c r="O1826" s="80" t="s">
        <v>3825</v>
      </c>
      <c r="P1826" s="80" t="s">
        <v>1</v>
      </c>
      <c r="Q1826" s="80" t="s">
        <v>5374</v>
      </c>
      <c r="R1826" s="80" t="s">
        <v>12910</v>
      </c>
      <c r="S1826" s="80" t="s">
        <v>1759</v>
      </c>
      <c r="T1826" s="80" t="s">
        <v>1759</v>
      </c>
      <c r="U1826" s="110">
        <v>452.4</v>
      </c>
      <c r="V1826" s="110">
        <v>226.2</v>
      </c>
      <c r="W1826" s="91">
        <v>113.1</v>
      </c>
      <c r="X1826" s="91">
        <v>113.1</v>
      </c>
      <c r="Y1826" s="110" t="s">
        <v>7087</v>
      </c>
      <c r="Z1826" s="110" t="s">
        <v>1</v>
      </c>
      <c r="AB1826" s="133" t="s">
        <v>13156</v>
      </c>
      <c r="AC1826" s="133" t="s">
        <v>13156</v>
      </c>
      <c r="AD1826" s="133" t="s">
        <v>1759</v>
      </c>
      <c r="AE1826" s="79">
        <v>1</v>
      </c>
      <c r="AF1826" s="79" t="s">
        <v>15798</v>
      </c>
      <c r="AG1826" s="134"/>
      <c r="AH1826" s="134"/>
      <c r="AI1826" s="134"/>
      <c r="AJ1826" s="134"/>
      <c r="AK1826" s="134">
        <v>48.125</v>
      </c>
      <c r="AL1826" s="134">
        <v>6.1879999999999997</v>
      </c>
      <c r="AM1826" s="134">
        <v>14.438000000000001</v>
      </c>
      <c r="AN1826" s="134">
        <v>23.1</v>
      </c>
      <c r="AO1826" s="134">
        <v>2.488</v>
      </c>
      <c r="AP1826" s="134"/>
      <c r="AQ1826" s="134"/>
      <c r="AR1826" s="134"/>
      <c r="AS1826" s="134"/>
      <c r="AT1826" s="133" t="s">
        <v>1758</v>
      </c>
      <c r="AU1826" s="133" t="s">
        <v>1769</v>
      </c>
      <c r="AV1826" s="133" t="s">
        <v>9603</v>
      </c>
      <c r="AW1826" s="133" t="s">
        <v>9630</v>
      </c>
    </row>
    <row r="1827" spans="1:49" x14ac:dyDescent="0.25">
      <c r="A1827" s="80" t="s">
        <v>1776</v>
      </c>
      <c r="B1827" s="80" t="s">
        <v>1803</v>
      </c>
      <c r="C1827" s="80" t="s">
        <v>10557</v>
      </c>
      <c r="D1827" s="80" t="s">
        <v>10558</v>
      </c>
      <c r="E1827" s="80" t="s">
        <v>1767</v>
      </c>
      <c r="F1827" s="80" t="s">
        <v>9743</v>
      </c>
      <c r="G1827" s="80" t="s">
        <v>9744</v>
      </c>
      <c r="H1827" s="80" t="s">
        <v>9732</v>
      </c>
      <c r="I1827" s="80" t="s">
        <v>5377</v>
      </c>
      <c r="K1827" s="80" t="s">
        <v>13952</v>
      </c>
      <c r="L1827" s="80" t="s">
        <v>13230</v>
      </c>
      <c r="M1827" s="80" t="s">
        <v>13231</v>
      </c>
      <c r="N1827" s="80" t="s">
        <v>14120</v>
      </c>
      <c r="O1827" s="80" t="s">
        <v>3537</v>
      </c>
      <c r="P1827" s="80" t="s">
        <v>1</v>
      </c>
      <c r="Q1827" s="80" t="s">
        <v>5374</v>
      </c>
      <c r="R1827" s="80" t="s">
        <v>14123</v>
      </c>
      <c r="S1827" s="80" t="s">
        <v>1765</v>
      </c>
      <c r="T1827" s="80" t="s">
        <v>1757</v>
      </c>
      <c r="U1827" s="110">
        <v>5.05</v>
      </c>
      <c r="V1827" s="110">
        <v>30.3</v>
      </c>
      <c r="W1827" s="91">
        <v>1.2625</v>
      </c>
      <c r="X1827" s="91">
        <v>15.15</v>
      </c>
      <c r="Y1827" s="110" t="s">
        <v>7087</v>
      </c>
      <c r="Z1827" s="110" t="s">
        <v>1</v>
      </c>
      <c r="AB1827" s="133" t="s">
        <v>14534</v>
      </c>
      <c r="AC1827" s="133" t="s">
        <v>14534</v>
      </c>
      <c r="AD1827" s="133" t="s">
        <v>1759</v>
      </c>
      <c r="AE1827" s="79">
        <v>12</v>
      </c>
      <c r="AF1827" s="79" t="s">
        <v>11127</v>
      </c>
      <c r="AG1827" s="134">
        <v>0.625</v>
      </c>
      <c r="AH1827" s="134">
        <v>5</v>
      </c>
      <c r="AI1827" s="134">
        <v>5</v>
      </c>
      <c r="AJ1827" s="134">
        <v>0.09</v>
      </c>
      <c r="AK1827" s="134">
        <v>10.125</v>
      </c>
      <c r="AL1827" s="134">
        <v>5.375</v>
      </c>
      <c r="AM1827" s="134">
        <v>5.5</v>
      </c>
      <c r="AN1827" s="134">
        <v>1.25</v>
      </c>
      <c r="AO1827" s="134">
        <v>0.17299999999999999</v>
      </c>
      <c r="AP1827" s="134">
        <v>5.5E-2</v>
      </c>
      <c r="AQ1827" s="134">
        <v>10</v>
      </c>
      <c r="AR1827" s="134">
        <v>10</v>
      </c>
      <c r="AS1827" s="134">
        <v>6.0000000000000001E-3</v>
      </c>
      <c r="AT1827" s="133" t="s">
        <v>1768</v>
      </c>
      <c r="AU1827" s="133" t="s">
        <v>1760</v>
      </c>
      <c r="AV1827" s="133" t="s">
        <v>9601</v>
      </c>
      <c r="AW1827" s="133" t="s">
        <v>9630</v>
      </c>
    </row>
    <row r="1828" spans="1:49" x14ac:dyDescent="0.25">
      <c r="A1828" s="80" t="s">
        <v>1800</v>
      </c>
      <c r="B1828" s="80" t="s">
        <v>1816</v>
      </c>
      <c r="C1828" s="80" t="s">
        <v>10231</v>
      </c>
      <c r="D1828" s="80" t="s">
        <v>10232</v>
      </c>
      <c r="E1828" s="80" t="s">
        <v>1767</v>
      </c>
      <c r="F1828" s="80" t="s">
        <v>9743</v>
      </c>
      <c r="G1828" s="80" t="s">
        <v>9744</v>
      </c>
      <c r="H1828" s="80" t="s">
        <v>9732</v>
      </c>
      <c r="I1828" s="80" t="s">
        <v>5377</v>
      </c>
      <c r="K1828" s="80" t="s">
        <v>12342</v>
      </c>
      <c r="L1828" s="80" t="s">
        <v>12315</v>
      </c>
      <c r="M1828" s="80" t="s">
        <v>12911</v>
      </c>
      <c r="N1828" s="80" t="s">
        <v>10888</v>
      </c>
      <c r="O1828" s="80" t="s">
        <v>3537</v>
      </c>
      <c r="P1828" s="80" t="s">
        <v>14124</v>
      </c>
      <c r="Q1828" s="80" t="s">
        <v>5374</v>
      </c>
      <c r="R1828" s="80" t="s">
        <v>12912</v>
      </c>
      <c r="S1828" s="80" t="s">
        <v>1765</v>
      </c>
      <c r="T1828" s="80" t="s">
        <v>1757</v>
      </c>
      <c r="U1828" s="110">
        <v>5.05</v>
      </c>
      <c r="V1828" s="110">
        <v>30.3</v>
      </c>
      <c r="W1828" s="91">
        <v>1.2625</v>
      </c>
      <c r="X1828" s="91">
        <v>15.15</v>
      </c>
      <c r="Y1828" s="110" t="s">
        <v>7087</v>
      </c>
      <c r="Z1828" s="110" t="s">
        <v>1</v>
      </c>
      <c r="AB1828" s="133" t="s">
        <v>13157</v>
      </c>
      <c r="AC1828" s="133" t="s">
        <v>13157</v>
      </c>
      <c r="AD1828" s="133" t="s">
        <v>1759</v>
      </c>
      <c r="AE1828" s="79">
        <v>12</v>
      </c>
      <c r="AF1828" s="79" t="s">
        <v>11127</v>
      </c>
      <c r="AG1828" s="134">
        <v>0.625</v>
      </c>
      <c r="AH1828" s="134">
        <v>5</v>
      </c>
      <c r="AI1828" s="134">
        <v>5</v>
      </c>
      <c r="AJ1828" s="134">
        <v>0.09</v>
      </c>
      <c r="AK1828" s="134">
        <v>10.125</v>
      </c>
      <c r="AL1828" s="134">
        <v>5.375</v>
      </c>
      <c r="AM1828" s="134">
        <v>5.5</v>
      </c>
      <c r="AN1828" s="134">
        <v>1.25</v>
      </c>
      <c r="AO1828" s="134">
        <v>0.17299999999999999</v>
      </c>
      <c r="AP1828" s="134">
        <v>5.5E-2</v>
      </c>
      <c r="AQ1828" s="134">
        <v>10</v>
      </c>
      <c r="AR1828" s="134">
        <v>10</v>
      </c>
      <c r="AS1828" s="134">
        <v>6.0000000000000001E-3</v>
      </c>
      <c r="AT1828" s="133" t="s">
        <v>1768</v>
      </c>
      <c r="AU1828" s="133" t="s">
        <v>1760</v>
      </c>
      <c r="AV1828" s="133" t="s">
        <v>9601</v>
      </c>
      <c r="AW1828" s="133" t="s">
        <v>9630</v>
      </c>
    </row>
    <row r="1829" spans="1:49" x14ac:dyDescent="0.25">
      <c r="A1829" s="80" t="s">
        <v>1776</v>
      </c>
      <c r="B1829" s="80" t="s">
        <v>1803</v>
      </c>
      <c r="C1829" s="80" t="s">
        <v>10211</v>
      </c>
      <c r="D1829" s="80" t="s">
        <v>10212</v>
      </c>
      <c r="E1829" s="80" t="s">
        <v>1767</v>
      </c>
      <c r="F1829" s="80" t="s">
        <v>9731</v>
      </c>
      <c r="G1829" s="80" t="s">
        <v>9668</v>
      </c>
      <c r="H1829" s="80" t="s">
        <v>9732</v>
      </c>
      <c r="I1829" s="80" t="s">
        <v>5377</v>
      </c>
      <c r="K1829" s="80" t="s">
        <v>13952</v>
      </c>
      <c r="L1829" s="80" t="s">
        <v>13232</v>
      </c>
      <c r="M1829" s="80" t="s">
        <v>13233</v>
      </c>
      <c r="N1829" s="80" t="s">
        <v>14120</v>
      </c>
      <c r="O1829" s="80" t="s">
        <v>3547</v>
      </c>
      <c r="P1829" s="80" t="s">
        <v>1</v>
      </c>
      <c r="Q1829" s="80" t="s">
        <v>5374</v>
      </c>
      <c r="R1829" s="80" t="s">
        <v>14125</v>
      </c>
      <c r="S1829" s="80" t="s">
        <v>1765</v>
      </c>
      <c r="T1829" s="80" t="s">
        <v>1757</v>
      </c>
      <c r="U1829" s="110">
        <v>6.2</v>
      </c>
      <c r="V1829" s="110">
        <v>37.200000000000003</v>
      </c>
      <c r="W1829" s="91">
        <v>1.55</v>
      </c>
      <c r="X1829" s="91">
        <v>18.600000000000001</v>
      </c>
      <c r="Y1829" s="110" t="s">
        <v>7087</v>
      </c>
      <c r="Z1829" s="110" t="s">
        <v>1</v>
      </c>
      <c r="AB1829" s="133" t="s">
        <v>14535</v>
      </c>
      <c r="AC1829" s="133" t="s">
        <v>14535</v>
      </c>
      <c r="AD1829" s="133" t="s">
        <v>1759</v>
      </c>
      <c r="AE1829" s="79">
        <v>12</v>
      </c>
      <c r="AF1829" s="79" t="s">
        <v>11113</v>
      </c>
      <c r="AG1829" s="134">
        <v>0.625</v>
      </c>
      <c r="AH1829" s="134">
        <v>6.5</v>
      </c>
      <c r="AI1829" s="134">
        <v>6.5</v>
      </c>
      <c r="AJ1829" s="134">
        <v>0.13900000000000001</v>
      </c>
      <c r="AK1829" s="134">
        <v>10.845000000000001</v>
      </c>
      <c r="AL1829" s="134">
        <v>6.8449999999999998</v>
      </c>
      <c r="AM1829" s="134">
        <v>6.8150000000000004</v>
      </c>
      <c r="AN1829" s="134">
        <v>1.9610000000000001</v>
      </c>
      <c r="AO1829" s="134">
        <v>0.29299999999999998</v>
      </c>
      <c r="AP1829" s="134">
        <v>5.5E-2</v>
      </c>
      <c r="AQ1829" s="134">
        <v>12.875</v>
      </c>
      <c r="AR1829" s="134">
        <v>12.75</v>
      </c>
      <c r="AS1829" s="134">
        <v>8.9999999999999993E-3</v>
      </c>
      <c r="AT1829" s="133" t="s">
        <v>1761</v>
      </c>
      <c r="AU1829" s="133" t="s">
        <v>7077</v>
      </c>
      <c r="AV1829" s="133" t="s">
        <v>9601</v>
      </c>
      <c r="AW1829" s="133" t="s">
        <v>9630</v>
      </c>
    </row>
    <row r="1830" spans="1:49" x14ac:dyDescent="0.25">
      <c r="A1830" s="80" t="s">
        <v>1800</v>
      </c>
      <c r="B1830" s="80" t="s">
        <v>1816</v>
      </c>
      <c r="C1830" s="80" t="s">
        <v>10536</v>
      </c>
      <c r="D1830" s="80" t="s">
        <v>10537</v>
      </c>
      <c r="E1830" s="80" t="s">
        <v>1767</v>
      </c>
      <c r="F1830" s="80" t="s">
        <v>10538</v>
      </c>
      <c r="G1830" s="80" t="s">
        <v>9785</v>
      </c>
      <c r="H1830" s="80" t="s">
        <v>10539</v>
      </c>
      <c r="I1830" s="80" t="s">
        <v>5377</v>
      </c>
      <c r="K1830" s="80" t="s">
        <v>12342</v>
      </c>
      <c r="L1830" s="80" t="s">
        <v>12316</v>
      </c>
      <c r="M1830" s="80" t="s">
        <v>12913</v>
      </c>
      <c r="N1830" s="80" t="s">
        <v>12914</v>
      </c>
      <c r="O1830" s="80" t="s">
        <v>3822</v>
      </c>
      <c r="P1830" s="80" t="s">
        <v>1</v>
      </c>
      <c r="Q1830" s="80" t="s">
        <v>5374</v>
      </c>
      <c r="R1830" s="80" t="s">
        <v>12915</v>
      </c>
      <c r="S1830" s="80" t="s">
        <v>1759</v>
      </c>
      <c r="T1830" s="80" t="s">
        <v>1759</v>
      </c>
      <c r="U1830" s="110">
        <v>423.9</v>
      </c>
      <c r="V1830" s="110">
        <v>211.95</v>
      </c>
      <c r="W1830" s="91">
        <v>105.98</v>
      </c>
      <c r="X1830" s="91">
        <v>105.98</v>
      </c>
      <c r="Y1830" s="110" t="s">
        <v>7087</v>
      </c>
      <c r="Z1830" s="110" t="s">
        <v>1</v>
      </c>
      <c r="AB1830" s="133" t="s">
        <v>13158</v>
      </c>
      <c r="AC1830" s="133" t="s">
        <v>13158</v>
      </c>
      <c r="AD1830" s="133" t="s">
        <v>1759</v>
      </c>
      <c r="AE1830" s="79">
        <v>1</v>
      </c>
      <c r="AF1830" s="79" t="s">
        <v>15798</v>
      </c>
      <c r="AG1830" s="134"/>
      <c r="AH1830" s="134"/>
      <c r="AI1830" s="134"/>
      <c r="AJ1830" s="134"/>
      <c r="AK1830" s="134">
        <v>24.437999999999999</v>
      </c>
      <c r="AL1830" s="134">
        <v>15.938000000000001</v>
      </c>
      <c r="AM1830" s="134">
        <v>9.625</v>
      </c>
      <c r="AN1830" s="134">
        <v>17.146000000000001</v>
      </c>
      <c r="AO1830" s="134">
        <v>2.169</v>
      </c>
      <c r="AP1830" s="134"/>
      <c r="AQ1830" s="134"/>
      <c r="AR1830" s="134"/>
      <c r="AS1830" s="134"/>
      <c r="AT1830" s="133" t="s">
        <v>7065</v>
      </c>
      <c r="AU1830" s="133" t="s">
        <v>7065</v>
      </c>
      <c r="AV1830" s="133" t="s">
        <v>9603</v>
      </c>
      <c r="AW1830" s="133" t="s">
        <v>9630</v>
      </c>
    </row>
    <row r="1831" spans="1:49" x14ac:dyDescent="0.25">
      <c r="A1831" s="80" t="s">
        <v>1776</v>
      </c>
      <c r="B1831" s="80" t="s">
        <v>1803</v>
      </c>
      <c r="C1831" s="80" t="s">
        <v>10213</v>
      </c>
      <c r="D1831" s="80" t="s">
        <v>10214</v>
      </c>
      <c r="E1831" s="80" t="s">
        <v>1767</v>
      </c>
      <c r="F1831" s="80" t="s">
        <v>9694</v>
      </c>
      <c r="G1831" s="80" t="s">
        <v>9695</v>
      </c>
      <c r="H1831" s="80" t="s">
        <v>9696</v>
      </c>
      <c r="I1831" s="80" t="s">
        <v>5377</v>
      </c>
      <c r="K1831" s="80" t="s">
        <v>13952</v>
      </c>
      <c r="L1831" s="80" t="s">
        <v>13234</v>
      </c>
      <c r="M1831" s="80" t="s">
        <v>13235</v>
      </c>
      <c r="N1831" s="80" t="s">
        <v>14120</v>
      </c>
      <c r="O1831" s="80" t="s">
        <v>3527</v>
      </c>
      <c r="P1831" s="80" t="s">
        <v>1</v>
      </c>
      <c r="Q1831" s="80" t="s">
        <v>5374</v>
      </c>
      <c r="R1831" s="80" t="s">
        <v>14126</v>
      </c>
      <c r="S1831" s="80" t="s">
        <v>1760</v>
      </c>
      <c r="T1831" s="80" t="s">
        <v>1757</v>
      </c>
      <c r="U1831" s="110">
        <v>5</v>
      </c>
      <c r="V1831" s="110">
        <v>30</v>
      </c>
      <c r="W1831" s="91">
        <v>1.25</v>
      </c>
      <c r="X1831" s="91">
        <v>15</v>
      </c>
      <c r="Y1831" s="110" t="s">
        <v>7087</v>
      </c>
      <c r="Z1831" s="110" t="s">
        <v>1</v>
      </c>
      <c r="AB1831" s="133" t="s">
        <v>14536</v>
      </c>
      <c r="AC1831" s="133" t="s">
        <v>14536</v>
      </c>
      <c r="AD1831" s="133" t="s">
        <v>1759</v>
      </c>
      <c r="AE1831" s="79">
        <v>12</v>
      </c>
      <c r="AF1831" s="79" t="s">
        <v>11091</v>
      </c>
      <c r="AG1831" s="134">
        <v>0.625</v>
      </c>
      <c r="AH1831" s="134">
        <v>6.875</v>
      </c>
      <c r="AI1831" s="134">
        <v>6.875</v>
      </c>
      <c r="AJ1831" s="134">
        <v>0.13100000000000001</v>
      </c>
      <c r="AK1831" s="134">
        <v>7.22</v>
      </c>
      <c r="AL1831" s="134">
        <v>6.8449999999999998</v>
      </c>
      <c r="AM1831" s="134">
        <v>7.44</v>
      </c>
      <c r="AN1831" s="134">
        <v>1.782</v>
      </c>
      <c r="AO1831" s="134">
        <v>0.21299999999999999</v>
      </c>
      <c r="AP1831" s="134">
        <v>0.5</v>
      </c>
      <c r="AQ1831" s="134">
        <v>6.75</v>
      </c>
      <c r="AR1831" s="134">
        <v>6.75</v>
      </c>
      <c r="AS1831" s="134">
        <v>1.6E-2</v>
      </c>
      <c r="AT1831" s="133" t="s">
        <v>9573</v>
      </c>
      <c r="AU1831" s="133" t="s">
        <v>1758</v>
      </c>
      <c r="AV1831" s="133" t="s">
        <v>9603</v>
      </c>
      <c r="AW1831" s="133" t="s">
        <v>9630</v>
      </c>
    </row>
    <row r="1832" spans="1:49" x14ac:dyDescent="0.25">
      <c r="A1832" s="80" t="s">
        <v>1800</v>
      </c>
      <c r="B1832" s="80" t="s">
        <v>1816</v>
      </c>
      <c r="C1832" s="80" t="s">
        <v>10540</v>
      </c>
      <c r="D1832" s="80" t="s">
        <v>10541</v>
      </c>
      <c r="E1832" s="80" t="s">
        <v>1767</v>
      </c>
      <c r="F1832" s="80" t="s">
        <v>10542</v>
      </c>
      <c r="G1832" s="80" t="s">
        <v>9785</v>
      </c>
      <c r="H1832" s="80" t="s">
        <v>10543</v>
      </c>
      <c r="I1832" s="80" t="s">
        <v>5377</v>
      </c>
      <c r="K1832" s="80" t="s">
        <v>12342</v>
      </c>
      <c r="L1832" s="80" t="s">
        <v>12317</v>
      </c>
      <c r="M1832" s="80" t="s">
        <v>12916</v>
      </c>
      <c r="N1832" s="80" t="s">
        <v>12914</v>
      </c>
      <c r="O1832" s="80" t="s">
        <v>3825</v>
      </c>
      <c r="P1832" s="80" t="s">
        <v>1</v>
      </c>
      <c r="Q1832" s="80" t="s">
        <v>5374</v>
      </c>
      <c r="R1832" s="80" t="s">
        <v>12917</v>
      </c>
      <c r="S1832" s="80" t="s">
        <v>1759</v>
      </c>
      <c r="T1832" s="80" t="s">
        <v>1759</v>
      </c>
      <c r="U1832" s="110">
        <v>800.25</v>
      </c>
      <c r="V1832" s="110">
        <v>400.125</v>
      </c>
      <c r="W1832" s="91">
        <v>200.0625</v>
      </c>
      <c r="X1832" s="91">
        <v>200.0625</v>
      </c>
      <c r="Y1832" s="110" t="s">
        <v>7087</v>
      </c>
      <c r="Z1832" s="110" t="s">
        <v>1</v>
      </c>
      <c r="AB1832" s="133" t="s">
        <v>13159</v>
      </c>
      <c r="AC1832" s="133" t="s">
        <v>13159</v>
      </c>
      <c r="AD1832" s="133" t="s">
        <v>1759</v>
      </c>
      <c r="AE1832" s="79">
        <v>1</v>
      </c>
      <c r="AF1832" s="79" t="s">
        <v>15798</v>
      </c>
      <c r="AG1832" s="134"/>
      <c r="AH1832" s="134"/>
      <c r="AI1832" s="134"/>
      <c r="AJ1832" s="134"/>
      <c r="AK1832" s="134">
        <v>48.314999999999998</v>
      </c>
      <c r="AL1832" s="134">
        <v>16.22</v>
      </c>
      <c r="AM1832" s="134">
        <v>9.5950000000000006</v>
      </c>
      <c r="AN1832" s="134">
        <v>34.598999999999997</v>
      </c>
      <c r="AO1832" s="134">
        <v>4.351</v>
      </c>
      <c r="AP1832" s="134">
        <v>20.25</v>
      </c>
      <c r="AQ1832" s="134">
        <v>15.75</v>
      </c>
      <c r="AR1832" s="134">
        <v>58</v>
      </c>
      <c r="AS1832" s="134"/>
      <c r="AT1832" s="133" t="s">
        <v>1764</v>
      </c>
      <c r="AU1832" s="133" t="s">
        <v>1769</v>
      </c>
      <c r="AV1832" s="133" t="s">
        <v>9603</v>
      </c>
      <c r="AW1832" s="133" t="s">
        <v>9630</v>
      </c>
    </row>
    <row r="1833" spans="1:49" x14ac:dyDescent="0.25">
      <c r="A1833" s="80" t="s">
        <v>1776</v>
      </c>
      <c r="B1833" s="80" t="s">
        <v>1803</v>
      </c>
      <c r="C1833" s="80" t="s">
        <v>10578</v>
      </c>
      <c r="D1833" s="80" t="s">
        <v>10579</v>
      </c>
      <c r="E1833" s="80" t="s">
        <v>1767</v>
      </c>
      <c r="F1833" s="80" t="s">
        <v>9920</v>
      </c>
      <c r="G1833" s="80" t="s">
        <v>9677</v>
      </c>
      <c r="H1833" s="80" t="s">
        <v>9921</v>
      </c>
      <c r="I1833" s="80" t="s">
        <v>5377</v>
      </c>
      <c r="K1833" s="80" t="s">
        <v>13952</v>
      </c>
      <c r="L1833" s="80" t="s">
        <v>13236</v>
      </c>
      <c r="M1833" s="80" t="s">
        <v>13237</v>
      </c>
      <c r="N1833" s="80" t="s">
        <v>14120</v>
      </c>
      <c r="O1833" s="80" t="s">
        <v>3523</v>
      </c>
      <c r="P1833" s="80" t="s">
        <v>1</v>
      </c>
      <c r="Q1833" s="80" t="s">
        <v>5374</v>
      </c>
      <c r="R1833" s="80" t="s">
        <v>14127</v>
      </c>
      <c r="S1833" s="80" t="s">
        <v>1760</v>
      </c>
      <c r="T1833" s="80" t="s">
        <v>1757</v>
      </c>
      <c r="U1833" s="110">
        <v>6.2</v>
      </c>
      <c r="V1833" s="110">
        <v>37.200000000000003</v>
      </c>
      <c r="W1833" s="91">
        <v>1.55</v>
      </c>
      <c r="X1833" s="91">
        <v>18.600000000000001</v>
      </c>
      <c r="Y1833" s="110" t="s">
        <v>7087</v>
      </c>
      <c r="Z1833" s="110" t="s">
        <v>1</v>
      </c>
      <c r="AB1833" s="133" t="s">
        <v>14537</v>
      </c>
      <c r="AC1833" s="133" t="s">
        <v>14537</v>
      </c>
      <c r="AD1833" s="133" t="s">
        <v>1759</v>
      </c>
      <c r="AE1833" s="79">
        <v>12</v>
      </c>
      <c r="AF1833" s="79" t="s">
        <v>11145</v>
      </c>
      <c r="AG1833" s="134">
        <v>0.75</v>
      </c>
      <c r="AH1833" s="134">
        <v>8.875</v>
      </c>
      <c r="AI1833" s="134">
        <v>8.875</v>
      </c>
      <c r="AJ1833" s="134">
        <v>0.22500000000000001</v>
      </c>
      <c r="AK1833" s="134">
        <v>9.2200000000000006</v>
      </c>
      <c r="AL1833" s="134">
        <v>7.97</v>
      </c>
      <c r="AM1833" s="134">
        <v>9.44</v>
      </c>
      <c r="AN1833" s="134">
        <v>3.1</v>
      </c>
      <c r="AO1833" s="134">
        <v>0.40100000000000002</v>
      </c>
      <c r="AP1833" s="134">
        <v>0.5</v>
      </c>
      <c r="AQ1833" s="134">
        <v>8.75</v>
      </c>
      <c r="AR1833" s="134">
        <v>8.75</v>
      </c>
      <c r="AS1833" s="134">
        <v>0.03</v>
      </c>
      <c r="AT1833" s="133" t="s">
        <v>1761</v>
      </c>
      <c r="AU1833" s="133" t="s">
        <v>7065</v>
      </c>
      <c r="AV1833" s="133" t="s">
        <v>9603</v>
      </c>
      <c r="AW1833" s="133" t="s">
        <v>9630</v>
      </c>
    </row>
    <row r="1834" spans="1:49" x14ac:dyDescent="0.25">
      <c r="A1834" s="80" t="s">
        <v>1800</v>
      </c>
      <c r="B1834" s="80" t="s">
        <v>1816</v>
      </c>
      <c r="C1834" s="80" t="s">
        <v>10231</v>
      </c>
      <c r="D1834" s="80" t="s">
        <v>10232</v>
      </c>
      <c r="E1834" s="80" t="s">
        <v>1767</v>
      </c>
      <c r="F1834" s="80" t="s">
        <v>9743</v>
      </c>
      <c r="G1834" s="80" t="s">
        <v>9744</v>
      </c>
      <c r="H1834" s="80" t="s">
        <v>9732</v>
      </c>
      <c r="I1834" s="80" t="s">
        <v>5377</v>
      </c>
      <c r="K1834" s="80" t="s">
        <v>12342</v>
      </c>
      <c r="L1834" s="80" t="s">
        <v>12318</v>
      </c>
      <c r="M1834" s="80" t="s">
        <v>12918</v>
      </c>
      <c r="N1834" s="80" t="s">
        <v>12914</v>
      </c>
      <c r="O1834" s="80" t="s">
        <v>3537</v>
      </c>
      <c r="P1834" s="80" t="s">
        <v>14128</v>
      </c>
      <c r="Q1834" s="80" t="s">
        <v>5374</v>
      </c>
      <c r="R1834" s="80" t="s">
        <v>12919</v>
      </c>
      <c r="S1834" s="80" t="s">
        <v>1765</v>
      </c>
      <c r="T1834" s="80" t="s">
        <v>1757</v>
      </c>
      <c r="U1834" s="110">
        <v>5.05</v>
      </c>
      <c r="V1834" s="110">
        <v>30.3</v>
      </c>
      <c r="W1834" s="91">
        <v>1.2625</v>
      </c>
      <c r="X1834" s="91">
        <v>15.15</v>
      </c>
      <c r="Y1834" s="110" t="s">
        <v>7087</v>
      </c>
      <c r="Z1834" s="110" t="s">
        <v>1</v>
      </c>
      <c r="AB1834" s="133" t="s">
        <v>13160</v>
      </c>
      <c r="AC1834" s="133" t="s">
        <v>13160</v>
      </c>
      <c r="AD1834" s="133" t="s">
        <v>1759</v>
      </c>
      <c r="AE1834" s="79">
        <v>12</v>
      </c>
      <c r="AF1834" s="79" t="s">
        <v>11127</v>
      </c>
      <c r="AG1834" s="134">
        <v>0.625</v>
      </c>
      <c r="AH1834" s="134">
        <v>5</v>
      </c>
      <c r="AI1834" s="134">
        <v>5</v>
      </c>
      <c r="AJ1834" s="134">
        <v>0.09</v>
      </c>
      <c r="AK1834" s="134">
        <v>10.125</v>
      </c>
      <c r="AL1834" s="134">
        <v>5.375</v>
      </c>
      <c r="AM1834" s="134">
        <v>5.5</v>
      </c>
      <c r="AN1834" s="134">
        <v>1.25</v>
      </c>
      <c r="AO1834" s="134">
        <v>0.17299999999999999</v>
      </c>
      <c r="AP1834" s="134">
        <v>5.5E-2</v>
      </c>
      <c r="AQ1834" s="134">
        <v>10</v>
      </c>
      <c r="AR1834" s="134">
        <v>10</v>
      </c>
      <c r="AS1834" s="134">
        <v>6.0000000000000001E-3</v>
      </c>
      <c r="AT1834" s="133" t="s">
        <v>1768</v>
      </c>
      <c r="AU1834" s="133" t="s">
        <v>1760</v>
      </c>
      <c r="AV1834" s="133" t="s">
        <v>9601</v>
      </c>
      <c r="AW1834" s="133" t="s">
        <v>9630</v>
      </c>
    </row>
    <row r="1835" spans="1:49" x14ac:dyDescent="0.25">
      <c r="A1835" s="80" t="s">
        <v>1776</v>
      </c>
      <c r="B1835" s="80" t="s">
        <v>1803</v>
      </c>
      <c r="C1835" s="80" t="s">
        <v>10600</v>
      </c>
      <c r="D1835" s="80" t="s">
        <v>10601</v>
      </c>
      <c r="E1835" s="80" t="s">
        <v>1811</v>
      </c>
      <c r="F1835" s="80" t="s">
        <v>10602</v>
      </c>
      <c r="G1835" s="80" t="s">
        <v>9685</v>
      </c>
      <c r="H1835" s="80" t="s">
        <v>10603</v>
      </c>
      <c r="I1835" s="80" t="s">
        <v>5376</v>
      </c>
      <c r="K1835" s="80" t="s">
        <v>13952</v>
      </c>
      <c r="L1835" s="80" t="s">
        <v>13238</v>
      </c>
      <c r="M1835" s="80" t="s">
        <v>13239</v>
      </c>
      <c r="N1835" s="80" t="s">
        <v>14120</v>
      </c>
      <c r="O1835" s="80" t="s">
        <v>3859</v>
      </c>
      <c r="P1835" s="80" t="s">
        <v>1</v>
      </c>
      <c r="Q1835" s="80" t="s">
        <v>5374</v>
      </c>
      <c r="R1835" s="80" t="s">
        <v>14129</v>
      </c>
      <c r="S1835" s="80" t="s">
        <v>1760</v>
      </c>
      <c r="T1835" s="80" t="s">
        <v>1757</v>
      </c>
      <c r="U1835" s="110">
        <v>8.9</v>
      </c>
      <c r="V1835" s="110">
        <v>53.4</v>
      </c>
      <c r="W1835" s="91">
        <v>3.1150000000000002</v>
      </c>
      <c r="X1835" s="91">
        <v>37.380000000000003</v>
      </c>
      <c r="Y1835" s="110" t="s">
        <v>7087</v>
      </c>
      <c r="Z1835" s="110" t="s">
        <v>1</v>
      </c>
      <c r="AB1835" s="133" t="s">
        <v>14538</v>
      </c>
      <c r="AC1835" s="133" t="s">
        <v>14538</v>
      </c>
      <c r="AD1835" s="133" t="s">
        <v>1759</v>
      </c>
      <c r="AE1835" s="79">
        <v>12</v>
      </c>
      <c r="AF1835" s="79" t="s">
        <v>11315</v>
      </c>
      <c r="AG1835" s="134">
        <v>1.25</v>
      </c>
      <c r="AH1835" s="134">
        <v>12.125</v>
      </c>
      <c r="AI1835" s="134">
        <v>9.25</v>
      </c>
      <c r="AJ1835" s="134">
        <v>0.438</v>
      </c>
      <c r="AK1835" s="134">
        <v>14</v>
      </c>
      <c r="AL1835" s="134">
        <v>12.563000000000001</v>
      </c>
      <c r="AM1835" s="134">
        <v>10.125</v>
      </c>
      <c r="AN1835" s="134">
        <v>6.1159999999999997</v>
      </c>
      <c r="AO1835" s="134">
        <v>1.0309999999999999</v>
      </c>
      <c r="AP1835" s="134">
        <v>1</v>
      </c>
      <c r="AQ1835" s="134">
        <v>12</v>
      </c>
      <c r="AR1835" s="134">
        <v>9.25</v>
      </c>
      <c r="AS1835" s="134">
        <v>6.9000000000000006E-2</v>
      </c>
      <c r="AT1835" s="133" t="s">
        <v>7075</v>
      </c>
      <c r="AU1835" s="133" t="s">
        <v>1764</v>
      </c>
      <c r="AV1835" s="133" t="s">
        <v>9603</v>
      </c>
      <c r="AW1835" s="133" t="s">
        <v>9630</v>
      </c>
    </row>
    <row r="1836" spans="1:49" x14ac:dyDescent="0.25">
      <c r="A1836" s="80" t="s">
        <v>1800</v>
      </c>
      <c r="B1836" s="80" t="s">
        <v>1816</v>
      </c>
      <c r="C1836" s="80" t="s">
        <v>10229</v>
      </c>
      <c r="D1836" s="80" t="s">
        <v>10230</v>
      </c>
      <c r="E1836" s="80" t="s">
        <v>1767</v>
      </c>
      <c r="F1836" s="80" t="s">
        <v>9731</v>
      </c>
      <c r="G1836" s="80" t="s">
        <v>9668</v>
      </c>
      <c r="H1836" s="80" t="s">
        <v>9732</v>
      </c>
      <c r="I1836" s="80" t="s">
        <v>5377</v>
      </c>
      <c r="K1836" s="80" t="s">
        <v>12342</v>
      </c>
      <c r="L1836" s="80" t="s">
        <v>12319</v>
      </c>
      <c r="M1836" s="80" t="s">
        <v>12920</v>
      </c>
      <c r="N1836" s="80" t="s">
        <v>12914</v>
      </c>
      <c r="O1836" s="80" t="s">
        <v>3547</v>
      </c>
      <c r="P1836" s="80" t="s">
        <v>14130</v>
      </c>
      <c r="Q1836" s="80" t="s">
        <v>5374</v>
      </c>
      <c r="R1836" s="80" t="s">
        <v>12921</v>
      </c>
      <c r="S1836" s="80" t="s">
        <v>1765</v>
      </c>
      <c r="T1836" s="80" t="s">
        <v>1757</v>
      </c>
      <c r="U1836" s="110">
        <v>6.2</v>
      </c>
      <c r="V1836" s="110">
        <v>37.200000000000003</v>
      </c>
      <c r="W1836" s="91">
        <v>1.55</v>
      </c>
      <c r="X1836" s="91">
        <v>18.600000000000001</v>
      </c>
      <c r="Y1836" s="110" t="s">
        <v>7087</v>
      </c>
      <c r="Z1836" s="110" t="s">
        <v>1</v>
      </c>
      <c r="AB1836" s="133" t="s">
        <v>13161</v>
      </c>
      <c r="AC1836" s="133" t="s">
        <v>13161</v>
      </c>
      <c r="AD1836" s="133" t="s">
        <v>1759</v>
      </c>
      <c r="AE1836" s="79">
        <v>12</v>
      </c>
      <c r="AF1836" s="79" t="s">
        <v>11113</v>
      </c>
      <c r="AG1836" s="134">
        <v>0.625</v>
      </c>
      <c r="AH1836" s="134">
        <v>6.5</v>
      </c>
      <c r="AI1836" s="134">
        <v>6.5</v>
      </c>
      <c r="AJ1836" s="134">
        <v>0.13900000000000001</v>
      </c>
      <c r="AK1836" s="134">
        <v>10.845000000000001</v>
      </c>
      <c r="AL1836" s="134">
        <v>6.8449999999999998</v>
      </c>
      <c r="AM1836" s="134">
        <v>6.8150000000000004</v>
      </c>
      <c r="AN1836" s="134">
        <v>1.9610000000000001</v>
      </c>
      <c r="AO1836" s="134">
        <v>0.29299999999999998</v>
      </c>
      <c r="AP1836" s="134">
        <v>5.5E-2</v>
      </c>
      <c r="AQ1836" s="134">
        <v>12.875</v>
      </c>
      <c r="AR1836" s="134">
        <v>12.75</v>
      </c>
      <c r="AS1836" s="134">
        <v>8.9999999999999993E-3</v>
      </c>
      <c r="AT1836" s="133" t="s">
        <v>1761</v>
      </c>
      <c r="AU1836" s="133" t="s">
        <v>7077</v>
      </c>
      <c r="AV1836" s="133" t="s">
        <v>9601</v>
      </c>
      <c r="AW1836" s="133" t="s">
        <v>9630</v>
      </c>
    </row>
    <row r="1837" spans="1:49" x14ac:dyDescent="0.25">
      <c r="A1837" s="80" t="s">
        <v>1776</v>
      </c>
      <c r="B1837" s="80" t="s">
        <v>1803</v>
      </c>
      <c r="C1837" s="80" t="s">
        <v>9697</v>
      </c>
      <c r="D1837" s="80" t="s">
        <v>9698</v>
      </c>
      <c r="E1837" s="80" t="s">
        <v>1767</v>
      </c>
      <c r="F1837" s="80" t="s">
        <v>9699</v>
      </c>
      <c r="G1837" s="80" t="s">
        <v>9700</v>
      </c>
      <c r="H1837" s="80" t="s">
        <v>9701</v>
      </c>
      <c r="I1837" s="80" t="s">
        <v>5377</v>
      </c>
      <c r="K1837" s="80" t="s">
        <v>13952</v>
      </c>
      <c r="L1837" s="80" t="s">
        <v>13240</v>
      </c>
      <c r="M1837" s="80" t="s">
        <v>13241</v>
      </c>
      <c r="N1837" s="80" t="s">
        <v>14120</v>
      </c>
      <c r="O1837" s="80" t="s">
        <v>3860</v>
      </c>
      <c r="P1837" s="80" t="s">
        <v>1</v>
      </c>
      <c r="Q1837" s="80" t="s">
        <v>5374</v>
      </c>
      <c r="R1837" s="80" t="s">
        <v>14131</v>
      </c>
      <c r="S1837" s="80" t="s">
        <v>1759</v>
      </c>
      <c r="T1837" s="80" t="s">
        <v>1757</v>
      </c>
      <c r="U1837" s="110">
        <v>9.6</v>
      </c>
      <c r="V1837" s="110">
        <v>57.6</v>
      </c>
      <c r="W1837" s="91">
        <v>2.4</v>
      </c>
      <c r="X1837" s="91">
        <v>28.8</v>
      </c>
      <c r="Y1837" s="110" t="s">
        <v>7087</v>
      </c>
      <c r="Z1837" s="110" t="s">
        <v>1</v>
      </c>
      <c r="AB1837" s="133" t="s">
        <v>14539</v>
      </c>
      <c r="AC1837" s="133" t="s">
        <v>14539</v>
      </c>
      <c r="AD1837" s="133" t="s">
        <v>1759</v>
      </c>
      <c r="AE1837" s="79">
        <v>12</v>
      </c>
      <c r="AF1837" s="79" t="s">
        <v>11152</v>
      </c>
      <c r="AG1837" s="134">
        <v>0.875</v>
      </c>
      <c r="AH1837" s="134">
        <v>7.5</v>
      </c>
      <c r="AI1837" s="134">
        <v>14.5</v>
      </c>
      <c r="AJ1837" s="134">
        <v>0.215</v>
      </c>
      <c r="AK1837" s="134">
        <v>14.824999999999999</v>
      </c>
      <c r="AL1837" s="134">
        <v>8.4499999999999993</v>
      </c>
      <c r="AM1837" s="134">
        <v>9.0250000000000004</v>
      </c>
      <c r="AN1837" s="134">
        <v>3.17</v>
      </c>
      <c r="AO1837" s="134">
        <v>0.65400000000000003</v>
      </c>
      <c r="AP1837" s="134">
        <v>0.1</v>
      </c>
      <c r="AQ1837" s="134">
        <v>54</v>
      </c>
      <c r="AR1837" s="134">
        <v>96</v>
      </c>
      <c r="AS1837" s="134"/>
      <c r="AT1837" s="133" t="s">
        <v>7070</v>
      </c>
      <c r="AU1837" s="133" t="s">
        <v>7065</v>
      </c>
      <c r="AV1837" s="133" t="s">
        <v>9601</v>
      </c>
      <c r="AW1837" s="133" t="s">
        <v>9630</v>
      </c>
    </row>
    <row r="1838" spans="1:49" x14ac:dyDescent="0.25">
      <c r="A1838" s="80" t="s">
        <v>1800</v>
      </c>
      <c r="B1838" s="80" t="s">
        <v>1816</v>
      </c>
      <c r="C1838" s="80" t="s">
        <v>10227</v>
      </c>
      <c r="D1838" s="80" t="s">
        <v>10228</v>
      </c>
      <c r="E1838" s="80" t="s">
        <v>1767</v>
      </c>
      <c r="F1838" s="80" t="s">
        <v>9694</v>
      </c>
      <c r="G1838" s="80" t="s">
        <v>9695</v>
      </c>
      <c r="H1838" s="80" t="s">
        <v>9696</v>
      </c>
      <c r="I1838" s="80" t="s">
        <v>5377</v>
      </c>
      <c r="K1838" s="80" t="s">
        <v>12342</v>
      </c>
      <c r="L1838" s="80" t="s">
        <v>12320</v>
      </c>
      <c r="M1838" s="80" t="s">
        <v>12922</v>
      </c>
      <c r="N1838" s="80" t="s">
        <v>12914</v>
      </c>
      <c r="O1838" s="80" t="s">
        <v>3527</v>
      </c>
      <c r="P1838" s="80" t="s">
        <v>14132</v>
      </c>
      <c r="Q1838" s="80" t="s">
        <v>5374</v>
      </c>
      <c r="R1838" s="80" t="s">
        <v>12923</v>
      </c>
      <c r="S1838" s="80" t="s">
        <v>1760</v>
      </c>
      <c r="T1838" s="80" t="s">
        <v>1757</v>
      </c>
      <c r="U1838" s="110">
        <v>5</v>
      </c>
      <c r="V1838" s="110">
        <v>30</v>
      </c>
      <c r="W1838" s="91">
        <v>1.25</v>
      </c>
      <c r="X1838" s="91">
        <v>15</v>
      </c>
      <c r="Y1838" s="110" t="s">
        <v>7087</v>
      </c>
      <c r="Z1838" s="110" t="s">
        <v>1</v>
      </c>
      <c r="AB1838" s="133" t="s">
        <v>13162</v>
      </c>
      <c r="AC1838" s="133" t="s">
        <v>13162</v>
      </c>
      <c r="AD1838" s="133" t="s">
        <v>1759</v>
      </c>
      <c r="AE1838" s="79">
        <v>12</v>
      </c>
      <c r="AF1838" s="79" t="s">
        <v>11091</v>
      </c>
      <c r="AG1838" s="134">
        <v>0.625</v>
      </c>
      <c r="AH1838" s="134">
        <v>6.875</v>
      </c>
      <c r="AI1838" s="134">
        <v>6.875</v>
      </c>
      <c r="AJ1838" s="134">
        <v>0.13100000000000001</v>
      </c>
      <c r="AK1838" s="134">
        <v>7.22</v>
      </c>
      <c r="AL1838" s="134">
        <v>6.8449999999999998</v>
      </c>
      <c r="AM1838" s="134">
        <v>7.44</v>
      </c>
      <c r="AN1838" s="134">
        <v>1.782</v>
      </c>
      <c r="AO1838" s="134">
        <v>0.21299999999999999</v>
      </c>
      <c r="AP1838" s="134">
        <v>0.5</v>
      </c>
      <c r="AQ1838" s="134">
        <v>6.75</v>
      </c>
      <c r="AR1838" s="134">
        <v>6.75</v>
      </c>
      <c r="AS1838" s="134">
        <v>1.6E-2</v>
      </c>
      <c r="AT1838" s="133" t="s">
        <v>9573</v>
      </c>
      <c r="AU1838" s="133" t="s">
        <v>1758</v>
      </c>
      <c r="AV1838" s="133" t="s">
        <v>9603</v>
      </c>
      <c r="AW1838" s="133" t="s">
        <v>9630</v>
      </c>
    </row>
    <row r="1839" spans="1:49" x14ac:dyDescent="0.25">
      <c r="A1839" s="80" t="s">
        <v>1776</v>
      </c>
      <c r="B1839" s="80" t="s">
        <v>1803</v>
      </c>
      <c r="C1839" s="80" t="s">
        <v>10621</v>
      </c>
      <c r="D1839" s="80" t="s">
        <v>10622</v>
      </c>
      <c r="E1839" s="80" t="s">
        <v>1811</v>
      </c>
      <c r="F1839" s="80" t="s">
        <v>10623</v>
      </c>
      <c r="G1839" s="80" t="s">
        <v>10250</v>
      </c>
      <c r="H1839" s="80" t="s">
        <v>9732</v>
      </c>
      <c r="I1839" s="80" t="s">
        <v>5377</v>
      </c>
      <c r="K1839" s="80" t="s">
        <v>13952</v>
      </c>
      <c r="L1839" s="80" t="s">
        <v>13242</v>
      </c>
      <c r="M1839" s="80" t="s">
        <v>13243</v>
      </c>
      <c r="N1839" s="80" t="s">
        <v>14120</v>
      </c>
      <c r="O1839" s="80" t="s">
        <v>3868</v>
      </c>
      <c r="P1839" s="80" t="s">
        <v>1</v>
      </c>
      <c r="Q1839" s="80" t="s">
        <v>5374</v>
      </c>
      <c r="R1839" s="80" t="s">
        <v>14133</v>
      </c>
      <c r="S1839" s="80" t="s">
        <v>1765</v>
      </c>
      <c r="T1839" s="80" t="s">
        <v>1757</v>
      </c>
      <c r="U1839" s="110">
        <v>8.3000000000000007</v>
      </c>
      <c r="V1839" s="110">
        <v>49.8</v>
      </c>
      <c r="W1839" s="91">
        <v>2.0750000000000002</v>
      </c>
      <c r="X1839" s="91">
        <v>24.9</v>
      </c>
      <c r="Y1839" s="110" t="s">
        <v>7087</v>
      </c>
      <c r="Z1839" s="110" t="s">
        <v>1</v>
      </c>
      <c r="AB1839" s="133" t="s">
        <v>14540</v>
      </c>
      <c r="AC1839" s="133" t="s">
        <v>14540</v>
      </c>
      <c r="AD1839" s="133" t="s">
        <v>1759</v>
      </c>
      <c r="AE1839" s="79">
        <v>12</v>
      </c>
      <c r="AF1839" s="79" t="s">
        <v>11325</v>
      </c>
      <c r="AG1839" s="134">
        <v>1</v>
      </c>
      <c r="AH1839" s="134">
        <v>4.25</v>
      </c>
      <c r="AI1839" s="134">
        <v>7.75</v>
      </c>
      <c r="AJ1839" s="134">
        <v>0.16900000000000001</v>
      </c>
      <c r="AK1839" s="134">
        <v>13.375</v>
      </c>
      <c r="AL1839" s="134">
        <v>8.75</v>
      </c>
      <c r="AM1839" s="134">
        <v>6</v>
      </c>
      <c r="AN1839" s="134">
        <v>2.3940000000000001</v>
      </c>
      <c r="AO1839" s="134">
        <v>0.40600000000000003</v>
      </c>
      <c r="AP1839" s="134">
        <v>0.01</v>
      </c>
      <c r="AQ1839" s="134">
        <v>11.75</v>
      </c>
      <c r="AR1839" s="134">
        <v>15.5</v>
      </c>
      <c r="AS1839" s="134">
        <v>1.2999999999999999E-2</v>
      </c>
      <c r="AT1839" s="133" t="s">
        <v>1771</v>
      </c>
      <c r="AU1839" s="133" t="s">
        <v>1760</v>
      </c>
      <c r="AV1839" s="133" t="s">
        <v>9601</v>
      </c>
      <c r="AW1839" s="133" t="s">
        <v>9630</v>
      </c>
    </row>
    <row r="1840" spans="1:49" x14ac:dyDescent="0.25">
      <c r="A1840" s="80" t="s">
        <v>1800</v>
      </c>
      <c r="B1840" s="80" t="s">
        <v>1816</v>
      </c>
      <c r="C1840" s="80" t="s">
        <v>10225</v>
      </c>
      <c r="D1840" s="80" t="s">
        <v>10226</v>
      </c>
      <c r="E1840" s="80" t="s">
        <v>1767</v>
      </c>
      <c r="F1840" s="80" t="s">
        <v>9920</v>
      </c>
      <c r="G1840" s="80" t="s">
        <v>9677</v>
      </c>
      <c r="H1840" s="80" t="s">
        <v>9921</v>
      </c>
      <c r="I1840" s="80" t="s">
        <v>5377</v>
      </c>
      <c r="K1840" s="80" t="s">
        <v>12342</v>
      </c>
      <c r="L1840" s="80" t="s">
        <v>12321</v>
      </c>
      <c r="M1840" s="80" t="s">
        <v>12924</v>
      </c>
      <c r="N1840" s="80" t="s">
        <v>12914</v>
      </c>
      <c r="O1840" s="80" t="s">
        <v>3523</v>
      </c>
      <c r="P1840" s="80" t="s">
        <v>14134</v>
      </c>
      <c r="Q1840" s="80" t="s">
        <v>5374</v>
      </c>
      <c r="R1840" s="80" t="s">
        <v>12925</v>
      </c>
      <c r="S1840" s="80" t="s">
        <v>1760</v>
      </c>
      <c r="T1840" s="80" t="s">
        <v>1757</v>
      </c>
      <c r="U1840" s="110">
        <v>6.2</v>
      </c>
      <c r="V1840" s="110">
        <v>37.200000000000003</v>
      </c>
      <c r="W1840" s="91">
        <v>1.55</v>
      </c>
      <c r="X1840" s="91">
        <v>18.600000000000001</v>
      </c>
      <c r="Y1840" s="110" t="s">
        <v>7087</v>
      </c>
      <c r="Z1840" s="110" t="s">
        <v>1</v>
      </c>
      <c r="AB1840" s="133" t="s">
        <v>13163</v>
      </c>
      <c r="AC1840" s="133" t="s">
        <v>13163</v>
      </c>
      <c r="AD1840" s="133" t="s">
        <v>1759</v>
      </c>
      <c r="AE1840" s="79">
        <v>12</v>
      </c>
      <c r="AF1840" s="79" t="s">
        <v>11145</v>
      </c>
      <c r="AG1840" s="134">
        <v>0.75</v>
      </c>
      <c r="AH1840" s="134">
        <v>8.875</v>
      </c>
      <c r="AI1840" s="134">
        <v>8.875</v>
      </c>
      <c r="AJ1840" s="134">
        <v>0.22500000000000001</v>
      </c>
      <c r="AK1840" s="134">
        <v>9.2200000000000006</v>
      </c>
      <c r="AL1840" s="134">
        <v>7.97</v>
      </c>
      <c r="AM1840" s="134">
        <v>9.44</v>
      </c>
      <c r="AN1840" s="134">
        <v>3.1</v>
      </c>
      <c r="AO1840" s="134">
        <v>0.40100000000000002</v>
      </c>
      <c r="AP1840" s="134">
        <v>0.5</v>
      </c>
      <c r="AQ1840" s="134">
        <v>8.75</v>
      </c>
      <c r="AR1840" s="134">
        <v>8.75</v>
      </c>
      <c r="AS1840" s="134">
        <v>0.03</v>
      </c>
      <c r="AT1840" s="133" t="s">
        <v>1761</v>
      </c>
      <c r="AU1840" s="133" t="s">
        <v>7065</v>
      </c>
      <c r="AV1840" s="133" t="s">
        <v>9603</v>
      </c>
      <c r="AW1840" s="133" t="s">
        <v>9630</v>
      </c>
    </row>
    <row r="1841" spans="1:49" x14ac:dyDescent="0.25">
      <c r="A1841" s="80" t="s">
        <v>1776</v>
      </c>
      <c r="B1841" s="80" t="s">
        <v>1803</v>
      </c>
      <c r="C1841" s="80" t="s">
        <v>10536</v>
      </c>
      <c r="D1841" s="80" t="s">
        <v>10537</v>
      </c>
      <c r="E1841" s="80" t="s">
        <v>1767</v>
      </c>
      <c r="F1841" s="80" t="s">
        <v>10538</v>
      </c>
      <c r="G1841" s="80" t="s">
        <v>9785</v>
      </c>
      <c r="H1841" s="80" t="s">
        <v>10539</v>
      </c>
      <c r="I1841" s="80" t="s">
        <v>5377</v>
      </c>
      <c r="K1841" s="80" t="s">
        <v>13952</v>
      </c>
      <c r="L1841" s="80" t="s">
        <v>13244</v>
      </c>
      <c r="M1841" s="80" t="s">
        <v>13245</v>
      </c>
      <c r="N1841" s="80" t="s">
        <v>14135</v>
      </c>
      <c r="O1841" s="80" t="s">
        <v>3822</v>
      </c>
      <c r="P1841" s="80" t="s">
        <v>1</v>
      </c>
      <c r="Q1841" s="80" t="s">
        <v>5374</v>
      </c>
      <c r="R1841" s="80" t="s">
        <v>14136</v>
      </c>
      <c r="S1841" s="80" t="s">
        <v>1759</v>
      </c>
      <c r="T1841" s="80" t="s">
        <v>1759</v>
      </c>
      <c r="U1841" s="110">
        <v>423.9</v>
      </c>
      <c r="V1841" s="110">
        <v>211.95</v>
      </c>
      <c r="W1841" s="91">
        <v>105.98</v>
      </c>
      <c r="X1841" s="91">
        <v>105.98</v>
      </c>
      <c r="Y1841" s="110" t="s">
        <v>7087</v>
      </c>
      <c r="Z1841" s="110" t="s">
        <v>1</v>
      </c>
      <c r="AB1841" s="133" t="s">
        <v>14541</v>
      </c>
      <c r="AC1841" s="133" t="s">
        <v>14541</v>
      </c>
      <c r="AD1841" s="133" t="s">
        <v>1759</v>
      </c>
      <c r="AE1841" s="79">
        <v>1</v>
      </c>
      <c r="AF1841" s="79" t="s">
        <v>15798</v>
      </c>
      <c r="AG1841" s="134"/>
      <c r="AH1841" s="134"/>
      <c r="AI1841" s="134"/>
      <c r="AJ1841" s="134"/>
      <c r="AK1841" s="134">
        <v>24.562999999999999</v>
      </c>
      <c r="AL1841" s="134">
        <v>15.563000000000001</v>
      </c>
      <c r="AM1841" s="134">
        <v>9.625</v>
      </c>
      <c r="AN1841" s="134">
        <v>13.44</v>
      </c>
      <c r="AO1841" s="134">
        <v>2.129</v>
      </c>
      <c r="AP1841" s="134"/>
      <c r="AQ1841" s="134"/>
      <c r="AR1841" s="134"/>
      <c r="AS1841" s="134"/>
      <c r="AT1841" s="133" t="s">
        <v>7065</v>
      </c>
      <c r="AU1841" s="133" t="s">
        <v>7065</v>
      </c>
      <c r="AV1841" s="133" t="s">
        <v>9603</v>
      </c>
      <c r="AW1841" s="133" t="s">
        <v>9630</v>
      </c>
    </row>
    <row r="1842" spans="1:49" x14ac:dyDescent="0.25">
      <c r="A1842" s="80" t="s">
        <v>1800</v>
      </c>
      <c r="B1842" s="80" t="s">
        <v>1816</v>
      </c>
      <c r="C1842" s="80" t="s">
        <v>11502</v>
      </c>
      <c r="D1842" s="80" t="s">
        <v>11586</v>
      </c>
      <c r="E1842" s="80" t="s">
        <v>1767</v>
      </c>
      <c r="F1842" s="80" t="s">
        <v>11611</v>
      </c>
      <c r="G1842" s="80" t="s">
        <v>9668</v>
      </c>
      <c r="H1842" s="80" t="s">
        <v>11612</v>
      </c>
      <c r="I1842" s="80" t="s">
        <v>5377</v>
      </c>
      <c r="K1842" s="80" t="s">
        <v>12342</v>
      </c>
      <c r="L1842" s="80" t="s">
        <v>12322</v>
      </c>
      <c r="M1842" s="80" t="s">
        <v>12927</v>
      </c>
      <c r="N1842" s="80" t="s">
        <v>12926</v>
      </c>
      <c r="O1842" s="80" t="s">
        <v>12928</v>
      </c>
      <c r="P1842" s="80" t="s">
        <v>14137</v>
      </c>
      <c r="Q1842" s="80" t="s">
        <v>5374</v>
      </c>
      <c r="R1842" s="80" t="s">
        <v>12929</v>
      </c>
      <c r="S1842" s="80" t="s">
        <v>1768</v>
      </c>
      <c r="T1842" s="80" t="s">
        <v>1767</v>
      </c>
      <c r="U1842" s="110">
        <v>8.1</v>
      </c>
      <c r="V1842" s="110">
        <v>40.5</v>
      </c>
      <c r="W1842" s="91">
        <v>2.0249999999999999</v>
      </c>
      <c r="X1842" s="91">
        <v>20.25</v>
      </c>
      <c r="Y1842" s="110" t="s">
        <v>7087</v>
      </c>
      <c r="Z1842" s="110" t="s">
        <v>1</v>
      </c>
      <c r="AB1842" s="133" t="s">
        <v>13164</v>
      </c>
      <c r="AC1842" s="133" t="s">
        <v>13164</v>
      </c>
      <c r="AD1842" s="133" t="s">
        <v>1759</v>
      </c>
      <c r="AE1842" s="79">
        <v>10</v>
      </c>
      <c r="AF1842" s="79" t="s">
        <v>12123</v>
      </c>
      <c r="AG1842" s="134">
        <v>1.125</v>
      </c>
      <c r="AH1842" s="134">
        <v>6.5</v>
      </c>
      <c r="AI1842" s="134">
        <v>6.5</v>
      </c>
      <c r="AJ1842" s="134">
        <v>0.309</v>
      </c>
      <c r="AK1842" s="134">
        <v>13.574999999999999</v>
      </c>
      <c r="AL1842" s="134">
        <v>8.9499999999999993</v>
      </c>
      <c r="AM1842" s="134">
        <v>7.0250000000000004</v>
      </c>
      <c r="AN1842" s="134">
        <v>3.58</v>
      </c>
      <c r="AO1842" s="134">
        <v>0.49399999999999999</v>
      </c>
      <c r="AP1842" s="134">
        <v>5.5E-2</v>
      </c>
      <c r="AQ1842" s="134">
        <v>12.875</v>
      </c>
      <c r="AR1842" s="134">
        <v>12.875</v>
      </c>
      <c r="AS1842" s="134">
        <v>0.01</v>
      </c>
      <c r="AT1842" s="133" t="s">
        <v>7070</v>
      </c>
      <c r="AU1842" s="133" t="s">
        <v>1758</v>
      </c>
      <c r="AV1842" s="133" t="s">
        <v>9601</v>
      </c>
      <c r="AW1842" s="133" t="s">
        <v>9630</v>
      </c>
    </row>
    <row r="1843" spans="1:49" x14ac:dyDescent="0.25">
      <c r="A1843" s="80" t="s">
        <v>1776</v>
      </c>
      <c r="B1843" s="80" t="s">
        <v>1803</v>
      </c>
      <c r="C1843" s="80" t="s">
        <v>14855</v>
      </c>
      <c r="D1843" s="80" t="s">
        <v>14856</v>
      </c>
      <c r="E1843" s="80" t="s">
        <v>1767</v>
      </c>
      <c r="F1843" s="80" t="s">
        <v>14857</v>
      </c>
      <c r="G1843" s="80" t="s">
        <v>9785</v>
      </c>
      <c r="H1843" s="80" t="s">
        <v>14858</v>
      </c>
      <c r="I1843" s="80" t="s">
        <v>5374</v>
      </c>
      <c r="K1843" s="80" t="s">
        <v>13952</v>
      </c>
      <c r="L1843" s="80" t="s">
        <v>13246</v>
      </c>
      <c r="M1843" s="80" t="s">
        <v>13247</v>
      </c>
      <c r="N1843" s="80" t="s">
        <v>14135</v>
      </c>
      <c r="O1843" s="80" t="s">
        <v>3822</v>
      </c>
      <c r="P1843" s="80" t="s">
        <v>1</v>
      </c>
      <c r="Q1843" s="80" t="s">
        <v>5374</v>
      </c>
      <c r="R1843" s="80" t="s">
        <v>14138</v>
      </c>
      <c r="S1843" s="80" t="s">
        <v>1759</v>
      </c>
      <c r="T1843" s="80" t="s">
        <v>1759</v>
      </c>
      <c r="U1843" s="110">
        <v>419.8</v>
      </c>
      <c r="V1843" s="110">
        <v>209.9</v>
      </c>
      <c r="W1843" s="91">
        <v>104.95</v>
      </c>
      <c r="X1843" s="91">
        <v>104.95</v>
      </c>
      <c r="Y1843" s="110" t="s">
        <v>7087</v>
      </c>
      <c r="Z1843" s="110" t="s">
        <v>1</v>
      </c>
      <c r="AB1843" s="133" t="s">
        <v>14542</v>
      </c>
      <c r="AC1843" s="133" t="s">
        <v>14542</v>
      </c>
      <c r="AD1843" s="133" t="s">
        <v>1759</v>
      </c>
      <c r="AE1843" s="79">
        <v>1</v>
      </c>
      <c r="AF1843" s="79" t="s">
        <v>15798</v>
      </c>
      <c r="AG1843" s="134"/>
      <c r="AH1843" s="134"/>
      <c r="AI1843" s="134"/>
      <c r="AJ1843" s="134"/>
      <c r="AK1843" s="134">
        <v>24.562999999999999</v>
      </c>
      <c r="AL1843" s="134">
        <v>15.563000000000001</v>
      </c>
      <c r="AM1843" s="134">
        <v>9.625</v>
      </c>
      <c r="AN1843" s="134">
        <v>7.17</v>
      </c>
      <c r="AO1843" s="134">
        <v>2.129</v>
      </c>
      <c r="AP1843" s="134"/>
      <c r="AQ1843" s="134"/>
      <c r="AR1843" s="134"/>
      <c r="AS1843" s="134"/>
      <c r="AT1843" s="133" t="s">
        <v>7065</v>
      </c>
      <c r="AU1843" s="133" t="s">
        <v>7065</v>
      </c>
      <c r="AV1843" s="133" t="s">
        <v>9603</v>
      </c>
      <c r="AW1843" s="133" t="s">
        <v>9630</v>
      </c>
    </row>
    <row r="1844" spans="1:49" x14ac:dyDescent="0.25">
      <c r="A1844" s="80" t="s">
        <v>1800</v>
      </c>
      <c r="B1844" s="80" t="s">
        <v>1816</v>
      </c>
      <c r="C1844" s="80" t="s">
        <v>11502</v>
      </c>
      <c r="D1844" s="80" t="s">
        <v>11586</v>
      </c>
      <c r="E1844" s="80" t="s">
        <v>1767</v>
      </c>
      <c r="F1844" s="80" t="s">
        <v>11611</v>
      </c>
      <c r="G1844" s="80" t="s">
        <v>9668</v>
      </c>
      <c r="H1844" s="80" t="s">
        <v>11612</v>
      </c>
      <c r="I1844" s="80" t="s">
        <v>5377</v>
      </c>
      <c r="K1844" s="80" t="s">
        <v>12342</v>
      </c>
      <c r="L1844" s="80" t="s">
        <v>12323</v>
      </c>
      <c r="M1844" s="80" t="s">
        <v>12930</v>
      </c>
      <c r="N1844" s="80" t="s">
        <v>12926</v>
      </c>
      <c r="O1844" s="80" t="s">
        <v>12931</v>
      </c>
      <c r="P1844" s="80" t="s">
        <v>14139</v>
      </c>
      <c r="Q1844" s="80" t="s">
        <v>5374</v>
      </c>
      <c r="R1844" s="80" t="s">
        <v>12932</v>
      </c>
      <c r="S1844" s="80" t="s">
        <v>1768</v>
      </c>
      <c r="T1844" s="80" t="s">
        <v>1767</v>
      </c>
      <c r="U1844" s="110">
        <v>8.1</v>
      </c>
      <c r="V1844" s="110">
        <v>40.5</v>
      </c>
      <c r="W1844" s="91">
        <v>2.0249999999999999</v>
      </c>
      <c r="X1844" s="91">
        <v>20.25</v>
      </c>
      <c r="Y1844" s="110" t="s">
        <v>7087</v>
      </c>
      <c r="Z1844" s="110" t="s">
        <v>1</v>
      </c>
      <c r="AB1844" s="133" t="s">
        <v>13165</v>
      </c>
      <c r="AC1844" s="133" t="s">
        <v>13165</v>
      </c>
      <c r="AD1844" s="133" t="s">
        <v>1759</v>
      </c>
      <c r="AE1844" s="79">
        <v>10</v>
      </c>
      <c r="AF1844" s="79" t="s">
        <v>12123</v>
      </c>
      <c r="AG1844" s="134">
        <v>1.125</v>
      </c>
      <c r="AH1844" s="134">
        <v>6.5</v>
      </c>
      <c r="AI1844" s="134">
        <v>6.5</v>
      </c>
      <c r="AJ1844" s="134">
        <v>0.309</v>
      </c>
      <c r="AK1844" s="134">
        <v>13.574999999999999</v>
      </c>
      <c r="AL1844" s="134">
        <v>8.9499999999999993</v>
      </c>
      <c r="AM1844" s="134">
        <v>7.0250000000000004</v>
      </c>
      <c r="AN1844" s="134">
        <v>3.58</v>
      </c>
      <c r="AO1844" s="134">
        <v>0.49399999999999999</v>
      </c>
      <c r="AP1844" s="134">
        <v>5.5E-2</v>
      </c>
      <c r="AQ1844" s="134">
        <v>12.875</v>
      </c>
      <c r="AR1844" s="134">
        <v>12.875</v>
      </c>
      <c r="AS1844" s="134">
        <v>0.01</v>
      </c>
      <c r="AT1844" s="133" t="s">
        <v>7070</v>
      </c>
      <c r="AU1844" s="133" t="s">
        <v>1758</v>
      </c>
      <c r="AV1844" s="133" t="s">
        <v>9601</v>
      </c>
      <c r="AW1844" s="133" t="s">
        <v>9630</v>
      </c>
    </row>
    <row r="1845" spans="1:49" x14ac:dyDescent="0.25">
      <c r="A1845" s="80" t="s">
        <v>1776</v>
      </c>
      <c r="B1845" s="80" t="s">
        <v>1803</v>
      </c>
      <c r="C1845" s="80" t="s">
        <v>10540</v>
      </c>
      <c r="D1845" s="80" t="s">
        <v>10541</v>
      </c>
      <c r="E1845" s="80" t="s">
        <v>1767</v>
      </c>
      <c r="F1845" s="80" t="s">
        <v>10542</v>
      </c>
      <c r="G1845" s="80" t="s">
        <v>9785</v>
      </c>
      <c r="H1845" s="80" t="s">
        <v>10543</v>
      </c>
      <c r="I1845" s="80" t="s">
        <v>5377</v>
      </c>
      <c r="K1845" s="80" t="s">
        <v>13952</v>
      </c>
      <c r="L1845" s="80" t="s">
        <v>13248</v>
      </c>
      <c r="M1845" s="80" t="s">
        <v>13249</v>
      </c>
      <c r="N1845" s="80" t="s">
        <v>14135</v>
      </c>
      <c r="O1845" s="80" t="s">
        <v>3825</v>
      </c>
      <c r="P1845" s="80" t="s">
        <v>1</v>
      </c>
      <c r="Q1845" s="80" t="s">
        <v>5374</v>
      </c>
      <c r="R1845" s="80" t="s">
        <v>14140</v>
      </c>
      <c r="S1845" s="80" t="s">
        <v>1759</v>
      </c>
      <c r="T1845" s="80" t="s">
        <v>1759</v>
      </c>
      <c r="U1845" s="110">
        <v>800.25</v>
      </c>
      <c r="V1845" s="110">
        <v>400.125</v>
      </c>
      <c r="W1845" s="91">
        <v>200.0625</v>
      </c>
      <c r="X1845" s="91">
        <v>200.0625</v>
      </c>
      <c r="Y1845" s="110" t="s">
        <v>7087</v>
      </c>
      <c r="Z1845" s="110" t="s">
        <v>1</v>
      </c>
      <c r="AB1845" s="133" t="s">
        <v>14543</v>
      </c>
      <c r="AC1845" s="133" t="s">
        <v>14543</v>
      </c>
      <c r="AD1845" s="133" t="s">
        <v>1759</v>
      </c>
      <c r="AE1845" s="79">
        <v>1</v>
      </c>
      <c r="AF1845" s="79" t="s">
        <v>15798</v>
      </c>
      <c r="AG1845" s="134"/>
      <c r="AH1845" s="134"/>
      <c r="AI1845" s="134"/>
      <c r="AJ1845" s="134"/>
      <c r="AK1845" s="134">
        <v>48.314999999999998</v>
      </c>
      <c r="AL1845" s="134">
        <v>16.22</v>
      </c>
      <c r="AM1845" s="134">
        <v>9.5950000000000006</v>
      </c>
      <c r="AN1845" s="134">
        <v>27.15</v>
      </c>
      <c r="AO1845" s="134">
        <v>4.351</v>
      </c>
      <c r="AP1845" s="134"/>
      <c r="AQ1845" s="134"/>
      <c r="AR1845" s="134"/>
      <c r="AS1845" s="134"/>
      <c r="AT1845" s="133" t="s">
        <v>1764</v>
      </c>
      <c r="AU1845" s="133" t="s">
        <v>1769</v>
      </c>
      <c r="AV1845" s="133" t="s">
        <v>9603</v>
      </c>
      <c r="AW1845" s="133" t="s">
        <v>9630</v>
      </c>
    </row>
    <row r="1846" spans="1:49" x14ac:dyDescent="0.25">
      <c r="A1846" s="80" t="s">
        <v>1800</v>
      </c>
      <c r="B1846" s="80" t="s">
        <v>1816</v>
      </c>
      <c r="C1846" s="80" t="s">
        <v>11502</v>
      </c>
      <c r="D1846" s="80" t="s">
        <v>11586</v>
      </c>
      <c r="E1846" s="80" t="s">
        <v>1767</v>
      </c>
      <c r="F1846" s="80" t="s">
        <v>11611</v>
      </c>
      <c r="G1846" s="80" t="s">
        <v>9668</v>
      </c>
      <c r="H1846" s="80" t="s">
        <v>11612</v>
      </c>
      <c r="I1846" s="80" t="s">
        <v>5377</v>
      </c>
      <c r="K1846" s="80" t="s">
        <v>12342</v>
      </c>
      <c r="L1846" s="80" t="s">
        <v>12324</v>
      </c>
      <c r="M1846" s="80" t="s">
        <v>12933</v>
      </c>
      <c r="N1846" s="80" t="s">
        <v>12926</v>
      </c>
      <c r="O1846" s="80" t="s">
        <v>12934</v>
      </c>
      <c r="P1846" s="80" t="s">
        <v>14141</v>
      </c>
      <c r="Q1846" s="80" t="s">
        <v>5374</v>
      </c>
      <c r="R1846" s="80" t="s">
        <v>12935</v>
      </c>
      <c r="S1846" s="80" t="s">
        <v>1768</v>
      </c>
      <c r="T1846" s="80" t="s">
        <v>1767</v>
      </c>
      <c r="U1846" s="110">
        <v>8.1</v>
      </c>
      <c r="V1846" s="110">
        <v>40.5</v>
      </c>
      <c r="W1846" s="91">
        <v>2.0249999999999999</v>
      </c>
      <c r="X1846" s="91">
        <v>20.25</v>
      </c>
      <c r="Y1846" s="110" t="s">
        <v>7087</v>
      </c>
      <c r="Z1846" s="110" t="s">
        <v>1</v>
      </c>
      <c r="AB1846" s="133" t="s">
        <v>13166</v>
      </c>
      <c r="AC1846" s="133" t="s">
        <v>13166</v>
      </c>
      <c r="AD1846" s="133" t="s">
        <v>1759</v>
      </c>
      <c r="AE1846" s="79">
        <v>10</v>
      </c>
      <c r="AF1846" s="79" t="s">
        <v>12123</v>
      </c>
      <c r="AG1846" s="134">
        <v>1.125</v>
      </c>
      <c r="AH1846" s="134">
        <v>6.5</v>
      </c>
      <c r="AI1846" s="134">
        <v>6.5</v>
      </c>
      <c r="AJ1846" s="134">
        <v>0.309</v>
      </c>
      <c r="AK1846" s="134">
        <v>13.574999999999999</v>
      </c>
      <c r="AL1846" s="134">
        <v>8.9499999999999993</v>
      </c>
      <c r="AM1846" s="134">
        <v>7.0250000000000004</v>
      </c>
      <c r="AN1846" s="134">
        <v>3.58</v>
      </c>
      <c r="AO1846" s="134">
        <v>0.49399999999999999</v>
      </c>
      <c r="AP1846" s="134">
        <v>5.5E-2</v>
      </c>
      <c r="AQ1846" s="134">
        <v>12.875</v>
      </c>
      <c r="AR1846" s="134">
        <v>12.875</v>
      </c>
      <c r="AS1846" s="134">
        <v>0.01</v>
      </c>
      <c r="AT1846" s="133" t="s">
        <v>7070</v>
      </c>
      <c r="AU1846" s="133" t="s">
        <v>1758</v>
      </c>
      <c r="AV1846" s="133" t="s">
        <v>9601</v>
      </c>
      <c r="AW1846" s="133" t="s">
        <v>9630</v>
      </c>
    </row>
    <row r="1847" spans="1:49" x14ac:dyDescent="0.25">
      <c r="A1847" s="80" t="s">
        <v>1776</v>
      </c>
      <c r="B1847" s="80" t="s">
        <v>1803</v>
      </c>
      <c r="C1847" s="80" t="s">
        <v>14859</v>
      </c>
      <c r="D1847" s="80" t="s">
        <v>14860</v>
      </c>
      <c r="E1847" s="80" t="s">
        <v>1767</v>
      </c>
      <c r="F1847" s="80" t="s">
        <v>14861</v>
      </c>
      <c r="G1847" s="80" t="s">
        <v>9785</v>
      </c>
      <c r="H1847" s="80" t="s">
        <v>14862</v>
      </c>
      <c r="I1847" s="80" t="s">
        <v>5374</v>
      </c>
      <c r="K1847" s="80" t="s">
        <v>13952</v>
      </c>
      <c r="L1847" s="80" t="s">
        <v>13250</v>
      </c>
      <c r="M1847" s="80" t="s">
        <v>13251</v>
      </c>
      <c r="N1847" s="80" t="s">
        <v>14135</v>
      </c>
      <c r="O1847" s="80" t="s">
        <v>3825</v>
      </c>
      <c r="P1847" s="80" t="s">
        <v>1</v>
      </c>
      <c r="Q1847" s="80" t="s">
        <v>5374</v>
      </c>
      <c r="R1847" s="80" t="s">
        <v>14142</v>
      </c>
      <c r="S1847" s="80" t="s">
        <v>1759</v>
      </c>
      <c r="T1847" s="80" t="s">
        <v>1759</v>
      </c>
      <c r="U1847" s="110">
        <v>770.3</v>
      </c>
      <c r="V1847" s="110">
        <v>385.15</v>
      </c>
      <c r="W1847" s="91">
        <v>192.57499999999999</v>
      </c>
      <c r="X1847" s="91">
        <v>192.57499999999999</v>
      </c>
      <c r="Y1847" s="110" t="s">
        <v>7087</v>
      </c>
      <c r="Z1847" s="110" t="s">
        <v>1</v>
      </c>
      <c r="AB1847" s="133" t="s">
        <v>14544</v>
      </c>
      <c r="AC1847" s="133" t="s">
        <v>14544</v>
      </c>
      <c r="AD1847" s="133" t="s">
        <v>1759</v>
      </c>
      <c r="AE1847" s="79">
        <v>1</v>
      </c>
      <c r="AF1847" s="79" t="s">
        <v>15798</v>
      </c>
      <c r="AG1847" s="134"/>
      <c r="AH1847" s="134"/>
      <c r="AI1847" s="134"/>
      <c r="AJ1847" s="134"/>
      <c r="AK1847" s="134">
        <v>48.314999999999998</v>
      </c>
      <c r="AL1847" s="134">
        <v>16.22</v>
      </c>
      <c r="AM1847" s="134">
        <v>9.5950000000000006</v>
      </c>
      <c r="AN1847" s="134">
        <v>25.58</v>
      </c>
      <c r="AO1847" s="134">
        <v>4.351</v>
      </c>
      <c r="AP1847" s="134"/>
      <c r="AQ1847" s="134"/>
      <c r="AR1847" s="134"/>
      <c r="AS1847" s="134"/>
      <c r="AT1847" s="133" t="s">
        <v>1764</v>
      </c>
      <c r="AU1847" s="133" t="s">
        <v>1769</v>
      </c>
      <c r="AV1847" s="133" t="s">
        <v>9603</v>
      </c>
      <c r="AW1847" s="133" t="s">
        <v>9630</v>
      </c>
    </row>
    <row r="1848" spans="1:49" x14ac:dyDescent="0.25">
      <c r="A1848" s="80" t="s">
        <v>1800</v>
      </c>
      <c r="B1848" s="80" t="s">
        <v>1816</v>
      </c>
      <c r="C1848" s="80" t="s">
        <v>11502</v>
      </c>
      <c r="D1848" s="80" t="s">
        <v>11586</v>
      </c>
      <c r="E1848" s="80" t="s">
        <v>1767</v>
      </c>
      <c r="F1848" s="80" t="s">
        <v>11611</v>
      </c>
      <c r="G1848" s="80" t="s">
        <v>9668</v>
      </c>
      <c r="H1848" s="80" t="s">
        <v>11612</v>
      </c>
      <c r="I1848" s="80" t="s">
        <v>5377</v>
      </c>
      <c r="K1848" s="80" t="s">
        <v>12342</v>
      </c>
      <c r="L1848" s="80" t="s">
        <v>12325</v>
      </c>
      <c r="M1848" s="80" t="s">
        <v>12936</v>
      </c>
      <c r="N1848" s="80" t="s">
        <v>12926</v>
      </c>
      <c r="O1848" s="80" t="s">
        <v>12937</v>
      </c>
      <c r="P1848" s="80" t="s">
        <v>14143</v>
      </c>
      <c r="Q1848" s="80" t="s">
        <v>5374</v>
      </c>
      <c r="R1848" s="80" t="s">
        <v>12938</v>
      </c>
      <c r="S1848" s="80" t="s">
        <v>1768</v>
      </c>
      <c r="T1848" s="80" t="s">
        <v>1767</v>
      </c>
      <c r="U1848" s="110">
        <v>8.1</v>
      </c>
      <c r="V1848" s="110">
        <v>40.5</v>
      </c>
      <c r="W1848" s="91">
        <v>2.0249999999999999</v>
      </c>
      <c r="X1848" s="91">
        <v>20.25</v>
      </c>
      <c r="Y1848" s="110" t="s">
        <v>7087</v>
      </c>
      <c r="Z1848" s="110" t="s">
        <v>1</v>
      </c>
      <c r="AB1848" s="133" t="s">
        <v>13167</v>
      </c>
      <c r="AC1848" s="133" t="s">
        <v>13167</v>
      </c>
      <c r="AD1848" s="133" t="s">
        <v>1759</v>
      </c>
      <c r="AE1848" s="79">
        <v>10</v>
      </c>
      <c r="AF1848" s="79" t="s">
        <v>12123</v>
      </c>
      <c r="AG1848" s="134">
        <v>1.125</v>
      </c>
      <c r="AH1848" s="134">
        <v>6.5</v>
      </c>
      <c r="AI1848" s="134">
        <v>6.5</v>
      </c>
      <c r="AJ1848" s="134">
        <v>0.309</v>
      </c>
      <c r="AK1848" s="134">
        <v>13.574999999999999</v>
      </c>
      <c r="AL1848" s="134">
        <v>8.9499999999999993</v>
      </c>
      <c r="AM1848" s="134">
        <v>7.0250000000000004</v>
      </c>
      <c r="AN1848" s="134">
        <v>3.58</v>
      </c>
      <c r="AO1848" s="134">
        <v>0.49399999999999999</v>
      </c>
      <c r="AP1848" s="134">
        <v>5.5E-2</v>
      </c>
      <c r="AQ1848" s="134">
        <v>12.875</v>
      </c>
      <c r="AR1848" s="134">
        <v>12.875</v>
      </c>
      <c r="AS1848" s="134">
        <v>0.01</v>
      </c>
      <c r="AT1848" s="133" t="s">
        <v>7070</v>
      </c>
      <c r="AU1848" s="133" t="s">
        <v>1758</v>
      </c>
      <c r="AV1848" s="133" t="s">
        <v>9601</v>
      </c>
      <c r="AW1848" s="133" t="s">
        <v>9630</v>
      </c>
    </row>
    <row r="1849" spans="1:49" x14ac:dyDescent="0.25">
      <c r="A1849" s="80" t="s">
        <v>1776</v>
      </c>
      <c r="B1849" s="80" t="s">
        <v>1803</v>
      </c>
      <c r="C1849" s="80" t="s">
        <v>10548</v>
      </c>
      <c r="D1849" s="80" t="s">
        <v>10549</v>
      </c>
      <c r="E1849" s="80" t="s">
        <v>1767</v>
      </c>
      <c r="F1849" s="80" t="s">
        <v>10550</v>
      </c>
      <c r="G1849" s="80" t="s">
        <v>9785</v>
      </c>
      <c r="H1849" s="80" t="s">
        <v>10551</v>
      </c>
      <c r="I1849" s="80" t="s">
        <v>5377</v>
      </c>
      <c r="K1849" s="80" t="s">
        <v>13952</v>
      </c>
      <c r="L1849" s="80" t="s">
        <v>13252</v>
      </c>
      <c r="M1849" s="80" t="s">
        <v>13253</v>
      </c>
      <c r="N1849" s="80" t="s">
        <v>14135</v>
      </c>
      <c r="O1849" s="80" t="s">
        <v>3822</v>
      </c>
      <c r="P1849" s="80" t="s">
        <v>1</v>
      </c>
      <c r="Q1849" s="80" t="s">
        <v>5374</v>
      </c>
      <c r="R1849" s="80" t="s">
        <v>14144</v>
      </c>
      <c r="S1849" s="80" t="s">
        <v>1759</v>
      </c>
      <c r="T1849" s="80" t="s">
        <v>1759</v>
      </c>
      <c r="U1849" s="110">
        <v>322</v>
      </c>
      <c r="V1849" s="110">
        <v>161</v>
      </c>
      <c r="W1849" s="91">
        <v>80.5</v>
      </c>
      <c r="X1849" s="91">
        <v>80.5</v>
      </c>
      <c r="Y1849" s="110" t="s">
        <v>7087</v>
      </c>
      <c r="Z1849" s="110" t="s">
        <v>1</v>
      </c>
      <c r="AB1849" s="133" t="s">
        <v>14545</v>
      </c>
      <c r="AC1849" s="133" t="s">
        <v>14545</v>
      </c>
      <c r="AD1849" s="133" t="s">
        <v>1759</v>
      </c>
      <c r="AE1849" s="79">
        <v>1</v>
      </c>
      <c r="AF1849" s="79" t="s">
        <v>15798</v>
      </c>
      <c r="AG1849" s="134"/>
      <c r="AH1849" s="134"/>
      <c r="AI1849" s="134"/>
      <c r="AJ1849" s="134"/>
      <c r="AK1849" s="134">
        <v>24.562999999999999</v>
      </c>
      <c r="AL1849" s="134">
        <v>15.563000000000001</v>
      </c>
      <c r="AM1849" s="134">
        <v>9.625</v>
      </c>
      <c r="AN1849" s="134">
        <v>9.6</v>
      </c>
      <c r="AO1849" s="134">
        <v>2.129</v>
      </c>
      <c r="AP1849" s="134"/>
      <c r="AQ1849" s="134"/>
      <c r="AR1849" s="134"/>
      <c r="AS1849" s="134"/>
      <c r="AT1849" s="133" t="s">
        <v>7065</v>
      </c>
      <c r="AU1849" s="133" t="s">
        <v>7065</v>
      </c>
      <c r="AV1849" s="133" t="s">
        <v>9603</v>
      </c>
      <c r="AW1849" s="133" t="s">
        <v>9630</v>
      </c>
    </row>
    <row r="1850" spans="1:49" x14ac:dyDescent="0.25">
      <c r="A1850" s="80" t="s">
        <v>1800</v>
      </c>
      <c r="B1850" s="80" t="s">
        <v>1813</v>
      </c>
      <c r="C1850" s="80" t="s">
        <v>12939</v>
      </c>
      <c r="D1850" s="80" t="s">
        <v>12940</v>
      </c>
      <c r="E1850" s="80" t="s">
        <v>7086</v>
      </c>
      <c r="F1850" s="80" t="s">
        <v>12941</v>
      </c>
      <c r="G1850" s="80" t="s">
        <v>9700</v>
      </c>
      <c r="H1850" s="80" t="s">
        <v>12942</v>
      </c>
      <c r="I1850" s="80" t="s">
        <v>5377</v>
      </c>
      <c r="K1850" s="80" t="s">
        <v>12342</v>
      </c>
      <c r="L1850" s="80" t="s">
        <v>12326</v>
      </c>
      <c r="M1850" s="80" t="s">
        <v>12944</v>
      </c>
      <c r="N1850" s="80" t="s">
        <v>3477</v>
      </c>
      <c r="O1850" s="80" t="s">
        <v>12943</v>
      </c>
      <c r="P1850" s="80" t="s">
        <v>14145</v>
      </c>
      <c r="Q1850" s="80" t="s">
        <v>5374</v>
      </c>
      <c r="R1850" s="80" t="s">
        <v>12945</v>
      </c>
      <c r="S1850" s="80" t="s">
        <v>1759</v>
      </c>
      <c r="T1850" s="80" t="s">
        <v>1757</v>
      </c>
      <c r="U1850" s="110">
        <v>6.55</v>
      </c>
      <c r="V1850" s="110">
        <v>39.299999999999997</v>
      </c>
      <c r="W1850" s="91">
        <v>1.8995</v>
      </c>
      <c r="X1850" s="91">
        <v>22.794</v>
      </c>
      <c r="Y1850" s="110" t="s">
        <v>14932</v>
      </c>
      <c r="Z1850" s="110" t="s">
        <v>1</v>
      </c>
      <c r="AB1850" s="133" t="s">
        <v>13168</v>
      </c>
      <c r="AC1850" s="133" t="s">
        <v>13169</v>
      </c>
      <c r="AD1850" s="133" t="s">
        <v>1764</v>
      </c>
      <c r="AE1850" s="79">
        <v>48</v>
      </c>
      <c r="AF1850" s="79" t="s">
        <v>13185</v>
      </c>
      <c r="AG1850" s="134">
        <v>0.59099999999999997</v>
      </c>
      <c r="AH1850" s="134">
        <v>8.6609999999999996</v>
      </c>
      <c r="AI1850" s="134">
        <v>11.811</v>
      </c>
      <c r="AJ1850" s="134">
        <v>0.29799999999999999</v>
      </c>
      <c r="AK1850" s="134">
        <v>5.1180000000000003</v>
      </c>
      <c r="AL1850" s="134">
        <v>8.8580000000000005</v>
      </c>
      <c r="AM1850" s="134">
        <v>12.007999999999999</v>
      </c>
      <c r="AN1850" s="134">
        <v>3.72</v>
      </c>
      <c r="AO1850" s="134">
        <v>0.315</v>
      </c>
      <c r="AP1850" s="134">
        <v>0.1</v>
      </c>
      <c r="AQ1850" s="134">
        <v>70</v>
      </c>
      <c r="AR1850" s="134">
        <v>52</v>
      </c>
      <c r="AS1850" s="134"/>
      <c r="AT1850" s="133" t="s">
        <v>7071</v>
      </c>
      <c r="AU1850" s="133" t="s">
        <v>1769</v>
      </c>
      <c r="AV1850" s="133" t="s">
        <v>9602</v>
      </c>
      <c r="AW1850" s="133" t="s">
        <v>9629</v>
      </c>
    </row>
    <row r="1851" spans="1:49" x14ac:dyDescent="0.25">
      <c r="A1851" s="80" t="s">
        <v>1776</v>
      </c>
      <c r="B1851" s="80" t="s">
        <v>1803</v>
      </c>
      <c r="C1851" s="80" t="s">
        <v>10557</v>
      </c>
      <c r="D1851" s="80" t="s">
        <v>10558</v>
      </c>
      <c r="E1851" s="80" t="s">
        <v>1767</v>
      </c>
      <c r="F1851" s="80" t="s">
        <v>9743</v>
      </c>
      <c r="G1851" s="80" t="s">
        <v>9744</v>
      </c>
      <c r="H1851" s="80" t="s">
        <v>9732</v>
      </c>
      <c r="I1851" s="80" t="s">
        <v>5377</v>
      </c>
      <c r="K1851" s="80" t="s">
        <v>13952</v>
      </c>
      <c r="L1851" s="80" t="s">
        <v>13254</v>
      </c>
      <c r="M1851" s="80" t="s">
        <v>13255</v>
      </c>
      <c r="N1851" s="80" t="s">
        <v>14135</v>
      </c>
      <c r="O1851" s="80" t="s">
        <v>3537</v>
      </c>
      <c r="P1851" s="80" t="s">
        <v>1</v>
      </c>
      <c r="Q1851" s="80" t="s">
        <v>5374</v>
      </c>
      <c r="R1851" s="80" t="s">
        <v>14146</v>
      </c>
      <c r="S1851" s="80" t="s">
        <v>1765</v>
      </c>
      <c r="T1851" s="80" t="s">
        <v>1757</v>
      </c>
      <c r="U1851" s="110">
        <v>5.05</v>
      </c>
      <c r="V1851" s="110">
        <v>30.3</v>
      </c>
      <c r="W1851" s="91">
        <v>1.2625</v>
      </c>
      <c r="X1851" s="91">
        <v>15.15</v>
      </c>
      <c r="Y1851" s="110" t="s">
        <v>7087</v>
      </c>
      <c r="Z1851" s="110" t="s">
        <v>1</v>
      </c>
      <c r="AB1851" s="133" t="s">
        <v>14546</v>
      </c>
      <c r="AC1851" s="133" t="s">
        <v>14546</v>
      </c>
      <c r="AD1851" s="133" t="s">
        <v>1759</v>
      </c>
      <c r="AE1851" s="79">
        <v>12</v>
      </c>
      <c r="AF1851" s="79" t="s">
        <v>11127</v>
      </c>
      <c r="AG1851" s="134">
        <v>0.625</v>
      </c>
      <c r="AH1851" s="134">
        <v>5</v>
      </c>
      <c r="AI1851" s="134">
        <v>5</v>
      </c>
      <c r="AJ1851" s="134">
        <v>0.09</v>
      </c>
      <c r="AK1851" s="134">
        <v>10.125</v>
      </c>
      <c r="AL1851" s="134">
        <v>5.375</v>
      </c>
      <c r="AM1851" s="134">
        <v>5.5</v>
      </c>
      <c r="AN1851" s="134">
        <v>1.25</v>
      </c>
      <c r="AO1851" s="134">
        <v>0.17299999999999999</v>
      </c>
      <c r="AP1851" s="134">
        <v>5.5E-2</v>
      </c>
      <c r="AQ1851" s="134">
        <v>10</v>
      </c>
      <c r="AR1851" s="134">
        <v>10</v>
      </c>
      <c r="AS1851" s="134">
        <v>6.0000000000000001E-3</v>
      </c>
      <c r="AT1851" s="133" t="s">
        <v>1768</v>
      </c>
      <c r="AU1851" s="133" t="s">
        <v>1760</v>
      </c>
      <c r="AV1851" s="133" t="s">
        <v>9601</v>
      </c>
      <c r="AW1851" s="133" t="s">
        <v>9630</v>
      </c>
    </row>
    <row r="1852" spans="1:49" x14ac:dyDescent="0.25">
      <c r="A1852" s="80" t="s">
        <v>1800</v>
      </c>
      <c r="B1852" s="80" t="s">
        <v>1815</v>
      </c>
      <c r="C1852" s="80" t="s">
        <v>12357</v>
      </c>
      <c r="D1852" s="80" t="s">
        <v>12358</v>
      </c>
      <c r="E1852" s="80" t="s">
        <v>1765</v>
      </c>
      <c r="F1852" s="80" t="s">
        <v>12359</v>
      </c>
      <c r="G1852" s="80" t="s">
        <v>9785</v>
      </c>
      <c r="H1852" s="80" t="s">
        <v>12360</v>
      </c>
      <c r="I1852" s="80" t="s">
        <v>9635</v>
      </c>
      <c r="K1852" s="80" t="s">
        <v>12342</v>
      </c>
      <c r="L1852" s="80" t="s">
        <v>12127</v>
      </c>
      <c r="M1852" s="80" t="s">
        <v>12361</v>
      </c>
      <c r="N1852" s="80" t="s">
        <v>10961</v>
      </c>
      <c r="O1852" s="80" t="s">
        <v>3825</v>
      </c>
      <c r="P1852" s="80" t="s">
        <v>1</v>
      </c>
      <c r="Q1852" s="80" t="s">
        <v>5374</v>
      </c>
      <c r="R1852" s="80" t="s">
        <v>12362</v>
      </c>
      <c r="S1852" s="80" t="s">
        <v>1759</v>
      </c>
      <c r="T1852" s="80" t="s">
        <v>1759</v>
      </c>
      <c r="U1852" s="110">
        <v>368</v>
      </c>
      <c r="V1852" s="110">
        <v>184</v>
      </c>
      <c r="W1852" s="91">
        <v>151.80000000000001</v>
      </c>
      <c r="X1852" s="91">
        <v>151.80000000000001</v>
      </c>
      <c r="Y1852" s="110" t="s">
        <v>7087</v>
      </c>
      <c r="Z1852" s="110" t="s">
        <v>1</v>
      </c>
      <c r="AB1852" s="133" t="s">
        <v>12947</v>
      </c>
      <c r="AC1852" s="133" t="s">
        <v>12947</v>
      </c>
      <c r="AD1852" s="133" t="s">
        <v>1759</v>
      </c>
      <c r="AE1852" s="79">
        <v>1</v>
      </c>
      <c r="AF1852" s="79" t="s">
        <v>15798</v>
      </c>
      <c r="AG1852" s="134"/>
      <c r="AH1852" s="134"/>
      <c r="AI1852" s="134"/>
      <c r="AJ1852" s="134"/>
      <c r="AK1852" s="134">
        <v>51.125</v>
      </c>
      <c r="AL1852" s="134">
        <v>16.312999999999999</v>
      </c>
      <c r="AM1852" s="134">
        <v>10.063000000000001</v>
      </c>
      <c r="AN1852" s="134">
        <v>24.6</v>
      </c>
      <c r="AO1852" s="134">
        <v>4.8570000000000002</v>
      </c>
      <c r="AP1852" s="134"/>
      <c r="AQ1852" s="134"/>
      <c r="AR1852" s="134"/>
      <c r="AS1852" s="134"/>
      <c r="AT1852" s="133" t="s">
        <v>1764</v>
      </c>
      <c r="AU1852" s="133" t="s">
        <v>1769</v>
      </c>
      <c r="AV1852" s="133" t="s">
        <v>9597</v>
      </c>
      <c r="AW1852" s="133" t="s">
        <v>9630</v>
      </c>
    </row>
    <row r="1853" spans="1:49" x14ac:dyDescent="0.25">
      <c r="A1853" s="80" t="s">
        <v>1800</v>
      </c>
      <c r="B1853" s="80" t="s">
        <v>11623</v>
      </c>
      <c r="C1853" s="80" t="s">
        <v>12363</v>
      </c>
      <c r="D1853" s="80" t="s">
        <v>12364</v>
      </c>
      <c r="E1853" s="80" t="s">
        <v>1765</v>
      </c>
      <c r="F1853" s="80" t="s">
        <v>12365</v>
      </c>
      <c r="G1853" s="80" t="s">
        <v>9785</v>
      </c>
      <c r="H1853" s="80" t="s">
        <v>12366</v>
      </c>
      <c r="I1853" s="80" t="s">
        <v>9635</v>
      </c>
      <c r="K1853" s="80" t="s">
        <v>12342</v>
      </c>
      <c r="L1853" s="80" t="s">
        <v>12128</v>
      </c>
      <c r="M1853" s="80" t="s">
        <v>12367</v>
      </c>
      <c r="N1853" s="80" t="s">
        <v>10957</v>
      </c>
      <c r="O1853" s="80" t="s">
        <v>3825</v>
      </c>
      <c r="P1853" s="80" t="s">
        <v>1</v>
      </c>
      <c r="Q1853" s="80" t="s">
        <v>5374</v>
      </c>
      <c r="R1853" s="80" t="s">
        <v>12368</v>
      </c>
      <c r="S1853" s="80" t="s">
        <v>1759</v>
      </c>
      <c r="T1853" s="80" t="s">
        <v>1759</v>
      </c>
      <c r="U1853" s="110">
        <v>396.6</v>
      </c>
      <c r="V1853" s="110">
        <v>198.3</v>
      </c>
      <c r="W1853" s="91">
        <v>163.6</v>
      </c>
      <c r="X1853" s="91">
        <v>163.6</v>
      </c>
      <c r="Y1853" s="110" t="s">
        <v>7087</v>
      </c>
      <c r="Z1853" s="110" t="s">
        <v>1</v>
      </c>
      <c r="AB1853" s="133" t="s">
        <v>12948</v>
      </c>
      <c r="AC1853" s="133" t="s">
        <v>12948</v>
      </c>
      <c r="AD1853" s="133" t="s">
        <v>1759</v>
      </c>
      <c r="AE1853" s="79">
        <v>1</v>
      </c>
      <c r="AF1853" s="79" t="s">
        <v>15798</v>
      </c>
      <c r="AG1853" s="134"/>
      <c r="AH1853" s="134"/>
      <c r="AI1853" s="134"/>
      <c r="AJ1853" s="134"/>
      <c r="AK1853" s="134">
        <v>41.438000000000002</v>
      </c>
      <c r="AL1853" s="134">
        <v>14.5</v>
      </c>
      <c r="AM1853" s="134">
        <v>7.625</v>
      </c>
      <c r="AN1853" s="134">
        <v>13.67</v>
      </c>
      <c r="AO1853" s="134">
        <v>2.6509999999999998</v>
      </c>
      <c r="AP1853" s="134"/>
      <c r="AQ1853" s="134"/>
      <c r="AR1853" s="134"/>
      <c r="AS1853" s="134"/>
      <c r="AT1853" s="133" t="s">
        <v>7065</v>
      </c>
      <c r="AU1853" s="133" t="s">
        <v>1769</v>
      </c>
      <c r="AV1853" s="133" t="s">
        <v>9597</v>
      </c>
      <c r="AW1853" s="133" t="s">
        <v>9630</v>
      </c>
    </row>
    <row r="1854" spans="1:49" x14ac:dyDescent="0.25">
      <c r="A1854" s="80" t="s">
        <v>1776</v>
      </c>
      <c r="B1854" s="80" t="s">
        <v>1803</v>
      </c>
      <c r="C1854" s="80" t="s">
        <v>10557</v>
      </c>
      <c r="D1854" s="80" t="s">
        <v>10558</v>
      </c>
      <c r="E1854" s="80" t="s">
        <v>1767</v>
      </c>
      <c r="F1854" s="80" t="s">
        <v>9743</v>
      </c>
      <c r="G1854" s="80" t="s">
        <v>9744</v>
      </c>
      <c r="H1854" s="80" t="s">
        <v>9732</v>
      </c>
      <c r="I1854" s="80" t="s">
        <v>5377</v>
      </c>
      <c r="K1854" s="80" t="s">
        <v>13952</v>
      </c>
      <c r="L1854" s="80" t="s">
        <v>13256</v>
      </c>
      <c r="M1854" s="80" t="s">
        <v>13257</v>
      </c>
      <c r="N1854" s="80" t="s">
        <v>14135</v>
      </c>
      <c r="O1854" s="80" t="s">
        <v>3537</v>
      </c>
      <c r="P1854" s="80" t="s">
        <v>1</v>
      </c>
      <c r="Q1854" s="80" t="s">
        <v>5374</v>
      </c>
      <c r="R1854" s="80" t="s">
        <v>14147</v>
      </c>
      <c r="S1854" s="80" t="s">
        <v>1765</v>
      </c>
      <c r="T1854" s="80" t="s">
        <v>1757</v>
      </c>
      <c r="U1854" s="110">
        <v>5.05</v>
      </c>
      <c r="V1854" s="110">
        <v>30.3</v>
      </c>
      <c r="W1854" s="91">
        <v>1.2625</v>
      </c>
      <c r="X1854" s="91">
        <v>15.15</v>
      </c>
      <c r="Y1854" s="110" t="s">
        <v>7087</v>
      </c>
      <c r="Z1854" s="110" t="s">
        <v>1</v>
      </c>
      <c r="AB1854" s="133" t="s">
        <v>14547</v>
      </c>
      <c r="AC1854" s="133" t="s">
        <v>14547</v>
      </c>
      <c r="AD1854" s="133" t="s">
        <v>1759</v>
      </c>
      <c r="AE1854" s="79">
        <v>12</v>
      </c>
      <c r="AF1854" s="79" t="s">
        <v>11127</v>
      </c>
      <c r="AG1854" s="134">
        <v>0.625</v>
      </c>
      <c r="AH1854" s="134">
        <v>5</v>
      </c>
      <c r="AI1854" s="134">
        <v>5</v>
      </c>
      <c r="AJ1854" s="134">
        <v>0.09</v>
      </c>
      <c r="AK1854" s="134">
        <v>10.125</v>
      </c>
      <c r="AL1854" s="134">
        <v>5.375</v>
      </c>
      <c r="AM1854" s="134">
        <v>5.5</v>
      </c>
      <c r="AN1854" s="134">
        <v>1.25</v>
      </c>
      <c r="AO1854" s="134">
        <v>0.17299999999999999</v>
      </c>
      <c r="AP1854" s="134">
        <v>5.5E-2</v>
      </c>
      <c r="AQ1854" s="134">
        <v>10</v>
      </c>
      <c r="AR1854" s="134">
        <v>10</v>
      </c>
      <c r="AS1854" s="134">
        <v>6.0000000000000001E-3</v>
      </c>
      <c r="AT1854" s="133" t="s">
        <v>1768</v>
      </c>
      <c r="AU1854" s="133" t="s">
        <v>1760</v>
      </c>
      <c r="AV1854" s="133" t="s">
        <v>9601</v>
      </c>
      <c r="AW1854" s="133" t="s">
        <v>9630</v>
      </c>
    </row>
    <row r="1855" spans="1:49" x14ac:dyDescent="0.25">
      <c r="A1855" s="80" t="s">
        <v>1798</v>
      </c>
      <c r="B1855" s="80" t="s">
        <v>1780</v>
      </c>
      <c r="C1855" s="80" t="s">
        <v>10183</v>
      </c>
      <c r="D1855" s="80" t="s">
        <v>10184</v>
      </c>
      <c r="E1855" s="80" t="s">
        <v>1799</v>
      </c>
      <c r="F1855" s="80" t="s">
        <v>10185</v>
      </c>
      <c r="G1855" s="80" t="s">
        <v>9644</v>
      </c>
      <c r="H1855" s="80" t="s">
        <v>10186</v>
      </c>
      <c r="I1855" s="80" t="s">
        <v>1798</v>
      </c>
      <c r="K1855" s="80" t="s">
        <v>13952</v>
      </c>
      <c r="L1855" s="80" t="s">
        <v>13258</v>
      </c>
      <c r="M1855" s="80" t="s">
        <v>13259</v>
      </c>
      <c r="N1855" s="80" t="s">
        <v>3399</v>
      </c>
      <c r="O1855" s="80" t="s">
        <v>14148</v>
      </c>
      <c r="P1855" s="80" t="s">
        <v>15592</v>
      </c>
      <c r="Q1855" s="80" t="s">
        <v>1798</v>
      </c>
      <c r="R1855" s="80" t="s">
        <v>14149</v>
      </c>
      <c r="S1855" s="80" t="s">
        <v>1762</v>
      </c>
      <c r="T1855" s="80" t="s">
        <v>1757</v>
      </c>
      <c r="U1855" s="110">
        <v>8.25</v>
      </c>
      <c r="V1855" s="110">
        <v>49.5</v>
      </c>
      <c r="W1855" s="91">
        <v>3.3</v>
      </c>
      <c r="X1855" s="91">
        <v>39.6</v>
      </c>
      <c r="Y1855" s="110" t="s">
        <v>7087</v>
      </c>
      <c r="Z1855" s="110" t="s">
        <v>1</v>
      </c>
      <c r="AB1855" s="133" t="s">
        <v>14548</v>
      </c>
      <c r="AC1855" s="133" t="s">
        <v>14549</v>
      </c>
      <c r="AD1855" s="133" t="s">
        <v>1764</v>
      </c>
      <c r="AE1855" s="79">
        <v>48</v>
      </c>
      <c r="AF1855" s="79" t="s">
        <v>14939</v>
      </c>
      <c r="AG1855" s="134">
        <v>2.13</v>
      </c>
      <c r="AH1855" s="134">
        <v>3.94</v>
      </c>
      <c r="AI1855" s="134">
        <v>7.88</v>
      </c>
      <c r="AJ1855" s="134">
        <v>0.51</v>
      </c>
      <c r="AK1855" s="134">
        <v>16.54</v>
      </c>
      <c r="AL1855" s="134">
        <v>8.66</v>
      </c>
      <c r="AM1855" s="134">
        <v>7.49</v>
      </c>
      <c r="AN1855" s="134">
        <v>8.8000000000000007</v>
      </c>
      <c r="AO1855" s="134">
        <v>0.621</v>
      </c>
      <c r="AP1855" s="134"/>
      <c r="AQ1855" s="134"/>
      <c r="AR1855" s="134"/>
      <c r="AS1855" s="134"/>
      <c r="AT1855" s="133" t="s">
        <v>7070</v>
      </c>
      <c r="AU1855" s="133" t="s">
        <v>1758</v>
      </c>
      <c r="AV1855" s="133" t="s">
        <v>9598</v>
      </c>
      <c r="AW1855" s="133" t="s">
        <v>9632</v>
      </c>
    </row>
    <row r="1856" spans="1:49" x14ac:dyDescent="0.25">
      <c r="A1856" s="80" t="s">
        <v>1776</v>
      </c>
      <c r="B1856" s="80" t="s">
        <v>1803</v>
      </c>
      <c r="C1856" s="80" t="s">
        <v>10557</v>
      </c>
      <c r="D1856" s="80" t="s">
        <v>10558</v>
      </c>
      <c r="E1856" s="80" t="s">
        <v>1767</v>
      </c>
      <c r="F1856" s="80" t="s">
        <v>9743</v>
      </c>
      <c r="G1856" s="80" t="s">
        <v>9744</v>
      </c>
      <c r="H1856" s="80" t="s">
        <v>9732</v>
      </c>
      <c r="I1856" s="80" t="s">
        <v>5377</v>
      </c>
      <c r="K1856" s="80" t="s">
        <v>13952</v>
      </c>
      <c r="L1856" s="80" t="s">
        <v>13260</v>
      </c>
      <c r="M1856" s="80" t="s">
        <v>13261</v>
      </c>
      <c r="N1856" s="80" t="s">
        <v>14135</v>
      </c>
      <c r="O1856" s="80" t="s">
        <v>3537</v>
      </c>
      <c r="P1856" s="80" t="s">
        <v>1</v>
      </c>
      <c r="Q1856" s="80" t="s">
        <v>5374</v>
      </c>
      <c r="R1856" s="80" t="s">
        <v>14150</v>
      </c>
      <c r="S1856" s="80" t="s">
        <v>1765</v>
      </c>
      <c r="T1856" s="80" t="s">
        <v>1757</v>
      </c>
      <c r="U1856" s="110">
        <v>5.05</v>
      </c>
      <c r="V1856" s="110">
        <v>30.3</v>
      </c>
      <c r="W1856" s="91">
        <v>1.2625</v>
      </c>
      <c r="X1856" s="91">
        <v>15.15</v>
      </c>
      <c r="Y1856" s="110" t="s">
        <v>7087</v>
      </c>
      <c r="Z1856" s="110" t="s">
        <v>1</v>
      </c>
      <c r="AB1856" s="133" t="s">
        <v>14550</v>
      </c>
      <c r="AC1856" s="133" t="s">
        <v>14550</v>
      </c>
      <c r="AD1856" s="133" t="s">
        <v>1759</v>
      </c>
      <c r="AE1856" s="79">
        <v>12</v>
      </c>
      <c r="AF1856" s="79" t="s">
        <v>11127</v>
      </c>
      <c r="AG1856" s="134">
        <v>0.625</v>
      </c>
      <c r="AH1856" s="134">
        <v>5</v>
      </c>
      <c r="AI1856" s="134">
        <v>5</v>
      </c>
      <c r="AJ1856" s="134">
        <v>0.09</v>
      </c>
      <c r="AK1856" s="134">
        <v>10.125</v>
      </c>
      <c r="AL1856" s="134">
        <v>5.375</v>
      </c>
      <c r="AM1856" s="134">
        <v>5.5</v>
      </c>
      <c r="AN1856" s="134">
        <v>1.25</v>
      </c>
      <c r="AO1856" s="134">
        <v>0.17299999999999999</v>
      </c>
      <c r="AP1856" s="134">
        <v>5.5E-2</v>
      </c>
      <c r="AQ1856" s="134">
        <v>10</v>
      </c>
      <c r="AR1856" s="134">
        <v>10</v>
      </c>
      <c r="AS1856" s="134">
        <v>6.0000000000000001E-3</v>
      </c>
      <c r="AT1856" s="133" t="s">
        <v>1768</v>
      </c>
      <c r="AU1856" s="133" t="s">
        <v>1760</v>
      </c>
      <c r="AV1856" s="133" t="s">
        <v>9601</v>
      </c>
      <c r="AW1856" s="133" t="s">
        <v>9630</v>
      </c>
    </row>
    <row r="1857" spans="1:49" x14ac:dyDescent="0.25">
      <c r="A1857" s="80" t="s">
        <v>1798</v>
      </c>
      <c r="B1857" s="80" t="s">
        <v>1780</v>
      </c>
      <c r="C1857" s="80" t="s">
        <v>10183</v>
      </c>
      <c r="D1857" s="80" t="s">
        <v>10184</v>
      </c>
      <c r="E1857" s="80" t="s">
        <v>1799</v>
      </c>
      <c r="F1857" s="80" t="s">
        <v>10185</v>
      </c>
      <c r="G1857" s="80" t="s">
        <v>9644</v>
      </c>
      <c r="H1857" s="80" t="s">
        <v>10186</v>
      </c>
      <c r="I1857" s="80" t="s">
        <v>1798</v>
      </c>
      <c r="K1857" s="80" t="s">
        <v>13952</v>
      </c>
      <c r="L1857" s="80" t="s">
        <v>13262</v>
      </c>
      <c r="M1857" s="80" t="s">
        <v>13263</v>
      </c>
      <c r="N1857" s="80" t="s">
        <v>3399</v>
      </c>
      <c r="O1857" s="80" t="s">
        <v>14151</v>
      </c>
      <c r="P1857" s="80" t="s">
        <v>1</v>
      </c>
      <c r="Q1857" s="80" t="s">
        <v>1798</v>
      </c>
      <c r="R1857" s="80" t="s">
        <v>14152</v>
      </c>
      <c r="S1857" s="80" t="s">
        <v>1762</v>
      </c>
      <c r="T1857" s="80" t="s">
        <v>1757</v>
      </c>
      <c r="U1857" s="110">
        <v>8.25</v>
      </c>
      <c r="V1857" s="110">
        <v>49.5</v>
      </c>
      <c r="W1857" s="91">
        <v>3.3</v>
      </c>
      <c r="X1857" s="91">
        <v>39.6</v>
      </c>
      <c r="Y1857" s="110" t="s">
        <v>7087</v>
      </c>
      <c r="Z1857" s="110" t="s">
        <v>1</v>
      </c>
      <c r="AB1857" s="133" t="s">
        <v>14551</v>
      </c>
      <c r="AC1857" s="133" t="s">
        <v>14552</v>
      </c>
      <c r="AD1857" s="133" t="s">
        <v>1764</v>
      </c>
      <c r="AE1857" s="79">
        <v>48</v>
      </c>
      <c r="AF1857" s="79" t="s">
        <v>14939</v>
      </c>
      <c r="AG1857" s="134">
        <v>2.13</v>
      </c>
      <c r="AH1857" s="134">
        <v>3.94</v>
      </c>
      <c r="AI1857" s="134">
        <v>7.88</v>
      </c>
      <c r="AJ1857" s="134">
        <v>0.51</v>
      </c>
      <c r="AK1857" s="134">
        <v>16.54</v>
      </c>
      <c r="AL1857" s="134">
        <v>8.66</v>
      </c>
      <c r="AM1857" s="134">
        <v>7.49</v>
      </c>
      <c r="AN1857" s="134">
        <v>8.8000000000000007</v>
      </c>
      <c r="AO1857" s="134">
        <v>0.621</v>
      </c>
      <c r="AP1857" s="134"/>
      <c r="AQ1857" s="134">
        <v>0.75</v>
      </c>
      <c r="AR1857" s="134">
        <v>7.75</v>
      </c>
      <c r="AS1857" s="134"/>
      <c r="AT1857" s="133" t="s">
        <v>7070</v>
      </c>
      <c r="AU1857" s="133" t="s">
        <v>1758</v>
      </c>
      <c r="AV1857" s="133" t="s">
        <v>9598</v>
      </c>
      <c r="AW1857" s="133" t="s">
        <v>9632</v>
      </c>
    </row>
    <row r="1858" spans="1:49" x14ac:dyDescent="0.25">
      <c r="A1858" s="80" t="s">
        <v>1776</v>
      </c>
      <c r="B1858" s="80" t="s">
        <v>1803</v>
      </c>
      <c r="C1858" s="80" t="s">
        <v>10557</v>
      </c>
      <c r="D1858" s="80" t="s">
        <v>10558</v>
      </c>
      <c r="E1858" s="80" t="s">
        <v>1767</v>
      </c>
      <c r="F1858" s="80" t="s">
        <v>9743</v>
      </c>
      <c r="G1858" s="80" t="s">
        <v>9744</v>
      </c>
      <c r="H1858" s="80" t="s">
        <v>9732</v>
      </c>
      <c r="I1858" s="80" t="s">
        <v>5377</v>
      </c>
      <c r="K1858" s="80" t="s">
        <v>13952</v>
      </c>
      <c r="L1858" s="80" t="s">
        <v>13264</v>
      </c>
      <c r="M1858" s="80" t="s">
        <v>13265</v>
      </c>
      <c r="N1858" s="80" t="s">
        <v>14135</v>
      </c>
      <c r="O1858" s="80" t="s">
        <v>3537</v>
      </c>
      <c r="P1858" s="80" t="s">
        <v>1</v>
      </c>
      <c r="Q1858" s="80" t="s">
        <v>5374</v>
      </c>
      <c r="R1858" s="80" t="s">
        <v>14153</v>
      </c>
      <c r="S1858" s="80" t="s">
        <v>1765</v>
      </c>
      <c r="T1858" s="80" t="s">
        <v>1757</v>
      </c>
      <c r="U1858" s="110">
        <v>5.05</v>
      </c>
      <c r="V1858" s="110">
        <v>30.3</v>
      </c>
      <c r="W1858" s="91">
        <v>1.2625</v>
      </c>
      <c r="X1858" s="91">
        <v>15.15</v>
      </c>
      <c r="Y1858" s="110" t="s">
        <v>7087</v>
      </c>
      <c r="Z1858" s="110" t="s">
        <v>1</v>
      </c>
      <c r="AB1858" s="133" t="s">
        <v>14553</v>
      </c>
      <c r="AC1858" s="133" t="s">
        <v>14553</v>
      </c>
      <c r="AD1858" s="133" t="s">
        <v>1759</v>
      </c>
      <c r="AE1858" s="79">
        <v>12</v>
      </c>
      <c r="AF1858" s="79" t="s">
        <v>11127</v>
      </c>
      <c r="AG1858" s="134">
        <v>0.625</v>
      </c>
      <c r="AH1858" s="134">
        <v>5</v>
      </c>
      <c r="AI1858" s="134">
        <v>5</v>
      </c>
      <c r="AJ1858" s="134">
        <v>0.09</v>
      </c>
      <c r="AK1858" s="134">
        <v>10.125</v>
      </c>
      <c r="AL1858" s="134">
        <v>5.375</v>
      </c>
      <c r="AM1858" s="134">
        <v>5.5</v>
      </c>
      <c r="AN1858" s="134">
        <v>1.25</v>
      </c>
      <c r="AO1858" s="134">
        <v>0.17299999999999999</v>
      </c>
      <c r="AP1858" s="134">
        <v>5.5E-2</v>
      </c>
      <c r="AQ1858" s="134">
        <v>10</v>
      </c>
      <c r="AR1858" s="134">
        <v>10</v>
      </c>
      <c r="AS1858" s="134">
        <v>6.0000000000000001E-3</v>
      </c>
      <c r="AT1858" s="133" t="s">
        <v>1768</v>
      </c>
      <c r="AU1858" s="133" t="s">
        <v>1760</v>
      </c>
      <c r="AV1858" s="133" t="s">
        <v>9601</v>
      </c>
      <c r="AW1858" s="133" t="s">
        <v>9630</v>
      </c>
    </row>
    <row r="1859" spans="1:49" x14ac:dyDescent="0.25">
      <c r="A1859" s="80" t="s">
        <v>1798</v>
      </c>
      <c r="B1859" s="80" t="s">
        <v>1780</v>
      </c>
      <c r="C1859" s="80" t="s">
        <v>10187</v>
      </c>
      <c r="D1859" s="80" t="s">
        <v>10188</v>
      </c>
      <c r="E1859" s="80" t="s">
        <v>1799</v>
      </c>
      <c r="F1859" s="80" t="s">
        <v>10189</v>
      </c>
      <c r="G1859" s="80" t="s">
        <v>9644</v>
      </c>
      <c r="H1859" s="80" t="s">
        <v>10190</v>
      </c>
      <c r="I1859" s="80" t="s">
        <v>1798</v>
      </c>
      <c r="K1859" s="80" t="s">
        <v>13952</v>
      </c>
      <c r="L1859" s="80" t="s">
        <v>13266</v>
      </c>
      <c r="M1859" s="80" t="s">
        <v>13267</v>
      </c>
      <c r="N1859" s="80" t="s">
        <v>3399</v>
      </c>
      <c r="O1859" s="80" t="s">
        <v>14154</v>
      </c>
      <c r="P1859" s="80" t="s">
        <v>1</v>
      </c>
      <c r="Q1859" s="80" t="s">
        <v>1798</v>
      </c>
      <c r="R1859" s="80" t="s">
        <v>14155</v>
      </c>
      <c r="S1859" s="80" t="s">
        <v>1762</v>
      </c>
      <c r="T1859" s="80" t="s">
        <v>1757</v>
      </c>
      <c r="U1859" s="110">
        <v>8.9</v>
      </c>
      <c r="V1859" s="110">
        <v>53.4</v>
      </c>
      <c r="W1859" s="91">
        <v>3.56</v>
      </c>
      <c r="X1859" s="91">
        <v>42.72</v>
      </c>
      <c r="Y1859" s="110" t="s">
        <v>7087</v>
      </c>
      <c r="Z1859" s="110" t="s">
        <v>1</v>
      </c>
      <c r="AB1859" s="133" t="s">
        <v>14554</v>
      </c>
      <c r="AC1859" s="133" t="s">
        <v>14555</v>
      </c>
      <c r="AD1859" s="133" t="s">
        <v>1764</v>
      </c>
      <c r="AE1859" s="79">
        <v>48</v>
      </c>
      <c r="AF1859" s="79" t="s">
        <v>14939</v>
      </c>
      <c r="AG1859" s="134">
        <v>2.13</v>
      </c>
      <c r="AH1859" s="134">
        <v>3.94</v>
      </c>
      <c r="AI1859" s="134">
        <v>7.88</v>
      </c>
      <c r="AJ1859" s="134">
        <v>0.51</v>
      </c>
      <c r="AK1859" s="134">
        <v>16.54</v>
      </c>
      <c r="AL1859" s="134">
        <v>8.66</v>
      </c>
      <c r="AM1859" s="134">
        <v>7.49</v>
      </c>
      <c r="AN1859" s="134">
        <v>8.8000000000000007</v>
      </c>
      <c r="AO1859" s="134">
        <v>0.621</v>
      </c>
      <c r="AP1859" s="134"/>
      <c r="AQ1859" s="134"/>
      <c r="AR1859" s="134"/>
      <c r="AS1859" s="134"/>
      <c r="AT1859" s="133" t="s">
        <v>7070</v>
      </c>
      <c r="AU1859" s="133" t="s">
        <v>1758</v>
      </c>
      <c r="AV1859" s="133" t="s">
        <v>9598</v>
      </c>
      <c r="AW1859" s="133" t="s">
        <v>9632</v>
      </c>
    </row>
    <row r="1860" spans="1:49" x14ac:dyDescent="0.25">
      <c r="A1860" s="80" t="s">
        <v>1798</v>
      </c>
      <c r="B1860" s="80" t="s">
        <v>1780</v>
      </c>
      <c r="C1860" s="80" t="s">
        <v>10126</v>
      </c>
      <c r="D1860" s="80" t="s">
        <v>10127</v>
      </c>
      <c r="E1860" s="80" t="s">
        <v>1799</v>
      </c>
      <c r="F1860" s="80" t="s">
        <v>14863</v>
      </c>
      <c r="G1860" s="80" t="s">
        <v>9695</v>
      </c>
      <c r="H1860" s="80" t="s">
        <v>14864</v>
      </c>
      <c r="I1860" s="80" t="s">
        <v>1798</v>
      </c>
      <c r="K1860" s="80" t="s">
        <v>12331</v>
      </c>
      <c r="L1860" s="80" t="s">
        <v>13268</v>
      </c>
      <c r="M1860" s="80" t="s">
        <v>13269</v>
      </c>
      <c r="N1860" s="80" t="s">
        <v>3369</v>
      </c>
      <c r="O1860" s="80" t="s">
        <v>14156</v>
      </c>
      <c r="P1860" s="80" t="s">
        <v>1</v>
      </c>
      <c r="Q1860" s="80" t="s">
        <v>1798</v>
      </c>
      <c r="R1860" s="80" t="s">
        <v>14157</v>
      </c>
      <c r="S1860" s="80" t="s">
        <v>1763</v>
      </c>
      <c r="T1860" s="80" t="s">
        <v>1757</v>
      </c>
      <c r="U1860" s="110">
        <v>6</v>
      </c>
      <c r="V1860" s="110">
        <v>36</v>
      </c>
      <c r="W1860" s="91">
        <v>2.4</v>
      </c>
      <c r="X1860" s="91">
        <v>28.8</v>
      </c>
      <c r="Y1860" s="110" t="s">
        <v>7087</v>
      </c>
      <c r="Z1860" s="110" t="s">
        <v>1</v>
      </c>
      <c r="AB1860" s="133" t="s">
        <v>14556</v>
      </c>
      <c r="AC1860" s="133" t="s">
        <v>14556</v>
      </c>
      <c r="AD1860" s="133" t="s">
        <v>1759</v>
      </c>
      <c r="AE1860" s="79">
        <v>12</v>
      </c>
      <c r="AF1860" s="79" t="s">
        <v>14940</v>
      </c>
      <c r="AG1860" s="134">
        <v>0.875</v>
      </c>
      <c r="AH1860" s="134">
        <v>6.875</v>
      </c>
      <c r="AI1860" s="134">
        <v>6.875</v>
      </c>
      <c r="AJ1860" s="134">
        <v>0.33100000000000002</v>
      </c>
      <c r="AK1860" s="134">
        <v>11.824999999999999</v>
      </c>
      <c r="AL1860" s="134">
        <v>7.3250000000000002</v>
      </c>
      <c r="AM1860" s="134">
        <v>7.2750000000000004</v>
      </c>
      <c r="AN1860" s="134">
        <v>4.3819999999999997</v>
      </c>
      <c r="AO1860" s="134">
        <v>0.36499999999999999</v>
      </c>
      <c r="AP1860" s="134"/>
      <c r="AQ1860" s="134">
        <v>6.75</v>
      </c>
      <c r="AR1860" s="134">
        <v>6.75</v>
      </c>
      <c r="AS1860" s="134"/>
      <c r="AT1860" s="133" t="s">
        <v>1763</v>
      </c>
      <c r="AU1860" s="133" t="s">
        <v>1758</v>
      </c>
      <c r="AV1860" s="133" t="s">
        <v>9603</v>
      </c>
      <c r="AW1860" s="133" t="s">
        <v>9630</v>
      </c>
    </row>
    <row r="1861" spans="1:49" x14ac:dyDescent="0.25">
      <c r="A1861" s="80" t="s">
        <v>1776</v>
      </c>
      <c r="B1861" s="80" t="s">
        <v>1803</v>
      </c>
      <c r="C1861" s="80" t="s">
        <v>10211</v>
      </c>
      <c r="D1861" s="80" t="s">
        <v>10212</v>
      </c>
      <c r="E1861" s="80" t="s">
        <v>1767</v>
      </c>
      <c r="F1861" s="80" t="s">
        <v>9731</v>
      </c>
      <c r="G1861" s="80" t="s">
        <v>9668</v>
      </c>
      <c r="H1861" s="80" t="s">
        <v>9732</v>
      </c>
      <c r="I1861" s="80" t="s">
        <v>5377</v>
      </c>
      <c r="K1861" s="80" t="s">
        <v>13952</v>
      </c>
      <c r="L1861" s="80" t="s">
        <v>13270</v>
      </c>
      <c r="M1861" s="80" t="s">
        <v>13271</v>
      </c>
      <c r="N1861" s="80" t="s">
        <v>14135</v>
      </c>
      <c r="O1861" s="80" t="s">
        <v>3547</v>
      </c>
      <c r="P1861" s="80" t="s">
        <v>1</v>
      </c>
      <c r="Q1861" s="80" t="s">
        <v>5374</v>
      </c>
      <c r="R1861" s="80" t="s">
        <v>14158</v>
      </c>
      <c r="S1861" s="80" t="s">
        <v>1765</v>
      </c>
      <c r="T1861" s="80" t="s">
        <v>1757</v>
      </c>
      <c r="U1861" s="110">
        <v>6.2</v>
      </c>
      <c r="V1861" s="110">
        <v>37.200000000000003</v>
      </c>
      <c r="W1861" s="91">
        <v>1.55</v>
      </c>
      <c r="X1861" s="91">
        <v>18.600000000000001</v>
      </c>
      <c r="Y1861" s="110" t="s">
        <v>7087</v>
      </c>
      <c r="Z1861" s="110" t="s">
        <v>1</v>
      </c>
      <c r="AB1861" s="133" t="s">
        <v>14557</v>
      </c>
      <c r="AC1861" s="133" t="s">
        <v>14557</v>
      </c>
      <c r="AD1861" s="133" t="s">
        <v>1759</v>
      </c>
      <c r="AE1861" s="79">
        <v>12</v>
      </c>
      <c r="AF1861" s="79" t="s">
        <v>11113</v>
      </c>
      <c r="AG1861" s="134">
        <v>0.625</v>
      </c>
      <c r="AH1861" s="134">
        <v>6.5</v>
      </c>
      <c r="AI1861" s="134">
        <v>6.5</v>
      </c>
      <c r="AJ1861" s="134">
        <v>0.13900000000000001</v>
      </c>
      <c r="AK1861" s="134">
        <v>10.845000000000001</v>
      </c>
      <c r="AL1861" s="134">
        <v>6.8449999999999998</v>
      </c>
      <c r="AM1861" s="134">
        <v>6.8150000000000004</v>
      </c>
      <c r="AN1861" s="134">
        <v>1.9610000000000001</v>
      </c>
      <c r="AO1861" s="134">
        <v>0.29299999999999998</v>
      </c>
      <c r="AP1861" s="134">
        <v>5.5E-2</v>
      </c>
      <c r="AQ1861" s="134">
        <v>12.875</v>
      </c>
      <c r="AR1861" s="134">
        <v>12.75</v>
      </c>
      <c r="AS1861" s="134">
        <v>8.9999999999999993E-3</v>
      </c>
      <c r="AT1861" s="133" t="s">
        <v>1761</v>
      </c>
      <c r="AU1861" s="133" t="s">
        <v>7077</v>
      </c>
      <c r="AV1861" s="133" t="s">
        <v>9601</v>
      </c>
      <c r="AW1861" s="133" t="s">
        <v>9630</v>
      </c>
    </row>
    <row r="1862" spans="1:49" x14ac:dyDescent="0.25">
      <c r="A1862" s="80" t="s">
        <v>1798</v>
      </c>
      <c r="B1862" s="80" t="s">
        <v>1780</v>
      </c>
      <c r="C1862" s="80" t="s">
        <v>10126</v>
      </c>
      <c r="D1862" s="80" t="s">
        <v>10127</v>
      </c>
      <c r="E1862" s="80" t="s">
        <v>1799</v>
      </c>
      <c r="F1862" s="80" t="s">
        <v>14863</v>
      </c>
      <c r="G1862" s="80" t="s">
        <v>9695</v>
      </c>
      <c r="H1862" s="80" t="s">
        <v>14864</v>
      </c>
      <c r="I1862" s="80" t="s">
        <v>1798</v>
      </c>
      <c r="K1862" s="80" t="s">
        <v>12331</v>
      </c>
      <c r="L1862" s="80" t="s">
        <v>13272</v>
      </c>
      <c r="M1862" s="80" t="s">
        <v>13273</v>
      </c>
      <c r="N1862" s="80" t="s">
        <v>3390</v>
      </c>
      <c r="O1862" s="80" t="s">
        <v>14159</v>
      </c>
      <c r="P1862" s="80" t="s">
        <v>1</v>
      </c>
      <c r="Q1862" s="80" t="s">
        <v>1798</v>
      </c>
      <c r="R1862" s="80" t="s">
        <v>14160</v>
      </c>
      <c r="S1862" s="80" t="s">
        <v>1763</v>
      </c>
      <c r="T1862" s="80" t="s">
        <v>1757</v>
      </c>
      <c r="U1862" s="110">
        <v>6</v>
      </c>
      <c r="V1862" s="110">
        <v>36</v>
      </c>
      <c r="W1862" s="91">
        <v>2.4</v>
      </c>
      <c r="X1862" s="91">
        <v>28.8</v>
      </c>
      <c r="Y1862" s="110" t="s">
        <v>7087</v>
      </c>
      <c r="Z1862" s="110" t="s">
        <v>1</v>
      </c>
      <c r="AB1862" s="133" t="s">
        <v>14558</v>
      </c>
      <c r="AC1862" s="133" t="s">
        <v>14558</v>
      </c>
      <c r="AD1862" s="133" t="s">
        <v>1759</v>
      </c>
      <c r="AE1862" s="79">
        <v>12</v>
      </c>
      <c r="AF1862" s="79" t="s">
        <v>14940</v>
      </c>
      <c r="AG1862" s="134">
        <v>0.875</v>
      </c>
      <c r="AH1862" s="134">
        <v>6.875</v>
      </c>
      <c r="AI1862" s="134">
        <v>6.875</v>
      </c>
      <c r="AJ1862" s="134">
        <v>0.33100000000000002</v>
      </c>
      <c r="AK1862" s="134">
        <v>11.824999999999999</v>
      </c>
      <c r="AL1862" s="134">
        <v>7.3250000000000002</v>
      </c>
      <c r="AM1862" s="134">
        <v>7.2750000000000004</v>
      </c>
      <c r="AN1862" s="134">
        <v>4.3819999999999997</v>
      </c>
      <c r="AO1862" s="134">
        <v>0.36499999999999999</v>
      </c>
      <c r="AP1862" s="134"/>
      <c r="AQ1862" s="134">
        <v>6.75</v>
      </c>
      <c r="AR1862" s="134">
        <v>6.75</v>
      </c>
      <c r="AS1862" s="134"/>
      <c r="AT1862" s="133" t="s">
        <v>1763</v>
      </c>
      <c r="AU1862" s="133" t="s">
        <v>1758</v>
      </c>
      <c r="AV1862" s="133" t="s">
        <v>9603</v>
      </c>
      <c r="AW1862" s="133" t="s">
        <v>9630</v>
      </c>
    </row>
    <row r="1863" spans="1:49" x14ac:dyDescent="0.25">
      <c r="A1863" s="80" t="s">
        <v>1798</v>
      </c>
      <c r="B1863" s="80" t="s">
        <v>1780</v>
      </c>
      <c r="C1863" s="80" t="s">
        <v>10126</v>
      </c>
      <c r="D1863" s="80" t="s">
        <v>10127</v>
      </c>
      <c r="E1863" s="80" t="s">
        <v>1799</v>
      </c>
      <c r="F1863" s="80" t="s">
        <v>14863</v>
      </c>
      <c r="G1863" s="80" t="s">
        <v>9695</v>
      </c>
      <c r="H1863" s="80" t="s">
        <v>14864</v>
      </c>
      <c r="I1863" s="80" t="s">
        <v>1798</v>
      </c>
      <c r="K1863" s="80" t="s">
        <v>12331</v>
      </c>
      <c r="L1863" s="80" t="s">
        <v>13274</v>
      </c>
      <c r="M1863" s="80" t="s">
        <v>13275</v>
      </c>
      <c r="N1863" s="80" t="s">
        <v>3382</v>
      </c>
      <c r="O1863" s="80" t="s">
        <v>14161</v>
      </c>
      <c r="P1863" s="80" t="s">
        <v>1</v>
      </c>
      <c r="Q1863" s="80" t="s">
        <v>1798</v>
      </c>
      <c r="R1863" s="80" t="s">
        <v>14162</v>
      </c>
      <c r="S1863" s="80" t="s">
        <v>1763</v>
      </c>
      <c r="T1863" s="80" t="s">
        <v>1757</v>
      </c>
      <c r="U1863" s="110">
        <v>6</v>
      </c>
      <c r="V1863" s="110">
        <v>36</v>
      </c>
      <c r="W1863" s="91">
        <v>2.4</v>
      </c>
      <c r="X1863" s="91">
        <v>28.8</v>
      </c>
      <c r="Y1863" s="110" t="s">
        <v>7087</v>
      </c>
      <c r="Z1863" s="110" t="s">
        <v>1</v>
      </c>
      <c r="AB1863" s="133" t="s">
        <v>14559</v>
      </c>
      <c r="AC1863" s="133" t="s">
        <v>14559</v>
      </c>
      <c r="AD1863" s="133" t="s">
        <v>1759</v>
      </c>
      <c r="AE1863" s="79">
        <v>12</v>
      </c>
      <c r="AF1863" s="79" t="s">
        <v>14940</v>
      </c>
      <c r="AG1863" s="134">
        <v>0.875</v>
      </c>
      <c r="AH1863" s="134">
        <v>6.875</v>
      </c>
      <c r="AI1863" s="134">
        <v>6.875</v>
      </c>
      <c r="AJ1863" s="134">
        <v>0.33100000000000002</v>
      </c>
      <c r="AK1863" s="134">
        <v>11.824999999999999</v>
      </c>
      <c r="AL1863" s="134">
        <v>7.3250000000000002</v>
      </c>
      <c r="AM1863" s="134">
        <v>7.2750000000000004</v>
      </c>
      <c r="AN1863" s="134">
        <v>4.3819999999999997</v>
      </c>
      <c r="AO1863" s="134">
        <v>0.36499999999999999</v>
      </c>
      <c r="AP1863" s="134"/>
      <c r="AQ1863" s="134">
        <v>6.75</v>
      </c>
      <c r="AR1863" s="134">
        <v>6.75</v>
      </c>
      <c r="AS1863" s="134"/>
      <c r="AT1863" s="133" t="s">
        <v>1763</v>
      </c>
      <c r="AU1863" s="133" t="s">
        <v>1758</v>
      </c>
      <c r="AV1863" s="133" t="s">
        <v>9603</v>
      </c>
      <c r="AW1863" s="133" t="s">
        <v>9630</v>
      </c>
    </row>
    <row r="1864" spans="1:49" x14ac:dyDescent="0.25">
      <c r="A1864" s="80" t="s">
        <v>1776</v>
      </c>
      <c r="B1864" s="80" t="s">
        <v>1803</v>
      </c>
      <c r="C1864" s="80" t="s">
        <v>10213</v>
      </c>
      <c r="D1864" s="80" t="s">
        <v>10214</v>
      </c>
      <c r="E1864" s="80" t="s">
        <v>1767</v>
      </c>
      <c r="F1864" s="80" t="s">
        <v>9694</v>
      </c>
      <c r="G1864" s="80" t="s">
        <v>9695</v>
      </c>
      <c r="H1864" s="80" t="s">
        <v>9696</v>
      </c>
      <c r="I1864" s="80" t="s">
        <v>5377</v>
      </c>
      <c r="K1864" s="80" t="s">
        <v>13952</v>
      </c>
      <c r="L1864" s="80" t="s">
        <v>13276</v>
      </c>
      <c r="M1864" s="80" t="s">
        <v>13277</v>
      </c>
      <c r="N1864" s="80" t="s">
        <v>14135</v>
      </c>
      <c r="O1864" s="80" t="s">
        <v>3527</v>
      </c>
      <c r="P1864" s="80" t="s">
        <v>1</v>
      </c>
      <c r="Q1864" s="80" t="s">
        <v>5374</v>
      </c>
      <c r="R1864" s="80" t="s">
        <v>14163</v>
      </c>
      <c r="S1864" s="80" t="s">
        <v>1760</v>
      </c>
      <c r="T1864" s="80" t="s">
        <v>1757</v>
      </c>
      <c r="U1864" s="110">
        <v>5</v>
      </c>
      <c r="V1864" s="110">
        <v>30</v>
      </c>
      <c r="W1864" s="91">
        <v>1.25</v>
      </c>
      <c r="X1864" s="91">
        <v>15</v>
      </c>
      <c r="Y1864" s="110" t="s">
        <v>7087</v>
      </c>
      <c r="Z1864" s="110" t="s">
        <v>1</v>
      </c>
      <c r="AB1864" s="133" t="s">
        <v>14560</v>
      </c>
      <c r="AC1864" s="133" t="s">
        <v>14560</v>
      </c>
      <c r="AD1864" s="133" t="s">
        <v>1759</v>
      </c>
      <c r="AE1864" s="79">
        <v>12</v>
      </c>
      <c r="AF1864" s="79" t="s">
        <v>11091</v>
      </c>
      <c r="AG1864" s="134">
        <v>0.625</v>
      </c>
      <c r="AH1864" s="134">
        <v>6.875</v>
      </c>
      <c r="AI1864" s="134">
        <v>6.875</v>
      </c>
      <c r="AJ1864" s="134">
        <v>0.13100000000000001</v>
      </c>
      <c r="AK1864" s="134">
        <v>7.22</v>
      </c>
      <c r="AL1864" s="134">
        <v>6.8449999999999998</v>
      </c>
      <c r="AM1864" s="134">
        <v>7.44</v>
      </c>
      <c r="AN1864" s="134">
        <v>1.782</v>
      </c>
      <c r="AO1864" s="134">
        <v>0.21299999999999999</v>
      </c>
      <c r="AP1864" s="134">
        <v>0.5</v>
      </c>
      <c r="AQ1864" s="134">
        <v>6.875</v>
      </c>
      <c r="AR1864" s="134">
        <v>6.875</v>
      </c>
      <c r="AS1864" s="134">
        <v>1.6E-2</v>
      </c>
      <c r="AT1864" s="133" t="s">
        <v>9573</v>
      </c>
      <c r="AU1864" s="133" t="s">
        <v>1758</v>
      </c>
      <c r="AV1864" s="133" t="s">
        <v>9603</v>
      </c>
      <c r="AW1864" s="133" t="s">
        <v>9630</v>
      </c>
    </row>
    <row r="1865" spans="1:49" x14ac:dyDescent="0.25">
      <c r="A1865" s="80" t="s">
        <v>1798</v>
      </c>
      <c r="B1865" s="80" t="s">
        <v>1780</v>
      </c>
      <c r="C1865" s="80" t="s">
        <v>10126</v>
      </c>
      <c r="D1865" s="80" t="s">
        <v>10127</v>
      </c>
      <c r="E1865" s="80" t="s">
        <v>1799</v>
      </c>
      <c r="F1865" s="80" t="s">
        <v>14863</v>
      </c>
      <c r="G1865" s="80" t="s">
        <v>9695</v>
      </c>
      <c r="H1865" s="80" t="s">
        <v>14864</v>
      </c>
      <c r="I1865" s="80" t="s">
        <v>1798</v>
      </c>
      <c r="K1865" s="80" t="s">
        <v>12331</v>
      </c>
      <c r="L1865" s="80" t="s">
        <v>13278</v>
      </c>
      <c r="M1865" s="80" t="s">
        <v>13279</v>
      </c>
      <c r="N1865" s="80" t="s">
        <v>14164</v>
      </c>
      <c r="O1865" s="80" t="s">
        <v>14165</v>
      </c>
      <c r="P1865" s="80" t="s">
        <v>1</v>
      </c>
      <c r="Q1865" s="80" t="s">
        <v>1798</v>
      </c>
      <c r="R1865" s="80" t="s">
        <v>14166</v>
      </c>
      <c r="S1865" s="80" t="s">
        <v>1763</v>
      </c>
      <c r="T1865" s="80" t="s">
        <v>1757</v>
      </c>
      <c r="U1865" s="110">
        <v>6</v>
      </c>
      <c r="V1865" s="110">
        <v>36</v>
      </c>
      <c r="W1865" s="91">
        <v>2.4</v>
      </c>
      <c r="X1865" s="91">
        <v>28.8</v>
      </c>
      <c r="Y1865" s="110" t="s">
        <v>7087</v>
      </c>
      <c r="Z1865" s="110" t="s">
        <v>1</v>
      </c>
      <c r="AB1865" s="133" t="s">
        <v>14561</v>
      </c>
      <c r="AC1865" s="133" t="s">
        <v>14561</v>
      </c>
      <c r="AD1865" s="133" t="s">
        <v>1759</v>
      </c>
      <c r="AE1865" s="79">
        <v>12</v>
      </c>
      <c r="AF1865" s="79" t="s">
        <v>14940</v>
      </c>
      <c r="AG1865" s="134">
        <v>0.875</v>
      </c>
      <c r="AH1865" s="134">
        <v>6.875</v>
      </c>
      <c r="AI1865" s="134">
        <v>6.875</v>
      </c>
      <c r="AJ1865" s="134">
        <v>0.33100000000000002</v>
      </c>
      <c r="AK1865" s="134">
        <v>11.824999999999999</v>
      </c>
      <c r="AL1865" s="134">
        <v>7.3250000000000002</v>
      </c>
      <c r="AM1865" s="134">
        <v>7.2750000000000004</v>
      </c>
      <c r="AN1865" s="134">
        <v>4.3819999999999997</v>
      </c>
      <c r="AO1865" s="134">
        <v>0.36499999999999999</v>
      </c>
      <c r="AP1865" s="134"/>
      <c r="AQ1865" s="134">
        <v>6.75</v>
      </c>
      <c r="AR1865" s="134">
        <v>6.75</v>
      </c>
      <c r="AS1865" s="134"/>
      <c r="AT1865" s="133" t="s">
        <v>1763</v>
      </c>
      <c r="AU1865" s="133" t="s">
        <v>1758</v>
      </c>
      <c r="AV1865" s="133" t="s">
        <v>9603</v>
      </c>
      <c r="AW1865" s="133" t="s">
        <v>9630</v>
      </c>
    </row>
    <row r="1866" spans="1:49" x14ac:dyDescent="0.25">
      <c r="A1866" s="80" t="s">
        <v>1776</v>
      </c>
      <c r="B1866" s="80" t="s">
        <v>1803</v>
      </c>
      <c r="C1866" s="80" t="s">
        <v>10213</v>
      </c>
      <c r="D1866" s="80" t="s">
        <v>10214</v>
      </c>
      <c r="E1866" s="80" t="s">
        <v>1767</v>
      </c>
      <c r="F1866" s="80" t="s">
        <v>9694</v>
      </c>
      <c r="G1866" s="80" t="s">
        <v>9695</v>
      </c>
      <c r="H1866" s="80" t="s">
        <v>9696</v>
      </c>
      <c r="I1866" s="80" t="s">
        <v>5377</v>
      </c>
      <c r="K1866" s="80" t="s">
        <v>13952</v>
      </c>
      <c r="L1866" s="80" t="s">
        <v>13280</v>
      </c>
      <c r="M1866" s="80" t="s">
        <v>13281</v>
      </c>
      <c r="N1866" s="80" t="s">
        <v>14135</v>
      </c>
      <c r="O1866" s="80" t="s">
        <v>3527</v>
      </c>
      <c r="P1866" s="80" t="s">
        <v>1</v>
      </c>
      <c r="Q1866" s="80" t="s">
        <v>5374</v>
      </c>
      <c r="R1866" s="80" t="s">
        <v>14167</v>
      </c>
      <c r="S1866" s="80" t="s">
        <v>1760</v>
      </c>
      <c r="T1866" s="80" t="s">
        <v>1757</v>
      </c>
      <c r="U1866" s="110">
        <v>5</v>
      </c>
      <c r="V1866" s="110">
        <v>30</v>
      </c>
      <c r="W1866" s="91">
        <v>1.25</v>
      </c>
      <c r="X1866" s="91">
        <v>15</v>
      </c>
      <c r="Y1866" s="110" t="s">
        <v>7087</v>
      </c>
      <c r="Z1866" s="110" t="s">
        <v>1</v>
      </c>
      <c r="AB1866" s="133" t="s">
        <v>14562</v>
      </c>
      <c r="AC1866" s="133" t="s">
        <v>14562</v>
      </c>
      <c r="AD1866" s="133" t="s">
        <v>1759</v>
      </c>
      <c r="AE1866" s="79">
        <v>12</v>
      </c>
      <c r="AF1866" s="79" t="s">
        <v>11091</v>
      </c>
      <c r="AG1866" s="134">
        <v>0.625</v>
      </c>
      <c r="AH1866" s="134">
        <v>6.875</v>
      </c>
      <c r="AI1866" s="134">
        <v>6.875</v>
      </c>
      <c r="AJ1866" s="134">
        <v>0.13100000000000001</v>
      </c>
      <c r="AK1866" s="134">
        <v>7.22</v>
      </c>
      <c r="AL1866" s="134">
        <v>6.8449999999999998</v>
      </c>
      <c r="AM1866" s="134">
        <v>7.44</v>
      </c>
      <c r="AN1866" s="134">
        <v>1.782</v>
      </c>
      <c r="AO1866" s="134">
        <v>0.21299999999999999</v>
      </c>
      <c r="AP1866" s="134">
        <v>0.5</v>
      </c>
      <c r="AQ1866" s="134">
        <v>6.875</v>
      </c>
      <c r="AR1866" s="134">
        <v>6.875</v>
      </c>
      <c r="AS1866" s="134">
        <v>1.6E-2</v>
      </c>
      <c r="AT1866" s="133" t="s">
        <v>9573</v>
      </c>
      <c r="AU1866" s="133" t="s">
        <v>1758</v>
      </c>
      <c r="AV1866" s="133" t="s">
        <v>9603</v>
      </c>
      <c r="AW1866" s="133" t="s">
        <v>9630</v>
      </c>
    </row>
    <row r="1867" spans="1:49" x14ac:dyDescent="0.25">
      <c r="A1867" s="80" t="s">
        <v>1798</v>
      </c>
      <c r="B1867" s="80" t="s">
        <v>1780</v>
      </c>
      <c r="C1867" s="80" t="s">
        <v>10126</v>
      </c>
      <c r="D1867" s="80" t="s">
        <v>10127</v>
      </c>
      <c r="E1867" s="80" t="s">
        <v>1799</v>
      </c>
      <c r="F1867" s="80" t="s">
        <v>14863</v>
      </c>
      <c r="G1867" s="80" t="s">
        <v>9695</v>
      </c>
      <c r="H1867" s="80" t="s">
        <v>14864</v>
      </c>
      <c r="I1867" s="80" t="s">
        <v>1798</v>
      </c>
      <c r="K1867" s="80" t="s">
        <v>12331</v>
      </c>
      <c r="L1867" s="80" t="s">
        <v>13282</v>
      </c>
      <c r="M1867" s="80" t="s">
        <v>13283</v>
      </c>
      <c r="N1867" s="80" t="s">
        <v>14168</v>
      </c>
      <c r="O1867" s="80" t="s">
        <v>14169</v>
      </c>
      <c r="P1867" s="80" t="s">
        <v>1</v>
      </c>
      <c r="Q1867" s="80" t="s">
        <v>1798</v>
      </c>
      <c r="R1867" s="80" t="s">
        <v>14170</v>
      </c>
      <c r="S1867" s="80" t="s">
        <v>1763</v>
      </c>
      <c r="T1867" s="80" t="s">
        <v>1757</v>
      </c>
      <c r="U1867" s="110">
        <v>6</v>
      </c>
      <c r="V1867" s="110">
        <v>36</v>
      </c>
      <c r="W1867" s="91">
        <v>2.4</v>
      </c>
      <c r="X1867" s="91">
        <v>28.8</v>
      </c>
      <c r="Y1867" s="110" t="s">
        <v>7087</v>
      </c>
      <c r="Z1867" s="110" t="s">
        <v>1</v>
      </c>
      <c r="AB1867" s="133" t="s">
        <v>14563</v>
      </c>
      <c r="AC1867" s="133" t="s">
        <v>14563</v>
      </c>
      <c r="AD1867" s="133" t="s">
        <v>1759</v>
      </c>
      <c r="AE1867" s="79">
        <v>12</v>
      </c>
      <c r="AF1867" s="79" t="s">
        <v>14940</v>
      </c>
      <c r="AG1867" s="134">
        <v>0.875</v>
      </c>
      <c r="AH1867" s="134">
        <v>6.875</v>
      </c>
      <c r="AI1867" s="134">
        <v>6.875</v>
      </c>
      <c r="AJ1867" s="134">
        <v>0.33100000000000002</v>
      </c>
      <c r="AK1867" s="134">
        <v>11.824999999999999</v>
      </c>
      <c r="AL1867" s="134">
        <v>7.3250000000000002</v>
      </c>
      <c r="AM1867" s="134">
        <v>7.2750000000000004</v>
      </c>
      <c r="AN1867" s="134">
        <v>4.3819999999999997</v>
      </c>
      <c r="AO1867" s="134">
        <v>0.36499999999999999</v>
      </c>
      <c r="AP1867" s="134"/>
      <c r="AQ1867" s="134">
        <v>6.75</v>
      </c>
      <c r="AR1867" s="134">
        <v>6.75</v>
      </c>
      <c r="AS1867" s="134"/>
      <c r="AT1867" s="133" t="s">
        <v>1763</v>
      </c>
      <c r="AU1867" s="133" t="s">
        <v>1758</v>
      </c>
      <c r="AV1867" s="133" t="s">
        <v>9603</v>
      </c>
      <c r="AW1867" s="133" t="s">
        <v>9630</v>
      </c>
    </row>
    <row r="1868" spans="1:49" x14ac:dyDescent="0.25">
      <c r="A1868" s="80" t="s">
        <v>1798</v>
      </c>
      <c r="B1868" s="80" t="s">
        <v>1780</v>
      </c>
      <c r="C1868" s="80" t="s">
        <v>10126</v>
      </c>
      <c r="D1868" s="80" t="s">
        <v>10127</v>
      </c>
      <c r="E1868" s="80" t="s">
        <v>1799</v>
      </c>
      <c r="F1868" s="80" t="s">
        <v>14863</v>
      </c>
      <c r="G1868" s="80" t="s">
        <v>9695</v>
      </c>
      <c r="H1868" s="80" t="s">
        <v>14864</v>
      </c>
      <c r="I1868" s="80" t="s">
        <v>1798</v>
      </c>
      <c r="K1868" s="80" t="s">
        <v>12331</v>
      </c>
      <c r="L1868" s="80" t="s">
        <v>13284</v>
      </c>
      <c r="M1868" s="80" t="s">
        <v>13285</v>
      </c>
      <c r="N1868" s="80" t="s">
        <v>14171</v>
      </c>
      <c r="O1868" s="80" t="s">
        <v>14172</v>
      </c>
      <c r="P1868" s="80" t="s">
        <v>1</v>
      </c>
      <c r="Q1868" s="80" t="s">
        <v>1798</v>
      </c>
      <c r="R1868" s="80" t="s">
        <v>14173</v>
      </c>
      <c r="S1868" s="80" t="s">
        <v>1763</v>
      </c>
      <c r="T1868" s="80" t="s">
        <v>1757</v>
      </c>
      <c r="U1868" s="110">
        <v>6</v>
      </c>
      <c r="V1868" s="110">
        <v>36</v>
      </c>
      <c r="W1868" s="91">
        <v>2.4</v>
      </c>
      <c r="X1868" s="91">
        <v>28.8</v>
      </c>
      <c r="Y1868" s="110" t="s">
        <v>7087</v>
      </c>
      <c r="Z1868" s="110" t="s">
        <v>1</v>
      </c>
      <c r="AB1868" s="133" t="s">
        <v>14564</v>
      </c>
      <c r="AC1868" s="133" t="s">
        <v>14564</v>
      </c>
      <c r="AD1868" s="133" t="s">
        <v>1759</v>
      </c>
      <c r="AE1868" s="79">
        <v>12</v>
      </c>
      <c r="AF1868" s="79" t="s">
        <v>14940</v>
      </c>
      <c r="AG1868" s="134">
        <v>0.875</v>
      </c>
      <c r="AH1868" s="134">
        <v>6.875</v>
      </c>
      <c r="AI1868" s="134">
        <v>6.875</v>
      </c>
      <c r="AJ1868" s="134">
        <v>0.33100000000000002</v>
      </c>
      <c r="AK1868" s="134">
        <v>11.824999999999999</v>
      </c>
      <c r="AL1868" s="134">
        <v>7.3250000000000002</v>
      </c>
      <c r="AM1868" s="134">
        <v>7.2750000000000004</v>
      </c>
      <c r="AN1868" s="134">
        <v>4.3819999999999997</v>
      </c>
      <c r="AO1868" s="134">
        <v>0.36499999999999999</v>
      </c>
      <c r="AP1868" s="134"/>
      <c r="AQ1868" s="134">
        <v>6.75</v>
      </c>
      <c r="AR1868" s="134">
        <v>6.75</v>
      </c>
      <c r="AS1868" s="134"/>
      <c r="AT1868" s="133" t="s">
        <v>1763</v>
      </c>
      <c r="AU1868" s="133" t="s">
        <v>1758</v>
      </c>
      <c r="AV1868" s="133" t="s">
        <v>9603</v>
      </c>
      <c r="AW1868" s="133" t="s">
        <v>9630</v>
      </c>
    </row>
    <row r="1869" spans="1:49" x14ac:dyDescent="0.25">
      <c r="A1869" s="80" t="s">
        <v>1776</v>
      </c>
      <c r="B1869" s="80" t="s">
        <v>1803</v>
      </c>
      <c r="C1869" s="80" t="s">
        <v>10578</v>
      </c>
      <c r="D1869" s="80" t="s">
        <v>10579</v>
      </c>
      <c r="E1869" s="80" t="s">
        <v>1767</v>
      </c>
      <c r="F1869" s="80" t="s">
        <v>9920</v>
      </c>
      <c r="G1869" s="80" t="s">
        <v>9677</v>
      </c>
      <c r="H1869" s="80" t="s">
        <v>9921</v>
      </c>
      <c r="I1869" s="80" t="s">
        <v>5377</v>
      </c>
      <c r="K1869" s="80" t="s">
        <v>13952</v>
      </c>
      <c r="L1869" s="80" t="s">
        <v>13286</v>
      </c>
      <c r="M1869" s="80" t="s">
        <v>13287</v>
      </c>
      <c r="N1869" s="80" t="s">
        <v>14135</v>
      </c>
      <c r="O1869" s="80" t="s">
        <v>3523</v>
      </c>
      <c r="P1869" s="80" t="s">
        <v>1</v>
      </c>
      <c r="Q1869" s="80" t="s">
        <v>5374</v>
      </c>
      <c r="R1869" s="80" t="s">
        <v>14174</v>
      </c>
      <c r="S1869" s="80" t="s">
        <v>1760</v>
      </c>
      <c r="T1869" s="80" t="s">
        <v>1757</v>
      </c>
      <c r="U1869" s="110">
        <v>6.2</v>
      </c>
      <c r="V1869" s="110">
        <v>37.200000000000003</v>
      </c>
      <c r="W1869" s="91">
        <v>1.55</v>
      </c>
      <c r="X1869" s="91">
        <v>18.600000000000001</v>
      </c>
      <c r="Y1869" s="110" t="s">
        <v>7087</v>
      </c>
      <c r="Z1869" s="110" t="s">
        <v>1</v>
      </c>
      <c r="AB1869" s="133" t="s">
        <v>14565</v>
      </c>
      <c r="AC1869" s="133" t="s">
        <v>14565</v>
      </c>
      <c r="AD1869" s="133" t="s">
        <v>1759</v>
      </c>
      <c r="AE1869" s="79">
        <v>12</v>
      </c>
      <c r="AF1869" s="79" t="s">
        <v>11145</v>
      </c>
      <c r="AG1869" s="134">
        <v>0.75</v>
      </c>
      <c r="AH1869" s="134">
        <v>8.875</v>
      </c>
      <c r="AI1869" s="134">
        <v>8.875</v>
      </c>
      <c r="AJ1869" s="134">
        <v>0.22500000000000001</v>
      </c>
      <c r="AK1869" s="134">
        <v>9.2200000000000006</v>
      </c>
      <c r="AL1869" s="134">
        <v>7.97</v>
      </c>
      <c r="AM1869" s="134">
        <v>9.44</v>
      </c>
      <c r="AN1869" s="134">
        <v>3.1</v>
      </c>
      <c r="AO1869" s="134">
        <v>0.40100000000000002</v>
      </c>
      <c r="AP1869" s="134">
        <v>0.5</v>
      </c>
      <c r="AQ1869" s="134">
        <v>8.75</v>
      </c>
      <c r="AR1869" s="134">
        <v>8.75</v>
      </c>
      <c r="AS1869" s="134">
        <v>0.03</v>
      </c>
      <c r="AT1869" s="133" t="s">
        <v>1761</v>
      </c>
      <c r="AU1869" s="133" t="s">
        <v>7065</v>
      </c>
      <c r="AV1869" s="133" t="s">
        <v>9603</v>
      </c>
      <c r="AW1869" s="133" t="s">
        <v>9630</v>
      </c>
    </row>
    <row r="1870" spans="1:49" x14ac:dyDescent="0.25">
      <c r="A1870" s="80" t="s">
        <v>1798</v>
      </c>
      <c r="B1870" s="80" t="s">
        <v>1780</v>
      </c>
      <c r="C1870" s="80" t="s">
        <v>10126</v>
      </c>
      <c r="D1870" s="80" t="s">
        <v>10127</v>
      </c>
      <c r="E1870" s="80" t="s">
        <v>1799</v>
      </c>
      <c r="F1870" s="80" t="s">
        <v>14865</v>
      </c>
      <c r="G1870" s="80" t="s">
        <v>9677</v>
      </c>
      <c r="H1870" s="80" t="s">
        <v>14866</v>
      </c>
      <c r="I1870" s="80" t="s">
        <v>1798</v>
      </c>
      <c r="K1870" s="80" t="s">
        <v>12331</v>
      </c>
      <c r="L1870" s="80" t="s">
        <v>13288</v>
      </c>
      <c r="M1870" s="80" t="s">
        <v>13289</v>
      </c>
      <c r="N1870" s="80" t="s">
        <v>3369</v>
      </c>
      <c r="O1870" s="80" t="s">
        <v>14175</v>
      </c>
      <c r="P1870" s="80" t="s">
        <v>1</v>
      </c>
      <c r="Q1870" s="80" t="s">
        <v>1798</v>
      </c>
      <c r="R1870" s="80" t="s">
        <v>14176</v>
      </c>
      <c r="S1870" s="80" t="s">
        <v>1763</v>
      </c>
      <c r="T1870" s="80" t="s">
        <v>1757</v>
      </c>
      <c r="U1870" s="110">
        <v>8</v>
      </c>
      <c r="V1870" s="110">
        <v>48</v>
      </c>
      <c r="W1870" s="91">
        <v>3.2</v>
      </c>
      <c r="X1870" s="91">
        <v>38.4</v>
      </c>
      <c r="Y1870" s="110" t="s">
        <v>7087</v>
      </c>
      <c r="Z1870" s="110" t="s">
        <v>1</v>
      </c>
      <c r="AB1870" s="133" t="s">
        <v>14566</v>
      </c>
      <c r="AC1870" s="133" t="s">
        <v>14566</v>
      </c>
      <c r="AD1870" s="133" t="s">
        <v>1759</v>
      </c>
      <c r="AE1870" s="79">
        <v>12</v>
      </c>
      <c r="AF1870" s="79" t="s">
        <v>14941</v>
      </c>
      <c r="AG1870" s="134">
        <v>1.375</v>
      </c>
      <c r="AH1870" s="134">
        <v>8.625</v>
      </c>
      <c r="AI1870" s="134">
        <v>8.625</v>
      </c>
      <c r="AJ1870" s="134">
        <v>0.49</v>
      </c>
      <c r="AK1870" s="134">
        <v>14.574999999999999</v>
      </c>
      <c r="AL1870" s="134">
        <v>9.1999999999999993</v>
      </c>
      <c r="AM1870" s="134">
        <v>9.2750000000000004</v>
      </c>
      <c r="AN1870" s="134">
        <v>6.51</v>
      </c>
      <c r="AO1870" s="134">
        <v>0.72</v>
      </c>
      <c r="AP1870" s="134"/>
      <c r="AQ1870" s="134">
        <v>8.58</v>
      </c>
      <c r="AR1870" s="134">
        <v>8.58</v>
      </c>
      <c r="AS1870" s="134"/>
      <c r="AT1870" s="133" t="s">
        <v>7070</v>
      </c>
      <c r="AU1870" s="133" t="s">
        <v>7065</v>
      </c>
      <c r="AV1870" s="133" t="s">
        <v>9603</v>
      </c>
      <c r="AW1870" s="133" t="s">
        <v>9630</v>
      </c>
    </row>
    <row r="1871" spans="1:49" x14ac:dyDescent="0.25">
      <c r="A1871" s="80" t="s">
        <v>1798</v>
      </c>
      <c r="B1871" s="80" t="s">
        <v>1780</v>
      </c>
      <c r="C1871" s="80" t="s">
        <v>10126</v>
      </c>
      <c r="D1871" s="80" t="s">
        <v>10127</v>
      </c>
      <c r="E1871" s="80" t="s">
        <v>1799</v>
      </c>
      <c r="F1871" s="80" t="s">
        <v>14865</v>
      </c>
      <c r="G1871" s="80" t="s">
        <v>9677</v>
      </c>
      <c r="H1871" s="80" t="s">
        <v>14866</v>
      </c>
      <c r="I1871" s="80" t="s">
        <v>1798</v>
      </c>
      <c r="K1871" s="80" t="s">
        <v>12331</v>
      </c>
      <c r="L1871" s="80" t="s">
        <v>13290</v>
      </c>
      <c r="M1871" s="80" t="s">
        <v>13291</v>
      </c>
      <c r="N1871" s="80" t="s">
        <v>3390</v>
      </c>
      <c r="O1871" s="80" t="s">
        <v>14177</v>
      </c>
      <c r="P1871" s="80" t="s">
        <v>1</v>
      </c>
      <c r="Q1871" s="80" t="s">
        <v>1798</v>
      </c>
      <c r="R1871" s="80" t="s">
        <v>14178</v>
      </c>
      <c r="S1871" s="80" t="s">
        <v>1763</v>
      </c>
      <c r="T1871" s="80" t="s">
        <v>1757</v>
      </c>
      <c r="U1871" s="110">
        <v>8</v>
      </c>
      <c r="V1871" s="110">
        <v>48</v>
      </c>
      <c r="W1871" s="91">
        <v>3.2</v>
      </c>
      <c r="X1871" s="91">
        <v>38.4</v>
      </c>
      <c r="Y1871" s="110" t="s">
        <v>7087</v>
      </c>
      <c r="Z1871" s="110" t="s">
        <v>1</v>
      </c>
      <c r="AB1871" s="133" t="s">
        <v>14567</v>
      </c>
      <c r="AC1871" s="133" t="s">
        <v>14567</v>
      </c>
      <c r="AD1871" s="133" t="s">
        <v>1759</v>
      </c>
      <c r="AE1871" s="79">
        <v>12</v>
      </c>
      <c r="AF1871" s="79" t="s">
        <v>14941</v>
      </c>
      <c r="AG1871" s="134">
        <v>1.375</v>
      </c>
      <c r="AH1871" s="134">
        <v>8.625</v>
      </c>
      <c r="AI1871" s="134">
        <v>8.625</v>
      </c>
      <c r="AJ1871" s="134">
        <v>0.49</v>
      </c>
      <c r="AK1871" s="134">
        <v>14.574999999999999</v>
      </c>
      <c r="AL1871" s="134">
        <v>9.1999999999999993</v>
      </c>
      <c r="AM1871" s="134">
        <v>9.2750000000000004</v>
      </c>
      <c r="AN1871" s="134">
        <v>6.51</v>
      </c>
      <c r="AO1871" s="134">
        <v>0.72</v>
      </c>
      <c r="AP1871" s="134"/>
      <c r="AQ1871" s="134">
        <v>8.58</v>
      </c>
      <c r="AR1871" s="134">
        <v>8.58</v>
      </c>
      <c r="AS1871" s="134"/>
      <c r="AT1871" s="133" t="s">
        <v>7070</v>
      </c>
      <c r="AU1871" s="133" t="s">
        <v>7065</v>
      </c>
      <c r="AV1871" s="133" t="s">
        <v>9603</v>
      </c>
      <c r="AW1871" s="133" t="s">
        <v>9630</v>
      </c>
    </row>
    <row r="1872" spans="1:49" x14ac:dyDescent="0.25">
      <c r="A1872" s="80" t="s">
        <v>1776</v>
      </c>
      <c r="B1872" s="80" t="s">
        <v>1803</v>
      </c>
      <c r="C1872" s="80" t="s">
        <v>9697</v>
      </c>
      <c r="D1872" s="80" t="s">
        <v>9698</v>
      </c>
      <c r="E1872" s="80" t="s">
        <v>1767</v>
      </c>
      <c r="F1872" s="80" t="s">
        <v>9699</v>
      </c>
      <c r="G1872" s="80" t="s">
        <v>9700</v>
      </c>
      <c r="H1872" s="80" t="s">
        <v>9701</v>
      </c>
      <c r="I1872" s="80" t="s">
        <v>5377</v>
      </c>
      <c r="K1872" s="80" t="s">
        <v>13952</v>
      </c>
      <c r="L1872" s="80" t="s">
        <v>13292</v>
      </c>
      <c r="M1872" s="80" t="s">
        <v>13293</v>
      </c>
      <c r="N1872" s="80" t="s">
        <v>14135</v>
      </c>
      <c r="O1872" s="80" t="s">
        <v>3860</v>
      </c>
      <c r="P1872" s="80" t="s">
        <v>1</v>
      </c>
      <c r="Q1872" s="80" t="s">
        <v>5374</v>
      </c>
      <c r="R1872" s="80" t="s">
        <v>14179</v>
      </c>
      <c r="S1872" s="80" t="s">
        <v>1759</v>
      </c>
      <c r="T1872" s="80" t="s">
        <v>1757</v>
      </c>
      <c r="U1872" s="110">
        <v>9.6</v>
      </c>
      <c r="V1872" s="110">
        <v>57.6</v>
      </c>
      <c r="W1872" s="91">
        <v>2.4</v>
      </c>
      <c r="X1872" s="91">
        <v>28.8</v>
      </c>
      <c r="Y1872" s="110" t="s">
        <v>7087</v>
      </c>
      <c r="Z1872" s="110" t="s">
        <v>1</v>
      </c>
      <c r="AB1872" s="133" t="s">
        <v>14568</v>
      </c>
      <c r="AC1872" s="133" t="s">
        <v>14568</v>
      </c>
      <c r="AD1872" s="133" t="s">
        <v>1759</v>
      </c>
      <c r="AE1872" s="79">
        <v>12</v>
      </c>
      <c r="AF1872" s="79" t="s">
        <v>11152</v>
      </c>
      <c r="AG1872" s="134">
        <v>0.875</v>
      </c>
      <c r="AH1872" s="134">
        <v>7.5</v>
      </c>
      <c r="AI1872" s="134">
        <v>14.5</v>
      </c>
      <c r="AJ1872" s="134">
        <v>0.215</v>
      </c>
      <c r="AK1872" s="134">
        <v>14.824999999999999</v>
      </c>
      <c r="AL1872" s="134">
        <v>8.4499999999999993</v>
      </c>
      <c r="AM1872" s="134">
        <v>9.0250000000000004</v>
      </c>
      <c r="AN1872" s="134">
        <v>3.17</v>
      </c>
      <c r="AO1872" s="134">
        <v>0.65400000000000003</v>
      </c>
      <c r="AP1872" s="134">
        <v>0.1</v>
      </c>
      <c r="AQ1872" s="134">
        <v>54</v>
      </c>
      <c r="AR1872" s="134">
        <v>96</v>
      </c>
      <c r="AS1872" s="134"/>
      <c r="AT1872" s="133" t="s">
        <v>7070</v>
      </c>
      <c r="AU1872" s="133" t="s">
        <v>7065</v>
      </c>
      <c r="AV1872" s="133" t="s">
        <v>9601</v>
      </c>
      <c r="AW1872" s="133" t="s">
        <v>9630</v>
      </c>
    </row>
    <row r="1873" spans="1:49" x14ac:dyDescent="0.25">
      <c r="A1873" s="80" t="s">
        <v>1798</v>
      </c>
      <c r="B1873" s="80" t="s">
        <v>1780</v>
      </c>
      <c r="C1873" s="80" t="s">
        <v>10126</v>
      </c>
      <c r="D1873" s="80" t="s">
        <v>10127</v>
      </c>
      <c r="E1873" s="80" t="s">
        <v>1799</v>
      </c>
      <c r="F1873" s="80" t="s">
        <v>14865</v>
      </c>
      <c r="G1873" s="80" t="s">
        <v>9677</v>
      </c>
      <c r="H1873" s="80" t="s">
        <v>14866</v>
      </c>
      <c r="I1873" s="80" t="s">
        <v>1798</v>
      </c>
      <c r="K1873" s="80" t="s">
        <v>12331</v>
      </c>
      <c r="L1873" s="80" t="s">
        <v>13294</v>
      </c>
      <c r="M1873" s="80" t="s">
        <v>13295</v>
      </c>
      <c r="N1873" s="80" t="s">
        <v>14164</v>
      </c>
      <c r="O1873" s="80" t="s">
        <v>14180</v>
      </c>
      <c r="P1873" s="80" t="s">
        <v>1</v>
      </c>
      <c r="Q1873" s="80" t="s">
        <v>1798</v>
      </c>
      <c r="R1873" s="80" t="s">
        <v>14181</v>
      </c>
      <c r="S1873" s="80" t="s">
        <v>1763</v>
      </c>
      <c r="T1873" s="80" t="s">
        <v>1757</v>
      </c>
      <c r="U1873" s="110">
        <v>8</v>
      </c>
      <c r="V1873" s="110">
        <v>48</v>
      </c>
      <c r="W1873" s="91">
        <v>3.2</v>
      </c>
      <c r="X1873" s="91">
        <v>38.4</v>
      </c>
      <c r="Y1873" s="110" t="s">
        <v>7087</v>
      </c>
      <c r="Z1873" s="110" t="s">
        <v>1</v>
      </c>
      <c r="AB1873" s="133" t="s">
        <v>14569</v>
      </c>
      <c r="AC1873" s="133" t="s">
        <v>14569</v>
      </c>
      <c r="AD1873" s="133" t="s">
        <v>1759</v>
      </c>
      <c r="AE1873" s="79">
        <v>12</v>
      </c>
      <c r="AF1873" s="79" t="s">
        <v>14941</v>
      </c>
      <c r="AG1873" s="134">
        <v>1.375</v>
      </c>
      <c r="AH1873" s="134">
        <v>8.625</v>
      </c>
      <c r="AI1873" s="134">
        <v>8.625</v>
      </c>
      <c r="AJ1873" s="134">
        <v>0.49</v>
      </c>
      <c r="AK1873" s="134">
        <v>14.574999999999999</v>
      </c>
      <c r="AL1873" s="134">
        <v>9.1999999999999993</v>
      </c>
      <c r="AM1873" s="134">
        <v>9.2750000000000004</v>
      </c>
      <c r="AN1873" s="134">
        <v>6.51</v>
      </c>
      <c r="AO1873" s="134">
        <v>0.72</v>
      </c>
      <c r="AP1873" s="134"/>
      <c r="AQ1873" s="134">
        <v>8.58</v>
      </c>
      <c r="AR1873" s="134">
        <v>8.58</v>
      </c>
      <c r="AS1873" s="134"/>
      <c r="AT1873" s="133" t="s">
        <v>7070</v>
      </c>
      <c r="AU1873" s="133" t="s">
        <v>7065</v>
      </c>
      <c r="AV1873" s="133" t="s">
        <v>9603</v>
      </c>
      <c r="AW1873" s="133" t="s">
        <v>9630</v>
      </c>
    </row>
    <row r="1874" spans="1:49" x14ac:dyDescent="0.25">
      <c r="A1874" s="80" t="s">
        <v>1776</v>
      </c>
      <c r="B1874" s="80" t="s">
        <v>1803</v>
      </c>
      <c r="C1874" s="80" t="s">
        <v>10586</v>
      </c>
      <c r="D1874" s="80" t="s">
        <v>10587</v>
      </c>
      <c r="E1874" s="80" t="s">
        <v>1811</v>
      </c>
      <c r="F1874" s="80" t="s">
        <v>10588</v>
      </c>
      <c r="G1874" s="80" t="s">
        <v>9785</v>
      </c>
      <c r="H1874" s="80" t="s">
        <v>10589</v>
      </c>
      <c r="I1874" s="80" t="s">
        <v>5376</v>
      </c>
      <c r="K1874" s="80" t="s">
        <v>13952</v>
      </c>
      <c r="L1874" s="80" t="s">
        <v>13296</v>
      </c>
      <c r="M1874" s="80" t="s">
        <v>13297</v>
      </c>
      <c r="N1874" s="80" t="s">
        <v>3405</v>
      </c>
      <c r="O1874" s="80" t="s">
        <v>3825</v>
      </c>
      <c r="P1874" s="80" t="s">
        <v>1</v>
      </c>
      <c r="Q1874" s="80" t="s">
        <v>5374</v>
      </c>
      <c r="R1874" s="80" t="s">
        <v>14182</v>
      </c>
      <c r="S1874" s="80" t="s">
        <v>1759</v>
      </c>
      <c r="T1874" s="80" t="s">
        <v>1759</v>
      </c>
      <c r="U1874" s="110">
        <v>427.2</v>
      </c>
      <c r="V1874" s="110">
        <v>213.6</v>
      </c>
      <c r="W1874" s="91">
        <v>160.19999999999999</v>
      </c>
      <c r="X1874" s="91">
        <v>160.19999999999999</v>
      </c>
      <c r="Y1874" s="110" t="s">
        <v>7087</v>
      </c>
      <c r="Z1874" s="110" t="s">
        <v>1</v>
      </c>
      <c r="AB1874" s="133" t="s">
        <v>14570</v>
      </c>
      <c r="AC1874" s="133" t="s">
        <v>14570</v>
      </c>
      <c r="AD1874" s="133" t="s">
        <v>1759</v>
      </c>
      <c r="AE1874" s="79">
        <v>1</v>
      </c>
      <c r="AF1874" s="79" t="s">
        <v>15798</v>
      </c>
      <c r="AG1874" s="134"/>
      <c r="AH1874" s="134"/>
      <c r="AI1874" s="134"/>
      <c r="AJ1874" s="134"/>
      <c r="AK1874" s="134">
        <v>40.875</v>
      </c>
      <c r="AL1874" s="134">
        <v>15.5</v>
      </c>
      <c r="AM1874" s="134">
        <v>13.5</v>
      </c>
      <c r="AN1874" s="134">
        <v>27.36</v>
      </c>
      <c r="AO1874" s="134">
        <v>4.95</v>
      </c>
      <c r="AP1874" s="134"/>
      <c r="AQ1874" s="134"/>
      <c r="AR1874" s="134"/>
      <c r="AS1874" s="134"/>
      <c r="AT1874" s="133" t="s">
        <v>7075</v>
      </c>
      <c r="AU1874" s="133" t="s">
        <v>1759</v>
      </c>
      <c r="AV1874" s="133" t="s">
        <v>9603</v>
      </c>
      <c r="AW1874" s="133" t="s">
        <v>9630</v>
      </c>
    </row>
    <row r="1875" spans="1:49" x14ac:dyDescent="0.25">
      <c r="A1875" s="80" t="s">
        <v>1798</v>
      </c>
      <c r="B1875" s="80" t="s">
        <v>1780</v>
      </c>
      <c r="C1875" s="80" t="s">
        <v>10126</v>
      </c>
      <c r="D1875" s="80" t="s">
        <v>10127</v>
      </c>
      <c r="E1875" s="80" t="s">
        <v>1799</v>
      </c>
      <c r="F1875" s="80" t="s">
        <v>14865</v>
      </c>
      <c r="G1875" s="80" t="s">
        <v>9677</v>
      </c>
      <c r="H1875" s="80" t="s">
        <v>14866</v>
      </c>
      <c r="I1875" s="80" t="s">
        <v>1798</v>
      </c>
      <c r="K1875" s="80" t="s">
        <v>12331</v>
      </c>
      <c r="L1875" s="80" t="s">
        <v>13298</v>
      </c>
      <c r="M1875" s="80" t="s">
        <v>13299</v>
      </c>
      <c r="N1875" s="80" t="s">
        <v>14168</v>
      </c>
      <c r="O1875" s="80" t="s">
        <v>14183</v>
      </c>
      <c r="P1875" s="80" t="s">
        <v>1</v>
      </c>
      <c r="Q1875" s="80" t="s">
        <v>1798</v>
      </c>
      <c r="R1875" s="80" t="s">
        <v>14184</v>
      </c>
      <c r="S1875" s="80" t="s">
        <v>1763</v>
      </c>
      <c r="T1875" s="80" t="s">
        <v>1757</v>
      </c>
      <c r="U1875" s="110">
        <v>8</v>
      </c>
      <c r="V1875" s="110">
        <v>48</v>
      </c>
      <c r="W1875" s="91">
        <v>3.2</v>
      </c>
      <c r="X1875" s="91">
        <v>38.4</v>
      </c>
      <c r="Y1875" s="110" t="s">
        <v>7087</v>
      </c>
      <c r="Z1875" s="110" t="s">
        <v>1</v>
      </c>
      <c r="AB1875" s="133" t="s">
        <v>14571</v>
      </c>
      <c r="AC1875" s="133" t="s">
        <v>14571</v>
      </c>
      <c r="AD1875" s="133" t="s">
        <v>1759</v>
      </c>
      <c r="AE1875" s="79">
        <v>12</v>
      </c>
      <c r="AF1875" s="79" t="s">
        <v>14941</v>
      </c>
      <c r="AG1875" s="134">
        <v>1.375</v>
      </c>
      <c r="AH1875" s="134">
        <v>8.625</v>
      </c>
      <c r="AI1875" s="134">
        <v>8.625</v>
      </c>
      <c r="AJ1875" s="134">
        <v>0.49</v>
      </c>
      <c r="AK1875" s="134">
        <v>14.574999999999999</v>
      </c>
      <c r="AL1875" s="134">
        <v>9.1999999999999993</v>
      </c>
      <c r="AM1875" s="134">
        <v>9.2750000000000004</v>
      </c>
      <c r="AN1875" s="134">
        <v>6.51</v>
      </c>
      <c r="AO1875" s="134">
        <v>0.72</v>
      </c>
      <c r="AP1875" s="134"/>
      <c r="AQ1875" s="134">
        <v>8.58</v>
      </c>
      <c r="AR1875" s="134">
        <v>8.58</v>
      </c>
      <c r="AS1875" s="134"/>
      <c r="AT1875" s="133" t="s">
        <v>7070</v>
      </c>
      <c r="AU1875" s="133" t="s">
        <v>7065</v>
      </c>
      <c r="AV1875" s="133" t="s">
        <v>9603</v>
      </c>
      <c r="AW1875" s="133" t="s">
        <v>9630</v>
      </c>
    </row>
    <row r="1876" spans="1:49" x14ac:dyDescent="0.25">
      <c r="A1876" s="80" t="s">
        <v>1776</v>
      </c>
      <c r="B1876" s="80" t="s">
        <v>1803</v>
      </c>
      <c r="C1876" s="80" t="s">
        <v>10522</v>
      </c>
      <c r="D1876" s="80" t="s">
        <v>10523</v>
      </c>
      <c r="E1876" s="80" t="s">
        <v>1765</v>
      </c>
      <c r="F1876" s="80" t="s">
        <v>10805</v>
      </c>
      <c r="G1876" s="80" t="s">
        <v>9785</v>
      </c>
      <c r="H1876" s="80" t="s">
        <v>10806</v>
      </c>
      <c r="I1876" s="80" t="s">
        <v>9635</v>
      </c>
      <c r="K1876" s="80" t="s">
        <v>13952</v>
      </c>
      <c r="L1876" s="80" t="s">
        <v>13300</v>
      </c>
      <c r="M1876" s="80" t="s">
        <v>3250</v>
      </c>
      <c r="N1876" s="80" t="s">
        <v>3405</v>
      </c>
      <c r="O1876" s="80" t="s">
        <v>3825</v>
      </c>
      <c r="P1876" s="80" t="s">
        <v>1</v>
      </c>
      <c r="Q1876" s="80" t="s">
        <v>5374</v>
      </c>
      <c r="R1876" s="80" t="s">
        <v>14185</v>
      </c>
      <c r="S1876" s="80" t="s">
        <v>1759</v>
      </c>
      <c r="T1876" s="80" t="s">
        <v>1759</v>
      </c>
      <c r="U1876" s="110">
        <v>313.2</v>
      </c>
      <c r="V1876" s="110">
        <v>156.6</v>
      </c>
      <c r="W1876" s="91">
        <v>129.19999999999999</v>
      </c>
      <c r="X1876" s="91">
        <v>129.19999999999999</v>
      </c>
      <c r="Y1876" s="110" t="s">
        <v>7087</v>
      </c>
      <c r="Z1876" s="110" t="s">
        <v>1</v>
      </c>
      <c r="AB1876" s="133" t="s">
        <v>14572</v>
      </c>
      <c r="AC1876" s="133" t="s">
        <v>14572</v>
      </c>
      <c r="AD1876" s="133" t="s">
        <v>1759</v>
      </c>
      <c r="AE1876" s="79">
        <v>1</v>
      </c>
      <c r="AF1876" s="79" t="s">
        <v>15798</v>
      </c>
      <c r="AG1876" s="134"/>
      <c r="AH1876" s="134"/>
      <c r="AI1876" s="134"/>
      <c r="AJ1876" s="134"/>
      <c r="AK1876" s="134">
        <v>45.125</v>
      </c>
      <c r="AL1876" s="134">
        <v>16.187999999999999</v>
      </c>
      <c r="AM1876" s="134">
        <v>6.3129999999999997</v>
      </c>
      <c r="AN1876" s="134">
        <v>36.58</v>
      </c>
      <c r="AO1876" s="134">
        <v>2.669</v>
      </c>
      <c r="AP1876" s="134"/>
      <c r="AQ1876" s="134"/>
      <c r="AR1876" s="134"/>
      <c r="AS1876" s="134"/>
      <c r="AT1876" s="133" t="s">
        <v>1774</v>
      </c>
      <c r="AU1876" s="133" t="s">
        <v>7077</v>
      </c>
      <c r="AV1876" s="133" t="s">
        <v>9607</v>
      </c>
      <c r="AW1876" s="133" t="s">
        <v>9630</v>
      </c>
    </row>
    <row r="1877" spans="1:49" x14ac:dyDescent="0.25">
      <c r="A1877" s="80" t="s">
        <v>1798</v>
      </c>
      <c r="B1877" s="80" t="s">
        <v>1780</v>
      </c>
      <c r="C1877" s="80" t="s">
        <v>10126</v>
      </c>
      <c r="D1877" s="80" t="s">
        <v>10127</v>
      </c>
      <c r="E1877" s="80" t="s">
        <v>1799</v>
      </c>
      <c r="F1877" s="80" t="s">
        <v>14865</v>
      </c>
      <c r="G1877" s="80" t="s">
        <v>9677</v>
      </c>
      <c r="H1877" s="80" t="s">
        <v>14866</v>
      </c>
      <c r="I1877" s="80" t="s">
        <v>1798</v>
      </c>
      <c r="K1877" s="80" t="s">
        <v>12331</v>
      </c>
      <c r="L1877" s="80" t="s">
        <v>13301</v>
      </c>
      <c r="M1877" s="80" t="s">
        <v>13302</v>
      </c>
      <c r="N1877" s="80" t="s">
        <v>14171</v>
      </c>
      <c r="O1877" s="80" t="s">
        <v>14186</v>
      </c>
      <c r="P1877" s="80" t="s">
        <v>1</v>
      </c>
      <c r="Q1877" s="80" t="s">
        <v>1798</v>
      </c>
      <c r="R1877" s="80" t="s">
        <v>14187</v>
      </c>
      <c r="S1877" s="80" t="s">
        <v>1763</v>
      </c>
      <c r="T1877" s="80" t="s">
        <v>1757</v>
      </c>
      <c r="U1877" s="110">
        <v>8</v>
      </c>
      <c r="V1877" s="110">
        <v>48</v>
      </c>
      <c r="W1877" s="91">
        <v>3.2</v>
      </c>
      <c r="X1877" s="91">
        <v>38.4</v>
      </c>
      <c r="Y1877" s="110" t="s">
        <v>7087</v>
      </c>
      <c r="Z1877" s="110" t="s">
        <v>1</v>
      </c>
      <c r="AB1877" s="133" t="s">
        <v>14573</v>
      </c>
      <c r="AC1877" s="133" t="s">
        <v>14573</v>
      </c>
      <c r="AD1877" s="133" t="s">
        <v>1759</v>
      </c>
      <c r="AE1877" s="79">
        <v>12</v>
      </c>
      <c r="AF1877" s="79" t="s">
        <v>14941</v>
      </c>
      <c r="AG1877" s="134">
        <v>1.375</v>
      </c>
      <c r="AH1877" s="134">
        <v>8.625</v>
      </c>
      <c r="AI1877" s="134">
        <v>8.625</v>
      </c>
      <c r="AJ1877" s="134">
        <v>0.49</v>
      </c>
      <c r="AK1877" s="134">
        <v>14.574999999999999</v>
      </c>
      <c r="AL1877" s="134">
        <v>9.1999999999999993</v>
      </c>
      <c r="AM1877" s="134">
        <v>9.2750000000000004</v>
      </c>
      <c r="AN1877" s="134">
        <v>6.51</v>
      </c>
      <c r="AO1877" s="134">
        <v>0.72</v>
      </c>
      <c r="AP1877" s="134"/>
      <c r="AQ1877" s="134">
        <v>8.58</v>
      </c>
      <c r="AR1877" s="134">
        <v>8.58</v>
      </c>
      <c r="AS1877" s="134"/>
      <c r="AT1877" s="133" t="s">
        <v>7070</v>
      </c>
      <c r="AU1877" s="133" t="s">
        <v>7065</v>
      </c>
      <c r="AV1877" s="133" t="s">
        <v>9603</v>
      </c>
      <c r="AW1877" s="133" t="s">
        <v>9630</v>
      </c>
    </row>
    <row r="1878" spans="1:49" x14ac:dyDescent="0.25">
      <c r="A1878" s="80" t="s">
        <v>1798</v>
      </c>
      <c r="B1878" s="80" t="s">
        <v>1780</v>
      </c>
      <c r="C1878" s="80" t="s">
        <v>10138</v>
      </c>
      <c r="D1878" s="80" t="s">
        <v>10139</v>
      </c>
      <c r="E1878" s="80" t="s">
        <v>1799</v>
      </c>
      <c r="F1878" s="80" t="s">
        <v>10140</v>
      </c>
      <c r="G1878" s="80" t="s">
        <v>9744</v>
      </c>
      <c r="H1878" s="80" t="s">
        <v>10141</v>
      </c>
      <c r="I1878" s="80" t="s">
        <v>1798</v>
      </c>
      <c r="K1878" s="80" t="s">
        <v>12331</v>
      </c>
      <c r="L1878" s="80" t="s">
        <v>13303</v>
      </c>
      <c r="M1878" s="80" t="s">
        <v>13304</v>
      </c>
      <c r="N1878" s="80" t="s">
        <v>3382</v>
      </c>
      <c r="O1878" s="80" t="s">
        <v>14188</v>
      </c>
      <c r="P1878" s="80" t="s">
        <v>1</v>
      </c>
      <c r="Q1878" s="80" t="s">
        <v>1798</v>
      </c>
      <c r="R1878" s="80" t="s">
        <v>14189</v>
      </c>
      <c r="S1878" s="80" t="s">
        <v>1772</v>
      </c>
      <c r="T1878" s="80" t="s">
        <v>1757</v>
      </c>
      <c r="U1878" s="110">
        <v>3.6</v>
      </c>
      <c r="V1878" s="110">
        <v>21.6</v>
      </c>
      <c r="W1878" s="91">
        <v>1.44</v>
      </c>
      <c r="X1878" s="91">
        <v>17.28</v>
      </c>
      <c r="Y1878" s="110" t="s">
        <v>7087</v>
      </c>
      <c r="Z1878" s="110" t="s">
        <v>1</v>
      </c>
      <c r="AB1878" s="133" t="s">
        <v>14574</v>
      </c>
      <c r="AC1878" s="133" t="s">
        <v>14574</v>
      </c>
      <c r="AD1878" s="133" t="s">
        <v>1759</v>
      </c>
      <c r="AE1878" s="79">
        <v>12</v>
      </c>
      <c r="AF1878" s="79" t="s">
        <v>11168</v>
      </c>
      <c r="AG1878" s="134">
        <v>1.5</v>
      </c>
      <c r="AH1878" s="134">
        <v>5</v>
      </c>
      <c r="AI1878" s="134">
        <v>5</v>
      </c>
      <c r="AJ1878" s="134">
        <v>0.18099999999999999</v>
      </c>
      <c r="AK1878" s="134">
        <v>10.574999999999999</v>
      </c>
      <c r="AL1878" s="134">
        <v>9.4499999999999993</v>
      </c>
      <c r="AM1878" s="134">
        <v>5.5250000000000004</v>
      </c>
      <c r="AN1878" s="134">
        <v>2.5019999999999998</v>
      </c>
      <c r="AO1878" s="134">
        <v>0.32</v>
      </c>
      <c r="AP1878" s="134">
        <v>5.0000000000000001E-3</v>
      </c>
      <c r="AQ1878" s="134">
        <v>9.8000000000000007</v>
      </c>
      <c r="AR1878" s="134">
        <v>9.8000000000000007</v>
      </c>
      <c r="AS1878" s="134"/>
      <c r="AT1878" s="133" t="s">
        <v>1795</v>
      </c>
      <c r="AU1878" s="133" t="s">
        <v>1760</v>
      </c>
      <c r="AV1878" s="133" t="s">
        <v>9601</v>
      </c>
      <c r="AW1878" s="133" t="s">
        <v>9630</v>
      </c>
    </row>
    <row r="1879" spans="1:49" x14ac:dyDescent="0.25">
      <c r="A1879" s="80" t="s">
        <v>1776</v>
      </c>
      <c r="B1879" s="80" t="s">
        <v>1803</v>
      </c>
      <c r="C1879" s="80" t="s">
        <v>12608</v>
      </c>
      <c r="D1879" s="80" t="s">
        <v>12609</v>
      </c>
      <c r="E1879" s="80" t="s">
        <v>1765</v>
      </c>
      <c r="F1879" s="80" t="s">
        <v>12610</v>
      </c>
      <c r="G1879" s="80" t="s">
        <v>9785</v>
      </c>
      <c r="H1879" s="80" t="s">
        <v>12611</v>
      </c>
      <c r="I1879" s="80" t="s">
        <v>9635</v>
      </c>
      <c r="K1879" s="80" t="s">
        <v>13952</v>
      </c>
      <c r="L1879" s="80" t="s">
        <v>13305</v>
      </c>
      <c r="M1879" s="80" t="s">
        <v>13306</v>
      </c>
      <c r="N1879" s="80" t="s">
        <v>3405</v>
      </c>
      <c r="O1879" s="80" t="s">
        <v>3825</v>
      </c>
      <c r="P1879" s="80" t="s">
        <v>1</v>
      </c>
      <c r="Q1879" s="80" t="s">
        <v>5374</v>
      </c>
      <c r="R1879" s="80" t="s">
        <v>14190</v>
      </c>
      <c r="S1879" s="80" t="s">
        <v>1759</v>
      </c>
      <c r="T1879" s="80" t="s">
        <v>1759</v>
      </c>
      <c r="U1879" s="110">
        <v>248.4</v>
      </c>
      <c r="V1879" s="110">
        <v>124.2</v>
      </c>
      <c r="W1879" s="91">
        <v>102.47</v>
      </c>
      <c r="X1879" s="91">
        <v>102.47</v>
      </c>
      <c r="Y1879" s="110" t="s">
        <v>7087</v>
      </c>
      <c r="Z1879" s="110" t="s">
        <v>1</v>
      </c>
      <c r="AB1879" s="133" t="s">
        <v>14575</v>
      </c>
      <c r="AC1879" s="133" t="s">
        <v>14575</v>
      </c>
      <c r="AD1879" s="133" t="s">
        <v>1759</v>
      </c>
      <c r="AE1879" s="79">
        <v>1</v>
      </c>
      <c r="AF1879" s="79" t="s">
        <v>15798</v>
      </c>
      <c r="AG1879" s="134"/>
      <c r="AH1879" s="134"/>
      <c r="AI1879" s="134"/>
      <c r="AJ1879" s="134"/>
      <c r="AK1879" s="134">
        <v>41.438000000000002</v>
      </c>
      <c r="AL1879" s="134">
        <v>14.5</v>
      </c>
      <c r="AM1879" s="134">
        <v>7.625</v>
      </c>
      <c r="AN1879" s="134">
        <v>27.13</v>
      </c>
      <c r="AO1879" s="134">
        <v>2.6509999999999998</v>
      </c>
      <c r="AP1879" s="134"/>
      <c r="AQ1879" s="134"/>
      <c r="AR1879" s="134"/>
      <c r="AS1879" s="134"/>
      <c r="AT1879" s="133" t="s">
        <v>7065</v>
      </c>
      <c r="AU1879" s="133" t="s">
        <v>1769</v>
      </c>
      <c r="AV1879" s="133" t="s">
        <v>9607</v>
      </c>
      <c r="AW1879" s="133" t="s">
        <v>9630</v>
      </c>
    </row>
    <row r="1880" spans="1:49" x14ac:dyDescent="0.25">
      <c r="A1880" s="80" t="s">
        <v>1798</v>
      </c>
      <c r="B1880" s="80" t="s">
        <v>1780</v>
      </c>
      <c r="C1880" s="80" t="s">
        <v>10138</v>
      </c>
      <c r="D1880" s="80" t="s">
        <v>10139</v>
      </c>
      <c r="E1880" s="80" t="s">
        <v>1799</v>
      </c>
      <c r="F1880" s="80" t="s">
        <v>10140</v>
      </c>
      <c r="G1880" s="80" t="s">
        <v>9744</v>
      </c>
      <c r="H1880" s="80" t="s">
        <v>10141</v>
      </c>
      <c r="I1880" s="80" t="s">
        <v>1798</v>
      </c>
      <c r="K1880" s="80" t="s">
        <v>12331</v>
      </c>
      <c r="L1880" s="80" t="s">
        <v>13307</v>
      </c>
      <c r="M1880" s="80" t="s">
        <v>13308</v>
      </c>
      <c r="N1880" s="80" t="s">
        <v>3371</v>
      </c>
      <c r="O1880" s="80" t="s">
        <v>14191</v>
      </c>
      <c r="P1880" s="80" t="s">
        <v>1</v>
      </c>
      <c r="Q1880" s="80" t="s">
        <v>1798</v>
      </c>
      <c r="R1880" s="80" t="s">
        <v>14192</v>
      </c>
      <c r="S1880" s="80" t="s">
        <v>1772</v>
      </c>
      <c r="T1880" s="80" t="s">
        <v>1757</v>
      </c>
      <c r="U1880" s="110">
        <v>3.6</v>
      </c>
      <c r="V1880" s="110">
        <v>21.6</v>
      </c>
      <c r="W1880" s="91">
        <v>1.44</v>
      </c>
      <c r="X1880" s="91">
        <v>17.28</v>
      </c>
      <c r="Y1880" s="110" t="s">
        <v>7087</v>
      </c>
      <c r="Z1880" s="110" t="s">
        <v>1</v>
      </c>
      <c r="AB1880" s="133" t="s">
        <v>14576</v>
      </c>
      <c r="AC1880" s="133" t="s">
        <v>14576</v>
      </c>
      <c r="AD1880" s="133" t="s">
        <v>1759</v>
      </c>
      <c r="AE1880" s="79">
        <v>12</v>
      </c>
      <c r="AF1880" s="79" t="s">
        <v>11168</v>
      </c>
      <c r="AG1880" s="134">
        <v>1.5</v>
      </c>
      <c r="AH1880" s="134">
        <v>5</v>
      </c>
      <c r="AI1880" s="134">
        <v>5</v>
      </c>
      <c r="AJ1880" s="134">
        <v>0.18099999999999999</v>
      </c>
      <c r="AK1880" s="134">
        <v>10.574999999999999</v>
      </c>
      <c r="AL1880" s="134">
        <v>9.4499999999999993</v>
      </c>
      <c r="AM1880" s="134">
        <v>5.5250000000000004</v>
      </c>
      <c r="AN1880" s="134">
        <v>2.5019999999999998</v>
      </c>
      <c r="AO1880" s="134">
        <v>0.32</v>
      </c>
      <c r="AP1880" s="134">
        <v>5.0000000000000001E-3</v>
      </c>
      <c r="AQ1880" s="134">
        <v>9.8000000000000007</v>
      </c>
      <c r="AR1880" s="134">
        <v>9.8000000000000007</v>
      </c>
      <c r="AS1880" s="134"/>
      <c r="AT1880" s="133" t="s">
        <v>1795</v>
      </c>
      <c r="AU1880" s="133" t="s">
        <v>1760</v>
      </c>
      <c r="AV1880" s="133" t="s">
        <v>9601</v>
      </c>
      <c r="AW1880" s="133" t="s">
        <v>9630</v>
      </c>
    </row>
    <row r="1881" spans="1:49" x14ac:dyDescent="0.25">
      <c r="A1881" s="80" t="s">
        <v>1776</v>
      </c>
      <c r="B1881" s="80" t="s">
        <v>1803</v>
      </c>
      <c r="C1881" s="80" t="s">
        <v>10636</v>
      </c>
      <c r="D1881" s="80" t="s">
        <v>10637</v>
      </c>
      <c r="E1881" s="80" t="s">
        <v>1811</v>
      </c>
      <c r="F1881" s="80" t="s">
        <v>10638</v>
      </c>
      <c r="G1881" s="80" t="s">
        <v>9785</v>
      </c>
      <c r="H1881" s="80" t="s">
        <v>10639</v>
      </c>
      <c r="I1881" s="80" t="s">
        <v>5376</v>
      </c>
      <c r="K1881" s="80" t="s">
        <v>13952</v>
      </c>
      <c r="L1881" s="80" t="s">
        <v>13309</v>
      </c>
      <c r="M1881" s="80" t="s">
        <v>13310</v>
      </c>
      <c r="N1881" s="80" t="s">
        <v>3405</v>
      </c>
      <c r="O1881" s="80" t="s">
        <v>3825</v>
      </c>
      <c r="P1881" s="80" t="s">
        <v>1</v>
      </c>
      <c r="Q1881" s="80" t="s">
        <v>5374</v>
      </c>
      <c r="R1881" s="80" t="s">
        <v>14193</v>
      </c>
      <c r="S1881" s="80" t="s">
        <v>1759</v>
      </c>
      <c r="T1881" s="80" t="s">
        <v>1759</v>
      </c>
      <c r="U1881" s="110">
        <v>597.6</v>
      </c>
      <c r="V1881" s="110">
        <v>298.8</v>
      </c>
      <c r="W1881" s="91">
        <v>224.1</v>
      </c>
      <c r="X1881" s="91">
        <v>224.1</v>
      </c>
      <c r="Y1881" s="110" t="s">
        <v>7087</v>
      </c>
      <c r="Z1881" s="110" t="s">
        <v>1</v>
      </c>
      <c r="AB1881" s="133" t="s">
        <v>14577</v>
      </c>
      <c r="AC1881" s="133" t="s">
        <v>14577</v>
      </c>
      <c r="AD1881" s="133" t="s">
        <v>1759</v>
      </c>
      <c r="AE1881" s="79">
        <v>1</v>
      </c>
      <c r="AF1881" s="79" t="s">
        <v>15798</v>
      </c>
      <c r="AG1881" s="134"/>
      <c r="AH1881" s="134"/>
      <c r="AI1881" s="134"/>
      <c r="AJ1881" s="134"/>
      <c r="AK1881" s="134">
        <v>48.125</v>
      </c>
      <c r="AL1881" s="134">
        <v>14.438000000000001</v>
      </c>
      <c r="AM1881" s="134">
        <v>6.1879999999999997</v>
      </c>
      <c r="AN1881" s="134">
        <v>17.77</v>
      </c>
      <c r="AO1881" s="134">
        <v>2.488</v>
      </c>
      <c r="AP1881" s="134"/>
      <c r="AQ1881" s="134"/>
      <c r="AR1881" s="134"/>
      <c r="AS1881" s="134"/>
      <c r="AT1881" s="133" t="s">
        <v>1758</v>
      </c>
      <c r="AU1881" s="133" t="s">
        <v>1769</v>
      </c>
      <c r="AV1881" s="133" t="s">
        <v>9601</v>
      </c>
      <c r="AW1881" s="133" t="s">
        <v>9630</v>
      </c>
    </row>
    <row r="1882" spans="1:49" x14ac:dyDescent="0.25">
      <c r="A1882" s="80" t="s">
        <v>1798</v>
      </c>
      <c r="B1882" s="80" t="s">
        <v>1780</v>
      </c>
      <c r="C1882" s="80" t="s">
        <v>10768</v>
      </c>
      <c r="D1882" s="80" t="s">
        <v>10769</v>
      </c>
      <c r="E1882" s="80" t="s">
        <v>1799</v>
      </c>
      <c r="F1882" s="80" t="s">
        <v>10770</v>
      </c>
      <c r="G1882" s="80" t="s">
        <v>9744</v>
      </c>
      <c r="H1882" s="80" t="s">
        <v>10771</v>
      </c>
      <c r="I1882" s="80" t="s">
        <v>1798</v>
      </c>
      <c r="K1882" s="80" t="s">
        <v>12331</v>
      </c>
      <c r="L1882" s="80" t="s">
        <v>13311</v>
      </c>
      <c r="M1882" s="80" t="s">
        <v>13312</v>
      </c>
      <c r="N1882" s="80" t="s">
        <v>14164</v>
      </c>
      <c r="O1882" s="80" t="s">
        <v>14194</v>
      </c>
      <c r="P1882" s="80" t="s">
        <v>1</v>
      </c>
      <c r="Q1882" s="80" t="s">
        <v>1798</v>
      </c>
      <c r="R1882" s="80" t="s">
        <v>14195</v>
      </c>
      <c r="S1882" s="80" t="s">
        <v>1762</v>
      </c>
      <c r="T1882" s="80" t="s">
        <v>1757</v>
      </c>
      <c r="U1882" s="110">
        <v>3.6</v>
      </c>
      <c r="V1882" s="110">
        <v>21.6</v>
      </c>
      <c r="W1882" s="91">
        <v>1.44</v>
      </c>
      <c r="X1882" s="91">
        <v>17.28</v>
      </c>
      <c r="Y1882" s="110" t="s">
        <v>7087</v>
      </c>
      <c r="Z1882" s="110" t="s">
        <v>1</v>
      </c>
      <c r="AB1882" s="133" t="s">
        <v>14578</v>
      </c>
      <c r="AC1882" s="133" t="s">
        <v>14578</v>
      </c>
      <c r="AD1882" s="133" t="s">
        <v>1759</v>
      </c>
      <c r="AE1882" s="79">
        <v>12</v>
      </c>
      <c r="AF1882" s="79" t="s">
        <v>11394</v>
      </c>
      <c r="AG1882" s="134">
        <v>0.875</v>
      </c>
      <c r="AH1882" s="134">
        <v>5</v>
      </c>
      <c r="AI1882" s="134">
        <v>5</v>
      </c>
      <c r="AJ1882" s="134">
        <v>0.14399999999999999</v>
      </c>
      <c r="AK1882" s="134">
        <v>11.324999999999999</v>
      </c>
      <c r="AL1882" s="134">
        <v>5.3879999999999999</v>
      </c>
      <c r="AM1882" s="134">
        <v>5.4</v>
      </c>
      <c r="AN1882" s="134">
        <v>1.978</v>
      </c>
      <c r="AO1882" s="134">
        <v>0.191</v>
      </c>
      <c r="AP1882" s="134">
        <v>5.0000000000000001E-3</v>
      </c>
      <c r="AQ1882" s="134">
        <v>9.8000000000000007</v>
      </c>
      <c r="AR1882" s="134">
        <v>9.8000000000000007</v>
      </c>
      <c r="AS1882" s="134"/>
      <c r="AT1882" s="133" t="s">
        <v>9567</v>
      </c>
      <c r="AU1882" s="133" t="s">
        <v>1760</v>
      </c>
      <c r="AV1882" s="133" t="s">
        <v>9601</v>
      </c>
      <c r="AW1882" s="133" t="s">
        <v>9630</v>
      </c>
    </row>
    <row r="1883" spans="1:49" x14ac:dyDescent="0.25">
      <c r="A1883" s="80" t="s">
        <v>1798</v>
      </c>
      <c r="B1883" s="80" t="s">
        <v>1780</v>
      </c>
      <c r="C1883" s="80" t="s">
        <v>10768</v>
      </c>
      <c r="D1883" s="80" t="s">
        <v>10769</v>
      </c>
      <c r="E1883" s="80" t="s">
        <v>1799</v>
      </c>
      <c r="F1883" s="80" t="s">
        <v>10770</v>
      </c>
      <c r="G1883" s="80" t="s">
        <v>9744</v>
      </c>
      <c r="H1883" s="80" t="s">
        <v>10771</v>
      </c>
      <c r="I1883" s="80" t="s">
        <v>1798</v>
      </c>
      <c r="K1883" s="80" t="s">
        <v>12331</v>
      </c>
      <c r="L1883" s="80" t="s">
        <v>13313</v>
      </c>
      <c r="M1883" s="80" t="s">
        <v>13314</v>
      </c>
      <c r="N1883" s="80" t="s">
        <v>14168</v>
      </c>
      <c r="O1883" s="80" t="s">
        <v>14196</v>
      </c>
      <c r="P1883" s="80" t="s">
        <v>1</v>
      </c>
      <c r="Q1883" s="80" t="s">
        <v>1798</v>
      </c>
      <c r="R1883" s="80" t="s">
        <v>14197</v>
      </c>
      <c r="S1883" s="80" t="s">
        <v>1762</v>
      </c>
      <c r="T1883" s="80" t="s">
        <v>1757</v>
      </c>
      <c r="U1883" s="110">
        <v>3.6</v>
      </c>
      <c r="V1883" s="110">
        <v>21.6</v>
      </c>
      <c r="W1883" s="91">
        <v>1.44</v>
      </c>
      <c r="X1883" s="91">
        <v>17.28</v>
      </c>
      <c r="Y1883" s="110" t="s">
        <v>7087</v>
      </c>
      <c r="Z1883" s="110" t="s">
        <v>1</v>
      </c>
      <c r="AB1883" s="133" t="s">
        <v>14579</v>
      </c>
      <c r="AC1883" s="133" t="s">
        <v>14579</v>
      </c>
      <c r="AD1883" s="133" t="s">
        <v>1759</v>
      </c>
      <c r="AE1883" s="79">
        <v>12</v>
      </c>
      <c r="AF1883" s="79" t="s">
        <v>11394</v>
      </c>
      <c r="AG1883" s="134">
        <v>0.875</v>
      </c>
      <c r="AH1883" s="134">
        <v>5</v>
      </c>
      <c r="AI1883" s="134">
        <v>5</v>
      </c>
      <c r="AJ1883" s="134">
        <v>0.14399999999999999</v>
      </c>
      <c r="AK1883" s="134">
        <v>11.324999999999999</v>
      </c>
      <c r="AL1883" s="134">
        <v>5.3879999999999999</v>
      </c>
      <c r="AM1883" s="134">
        <v>5.4</v>
      </c>
      <c r="AN1883" s="134">
        <v>1.978</v>
      </c>
      <c r="AO1883" s="134">
        <v>0.191</v>
      </c>
      <c r="AP1883" s="134">
        <v>5.0000000000000001E-3</v>
      </c>
      <c r="AQ1883" s="134">
        <v>9.8000000000000007</v>
      </c>
      <c r="AR1883" s="134">
        <v>9.8000000000000007</v>
      </c>
      <c r="AS1883" s="134"/>
      <c r="AT1883" s="133" t="s">
        <v>9567</v>
      </c>
      <c r="AU1883" s="133" t="s">
        <v>1760</v>
      </c>
      <c r="AV1883" s="133" t="s">
        <v>9601</v>
      </c>
      <c r="AW1883" s="133" t="s">
        <v>9630</v>
      </c>
    </row>
    <row r="1884" spans="1:49" x14ac:dyDescent="0.25">
      <c r="A1884" s="80" t="s">
        <v>1776</v>
      </c>
      <c r="B1884" s="80" t="s">
        <v>1803</v>
      </c>
      <c r="C1884" s="80" t="s">
        <v>10628</v>
      </c>
      <c r="D1884" s="80" t="s">
        <v>10629</v>
      </c>
      <c r="E1884" s="80" t="s">
        <v>1811</v>
      </c>
      <c r="F1884" s="80" t="s">
        <v>10630</v>
      </c>
      <c r="G1884" s="80" t="s">
        <v>9785</v>
      </c>
      <c r="H1884" s="80" t="s">
        <v>10631</v>
      </c>
      <c r="I1884" s="80" t="s">
        <v>5376</v>
      </c>
      <c r="K1884" s="80" t="s">
        <v>13952</v>
      </c>
      <c r="L1884" s="80" t="s">
        <v>13315</v>
      </c>
      <c r="M1884" s="80" t="s">
        <v>15507</v>
      </c>
      <c r="N1884" s="80" t="s">
        <v>3405</v>
      </c>
      <c r="O1884" s="80" t="s">
        <v>3825</v>
      </c>
      <c r="P1884" s="80" t="s">
        <v>1</v>
      </c>
      <c r="Q1884" s="80" t="s">
        <v>5374</v>
      </c>
      <c r="R1884" s="80" t="s">
        <v>14198</v>
      </c>
      <c r="S1884" s="80" t="s">
        <v>1759</v>
      </c>
      <c r="T1884" s="80" t="s">
        <v>1759</v>
      </c>
      <c r="U1884" s="110">
        <v>487.5</v>
      </c>
      <c r="V1884" s="110">
        <v>243.75</v>
      </c>
      <c r="W1884" s="91">
        <v>182.8125</v>
      </c>
      <c r="X1884" s="91">
        <v>182.8125</v>
      </c>
      <c r="Y1884" s="110" t="s">
        <v>7087</v>
      </c>
      <c r="Z1884" s="110" t="s">
        <v>1</v>
      </c>
      <c r="AB1884" s="133" t="s">
        <v>14580</v>
      </c>
      <c r="AC1884" s="133" t="s">
        <v>14580</v>
      </c>
      <c r="AD1884" s="133" t="s">
        <v>1759</v>
      </c>
      <c r="AE1884" s="79">
        <v>1</v>
      </c>
      <c r="AF1884" s="79" t="s">
        <v>15798</v>
      </c>
      <c r="AG1884" s="134"/>
      <c r="AH1884" s="134"/>
      <c r="AI1884" s="134"/>
      <c r="AJ1884" s="134"/>
      <c r="AK1884" s="134">
        <v>44.064999999999998</v>
      </c>
      <c r="AL1884" s="134">
        <v>17.97</v>
      </c>
      <c r="AM1884" s="134">
        <v>13.595000000000001</v>
      </c>
      <c r="AN1884" s="134">
        <v>23.67</v>
      </c>
      <c r="AO1884" s="134">
        <v>6.23</v>
      </c>
      <c r="AP1884" s="134"/>
      <c r="AQ1884" s="134"/>
      <c r="AR1884" s="134"/>
      <c r="AS1884" s="134"/>
      <c r="AT1884" s="133" t="s">
        <v>1758</v>
      </c>
      <c r="AU1884" s="133" t="s">
        <v>1759</v>
      </c>
      <c r="AV1884" s="133" t="s">
        <v>9603</v>
      </c>
      <c r="AW1884" s="133" t="s">
        <v>9630</v>
      </c>
    </row>
    <row r="1885" spans="1:49" x14ac:dyDescent="0.25">
      <c r="A1885" s="80" t="s">
        <v>1798</v>
      </c>
      <c r="B1885" s="80" t="s">
        <v>1780</v>
      </c>
      <c r="C1885" s="80" t="s">
        <v>10768</v>
      </c>
      <c r="D1885" s="80" t="s">
        <v>10769</v>
      </c>
      <c r="E1885" s="80" t="s">
        <v>1799</v>
      </c>
      <c r="F1885" s="80" t="s">
        <v>10770</v>
      </c>
      <c r="G1885" s="80" t="s">
        <v>9744</v>
      </c>
      <c r="H1885" s="80" t="s">
        <v>10771</v>
      </c>
      <c r="I1885" s="80" t="s">
        <v>1798</v>
      </c>
      <c r="K1885" s="80" t="s">
        <v>12331</v>
      </c>
      <c r="L1885" s="80" t="s">
        <v>13316</v>
      </c>
      <c r="M1885" s="80" t="s">
        <v>13317</v>
      </c>
      <c r="N1885" s="80" t="s">
        <v>14171</v>
      </c>
      <c r="O1885" s="80" t="s">
        <v>14199</v>
      </c>
      <c r="P1885" s="80" t="s">
        <v>1</v>
      </c>
      <c r="Q1885" s="80" t="s">
        <v>1798</v>
      </c>
      <c r="R1885" s="80" t="s">
        <v>14200</v>
      </c>
      <c r="S1885" s="80" t="s">
        <v>1762</v>
      </c>
      <c r="T1885" s="80" t="s">
        <v>1757</v>
      </c>
      <c r="U1885" s="110">
        <v>3.6</v>
      </c>
      <c r="V1885" s="110">
        <v>21.6</v>
      </c>
      <c r="W1885" s="91">
        <v>1.44</v>
      </c>
      <c r="X1885" s="91">
        <v>17.28</v>
      </c>
      <c r="Y1885" s="110" t="s">
        <v>7087</v>
      </c>
      <c r="Z1885" s="110" t="s">
        <v>1</v>
      </c>
      <c r="AB1885" s="133" t="s">
        <v>14581</v>
      </c>
      <c r="AC1885" s="133" t="s">
        <v>14581</v>
      </c>
      <c r="AD1885" s="133" t="s">
        <v>1759</v>
      </c>
      <c r="AE1885" s="79">
        <v>12</v>
      </c>
      <c r="AF1885" s="79" t="s">
        <v>11394</v>
      </c>
      <c r="AG1885" s="134">
        <v>0.875</v>
      </c>
      <c r="AH1885" s="134">
        <v>5</v>
      </c>
      <c r="AI1885" s="134">
        <v>5</v>
      </c>
      <c r="AJ1885" s="134">
        <v>0.14399999999999999</v>
      </c>
      <c r="AK1885" s="134">
        <v>11.324999999999999</v>
      </c>
      <c r="AL1885" s="134">
        <v>5.3879999999999999</v>
      </c>
      <c r="AM1885" s="134">
        <v>5.4</v>
      </c>
      <c r="AN1885" s="134">
        <v>1.978</v>
      </c>
      <c r="AO1885" s="134">
        <v>0.191</v>
      </c>
      <c r="AP1885" s="134">
        <v>5.0000000000000001E-3</v>
      </c>
      <c r="AQ1885" s="134">
        <v>9.8000000000000007</v>
      </c>
      <c r="AR1885" s="134">
        <v>9.8000000000000007</v>
      </c>
      <c r="AS1885" s="134"/>
      <c r="AT1885" s="133" t="s">
        <v>9567</v>
      </c>
      <c r="AU1885" s="133" t="s">
        <v>1760</v>
      </c>
      <c r="AV1885" s="133" t="s">
        <v>9601</v>
      </c>
      <c r="AW1885" s="133" t="s">
        <v>9630</v>
      </c>
    </row>
    <row r="1886" spans="1:49" x14ac:dyDescent="0.25">
      <c r="A1886" s="80" t="s">
        <v>1776</v>
      </c>
      <c r="B1886" s="80" t="s">
        <v>1803</v>
      </c>
      <c r="C1886" s="80" t="s">
        <v>10678</v>
      </c>
      <c r="D1886" s="80" t="s">
        <v>10679</v>
      </c>
      <c r="E1886" s="80" t="s">
        <v>1811</v>
      </c>
      <c r="F1886" s="80" t="s">
        <v>10680</v>
      </c>
      <c r="G1886" s="80" t="s">
        <v>9785</v>
      </c>
      <c r="H1886" s="80" t="s">
        <v>10681</v>
      </c>
      <c r="I1886" s="80" t="s">
        <v>5376</v>
      </c>
      <c r="K1886" s="80" t="s">
        <v>13952</v>
      </c>
      <c r="L1886" s="80" t="s">
        <v>13318</v>
      </c>
      <c r="M1886" s="80" t="s">
        <v>13319</v>
      </c>
      <c r="N1886" s="80" t="s">
        <v>3405</v>
      </c>
      <c r="O1886" s="80" t="s">
        <v>3822</v>
      </c>
      <c r="P1886" s="80" t="s">
        <v>1</v>
      </c>
      <c r="Q1886" s="80" t="s">
        <v>5374</v>
      </c>
      <c r="R1886" s="80" t="s">
        <v>14201</v>
      </c>
      <c r="S1886" s="80" t="s">
        <v>1759</v>
      </c>
      <c r="T1886" s="80" t="s">
        <v>1759</v>
      </c>
      <c r="U1886" s="110">
        <v>498</v>
      </c>
      <c r="V1886" s="110">
        <v>249</v>
      </c>
      <c r="W1886" s="91">
        <v>186.75</v>
      </c>
      <c r="X1886" s="91">
        <v>186.75</v>
      </c>
      <c r="Y1886" s="110" t="s">
        <v>7087</v>
      </c>
      <c r="Z1886" s="110" t="s">
        <v>1</v>
      </c>
      <c r="AB1886" s="133" t="s">
        <v>14582</v>
      </c>
      <c r="AC1886" s="133" t="s">
        <v>14582</v>
      </c>
      <c r="AD1886" s="133" t="s">
        <v>1759</v>
      </c>
      <c r="AE1886" s="79">
        <v>1</v>
      </c>
      <c r="AF1886" s="79" t="s">
        <v>15798</v>
      </c>
      <c r="AG1886" s="134"/>
      <c r="AH1886" s="134"/>
      <c r="AI1886" s="134"/>
      <c r="AJ1886" s="134"/>
      <c r="AK1886" s="134">
        <v>24.437999999999999</v>
      </c>
      <c r="AL1886" s="134">
        <v>15.938000000000001</v>
      </c>
      <c r="AM1886" s="134">
        <v>9.625</v>
      </c>
      <c r="AN1886" s="134">
        <v>12.94</v>
      </c>
      <c r="AO1886" s="134">
        <v>2.169</v>
      </c>
      <c r="AP1886" s="134"/>
      <c r="AQ1886" s="134"/>
      <c r="AR1886" s="134"/>
      <c r="AS1886" s="134"/>
      <c r="AT1886" s="133" t="s">
        <v>7065</v>
      </c>
      <c r="AU1886" s="133" t="s">
        <v>7065</v>
      </c>
      <c r="AV1886" s="133" t="s">
        <v>9601</v>
      </c>
      <c r="AW1886" s="133" t="s">
        <v>9630</v>
      </c>
    </row>
    <row r="1887" spans="1:49" x14ac:dyDescent="0.25">
      <c r="A1887" s="80" t="s">
        <v>1798</v>
      </c>
      <c r="B1887" s="80" t="s">
        <v>1780</v>
      </c>
      <c r="C1887" s="80" t="s">
        <v>10768</v>
      </c>
      <c r="D1887" s="80" t="s">
        <v>10769</v>
      </c>
      <c r="E1887" s="80" t="s">
        <v>1799</v>
      </c>
      <c r="F1887" s="80" t="s">
        <v>10770</v>
      </c>
      <c r="G1887" s="80" t="s">
        <v>9744</v>
      </c>
      <c r="H1887" s="80" t="s">
        <v>10771</v>
      </c>
      <c r="I1887" s="80" t="s">
        <v>1798</v>
      </c>
      <c r="K1887" s="80" t="s">
        <v>12331</v>
      </c>
      <c r="L1887" s="80" t="s">
        <v>13320</v>
      </c>
      <c r="M1887" s="80" t="s">
        <v>13321</v>
      </c>
      <c r="N1887" s="80" t="s">
        <v>14202</v>
      </c>
      <c r="O1887" s="80" t="s">
        <v>14203</v>
      </c>
      <c r="P1887" s="80" t="s">
        <v>1</v>
      </c>
      <c r="Q1887" s="80" t="s">
        <v>1798</v>
      </c>
      <c r="R1887" s="80" t="s">
        <v>14204</v>
      </c>
      <c r="S1887" s="80" t="s">
        <v>1762</v>
      </c>
      <c r="T1887" s="80" t="s">
        <v>1757</v>
      </c>
      <c r="U1887" s="110">
        <v>3.6</v>
      </c>
      <c r="V1887" s="110">
        <v>21.6</v>
      </c>
      <c r="W1887" s="91">
        <v>1.44</v>
      </c>
      <c r="X1887" s="91">
        <v>17.28</v>
      </c>
      <c r="Y1887" s="110" t="s">
        <v>7087</v>
      </c>
      <c r="Z1887" s="110" t="s">
        <v>1</v>
      </c>
      <c r="AB1887" s="133" t="s">
        <v>14583</v>
      </c>
      <c r="AC1887" s="133" t="s">
        <v>14583</v>
      </c>
      <c r="AD1887" s="133" t="s">
        <v>1759</v>
      </c>
      <c r="AE1887" s="79">
        <v>12</v>
      </c>
      <c r="AF1887" s="79" t="s">
        <v>11394</v>
      </c>
      <c r="AG1887" s="134">
        <v>0.875</v>
      </c>
      <c r="AH1887" s="134">
        <v>5</v>
      </c>
      <c r="AI1887" s="134">
        <v>5</v>
      </c>
      <c r="AJ1887" s="134">
        <v>0.14399999999999999</v>
      </c>
      <c r="AK1887" s="134">
        <v>11.324999999999999</v>
      </c>
      <c r="AL1887" s="134">
        <v>5.3879999999999999</v>
      </c>
      <c r="AM1887" s="134">
        <v>5.4</v>
      </c>
      <c r="AN1887" s="134">
        <v>1.978</v>
      </c>
      <c r="AO1887" s="134">
        <v>0.191</v>
      </c>
      <c r="AP1887" s="134">
        <v>5.0000000000000001E-3</v>
      </c>
      <c r="AQ1887" s="134">
        <v>9.8000000000000007</v>
      </c>
      <c r="AR1887" s="134">
        <v>9.8000000000000007</v>
      </c>
      <c r="AS1887" s="134"/>
      <c r="AT1887" s="133" t="s">
        <v>9567</v>
      </c>
      <c r="AU1887" s="133" t="s">
        <v>1760</v>
      </c>
      <c r="AV1887" s="133" t="s">
        <v>9601</v>
      </c>
      <c r="AW1887" s="133" t="s">
        <v>9630</v>
      </c>
    </row>
    <row r="1888" spans="1:49" x14ac:dyDescent="0.25">
      <c r="A1888" s="80" t="s">
        <v>1798</v>
      </c>
      <c r="B1888" s="80" t="s">
        <v>1780</v>
      </c>
      <c r="C1888" s="80" t="s">
        <v>10126</v>
      </c>
      <c r="D1888" s="80" t="s">
        <v>10127</v>
      </c>
      <c r="E1888" s="80" t="s">
        <v>1799</v>
      </c>
      <c r="F1888" s="80" t="s">
        <v>14867</v>
      </c>
      <c r="G1888" s="80" t="s">
        <v>10250</v>
      </c>
      <c r="H1888" s="80" t="s">
        <v>14868</v>
      </c>
      <c r="I1888" s="80" t="s">
        <v>1798</v>
      </c>
      <c r="K1888" s="80" t="s">
        <v>12331</v>
      </c>
      <c r="L1888" s="80" t="s">
        <v>13322</v>
      </c>
      <c r="M1888" s="80" t="s">
        <v>13323</v>
      </c>
      <c r="N1888" s="80" t="s">
        <v>3382</v>
      </c>
      <c r="O1888" s="80" t="s">
        <v>14205</v>
      </c>
      <c r="P1888" s="80" t="s">
        <v>1</v>
      </c>
      <c r="Q1888" s="80" t="s">
        <v>1798</v>
      </c>
      <c r="R1888" s="80" t="s">
        <v>14206</v>
      </c>
      <c r="S1888" s="80" t="s">
        <v>1772</v>
      </c>
      <c r="T1888" s="80" t="s">
        <v>1767</v>
      </c>
      <c r="U1888" s="110">
        <v>5.4</v>
      </c>
      <c r="V1888" s="110">
        <v>27</v>
      </c>
      <c r="W1888" s="91">
        <v>2.16</v>
      </c>
      <c r="X1888" s="91">
        <v>21.6</v>
      </c>
      <c r="Y1888" s="110" t="s">
        <v>7087</v>
      </c>
      <c r="Z1888" s="110" t="s">
        <v>1</v>
      </c>
      <c r="AB1888" s="133" t="s">
        <v>14584</v>
      </c>
      <c r="AC1888" s="133" t="s">
        <v>14584</v>
      </c>
      <c r="AD1888" s="133" t="s">
        <v>1759</v>
      </c>
      <c r="AE1888" s="79">
        <v>10</v>
      </c>
      <c r="AF1888" s="79" t="s">
        <v>14942</v>
      </c>
      <c r="AG1888" s="134">
        <v>2.25</v>
      </c>
      <c r="AH1888" s="134">
        <v>4.25</v>
      </c>
      <c r="AI1888" s="134">
        <v>7.875</v>
      </c>
      <c r="AJ1888" s="134">
        <v>0.438</v>
      </c>
      <c r="AK1888" s="134">
        <v>13.188000000000001</v>
      </c>
      <c r="AL1888" s="134">
        <v>8.9380000000000006</v>
      </c>
      <c r="AM1888" s="134">
        <v>8.75</v>
      </c>
      <c r="AN1888" s="134">
        <v>4.9800000000000004</v>
      </c>
      <c r="AO1888" s="134">
        <v>0.59699999999999998</v>
      </c>
      <c r="AP1888" s="134">
        <v>5.0000000000000001E-3</v>
      </c>
      <c r="AQ1888" s="134">
        <v>11.75</v>
      </c>
      <c r="AR1888" s="134">
        <v>15.688000000000001</v>
      </c>
      <c r="AS1888" s="134"/>
      <c r="AT1888" s="133" t="s">
        <v>1771</v>
      </c>
      <c r="AU1888" s="133" t="s">
        <v>7065</v>
      </c>
      <c r="AV1888" s="133" t="s">
        <v>9601</v>
      </c>
      <c r="AW1888" s="133" t="s">
        <v>9630</v>
      </c>
    </row>
    <row r="1889" spans="1:49" x14ac:dyDescent="0.25">
      <c r="A1889" s="80" t="s">
        <v>1776</v>
      </c>
      <c r="B1889" s="80" t="s">
        <v>1803</v>
      </c>
      <c r="C1889" s="80" t="s">
        <v>10522</v>
      </c>
      <c r="D1889" s="80" t="s">
        <v>10523</v>
      </c>
      <c r="E1889" s="80" t="s">
        <v>1765</v>
      </c>
      <c r="F1889" s="80" t="s">
        <v>14869</v>
      </c>
      <c r="G1889" s="80" t="s">
        <v>9785</v>
      </c>
      <c r="H1889" s="80" t="s">
        <v>14870</v>
      </c>
      <c r="I1889" s="80" t="s">
        <v>9635</v>
      </c>
      <c r="K1889" s="80" t="s">
        <v>13952</v>
      </c>
      <c r="L1889" s="80" t="s">
        <v>13324</v>
      </c>
      <c r="M1889" s="80" t="s">
        <v>13325</v>
      </c>
      <c r="N1889" s="80" t="s">
        <v>3405</v>
      </c>
      <c r="O1889" s="80" t="s">
        <v>3825</v>
      </c>
      <c r="P1889" s="80" t="s">
        <v>1</v>
      </c>
      <c r="Q1889" s="80" t="s">
        <v>5374</v>
      </c>
      <c r="R1889" s="80" t="s">
        <v>14207</v>
      </c>
      <c r="S1889" s="80" t="s">
        <v>1759</v>
      </c>
      <c r="T1889" s="80" t="s">
        <v>1759</v>
      </c>
      <c r="U1889" s="110">
        <v>458.7</v>
      </c>
      <c r="V1889" s="110">
        <v>229.35</v>
      </c>
      <c r="W1889" s="91">
        <v>189.21</v>
      </c>
      <c r="X1889" s="91">
        <v>189.21</v>
      </c>
      <c r="Y1889" s="110" t="s">
        <v>7087</v>
      </c>
      <c r="Z1889" s="110" t="s">
        <v>1</v>
      </c>
      <c r="AB1889" s="133" t="s">
        <v>14585</v>
      </c>
      <c r="AC1889" s="133" t="s">
        <v>14585</v>
      </c>
      <c r="AD1889" s="133" t="s">
        <v>1759</v>
      </c>
      <c r="AE1889" s="79">
        <v>1</v>
      </c>
      <c r="AF1889" s="79" t="s">
        <v>15798</v>
      </c>
      <c r="AG1889" s="134"/>
      <c r="AH1889" s="134"/>
      <c r="AI1889" s="134"/>
      <c r="AJ1889" s="134"/>
      <c r="AK1889" s="134">
        <v>41.438000000000002</v>
      </c>
      <c r="AL1889" s="134">
        <v>14.5</v>
      </c>
      <c r="AM1889" s="134">
        <v>7.625</v>
      </c>
      <c r="AN1889" s="134">
        <v>15.99</v>
      </c>
      <c r="AO1889" s="134">
        <v>2.6509999999999998</v>
      </c>
      <c r="AP1889" s="134"/>
      <c r="AQ1889" s="134"/>
      <c r="AR1889" s="134"/>
      <c r="AS1889" s="134"/>
      <c r="AT1889" s="133" t="s">
        <v>7065</v>
      </c>
      <c r="AU1889" s="133" t="s">
        <v>1769</v>
      </c>
      <c r="AV1889" s="133" t="s">
        <v>9597</v>
      </c>
      <c r="AW1889" s="133" t="s">
        <v>9630</v>
      </c>
    </row>
    <row r="1890" spans="1:49" x14ac:dyDescent="0.25">
      <c r="A1890" s="80" t="s">
        <v>1798</v>
      </c>
      <c r="B1890" s="80" t="s">
        <v>1780</v>
      </c>
      <c r="C1890" s="80" t="s">
        <v>10126</v>
      </c>
      <c r="D1890" s="80" t="s">
        <v>10127</v>
      </c>
      <c r="E1890" s="80" t="s">
        <v>1799</v>
      </c>
      <c r="F1890" s="80" t="s">
        <v>14867</v>
      </c>
      <c r="G1890" s="80" t="s">
        <v>10250</v>
      </c>
      <c r="H1890" s="80" t="s">
        <v>14868</v>
      </c>
      <c r="I1890" s="80" t="s">
        <v>1798</v>
      </c>
      <c r="K1890" s="80" t="s">
        <v>12331</v>
      </c>
      <c r="L1890" s="80" t="s">
        <v>13326</v>
      </c>
      <c r="M1890" s="80" t="s">
        <v>13327</v>
      </c>
      <c r="N1890" s="80" t="s">
        <v>3371</v>
      </c>
      <c r="O1890" s="80" t="s">
        <v>14208</v>
      </c>
      <c r="P1890" s="80" t="s">
        <v>1</v>
      </c>
      <c r="Q1890" s="80" t="s">
        <v>1798</v>
      </c>
      <c r="R1890" s="80" t="s">
        <v>14209</v>
      </c>
      <c r="S1890" s="80" t="s">
        <v>1772</v>
      </c>
      <c r="T1890" s="80" t="s">
        <v>1767</v>
      </c>
      <c r="U1890" s="110">
        <v>5.4</v>
      </c>
      <c r="V1890" s="110">
        <v>27</v>
      </c>
      <c r="W1890" s="91">
        <v>2.16</v>
      </c>
      <c r="X1890" s="91">
        <v>21.6</v>
      </c>
      <c r="Y1890" s="110" t="s">
        <v>7087</v>
      </c>
      <c r="Z1890" s="110" t="s">
        <v>1</v>
      </c>
      <c r="AB1890" s="133" t="s">
        <v>14586</v>
      </c>
      <c r="AC1890" s="133" t="s">
        <v>14586</v>
      </c>
      <c r="AD1890" s="133" t="s">
        <v>1759</v>
      </c>
      <c r="AE1890" s="79">
        <v>10</v>
      </c>
      <c r="AF1890" s="79" t="s">
        <v>14942</v>
      </c>
      <c r="AG1890" s="134">
        <v>2.25</v>
      </c>
      <c r="AH1890" s="134">
        <v>4.25</v>
      </c>
      <c r="AI1890" s="134">
        <v>7.875</v>
      </c>
      <c r="AJ1890" s="134">
        <v>0.438</v>
      </c>
      <c r="AK1890" s="134">
        <v>13.188000000000001</v>
      </c>
      <c r="AL1890" s="134">
        <v>8.9380000000000006</v>
      </c>
      <c r="AM1890" s="134">
        <v>8.75</v>
      </c>
      <c r="AN1890" s="134">
        <v>4.9800000000000004</v>
      </c>
      <c r="AO1890" s="134">
        <v>0.59699999999999998</v>
      </c>
      <c r="AP1890" s="134">
        <v>5.0000000000000001E-3</v>
      </c>
      <c r="AQ1890" s="134">
        <v>11.75</v>
      </c>
      <c r="AR1890" s="134">
        <v>15.688000000000001</v>
      </c>
      <c r="AS1890" s="134"/>
      <c r="AT1890" s="133" t="s">
        <v>1771</v>
      </c>
      <c r="AU1890" s="133" t="s">
        <v>7065</v>
      </c>
      <c r="AV1890" s="133" t="s">
        <v>9601</v>
      </c>
      <c r="AW1890" s="133" t="s">
        <v>9630</v>
      </c>
    </row>
    <row r="1891" spans="1:49" x14ac:dyDescent="0.25">
      <c r="A1891" s="80" t="s">
        <v>1776</v>
      </c>
      <c r="B1891" s="80" t="s">
        <v>1777</v>
      </c>
      <c r="C1891" s="80" t="s">
        <v>10536</v>
      </c>
      <c r="D1891" s="80" t="s">
        <v>10537</v>
      </c>
      <c r="E1891" s="80" t="s">
        <v>1767</v>
      </c>
      <c r="F1891" s="80" t="s">
        <v>10538</v>
      </c>
      <c r="G1891" s="80" t="s">
        <v>9785</v>
      </c>
      <c r="H1891" s="80" t="s">
        <v>10539</v>
      </c>
      <c r="I1891" s="80" t="s">
        <v>5377</v>
      </c>
      <c r="K1891" s="80" t="s">
        <v>13952</v>
      </c>
      <c r="L1891" s="80" t="s">
        <v>13328</v>
      </c>
      <c r="M1891" s="80" t="s">
        <v>3283</v>
      </c>
      <c r="N1891" s="80" t="s">
        <v>13186</v>
      </c>
      <c r="O1891" s="80" t="s">
        <v>3822</v>
      </c>
      <c r="P1891" s="80" t="s">
        <v>1</v>
      </c>
      <c r="Q1891" s="80" t="s">
        <v>5374</v>
      </c>
      <c r="R1891" s="80" t="s">
        <v>14210</v>
      </c>
      <c r="S1891" s="80" t="s">
        <v>1759</v>
      </c>
      <c r="T1891" s="80" t="s">
        <v>1759</v>
      </c>
      <c r="U1891" s="110">
        <v>423.9</v>
      </c>
      <c r="V1891" s="110">
        <v>211.95</v>
      </c>
      <c r="W1891" s="91">
        <v>105.98</v>
      </c>
      <c r="X1891" s="91">
        <v>105.98</v>
      </c>
      <c r="Y1891" s="110" t="s">
        <v>7087</v>
      </c>
      <c r="Z1891" s="110" t="s">
        <v>1</v>
      </c>
      <c r="AB1891" s="133" t="s">
        <v>14587</v>
      </c>
      <c r="AC1891" s="133" t="s">
        <v>14587</v>
      </c>
      <c r="AD1891" s="133" t="s">
        <v>1759</v>
      </c>
      <c r="AE1891" s="79">
        <v>1</v>
      </c>
      <c r="AF1891" s="79" t="s">
        <v>15798</v>
      </c>
      <c r="AG1891" s="134"/>
      <c r="AH1891" s="134"/>
      <c r="AI1891" s="134"/>
      <c r="AJ1891" s="134"/>
      <c r="AK1891" s="134">
        <v>24.562999999999999</v>
      </c>
      <c r="AL1891" s="134">
        <v>15.563000000000001</v>
      </c>
      <c r="AM1891" s="134">
        <v>9.625</v>
      </c>
      <c r="AN1891" s="134">
        <v>13.44</v>
      </c>
      <c r="AO1891" s="134">
        <v>2.129</v>
      </c>
      <c r="AP1891" s="134"/>
      <c r="AQ1891" s="134"/>
      <c r="AR1891" s="134"/>
      <c r="AS1891" s="134"/>
      <c r="AT1891" s="133" t="s">
        <v>7065</v>
      </c>
      <c r="AU1891" s="133" t="s">
        <v>7065</v>
      </c>
      <c r="AV1891" s="133" t="s">
        <v>9603</v>
      </c>
      <c r="AW1891" s="133" t="s">
        <v>9630</v>
      </c>
    </row>
    <row r="1892" spans="1:49" x14ac:dyDescent="0.25">
      <c r="A1892" s="80" t="s">
        <v>1798</v>
      </c>
      <c r="B1892" s="80" t="s">
        <v>1780</v>
      </c>
      <c r="C1892" s="80" t="s">
        <v>10774</v>
      </c>
      <c r="D1892" s="80" t="s">
        <v>10775</v>
      </c>
      <c r="E1892" s="80" t="s">
        <v>1799</v>
      </c>
      <c r="F1892" s="80" t="s">
        <v>10776</v>
      </c>
      <c r="G1892" s="80" t="s">
        <v>10250</v>
      </c>
      <c r="H1892" s="80" t="s">
        <v>10777</v>
      </c>
      <c r="I1892" s="80" t="s">
        <v>1798</v>
      </c>
      <c r="K1892" s="80" t="s">
        <v>12331</v>
      </c>
      <c r="L1892" s="80" t="s">
        <v>13329</v>
      </c>
      <c r="M1892" s="80" t="s">
        <v>13330</v>
      </c>
      <c r="N1892" s="80" t="s">
        <v>14164</v>
      </c>
      <c r="O1892" s="80" t="s">
        <v>14211</v>
      </c>
      <c r="P1892" s="80" t="s">
        <v>1</v>
      </c>
      <c r="Q1892" s="80" t="s">
        <v>1798</v>
      </c>
      <c r="R1892" s="80" t="s">
        <v>14212</v>
      </c>
      <c r="S1892" s="80" t="s">
        <v>1762</v>
      </c>
      <c r="T1892" s="80" t="s">
        <v>1757</v>
      </c>
      <c r="U1892" s="110">
        <v>5.4</v>
      </c>
      <c r="V1892" s="110">
        <v>32.4</v>
      </c>
      <c r="W1892" s="91">
        <v>2.16</v>
      </c>
      <c r="X1892" s="91">
        <v>25.92</v>
      </c>
      <c r="Y1892" s="110" t="s">
        <v>7087</v>
      </c>
      <c r="Z1892" s="110" t="s">
        <v>1</v>
      </c>
      <c r="AB1892" s="133" t="s">
        <v>14588</v>
      </c>
      <c r="AC1892" s="133" t="s">
        <v>14588</v>
      </c>
      <c r="AD1892" s="133" t="s">
        <v>1759</v>
      </c>
      <c r="AE1892" s="79">
        <v>12</v>
      </c>
      <c r="AF1892" s="79" t="s">
        <v>11396</v>
      </c>
      <c r="AG1892" s="134">
        <v>1.1879999999999999</v>
      </c>
      <c r="AH1892" s="134">
        <v>4.25</v>
      </c>
      <c r="AI1892" s="134">
        <v>7.75</v>
      </c>
      <c r="AJ1892" s="134">
        <v>0.25700000000000001</v>
      </c>
      <c r="AK1892" s="134">
        <v>13.375</v>
      </c>
      <c r="AL1892" s="134">
        <v>8.75</v>
      </c>
      <c r="AM1892" s="134">
        <v>6</v>
      </c>
      <c r="AN1892" s="134">
        <v>3.45</v>
      </c>
      <c r="AO1892" s="134">
        <v>0.40600000000000003</v>
      </c>
      <c r="AP1892" s="134">
        <v>5.0000000000000001E-3</v>
      </c>
      <c r="AQ1892" s="134">
        <v>11.75</v>
      </c>
      <c r="AR1892" s="134">
        <v>15.688000000000001</v>
      </c>
      <c r="AS1892" s="134"/>
      <c r="AT1892" s="133" t="s">
        <v>1771</v>
      </c>
      <c r="AU1892" s="133" t="s">
        <v>1760</v>
      </c>
      <c r="AV1892" s="133" t="s">
        <v>9601</v>
      </c>
      <c r="AW1892" s="133" t="s">
        <v>9630</v>
      </c>
    </row>
    <row r="1893" spans="1:49" x14ac:dyDescent="0.25">
      <c r="A1893" s="80" t="s">
        <v>1798</v>
      </c>
      <c r="B1893" s="80" t="s">
        <v>1780</v>
      </c>
      <c r="C1893" s="80" t="s">
        <v>10774</v>
      </c>
      <c r="D1893" s="80" t="s">
        <v>10775</v>
      </c>
      <c r="E1893" s="80" t="s">
        <v>1799</v>
      </c>
      <c r="F1893" s="80" t="s">
        <v>10776</v>
      </c>
      <c r="G1893" s="80" t="s">
        <v>10250</v>
      </c>
      <c r="H1893" s="80" t="s">
        <v>10777</v>
      </c>
      <c r="I1893" s="80" t="s">
        <v>1798</v>
      </c>
      <c r="K1893" s="80" t="s">
        <v>12331</v>
      </c>
      <c r="L1893" s="80" t="s">
        <v>13331</v>
      </c>
      <c r="M1893" s="80" t="s">
        <v>13332</v>
      </c>
      <c r="N1893" s="80" t="s">
        <v>14168</v>
      </c>
      <c r="O1893" s="80" t="s">
        <v>14213</v>
      </c>
      <c r="P1893" s="80" t="s">
        <v>1</v>
      </c>
      <c r="Q1893" s="80" t="s">
        <v>1798</v>
      </c>
      <c r="R1893" s="80" t="s">
        <v>14214</v>
      </c>
      <c r="S1893" s="80" t="s">
        <v>1762</v>
      </c>
      <c r="T1893" s="80" t="s">
        <v>1757</v>
      </c>
      <c r="U1893" s="110">
        <v>5.4</v>
      </c>
      <c r="V1893" s="110">
        <v>32.4</v>
      </c>
      <c r="W1893" s="91">
        <v>2.16</v>
      </c>
      <c r="X1893" s="91">
        <v>25.92</v>
      </c>
      <c r="Y1893" s="110" t="s">
        <v>7087</v>
      </c>
      <c r="Z1893" s="110" t="s">
        <v>1</v>
      </c>
      <c r="AB1893" s="133" t="s">
        <v>14589</v>
      </c>
      <c r="AC1893" s="133" t="s">
        <v>14589</v>
      </c>
      <c r="AD1893" s="133" t="s">
        <v>1759</v>
      </c>
      <c r="AE1893" s="79">
        <v>12</v>
      </c>
      <c r="AF1893" s="79" t="s">
        <v>11396</v>
      </c>
      <c r="AG1893" s="134">
        <v>1.1879999999999999</v>
      </c>
      <c r="AH1893" s="134">
        <v>4.25</v>
      </c>
      <c r="AI1893" s="134">
        <v>7.75</v>
      </c>
      <c r="AJ1893" s="134">
        <v>0.25700000000000001</v>
      </c>
      <c r="AK1893" s="134">
        <v>13.375</v>
      </c>
      <c r="AL1893" s="134">
        <v>8.75</v>
      </c>
      <c r="AM1893" s="134">
        <v>6</v>
      </c>
      <c r="AN1893" s="134">
        <v>3.45</v>
      </c>
      <c r="AO1893" s="134">
        <v>0.40600000000000003</v>
      </c>
      <c r="AP1893" s="134">
        <v>5.0000000000000001E-3</v>
      </c>
      <c r="AQ1893" s="134">
        <v>11.75</v>
      </c>
      <c r="AR1893" s="134">
        <v>15.688000000000001</v>
      </c>
      <c r="AS1893" s="134"/>
      <c r="AT1893" s="133" t="s">
        <v>1771</v>
      </c>
      <c r="AU1893" s="133" t="s">
        <v>1760</v>
      </c>
      <c r="AV1893" s="133" t="s">
        <v>9601</v>
      </c>
      <c r="AW1893" s="133" t="s">
        <v>9630</v>
      </c>
    </row>
    <row r="1894" spans="1:49" x14ac:dyDescent="0.25">
      <c r="A1894" s="80" t="s">
        <v>1776</v>
      </c>
      <c r="B1894" s="80" t="s">
        <v>1777</v>
      </c>
      <c r="C1894" s="80" t="s">
        <v>10540</v>
      </c>
      <c r="D1894" s="80" t="s">
        <v>10541</v>
      </c>
      <c r="E1894" s="80" t="s">
        <v>1767</v>
      </c>
      <c r="F1894" s="80" t="s">
        <v>10542</v>
      </c>
      <c r="G1894" s="80" t="s">
        <v>9785</v>
      </c>
      <c r="H1894" s="80" t="s">
        <v>10543</v>
      </c>
      <c r="I1894" s="80" t="s">
        <v>5377</v>
      </c>
      <c r="K1894" s="80" t="s">
        <v>13952</v>
      </c>
      <c r="L1894" s="80" t="s">
        <v>13333</v>
      </c>
      <c r="M1894" s="80" t="s">
        <v>3284</v>
      </c>
      <c r="N1894" s="80" t="s">
        <v>13186</v>
      </c>
      <c r="O1894" s="80" t="s">
        <v>3825</v>
      </c>
      <c r="P1894" s="80" t="s">
        <v>1</v>
      </c>
      <c r="Q1894" s="80" t="s">
        <v>5374</v>
      </c>
      <c r="R1894" s="80" t="s">
        <v>14215</v>
      </c>
      <c r="S1894" s="80" t="s">
        <v>1759</v>
      </c>
      <c r="T1894" s="80" t="s">
        <v>1759</v>
      </c>
      <c r="U1894" s="110">
        <v>800.25</v>
      </c>
      <c r="V1894" s="110">
        <v>400.125</v>
      </c>
      <c r="W1894" s="91">
        <v>200.0625</v>
      </c>
      <c r="X1894" s="91">
        <v>200.0625</v>
      </c>
      <c r="Y1894" s="110" t="s">
        <v>7087</v>
      </c>
      <c r="Z1894" s="110" t="s">
        <v>1</v>
      </c>
      <c r="AB1894" s="133" t="s">
        <v>14590</v>
      </c>
      <c r="AC1894" s="133" t="s">
        <v>14590</v>
      </c>
      <c r="AD1894" s="133" t="s">
        <v>1759</v>
      </c>
      <c r="AE1894" s="79">
        <v>1</v>
      </c>
      <c r="AF1894" s="79" t="s">
        <v>15798</v>
      </c>
      <c r="AG1894" s="134"/>
      <c r="AH1894" s="134"/>
      <c r="AI1894" s="134"/>
      <c r="AJ1894" s="134"/>
      <c r="AK1894" s="134">
        <v>48.314999999999998</v>
      </c>
      <c r="AL1894" s="134">
        <v>16.22</v>
      </c>
      <c r="AM1894" s="134">
        <v>9.5950000000000006</v>
      </c>
      <c r="AN1894" s="134">
        <v>27.15</v>
      </c>
      <c r="AO1894" s="134">
        <v>4.351</v>
      </c>
      <c r="AP1894" s="134"/>
      <c r="AQ1894" s="134"/>
      <c r="AR1894" s="134"/>
      <c r="AS1894" s="134"/>
      <c r="AT1894" s="133" t="s">
        <v>1764</v>
      </c>
      <c r="AU1894" s="133" t="s">
        <v>1769</v>
      </c>
      <c r="AV1894" s="133" t="s">
        <v>9603</v>
      </c>
      <c r="AW1894" s="133" t="s">
        <v>9630</v>
      </c>
    </row>
    <row r="1895" spans="1:49" x14ac:dyDescent="0.25">
      <c r="A1895" s="80" t="s">
        <v>1798</v>
      </c>
      <c r="B1895" s="80" t="s">
        <v>1780</v>
      </c>
      <c r="C1895" s="80" t="s">
        <v>10774</v>
      </c>
      <c r="D1895" s="80" t="s">
        <v>10775</v>
      </c>
      <c r="E1895" s="80" t="s">
        <v>1799</v>
      </c>
      <c r="F1895" s="80" t="s">
        <v>10776</v>
      </c>
      <c r="G1895" s="80" t="s">
        <v>10250</v>
      </c>
      <c r="H1895" s="80" t="s">
        <v>10777</v>
      </c>
      <c r="I1895" s="80" t="s">
        <v>1798</v>
      </c>
      <c r="K1895" s="80" t="s">
        <v>12331</v>
      </c>
      <c r="L1895" s="80" t="s">
        <v>13334</v>
      </c>
      <c r="M1895" s="80" t="s">
        <v>13335</v>
      </c>
      <c r="N1895" s="80" t="s">
        <v>14171</v>
      </c>
      <c r="O1895" s="80" t="s">
        <v>14216</v>
      </c>
      <c r="P1895" s="80" t="s">
        <v>1</v>
      </c>
      <c r="Q1895" s="80" t="s">
        <v>1798</v>
      </c>
      <c r="R1895" s="80" t="s">
        <v>14217</v>
      </c>
      <c r="S1895" s="80" t="s">
        <v>1762</v>
      </c>
      <c r="T1895" s="80" t="s">
        <v>1757</v>
      </c>
      <c r="U1895" s="110">
        <v>5.4</v>
      </c>
      <c r="V1895" s="110">
        <v>32.4</v>
      </c>
      <c r="W1895" s="91">
        <v>2.16</v>
      </c>
      <c r="X1895" s="91">
        <v>25.92</v>
      </c>
      <c r="Y1895" s="110" t="s">
        <v>7087</v>
      </c>
      <c r="Z1895" s="110" t="s">
        <v>1</v>
      </c>
      <c r="AB1895" s="133" t="s">
        <v>14591</v>
      </c>
      <c r="AC1895" s="133" t="s">
        <v>14591</v>
      </c>
      <c r="AD1895" s="133" t="s">
        <v>1759</v>
      </c>
      <c r="AE1895" s="79">
        <v>12</v>
      </c>
      <c r="AF1895" s="79" t="s">
        <v>11396</v>
      </c>
      <c r="AG1895" s="134">
        <v>1.1879999999999999</v>
      </c>
      <c r="AH1895" s="134">
        <v>4.25</v>
      </c>
      <c r="AI1895" s="134">
        <v>7.75</v>
      </c>
      <c r="AJ1895" s="134">
        <v>0.25700000000000001</v>
      </c>
      <c r="AK1895" s="134">
        <v>13.375</v>
      </c>
      <c r="AL1895" s="134">
        <v>8.75</v>
      </c>
      <c r="AM1895" s="134">
        <v>6</v>
      </c>
      <c r="AN1895" s="134">
        <v>3.45</v>
      </c>
      <c r="AO1895" s="134">
        <v>0.40600000000000003</v>
      </c>
      <c r="AP1895" s="134">
        <v>5.0000000000000001E-3</v>
      </c>
      <c r="AQ1895" s="134">
        <v>11.75</v>
      </c>
      <c r="AR1895" s="134">
        <v>15.688000000000001</v>
      </c>
      <c r="AS1895" s="134"/>
      <c r="AT1895" s="133" t="s">
        <v>1771</v>
      </c>
      <c r="AU1895" s="133" t="s">
        <v>1760</v>
      </c>
      <c r="AV1895" s="133" t="s">
        <v>9601</v>
      </c>
      <c r="AW1895" s="133" t="s">
        <v>9630</v>
      </c>
    </row>
    <row r="1896" spans="1:49" x14ac:dyDescent="0.25">
      <c r="A1896" s="80" t="s">
        <v>1776</v>
      </c>
      <c r="B1896" s="80" t="s">
        <v>1777</v>
      </c>
      <c r="C1896" s="80" t="s">
        <v>14871</v>
      </c>
      <c r="D1896" s="80" t="s">
        <v>14872</v>
      </c>
      <c r="E1896" s="80" t="s">
        <v>1765</v>
      </c>
      <c r="F1896" s="80" t="s">
        <v>14873</v>
      </c>
      <c r="G1896" s="80" t="s">
        <v>9785</v>
      </c>
      <c r="H1896" s="80" t="s">
        <v>14874</v>
      </c>
      <c r="I1896" s="80" t="s">
        <v>5374</v>
      </c>
      <c r="K1896" s="80" t="s">
        <v>13952</v>
      </c>
      <c r="L1896" s="80" t="s">
        <v>13336</v>
      </c>
      <c r="M1896" s="80" t="s">
        <v>13337</v>
      </c>
      <c r="N1896" s="80" t="s">
        <v>13186</v>
      </c>
      <c r="O1896" s="80" t="s">
        <v>3825</v>
      </c>
      <c r="P1896" s="80" t="s">
        <v>1</v>
      </c>
      <c r="Q1896" s="80" t="s">
        <v>5374</v>
      </c>
      <c r="R1896" s="80" t="s">
        <v>14218</v>
      </c>
      <c r="S1896" s="80" t="s">
        <v>1759</v>
      </c>
      <c r="T1896" s="80" t="s">
        <v>1759</v>
      </c>
      <c r="U1896" s="110">
        <v>317.2</v>
      </c>
      <c r="V1896" s="110">
        <v>158.6</v>
      </c>
      <c r="W1896" s="91">
        <v>95.97</v>
      </c>
      <c r="X1896" s="91">
        <v>95.97</v>
      </c>
      <c r="Y1896" s="110" t="s">
        <v>7087</v>
      </c>
      <c r="Z1896" s="110" t="s">
        <v>1</v>
      </c>
      <c r="AB1896" s="133" t="s">
        <v>14592</v>
      </c>
      <c r="AC1896" s="133" t="s">
        <v>14592</v>
      </c>
      <c r="AD1896" s="133" t="s">
        <v>1759</v>
      </c>
      <c r="AE1896" s="79">
        <v>1</v>
      </c>
      <c r="AF1896" s="79" t="s">
        <v>15798</v>
      </c>
      <c r="AG1896" s="134"/>
      <c r="AH1896" s="134"/>
      <c r="AI1896" s="134"/>
      <c r="AJ1896" s="134"/>
      <c r="AK1896" s="134">
        <v>41.438000000000002</v>
      </c>
      <c r="AL1896" s="134">
        <v>14.5</v>
      </c>
      <c r="AM1896" s="134">
        <v>7.625</v>
      </c>
      <c r="AN1896" s="134">
        <v>13.96</v>
      </c>
      <c r="AO1896" s="134">
        <v>2.6509999999999998</v>
      </c>
      <c r="AP1896" s="134"/>
      <c r="AQ1896" s="134"/>
      <c r="AR1896" s="134"/>
      <c r="AS1896" s="134"/>
      <c r="AT1896" s="133" t="s">
        <v>7065</v>
      </c>
      <c r="AU1896" s="133" t="s">
        <v>1769</v>
      </c>
      <c r="AV1896" s="133" t="s">
        <v>9603</v>
      </c>
      <c r="AW1896" s="133" t="s">
        <v>9630</v>
      </c>
    </row>
    <row r="1897" spans="1:49" x14ac:dyDescent="0.25">
      <c r="A1897" s="80" t="s">
        <v>1798</v>
      </c>
      <c r="B1897" s="80" t="s">
        <v>1780</v>
      </c>
      <c r="C1897" s="80" t="s">
        <v>10774</v>
      </c>
      <c r="D1897" s="80" t="s">
        <v>10775</v>
      </c>
      <c r="E1897" s="80" t="s">
        <v>1799</v>
      </c>
      <c r="F1897" s="80" t="s">
        <v>10776</v>
      </c>
      <c r="G1897" s="80" t="s">
        <v>10250</v>
      </c>
      <c r="H1897" s="80" t="s">
        <v>10777</v>
      </c>
      <c r="I1897" s="80" t="s">
        <v>1798</v>
      </c>
      <c r="K1897" s="80" t="s">
        <v>12331</v>
      </c>
      <c r="L1897" s="80" t="s">
        <v>13338</v>
      </c>
      <c r="M1897" s="80" t="s">
        <v>13339</v>
      </c>
      <c r="N1897" s="80" t="s">
        <v>14202</v>
      </c>
      <c r="O1897" s="80" t="s">
        <v>14219</v>
      </c>
      <c r="P1897" s="80" t="s">
        <v>1</v>
      </c>
      <c r="Q1897" s="80" t="s">
        <v>1798</v>
      </c>
      <c r="R1897" s="80" t="s">
        <v>14220</v>
      </c>
      <c r="S1897" s="80" t="s">
        <v>1762</v>
      </c>
      <c r="T1897" s="80" t="s">
        <v>1757</v>
      </c>
      <c r="U1897" s="110">
        <v>5.4</v>
      </c>
      <c r="V1897" s="110">
        <v>32.4</v>
      </c>
      <c r="W1897" s="91">
        <v>2.16</v>
      </c>
      <c r="X1897" s="91">
        <v>25.92</v>
      </c>
      <c r="Y1897" s="110" t="s">
        <v>7087</v>
      </c>
      <c r="Z1897" s="110" t="s">
        <v>1</v>
      </c>
      <c r="AB1897" s="133" t="s">
        <v>14593</v>
      </c>
      <c r="AC1897" s="133" t="s">
        <v>14593</v>
      </c>
      <c r="AD1897" s="133" t="s">
        <v>1759</v>
      </c>
      <c r="AE1897" s="79">
        <v>12</v>
      </c>
      <c r="AF1897" s="79" t="s">
        <v>11396</v>
      </c>
      <c r="AG1897" s="134">
        <v>1.1879999999999999</v>
      </c>
      <c r="AH1897" s="134">
        <v>4.25</v>
      </c>
      <c r="AI1897" s="134">
        <v>7.75</v>
      </c>
      <c r="AJ1897" s="134">
        <v>0.25700000000000001</v>
      </c>
      <c r="AK1897" s="134">
        <v>13.375</v>
      </c>
      <c r="AL1897" s="134">
        <v>8.75</v>
      </c>
      <c r="AM1897" s="134">
        <v>6</v>
      </c>
      <c r="AN1897" s="134">
        <v>3.45</v>
      </c>
      <c r="AO1897" s="134">
        <v>0.40600000000000003</v>
      </c>
      <c r="AP1897" s="134">
        <v>5.0000000000000001E-3</v>
      </c>
      <c r="AQ1897" s="134">
        <v>11.75</v>
      </c>
      <c r="AR1897" s="134">
        <v>15.688000000000001</v>
      </c>
      <c r="AS1897" s="134"/>
      <c r="AT1897" s="133" t="s">
        <v>1771</v>
      </c>
      <c r="AU1897" s="133" t="s">
        <v>1760</v>
      </c>
      <c r="AV1897" s="133" t="s">
        <v>9601</v>
      </c>
      <c r="AW1897" s="133" t="s">
        <v>9630</v>
      </c>
    </row>
    <row r="1898" spans="1:49" x14ac:dyDescent="0.25">
      <c r="A1898" s="80" t="s">
        <v>1798</v>
      </c>
      <c r="B1898" s="80" t="s">
        <v>1780</v>
      </c>
      <c r="C1898" s="80" t="s">
        <v>10146</v>
      </c>
      <c r="D1898" s="80" t="s">
        <v>10147</v>
      </c>
      <c r="E1898" s="80" t="s">
        <v>1799</v>
      </c>
      <c r="F1898" s="80" t="s">
        <v>10148</v>
      </c>
      <c r="G1898" s="80" t="s">
        <v>9700</v>
      </c>
      <c r="H1898" s="80" t="s">
        <v>10149</v>
      </c>
      <c r="I1898" s="80" t="s">
        <v>1798</v>
      </c>
      <c r="K1898" s="80" t="s">
        <v>12331</v>
      </c>
      <c r="L1898" s="80" t="s">
        <v>13340</v>
      </c>
      <c r="M1898" s="80" t="s">
        <v>2492</v>
      </c>
      <c r="N1898" s="80" t="s">
        <v>3382</v>
      </c>
      <c r="O1898" s="80" t="s">
        <v>14221</v>
      </c>
      <c r="P1898" s="80" t="s">
        <v>1</v>
      </c>
      <c r="Q1898" s="80" t="s">
        <v>1798</v>
      </c>
      <c r="R1898" s="80" t="s">
        <v>14222</v>
      </c>
      <c r="S1898" s="80" t="s">
        <v>1759</v>
      </c>
      <c r="T1898" s="80" t="s">
        <v>1758</v>
      </c>
      <c r="U1898" s="110">
        <v>5.2</v>
      </c>
      <c r="V1898" s="110">
        <v>15.6</v>
      </c>
      <c r="W1898" s="91">
        <v>2.08</v>
      </c>
      <c r="X1898" s="91">
        <v>12.48</v>
      </c>
      <c r="Y1898" s="110" t="s">
        <v>7087</v>
      </c>
      <c r="Z1898" s="110" t="s">
        <v>1</v>
      </c>
      <c r="AB1898" s="133" t="s">
        <v>14594</v>
      </c>
      <c r="AC1898" s="133" t="s">
        <v>14594</v>
      </c>
      <c r="AD1898" s="133" t="s">
        <v>1759</v>
      </c>
      <c r="AE1898" s="79">
        <v>6</v>
      </c>
      <c r="AF1898" s="79" t="s">
        <v>11152</v>
      </c>
      <c r="AG1898" s="134">
        <v>0.875</v>
      </c>
      <c r="AH1898" s="134">
        <v>7.5</v>
      </c>
      <c r="AI1898" s="134">
        <v>14.5</v>
      </c>
      <c r="AJ1898" s="134">
        <v>0.36899999999999999</v>
      </c>
      <c r="AK1898" s="134">
        <v>14.824999999999999</v>
      </c>
      <c r="AL1898" s="134">
        <v>8.4499999999999993</v>
      </c>
      <c r="AM1898" s="134">
        <v>5.125</v>
      </c>
      <c r="AN1898" s="134">
        <v>2.6539999999999999</v>
      </c>
      <c r="AO1898" s="134">
        <v>0.372</v>
      </c>
      <c r="AP1898" s="134">
        <v>0.05</v>
      </c>
      <c r="AQ1898" s="134">
        <v>54</v>
      </c>
      <c r="AR1898" s="134">
        <v>108</v>
      </c>
      <c r="AS1898" s="134"/>
      <c r="AT1898" s="133" t="s">
        <v>7066</v>
      </c>
      <c r="AU1898" s="133" t="s">
        <v>7075</v>
      </c>
      <c r="AV1898" s="133" t="s">
        <v>9601</v>
      </c>
      <c r="AW1898" s="133" t="s">
        <v>9630</v>
      </c>
    </row>
    <row r="1899" spans="1:49" x14ac:dyDescent="0.25">
      <c r="A1899" s="80" t="s">
        <v>1776</v>
      </c>
      <c r="B1899" s="80" t="s">
        <v>1777</v>
      </c>
      <c r="C1899" s="80" t="s">
        <v>10557</v>
      </c>
      <c r="D1899" s="80" t="s">
        <v>10558</v>
      </c>
      <c r="E1899" s="80" t="s">
        <v>1767</v>
      </c>
      <c r="F1899" s="80" t="s">
        <v>9743</v>
      </c>
      <c r="G1899" s="80" t="s">
        <v>9744</v>
      </c>
      <c r="H1899" s="80" t="s">
        <v>9732</v>
      </c>
      <c r="I1899" s="80" t="s">
        <v>5377</v>
      </c>
      <c r="K1899" s="80" t="s">
        <v>13952</v>
      </c>
      <c r="L1899" s="80" t="s">
        <v>13341</v>
      </c>
      <c r="M1899" s="80" t="s">
        <v>13342</v>
      </c>
      <c r="N1899" s="80" t="s">
        <v>13186</v>
      </c>
      <c r="O1899" s="80" t="s">
        <v>3537</v>
      </c>
      <c r="P1899" s="80" t="s">
        <v>1</v>
      </c>
      <c r="Q1899" s="80" t="s">
        <v>5374</v>
      </c>
      <c r="R1899" s="80" t="s">
        <v>14223</v>
      </c>
      <c r="S1899" s="80" t="s">
        <v>1765</v>
      </c>
      <c r="T1899" s="80" t="s">
        <v>1757</v>
      </c>
      <c r="U1899" s="110">
        <v>5.05</v>
      </c>
      <c r="V1899" s="110">
        <v>30.3</v>
      </c>
      <c r="W1899" s="91">
        <v>1.2625</v>
      </c>
      <c r="X1899" s="91">
        <v>15.15</v>
      </c>
      <c r="Y1899" s="110" t="s">
        <v>7087</v>
      </c>
      <c r="Z1899" s="110" t="s">
        <v>1</v>
      </c>
      <c r="AB1899" s="133" t="s">
        <v>14595</v>
      </c>
      <c r="AC1899" s="133" t="s">
        <v>14595</v>
      </c>
      <c r="AD1899" s="133" t="s">
        <v>1759</v>
      </c>
      <c r="AE1899" s="79">
        <v>12</v>
      </c>
      <c r="AF1899" s="79" t="s">
        <v>11127</v>
      </c>
      <c r="AG1899" s="134">
        <v>0.625</v>
      </c>
      <c r="AH1899" s="134">
        <v>5</v>
      </c>
      <c r="AI1899" s="134">
        <v>5</v>
      </c>
      <c r="AJ1899" s="134">
        <v>0.09</v>
      </c>
      <c r="AK1899" s="134">
        <v>10.125</v>
      </c>
      <c r="AL1899" s="134">
        <v>5.375</v>
      </c>
      <c r="AM1899" s="134">
        <v>5.5</v>
      </c>
      <c r="AN1899" s="134">
        <v>1.25</v>
      </c>
      <c r="AO1899" s="134">
        <v>0.17299999999999999</v>
      </c>
      <c r="AP1899" s="134">
        <v>5.5E-2</v>
      </c>
      <c r="AQ1899" s="134">
        <v>10</v>
      </c>
      <c r="AR1899" s="134">
        <v>10</v>
      </c>
      <c r="AS1899" s="134">
        <v>6.0000000000000001E-3</v>
      </c>
      <c r="AT1899" s="133" t="s">
        <v>1768</v>
      </c>
      <c r="AU1899" s="133" t="s">
        <v>1760</v>
      </c>
      <c r="AV1899" s="133" t="s">
        <v>9601</v>
      </c>
      <c r="AW1899" s="133" t="s">
        <v>9630</v>
      </c>
    </row>
    <row r="1900" spans="1:49" x14ac:dyDescent="0.25">
      <c r="A1900" s="80" t="s">
        <v>1798</v>
      </c>
      <c r="B1900" s="80" t="s">
        <v>1780</v>
      </c>
      <c r="C1900" s="80" t="s">
        <v>10146</v>
      </c>
      <c r="D1900" s="80" t="s">
        <v>10147</v>
      </c>
      <c r="E1900" s="80" t="s">
        <v>1799</v>
      </c>
      <c r="F1900" s="80" t="s">
        <v>10148</v>
      </c>
      <c r="G1900" s="80" t="s">
        <v>9700</v>
      </c>
      <c r="H1900" s="80" t="s">
        <v>10149</v>
      </c>
      <c r="I1900" s="80" t="s">
        <v>1798</v>
      </c>
      <c r="K1900" s="80" t="s">
        <v>12331</v>
      </c>
      <c r="L1900" s="80" t="s">
        <v>13343</v>
      </c>
      <c r="M1900" s="80" t="s">
        <v>13344</v>
      </c>
      <c r="N1900" s="80" t="s">
        <v>3371</v>
      </c>
      <c r="O1900" s="80" t="s">
        <v>14224</v>
      </c>
      <c r="P1900" s="80" t="s">
        <v>1</v>
      </c>
      <c r="Q1900" s="80" t="s">
        <v>1798</v>
      </c>
      <c r="R1900" s="80" t="s">
        <v>14225</v>
      </c>
      <c r="S1900" s="80" t="s">
        <v>1759</v>
      </c>
      <c r="T1900" s="80" t="s">
        <v>1758</v>
      </c>
      <c r="U1900" s="110">
        <v>5.2</v>
      </c>
      <c r="V1900" s="110">
        <v>15.6</v>
      </c>
      <c r="W1900" s="91">
        <v>2.08</v>
      </c>
      <c r="X1900" s="91">
        <v>12.48</v>
      </c>
      <c r="Y1900" s="110" t="s">
        <v>7087</v>
      </c>
      <c r="Z1900" s="110" t="s">
        <v>1</v>
      </c>
      <c r="AB1900" s="133" t="s">
        <v>14596</v>
      </c>
      <c r="AC1900" s="133" t="s">
        <v>14596</v>
      </c>
      <c r="AD1900" s="133" t="s">
        <v>1759</v>
      </c>
      <c r="AE1900" s="79">
        <v>6</v>
      </c>
      <c r="AF1900" s="79" t="s">
        <v>11152</v>
      </c>
      <c r="AG1900" s="134">
        <v>0.875</v>
      </c>
      <c r="AH1900" s="134">
        <v>7.5</v>
      </c>
      <c r="AI1900" s="134">
        <v>14.5</v>
      </c>
      <c r="AJ1900" s="134">
        <v>0.36899999999999999</v>
      </c>
      <c r="AK1900" s="134">
        <v>14.824999999999999</v>
      </c>
      <c r="AL1900" s="134">
        <v>8.4499999999999993</v>
      </c>
      <c r="AM1900" s="134">
        <v>5.125</v>
      </c>
      <c r="AN1900" s="134">
        <v>2.6539999999999999</v>
      </c>
      <c r="AO1900" s="134">
        <v>0.372</v>
      </c>
      <c r="AP1900" s="134">
        <v>0.05</v>
      </c>
      <c r="AQ1900" s="134">
        <v>54</v>
      </c>
      <c r="AR1900" s="134">
        <v>108</v>
      </c>
      <c r="AS1900" s="134"/>
      <c r="AT1900" s="133" t="s">
        <v>7066</v>
      </c>
      <c r="AU1900" s="133" t="s">
        <v>7075</v>
      </c>
      <c r="AV1900" s="133" t="s">
        <v>9601</v>
      </c>
      <c r="AW1900" s="133" t="s">
        <v>9630</v>
      </c>
    </row>
    <row r="1901" spans="1:49" x14ac:dyDescent="0.25">
      <c r="A1901" s="80" t="s">
        <v>1776</v>
      </c>
      <c r="B1901" s="80" t="s">
        <v>1777</v>
      </c>
      <c r="C1901" s="80" t="s">
        <v>10600</v>
      </c>
      <c r="D1901" s="80" t="s">
        <v>10601</v>
      </c>
      <c r="E1901" s="80" t="s">
        <v>1811</v>
      </c>
      <c r="F1901" s="80" t="s">
        <v>10602</v>
      </c>
      <c r="G1901" s="80" t="s">
        <v>9685</v>
      </c>
      <c r="H1901" s="80" t="s">
        <v>10603</v>
      </c>
      <c r="I1901" s="80" t="s">
        <v>5376</v>
      </c>
      <c r="K1901" s="80" t="s">
        <v>13952</v>
      </c>
      <c r="L1901" s="80" t="s">
        <v>13345</v>
      </c>
      <c r="M1901" s="80" t="s">
        <v>13346</v>
      </c>
      <c r="N1901" s="80" t="s">
        <v>13186</v>
      </c>
      <c r="O1901" s="80" t="s">
        <v>3859</v>
      </c>
      <c r="P1901" s="80" t="s">
        <v>1</v>
      </c>
      <c r="Q1901" s="80" t="s">
        <v>5374</v>
      </c>
      <c r="R1901" s="80" t="s">
        <v>14226</v>
      </c>
      <c r="S1901" s="80" t="s">
        <v>1760</v>
      </c>
      <c r="T1901" s="80" t="s">
        <v>1757</v>
      </c>
      <c r="U1901" s="110">
        <v>8.9</v>
      </c>
      <c r="V1901" s="110">
        <v>53.4</v>
      </c>
      <c r="W1901" s="91">
        <v>3.1150000000000002</v>
      </c>
      <c r="X1901" s="91">
        <v>37.380000000000003</v>
      </c>
      <c r="Y1901" s="110" t="s">
        <v>7087</v>
      </c>
      <c r="Z1901" s="110" t="s">
        <v>1</v>
      </c>
      <c r="AB1901" s="133" t="s">
        <v>14597</v>
      </c>
      <c r="AC1901" s="133" t="s">
        <v>14597</v>
      </c>
      <c r="AD1901" s="133" t="s">
        <v>1759</v>
      </c>
      <c r="AE1901" s="79">
        <v>12</v>
      </c>
      <c r="AF1901" s="79" t="s">
        <v>11315</v>
      </c>
      <c r="AG1901" s="134">
        <v>1.25</v>
      </c>
      <c r="AH1901" s="134">
        <v>12.125</v>
      </c>
      <c r="AI1901" s="134">
        <v>9.25</v>
      </c>
      <c r="AJ1901" s="134">
        <v>0.438</v>
      </c>
      <c r="AK1901" s="134">
        <v>14</v>
      </c>
      <c r="AL1901" s="134">
        <v>12.563000000000001</v>
      </c>
      <c r="AM1901" s="134">
        <v>10.125</v>
      </c>
      <c r="AN1901" s="134">
        <v>6.1159999999999997</v>
      </c>
      <c r="AO1901" s="134">
        <v>1.0309999999999999</v>
      </c>
      <c r="AP1901" s="134">
        <v>1</v>
      </c>
      <c r="AQ1901" s="134">
        <v>12</v>
      </c>
      <c r="AR1901" s="134">
        <v>9.25</v>
      </c>
      <c r="AS1901" s="134">
        <v>6.9000000000000006E-2</v>
      </c>
      <c r="AT1901" s="133" t="s">
        <v>7075</v>
      </c>
      <c r="AU1901" s="133" t="s">
        <v>1764</v>
      </c>
      <c r="AV1901" s="133" t="s">
        <v>9603</v>
      </c>
      <c r="AW1901" s="133" t="s">
        <v>9630</v>
      </c>
    </row>
    <row r="1902" spans="1:49" x14ac:dyDescent="0.25">
      <c r="A1902" s="80" t="s">
        <v>1798</v>
      </c>
      <c r="B1902" s="80" t="s">
        <v>1780</v>
      </c>
      <c r="C1902" s="80" t="s">
        <v>10146</v>
      </c>
      <c r="D1902" s="80" t="s">
        <v>10147</v>
      </c>
      <c r="E1902" s="80" t="s">
        <v>1799</v>
      </c>
      <c r="F1902" s="80" t="s">
        <v>10148</v>
      </c>
      <c r="G1902" s="80" t="s">
        <v>9700</v>
      </c>
      <c r="H1902" s="80" t="s">
        <v>10149</v>
      </c>
      <c r="I1902" s="80" t="s">
        <v>1798</v>
      </c>
      <c r="K1902" s="80" t="s">
        <v>12331</v>
      </c>
      <c r="L1902" s="80" t="s">
        <v>13347</v>
      </c>
      <c r="M1902" s="80" t="s">
        <v>13348</v>
      </c>
      <c r="N1902" s="80" t="s">
        <v>14164</v>
      </c>
      <c r="O1902" s="80" t="s">
        <v>14227</v>
      </c>
      <c r="P1902" s="80" t="s">
        <v>1</v>
      </c>
      <c r="Q1902" s="80" t="s">
        <v>1798</v>
      </c>
      <c r="R1902" s="80" t="s">
        <v>14228</v>
      </c>
      <c r="S1902" s="80" t="s">
        <v>1759</v>
      </c>
      <c r="T1902" s="80" t="s">
        <v>1758</v>
      </c>
      <c r="U1902" s="110">
        <v>5.2</v>
      </c>
      <c r="V1902" s="110">
        <v>15.6</v>
      </c>
      <c r="W1902" s="91">
        <v>2.08</v>
      </c>
      <c r="X1902" s="91">
        <v>12.48</v>
      </c>
      <c r="Y1902" s="110" t="s">
        <v>7087</v>
      </c>
      <c r="Z1902" s="110" t="s">
        <v>1</v>
      </c>
      <c r="AB1902" s="133" t="s">
        <v>14598</v>
      </c>
      <c r="AC1902" s="133" t="s">
        <v>14598</v>
      </c>
      <c r="AD1902" s="133" t="s">
        <v>1759</v>
      </c>
      <c r="AE1902" s="79">
        <v>6</v>
      </c>
      <c r="AF1902" s="79" t="s">
        <v>11152</v>
      </c>
      <c r="AG1902" s="134">
        <v>0.875</v>
      </c>
      <c r="AH1902" s="134">
        <v>7.5</v>
      </c>
      <c r="AI1902" s="134">
        <v>14.5</v>
      </c>
      <c r="AJ1902" s="134">
        <v>0.36899999999999999</v>
      </c>
      <c r="AK1902" s="134">
        <v>14.824999999999999</v>
      </c>
      <c r="AL1902" s="134">
        <v>8.4499999999999993</v>
      </c>
      <c r="AM1902" s="134">
        <v>5.125</v>
      </c>
      <c r="AN1902" s="134">
        <v>2.6539999999999999</v>
      </c>
      <c r="AO1902" s="134">
        <v>0.372</v>
      </c>
      <c r="AP1902" s="134">
        <v>0.05</v>
      </c>
      <c r="AQ1902" s="134">
        <v>54</v>
      </c>
      <c r="AR1902" s="134">
        <v>108</v>
      </c>
      <c r="AS1902" s="134"/>
      <c r="AT1902" s="133" t="s">
        <v>7066</v>
      </c>
      <c r="AU1902" s="133" t="s">
        <v>7075</v>
      </c>
      <c r="AV1902" s="133" t="s">
        <v>9601</v>
      </c>
      <c r="AW1902" s="133" t="s">
        <v>9630</v>
      </c>
    </row>
    <row r="1903" spans="1:49" x14ac:dyDescent="0.25">
      <c r="A1903" s="80" t="s">
        <v>1798</v>
      </c>
      <c r="B1903" s="80" t="s">
        <v>1780</v>
      </c>
      <c r="C1903" s="80" t="s">
        <v>10126</v>
      </c>
      <c r="D1903" s="80" t="s">
        <v>10127</v>
      </c>
      <c r="E1903" s="80" t="s">
        <v>1799</v>
      </c>
      <c r="F1903" s="80" t="s">
        <v>14867</v>
      </c>
      <c r="G1903" s="80" t="s">
        <v>10250</v>
      </c>
      <c r="H1903" s="80" t="s">
        <v>14868</v>
      </c>
      <c r="I1903" s="80" t="s">
        <v>1798</v>
      </c>
      <c r="K1903" s="80" t="s">
        <v>12331</v>
      </c>
      <c r="L1903" s="80" t="s">
        <v>13349</v>
      </c>
      <c r="M1903" s="80" t="s">
        <v>13350</v>
      </c>
      <c r="N1903" s="80" t="s">
        <v>3372</v>
      </c>
      <c r="O1903" s="80" t="s">
        <v>3674</v>
      </c>
      <c r="P1903" s="80" t="s">
        <v>1</v>
      </c>
      <c r="Q1903" s="80" t="s">
        <v>1798</v>
      </c>
      <c r="R1903" s="80" t="s">
        <v>14229</v>
      </c>
      <c r="S1903" s="80" t="s">
        <v>1772</v>
      </c>
      <c r="T1903" s="80" t="s">
        <v>1767</v>
      </c>
      <c r="U1903" s="110">
        <v>5.4</v>
      </c>
      <c r="V1903" s="110">
        <v>27</v>
      </c>
      <c r="W1903" s="91">
        <v>2.16</v>
      </c>
      <c r="X1903" s="91">
        <v>21.6</v>
      </c>
      <c r="Y1903" s="110" t="s">
        <v>7087</v>
      </c>
      <c r="Z1903" s="110" t="s">
        <v>1</v>
      </c>
      <c r="AB1903" s="133" t="s">
        <v>14599</v>
      </c>
      <c r="AC1903" s="133" t="s">
        <v>14599</v>
      </c>
      <c r="AD1903" s="133" t="s">
        <v>1759</v>
      </c>
      <c r="AE1903" s="79">
        <v>10</v>
      </c>
      <c r="AF1903" s="79" t="s">
        <v>14942</v>
      </c>
      <c r="AG1903" s="134">
        <v>2.25</v>
      </c>
      <c r="AH1903" s="134">
        <v>4.25</v>
      </c>
      <c r="AI1903" s="134">
        <v>7.875</v>
      </c>
      <c r="AJ1903" s="134">
        <v>0.438</v>
      </c>
      <c r="AK1903" s="134">
        <v>13.188000000000001</v>
      </c>
      <c r="AL1903" s="134">
        <v>8.9380000000000006</v>
      </c>
      <c r="AM1903" s="134">
        <v>8.75</v>
      </c>
      <c r="AN1903" s="134">
        <v>4.9800000000000004</v>
      </c>
      <c r="AO1903" s="134">
        <v>0.59699999999999998</v>
      </c>
      <c r="AP1903" s="134">
        <v>5.0000000000000001E-3</v>
      </c>
      <c r="AQ1903" s="134">
        <v>11.75</v>
      </c>
      <c r="AR1903" s="134">
        <v>15.688000000000001</v>
      </c>
      <c r="AS1903" s="134"/>
      <c r="AT1903" s="133" t="s">
        <v>1771</v>
      </c>
      <c r="AU1903" s="133" t="s">
        <v>7065</v>
      </c>
      <c r="AV1903" s="133" t="s">
        <v>9601</v>
      </c>
      <c r="AW1903" s="133" t="s">
        <v>9630</v>
      </c>
    </row>
    <row r="1904" spans="1:49" x14ac:dyDescent="0.25">
      <c r="A1904" s="80" t="s">
        <v>1776</v>
      </c>
      <c r="B1904" s="80" t="s">
        <v>1777</v>
      </c>
      <c r="C1904" s="80" t="s">
        <v>10536</v>
      </c>
      <c r="D1904" s="80" t="s">
        <v>10537</v>
      </c>
      <c r="E1904" s="80" t="s">
        <v>1767</v>
      </c>
      <c r="F1904" s="80" t="s">
        <v>10538</v>
      </c>
      <c r="G1904" s="80" t="s">
        <v>9785</v>
      </c>
      <c r="H1904" s="80" t="s">
        <v>10539</v>
      </c>
      <c r="I1904" s="80" t="s">
        <v>5377</v>
      </c>
      <c r="K1904" s="80" t="s">
        <v>13952</v>
      </c>
      <c r="L1904" s="80" t="s">
        <v>13351</v>
      </c>
      <c r="M1904" s="80" t="s">
        <v>13352</v>
      </c>
      <c r="N1904" s="80" t="s">
        <v>14230</v>
      </c>
      <c r="O1904" s="80" t="s">
        <v>3822</v>
      </c>
      <c r="P1904" s="80" t="s">
        <v>1</v>
      </c>
      <c r="Q1904" s="80" t="s">
        <v>5374</v>
      </c>
      <c r="R1904" s="80" t="s">
        <v>14231</v>
      </c>
      <c r="S1904" s="80" t="s">
        <v>1759</v>
      </c>
      <c r="T1904" s="80" t="s">
        <v>1759</v>
      </c>
      <c r="U1904" s="110">
        <v>423.9</v>
      </c>
      <c r="V1904" s="110">
        <v>211.95</v>
      </c>
      <c r="W1904" s="91">
        <v>105.98</v>
      </c>
      <c r="X1904" s="91">
        <v>105.98</v>
      </c>
      <c r="Y1904" s="110" t="s">
        <v>7087</v>
      </c>
      <c r="Z1904" s="110" t="s">
        <v>1</v>
      </c>
      <c r="AB1904" s="133" t="s">
        <v>14600</v>
      </c>
      <c r="AC1904" s="133" t="s">
        <v>14600</v>
      </c>
      <c r="AD1904" s="133" t="s">
        <v>1759</v>
      </c>
      <c r="AE1904" s="79">
        <v>1</v>
      </c>
      <c r="AF1904" s="79" t="s">
        <v>15798</v>
      </c>
      <c r="AG1904" s="134"/>
      <c r="AH1904" s="134"/>
      <c r="AI1904" s="134"/>
      <c r="AJ1904" s="134"/>
      <c r="AK1904" s="134">
        <v>24.562999999999999</v>
      </c>
      <c r="AL1904" s="134">
        <v>15.563000000000001</v>
      </c>
      <c r="AM1904" s="134">
        <v>9.625</v>
      </c>
      <c r="AN1904" s="134">
        <v>13.44</v>
      </c>
      <c r="AO1904" s="134">
        <v>2.129</v>
      </c>
      <c r="AP1904" s="134"/>
      <c r="AQ1904" s="134"/>
      <c r="AR1904" s="134"/>
      <c r="AS1904" s="134"/>
      <c r="AT1904" s="133" t="s">
        <v>7065</v>
      </c>
      <c r="AU1904" s="133" t="s">
        <v>7065</v>
      </c>
      <c r="AV1904" s="133" t="s">
        <v>9603</v>
      </c>
      <c r="AW1904" s="133" t="s">
        <v>9630</v>
      </c>
    </row>
    <row r="1905" spans="1:49" x14ac:dyDescent="0.25">
      <c r="A1905" s="80" t="s">
        <v>1798</v>
      </c>
      <c r="B1905" s="80" t="s">
        <v>1780</v>
      </c>
      <c r="C1905" s="80" t="s">
        <v>10126</v>
      </c>
      <c r="D1905" s="80" t="s">
        <v>10127</v>
      </c>
      <c r="E1905" s="80" t="s">
        <v>1799</v>
      </c>
      <c r="F1905" s="80" t="s">
        <v>14867</v>
      </c>
      <c r="G1905" s="80" t="s">
        <v>10250</v>
      </c>
      <c r="H1905" s="80" t="s">
        <v>14868</v>
      </c>
      <c r="I1905" s="80" t="s">
        <v>1798</v>
      </c>
      <c r="K1905" s="80" t="s">
        <v>12331</v>
      </c>
      <c r="L1905" s="80" t="s">
        <v>13353</v>
      </c>
      <c r="M1905" s="80" t="s">
        <v>13354</v>
      </c>
      <c r="N1905" s="80" t="s">
        <v>3390</v>
      </c>
      <c r="O1905" s="80" t="s">
        <v>14232</v>
      </c>
      <c r="P1905" s="80" t="s">
        <v>1</v>
      </c>
      <c r="Q1905" s="80" t="s">
        <v>1798</v>
      </c>
      <c r="R1905" s="80" t="s">
        <v>14233</v>
      </c>
      <c r="S1905" s="80" t="s">
        <v>1772</v>
      </c>
      <c r="T1905" s="80" t="s">
        <v>1767</v>
      </c>
      <c r="U1905" s="110">
        <v>5.4</v>
      </c>
      <c r="V1905" s="110">
        <v>27</v>
      </c>
      <c r="W1905" s="91">
        <v>2.16</v>
      </c>
      <c r="X1905" s="91">
        <v>21.6</v>
      </c>
      <c r="Y1905" s="110" t="s">
        <v>7087</v>
      </c>
      <c r="Z1905" s="110" t="s">
        <v>1</v>
      </c>
      <c r="AB1905" s="133" t="s">
        <v>14601</v>
      </c>
      <c r="AC1905" s="133" t="s">
        <v>14601</v>
      </c>
      <c r="AD1905" s="133" t="s">
        <v>1759</v>
      </c>
      <c r="AE1905" s="79">
        <v>10</v>
      </c>
      <c r="AF1905" s="79" t="s">
        <v>14942</v>
      </c>
      <c r="AG1905" s="134">
        <v>2.25</v>
      </c>
      <c r="AH1905" s="134">
        <v>4.25</v>
      </c>
      <c r="AI1905" s="134">
        <v>7.875</v>
      </c>
      <c r="AJ1905" s="134">
        <v>0.438</v>
      </c>
      <c r="AK1905" s="134">
        <v>13.188000000000001</v>
      </c>
      <c r="AL1905" s="134">
        <v>8.9380000000000006</v>
      </c>
      <c r="AM1905" s="134">
        <v>8.75</v>
      </c>
      <c r="AN1905" s="134">
        <v>4.9800000000000004</v>
      </c>
      <c r="AO1905" s="134">
        <v>0.59699999999999998</v>
      </c>
      <c r="AP1905" s="134">
        <v>5.0000000000000001E-3</v>
      </c>
      <c r="AQ1905" s="134">
        <v>11.75</v>
      </c>
      <c r="AR1905" s="134">
        <v>15.688000000000001</v>
      </c>
      <c r="AS1905" s="134"/>
      <c r="AT1905" s="133" t="s">
        <v>1771</v>
      </c>
      <c r="AU1905" s="133" t="s">
        <v>7065</v>
      </c>
      <c r="AV1905" s="133" t="s">
        <v>9601</v>
      </c>
      <c r="AW1905" s="133" t="s">
        <v>9630</v>
      </c>
    </row>
    <row r="1906" spans="1:49" x14ac:dyDescent="0.25">
      <c r="A1906" s="80" t="s">
        <v>1776</v>
      </c>
      <c r="B1906" s="80" t="s">
        <v>1777</v>
      </c>
      <c r="C1906" s="80" t="s">
        <v>10540</v>
      </c>
      <c r="D1906" s="80" t="s">
        <v>10541</v>
      </c>
      <c r="E1906" s="80" t="s">
        <v>1767</v>
      </c>
      <c r="F1906" s="80" t="s">
        <v>10542</v>
      </c>
      <c r="G1906" s="80" t="s">
        <v>9785</v>
      </c>
      <c r="H1906" s="80" t="s">
        <v>10543</v>
      </c>
      <c r="I1906" s="80" t="s">
        <v>5377</v>
      </c>
      <c r="K1906" s="80" t="s">
        <v>13952</v>
      </c>
      <c r="L1906" s="80" t="s">
        <v>13355</v>
      </c>
      <c r="M1906" s="80" t="s">
        <v>13356</v>
      </c>
      <c r="N1906" s="80" t="s">
        <v>14230</v>
      </c>
      <c r="O1906" s="80" t="s">
        <v>3825</v>
      </c>
      <c r="P1906" s="80" t="s">
        <v>1</v>
      </c>
      <c r="Q1906" s="80" t="s">
        <v>5374</v>
      </c>
      <c r="R1906" s="80" t="s">
        <v>14234</v>
      </c>
      <c r="S1906" s="80" t="s">
        <v>1759</v>
      </c>
      <c r="T1906" s="80" t="s">
        <v>1759</v>
      </c>
      <c r="U1906" s="110">
        <v>800.25</v>
      </c>
      <c r="V1906" s="110">
        <v>400.125</v>
      </c>
      <c r="W1906" s="91">
        <v>200.0625</v>
      </c>
      <c r="X1906" s="91">
        <v>200.0625</v>
      </c>
      <c r="Y1906" s="110" t="s">
        <v>7087</v>
      </c>
      <c r="Z1906" s="110" t="s">
        <v>1</v>
      </c>
      <c r="AB1906" s="133" t="s">
        <v>14602</v>
      </c>
      <c r="AC1906" s="133" t="s">
        <v>14602</v>
      </c>
      <c r="AD1906" s="133" t="s">
        <v>1759</v>
      </c>
      <c r="AE1906" s="79">
        <v>1</v>
      </c>
      <c r="AF1906" s="79" t="s">
        <v>15798</v>
      </c>
      <c r="AG1906" s="134"/>
      <c r="AH1906" s="134"/>
      <c r="AI1906" s="134"/>
      <c r="AJ1906" s="134"/>
      <c r="AK1906" s="134">
        <v>48.314999999999998</v>
      </c>
      <c r="AL1906" s="134">
        <v>16.22</v>
      </c>
      <c r="AM1906" s="134">
        <v>9.5950000000000006</v>
      </c>
      <c r="AN1906" s="134">
        <v>27.15</v>
      </c>
      <c r="AO1906" s="134">
        <v>4.351</v>
      </c>
      <c r="AP1906" s="134"/>
      <c r="AQ1906" s="134"/>
      <c r="AR1906" s="134"/>
      <c r="AS1906" s="134"/>
      <c r="AT1906" s="133" t="s">
        <v>1764</v>
      </c>
      <c r="AU1906" s="133" t="s">
        <v>1769</v>
      </c>
      <c r="AV1906" s="133" t="s">
        <v>9603</v>
      </c>
      <c r="AW1906" s="133" t="s">
        <v>9630</v>
      </c>
    </row>
    <row r="1907" spans="1:49" x14ac:dyDescent="0.25">
      <c r="A1907" s="80" t="s">
        <v>1798</v>
      </c>
      <c r="B1907" s="80" t="s">
        <v>1780</v>
      </c>
      <c r="C1907" s="80" t="s">
        <v>10126</v>
      </c>
      <c r="D1907" s="80" t="s">
        <v>10127</v>
      </c>
      <c r="E1907" s="80" t="s">
        <v>1799</v>
      </c>
      <c r="F1907" s="80" t="s">
        <v>14867</v>
      </c>
      <c r="G1907" s="80" t="s">
        <v>10250</v>
      </c>
      <c r="H1907" s="80" t="s">
        <v>14868</v>
      </c>
      <c r="I1907" s="80" t="s">
        <v>1798</v>
      </c>
      <c r="K1907" s="80" t="s">
        <v>12331</v>
      </c>
      <c r="L1907" s="80" t="s">
        <v>13357</v>
      </c>
      <c r="M1907" s="80" t="s">
        <v>13358</v>
      </c>
      <c r="N1907" s="80" t="s">
        <v>3369</v>
      </c>
      <c r="O1907" s="80" t="s">
        <v>3672</v>
      </c>
      <c r="P1907" s="80" t="s">
        <v>1</v>
      </c>
      <c r="Q1907" s="80" t="s">
        <v>1798</v>
      </c>
      <c r="R1907" s="80" t="s">
        <v>14235</v>
      </c>
      <c r="S1907" s="80" t="s">
        <v>1772</v>
      </c>
      <c r="T1907" s="80" t="s">
        <v>1767</v>
      </c>
      <c r="U1907" s="110">
        <v>5.4</v>
      </c>
      <c r="V1907" s="110">
        <v>27</v>
      </c>
      <c r="W1907" s="91">
        <v>2.16</v>
      </c>
      <c r="X1907" s="91">
        <v>21.6</v>
      </c>
      <c r="Y1907" s="110" t="s">
        <v>7087</v>
      </c>
      <c r="Z1907" s="110" t="s">
        <v>1</v>
      </c>
      <c r="AB1907" s="133" t="s">
        <v>14603</v>
      </c>
      <c r="AC1907" s="133" t="s">
        <v>14603</v>
      </c>
      <c r="AD1907" s="133" t="s">
        <v>1759</v>
      </c>
      <c r="AE1907" s="79">
        <v>10</v>
      </c>
      <c r="AF1907" s="79" t="s">
        <v>14942</v>
      </c>
      <c r="AG1907" s="134">
        <v>2.25</v>
      </c>
      <c r="AH1907" s="134">
        <v>4.25</v>
      </c>
      <c r="AI1907" s="134">
        <v>7.875</v>
      </c>
      <c r="AJ1907" s="134">
        <v>0.438</v>
      </c>
      <c r="AK1907" s="134">
        <v>13.188000000000001</v>
      </c>
      <c r="AL1907" s="134">
        <v>8.9380000000000006</v>
      </c>
      <c r="AM1907" s="134">
        <v>8.75</v>
      </c>
      <c r="AN1907" s="134">
        <v>4.9800000000000004</v>
      </c>
      <c r="AO1907" s="134">
        <v>0.59699999999999998</v>
      </c>
      <c r="AP1907" s="134">
        <v>5.0000000000000001E-3</v>
      </c>
      <c r="AQ1907" s="134">
        <v>11.75</v>
      </c>
      <c r="AR1907" s="134">
        <v>15.688000000000001</v>
      </c>
      <c r="AS1907" s="134"/>
      <c r="AT1907" s="133" t="s">
        <v>1771</v>
      </c>
      <c r="AU1907" s="133" t="s">
        <v>7065</v>
      </c>
      <c r="AV1907" s="133" t="s">
        <v>9601</v>
      </c>
      <c r="AW1907" s="133" t="s">
        <v>9630</v>
      </c>
    </row>
    <row r="1908" spans="1:49" x14ac:dyDescent="0.25">
      <c r="A1908" s="80" t="s">
        <v>1776</v>
      </c>
      <c r="B1908" s="80" t="s">
        <v>1777</v>
      </c>
      <c r="C1908" s="80" t="s">
        <v>14871</v>
      </c>
      <c r="D1908" s="80" t="s">
        <v>14872</v>
      </c>
      <c r="E1908" s="80" t="s">
        <v>1765</v>
      </c>
      <c r="F1908" s="80" t="s">
        <v>14873</v>
      </c>
      <c r="G1908" s="80" t="s">
        <v>9785</v>
      </c>
      <c r="H1908" s="80" t="s">
        <v>14874</v>
      </c>
      <c r="I1908" s="80" t="s">
        <v>5374</v>
      </c>
      <c r="K1908" s="80" t="s">
        <v>13952</v>
      </c>
      <c r="L1908" s="80" t="s">
        <v>13359</v>
      </c>
      <c r="M1908" s="80" t="s">
        <v>13360</v>
      </c>
      <c r="N1908" s="80" t="s">
        <v>14230</v>
      </c>
      <c r="O1908" s="80" t="s">
        <v>3825</v>
      </c>
      <c r="P1908" s="80" t="s">
        <v>1</v>
      </c>
      <c r="Q1908" s="80" t="s">
        <v>5374</v>
      </c>
      <c r="R1908" s="80" t="s">
        <v>14236</v>
      </c>
      <c r="S1908" s="80" t="s">
        <v>1759</v>
      </c>
      <c r="T1908" s="80" t="s">
        <v>1759</v>
      </c>
      <c r="U1908" s="110">
        <v>317.2</v>
      </c>
      <c r="V1908" s="110">
        <v>158.6</v>
      </c>
      <c r="W1908" s="91">
        <v>95.97</v>
      </c>
      <c r="X1908" s="91">
        <v>95.97</v>
      </c>
      <c r="Y1908" s="110" t="s">
        <v>7087</v>
      </c>
      <c r="Z1908" s="110" t="s">
        <v>1</v>
      </c>
      <c r="AB1908" s="133" t="s">
        <v>14604</v>
      </c>
      <c r="AC1908" s="133" t="s">
        <v>14604</v>
      </c>
      <c r="AD1908" s="133" t="s">
        <v>1759</v>
      </c>
      <c r="AE1908" s="79">
        <v>1</v>
      </c>
      <c r="AF1908" s="79" t="s">
        <v>15798</v>
      </c>
      <c r="AG1908" s="134"/>
      <c r="AH1908" s="134"/>
      <c r="AI1908" s="134"/>
      <c r="AJ1908" s="134"/>
      <c r="AK1908" s="134">
        <v>41.438000000000002</v>
      </c>
      <c r="AL1908" s="134">
        <v>14.5</v>
      </c>
      <c r="AM1908" s="134">
        <v>7.625</v>
      </c>
      <c r="AN1908" s="134">
        <v>13.96</v>
      </c>
      <c r="AO1908" s="134">
        <v>2.6509999999999998</v>
      </c>
      <c r="AP1908" s="134"/>
      <c r="AQ1908" s="134"/>
      <c r="AR1908" s="134"/>
      <c r="AS1908" s="134"/>
      <c r="AT1908" s="133" t="s">
        <v>7065</v>
      </c>
      <c r="AU1908" s="133" t="s">
        <v>1769</v>
      </c>
      <c r="AV1908" s="133" t="s">
        <v>9603</v>
      </c>
      <c r="AW1908" s="133" t="s">
        <v>9630</v>
      </c>
    </row>
    <row r="1909" spans="1:49" x14ac:dyDescent="0.25">
      <c r="A1909" s="80" t="s">
        <v>1798</v>
      </c>
      <c r="B1909" s="80" t="s">
        <v>1780</v>
      </c>
      <c r="C1909" s="80" t="s">
        <v>14875</v>
      </c>
      <c r="D1909" s="80" t="s">
        <v>14876</v>
      </c>
      <c r="E1909" s="80" t="s">
        <v>1799</v>
      </c>
      <c r="F1909" s="80" t="s">
        <v>14877</v>
      </c>
      <c r="G1909" s="80" t="s">
        <v>9785</v>
      </c>
      <c r="H1909" s="80" t="s">
        <v>14878</v>
      </c>
      <c r="I1909" s="80" t="s">
        <v>1798</v>
      </c>
      <c r="K1909" s="80" t="s">
        <v>13952</v>
      </c>
      <c r="L1909" s="80" t="s">
        <v>13361</v>
      </c>
      <c r="M1909" s="80" t="s">
        <v>13362</v>
      </c>
      <c r="N1909" s="80" t="s">
        <v>3399</v>
      </c>
      <c r="O1909" s="80" t="s">
        <v>14237</v>
      </c>
      <c r="P1909" s="80" t="s">
        <v>1</v>
      </c>
      <c r="Q1909" s="80" t="s">
        <v>5381</v>
      </c>
      <c r="R1909" s="80" t="s">
        <v>14238</v>
      </c>
      <c r="S1909" s="80" t="s">
        <v>1759</v>
      </c>
      <c r="T1909" s="80" t="s">
        <v>1759</v>
      </c>
      <c r="U1909" s="110">
        <v>240.16</v>
      </c>
      <c r="V1909" s="110">
        <v>120.08</v>
      </c>
      <c r="W1909" s="91">
        <v>96.063999999999993</v>
      </c>
      <c r="X1909" s="91">
        <v>96.063999999999993</v>
      </c>
      <c r="Y1909" s="110" t="s">
        <v>7087</v>
      </c>
      <c r="Z1909" s="110" t="s">
        <v>1</v>
      </c>
      <c r="AB1909" s="133" t="s">
        <v>14605</v>
      </c>
      <c r="AC1909" s="133" t="s">
        <v>14605</v>
      </c>
      <c r="AD1909" s="133" t="s">
        <v>1759</v>
      </c>
      <c r="AE1909" s="79">
        <v>1</v>
      </c>
      <c r="AF1909" s="79" t="s">
        <v>15798</v>
      </c>
      <c r="AG1909" s="134"/>
      <c r="AH1909" s="134"/>
      <c r="AI1909" s="134"/>
      <c r="AJ1909" s="134"/>
      <c r="AK1909" s="134">
        <v>24.437999999999999</v>
      </c>
      <c r="AL1909" s="134">
        <v>15.938000000000001</v>
      </c>
      <c r="AM1909" s="134">
        <v>9.625</v>
      </c>
      <c r="AN1909" s="134">
        <v>22.12</v>
      </c>
      <c r="AO1909" s="134">
        <v>2.169</v>
      </c>
      <c r="AP1909" s="134"/>
      <c r="AQ1909" s="134"/>
      <c r="AR1909" s="134"/>
      <c r="AS1909" s="134"/>
      <c r="AT1909" s="133" t="s">
        <v>7065</v>
      </c>
      <c r="AU1909" s="133" t="s">
        <v>7065</v>
      </c>
      <c r="AV1909" s="133" t="s">
        <v>9598</v>
      </c>
      <c r="AW1909" s="133" t="s">
        <v>9630</v>
      </c>
    </row>
    <row r="1910" spans="1:49" x14ac:dyDescent="0.25">
      <c r="A1910" s="80" t="s">
        <v>1776</v>
      </c>
      <c r="B1910" s="80" t="s">
        <v>1777</v>
      </c>
      <c r="C1910" s="80" t="s">
        <v>10557</v>
      </c>
      <c r="D1910" s="80" t="s">
        <v>10558</v>
      </c>
      <c r="E1910" s="80" t="s">
        <v>1767</v>
      </c>
      <c r="F1910" s="80" t="s">
        <v>9743</v>
      </c>
      <c r="G1910" s="80" t="s">
        <v>9744</v>
      </c>
      <c r="H1910" s="80" t="s">
        <v>9732</v>
      </c>
      <c r="I1910" s="80" t="s">
        <v>5377</v>
      </c>
      <c r="K1910" s="80" t="s">
        <v>13952</v>
      </c>
      <c r="L1910" s="80" t="s">
        <v>13363</v>
      </c>
      <c r="M1910" s="80" t="s">
        <v>13364</v>
      </c>
      <c r="N1910" s="80" t="s">
        <v>14230</v>
      </c>
      <c r="O1910" s="80" t="s">
        <v>3537</v>
      </c>
      <c r="P1910" s="80" t="s">
        <v>1</v>
      </c>
      <c r="Q1910" s="80" t="s">
        <v>5374</v>
      </c>
      <c r="R1910" s="80" t="s">
        <v>14239</v>
      </c>
      <c r="S1910" s="80" t="s">
        <v>1765</v>
      </c>
      <c r="T1910" s="80" t="s">
        <v>1757</v>
      </c>
      <c r="U1910" s="110">
        <v>5.05</v>
      </c>
      <c r="V1910" s="110">
        <v>30.3</v>
      </c>
      <c r="W1910" s="91">
        <v>1.2625</v>
      </c>
      <c r="X1910" s="91">
        <v>15.15</v>
      </c>
      <c r="Y1910" s="110" t="s">
        <v>7087</v>
      </c>
      <c r="Z1910" s="110" t="s">
        <v>1</v>
      </c>
      <c r="AB1910" s="133" t="s">
        <v>14606</v>
      </c>
      <c r="AC1910" s="133" t="s">
        <v>14606</v>
      </c>
      <c r="AD1910" s="133" t="s">
        <v>1759</v>
      </c>
      <c r="AE1910" s="79">
        <v>12</v>
      </c>
      <c r="AF1910" s="79" t="s">
        <v>11127</v>
      </c>
      <c r="AG1910" s="134">
        <v>0.625</v>
      </c>
      <c r="AH1910" s="134">
        <v>5</v>
      </c>
      <c r="AI1910" s="134">
        <v>5</v>
      </c>
      <c r="AJ1910" s="134">
        <v>0.09</v>
      </c>
      <c r="AK1910" s="134">
        <v>10.125</v>
      </c>
      <c r="AL1910" s="134">
        <v>5.375</v>
      </c>
      <c r="AM1910" s="134">
        <v>5.5</v>
      </c>
      <c r="AN1910" s="134">
        <v>1.25</v>
      </c>
      <c r="AO1910" s="134">
        <v>0.17299999999999999</v>
      </c>
      <c r="AP1910" s="134">
        <v>5.5E-2</v>
      </c>
      <c r="AQ1910" s="134">
        <v>10</v>
      </c>
      <c r="AR1910" s="134">
        <v>10</v>
      </c>
      <c r="AS1910" s="134">
        <v>6.0000000000000001E-3</v>
      </c>
      <c r="AT1910" s="133" t="s">
        <v>1768</v>
      </c>
      <c r="AU1910" s="133" t="s">
        <v>1760</v>
      </c>
      <c r="AV1910" s="133" t="s">
        <v>9601</v>
      </c>
      <c r="AW1910" s="133" t="s">
        <v>9630</v>
      </c>
    </row>
    <row r="1911" spans="1:49" x14ac:dyDescent="0.25">
      <c r="A1911" s="80" t="s">
        <v>1798</v>
      </c>
      <c r="B1911" s="80" t="s">
        <v>1780</v>
      </c>
      <c r="C1911" s="80" t="s">
        <v>14875</v>
      </c>
      <c r="D1911" s="80" t="s">
        <v>14876</v>
      </c>
      <c r="E1911" s="80" t="s">
        <v>1799</v>
      </c>
      <c r="F1911" s="80" t="s">
        <v>14877</v>
      </c>
      <c r="G1911" s="80" t="s">
        <v>9785</v>
      </c>
      <c r="H1911" s="80" t="s">
        <v>14878</v>
      </c>
      <c r="I1911" s="80" t="s">
        <v>1798</v>
      </c>
      <c r="K1911" s="80" t="s">
        <v>13952</v>
      </c>
      <c r="L1911" s="80" t="s">
        <v>13365</v>
      </c>
      <c r="M1911" s="80" t="s">
        <v>13366</v>
      </c>
      <c r="N1911" s="80" t="s">
        <v>3399</v>
      </c>
      <c r="O1911" s="80" t="s">
        <v>14240</v>
      </c>
      <c r="P1911" s="80" t="s">
        <v>1</v>
      </c>
      <c r="Q1911" s="80" t="s">
        <v>5381</v>
      </c>
      <c r="R1911" s="80" t="s">
        <v>14241</v>
      </c>
      <c r="S1911" s="80" t="s">
        <v>1759</v>
      </c>
      <c r="T1911" s="80" t="s">
        <v>1759</v>
      </c>
      <c r="U1911" s="110">
        <v>240.16</v>
      </c>
      <c r="V1911" s="110">
        <v>120.08</v>
      </c>
      <c r="W1911" s="91">
        <v>96.063999999999993</v>
      </c>
      <c r="X1911" s="91">
        <v>96.063999999999993</v>
      </c>
      <c r="Y1911" s="110" t="s">
        <v>7087</v>
      </c>
      <c r="Z1911" s="110" t="s">
        <v>1</v>
      </c>
      <c r="AB1911" s="133" t="s">
        <v>14607</v>
      </c>
      <c r="AC1911" s="133" t="s">
        <v>14607</v>
      </c>
      <c r="AD1911" s="133" t="s">
        <v>1759</v>
      </c>
      <c r="AE1911" s="79">
        <v>1</v>
      </c>
      <c r="AF1911" s="79" t="s">
        <v>15798</v>
      </c>
      <c r="AG1911" s="134"/>
      <c r="AH1911" s="134"/>
      <c r="AI1911" s="134"/>
      <c r="AJ1911" s="134"/>
      <c r="AK1911" s="134">
        <v>24.437999999999999</v>
      </c>
      <c r="AL1911" s="134">
        <v>15.938000000000001</v>
      </c>
      <c r="AM1911" s="134">
        <v>9.625</v>
      </c>
      <c r="AN1911" s="134">
        <v>22.12</v>
      </c>
      <c r="AO1911" s="134">
        <v>2.169</v>
      </c>
      <c r="AP1911" s="134"/>
      <c r="AQ1911" s="134"/>
      <c r="AR1911" s="134"/>
      <c r="AS1911" s="134"/>
      <c r="AT1911" s="133" t="s">
        <v>7065</v>
      </c>
      <c r="AU1911" s="133" t="s">
        <v>7065</v>
      </c>
      <c r="AV1911" s="133" t="s">
        <v>9598</v>
      </c>
      <c r="AW1911" s="133" t="s">
        <v>9630</v>
      </c>
    </row>
    <row r="1912" spans="1:49" x14ac:dyDescent="0.25">
      <c r="A1912" s="80" t="s">
        <v>1776</v>
      </c>
      <c r="B1912" s="80" t="s">
        <v>1777</v>
      </c>
      <c r="C1912" s="80" t="s">
        <v>10211</v>
      </c>
      <c r="D1912" s="80" t="s">
        <v>10212</v>
      </c>
      <c r="E1912" s="80" t="s">
        <v>1767</v>
      </c>
      <c r="F1912" s="80" t="s">
        <v>9731</v>
      </c>
      <c r="G1912" s="80" t="s">
        <v>9668</v>
      </c>
      <c r="H1912" s="80" t="s">
        <v>9732</v>
      </c>
      <c r="I1912" s="80" t="s">
        <v>5377</v>
      </c>
      <c r="K1912" s="80" t="s">
        <v>13952</v>
      </c>
      <c r="L1912" s="80" t="s">
        <v>13367</v>
      </c>
      <c r="M1912" s="80" t="s">
        <v>13368</v>
      </c>
      <c r="N1912" s="80" t="s">
        <v>14230</v>
      </c>
      <c r="O1912" s="80" t="s">
        <v>3547</v>
      </c>
      <c r="P1912" s="80" t="s">
        <v>1</v>
      </c>
      <c r="Q1912" s="80" t="s">
        <v>5374</v>
      </c>
      <c r="R1912" s="80" t="s">
        <v>14242</v>
      </c>
      <c r="S1912" s="80" t="s">
        <v>1765</v>
      </c>
      <c r="T1912" s="80" t="s">
        <v>1757</v>
      </c>
      <c r="U1912" s="110">
        <v>6.2</v>
      </c>
      <c r="V1912" s="110">
        <v>37.200000000000003</v>
      </c>
      <c r="W1912" s="91">
        <v>1.55</v>
      </c>
      <c r="X1912" s="91">
        <v>18.600000000000001</v>
      </c>
      <c r="Y1912" s="110" t="s">
        <v>7087</v>
      </c>
      <c r="Z1912" s="110" t="s">
        <v>1</v>
      </c>
      <c r="AB1912" s="133" t="s">
        <v>14608</v>
      </c>
      <c r="AC1912" s="133" t="s">
        <v>14608</v>
      </c>
      <c r="AD1912" s="133" t="s">
        <v>1759</v>
      </c>
      <c r="AE1912" s="79">
        <v>12</v>
      </c>
      <c r="AF1912" s="79" t="s">
        <v>11113</v>
      </c>
      <c r="AG1912" s="134">
        <v>0.625</v>
      </c>
      <c r="AH1912" s="134">
        <v>6.5</v>
      </c>
      <c r="AI1912" s="134">
        <v>6.5</v>
      </c>
      <c r="AJ1912" s="134">
        <v>0.13900000000000001</v>
      </c>
      <c r="AK1912" s="134">
        <v>10.845000000000001</v>
      </c>
      <c r="AL1912" s="134">
        <v>6.8449999999999998</v>
      </c>
      <c r="AM1912" s="134">
        <v>6.8150000000000004</v>
      </c>
      <c r="AN1912" s="134">
        <v>1.9610000000000001</v>
      </c>
      <c r="AO1912" s="134">
        <v>0.29299999999999998</v>
      </c>
      <c r="AP1912" s="134">
        <v>5.5E-2</v>
      </c>
      <c r="AQ1912" s="134">
        <v>12.875</v>
      </c>
      <c r="AR1912" s="134">
        <v>12.75</v>
      </c>
      <c r="AS1912" s="134">
        <v>8.9999999999999993E-3</v>
      </c>
      <c r="AT1912" s="133" t="s">
        <v>1761</v>
      </c>
      <c r="AU1912" s="133" t="s">
        <v>7077</v>
      </c>
      <c r="AV1912" s="133" t="s">
        <v>9601</v>
      </c>
      <c r="AW1912" s="133" t="s">
        <v>9630</v>
      </c>
    </row>
    <row r="1913" spans="1:49" x14ac:dyDescent="0.25">
      <c r="A1913" s="80" t="s">
        <v>1798</v>
      </c>
      <c r="B1913" s="80" t="s">
        <v>1780</v>
      </c>
      <c r="C1913" s="80" t="s">
        <v>10126</v>
      </c>
      <c r="D1913" s="80" t="s">
        <v>10127</v>
      </c>
      <c r="E1913" s="80" t="s">
        <v>1799</v>
      </c>
      <c r="F1913" s="80" t="s">
        <v>14879</v>
      </c>
      <c r="G1913" s="80" t="s">
        <v>9785</v>
      </c>
      <c r="H1913" s="80" t="s">
        <v>14880</v>
      </c>
      <c r="I1913" s="80" t="s">
        <v>1798</v>
      </c>
      <c r="K1913" s="80" t="s">
        <v>13952</v>
      </c>
      <c r="L1913" s="80" t="s">
        <v>13369</v>
      </c>
      <c r="M1913" s="80" t="s">
        <v>13370</v>
      </c>
      <c r="N1913" s="80" t="s">
        <v>3399</v>
      </c>
      <c r="O1913" s="80" t="s">
        <v>14243</v>
      </c>
      <c r="P1913" s="80" t="s">
        <v>1</v>
      </c>
      <c r="Q1913" s="80" t="s">
        <v>5381</v>
      </c>
      <c r="R1913" s="80" t="s">
        <v>14244</v>
      </c>
      <c r="S1913" s="80" t="s">
        <v>1759</v>
      </c>
      <c r="T1913" s="80" t="s">
        <v>1759</v>
      </c>
      <c r="U1913" s="110">
        <v>505.6</v>
      </c>
      <c r="V1913" s="110">
        <v>252.8</v>
      </c>
      <c r="W1913" s="91">
        <v>202.24</v>
      </c>
      <c r="X1913" s="91">
        <v>202.24</v>
      </c>
      <c r="Y1913" s="110" t="s">
        <v>7087</v>
      </c>
      <c r="Z1913" s="110" t="s">
        <v>1</v>
      </c>
      <c r="AB1913" s="133" t="s">
        <v>14609</v>
      </c>
      <c r="AC1913" s="133" t="s">
        <v>14609</v>
      </c>
      <c r="AD1913" s="133" t="s">
        <v>1759</v>
      </c>
      <c r="AE1913" s="79">
        <v>1</v>
      </c>
      <c r="AF1913" s="79" t="s">
        <v>15798</v>
      </c>
      <c r="AG1913" s="134"/>
      <c r="AH1913" s="134"/>
      <c r="AI1913" s="134"/>
      <c r="AJ1913" s="134"/>
      <c r="AK1913" s="134">
        <v>47</v>
      </c>
      <c r="AL1913" s="134">
        <v>18.25</v>
      </c>
      <c r="AM1913" s="134">
        <v>10.25</v>
      </c>
      <c r="AN1913" s="134">
        <v>49.56</v>
      </c>
      <c r="AO1913" s="134">
        <v>5.0880000000000001</v>
      </c>
      <c r="AP1913" s="134"/>
      <c r="AQ1913" s="134"/>
      <c r="AR1913" s="134"/>
      <c r="AS1913" s="134"/>
      <c r="AT1913" s="133" t="s">
        <v>1774</v>
      </c>
      <c r="AU1913" s="133" t="s">
        <v>1764</v>
      </c>
      <c r="AV1913" s="133" t="s">
        <v>9598</v>
      </c>
      <c r="AW1913" s="133" t="s">
        <v>9630</v>
      </c>
    </row>
    <row r="1914" spans="1:49" x14ac:dyDescent="0.25">
      <c r="A1914" s="80" t="s">
        <v>1776</v>
      </c>
      <c r="B1914" s="80" t="s">
        <v>1777</v>
      </c>
      <c r="C1914" s="80" t="s">
        <v>10213</v>
      </c>
      <c r="D1914" s="80" t="s">
        <v>10214</v>
      </c>
      <c r="E1914" s="80" t="s">
        <v>1767</v>
      </c>
      <c r="F1914" s="80" t="s">
        <v>9694</v>
      </c>
      <c r="G1914" s="80" t="s">
        <v>9695</v>
      </c>
      <c r="H1914" s="80" t="s">
        <v>9696</v>
      </c>
      <c r="I1914" s="80" t="s">
        <v>5377</v>
      </c>
      <c r="K1914" s="80" t="s">
        <v>13952</v>
      </c>
      <c r="L1914" s="80" t="s">
        <v>13371</v>
      </c>
      <c r="M1914" s="80" t="s">
        <v>13372</v>
      </c>
      <c r="N1914" s="80" t="s">
        <v>14230</v>
      </c>
      <c r="O1914" s="80" t="s">
        <v>3527</v>
      </c>
      <c r="P1914" s="80" t="s">
        <v>1</v>
      </c>
      <c r="Q1914" s="80" t="s">
        <v>5374</v>
      </c>
      <c r="R1914" s="80" t="s">
        <v>14245</v>
      </c>
      <c r="S1914" s="80" t="s">
        <v>1760</v>
      </c>
      <c r="T1914" s="80" t="s">
        <v>1757</v>
      </c>
      <c r="U1914" s="110">
        <v>5</v>
      </c>
      <c r="V1914" s="110">
        <v>30</v>
      </c>
      <c r="W1914" s="91">
        <v>1.25</v>
      </c>
      <c r="X1914" s="91">
        <v>15</v>
      </c>
      <c r="Y1914" s="110" t="s">
        <v>7087</v>
      </c>
      <c r="Z1914" s="110" t="s">
        <v>1</v>
      </c>
      <c r="AB1914" s="133" t="s">
        <v>14610</v>
      </c>
      <c r="AC1914" s="133" t="s">
        <v>14610</v>
      </c>
      <c r="AD1914" s="133" t="s">
        <v>1759</v>
      </c>
      <c r="AE1914" s="79">
        <v>12</v>
      </c>
      <c r="AF1914" s="79" t="s">
        <v>11091</v>
      </c>
      <c r="AG1914" s="134">
        <v>0.625</v>
      </c>
      <c r="AH1914" s="134">
        <v>6.875</v>
      </c>
      <c r="AI1914" s="134">
        <v>6.875</v>
      </c>
      <c r="AJ1914" s="134">
        <v>0.13100000000000001</v>
      </c>
      <c r="AK1914" s="134">
        <v>7.22</v>
      </c>
      <c r="AL1914" s="134">
        <v>6.8449999999999998</v>
      </c>
      <c r="AM1914" s="134">
        <v>7.44</v>
      </c>
      <c r="AN1914" s="134">
        <v>1.782</v>
      </c>
      <c r="AO1914" s="134">
        <v>0.21299999999999999</v>
      </c>
      <c r="AP1914" s="134">
        <v>0.5</v>
      </c>
      <c r="AQ1914" s="134">
        <v>6.75</v>
      </c>
      <c r="AR1914" s="134">
        <v>6.75</v>
      </c>
      <c r="AS1914" s="134">
        <v>1.6E-2</v>
      </c>
      <c r="AT1914" s="133" t="s">
        <v>9573</v>
      </c>
      <c r="AU1914" s="133" t="s">
        <v>1758</v>
      </c>
      <c r="AV1914" s="133" t="s">
        <v>9603</v>
      </c>
      <c r="AW1914" s="133" t="s">
        <v>9630</v>
      </c>
    </row>
    <row r="1915" spans="1:49" x14ac:dyDescent="0.25">
      <c r="A1915" s="80" t="s">
        <v>1798</v>
      </c>
      <c r="B1915" s="80" t="s">
        <v>1780</v>
      </c>
      <c r="C1915" s="80" t="s">
        <v>10126</v>
      </c>
      <c r="D1915" s="80" t="s">
        <v>10127</v>
      </c>
      <c r="E1915" s="80" t="s">
        <v>1799</v>
      </c>
      <c r="F1915" s="80" t="s">
        <v>14879</v>
      </c>
      <c r="G1915" s="80" t="s">
        <v>9785</v>
      </c>
      <c r="H1915" s="80" t="s">
        <v>14880</v>
      </c>
      <c r="I1915" s="80" t="s">
        <v>1798</v>
      </c>
      <c r="K1915" s="80" t="s">
        <v>13952</v>
      </c>
      <c r="L1915" s="80" t="s">
        <v>13373</v>
      </c>
      <c r="M1915" s="80" t="s">
        <v>13374</v>
      </c>
      <c r="N1915" s="80" t="s">
        <v>3399</v>
      </c>
      <c r="O1915" s="80" t="s">
        <v>14246</v>
      </c>
      <c r="P1915" s="80" t="s">
        <v>1</v>
      </c>
      <c r="Q1915" s="80" t="s">
        <v>5381</v>
      </c>
      <c r="R1915" s="80" t="s">
        <v>14247</v>
      </c>
      <c r="S1915" s="80" t="s">
        <v>1759</v>
      </c>
      <c r="T1915" s="80" t="s">
        <v>1759</v>
      </c>
      <c r="U1915" s="110">
        <v>505.6</v>
      </c>
      <c r="V1915" s="110">
        <v>252.8</v>
      </c>
      <c r="W1915" s="91">
        <v>202.24</v>
      </c>
      <c r="X1915" s="91">
        <v>202.24</v>
      </c>
      <c r="Y1915" s="110" t="s">
        <v>7087</v>
      </c>
      <c r="Z1915" s="110" t="s">
        <v>1</v>
      </c>
      <c r="AB1915" s="133" t="s">
        <v>14611</v>
      </c>
      <c r="AC1915" s="133" t="s">
        <v>14611</v>
      </c>
      <c r="AD1915" s="133" t="s">
        <v>1759</v>
      </c>
      <c r="AE1915" s="79">
        <v>1</v>
      </c>
      <c r="AF1915" s="79" t="s">
        <v>15798</v>
      </c>
      <c r="AG1915" s="134"/>
      <c r="AH1915" s="134"/>
      <c r="AI1915" s="134"/>
      <c r="AJ1915" s="134"/>
      <c r="AK1915" s="134">
        <v>47</v>
      </c>
      <c r="AL1915" s="134">
        <v>18.25</v>
      </c>
      <c r="AM1915" s="134">
        <v>10.25</v>
      </c>
      <c r="AN1915" s="134">
        <v>49.56</v>
      </c>
      <c r="AO1915" s="134">
        <v>5.0880000000000001</v>
      </c>
      <c r="AP1915" s="134"/>
      <c r="AQ1915" s="134"/>
      <c r="AR1915" s="134"/>
      <c r="AS1915" s="134"/>
      <c r="AT1915" s="133" t="s">
        <v>1774</v>
      </c>
      <c r="AU1915" s="133" t="s">
        <v>1764</v>
      </c>
      <c r="AV1915" s="133" t="s">
        <v>9598</v>
      </c>
      <c r="AW1915" s="133" t="s">
        <v>9630</v>
      </c>
    </row>
    <row r="1916" spans="1:49" x14ac:dyDescent="0.25">
      <c r="A1916" s="80" t="s">
        <v>1798</v>
      </c>
      <c r="B1916" s="80" t="s">
        <v>1780</v>
      </c>
      <c r="C1916" s="80" t="s">
        <v>10126</v>
      </c>
      <c r="D1916" s="80" t="s">
        <v>10127</v>
      </c>
      <c r="E1916" s="80" t="s">
        <v>1799</v>
      </c>
      <c r="F1916" s="80" t="s">
        <v>14881</v>
      </c>
      <c r="G1916" s="80" t="s">
        <v>9785</v>
      </c>
      <c r="H1916" s="80" t="s">
        <v>14882</v>
      </c>
      <c r="I1916" s="80" t="s">
        <v>1798</v>
      </c>
      <c r="K1916" s="80" t="s">
        <v>14248</v>
      </c>
      <c r="L1916" s="80" t="s">
        <v>13375</v>
      </c>
      <c r="M1916" s="80" t="s">
        <v>13376</v>
      </c>
      <c r="N1916" s="80" t="s">
        <v>3376</v>
      </c>
      <c r="O1916" s="80" t="s">
        <v>14249</v>
      </c>
      <c r="P1916" s="80" t="s">
        <v>1</v>
      </c>
      <c r="Q1916" s="80" t="s">
        <v>5381</v>
      </c>
      <c r="R1916" s="80" t="s">
        <v>14250</v>
      </c>
      <c r="S1916" s="80" t="s">
        <v>1759</v>
      </c>
      <c r="T1916" s="80" t="s">
        <v>1759</v>
      </c>
      <c r="U1916" s="110">
        <v>368.62</v>
      </c>
      <c r="V1916" s="110">
        <v>184.31</v>
      </c>
      <c r="W1916" s="91">
        <v>147.44800000000001</v>
      </c>
      <c r="X1916" s="91">
        <v>147.44800000000001</v>
      </c>
      <c r="Y1916" s="110" t="s">
        <v>7087</v>
      </c>
      <c r="Z1916" s="110" t="s">
        <v>1</v>
      </c>
      <c r="AB1916" s="133" t="s">
        <v>14612</v>
      </c>
      <c r="AC1916" s="133" t="s">
        <v>14612</v>
      </c>
      <c r="AD1916" s="133" t="s">
        <v>1759</v>
      </c>
      <c r="AE1916" s="79">
        <v>1</v>
      </c>
      <c r="AF1916" s="79" t="s">
        <v>15798</v>
      </c>
      <c r="AG1916" s="134"/>
      <c r="AH1916" s="134"/>
      <c r="AI1916" s="134"/>
      <c r="AJ1916" s="134"/>
      <c r="AK1916" s="134">
        <v>51.125</v>
      </c>
      <c r="AL1916" s="134">
        <v>16.312999999999999</v>
      </c>
      <c r="AM1916" s="134">
        <v>10.063000000000001</v>
      </c>
      <c r="AN1916" s="134">
        <v>42.63</v>
      </c>
      <c r="AO1916" s="134">
        <v>4.8570000000000002</v>
      </c>
      <c r="AP1916" s="134"/>
      <c r="AQ1916" s="134"/>
      <c r="AR1916" s="134"/>
      <c r="AS1916" s="134"/>
      <c r="AT1916" s="133" t="s">
        <v>1764</v>
      </c>
      <c r="AU1916" s="133" t="s">
        <v>1769</v>
      </c>
      <c r="AV1916" s="133" t="s">
        <v>9598</v>
      </c>
      <c r="AW1916" s="133" t="s">
        <v>9630</v>
      </c>
    </row>
    <row r="1917" spans="1:49" x14ac:dyDescent="0.25">
      <c r="A1917" s="80" t="s">
        <v>1776</v>
      </c>
      <c r="B1917" s="80" t="s">
        <v>1777</v>
      </c>
      <c r="C1917" s="80" t="s">
        <v>10578</v>
      </c>
      <c r="D1917" s="80" t="s">
        <v>10579</v>
      </c>
      <c r="E1917" s="80" t="s">
        <v>1767</v>
      </c>
      <c r="F1917" s="80" t="s">
        <v>9920</v>
      </c>
      <c r="G1917" s="80" t="s">
        <v>9677</v>
      </c>
      <c r="H1917" s="80" t="s">
        <v>9921</v>
      </c>
      <c r="I1917" s="80" t="s">
        <v>5377</v>
      </c>
      <c r="K1917" s="80" t="s">
        <v>13952</v>
      </c>
      <c r="L1917" s="80" t="s">
        <v>13377</v>
      </c>
      <c r="M1917" s="80" t="s">
        <v>13378</v>
      </c>
      <c r="N1917" s="80" t="s">
        <v>14230</v>
      </c>
      <c r="O1917" s="80" t="s">
        <v>3523</v>
      </c>
      <c r="P1917" s="80" t="s">
        <v>1</v>
      </c>
      <c r="Q1917" s="80" t="s">
        <v>5374</v>
      </c>
      <c r="R1917" s="80" t="s">
        <v>14251</v>
      </c>
      <c r="S1917" s="80" t="s">
        <v>1760</v>
      </c>
      <c r="T1917" s="80" t="s">
        <v>1757</v>
      </c>
      <c r="U1917" s="110">
        <v>6.2</v>
      </c>
      <c r="V1917" s="110">
        <v>37.200000000000003</v>
      </c>
      <c r="W1917" s="91">
        <v>1.55</v>
      </c>
      <c r="X1917" s="91">
        <v>18.600000000000001</v>
      </c>
      <c r="Y1917" s="110" t="s">
        <v>7087</v>
      </c>
      <c r="Z1917" s="110" t="s">
        <v>1</v>
      </c>
      <c r="AB1917" s="133" t="s">
        <v>14613</v>
      </c>
      <c r="AC1917" s="133" t="s">
        <v>14613</v>
      </c>
      <c r="AD1917" s="133" t="s">
        <v>1759</v>
      </c>
      <c r="AE1917" s="79">
        <v>12</v>
      </c>
      <c r="AF1917" s="79" t="s">
        <v>11145</v>
      </c>
      <c r="AG1917" s="134">
        <v>0.75</v>
      </c>
      <c r="AH1917" s="134">
        <v>8.875</v>
      </c>
      <c r="AI1917" s="134">
        <v>8.875</v>
      </c>
      <c r="AJ1917" s="134">
        <v>0.22500000000000001</v>
      </c>
      <c r="AK1917" s="134">
        <v>9.2200000000000006</v>
      </c>
      <c r="AL1917" s="134">
        <v>7.97</v>
      </c>
      <c r="AM1917" s="134">
        <v>9.44</v>
      </c>
      <c r="AN1917" s="134">
        <v>3.1</v>
      </c>
      <c r="AO1917" s="134">
        <v>0.40100000000000002</v>
      </c>
      <c r="AP1917" s="134">
        <v>0.5</v>
      </c>
      <c r="AQ1917" s="134">
        <v>8.75</v>
      </c>
      <c r="AR1917" s="134">
        <v>8.75</v>
      </c>
      <c r="AS1917" s="134">
        <v>0.03</v>
      </c>
      <c r="AT1917" s="133" t="s">
        <v>1761</v>
      </c>
      <c r="AU1917" s="133" t="s">
        <v>7065</v>
      </c>
      <c r="AV1917" s="133" t="s">
        <v>9603</v>
      </c>
      <c r="AW1917" s="133" t="s">
        <v>9630</v>
      </c>
    </row>
    <row r="1918" spans="1:49" x14ac:dyDescent="0.25">
      <c r="A1918" s="80" t="s">
        <v>1798</v>
      </c>
      <c r="B1918" s="80" t="s">
        <v>1780</v>
      </c>
      <c r="C1918" s="80" t="s">
        <v>10126</v>
      </c>
      <c r="D1918" s="80" t="s">
        <v>10127</v>
      </c>
      <c r="E1918" s="80" t="s">
        <v>1799</v>
      </c>
      <c r="F1918" s="80" t="s">
        <v>14883</v>
      </c>
      <c r="G1918" s="80" t="s">
        <v>9785</v>
      </c>
      <c r="H1918" s="80" t="s">
        <v>14884</v>
      </c>
      <c r="I1918" s="80" t="s">
        <v>1798</v>
      </c>
      <c r="K1918" s="80" t="s">
        <v>13952</v>
      </c>
      <c r="L1918" s="80" t="s">
        <v>13379</v>
      </c>
      <c r="M1918" s="80" t="s">
        <v>3064</v>
      </c>
      <c r="N1918" s="80" t="s">
        <v>3399</v>
      </c>
      <c r="O1918" s="80" t="s">
        <v>14252</v>
      </c>
      <c r="P1918" s="80" t="s">
        <v>1</v>
      </c>
      <c r="Q1918" s="80" t="s">
        <v>5381</v>
      </c>
      <c r="R1918" s="80" t="s">
        <v>14253</v>
      </c>
      <c r="S1918" s="80" t="s">
        <v>1759</v>
      </c>
      <c r="T1918" s="80" t="s">
        <v>1759</v>
      </c>
      <c r="U1918" s="110">
        <v>445.12</v>
      </c>
      <c r="V1918" s="110">
        <v>222.56</v>
      </c>
      <c r="W1918" s="91">
        <v>178.048</v>
      </c>
      <c r="X1918" s="91">
        <v>178.048</v>
      </c>
      <c r="Y1918" s="110" t="s">
        <v>7087</v>
      </c>
      <c r="Z1918" s="110" t="s">
        <v>1</v>
      </c>
      <c r="AB1918" s="133" t="s">
        <v>14614</v>
      </c>
      <c r="AC1918" s="133" t="s">
        <v>14614</v>
      </c>
      <c r="AD1918" s="133" t="s">
        <v>1759</v>
      </c>
      <c r="AE1918" s="79">
        <v>1</v>
      </c>
      <c r="AF1918" s="79" t="s">
        <v>15798</v>
      </c>
      <c r="AG1918" s="134"/>
      <c r="AH1918" s="134"/>
      <c r="AI1918" s="134"/>
      <c r="AJ1918" s="134"/>
      <c r="AK1918" s="134">
        <v>47</v>
      </c>
      <c r="AL1918" s="134">
        <v>18.25</v>
      </c>
      <c r="AM1918" s="134">
        <v>10.25</v>
      </c>
      <c r="AN1918" s="134">
        <v>52.54</v>
      </c>
      <c r="AO1918" s="134">
        <v>5.0880000000000001</v>
      </c>
      <c r="AP1918" s="134"/>
      <c r="AQ1918" s="134"/>
      <c r="AR1918" s="134"/>
      <c r="AS1918" s="134"/>
      <c r="AT1918" s="133" t="s">
        <v>1774</v>
      </c>
      <c r="AU1918" s="133" t="s">
        <v>1764</v>
      </c>
      <c r="AV1918" s="133" t="s">
        <v>9598</v>
      </c>
      <c r="AW1918" s="133" t="s">
        <v>9630</v>
      </c>
    </row>
    <row r="1919" spans="1:49" x14ac:dyDescent="0.25">
      <c r="A1919" s="80" t="s">
        <v>1776</v>
      </c>
      <c r="B1919" s="80" t="s">
        <v>1777</v>
      </c>
      <c r="C1919" s="80" t="s">
        <v>10600</v>
      </c>
      <c r="D1919" s="80" t="s">
        <v>10601</v>
      </c>
      <c r="E1919" s="80" t="s">
        <v>1811</v>
      </c>
      <c r="F1919" s="80" t="s">
        <v>10602</v>
      </c>
      <c r="G1919" s="80" t="s">
        <v>9685</v>
      </c>
      <c r="H1919" s="80" t="s">
        <v>10603</v>
      </c>
      <c r="I1919" s="80" t="s">
        <v>5376</v>
      </c>
      <c r="K1919" s="80" t="s">
        <v>13952</v>
      </c>
      <c r="L1919" s="80" t="s">
        <v>13380</v>
      </c>
      <c r="M1919" s="80" t="s">
        <v>13381</v>
      </c>
      <c r="N1919" s="80" t="s">
        <v>14230</v>
      </c>
      <c r="O1919" s="80" t="s">
        <v>3859</v>
      </c>
      <c r="P1919" s="80" t="s">
        <v>1</v>
      </c>
      <c r="Q1919" s="80" t="s">
        <v>5374</v>
      </c>
      <c r="R1919" s="80" t="s">
        <v>14254</v>
      </c>
      <c r="S1919" s="80" t="s">
        <v>1760</v>
      </c>
      <c r="T1919" s="80" t="s">
        <v>1757</v>
      </c>
      <c r="U1919" s="110">
        <v>8.9</v>
      </c>
      <c r="V1919" s="110">
        <v>53.4</v>
      </c>
      <c r="W1919" s="91">
        <v>3.1150000000000002</v>
      </c>
      <c r="X1919" s="91">
        <v>37.380000000000003</v>
      </c>
      <c r="Y1919" s="110" t="s">
        <v>7087</v>
      </c>
      <c r="Z1919" s="110" t="s">
        <v>1</v>
      </c>
      <c r="AB1919" s="133" t="s">
        <v>14615</v>
      </c>
      <c r="AC1919" s="133" t="s">
        <v>14615</v>
      </c>
      <c r="AD1919" s="133" t="s">
        <v>1759</v>
      </c>
      <c r="AE1919" s="79">
        <v>12</v>
      </c>
      <c r="AF1919" s="79" t="s">
        <v>11315</v>
      </c>
      <c r="AG1919" s="134">
        <v>1.25</v>
      </c>
      <c r="AH1919" s="134">
        <v>12.125</v>
      </c>
      <c r="AI1919" s="134">
        <v>9.25</v>
      </c>
      <c r="AJ1919" s="134">
        <v>0.438</v>
      </c>
      <c r="AK1919" s="134">
        <v>14</v>
      </c>
      <c r="AL1919" s="134">
        <v>12.563000000000001</v>
      </c>
      <c r="AM1919" s="134">
        <v>10.125</v>
      </c>
      <c r="AN1919" s="134">
        <v>6.1159999999999997</v>
      </c>
      <c r="AO1919" s="134">
        <v>1.0309999999999999</v>
      </c>
      <c r="AP1919" s="134">
        <v>1</v>
      </c>
      <c r="AQ1919" s="134">
        <v>12</v>
      </c>
      <c r="AR1919" s="134">
        <v>9.25</v>
      </c>
      <c r="AS1919" s="134">
        <v>6.9000000000000006E-2</v>
      </c>
      <c r="AT1919" s="133" t="s">
        <v>7075</v>
      </c>
      <c r="AU1919" s="133" t="s">
        <v>1764</v>
      </c>
      <c r="AV1919" s="133" t="s">
        <v>9603</v>
      </c>
      <c r="AW1919" s="133" t="s">
        <v>9630</v>
      </c>
    </row>
    <row r="1920" spans="1:49" x14ac:dyDescent="0.25">
      <c r="A1920" s="80" t="s">
        <v>1776</v>
      </c>
      <c r="B1920" s="80" t="s">
        <v>1802</v>
      </c>
      <c r="C1920" s="80" t="s">
        <v>14885</v>
      </c>
      <c r="D1920" s="80" t="s">
        <v>14886</v>
      </c>
      <c r="E1920" s="80" t="s">
        <v>1765</v>
      </c>
      <c r="F1920" s="80" t="s">
        <v>14887</v>
      </c>
      <c r="G1920" s="80" t="s">
        <v>9785</v>
      </c>
      <c r="H1920" s="80" t="s">
        <v>14888</v>
      </c>
      <c r="I1920" s="80" t="s">
        <v>5374</v>
      </c>
      <c r="K1920" s="80" t="s">
        <v>13952</v>
      </c>
      <c r="L1920" s="80" t="s">
        <v>13382</v>
      </c>
      <c r="M1920" s="80" t="s">
        <v>13383</v>
      </c>
      <c r="N1920" s="80" t="s">
        <v>3477</v>
      </c>
      <c r="O1920" s="80" t="s">
        <v>3825</v>
      </c>
      <c r="P1920" s="80" t="s">
        <v>1</v>
      </c>
      <c r="Q1920" s="80" t="s">
        <v>5374</v>
      </c>
      <c r="R1920" s="80" t="s">
        <v>14255</v>
      </c>
      <c r="S1920" s="80" t="s">
        <v>1759</v>
      </c>
      <c r="T1920" s="80" t="s">
        <v>1759</v>
      </c>
      <c r="U1920" s="110">
        <v>820.1</v>
      </c>
      <c r="V1920" s="110">
        <v>410.05</v>
      </c>
      <c r="W1920" s="91">
        <v>205.03</v>
      </c>
      <c r="X1920" s="91">
        <v>205.03</v>
      </c>
      <c r="Y1920" s="110" t="s">
        <v>7087</v>
      </c>
      <c r="Z1920" s="110" t="s">
        <v>1</v>
      </c>
      <c r="AB1920" s="133" t="s">
        <v>14616</v>
      </c>
      <c r="AC1920" s="133" t="s">
        <v>14616</v>
      </c>
      <c r="AD1920" s="133" t="s">
        <v>1759</v>
      </c>
      <c r="AE1920" s="79">
        <v>1</v>
      </c>
      <c r="AF1920" s="79" t="s">
        <v>15798</v>
      </c>
      <c r="AG1920" s="134"/>
      <c r="AH1920" s="134"/>
      <c r="AI1920" s="134"/>
      <c r="AJ1920" s="134"/>
      <c r="AK1920" s="134">
        <v>51.125</v>
      </c>
      <c r="AL1920" s="134">
        <v>16.312999999999999</v>
      </c>
      <c r="AM1920" s="134">
        <v>10.063000000000001</v>
      </c>
      <c r="AN1920" s="134">
        <v>31.33</v>
      </c>
      <c r="AO1920" s="134">
        <v>4.8570000000000002</v>
      </c>
      <c r="AP1920" s="134"/>
      <c r="AQ1920" s="134"/>
      <c r="AR1920" s="134"/>
      <c r="AS1920" s="134"/>
      <c r="AT1920" s="133" t="s">
        <v>1764</v>
      </c>
      <c r="AU1920" s="133" t="s">
        <v>1769</v>
      </c>
      <c r="AV1920" s="133" t="s">
        <v>9603</v>
      </c>
      <c r="AW1920" s="133" t="s">
        <v>9630</v>
      </c>
    </row>
    <row r="1921" spans="1:49" x14ac:dyDescent="0.25">
      <c r="A1921" s="80" t="s">
        <v>1776</v>
      </c>
      <c r="B1921" s="80" t="s">
        <v>1777</v>
      </c>
      <c r="C1921" s="80" t="s">
        <v>10586</v>
      </c>
      <c r="D1921" s="80" t="s">
        <v>10587</v>
      </c>
      <c r="E1921" s="80" t="s">
        <v>1811</v>
      </c>
      <c r="F1921" s="80" t="s">
        <v>10588</v>
      </c>
      <c r="G1921" s="80" t="s">
        <v>9785</v>
      </c>
      <c r="H1921" s="80" t="s">
        <v>10589</v>
      </c>
      <c r="I1921" s="80" t="s">
        <v>5376</v>
      </c>
      <c r="K1921" s="80" t="s">
        <v>13952</v>
      </c>
      <c r="L1921" s="80" t="s">
        <v>13384</v>
      </c>
      <c r="M1921" s="80" t="s">
        <v>13385</v>
      </c>
      <c r="N1921" s="80" t="s">
        <v>3452</v>
      </c>
      <c r="O1921" s="80" t="s">
        <v>3825</v>
      </c>
      <c r="P1921" s="80" t="s">
        <v>1</v>
      </c>
      <c r="Q1921" s="80" t="s">
        <v>5374</v>
      </c>
      <c r="R1921" s="80" t="s">
        <v>14256</v>
      </c>
      <c r="S1921" s="80" t="s">
        <v>1759</v>
      </c>
      <c r="T1921" s="80" t="s">
        <v>1759</v>
      </c>
      <c r="U1921" s="110">
        <v>427.2</v>
      </c>
      <c r="V1921" s="110">
        <v>213.6</v>
      </c>
      <c r="W1921" s="91">
        <v>160.19999999999999</v>
      </c>
      <c r="X1921" s="91">
        <v>160.19999999999999</v>
      </c>
      <c r="Y1921" s="110" t="s">
        <v>7087</v>
      </c>
      <c r="Z1921" s="110" t="s">
        <v>1</v>
      </c>
      <c r="AB1921" s="133" t="s">
        <v>14617</v>
      </c>
      <c r="AC1921" s="133" t="s">
        <v>14617</v>
      </c>
      <c r="AD1921" s="133" t="s">
        <v>1759</v>
      </c>
      <c r="AE1921" s="79">
        <v>1</v>
      </c>
      <c r="AF1921" s="79" t="s">
        <v>15798</v>
      </c>
      <c r="AG1921" s="134"/>
      <c r="AH1921" s="134"/>
      <c r="AI1921" s="134"/>
      <c r="AJ1921" s="134"/>
      <c r="AK1921" s="134">
        <v>40.875</v>
      </c>
      <c r="AL1921" s="134">
        <v>15.5</v>
      </c>
      <c r="AM1921" s="134">
        <v>13.5</v>
      </c>
      <c r="AN1921" s="134">
        <v>27.36</v>
      </c>
      <c r="AO1921" s="134">
        <v>4.95</v>
      </c>
      <c r="AP1921" s="134"/>
      <c r="AQ1921" s="134"/>
      <c r="AR1921" s="134"/>
      <c r="AS1921" s="134"/>
      <c r="AT1921" s="133" t="s">
        <v>7075</v>
      </c>
      <c r="AU1921" s="133" t="s">
        <v>1759</v>
      </c>
      <c r="AV1921" s="133" t="s">
        <v>9603</v>
      </c>
      <c r="AW1921" s="133" t="s">
        <v>9630</v>
      </c>
    </row>
    <row r="1922" spans="1:49" x14ac:dyDescent="0.25">
      <c r="A1922" s="80" t="s">
        <v>1776</v>
      </c>
      <c r="B1922" s="80" t="s">
        <v>1805</v>
      </c>
      <c r="C1922" s="80" t="s">
        <v>10536</v>
      </c>
      <c r="D1922" s="80" t="s">
        <v>10537</v>
      </c>
      <c r="E1922" s="80" t="s">
        <v>1767</v>
      </c>
      <c r="F1922" s="80" t="s">
        <v>10538</v>
      </c>
      <c r="G1922" s="80" t="s">
        <v>9785</v>
      </c>
      <c r="H1922" s="80" t="s">
        <v>10539</v>
      </c>
      <c r="I1922" s="80" t="s">
        <v>5377</v>
      </c>
      <c r="K1922" s="80" t="s">
        <v>13952</v>
      </c>
      <c r="L1922" s="80" t="s">
        <v>13386</v>
      </c>
      <c r="M1922" s="80" t="s">
        <v>13387</v>
      </c>
      <c r="N1922" s="80" t="s">
        <v>14257</v>
      </c>
      <c r="O1922" s="80" t="s">
        <v>3822</v>
      </c>
      <c r="P1922" s="80" t="s">
        <v>1</v>
      </c>
      <c r="Q1922" s="80" t="s">
        <v>5374</v>
      </c>
      <c r="R1922" s="80" t="s">
        <v>14258</v>
      </c>
      <c r="S1922" s="80" t="s">
        <v>1759</v>
      </c>
      <c r="T1922" s="80" t="s">
        <v>1759</v>
      </c>
      <c r="U1922" s="110">
        <v>423.9</v>
      </c>
      <c r="V1922" s="110">
        <v>211.95</v>
      </c>
      <c r="W1922" s="91">
        <v>105.98</v>
      </c>
      <c r="X1922" s="91">
        <v>105.98</v>
      </c>
      <c r="Y1922" s="110" t="s">
        <v>7087</v>
      </c>
      <c r="Z1922" s="110" t="s">
        <v>1</v>
      </c>
      <c r="AB1922" s="133" t="s">
        <v>14618</v>
      </c>
      <c r="AC1922" s="133" t="s">
        <v>14618</v>
      </c>
      <c r="AD1922" s="133" t="s">
        <v>1759</v>
      </c>
      <c r="AE1922" s="79">
        <v>1</v>
      </c>
      <c r="AF1922" s="79" t="s">
        <v>15798</v>
      </c>
      <c r="AG1922" s="134"/>
      <c r="AH1922" s="134"/>
      <c r="AI1922" s="134"/>
      <c r="AJ1922" s="134"/>
      <c r="AK1922" s="134">
        <v>24.562999999999999</v>
      </c>
      <c r="AL1922" s="134">
        <v>15.563000000000001</v>
      </c>
      <c r="AM1922" s="134">
        <v>9.625</v>
      </c>
      <c r="AN1922" s="134">
        <v>13.44</v>
      </c>
      <c r="AO1922" s="134">
        <v>2.129</v>
      </c>
      <c r="AP1922" s="134"/>
      <c r="AQ1922" s="134"/>
      <c r="AR1922" s="134"/>
      <c r="AS1922" s="134"/>
      <c r="AT1922" s="133" t="s">
        <v>7065</v>
      </c>
      <c r="AU1922" s="133" t="s">
        <v>7065</v>
      </c>
      <c r="AV1922" s="133" t="s">
        <v>9603</v>
      </c>
      <c r="AW1922" s="133" t="s">
        <v>9630</v>
      </c>
    </row>
    <row r="1923" spans="1:49" x14ac:dyDescent="0.25">
      <c r="A1923" s="80" t="s">
        <v>1776</v>
      </c>
      <c r="B1923" s="80" t="s">
        <v>1777</v>
      </c>
      <c r="C1923" s="80" t="s">
        <v>14889</v>
      </c>
      <c r="D1923" s="80" t="s">
        <v>14890</v>
      </c>
      <c r="E1923" s="80" t="s">
        <v>1765</v>
      </c>
      <c r="F1923" s="80" t="s">
        <v>14891</v>
      </c>
      <c r="G1923" s="80" t="s">
        <v>9785</v>
      </c>
      <c r="H1923" s="80" t="s">
        <v>14892</v>
      </c>
      <c r="I1923" s="80" t="s">
        <v>5374</v>
      </c>
      <c r="K1923" s="80" t="s">
        <v>13952</v>
      </c>
      <c r="L1923" s="80" t="s">
        <v>13388</v>
      </c>
      <c r="M1923" s="80" t="s">
        <v>13389</v>
      </c>
      <c r="N1923" s="80" t="s">
        <v>3452</v>
      </c>
      <c r="O1923" s="80" t="s">
        <v>3825</v>
      </c>
      <c r="P1923" s="80" t="s">
        <v>1</v>
      </c>
      <c r="Q1923" s="80" t="s">
        <v>5374</v>
      </c>
      <c r="R1923" s="80" t="s">
        <v>14259</v>
      </c>
      <c r="S1923" s="80" t="s">
        <v>1759</v>
      </c>
      <c r="T1923" s="80" t="s">
        <v>1759</v>
      </c>
      <c r="U1923" s="110">
        <v>256.8</v>
      </c>
      <c r="V1923" s="110">
        <v>128.4</v>
      </c>
      <c r="W1923" s="91">
        <v>96.3</v>
      </c>
      <c r="X1923" s="91">
        <v>96.3</v>
      </c>
      <c r="Y1923" s="110" t="s">
        <v>7087</v>
      </c>
      <c r="Z1923" s="110" t="s">
        <v>1</v>
      </c>
      <c r="AB1923" s="133" t="s">
        <v>14619</v>
      </c>
      <c r="AC1923" s="133" t="s">
        <v>14619</v>
      </c>
      <c r="AD1923" s="133" t="s">
        <v>1759</v>
      </c>
      <c r="AE1923" s="79">
        <v>1</v>
      </c>
      <c r="AF1923" s="79" t="s">
        <v>15798</v>
      </c>
      <c r="AG1923" s="134"/>
      <c r="AH1923" s="134"/>
      <c r="AI1923" s="134"/>
      <c r="AJ1923" s="134"/>
      <c r="AK1923" s="134">
        <v>41.438000000000002</v>
      </c>
      <c r="AL1923" s="134">
        <v>14.5</v>
      </c>
      <c r="AM1923" s="134">
        <v>7.625</v>
      </c>
      <c r="AN1923" s="134">
        <v>10.97</v>
      </c>
      <c r="AO1923" s="134">
        <v>2.6509999999999998</v>
      </c>
      <c r="AP1923" s="134"/>
      <c r="AQ1923" s="134"/>
      <c r="AR1923" s="134"/>
      <c r="AS1923" s="134"/>
      <c r="AT1923" s="133" t="s">
        <v>7065</v>
      </c>
      <c r="AU1923" s="133" t="s">
        <v>1769</v>
      </c>
      <c r="AV1923" s="133" t="s">
        <v>9597</v>
      </c>
      <c r="AW1923" s="133" t="s">
        <v>9630</v>
      </c>
    </row>
    <row r="1924" spans="1:49" x14ac:dyDescent="0.25">
      <c r="A1924" s="80" t="s">
        <v>1776</v>
      </c>
      <c r="B1924" s="80" t="s">
        <v>1805</v>
      </c>
      <c r="C1924" s="80" t="s">
        <v>10540</v>
      </c>
      <c r="D1924" s="80" t="s">
        <v>10541</v>
      </c>
      <c r="E1924" s="80" t="s">
        <v>1767</v>
      </c>
      <c r="F1924" s="80" t="s">
        <v>10542</v>
      </c>
      <c r="G1924" s="80" t="s">
        <v>9785</v>
      </c>
      <c r="H1924" s="80" t="s">
        <v>10543</v>
      </c>
      <c r="I1924" s="80" t="s">
        <v>5377</v>
      </c>
      <c r="K1924" s="80" t="s">
        <v>13952</v>
      </c>
      <c r="L1924" s="80" t="s">
        <v>13390</v>
      </c>
      <c r="M1924" s="80" t="s">
        <v>13391</v>
      </c>
      <c r="N1924" s="80" t="s">
        <v>14257</v>
      </c>
      <c r="O1924" s="80" t="s">
        <v>3825</v>
      </c>
      <c r="P1924" s="80" t="s">
        <v>1</v>
      </c>
      <c r="Q1924" s="80" t="s">
        <v>5374</v>
      </c>
      <c r="R1924" s="80" t="s">
        <v>14260</v>
      </c>
      <c r="S1924" s="80" t="s">
        <v>1759</v>
      </c>
      <c r="T1924" s="80" t="s">
        <v>1759</v>
      </c>
      <c r="U1924" s="110">
        <v>800.25</v>
      </c>
      <c r="V1924" s="110">
        <v>400.125</v>
      </c>
      <c r="W1924" s="91">
        <v>200.0625</v>
      </c>
      <c r="X1924" s="91">
        <v>200.0625</v>
      </c>
      <c r="Y1924" s="110" t="s">
        <v>7087</v>
      </c>
      <c r="Z1924" s="110" t="s">
        <v>1</v>
      </c>
      <c r="AB1924" s="133" t="s">
        <v>14620</v>
      </c>
      <c r="AC1924" s="133" t="s">
        <v>14620</v>
      </c>
      <c r="AD1924" s="133" t="s">
        <v>1759</v>
      </c>
      <c r="AE1924" s="79">
        <v>1</v>
      </c>
      <c r="AF1924" s="79" t="s">
        <v>15798</v>
      </c>
      <c r="AG1924" s="134"/>
      <c r="AH1924" s="134"/>
      <c r="AI1924" s="134"/>
      <c r="AJ1924" s="134"/>
      <c r="AK1924" s="134">
        <v>48.314999999999998</v>
      </c>
      <c r="AL1924" s="134">
        <v>16.22</v>
      </c>
      <c r="AM1924" s="134">
        <v>9.5950000000000006</v>
      </c>
      <c r="AN1924" s="134">
        <v>27.15</v>
      </c>
      <c r="AO1924" s="134">
        <v>4.351</v>
      </c>
      <c r="AP1924" s="134"/>
      <c r="AQ1924" s="134"/>
      <c r="AR1924" s="134"/>
      <c r="AS1924" s="134"/>
      <c r="AT1924" s="133" t="s">
        <v>1764</v>
      </c>
      <c r="AU1924" s="133" t="s">
        <v>1769</v>
      </c>
      <c r="AV1924" s="133" t="s">
        <v>9603</v>
      </c>
      <c r="AW1924" s="133" t="s">
        <v>9630</v>
      </c>
    </row>
    <row r="1925" spans="1:49" x14ac:dyDescent="0.25">
      <c r="A1925" s="80" t="s">
        <v>1776</v>
      </c>
      <c r="B1925" s="80" t="s">
        <v>1777</v>
      </c>
      <c r="C1925" s="80" t="s">
        <v>14893</v>
      </c>
      <c r="D1925" s="80" t="s">
        <v>14894</v>
      </c>
      <c r="E1925" s="80" t="s">
        <v>1765</v>
      </c>
      <c r="F1925" s="80" t="s">
        <v>14895</v>
      </c>
      <c r="G1925" s="80" t="s">
        <v>9785</v>
      </c>
      <c r="H1925" s="80" t="s">
        <v>14896</v>
      </c>
      <c r="I1925" s="80" t="s">
        <v>5374</v>
      </c>
      <c r="K1925" s="80" t="s">
        <v>13952</v>
      </c>
      <c r="L1925" s="80" t="s">
        <v>13392</v>
      </c>
      <c r="M1925" s="80" t="s">
        <v>13393</v>
      </c>
      <c r="N1925" s="80" t="s">
        <v>3452</v>
      </c>
      <c r="O1925" s="80" t="s">
        <v>3822</v>
      </c>
      <c r="P1925" s="80" t="s">
        <v>1</v>
      </c>
      <c r="Q1925" s="80" t="s">
        <v>5374</v>
      </c>
      <c r="R1925" s="80" t="s">
        <v>14261</v>
      </c>
      <c r="S1925" s="80" t="s">
        <v>1759</v>
      </c>
      <c r="T1925" s="80" t="s">
        <v>1759</v>
      </c>
      <c r="U1925" s="110">
        <v>285.89999999999998</v>
      </c>
      <c r="V1925" s="110">
        <v>142.94999999999999</v>
      </c>
      <c r="W1925" s="91">
        <v>107.21250000000001</v>
      </c>
      <c r="X1925" s="91">
        <v>107.21250000000001</v>
      </c>
      <c r="Y1925" s="110" t="s">
        <v>7087</v>
      </c>
      <c r="Z1925" s="110" t="s">
        <v>1</v>
      </c>
      <c r="AB1925" s="133" t="s">
        <v>14621</v>
      </c>
      <c r="AC1925" s="133" t="s">
        <v>14621</v>
      </c>
      <c r="AD1925" s="133" t="s">
        <v>1759</v>
      </c>
      <c r="AE1925" s="79">
        <v>1</v>
      </c>
      <c r="AF1925" s="79" t="s">
        <v>15798</v>
      </c>
      <c r="AG1925" s="134"/>
      <c r="AH1925" s="134"/>
      <c r="AI1925" s="134"/>
      <c r="AJ1925" s="134"/>
      <c r="AK1925" s="134">
        <v>24.562999999999999</v>
      </c>
      <c r="AL1925" s="134">
        <v>15.563000000000001</v>
      </c>
      <c r="AM1925" s="134">
        <v>9.625</v>
      </c>
      <c r="AN1925" s="134">
        <v>13.44</v>
      </c>
      <c r="AO1925" s="134">
        <v>2.129</v>
      </c>
      <c r="AP1925" s="134"/>
      <c r="AQ1925" s="134"/>
      <c r="AR1925" s="134"/>
      <c r="AS1925" s="134"/>
      <c r="AT1925" s="133" t="s">
        <v>7065</v>
      </c>
      <c r="AU1925" s="133" t="s">
        <v>7065</v>
      </c>
      <c r="AV1925" s="133" t="s">
        <v>9597</v>
      </c>
      <c r="AW1925" s="133" t="s">
        <v>9630</v>
      </c>
    </row>
    <row r="1926" spans="1:49" x14ac:dyDescent="0.25">
      <c r="A1926" s="80" t="s">
        <v>1776</v>
      </c>
      <c r="B1926" s="80" t="s">
        <v>1805</v>
      </c>
      <c r="C1926" s="80" t="s">
        <v>10557</v>
      </c>
      <c r="D1926" s="80" t="s">
        <v>10558</v>
      </c>
      <c r="E1926" s="80" t="s">
        <v>1767</v>
      </c>
      <c r="F1926" s="80" t="s">
        <v>9743</v>
      </c>
      <c r="G1926" s="80" t="s">
        <v>9744</v>
      </c>
      <c r="H1926" s="80" t="s">
        <v>9732</v>
      </c>
      <c r="I1926" s="80" t="s">
        <v>5377</v>
      </c>
      <c r="K1926" s="80" t="s">
        <v>13952</v>
      </c>
      <c r="L1926" s="80" t="s">
        <v>13394</v>
      </c>
      <c r="M1926" s="80" t="s">
        <v>13395</v>
      </c>
      <c r="N1926" s="80" t="s">
        <v>14257</v>
      </c>
      <c r="O1926" s="80" t="s">
        <v>3537</v>
      </c>
      <c r="P1926" s="80" t="s">
        <v>1</v>
      </c>
      <c r="Q1926" s="80" t="s">
        <v>5374</v>
      </c>
      <c r="R1926" s="80" t="s">
        <v>14262</v>
      </c>
      <c r="S1926" s="80" t="s">
        <v>1765</v>
      </c>
      <c r="T1926" s="80" t="s">
        <v>1757</v>
      </c>
      <c r="U1926" s="110">
        <v>5.05</v>
      </c>
      <c r="V1926" s="110">
        <v>30.3</v>
      </c>
      <c r="W1926" s="91">
        <v>1.2625</v>
      </c>
      <c r="X1926" s="91">
        <v>15.15</v>
      </c>
      <c r="Y1926" s="110" t="s">
        <v>7087</v>
      </c>
      <c r="Z1926" s="110" t="s">
        <v>1</v>
      </c>
      <c r="AB1926" s="133" t="s">
        <v>14622</v>
      </c>
      <c r="AC1926" s="133" t="s">
        <v>14622</v>
      </c>
      <c r="AD1926" s="133" t="s">
        <v>1759</v>
      </c>
      <c r="AE1926" s="79">
        <v>12</v>
      </c>
      <c r="AF1926" s="79" t="s">
        <v>11127</v>
      </c>
      <c r="AG1926" s="134">
        <v>0.625</v>
      </c>
      <c r="AH1926" s="134">
        <v>5</v>
      </c>
      <c r="AI1926" s="134">
        <v>5</v>
      </c>
      <c r="AJ1926" s="134">
        <v>0.09</v>
      </c>
      <c r="AK1926" s="134">
        <v>10.125</v>
      </c>
      <c r="AL1926" s="134">
        <v>5.375</v>
      </c>
      <c r="AM1926" s="134">
        <v>5.5</v>
      </c>
      <c r="AN1926" s="134">
        <v>1.25</v>
      </c>
      <c r="AO1926" s="134">
        <v>0.17299999999999999</v>
      </c>
      <c r="AP1926" s="134">
        <v>5.5E-2</v>
      </c>
      <c r="AQ1926" s="134">
        <v>10</v>
      </c>
      <c r="AR1926" s="134">
        <v>10</v>
      </c>
      <c r="AS1926" s="134">
        <v>6.0000000000000001E-3</v>
      </c>
      <c r="AT1926" s="133" t="s">
        <v>1768</v>
      </c>
      <c r="AU1926" s="133" t="s">
        <v>1760</v>
      </c>
      <c r="AV1926" s="133" t="s">
        <v>9601</v>
      </c>
      <c r="AW1926" s="133" t="s">
        <v>9630</v>
      </c>
    </row>
    <row r="1927" spans="1:49" x14ac:dyDescent="0.25">
      <c r="A1927" s="80" t="s">
        <v>1776</v>
      </c>
      <c r="B1927" s="80" t="s">
        <v>1805</v>
      </c>
      <c r="C1927" s="80" t="s">
        <v>9636</v>
      </c>
      <c r="D1927" s="80" t="s">
        <v>9637</v>
      </c>
      <c r="E1927" s="80" t="s">
        <v>7086</v>
      </c>
      <c r="F1927" s="80" t="s">
        <v>12705</v>
      </c>
      <c r="G1927" s="80" t="s">
        <v>12706</v>
      </c>
      <c r="H1927" s="80" t="s">
        <v>12707</v>
      </c>
      <c r="I1927" s="80" t="s">
        <v>9635</v>
      </c>
      <c r="K1927" s="80" t="s">
        <v>13952</v>
      </c>
      <c r="L1927" s="80" t="s">
        <v>13396</v>
      </c>
      <c r="M1927" s="80" t="s">
        <v>15508</v>
      </c>
      <c r="N1927" s="80" t="s">
        <v>3404</v>
      </c>
      <c r="O1927" s="80" t="s">
        <v>14263</v>
      </c>
      <c r="P1927" s="80" t="s">
        <v>1</v>
      </c>
      <c r="Q1927" s="80" t="s">
        <v>5374</v>
      </c>
      <c r="R1927" s="80" t="s">
        <v>14264</v>
      </c>
      <c r="S1927" s="80" t="s">
        <v>1759</v>
      </c>
      <c r="T1927" s="80" t="s">
        <v>1757</v>
      </c>
      <c r="U1927" s="110">
        <v>5</v>
      </c>
      <c r="V1927" s="110">
        <v>30</v>
      </c>
      <c r="W1927" s="91">
        <v>2.1749999999999998</v>
      </c>
      <c r="X1927" s="91">
        <v>26.1</v>
      </c>
      <c r="Y1927" s="110" t="s">
        <v>14932</v>
      </c>
      <c r="Z1927" s="110" t="s">
        <v>1</v>
      </c>
      <c r="AB1927" s="133" t="s">
        <v>14623</v>
      </c>
      <c r="AC1927" s="133" t="s">
        <v>14624</v>
      </c>
      <c r="AD1927" s="133" t="s">
        <v>1764</v>
      </c>
      <c r="AE1927" s="79">
        <v>48</v>
      </c>
      <c r="AF1927" s="79" t="s">
        <v>13179</v>
      </c>
      <c r="AG1927" s="134">
        <v>8.5429999999999993</v>
      </c>
      <c r="AH1927" s="134">
        <v>8.0709999999999997</v>
      </c>
      <c r="AI1927" s="134">
        <v>6.0629999999999997</v>
      </c>
      <c r="AJ1927" s="134">
        <v>0.26200000000000001</v>
      </c>
      <c r="AK1927" s="134">
        <v>9.2520000000000007</v>
      </c>
      <c r="AL1927" s="134">
        <v>8.6609999999999996</v>
      </c>
      <c r="AM1927" s="134">
        <v>17.52</v>
      </c>
      <c r="AN1927" s="134">
        <v>3.28</v>
      </c>
      <c r="AO1927" s="134">
        <v>0.81200000000000006</v>
      </c>
      <c r="AP1927" s="134">
        <v>9</v>
      </c>
      <c r="AQ1927" s="134">
        <v>9</v>
      </c>
      <c r="AR1927" s="134">
        <v>7</v>
      </c>
      <c r="AS1927" s="134"/>
      <c r="AT1927" s="133" t="s">
        <v>9554</v>
      </c>
      <c r="AU1927" s="133" t="s">
        <v>1774</v>
      </c>
      <c r="AV1927" s="133" t="s">
        <v>9598</v>
      </c>
      <c r="AW1927" s="133" t="s">
        <v>9629</v>
      </c>
    </row>
    <row r="1928" spans="1:49" x14ac:dyDescent="0.25">
      <c r="A1928" s="80" t="s">
        <v>1776</v>
      </c>
      <c r="B1928" s="80" t="s">
        <v>1805</v>
      </c>
      <c r="C1928" s="80" t="s">
        <v>10211</v>
      </c>
      <c r="D1928" s="80" t="s">
        <v>10212</v>
      </c>
      <c r="E1928" s="80" t="s">
        <v>1767</v>
      </c>
      <c r="F1928" s="80" t="s">
        <v>9731</v>
      </c>
      <c r="G1928" s="80" t="s">
        <v>9668</v>
      </c>
      <c r="H1928" s="80" t="s">
        <v>9732</v>
      </c>
      <c r="I1928" s="80" t="s">
        <v>5377</v>
      </c>
      <c r="K1928" s="80" t="s">
        <v>13952</v>
      </c>
      <c r="L1928" s="80" t="s">
        <v>13398</v>
      </c>
      <c r="M1928" s="80" t="s">
        <v>13399</v>
      </c>
      <c r="N1928" s="80" t="s">
        <v>14257</v>
      </c>
      <c r="O1928" s="80" t="s">
        <v>3547</v>
      </c>
      <c r="P1928" s="80" t="s">
        <v>1</v>
      </c>
      <c r="Q1928" s="80" t="s">
        <v>5374</v>
      </c>
      <c r="R1928" s="80" t="s">
        <v>14265</v>
      </c>
      <c r="S1928" s="80" t="s">
        <v>1765</v>
      </c>
      <c r="T1928" s="80" t="s">
        <v>1757</v>
      </c>
      <c r="U1928" s="110">
        <v>6.2</v>
      </c>
      <c r="V1928" s="110">
        <v>37.200000000000003</v>
      </c>
      <c r="W1928" s="91">
        <v>1.55</v>
      </c>
      <c r="X1928" s="91">
        <v>18.600000000000001</v>
      </c>
      <c r="Y1928" s="110" t="s">
        <v>7087</v>
      </c>
      <c r="Z1928" s="110" t="s">
        <v>1</v>
      </c>
      <c r="AB1928" s="133" t="s">
        <v>14625</v>
      </c>
      <c r="AC1928" s="133" t="s">
        <v>14625</v>
      </c>
      <c r="AD1928" s="133" t="s">
        <v>1759</v>
      </c>
      <c r="AE1928" s="79">
        <v>12</v>
      </c>
      <c r="AF1928" s="79" t="s">
        <v>11113</v>
      </c>
      <c r="AG1928" s="134">
        <v>0.625</v>
      </c>
      <c r="AH1928" s="134">
        <v>6.5</v>
      </c>
      <c r="AI1928" s="134">
        <v>6.5</v>
      </c>
      <c r="AJ1928" s="134">
        <v>0.13900000000000001</v>
      </c>
      <c r="AK1928" s="134">
        <v>10.845000000000001</v>
      </c>
      <c r="AL1928" s="134">
        <v>6.8449999999999998</v>
      </c>
      <c r="AM1928" s="134">
        <v>6.8150000000000004</v>
      </c>
      <c r="AN1928" s="134">
        <v>1.9610000000000001</v>
      </c>
      <c r="AO1928" s="134">
        <v>0.29299999999999998</v>
      </c>
      <c r="AP1928" s="134">
        <v>5.5E-2</v>
      </c>
      <c r="AQ1928" s="134">
        <v>12.875</v>
      </c>
      <c r="AR1928" s="134">
        <v>12.75</v>
      </c>
      <c r="AS1928" s="134">
        <v>8.9999999999999993E-3</v>
      </c>
      <c r="AT1928" s="133" t="s">
        <v>1761</v>
      </c>
      <c r="AU1928" s="133" t="s">
        <v>7077</v>
      </c>
      <c r="AV1928" s="133" t="s">
        <v>9601</v>
      </c>
      <c r="AW1928" s="133" t="s">
        <v>9630</v>
      </c>
    </row>
    <row r="1929" spans="1:49" x14ac:dyDescent="0.25">
      <c r="A1929" s="80" t="s">
        <v>1776</v>
      </c>
      <c r="B1929" s="80" t="s">
        <v>1805</v>
      </c>
      <c r="C1929" s="80" t="s">
        <v>10213</v>
      </c>
      <c r="D1929" s="80" t="s">
        <v>10214</v>
      </c>
      <c r="E1929" s="80" t="s">
        <v>1767</v>
      </c>
      <c r="F1929" s="80" t="s">
        <v>9694</v>
      </c>
      <c r="G1929" s="80" t="s">
        <v>9695</v>
      </c>
      <c r="H1929" s="80" t="s">
        <v>9696</v>
      </c>
      <c r="I1929" s="80" t="s">
        <v>5377</v>
      </c>
      <c r="K1929" s="80" t="s">
        <v>13952</v>
      </c>
      <c r="L1929" s="80" t="s">
        <v>13400</v>
      </c>
      <c r="M1929" s="80" t="s">
        <v>13401</v>
      </c>
      <c r="N1929" s="80" t="s">
        <v>14257</v>
      </c>
      <c r="O1929" s="80" t="s">
        <v>3527</v>
      </c>
      <c r="P1929" s="80" t="s">
        <v>1</v>
      </c>
      <c r="Q1929" s="80" t="s">
        <v>5374</v>
      </c>
      <c r="R1929" s="80" t="s">
        <v>14266</v>
      </c>
      <c r="S1929" s="80" t="s">
        <v>1760</v>
      </c>
      <c r="T1929" s="80" t="s">
        <v>1757</v>
      </c>
      <c r="U1929" s="110">
        <v>5</v>
      </c>
      <c r="V1929" s="110">
        <v>30</v>
      </c>
      <c r="W1929" s="91">
        <v>1.25</v>
      </c>
      <c r="X1929" s="91">
        <v>15</v>
      </c>
      <c r="Y1929" s="110" t="s">
        <v>7087</v>
      </c>
      <c r="Z1929" s="110" t="s">
        <v>1</v>
      </c>
      <c r="AB1929" s="133" t="s">
        <v>14626</v>
      </c>
      <c r="AC1929" s="133" t="s">
        <v>14626</v>
      </c>
      <c r="AD1929" s="133" t="s">
        <v>1759</v>
      </c>
      <c r="AE1929" s="79">
        <v>12</v>
      </c>
      <c r="AF1929" s="79" t="s">
        <v>11091</v>
      </c>
      <c r="AG1929" s="134">
        <v>0.625</v>
      </c>
      <c r="AH1929" s="134">
        <v>6.875</v>
      </c>
      <c r="AI1929" s="134">
        <v>6.875</v>
      </c>
      <c r="AJ1929" s="134">
        <v>0.13100000000000001</v>
      </c>
      <c r="AK1929" s="134">
        <v>7.22</v>
      </c>
      <c r="AL1929" s="134">
        <v>6.8449999999999998</v>
      </c>
      <c r="AM1929" s="134">
        <v>7.44</v>
      </c>
      <c r="AN1929" s="134">
        <v>1.782</v>
      </c>
      <c r="AO1929" s="134">
        <v>0.21299999999999999</v>
      </c>
      <c r="AP1929" s="134">
        <v>0.5</v>
      </c>
      <c r="AQ1929" s="134">
        <v>6.75</v>
      </c>
      <c r="AR1929" s="134">
        <v>6.75</v>
      </c>
      <c r="AS1929" s="134">
        <v>1.6E-2</v>
      </c>
      <c r="AT1929" s="133" t="s">
        <v>9573</v>
      </c>
      <c r="AU1929" s="133" t="s">
        <v>1758</v>
      </c>
      <c r="AV1929" s="133" t="s">
        <v>9603</v>
      </c>
      <c r="AW1929" s="133" t="s">
        <v>9630</v>
      </c>
    </row>
    <row r="1930" spans="1:49" x14ac:dyDescent="0.25">
      <c r="A1930" s="80" t="s">
        <v>1776</v>
      </c>
      <c r="B1930" s="80" t="s">
        <v>1805</v>
      </c>
      <c r="C1930" s="80" t="s">
        <v>10041</v>
      </c>
      <c r="D1930" s="80" t="s">
        <v>10042</v>
      </c>
      <c r="E1930" s="80" t="s">
        <v>7086</v>
      </c>
      <c r="F1930" s="80" t="s">
        <v>10043</v>
      </c>
      <c r="G1930" s="80" t="s">
        <v>9716</v>
      </c>
      <c r="H1930" s="80" t="s">
        <v>10044</v>
      </c>
      <c r="I1930" s="80" t="s">
        <v>9635</v>
      </c>
      <c r="K1930" s="80" t="s">
        <v>13952</v>
      </c>
      <c r="L1930" s="80" t="s">
        <v>13402</v>
      </c>
      <c r="M1930" s="80" t="s">
        <v>13403</v>
      </c>
      <c r="N1930" s="80" t="s">
        <v>3404</v>
      </c>
      <c r="O1930" s="80" t="s">
        <v>14267</v>
      </c>
      <c r="P1930" s="80" t="s">
        <v>1</v>
      </c>
      <c r="Q1930" s="80" t="s">
        <v>5374</v>
      </c>
      <c r="R1930" s="80" t="s">
        <v>14268</v>
      </c>
      <c r="S1930" s="80" t="s">
        <v>1759</v>
      </c>
      <c r="T1930" s="80" t="s">
        <v>1757</v>
      </c>
      <c r="U1930" s="110">
        <v>4.95</v>
      </c>
      <c r="V1930" s="110">
        <v>29.7</v>
      </c>
      <c r="W1930" s="91">
        <v>2.1532499999999999</v>
      </c>
      <c r="X1930" s="91">
        <v>25.838999999999999</v>
      </c>
      <c r="Y1930" s="110" t="s">
        <v>14932</v>
      </c>
      <c r="Z1930" s="110" t="s">
        <v>1</v>
      </c>
      <c r="AB1930" s="133" t="s">
        <v>14627</v>
      </c>
      <c r="AC1930" s="133" t="s">
        <v>14628</v>
      </c>
      <c r="AD1930" s="133" t="s">
        <v>1764</v>
      </c>
      <c r="AE1930" s="79">
        <v>48</v>
      </c>
      <c r="AF1930" s="79" t="s">
        <v>13180</v>
      </c>
      <c r="AG1930" s="134">
        <v>17.48</v>
      </c>
      <c r="AH1930" s="134">
        <v>6.4569999999999999</v>
      </c>
      <c r="AI1930" s="134">
        <v>0.98399999999999999</v>
      </c>
      <c r="AJ1930" s="134">
        <v>0.28699999999999998</v>
      </c>
      <c r="AK1930" s="134">
        <v>17.913</v>
      </c>
      <c r="AL1930" s="134">
        <v>6.89</v>
      </c>
      <c r="AM1930" s="134">
        <v>2.7559999999999998</v>
      </c>
      <c r="AN1930" s="134">
        <v>3.5859999999999999</v>
      </c>
      <c r="AO1930" s="134">
        <v>0.19700000000000001</v>
      </c>
      <c r="AP1930" s="134"/>
      <c r="AQ1930" s="134">
        <v>17</v>
      </c>
      <c r="AR1930" s="134">
        <v>6.5</v>
      </c>
      <c r="AS1930" s="134"/>
      <c r="AT1930" s="133" t="s">
        <v>1771</v>
      </c>
      <c r="AU1930" s="133" t="s">
        <v>1795</v>
      </c>
      <c r="AV1930" s="133" t="s">
        <v>9607</v>
      </c>
      <c r="AW1930" s="133" t="s">
        <v>9629</v>
      </c>
    </row>
    <row r="1931" spans="1:49" x14ac:dyDescent="0.25">
      <c r="A1931" s="80" t="s">
        <v>1776</v>
      </c>
      <c r="B1931" s="80" t="s">
        <v>1805</v>
      </c>
      <c r="C1931" s="80" t="s">
        <v>10578</v>
      </c>
      <c r="D1931" s="80" t="s">
        <v>10579</v>
      </c>
      <c r="E1931" s="80" t="s">
        <v>1767</v>
      </c>
      <c r="F1931" s="80" t="s">
        <v>9920</v>
      </c>
      <c r="G1931" s="80" t="s">
        <v>9677</v>
      </c>
      <c r="H1931" s="80" t="s">
        <v>9921</v>
      </c>
      <c r="I1931" s="80" t="s">
        <v>5377</v>
      </c>
      <c r="K1931" s="80" t="s">
        <v>13952</v>
      </c>
      <c r="L1931" s="80" t="s">
        <v>13404</v>
      </c>
      <c r="M1931" s="80" t="s">
        <v>13405</v>
      </c>
      <c r="N1931" s="80" t="s">
        <v>14257</v>
      </c>
      <c r="O1931" s="80" t="s">
        <v>3523</v>
      </c>
      <c r="P1931" s="80" t="s">
        <v>1</v>
      </c>
      <c r="Q1931" s="80" t="s">
        <v>5374</v>
      </c>
      <c r="R1931" s="80" t="s">
        <v>14269</v>
      </c>
      <c r="S1931" s="80" t="s">
        <v>1760</v>
      </c>
      <c r="T1931" s="80" t="s">
        <v>1757</v>
      </c>
      <c r="U1931" s="110">
        <v>6.2</v>
      </c>
      <c r="V1931" s="110">
        <v>37.200000000000003</v>
      </c>
      <c r="W1931" s="91">
        <v>1.55</v>
      </c>
      <c r="X1931" s="91">
        <v>18.600000000000001</v>
      </c>
      <c r="Y1931" s="110" t="s">
        <v>7087</v>
      </c>
      <c r="Z1931" s="110" t="s">
        <v>1</v>
      </c>
      <c r="AB1931" s="133" t="s">
        <v>14629</v>
      </c>
      <c r="AC1931" s="133" t="s">
        <v>14629</v>
      </c>
      <c r="AD1931" s="133" t="s">
        <v>1759</v>
      </c>
      <c r="AE1931" s="79">
        <v>12</v>
      </c>
      <c r="AF1931" s="79" t="s">
        <v>11145</v>
      </c>
      <c r="AG1931" s="134">
        <v>0.75</v>
      </c>
      <c r="AH1931" s="134">
        <v>8.875</v>
      </c>
      <c r="AI1931" s="134">
        <v>8.875</v>
      </c>
      <c r="AJ1931" s="134">
        <v>0.22500000000000001</v>
      </c>
      <c r="AK1931" s="134">
        <v>9.2200000000000006</v>
      </c>
      <c r="AL1931" s="134">
        <v>7.97</v>
      </c>
      <c r="AM1931" s="134">
        <v>9.44</v>
      </c>
      <c r="AN1931" s="134">
        <v>3.1</v>
      </c>
      <c r="AO1931" s="134">
        <v>0.40100000000000002</v>
      </c>
      <c r="AP1931" s="134">
        <v>0.5</v>
      </c>
      <c r="AQ1931" s="134">
        <v>8.75</v>
      </c>
      <c r="AR1931" s="134">
        <v>8.75</v>
      </c>
      <c r="AS1931" s="134">
        <v>0.03</v>
      </c>
      <c r="AT1931" s="133" t="s">
        <v>1761</v>
      </c>
      <c r="AU1931" s="133" t="s">
        <v>7065</v>
      </c>
      <c r="AV1931" s="133" t="s">
        <v>9603</v>
      </c>
      <c r="AW1931" s="133" t="s">
        <v>9630</v>
      </c>
    </row>
    <row r="1932" spans="1:49" x14ac:dyDescent="0.25">
      <c r="A1932" s="80" t="s">
        <v>1776</v>
      </c>
      <c r="B1932" s="80" t="s">
        <v>1808</v>
      </c>
      <c r="C1932" s="80" t="s">
        <v>10729</v>
      </c>
      <c r="D1932" s="80" t="s">
        <v>10730</v>
      </c>
      <c r="E1932" s="80" t="s">
        <v>7086</v>
      </c>
      <c r="F1932" s="80" t="s">
        <v>10731</v>
      </c>
      <c r="G1932" s="80" t="s">
        <v>10389</v>
      </c>
      <c r="H1932" s="80" t="s">
        <v>10732</v>
      </c>
      <c r="I1932" s="80" t="s">
        <v>9635</v>
      </c>
      <c r="K1932" s="80" t="s">
        <v>13952</v>
      </c>
      <c r="L1932" s="80" t="s">
        <v>13406</v>
      </c>
      <c r="M1932" s="80" t="s">
        <v>15509</v>
      </c>
      <c r="N1932" s="80" t="s">
        <v>3412</v>
      </c>
      <c r="O1932" s="80" t="s">
        <v>14270</v>
      </c>
      <c r="P1932" s="80" t="s">
        <v>1</v>
      </c>
      <c r="Q1932" s="80" t="s">
        <v>5374</v>
      </c>
      <c r="R1932" s="80" t="s">
        <v>14271</v>
      </c>
      <c r="S1932" s="80" t="s">
        <v>1759</v>
      </c>
      <c r="T1932" s="80" t="s">
        <v>1757</v>
      </c>
      <c r="U1932" s="110">
        <v>11.2</v>
      </c>
      <c r="V1932" s="110">
        <v>67.2</v>
      </c>
      <c r="W1932" s="91">
        <v>4.8719999999999999</v>
      </c>
      <c r="X1932" s="91">
        <v>58.463999999999999</v>
      </c>
      <c r="Y1932" s="110" t="s">
        <v>14932</v>
      </c>
      <c r="Z1932" s="110" t="s">
        <v>1</v>
      </c>
      <c r="AB1932" s="133" t="s">
        <v>14630</v>
      </c>
      <c r="AC1932" s="133" t="s">
        <v>14631</v>
      </c>
      <c r="AD1932" s="133" t="s">
        <v>1758</v>
      </c>
      <c r="AE1932" s="79">
        <v>72</v>
      </c>
      <c r="AF1932" s="79" t="s">
        <v>14943</v>
      </c>
      <c r="AG1932" s="134">
        <v>0.4</v>
      </c>
      <c r="AH1932" s="134">
        <v>7</v>
      </c>
      <c r="AI1932" s="134">
        <v>9.5</v>
      </c>
      <c r="AJ1932" s="134">
        <v>0.13100000000000001</v>
      </c>
      <c r="AK1932" s="134">
        <v>13.75</v>
      </c>
      <c r="AL1932" s="134">
        <v>11.25</v>
      </c>
      <c r="AM1932" s="134">
        <v>5.05</v>
      </c>
      <c r="AN1932" s="134">
        <v>1.64</v>
      </c>
      <c r="AO1932" s="134">
        <v>0.45200000000000001</v>
      </c>
      <c r="AP1932" s="134"/>
      <c r="AQ1932" s="134">
        <v>13</v>
      </c>
      <c r="AR1932" s="134">
        <v>72</v>
      </c>
      <c r="AS1932" s="134"/>
      <c r="AT1932" s="133" t="s">
        <v>1757</v>
      </c>
      <c r="AU1932" s="133" t="s">
        <v>7075</v>
      </c>
      <c r="AV1932" s="133" t="s">
        <v>9602</v>
      </c>
      <c r="AW1932" s="133" t="s">
        <v>9629</v>
      </c>
    </row>
    <row r="1933" spans="1:49" x14ac:dyDescent="0.25">
      <c r="A1933" s="80" t="s">
        <v>1776</v>
      </c>
      <c r="B1933" s="80" t="s">
        <v>1805</v>
      </c>
      <c r="C1933" s="80" t="s">
        <v>10536</v>
      </c>
      <c r="D1933" s="80" t="s">
        <v>10537</v>
      </c>
      <c r="E1933" s="80" t="s">
        <v>1767</v>
      </c>
      <c r="F1933" s="80" t="s">
        <v>10538</v>
      </c>
      <c r="G1933" s="80" t="s">
        <v>9785</v>
      </c>
      <c r="H1933" s="80" t="s">
        <v>10539</v>
      </c>
      <c r="I1933" s="80" t="s">
        <v>5377</v>
      </c>
      <c r="K1933" s="80" t="s">
        <v>13952</v>
      </c>
      <c r="L1933" s="80" t="s">
        <v>13407</v>
      </c>
      <c r="M1933" s="80" t="s">
        <v>13408</v>
      </c>
      <c r="N1933" s="80" t="s">
        <v>14272</v>
      </c>
      <c r="O1933" s="80" t="s">
        <v>3822</v>
      </c>
      <c r="P1933" s="80" t="s">
        <v>1</v>
      </c>
      <c r="Q1933" s="80" t="s">
        <v>5374</v>
      </c>
      <c r="R1933" s="80" t="s">
        <v>14273</v>
      </c>
      <c r="S1933" s="80" t="s">
        <v>1759</v>
      </c>
      <c r="T1933" s="80" t="s">
        <v>1759</v>
      </c>
      <c r="U1933" s="110">
        <v>423.9</v>
      </c>
      <c r="V1933" s="110">
        <v>211.95</v>
      </c>
      <c r="W1933" s="91">
        <v>105.98</v>
      </c>
      <c r="X1933" s="91">
        <v>105.98</v>
      </c>
      <c r="Y1933" s="110" t="s">
        <v>7087</v>
      </c>
      <c r="Z1933" s="110" t="s">
        <v>1</v>
      </c>
      <c r="AB1933" s="133" t="s">
        <v>14632</v>
      </c>
      <c r="AC1933" s="133" t="s">
        <v>14632</v>
      </c>
      <c r="AD1933" s="133" t="s">
        <v>1759</v>
      </c>
      <c r="AE1933" s="79">
        <v>1</v>
      </c>
      <c r="AF1933" s="79" t="s">
        <v>15798</v>
      </c>
      <c r="AG1933" s="134"/>
      <c r="AH1933" s="134"/>
      <c r="AI1933" s="134"/>
      <c r="AJ1933" s="134"/>
      <c r="AK1933" s="134">
        <v>24.562999999999999</v>
      </c>
      <c r="AL1933" s="134">
        <v>15.563000000000001</v>
      </c>
      <c r="AM1933" s="134">
        <v>9.625</v>
      </c>
      <c r="AN1933" s="134">
        <v>13.44</v>
      </c>
      <c r="AO1933" s="134">
        <v>2.129</v>
      </c>
      <c r="AP1933" s="134"/>
      <c r="AQ1933" s="134"/>
      <c r="AR1933" s="134"/>
      <c r="AS1933" s="134"/>
      <c r="AT1933" s="133" t="s">
        <v>7065</v>
      </c>
      <c r="AU1933" s="133" t="s">
        <v>7065</v>
      </c>
      <c r="AV1933" s="133" t="s">
        <v>9603</v>
      </c>
      <c r="AW1933" s="133" t="s">
        <v>9630</v>
      </c>
    </row>
    <row r="1934" spans="1:49" x14ac:dyDescent="0.25">
      <c r="A1934" s="80" t="s">
        <v>1776</v>
      </c>
      <c r="B1934" s="80" t="s">
        <v>1808</v>
      </c>
      <c r="C1934" s="80" t="s">
        <v>10041</v>
      </c>
      <c r="D1934" s="80" t="s">
        <v>10042</v>
      </c>
      <c r="E1934" s="80" t="s">
        <v>7086</v>
      </c>
      <c r="F1934" s="80" t="s">
        <v>10043</v>
      </c>
      <c r="G1934" s="80" t="s">
        <v>9716</v>
      </c>
      <c r="H1934" s="80" t="s">
        <v>10044</v>
      </c>
      <c r="I1934" s="80" t="s">
        <v>9635</v>
      </c>
      <c r="K1934" s="80" t="s">
        <v>13952</v>
      </c>
      <c r="L1934" s="80" t="s">
        <v>13409</v>
      </c>
      <c r="M1934" s="80" t="s">
        <v>13410</v>
      </c>
      <c r="N1934" s="80" t="s">
        <v>3412</v>
      </c>
      <c r="O1934" s="80" t="s">
        <v>14274</v>
      </c>
      <c r="P1934" s="80" t="s">
        <v>1</v>
      </c>
      <c r="Q1934" s="80" t="s">
        <v>5374</v>
      </c>
      <c r="R1934" s="80" t="s">
        <v>14275</v>
      </c>
      <c r="S1934" s="80" t="s">
        <v>1759</v>
      </c>
      <c r="T1934" s="80" t="s">
        <v>1757</v>
      </c>
      <c r="U1934" s="110">
        <v>4.95</v>
      </c>
      <c r="V1934" s="110">
        <v>29.7</v>
      </c>
      <c r="W1934" s="91">
        <v>2.1532499999999999</v>
      </c>
      <c r="X1934" s="91">
        <v>25.838999999999999</v>
      </c>
      <c r="Y1934" s="110" t="s">
        <v>14932</v>
      </c>
      <c r="Z1934" s="110" t="s">
        <v>1</v>
      </c>
      <c r="AB1934" s="133" t="s">
        <v>14633</v>
      </c>
      <c r="AC1934" s="133" t="s">
        <v>14634</v>
      </c>
      <c r="AD1934" s="133" t="s">
        <v>1764</v>
      </c>
      <c r="AE1934" s="79">
        <v>48</v>
      </c>
      <c r="AF1934" s="79" t="s">
        <v>13180</v>
      </c>
      <c r="AG1934" s="134">
        <v>17.48</v>
      </c>
      <c r="AH1934" s="134">
        <v>6.4569999999999999</v>
      </c>
      <c r="AI1934" s="134">
        <v>0.98399999999999999</v>
      </c>
      <c r="AJ1934" s="134">
        <v>0.28699999999999998</v>
      </c>
      <c r="AK1934" s="134">
        <v>17.913</v>
      </c>
      <c r="AL1934" s="134">
        <v>6.89</v>
      </c>
      <c r="AM1934" s="134">
        <v>2.7559999999999998</v>
      </c>
      <c r="AN1934" s="134">
        <v>3.5859999999999999</v>
      </c>
      <c r="AO1934" s="134">
        <v>0.19700000000000001</v>
      </c>
      <c r="AP1934" s="134"/>
      <c r="AQ1934" s="134">
        <v>17</v>
      </c>
      <c r="AR1934" s="134">
        <v>6.5</v>
      </c>
      <c r="AS1934" s="134"/>
      <c r="AT1934" s="133" t="s">
        <v>1771</v>
      </c>
      <c r="AU1934" s="133" t="s">
        <v>1795</v>
      </c>
      <c r="AV1934" s="133" t="s">
        <v>9607</v>
      </c>
      <c r="AW1934" s="133" t="s">
        <v>9629</v>
      </c>
    </row>
    <row r="1935" spans="1:49" x14ac:dyDescent="0.25">
      <c r="A1935" s="80" t="s">
        <v>1776</v>
      </c>
      <c r="B1935" s="80" t="s">
        <v>1805</v>
      </c>
      <c r="C1935" s="80" t="s">
        <v>10540</v>
      </c>
      <c r="D1935" s="80" t="s">
        <v>10541</v>
      </c>
      <c r="E1935" s="80" t="s">
        <v>1767</v>
      </c>
      <c r="F1935" s="80" t="s">
        <v>10542</v>
      </c>
      <c r="G1935" s="80" t="s">
        <v>9785</v>
      </c>
      <c r="H1935" s="80" t="s">
        <v>10543</v>
      </c>
      <c r="I1935" s="80" t="s">
        <v>5377</v>
      </c>
      <c r="K1935" s="80" t="s">
        <v>13952</v>
      </c>
      <c r="L1935" s="80" t="s">
        <v>13411</v>
      </c>
      <c r="M1935" s="80" t="s">
        <v>13412</v>
      </c>
      <c r="N1935" s="80" t="s">
        <v>14272</v>
      </c>
      <c r="O1935" s="80" t="s">
        <v>3825</v>
      </c>
      <c r="P1935" s="80" t="s">
        <v>1</v>
      </c>
      <c r="Q1935" s="80" t="s">
        <v>5374</v>
      </c>
      <c r="R1935" s="80" t="s">
        <v>14276</v>
      </c>
      <c r="S1935" s="80" t="s">
        <v>1759</v>
      </c>
      <c r="T1935" s="80" t="s">
        <v>1759</v>
      </c>
      <c r="U1935" s="110">
        <v>800.25</v>
      </c>
      <c r="V1935" s="110">
        <v>400.125</v>
      </c>
      <c r="W1935" s="91">
        <v>200.0625</v>
      </c>
      <c r="X1935" s="91">
        <v>200.0625</v>
      </c>
      <c r="Y1935" s="110" t="s">
        <v>7087</v>
      </c>
      <c r="Z1935" s="110" t="s">
        <v>1</v>
      </c>
      <c r="AB1935" s="133" t="s">
        <v>14635</v>
      </c>
      <c r="AC1935" s="133" t="s">
        <v>14635</v>
      </c>
      <c r="AD1935" s="133" t="s">
        <v>1759</v>
      </c>
      <c r="AE1935" s="79">
        <v>1</v>
      </c>
      <c r="AF1935" s="79" t="s">
        <v>15798</v>
      </c>
      <c r="AG1935" s="134"/>
      <c r="AH1935" s="134"/>
      <c r="AI1935" s="134"/>
      <c r="AJ1935" s="134"/>
      <c r="AK1935" s="134">
        <v>48.314999999999998</v>
      </c>
      <c r="AL1935" s="134">
        <v>16.22</v>
      </c>
      <c r="AM1935" s="134">
        <v>9.5950000000000006</v>
      </c>
      <c r="AN1935" s="134">
        <v>27.15</v>
      </c>
      <c r="AO1935" s="134">
        <v>4.351</v>
      </c>
      <c r="AP1935" s="134"/>
      <c r="AQ1935" s="134"/>
      <c r="AR1935" s="134"/>
      <c r="AS1935" s="134"/>
      <c r="AT1935" s="133" t="s">
        <v>1764</v>
      </c>
      <c r="AU1935" s="133" t="s">
        <v>1769</v>
      </c>
      <c r="AV1935" s="133" t="s">
        <v>9603</v>
      </c>
      <c r="AW1935" s="133" t="s">
        <v>9630</v>
      </c>
    </row>
    <row r="1936" spans="1:49" x14ac:dyDescent="0.25">
      <c r="A1936" s="80" t="s">
        <v>1776</v>
      </c>
      <c r="B1936" s="80" t="s">
        <v>1803</v>
      </c>
      <c r="C1936" s="80" t="s">
        <v>9636</v>
      </c>
      <c r="D1936" s="80" t="s">
        <v>9637</v>
      </c>
      <c r="E1936" s="80" t="s">
        <v>7086</v>
      </c>
      <c r="F1936" s="80" t="s">
        <v>10733</v>
      </c>
      <c r="G1936" s="80" t="s">
        <v>9825</v>
      </c>
      <c r="H1936" s="80" t="s">
        <v>10734</v>
      </c>
      <c r="I1936" s="80" t="s">
        <v>9635</v>
      </c>
      <c r="K1936" s="80" t="s">
        <v>13952</v>
      </c>
      <c r="L1936" s="80" t="s">
        <v>13413</v>
      </c>
      <c r="M1936" s="80" t="s">
        <v>13414</v>
      </c>
      <c r="N1936" s="80" t="s">
        <v>3405</v>
      </c>
      <c r="O1936" s="80" t="s">
        <v>14277</v>
      </c>
      <c r="P1936" s="80" t="s">
        <v>1</v>
      </c>
      <c r="Q1936" s="80" t="s">
        <v>5374</v>
      </c>
      <c r="R1936" s="80" t="s">
        <v>14278</v>
      </c>
      <c r="S1936" s="80" t="s">
        <v>1760</v>
      </c>
      <c r="T1936" s="80" t="s">
        <v>1757</v>
      </c>
      <c r="U1936" s="110">
        <v>6.2</v>
      </c>
      <c r="V1936" s="110">
        <v>37.200000000000003</v>
      </c>
      <c r="W1936" s="91">
        <v>2.6970000000000001</v>
      </c>
      <c r="X1936" s="91">
        <v>32.363999999999997</v>
      </c>
      <c r="Y1936" s="110" t="s">
        <v>14932</v>
      </c>
      <c r="Z1936" s="110" t="s">
        <v>1</v>
      </c>
      <c r="AB1936" s="133" t="s">
        <v>14636</v>
      </c>
      <c r="AC1936" s="133" t="s">
        <v>14637</v>
      </c>
      <c r="AD1936" s="133" t="s">
        <v>1757</v>
      </c>
      <c r="AE1936" s="79">
        <v>144</v>
      </c>
      <c r="AF1936" s="79" t="s">
        <v>14944</v>
      </c>
      <c r="AG1936" s="134">
        <v>0.2</v>
      </c>
      <c r="AH1936" s="134">
        <v>9</v>
      </c>
      <c r="AI1936" s="134">
        <v>7</v>
      </c>
      <c r="AJ1936" s="134">
        <v>0.08</v>
      </c>
      <c r="AK1936" s="134">
        <v>3</v>
      </c>
      <c r="AL1936" s="134">
        <v>9.35</v>
      </c>
      <c r="AM1936" s="134">
        <v>7.25</v>
      </c>
      <c r="AN1936" s="134">
        <v>1</v>
      </c>
      <c r="AO1936" s="134">
        <v>0.11799999999999999</v>
      </c>
      <c r="AP1936" s="134"/>
      <c r="AQ1936" s="134">
        <v>6</v>
      </c>
      <c r="AR1936" s="134">
        <v>6</v>
      </c>
      <c r="AS1936" s="134"/>
      <c r="AT1936" s="133" t="s">
        <v>9588</v>
      </c>
      <c r="AU1936" s="133" t="s">
        <v>1758</v>
      </c>
      <c r="AV1936" s="133" t="s">
        <v>9610</v>
      </c>
      <c r="AW1936" s="133" t="s">
        <v>9629</v>
      </c>
    </row>
    <row r="1937" spans="1:49" x14ac:dyDescent="0.25">
      <c r="A1937" s="80" t="s">
        <v>1776</v>
      </c>
      <c r="B1937" s="80" t="s">
        <v>1805</v>
      </c>
      <c r="C1937" s="80" t="s">
        <v>10557</v>
      </c>
      <c r="D1937" s="80" t="s">
        <v>10558</v>
      </c>
      <c r="E1937" s="80" t="s">
        <v>1767</v>
      </c>
      <c r="F1937" s="80" t="s">
        <v>9743</v>
      </c>
      <c r="G1937" s="80" t="s">
        <v>9744</v>
      </c>
      <c r="H1937" s="80" t="s">
        <v>9732</v>
      </c>
      <c r="I1937" s="80" t="s">
        <v>5377</v>
      </c>
      <c r="K1937" s="80" t="s">
        <v>13952</v>
      </c>
      <c r="L1937" s="80" t="s">
        <v>13415</v>
      </c>
      <c r="M1937" s="80" t="s">
        <v>13416</v>
      </c>
      <c r="N1937" s="80" t="s">
        <v>14272</v>
      </c>
      <c r="O1937" s="80" t="s">
        <v>3537</v>
      </c>
      <c r="P1937" s="80" t="s">
        <v>1</v>
      </c>
      <c r="Q1937" s="80" t="s">
        <v>5374</v>
      </c>
      <c r="R1937" s="80" t="s">
        <v>14279</v>
      </c>
      <c r="S1937" s="80" t="s">
        <v>1765</v>
      </c>
      <c r="T1937" s="80" t="s">
        <v>1757</v>
      </c>
      <c r="U1937" s="110">
        <v>5.05</v>
      </c>
      <c r="V1937" s="110">
        <v>30.3</v>
      </c>
      <c r="W1937" s="91">
        <v>1.2625</v>
      </c>
      <c r="X1937" s="91">
        <v>15.15</v>
      </c>
      <c r="Y1937" s="110" t="s">
        <v>7087</v>
      </c>
      <c r="Z1937" s="110" t="s">
        <v>1</v>
      </c>
      <c r="AB1937" s="133" t="s">
        <v>14638</v>
      </c>
      <c r="AC1937" s="133" t="s">
        <v>14638</v>
      </c>
      <c r="AD1937" s="133" t="s">
        <v>1759</v>
      </c>
      <c r="AE1937" s="79">
        <v>12</v>
      </c>
      <c r="AF1937" s="79" t="s">
        <v>11127</v>
      </c>
      <c r="AG1937" s="134">
        <v>0.625</v>
      </c>
      <c r="AH1937" s="134">
        <v>5</v>
      </c>
      <c r="AI1937" s="134">
        <v>5</v>
      </c>
      <c r="AJ1937" s="134">
        <v>0.09</v>
      </c>
      <c r="AK1937" s="134">
        <v>10.125</v>
      </c>
      <c r="AL1937" s="134">
        <v>5.375</v>
      </c>
      <c r="AM1937" s="134">
        <v>5.5</v>
      </c>
      <c r="AN1937" s="134">
        <v>1.25</v>
      </c>
      <c r="AO1937" s="134">
        <v>0.17299999999999999</v>
      </c>
      <c r="AP1937" s="134">
        <v>5.5E-2</v>
      </c>
      <c r="AQ1937" s="134">
        <v>10</v>
      </c>
      <c r="AR1937" s="134">
        <v>10</v>
      </c>
      <c r="AS1937" s="134">
        <v>6.0000000000000001E-3</v>
      </c>
      <c r="AT1937" s="133" t="s">
        <v>1768</v>
      </c>
      <c r="AU1937" s="133" t="s">
        <v>1760</v>
      </c>
      <c r="AV1937" s="133" t="s">
        <v>9601</v>
      </c>
      <c r="AW1937" s="133" t="s">
        <v>9630</v>
      </c>
    </row>
    <row r="1938" spans="1:49" x14ac:dyDescent="0.25">
      <c r="A1938" s="80" t="s">
        <v>1776</v>
      </c>
      <c r="B1938" s="80" t="s">
        <v>1803</v>
      </c>
      <c r="C1938" s="80" t="s">
        <v>10729</v>
      </c>
      <c r="D1938" s="80" t="s">
        <v>10730</v>
      </c>
      <c r="E1938" s="80" t="s">
        <v>7086</v>
      </c>
      <c r="F1938" s="80" t="s">
        <v>10731</v>
      </c>
      <c r="G1938" s="80" t="s">
        <v>10389</v>
      </c>
      <c r="H1938" s="80" t="s">
        <v>10732</v>
      </c>
      <c r="I1938" s="80" t="s">
        <v>9635</v>
      </c>
      <c r="K1938" s="80" t="s">
        <v>13952</v>
      </c>
      <c r="L1938" s="80" t="s">
        <v>13417</v>
      </c>
      <c r="M1938" s="80" t="s">
        <v>15385</v>
      </c>
      <c r="N1938" s="80" t="s">
        <v>3405</v>
      </c>
      <c r="O1938" s="80" t="s">
        <v>14280</v>
      </c>
      <c r="P1938" s="80" t="s">
        <v>1</v>
      </c>
      <c r="Q1938" s="80" t="s">
        <v>5374</v>
      </c>
      <c r="R1938" s="80" t="s">
        <v>14281</v>
      </c>
      <c r="S1938" s="80" t="s">
        <v>1759</v>
      </c>
      <c r="T1938" s="80" t="s">
        <v>1757</v>
      </c>
      <c r="U1938" s="110">
        <v>11.2</v>
      </c>
      <c r="V1938" s="110">
        <v>67.2</v>
      </c>
      <c r="W1938" s="91">
        <v>4.8719999999999999</v>
      </c>
      <c r="X1938" s="91">
        <v>58.463999999999999</v>
      </c>
      <c r="Y1938" s="110" t="s">
        <v>14932</v>
      </c>
      <c r="Z1938" s="110" t="s">
        <v>1</v>
      </c>
      <c r="AB1938" s="133" t="s">
        <v>14639</v>
      </c>
      <c r="AC1938" s="133" t="s">
        <v>14640</v>
      </c>
      <c r="AD1938" s="133" t="s">
        <v>1758</v>
      </c>
      <c r="AE1938" s="79">
        <v>72</v>
      </c>
      <c r="AF1938" s="79" t="s">
        <v>14943</v>
      </c>
      <c r="AG1938" s="134">
        <v>0.4</v>
      </c>
      <c r="AH1938" s="134">
        <v>7</v>
      </c>
      <c r="AI1938" s="134">
        <v>9.5</v>
      </c>
      <c r="AJ1938" s="134">
        <v>0.13100000000000001</v>
      </c>
      <c r="AK1938" s="134">
        <v>13.75</v>
      </c>
      <c r="AL1938" s="134">
        <v>11.25</v>
      </c>
      <c r="AM1938" s="134">
        <v>5.05</v>
      </c>
      <c r="AN1938" s="134">
        <v>1.64</v>
      </c>
      <c r="AO1938" s="134">
        <v>0.45200000000000001</v>
      </c>
      <c r="AP1938" s="134"/>
      <c r="AQ1938" s="134">
        <v>13</v>
      </c>
      <c r="AR1938" s="134">
        <v>72</v>
      </c>
      <c r="AS1938" s="134"/>
      <c r="AT1938" s="133" t="s">
        <v>1757</v>
      </c>
      <c r="AU1938" s="133" t="s">
        <v>7075</v>
      </c>
      <c r="AV1938" s="133" t="s">
        <v>9602</v>
      </c>
      <c r="AW1938" s="133" t="s">
        <v>9629</v>
      </c>
    </row>
    <row r="1939" spans="1:49" x14ac:dyDescent="0.25">
      <c r="A1939" s="80" t="s">
        <v>1776</v>
      </c>
      <c r="B1939" s="80" t="s">
        <v>1805</v>
      </c>
      <c r="C1939" s="80" t="s">
        <v>10211</v>
      </c>
      <c r="D1939" s="80" t="s">
        <v>10212</v>
      </c>
      <c r="E1939" s="80" t="s">
        <v>1767</v>
      </c>
      <c r="F1939" s="80" t="s">
        <v>9731</v>
      </c>
      <c r="G1939" s="80" t="s">
        <v>9668</v>
      </c>
      <c r="H1939" s="80" t="s">
        <v>9732</v>
      </c>
      <c r="I1939" s="80" t="s">
        <v>5377</v>
      </c>
      <c r="K1939" s="80" t="s">
        <v>13952</v>
      </c>
      <c r="L1939" s="80" t="s">
        <v>13418</v>
      </c>
      <c r="M1939" s="80" t="s">
        <v>13419</v>
      </c>
      <c r="N1939" s="80" t="s">
        <v>14272</v>
      </c>
      <c r="O1939" s="80" t="s">
        <v>3547</v>
      </c>
      <c r="P1939" s="80" t="s">
        <v>1</v>
      </c>
      <c r="Q1939" s="80" t="s">
        <v>5374</v>
      </c>
      <c r="R1939" s="80" t="s">
        <v>14282</v>
      </c>
      <c r="S1939" s="80" t="s">
        <v>1765</v>
      </c>
      <c r="T1939" s="80" t="s">
        <v>1757</v>
      </c>
      <c r="U1939" s="110">
        <v>6.2</v>
      </c>
      <c r="V1939" s="110">
        <v>37.200000000000003</v>
      </c>
      <c r="W1939" s="91">
        <v>1.55</v>
      </c>
      <c r="X1939" s="91">
        <v>18.600000000000001</v>
      </c>
      <c r="Y1939" s="110" t="s">
        <v>7087</v>
      </c>
      <c r="Z1939" s="110" t="s">
        <v>1</v>
      </c>
      <c r="AB1939" s="133" t="s">
        <v>14641</v>
      </c>
      <c r="AC1939" s="133" t="s">
        <v>14641</v>
      </c>
      <c r="AD1939" s="133" t="s">
        <v>1759</v>
      </c>
      <c r="AE1939" s="79">
        <v>12</v>
      </c>
      <c r="AF1939" s="79" t="s">
        <v>11113</v>
      </c>
      <c r="AG1939" s="134">
        <v>0.625</v>
      </c>
      <c r="AH1939" s="134">
        <v>6.5</v>
      </c>
      <c r="AI1939" s="134">
        <v>6.5</v>
      </c>
      <c r="AJ1939" s="134">
        <v>0.13900000000000001</v>
      </c>
      <c r="AK1939" s="134">
        <v>10.845000000000001</v>
      </c>
      <c r="AL1939" s="134">
        <v>6.8449999999999998</v>
      </c>
      <c r="AM1939" s="134">
        <v>6.8150000000000004</v>
      </c>
      <c r="AN1939" s="134">
        <v>1.9610000000000001</v>
      </c>
      <c r="AO1939" s="134">
        <v>0.29299999999999998</v>
      </c>
      <c r="AP1939" s="134">
        <v>5.5E-2</v>
      </c>
      <c r="AQ1939" s="134">
        <v>12.875</v>
      </c>
      <c r="AR1939" s="134">
        <v>12.75</v>
      </c>
      <c r="AS1939" s="134">
        <v>8.9999999999999993E-3</v>
      </c>
      <c r="AT1939" s="133" t="s">
        <v>1761</v>
      </c>
      <c r="AU1939" s="133" t="s">
        <v>7077</v>
      </c>
      <c r="AV1939" s="133" t="s">
        <v>9601</v>
      </c>
      <c r="AW1939" s="133" t="s">
        <v>9630</v>
      </c>
    </row>
    <row r="1940" spans="1:49" x14ac:dyDescent="0.25">
      <c r="A1940" s="80" t="s">
        <v>1776</v>
      </c>
      <c r="B1940" s="80" t="s">
        <v>1803</v>
      </c>
      <c r="C1940" s="80" t="s">
        <v>10041</v>
      </c>
      <c r="D1940" s="80" t="s">
        <v>10042</v>
      </c>
      <c r="E1940" s="80" t="s">
        <v>7086</v>
      </c>
      <c r="F1940" s="80" t="s">
        <v>10043</v>
      </c>
      <c r="G1940" s="80" t="s">
        <v>9716</v>
      </c>
      <c r="H1940" s="80" t="s">
        <v>10044</v>
      </c>
      <c r="I1940" s="80" t="s">
        <v>9635</v>
      </c>
      <c r="K1940" s="80" t="s">
        <v>13952</v>
      </c>
      <c r="L1940" s="80" t="s">
        <v>13420</v>
      </c>
      <c r="M1940" s="80" t="s">
        <v>13421</v>
      </c>
      <c r="N1940" s="80" t="s">
        <v>3405</v>
      </c>
      <c r="O1940" s="80" t="s">
        <v>14283</v>
      </c>
      <c r="P1940" s="80" t="s">
        <v>1</v>
      </c>
      <c r="Q1940" s="80" t="s">
        <v>5374</v>
      </c>
      <c r="R1940" s="80" t="s">
        <v>14284</v>
      </c>
      <c r="S1940" s="80" t="s">
        <v>1759</v>
      </c>
      <c r="T1940" s="80" t="s">
        <v>1757</v>
      </c>
      <c r="U1940" s="110">
        <v>4.95</v>
      </c>
      <c r="V1940" s="110">
        <v>29.7</v>
      </c>
      <c r="W1940" s="91">
        <v>2.1532499999999999</v>
      </c>
      <c r="X1940" s="91">
        <v>25.838999999999999</v>
      </c>
      <c r="Y1940" s="110" t="s">
        <v>14932</v>
      </c>
      <c r="Z1940" s="110" t="s">
        <v>1</v>
      </c>
      <c r="AB1940" s="133" t="s">
        <v>14642</v>
      </c>
      <c r="AC1940" s="133" t="s">
        <v>14643</v>
      </c>
      <c r="AD1940" s="133" t="s">
        <v>1764</v>
      </c>
      <c r="AE1940" s="79">
        <v>48</v>
      </c>
      <c r="AF1940" s="79" t="s">
        <v>13180</v>
      </c>
      <c r="AG1940" s="134">
        <v>17.48</v>
      </c>
      <c r="AH1940" s="134">
        <v>6.4569999999999999</v>
      </c>
      <c r="AI1940" s="134">
        <v>0.98399999999999999</v>
      </c>
      <c r="AJ1940" s="134">
        <v>0.28699999999999998</v>
      </c>
      <c r="AK1940" s="134">
        <v>17.913</v>
      </c>
      <c r="AL1940" s="134">
        <v>6.89</v>
      </c>
      <c r="AM1940" s="134">
        <v>2.7559999999999998</v>
      </c>
      <c r="AN1940" s="134">
        <v>3.5859999999999999</v>
      </c>
      <c r="AO1940" s="134">
        <v>0.19700000000000001</v>
      </c>
      <c r="AP1940" s="134"/>
      <c r="AQ1940" s="134">
        <v>17</v>
      </c>
      <c r="AR1940" s="134">
        <v>6.5</v>
      </c>
      <c r="AS1940" s="134"/>
      <c r="AT1940" s="133" t="s">
        <v>1771</v>
      </c>
      <c r="AU1940" s="133" t="s">
        <v>1795</v>
      </c>
      <c r="AV1940" s="133" t="s">
        <v>9607</v>
      </c>
      <c r="AW1940" s="133" t="s">
        <v>9629</v>
      </c>
    </row>
    <row r="1941" spans="1:49" x14ac:dyDescent="0.25">
      <c r="A1941" s="80" t="s">
        <v>1776</v>
      </c>
      <c r="B1941" s="80" t="s">
        <v>1805</v>
      </c>
      <c r="C1941" s="80" t="s">
        <v>10213</v>
      </c>
      <c r="D1941" s="80" t="s">
        <v>10214</v>
      </c>
      <c r="E1941" s="80" t="s">
        <v>1767</v>
      </c>
      <c r="F1941" s="80" t="s">
        <v>9694</v>
      </c>
      <c r="G1941" s="80" t="s">
        <v>9695</v>
      </c>
      <c r="H1941" s="80" t="s">
        <v>9696</v>
      </c>
      <c r="I1941" s="80" t="s">
        <v>5377</v>
      </c>
      <c r="K1941" s="80" t="s">
        <v>13952</v>
      </c>
      <c r="L1941" s="80" t="s">
        <v>13422</v>
      </c>
      <c r="M1941" s="80" t="s">
        <v>13423</v>
      </c>
      <c r="N1941" s="80" t="s">
        <v>14272</v>
      </c>
      <c r="O1941" s="80" t="s">
        <v>3527</v>
      </c>
      <c r="P1941" s="80" t="s">
        <v>1</v>
      </c>
      <c r="Q1941" s="80" t="s">
        <v>5374</v>
      </c>
      <c r="R1941" s="80" t="s">
        <v>14285</v>
      </c>
      <c r="S1941" s="80" t="s">
        <v>1760</v>
      </c>
      <c r="T1941" s="80" t="s">
        <v>1757</v>
      </c>
      <c r="U1941" s="110">
        <v>5</v>
      </c>
      <c r="V1941" s="110">
        <v>30</v>
      </c>
      <c r="W1941" s="91">
        <v>1.25</v>
      </c>
      <c r="X1941" s="91">
        <v>15</v>
      </c>
      <c r="Y1941" s="110" t="s">
        <v>7087</v>
      </c>
      <c r="Z1941" s="110" t="s">
        <v>1</v>
      </c>
      <c r="AB1941" s="133" t="s">
        <v>14644</v>
      </c>
      <c r="AC1941" s="133" t="s">
        <v>14644</v>
      </c>
      <c r="AD1941" s="133" t="s">
        <v>1759</v>
      </c>
      <c r="AE1941" s="79">
        <v>12</v>
      </c>
      <c r="AF1941" s="79" t="s">
        <v>11091</v>
      </c>
      <c r="AG1941" s="134">
        <v>0.625</v>
      </c>
      <c r="AH1941" s="134">
        <v>6.875</v>
      </c>
      <c r="AI1941" s="134">
        <v>6.875</v>
      </c>
      <c r="AJ1941" s="134">
        <v>0.13100000000000001</v>
      </c>
      <c r="AK1941" s="134">
        <v>7.22</v>
      </c>
      <c r="AL1941" s="134">
        <v>6.8449999999999998</v>
      </c>
      <c r="AM1941" s="134">
        <v>7.44</v>
      </c>
      <c r="AN1941" s="134">
        <v>1.782</v>
      </c>
      <c r="AO1941" s="134">
        <v>0.21299999999999999</v>
      </c>
      <c r="AP1941" s="134">
        <v>0.5</v>
      </c>
      <c r="AQ1941" s="134">
        <v>6.75</v>
      </c>
      <c r="AR1941" s="134">
        <v>6.75</v>
      </c>
      <c r="AS1941" s="134">
        <v>1.6E-2</v>
      </c>
      <c r="AT1941" s="133" t="s">
        <v>9573</v>
      </c>
      <c r="AU1941" s="133" t="s">
        <v>1758</v>
      </c>
      <c r="AV1941" s="133" t="s">
        <v>9603</v>
      </c>
      <c r="AW1941" s="133" t="s">
        <v>9630</v>
      </c>
    </row>
    <row r="1942" spans="1:49" x14ac:dyDescent="0.25">
      <c r="A1942" s="80" t="s">
        <v>1776</v>
      </c>
      <c r="B1942" s="80" t="s">
        <v>1803</v>
      </c>
      <c r="C1942" s="80" t="s">
        <v>9560</v>
      </c>
      <c r="D1942" s="80" t="s">
        <v>10176</v>
      </c>
      <c r="E1942" s="80" t="s">
        <v>7086</v>
      </c>
      <c r="F1942" s="80" t="s">
        <v>10177</v>
      </c>
      <c r="G1942" s="80" t="s">
        <v>9716</v>
      </c>
      <c r="H1942" s="80" t="s">
        <v>10178</v>
      </c>
      <c r="I1942" s="80" t="s">
        <v>9635</v>
      </c>
      <c r="K1942" s="80" t="s">
        <v>13952</v>
      </c>
      <c r="L1942" s="80" t="s">
        <v>13424</v>
      </c>
      <c r="M1942" s="80" t="s">
        <v>13425</v>
      </c>
      <c r="N1942" s="80" t="s">
        <v>3405</v>
      </c>
      <c r="O1942" s="80" t="s">
        <v>14286</v>
      </c>
      <c r="P1942" s="80" t="s">
        <v>1</v>
      </c>
      <c r="Q1942" s="80" t="s">
        <v>5374</v>
      </c>
      <c r="R1942" s="80" t="s">
        <v>14287</v>
      </c>
      <c r="S1942" s="80" t="s">
        <v>1759</v>
      </c>
      <c r="T1942" s="80" t="s">
        <v>1757</v>
      </c>
      <c r="U1942" s="110">
        <v>5.4</v>
      </c>
      <c r="V1942" s="110">
        <v>32.4</v>
      </c>
      <c r="W1942" s="91">
        <v>2.3490000000000002</v>
      </c>
      <c r="X1942" s="91">
        <v>28.187999999999999</v>
      </c>
      <c r="Y1942" s="110" t="s">
        <v>14932</v>
      </c>
      <c r="Z1942" s="110" t="s">
        <v>1</v>
      </c>
      <c r="AB1942" s="133" t="s">
        <v>14645</v>
      </c>
      <c r="AC1942" s="133" t="s">
        <v>14646</v>
      </c>
      <c r="AD1942" s="133" t="s">
        <v>1764</v>
      </c>
      <c r="AE1942" s="79">
        <v>48</v>
      </c>
      <c r="AF1942" s="79" t="s">
        <v>11212</v>
      </c>
      <c r="AG1942" s="134">
        <v>1</v>
      </c>
      <c r="AH1942" s="134">
        <v>14</v>
      </c>
      <c r="AI1942" s="134">
        <v>10</v>
      </c>
      <c r="AJ1942" s="134">
        <v>0.65600000000000003</v>
      </c>
      <c r="AK1942" s="134">
        <v>14.17</v>
      </c>
      <c r="AL1942" s="134">
        <v>3.94</v>
      </c>
      <c r="AM1942" s="134">
        <v>14.17</v>
      </c>
      <c r="AN1942" s="134">
        <v>8.1999999999999993</v>
      </c>
      <c r="AO1942" s="134">
        <v>0.45800000000000002</v>
      </c>
      <c r="AP1942" s="134"/>
      <c r="AQ1942" s="134">
        <v>14</v>
      </c>
      <c r="AR1942" s="134">
        <v>10</v>
      </c>
      <c r="AS1942" s="134"/>
      <c r="AT1942" s="133" t="s">
        <v>9570</v>
      </c>
      <c r="AU1942" s="133" t="s">
        <v>1769</v>
      </c>
      <c r="AV1942" s="133" t="s">
        <v>9607</v>
      </c>
      <c r="AW1942" s="133" t="s">
        <v>9629</v>
      </c>
    </row>
    <row r="1943" spans="1:49" x14ac:dyDescent="0.25">
      <c r="A1943" s="80" t="s">
        <v>1776</v>
      </c>
      <c r="B1943" s="80" t="s">
        <v>1805</v>
      </c>
      <c r="C1943" s="80" t="s">
        <v>10578</v>
      </c>
      <c r="D1943" s="80" t="s">
        <v>10579</v>
      </c>
      <c r="E1943" s="80" t="s">
        <v>1767</v>
      </c>
      <c r="F1943" s="80" t="s">
        <v>9920</v>
      </c>
      <c r="G1943" s="80" t="s">
        <v>9677</v>
      </c>
      <c r="H1943" s="80" t="s">
        <v>9921</v>
      </c>
      <c r="I1943" s="80" t="s">
        <v>5377</v>
      </c>
      <c r="K1943" s="80" t="s">
        <v>13952</v>
      </c>
      <c r="L1943" s="80" t="s">
        <v>13426</v>
      </c>
      <c r="M1943" s="80" t="s">
        <v>13427</v>
      </c>
      <c r="N1943" s="80" t="s">
        <v>14272</v>
      </c>
      <c r="O1943" s="80" t="s">
        <v>3523</v>
      </c>
      <c r="P1943" s="80" t="s">
        <v>1</v>
      </c>
      <c r="Q1943" s="80" t="s">
        <v>5374</v>
      </c>
      <c r="R1943" s="80" t="s">
        <v>14288</v>
      </c>
      <c r="S1943" s="80" t="s">
        <v>1760</v>
      </c>
      <c r="T1943" s="80" t="s">
        <v>1757</v>
      </c>
      <c r="U1943" s="110">
        <v>6.2</v>
      </c>
      <c r="V1943" s="110">
        <v>37.200000000000003</v>
      </c>
      <c r="W1943" s="91">
        <v>1.55</v>
      </c>
      <c r="X1943" s="91">
        <v>18.600000000000001</v>
      </c>
      <c r="Y1943" s="110" t="s">
        <v>7087</v>
      </c>
      <c r="Z1943" s="110" t="s">
        <v>1</v>
      </c>
      <c r="AB1943" s="133" t="s">
        <v>14647</v>
      </c>
      <c r="AC1943" s="133" t="s">
        <v>14647</v>
      </c>
      <c r="AD1943" s="133" t="s">
        <v>1759</v>
      </c>
      <c r="AE1943" s="79">
        <v>12</v>
      </c>
      <c r="AF1943" s="79" t="s">
        <v>11145</v>
      </c>
      <c r="AG1943" s="134">
        <v>0.75</v>
      </c>
      <c r="AH1943" s="134">
        <v>8.875</v>
      </c>
      <c r="AI1943" s="134">
        <v>8.875</v>
      </c>
      <c r="AJ1943" s="134">
        <v>0.22500000000000001</v>
      </c>
      <c r="AK1943" s="134">
        <v>9.2200000000000006</v>
      </c>
      <c r="AL1943" s="134">
        <v>7.97</v>
      </c>
      <c r="AM1943" s="134">
        <v>9.44</v>
      </c>
      <c r="AN1943" s="134">
        <v>3.1</v>
      </c>
      <c r="AO1943" s="134">
        <v>0.40100000000000002</v>
      </c>
      <c r="AP1943" s="134">
        <v>0.5</v>
      </c>
      <c r="AQ1943" s="134">
        <v>8.75</v>
      </c>
      <c r="AR1943" s="134">
        <v>8.75</v>
      </c>
      <c r="AS1943" s="134">
        <v>0.03</v>
      </c>
      <c r="AT1943" s="133" t="s">
        <v>1761</v>
      </c>
      <c r="AU1943" s="133" t="s">
        <v>7065</v>
      </c>
      <c r="AV1943" s="133" t="s">
        <v>9603</v>
      </c>
      <c r="AW1943" s="133" t="s">
        <v>9630</v>
      </c>
    </row>
    <row r="1944" spans="1:49" x14ac:dyDescent="0.25">
      <c r="A1944" s="80" t="s">
        <v>1776</v>
      </c>
      <c r="B1944" s="80" t="s">
        <v>1777</v>
      </c>
      <c r="C1944" s="80" t="s">
        <v>9636</v>
      </c>
      <c r="D1944" s="80" t="s">
        <v>9637</v>
      </c>
      <c r="E1944" s="80" t="s">
        <v>1778</v>
      </c>
      <c r="F1944" s="80" t="s">
        <v>14897</v>
      </c>
      <c r="G1944" s="80" t="s">
        <v>9734</v>
      </c>
      <c r="H1944" s="80" t="s">
        <v>14898</v>
      </c>
      <c r="I1944" s="80" t="s">
        <v>9635</v>
      </c>
      <c r="K1944" s="80" t="s">
        <v>13952</v>
      </c>
      <c r="L1944" s="80" t="s">
        <v>13428</v>
      </c>
      <c r="M1944" s="80" t="s">
        <v>13429</v>
      </c>
      <c r="N1944" s="80" t="s">
        <v>3452</v>
      </c>
      <c r="O1944" s="80" t="s">
        <v>14289</v>
      </c>
      <c r="P1944" s="80" t="s">
        <v>1</v>
      </c>
      <c r="Q1944" s="80" t="s">
        <v>5374</v>
      </c>
      <c r="R1944" s="80" t="s">
        <v>14290</v>
      </c>
      <c r="S1944" s="80" t="s">
        <v>1760</v>
      </c>
      <c r="T1944" s="80" t="s">
        <v>1757</v>
      </c>
      <c r="U1944" s="110">
        <v>6.25</v>
      </c>
      <c r="V1944" s="110">
        <v>37.5</v>
      </c>
      <c r="W1944" s="91">
        <v>2.34375</v>
      </c>
      <c r="X1944" s="91">
        <v>28.125</v>
      </c>
      <c r="Y1944" s="110" t="s">
        <v>7087</v>
      </c>
      <c r="Z1944" s="110" t="s">
        <v>1</v>
      </c>
      <c r="AB1944" s="133" t="s">
        <v>14648</v>
      </c>
      <c r="AC1944" s="133" t="s">
        <v>14649</v>
      </c>
      <c r="AD1944" s="133" t="s">
        <v>1758</v>
      </c>
      <c r="AE1944" s="79">
        <v>72</v>
      </c>
      <c r="AF1944" s="79" t="s">
        <v>14945</v>
      </c>
      <c r="AG1944" s="134">
        <v>5.5</v>
      </c>
      <c r="AH1944" s="134">
        <v>8.5</v>
      </c>
      <c r="AI1944" s="134">
        <v>12.75</v>
      </c>
      <c r="AJ1944" s="134">
        <v>0.32</v>
      </c>
      <c r="AK1944" s="134">
        <v>23.5</v>
      </c>
      <c r="AL1944" s="134">
        <v>6</v>
      </c>
      <c r="AM1944" s="134">
        <v>6</v>
      </c>
      <c r="AN1944" s="134">
        <v>4</v>
      </c>
      <c r="AO1944" s="134">
        <v>0.49</v>
      </c>
      <c r="AP1944" s="134">
        <v>5.25</v>
      </c>
      <c r="AQ1944" s="134">
        <v>5.25</v>
      </c>
      <c r="AR1944" s="134">
        <v>9.25</v>
      </c>
      <c r="AS1944" s="134">
        <v>1.9E-2</v>
      </c>
      <c r="AT1944" s="133" t="s">
        <v>7070</v>
      </c>
      <c r="AU1944" s="133" t="s">
        <v>1760</v>
      </c>
      <c r="AV1944" s="133" t="s">
        <v>9597</v>
      </c>
      <c r="AW1944" s="133" t="s">
        <v>9628</v>
      </c>
    </row>
    <row r="1945" spans="1:49" x14ac:dyDescent="0.25">
      <c r="A1945" s="80" t="s">
        <v>1776</v>
      </c>
      <c r="B1945" s="80" t="s">
        <v>1805</v>
      </c>
      <c r="C1945" s="80" t="s">
        <v>10536</v>
      </c>
      <c r="D1945" s="80" t="s">
        <v>10537</v>
      </c>
      <c r="E1945" s="80" t="s">
        <v>1767</v>
      </c>
      <c r="F1945" s="80" t="s">
        <v>10538</v>
      </c>
      <c r="G1945" s="80" t="s">
        <v>9785</v>
      </c>
      <c r="H1945" s="80" t="s">
        <v>10539</v>
      </c>
      <c r="I1945" s="80" t="s">
        <v>5377</v>
      </c>
      <c r="K1945" s="80" t="s">
        <v>13952</v>
      </c>
      <c r="L1945" s="80" t="s">
        <v>13430</v>
      </c>
      <c r="M1945" s="80" t="s">
        <v>13431</v>
      </c>
      <c r="N1945" s="80" t="s">
        <v>14291</v>
      </c>
      <c r="O1945" s="80" t="s">
        <v>3822</v>
      </c>
      <c r="P1945" s="80" t="s">
        <v>1</v>
      </c>
      <c r="Q1945" s="80" t="s">
        <v>5374</v>
      </c>
      <c r="R1945" s="80" t="s">
        <v>14292</v>
      </c>
      <c r="S1945" s="80" t="s">
        <v>1759</v>
      </c>
      <c r="T1945" s="80" t="s">
        <v>1759</v>
      </c>
      <c r="U1945" s="110">
        <v>423.9</v>
      </c>
      <c r="V1945" s="110">
        <v>211.95</v>
      </c>
      <c r="W1945" s="91">
        <v>105.98</v>
      </c>
      <c r="X1945" s="91">
        <v>105.98</v>
      </c>
      <c r="Y1945" s="110" t="s">
        <v>7087</v>
      </c>
      <c r="Z1945" s="110" t="s">
        <v>1</v>
      </c>
      <c r="AB1945" s="133" t="s">
        <v>14650</v>
      </c>
      <c r="AC1945" s="133" t="s">
        <v>14650</v>
      </c>
      <c r="AD1945" s="133" t="s">
        <v>1759</v>
      </c>
      <c r="AE1945" s="79">
        <v>1</v>
      </c>
      <c r="AF1945" s="79" t="s">
        <v>15798</v>
      </c>
      <c r="AG1945" s="134"/>
      <c r="AH1945" s="134"/>
      <c r="AI1945" s="134"/>
      <c r="AJ1945" s="134"/>
      <c r="AK1945" s="134">
        <v>24.562999999999999</v>
      </c>
      <c r="AL1945" s="134">
        <v>15.563000000000001</v>
      </c>
      <c r="AM1945" s="134">
        <v>9.625</v>
      </c>
      <c r="AN1945" s="134">
        <v>13.44</v>
      </c>
      <c r="AO1945" s="134">
        <v>2.129</v>
      </c>
      <c r="AP1945" s="134"/>
      <c r="AQ1945" s="134"/>
      <c r="AR1945" s="134"/>
      <c r="AS1945" s="134"/>
      <c r="AT1945" s="133" t="s">
        <v>7065</v>
      </c>
      <c r="AU1945" s="133" t="s">
        <v>7065</v>
      </c>
      <c r="AV1945" s="133" t="s">
        <v>9603</v>
      </c>
      <c r="AW1945" s="133" t="s">
        <v>9630</v>
      </c>
    </row>
    <row r="1946" spans="1:49" x14ac:dyDescent="0.25">
      <c r="A1946" s="80" t="s">
        <v>1776</v>
      </c>
      <c r="B1946" s="80" t="s">
        <v>1777</v>
      </c>
      <c r="C1946" s="80" t="s">
        <v>10367</v>
      </c>
      <c r="D1946" s="80" t="s">
        <v>10368</v>
      </c>
      <c r="E1946" s="80" t="s">
        <v>7086</v>
      </c>
      <c r="F1946" s="80" t="s">
        <v>10369</v>
      </c>
      <c r="G1946" s="80" t="s">
        <v>9700</v>
      </c>
      <c r="H1946" s="80" t="s">
        <v>10244</v>
      </c>
      <c r="I1946" s="80" t="s">
        <v>5377</v>
      </c>
      <c r="K1946" s="80" t="s">
        <v>13952</v>
      </c>
      <c r="L1946" s="80" t="s">
        <v>13432</v>
      </c>
      <c r="M1946" s="80" t="s">
        <v>13433</v>
      </c>
      <c r="N1946" s="80" t="s">
        <v>3452</v>
      </c>
      <c r="O1946" s="80" t="s">
        <v>14293</v>
      </c>
      <c r="P1946" s="80" t="s">
        <v>1</v>
      </c>
      <c r="Q1946" s="80" t="s">
        <v>5374</v>
      </c>
      <c r="R1946" s="80" t="s">
        <v>14294</v>
      </c>
      <c r="S1946" s="80" t="s">
        <v>1759</v>
      </c>
      <c r="T1946" s="80" t="s">
        <v>1757</v>
      </c>
      <c r="U1946" s="110">
        <v>10.15</v>
      </c>
      <c r="V1946" s="110">
        <v>60.9</v>
      </c>
      <c r="W1946" s="91">
        <v>2.9434999999999998</v>
      </c>
      <c r="X1946" s="91">
        <v>35.322000000000003</v>
      </c>
      <c r="Y1946" s="110" t="s">
        <v>14932</v>
      </c>
      <c r="Z1946" s="110" t="s">
        <v>1</v>
      </c>
      <c r="AB1946" s="133" t="s">
        <v>14651</v>
      </c>
      <c r="AC1946" s="133" t="s">
        <v>14652</v>
      </c>
      <c r="AD1946" s="133" t="s">
        <v>1764</v>
      </c>
      <c r="AE1946" s="79">
        <v>48</v>
      </c>
      <c r="AF1946" s="79" t="s">
        <v>11141</v>
      </c>
      <c r="AG1946" s="134">
        <v>0.25</v>
      </c>
      <c r="AH1946" s="134">
        <v>7.5</v>
      </c>
      <c r="AI1946" s="134">
        <v>16.25</v>
      </c>
      <c r="AJ1946" s="134">
        <v>0.29799999999999999</v>
      </c>
      <c r="AK1946" s="134">
        <v>14.125</v>
      </c>
      <c r="AL1946" s="134">
        <v>7.5</v>
      </c>
      <c r="AM1946" s="134">
        <v>2.5</v>
      </c>
      <c r="AN1946" s="134">
        <v>3.73</v>
      </c>
      <c r="AO1946" s="134">
        <v>0.153</v>
      </c>
      <c r="AP1946" s="134">
        <v>0.1</v>
      </c>
      <c r="AQ1946" s="134">
        <v>108</v>
      </c>
      <c r="AR1946" s="134">
        <v>54</v>
      </c>
      <c r="AS1946" s="134">
        <v>0.33100000000000002</v>
      </c>
      <c r="AT1946" s="133" t="s">
        <v>1773</v>
      </c>
      <c r="AU1946" s="133" t="s">
        <v>1791</v>
      </c>
      <c r="AV1946" s="133" t="s">
        <v>9602</v>
      </c>
      <c r="AW1946" s="133" t="s">
        <v>9629</v>
      </c>
    </row>
    <row r="1947" spans="1:49" x14ac:dyDescent="0.25">
      <c r="A1947" s="80" t="s">
        <v>1776</v>
      </c>
      <c r="B1947" s="80" t="s">
        <v>1805</v>
      </c>
      <c r="C1947" s="80" t="s">
        <v>10540</v>
      </c>
      <c r="D1947" s="80" t="s">
        <v>10541</v>
      </c>
      <c r="E1947" s="80" t="s">
        <v>1767</v>
      </c>
      <c r="F1947" s="80" t="s">
        <v>10542</v>
      </c>
      <c r="G1947" s="80" t="s">
        <v>9785</v>
      </c>
      <c r="H1947" s="80" t="s">
        <v>10543</v>
      </c>
      <c r="I1947" s="80" t="s">
        <v>5377</v>
      </c>
      <c r="K1947" s="80" t="s">
        <v>13952</v>
      </c>
      <c r="L1947" s="80" t="s">
        <v>13434</v>
      </c>
      <c r="M1947" s="80" t="s">
        <v>13435</v>
      </c>
      <c r="N1947" s="80" t="s">
        <v>14291</v>
      </c>
      <c r="O1947" s="80" t="s">
        <v>3825</v>
      </c>
      <c r="P1947" s="80" t="s">
        <v>1</v>
      </c>
      <c r="Q1947" s="80" t="s">
        <v>5374</v>
      </c>
      <c r="R1947" s="80" t="s">
        <v>14295</v>
      </c>
      <c r="S1947" s="80" t="s">
        <v>1759</v>
      </c>
      <c r="T1947" s="80" t="s">
        <v>1759</v>
      </c>
      <c r="U1947" s="110">
        <v>800.25</v>
      </c>
      <c r="V1947" s="110">
        <v>400.125</v>
      </c>
      <c r="W1947" s="91">
        <v>200.0625</v>
      </c>
      <c r="X1947" s="91">
        <v>200.0625</v>
      </c>
      <c r="Y1947" s="110" t="s">
        <v>7087</v>
      </c>
      <c r="Z1947" s="110" t="s">
        <v>1</v>
      </c>
      <c r="AB1947" s="133" t="s">
        <v>14653</v>
      </c>
      <c r="AC1947" s="133" t="s">
        <v>14653</v>
      </c>
      <c r="AD1947" s="133" t="s">
        <v>1759</v>
      </c>
      <c r="AE1947" s="79">
        <v>1</v>
      </c>
      <c r="AF1947" s="79" t="s">
        <v>15798</v>
      </c>
      <c r="AG1947" s="134"/>
      <c r="AH1947" s="134"/>
      <c r="AI1947" s="134"/>
      <c r="AJ1947" s="134"/>
      <c r="AK1947" s="134">
        <v>48.314999999999998</v>
      </c>
      <c r="AL1947" s="134">
        <v>16.22</v>
      </c>
      <c r="AM1947" s="134">
        <v>9.5950000000000006</v>
      </c>
      <c r="AN1947" s="134">
        <v>27.15</v>
      </c>
      <c r="AO1947" s="134">
        <v>4.351</v>
      </c>
      <c r="AP1947" s="134"/>
      <c r="AQ1947" s="134"/>
      <c r="AR1947" s="134"/>
      <c r="AS1947" s="134"/>
      <c r="AT1947" s="133" t="s">
        <v>1764</v>
      </c>
      <c r="AU1947" s="133" t="s">
        <v>1769</v>
      </c>
      <c r="AV1947" s="133" t="s">
        <v>9603</v>
      </c>
      <c r="AW1947" s="133" t="s">
        <v>9630</v>
      </c>
    </row>
    <row r="1948" spans="1:49" x14ac:dyDescent="0.25">
      <c r="A1948" s="80" t="s">
        <v>1776</v>
      </c>
      <c r="B1948" s="80" t="s">
        <v>1777</v>
      </c>
      <c r="C1948" s="80" t="s">
        <v>14899</v>
      </c>
      <c r="D1948" s="80" t="s">
        <v>14900</v>
      </c>
      <c r="E1948" s="80" t="s">
        <v>1765</v>
      </c>
      <c r="F1948" s="80" t="s">
        <v>14901</v>
      </c>
      <c r="G1948" s="80" t="s">
        <v>9785</v>
      </c>
      <c r="H1948" s="80" t="s">
        <v>14902</v>
      </c>
      <c r="I1948" s="80" t="s">
        <v>9635</v>
      </c>
      <c r="K1948" s="80" t="s">
        <v>13952</v>
      </c>
      <c r="L1948" s="80" t="s">
        <v>13436</v>
      </c>
      <c r="M1948" s="80" t="s">
        <v>13437</v>
      </c>
      <c r="N1948" s="80" t="s">
        <v>3452</v>
      </c>
      <c r="O1948" s="80" t="s">
        <v>3825</v>
      </c>
      <c r="P1948" s="80" t="s">
        <v>1</v>
      </c>
      <c r="Q1948" s="80" t="s">
        <v>5374</v>
      </c>
      <c r="R1948" s="80" t="s">
        <v>14296</v>
      </c>
      <c r="S1948" s="80" t="s">
        <v>1759</v>
      </c>
      <c r="T1948" s="80" t="s">
        <v>1759</v>
      </c>
      <c r="U1948" s="110">
        <v>576</v>
      </c>
      <c r="V1948" s="110">
        <v>288</v>
      </c>
      <c r="W1948" s="91">
        <v>216</v>
      </c>
      <c r="X1948" s="91">
        <v>216</v>
      </c>
      <c r="Y1948" s="110" t="s">
        <v>7087</v>
      </c>
      <c r="Z1948" s="110" t="s">
        <v>1</v>
      </c>
      <c r="AB1948" s="133" t="s">
        <v>14654</v>
      </c>
      <c r="AC1948" s="133" t="s">
        <v>14654</v>
      </c>
      <c r="AD1948" s="133" t="s">
        <v>1759</v>
      </c>
      <c r="AE1948" s="79">
        <v>1</v>
      </c>
      <c r="AF1948" s="79" t="s">
        <v>15798</v>
      </c>
      <c r="AG1948" s="134"/>
      <c r="AH1948" s="134"/>
      <c r="AI1948" s="134"/>
      <c r="AJ1948" s="134"/>
      <c r="AK1948" s="134">
        <v>41.438000000000002</v>
      </c>
      <c r="AL1948" s="134">
        <v>14.5</v>
      </c>
      <c r="AM1948" s="134">
        <v>7.625</v>
      </c>
      <c r="AN1948" s="134">
        <v>12.18</v>
      </c>
      <c r="AO1948" s="134">
        <v>2.6509999999999998</v>
      </c>
      <c r="AP1948" s="134"/>
      <c r="AQ1948" s="134"/>
      <c r="AR1948" s="134"/>
      <c r="AS1948" s="134"/>
      <c r="AT1948" s="133" t="s">
        <v>7065</v>
      </c>
      <c r="AU1948" s="133" t="s">
        <v>1769</v>
      </c>
      <c r="AV1948" s="133" t="s">
        <v>9603</v>
      </c>
      <c r="AW1948" s="133" t="s">
        <v>9630</v>
      </c>
    </row>
    <row r="1949" spans="1:49" x14ac:dyDescent="0.25">
      <c r="A1949" s="80" t="s">
        <v>1776</v>
      </c>
      <c r="B1949" s="80" t="s">
        <v>1805</v>
      </c>
      <c r="C1949" s="80" t="s">
        <v>10557</v>
      </c>
      <c r="D1949" s="80" t="s">
        <v>10558</v>
      </c>
      <c r="E1949" s="80" t="s">
        <v>1767</v>
      </c>
      <c r="F1949" s="80" t="s">
        <v>9743</v>
      </c>
      <c r="G1949" s="80" t="s">
        <v>9744</v>
      </c>
      <c r="H1949" s="80" t="s">
        <v>9732</v>
      </c>
      <c r="I1949" s="80" t="s">
        <v>5377</v>
      </c>
      <c r="K1949" s="80" t="s">
        <v>13952</v>
      </c>
      <c r="L1949" s="80" t="s">
        <v>13438</v>
      </c>
      <c r="M1949" s="80" t="s">
        <v>13439</v>
      </c>
      <c r="N1949" s="80" t="s">
        <v>14291</v>
      </c>
      <c r="O1949" s="80" t="s">
        <v>3537</v>
      </c>
      <c r="P1949" s="80" t="s">
        <v>1</v>
      </c>
      <c r="Q1949" s="80" t="s">
        <v>5374</v>
      </c>
      <c r="R1949" s="80" t="s">
        <v>14297</v>
      </c>
      <c r="S1949" s="80" t="s">
        <v>1765</v>
      </c>
      <c r="T1949" s="80" t="s">
        <v>1757</v>
      </c>
      <c r="U1949" s="110">
        <v>5.05</v>
      </c>
      <c r="V1949" s="110">
        <v>30.3</v>
      </c>
      <c r="W1949" s="91">
        <v>1.2625</v>
      </c>
      <c r="X1949" s="91">
        <v>15.15</v>
      </c>
      <c r="Y1949" s="110" t="s">
        <v>7087</v>
      </c>
      <c r="Z1949" s="110" t="s">
        <v>1</v>
      </c>
      <c r="AB1949" s="133" t="s">
        <v>14655</v>
      </c>
      <c r="AC1949" s="133" t="s">
        <v>14655</v>
      </c>
      <c r="AD1949" s="133" t="s">
        <v>1759</v>
      </c>
      <c r="AE1949" s="79">
        <v>12</v>
      </c>
      <c r="AF1949" s="79" t="s">
        <v>11127</v>
      </c>
      <c r="AG1949" s="134">
        <v>0.625</v>
      </c>
      <c r="AH1949" s="134">
        <v>5</v>
      </c>
      <c r="AI1949" s="134">
        <v>5</v>
      </c>
      <c r="AJ1949" s="134">
        <v>0.09</v>
      </c>
      <c r="AK1949" s="134">
        <v>10.125</v>
      </c>
      <c r="AL1949" s="134">
        <v>5.375</v>
      </c>
      <c r="AM1949" s="134">
        <v>5.5</v>
      </c>
      <c r="AN1949" s="134">
        <v>1.25</v>
      </c>
      <c r="AO1949" s="134">
        <v>0.17299999999999999</v>
      </c>
      <c r="AP1949" s="134">
        <v>5.5E-2</v>
      </c>
      <c r="AQ1949" s="134">
        <v>10</v>
      </c>
      <c r="AR1949" s="134">
        <v>10</v>
      </c>
      <c r="AS1949" s="134">
        <v>6.0000000000000001E-3</v>
      </c>
      <c r="AT1949" s="133" t="s">
        <v>1768</v>
      </c>
      <c r="AU1949" s="133" t="s">
        <v>1760</v>
      </c>
      <c r="AV1949" s="133" t="s">
        <v>9601</v>
      </c>
      <c r="AW1949" s="133" t="s">
        <v>9630</v>
      </c>
    </row>
    <row r="1950" spans="1:49" x14ac:dyDescent="0.25">
      <c r="A1950" s="80" t="s">
        <v>1779</v>
      </c>
      <c r="B1950" s="80" t="s">
        <v>14301</v>
      </c>
      <c r="C1950" s="80" t="s">
        <v>10829</v>
      </c>
      <c r="D1950" s="80" t="s">
        <v>10830</v>
      </c>
      <c r="E1950" s="80" t="s">
        <v>1818</v>
      </c>
      <c r="F1950" s="80" t="s">
        <v>10831</v>
      </c>
      <c r="G1950" s="80" t="s">
        <v>9677</v>
      </c>
      <c r="H1950" s="80" t="s">
        <v>9921</v>
      </c>
      <c r="I1950" s="80" t="s">
        <v>1817</v>
      </c>
      <c r="K1950" s="80" t="s">
        <v>14298</v>
      </c>
      <c r="L1950" s="80" t="s">
        <v>13440</v>
      </c>
      <c r="M1950" s="80" t="s">
        <v>13441</v>
      </c>
      <c r="N1950" s="80" t="s">
        <v>14299</v>
      </c>
      <c r="O1950" s="80" t="s">
        <v>3523</v>
      </c>
      <c r="P1950" s="80" t="s">
        <v>14300</v>
      </c>
      <c r="Q1950" s="80" t="s">
        <v>14301</v>
      </c>
      <c r="R1950" s="80" t="s">
        <v>14302</v>
      </c>
      <c r="S1950" s="80" t="s">
        <v>1760</v>
      </c>
      <c r="T1950" s="80" t="s">
        <v>1757</v>
      </c>
      <c r="U1950" s="110">
        <v>6.5</v>
      </c>
      <c r="V1950" s="110">
        <v>39</v>
      </c>
      <c r="W1950" s="91">
        <v>1.63</v>
      </c>
      <c r="X1950" s="91">
        <v>19.559999999999999</v>
      </c>
      <c r="Y1950" s="110" t="s">
        <v>7087</v>
      </c>
      <c r="Z1950" s="110" t="s">
        <v>14529</v>
      </c>
      <c r="AB1950" s="133" t="s">
        <v>14656</v>
      </c>
      <c r="AC1950" s="133" t="s">
        <v>14656</v>
      </c>
      <c r="AD1950" s="133" t="s">
        <v>1759</v>
      </c>
      <c r="AE1950" s="79">
        <v>12</v>
      </c>
      <c r="AF1950" s="79" t="s">
        <v>11145</v>
      </c>
      <c r="AG1950" s="134">
        <v>0.75</v>
      </c>
      <c r="AH1950" s="134">
        <v>8.875</v>
      </c>
      <c r="AI1950" s="134">
        <v>8.875</v>
      </c>
      <c r="AJ1950" s="134">
        <v>0.22500000000000001</v>
      </c>
      <c r="AK1950" s="134">
        <v>9.2200000000000006</v>
      </c>
      <c r="AL1950" s="134">
        <v>7.97</v>
      </c>
      <c r="AM1950" s="134">
        <v>9.44</v>
      </c>
      <c r="AN1950" s="134">
        <v>3.1</v>
      </c>
      <c r="AO1950" s="134">
        <v>0.40100000000000002</v>
      </c>
      <c r="AP1950" s="134"/>
      <c r="AQ1950" s="134"/>
      <c r="AR1950" s="134"/>
      <c r="AS1950" s="134"/>
      <c r="AT1950" s="133" t="s">
        <v>1761</v>
      </c>
      <c r="AU1950" s="133" t="s">
        <v>7065</v>
      </c>
      <c r="AV1950" s="133" t="s">
        <v>9603</v>
      </c>
      <c r="AW1950" s="133" t="s">
        <v>9630</v>
      </c>
    </row>
    <row r="1951" spans="1:49" x14ac:dyDescent="0.25">
      <c r="A1951" s="80" t="s">
        <v>1779</v>
      </c>
      <c r="B1951" s="80" t="s">
        <v>14301</v>
      </c>
      <c r="C1951" s="80" t="s">
        <v>10823</v>
      </c>
      <c r="D1951" s="80" t="s">
        <v>10824</v>
      </c>
      <c r="E1951" s="80" t="s">
        <v>1818</v>
      </c>
      <c r="F1951" s="80" t="s">
        <v>10825</v>
      </c>
      <c r="G1951" s="80" t="s">
        <v>9695</v>
      </c>
      <c r="H1951" s="80" t="s">
        <v>9696</v>
      </c>
      <c r="I1951" s="80" t="s">
        <v>1817</v>
      </c>
      <c r="K1951" s="80" t="s">
        <v>14298</v>
      </c>
      <c r="L1951" s="80" t="s">
        <v>13442</v>
      </c>
      <c r="M1951" s="80" t="s">
        <v>13443</v>
      </c>
      <c r="N1951" s="80" t="s">
        <v>14299</v>
      </c>
      <c r="O1951" s="80" t="s">
        <v>3527</v>
      </c>
      <c r="P1951" s="80" t="s">
        <v>14303</v>
      </c>
      <c r="Q1951" s="80" t="s">
        <v>14301</v>
      </c>
      <c r="R1951" s="80" t="s">
        <v>14304</v>
      </c>
      <c r="S1951" s="80" t="s">
        <v>1760</v>
      </c>
      <c r="T1951" s="80" t="s">
        <v>1757</v>
      </c>
      <c r="U1951" s="110">
        <v>5.4</v>
      </c>
      <c r="V1951" s="110">
        <v>32.4</v>
      </c>
      <c r="W1951" s="91">
        <v>1.35</v>
      </c>
      <c r="X1951" s="91">
        <v>16.2</v>
      </c>
      <c r="Y1951" s="110" t="s">
        <v>7087</v>
      </c>
      <c r="Z1951" s="110" t="s">
        <v>14529</v>
      </c>
      <c r="AB1951" s="133" t="s">
        <v>14657</v>
      </c>
      <c r="AC1951" s="133" t="s">
        <v>14657</v>
      </c>
      <c r="AD1951" s="133" t="s">
        <v>1759</v>
      </c>
      <c r="AE1951" s="79">
        <v>12</v>
      </c>
      <c r="AF1951" s="79" t="s">
        <v>11091</v>
      </c>
      <c r="AG1951" s="134">
        <v>0.625</v>
      </c>
      <c r="AH1951" s="134">
        <v>6.875</v>
      </c>
      <c r="AI1951" s="134">
        <v>6.875</v>
      </c>
      <c r="AJ1951" s="134">
        <v>0.13100000000000001</v>
      </c>
      <c r="AK1951" s="134">
        <v>7.22</v>
      </c>
      <c r="AL1951" s="134">
        <v>6.8449999999999998</v>
      </c>
      <c r="AM1951" s="134">
        <v>7.44</v>
      </c>
      <c r="AN1951" s="134">
        <v>1.782</v>
      </c>
      <c r="AO1951" s="134">
        <v>0.21299999999999999</v>
      </c>
      <c r="AP1951" s="134"/>
      <c r="AQ1951" s="134"/>
      <c r="AR1951" s="134"/>
      <c r="AS1951" s="134"/>
      <c r="AT1951" s="133" t="s">
        <v>9573</v>
      </c>
      <c r="AU1951" s="133" t="s">
        <v>1758</v>
      </c>
      <c r="AV1951" s="133" t="s">
        <v>9603</v>
      </c>
      <c r="AW1951" s="133" t="s">
        <v>9630</v>
      </c>
    </row>
    <row r="1952" spans="1:49" x14ac:dyDescent="0.25">
      <c r="A1952" s="80" t="s">
        <v>1776</v>
      </c>
      <c r="B1952" s="80" t="s">
        <v>1805</v>
      </c>
      <c r="C1952" s="80" t="s">
        <v>10211</v>
      </c>
      <c r="D1952" s="80" t="s">
        <v>10212</v>
      </c>
      <c r="E1952" s="80" t="s">
        <v>1767</v>
      </c>
      <c r="F1952" s="80" t="s">
        <v>9731</v>
      </c>
      <c r="G1952" s="80" t="s">
        <v>9668</v>
      </c>
      <c r="H1952" s="80" t="s">
        <v>9732</v>
      </c>
      <c r="I1952" s="80" t="s">
        <v>5377</v>
      </c>
      <c r="K1952" s="80" t="s">
        <v>13952</v>
      </c>
      <c r="L1952" s="80" t="s">
        <v>13444</v>
      </c>
      <c r="M1952" s="80" t="s">
        <v>13445</v>
      </c>
      <c r="N1952" s="80" t="s">
        <v>14291</v>
      </c>
      <c r="O1952" s="80" t="s">
        <v>3547</v>
      </c>
      <c r="P1952" s="80" t="s">
        <v>1</v>
      </c>
      <c r="Q1952" s="80" t="s">
        <v>5374</v>
      </c>
      <c r="R1952" s="80" t="s">
        <v>14305</v>
      </c>
      <c r="S1952" s="80" t="s">
        <v>1765</v>
      </c>
      <c r="T1952" s="80" t="s">
        <v>1757</v>
      </c>
      <c r="U1952" s="110">
        <v>6.2</v>
      </c>
      <c r="V1952" s="110">
        <v>37.200000000000003</v>
      </c>
      <c r="W1952" s="91">
        <v>1.55</v>
      </c>
      <c r="X1952" s="91">
        <v>18.600000000000001</v>
      </c>
      <c r="Y1952" s="110" t="s">
        <v>7087</v>
      </c>
      <c r="Z1952" s="110" t="s">
        <v>1</v>
      </c>
      <c r="AB1952" s="133" t="s">
        <v>14658</v>
      </c>
      <c r="AC1952" s="133" t="s">
        <v>14658</v>
      </c>
      <c r="AD1952" s="133" t="s">
        <v>1759</v>
      </c>
      <c r="AE1952" s="79">
        <v>12</v>
      </c>
      <c r="AF1952" s="79" t="s">
        <v>11113</v>
      </c>
      <c r="AG1952" s="134">
        <v>0.625</v>
      </c>
      <c r="AH1952" s="134">
        <v>6.5</v>
      </c>
      <c r="AI1952" s="134">
        <v>6.5</v>
      </c>
      <c r="AJ1952" s="134">
        <v>0.13900000000000001</v>
      </c>
      <c r="AK1952" s="134">
        <v>10.845000000000001</v>
      </c>
      <c r="AL1952" s="134">
        <v>6.8449999999999998</v>
      </c>
      <c r="AM1952" s="134">
        <v>6.8150000000000004</v>
      </c>
      <c r="AN1952" s="134">
        <v>1.9610000000000001</v>
      </c>
      <c r="AO1952" s="134">
        <v>0.29299999999999998</v>
      </c>
      <c r="AP1952" s="134">
        <v>5.5E-2</v>
      </c>
      <c r="AQ1952" s="134">
        <v>12.875</v>
      </c>
      <c r="AR1952" s="134">
        <v>12.75</v>
      </c>
      <c r="AS1952" s="134">
        <v>8.9999999999999993E-3</v>
      </c>
      <c r="AT1952" s="133" t="s">
        <v>1761</v>
      </c>
      <c r="AU1952" s="133" t="s">
        <v>7077</v>
      </c>
      <c r="AV1952" s="133" t="s">
        <v>9601</v>
      </c>
      <c r="AW1952" s="133" t="s">
        <v>9630</v>
      </c>
    </row>
    <row r="1953" spans="1:49" x14ac:dyDescent="0.25">
      <c r="A1953" s="80" t="s">
        <v>1779</v>
      </c>
      <c r="B1953" s="80" t="s">
        <v>14301</v>
      </c>
      <c r="C1953" s="80" t="s">
        <v>10826</v>
      </c>
      <c r="D1953" s="80" t="s">
        <v>10827</v>
      </c>
      <c r="E1953" s="80" t="s">
        <v>1818</v>
      </c>
      <c r="F1953" s="80" t="s">
        <v>10828</v>
      </c>
      <c r="G1953" s="80" t="s">
        <v>9668</v>
      </c>
      <c r="H1953" s="80" t="s">
        <v>9732</v>
      </c>
      <c r="I1953" s="80" t="s">
        <v>1817</v>
      </c>
      <c r="K1953" s="80" t="s">
        <v>14298</v>
      </c>
      <c r="L1953" s="80" t="s">
        <v>13446</v>
      </c>
      <c r="M1953" s="80" t="s">
        <v>13447</v>
      </c>
      <c r="N1953" s="80" t="s">
        <v>14299</v>
      </c>
      <c r="O1953" s="80" t="s">
        <v>3547</v>
      </c>
      <c r="P1953" s="80" t="s">
        <v>14306</v>
      </c>
      <c r="Q1953" s="80" t="s">
        <v>14301</v>
      </c>
      <c r="R1953" s="80" t="s">
        <v>14307</v>
      </c>
      <c r="S1953" s="80" t="s">
        <v>1765</v>
      </c>
      <c r="T1953" s="80" t="s">
        <v>1757</v>
      </c>
      <c r="U1953" s="110">
        <v>6.5</v>
      </c>
      <c r="V1953" s="110">
        <v>39</v>
      </c>
      <c r="W1953" s="91">
        <v>1.63</v>
      </c>
      <c r="X1953" s="91">
        <v>19.559999999999999</v>
      </c>
      <c r="Y1953" s="110" t="s">
        <v>7087</v>
      </c>
      <c r="Z1953" s="110" t="s">
        <v>14529</v>
      </c>
      <c r="AB1953" s="133" t="s">
        <v>14659</v>
      </c>
      <c r="AC1953" s="133" t="s">
        <v>14659</v>
      </c>
      <c r="AD1953" s="133" t="s">
        <v>1759</v>
      </c>
      <c r="AE1953" s="79">
        <v>12</v>
      </c>
      <c r="AF1953" s="79" t="s">
        <v>11113</v>
      </c>
      <c r="AG1953" s="134">
        <v>0.625</v>
      </c>
      <c r="AH1953" s="134">
        <v>6.5</v>
      </c>
      <c r="AI1953" s="134">
        <v>6.5</v>
      </c>
      <c r="AJ1953" s="134">
        <v>0.13900000000000001</v>
      </c>
      <c r="AK1953" s="134">
        <v>10.845000000000001</v>
      </c>
      <c r="AL1953" s="134">
        <v>6.8449999999999998</v>
      </c>
      <c r="AM1953" s="134">
        <v>6.8150000000000004</v>
      </c>
      <c r="AN1953" s="134">
        <v>1.9610000000000001</v>
      </c>
      <c r="AO1953" s="134">
        <v>0.29299999999999998</v>
      </c>
      <c r="AP1953" s="134">
        <v>5.5E-2</v>
      </c>
      <c r="AQ1953" s="134">
        <v>12.875</v>
      </c>
      <c r="AR1953" s="134">
        <v>12.75</v>
      </c>
      <c r="AS1953" s="134">
        <v>8.9999999999999993E-3</v>
      </c>
      <c r="AT1953" s="133" t="s">
        <v>1761</v>
      </c>
      <c r="AU1953" s="133" t="s">
        <v>7077</v>
      </c>
      <c r="AV1953" s="133" t="s">
        <v>9601</v>
      </c>
      <c r="AW1953" s="133" t="s">
        <v>9630</v>
      </c>
    </row>
    <row r="1954" spans="1:49" x14ac:dyDescent="0.25">
      <c r="A1954" s="80" t="s">
        <v>1776</v>
      </c>
      <c r="B1954" s="80" t="s">
        <v>1805</v>
      </c>
      <c r="C1954" s="80" t="s">
        <v>10213</v>
      </c>
      <c r="D1954" s="80" t="s">
        <v>10214</v>
      </c>
      <c r="E1954" s="80" t="s">
        <v>1767</v>
      </c>
      <c r="F1954" s="80" t="s">
        <v>9694</v>
      </c>
      <c r="G1954" s="80" t="s">
        <v>9695</v>
      </c>
      <c r="H1954" s="80" t="s">
        <v>9696</v>
      </c>
      <c r="I1954" s="80" t="s">
        <v>5377</v>
      </c>
      <c r="K1954" s="80" t="s">
        <v>13952</v>
      </c>
      <c r="L1954" s="80" t="s">
        <v>13448</v>
      </c>
      <c r="M1954" s="80" t="s">
        <v>13449</v>
      </c>
      <c r="N1954" s="80" t="s">
        <v>14291</v>
      </c>
      <c r="O1954" s="80" t="s">
        <v>3527</v>
      </c>
      <c r="P1954" s="80" t="s">
        <v>1</v>
      </c>
      <c r="Q1954" s="80" t="s">
        <v>5374</v>
      </c>
      <c r="R1954" s="80" t="s">
        <v>14308</v>
      </c>
      <c r="S1954" s="80" t="s">
        <v>1760</v>
      </c>
      <c r="T1954" s="80" t="s">
        <v>1757</v>
      </c>
      <c r="U1954" s="110">
        <v>5</v>
      </c>
      <c r="V1954" s="110">
        <v>30</v>
      </c>
      <c r="W1954" s="91">
        <v>1.25</v>
      </c>
      <c r="X1954" s="91">
        <v>15</v>
      </c>
      <c r="Y1954" s="110" t="s">
        <v>7087</v>
      </c>
      <c r="Z1954" s="110" t="s">
        <v>1</v>
      </c>
      <c r="AB1954" s="133" t="s">
        <v>14660</v>
      </c>
      <c r="AC1954" s="133" t="s">
        <v>14660</v>
      </c>
      <c r="AD1954" s="133" t="s">
        <v>1759</v>
      </c>
      <c r="AE1954" s="79">
        <v>12</v>
      </c>
      <c r="AF1954" s="79" t="s">
        <v>11091</v>
      </c>
      <c r="AG1954" s="134">
        <v>0.625</v>
      </c>
      <c r="AH1954" s="134">
        <v>6.875</v>
      </c>
      <c r="AI1954" s="134">
        <v>6.875</v>
      </c>
      <c r="AJ1954" s="134">
        <v>0.13100000000000001</v>
      </c>
      <c r="AK1954" s="134">
        <v>7.22</v>
      </c>
      <c r="AL1954" s="134">
        <v>6.8449999999999998</v>
      </c>
      <c r="AM1954" s="134">
        <v>7.44</v>
      </c>
      <c r="AN1954" s="134">
        <v>1.782</v>
      </c>
      <c r="AO1954" s="134">
        <v>0.21299999999999999</v>
      </c>
      <c r="AP1954" s="134">
        <v>0.5</v>
      </c>
      <c r="AQ1954" s="134">
        <v>6.75</v>
      </c>
      <c r="AR1954" s="134">
        <v>6.75</v>
      </c>
      <c r="AS1954" s="134">
        <v>1.6E-2</v>
      </c>
      <c r="AT1954" s="133" t="s">
        <v>9573</v>
      </c>
      <c r="AU1954" s="133" t="s">
        <v>1758</v>
      </c>
      <c r="AV1954" s="133" t="s">
        <v>9603</v>
      </c>
      <c r="AW1954" s="133" t="s">
        <v>9630</v>
      </c>
    </row>
    <row r="1955" spans="1:49" x14ac:dyDescent="0.25">
      <c r="A1955" s="80" t="s">
        <v>1779</v>
      </c>
      <c r="B1955" s="80" t="s">
        <v>14301</v>
      </c>
      <c r="C1955" s="80" t="s">
        <v>10832</v>
      </c>
      <c r="D1955" s="80" t="s">
        <v>10833</v>
      </c>
      <c r="E1955" s="80" t="s">
        <v>1818</v>
      </c>
      <c r="F1955" s="80" t="s">
        <v>10834</v>
      </c>
      <c r="G1955" s="80" t="s">
        <v>9744</v>
      </c>
      <c r="H1955" s="80" t="s">
        <v>9732</v>
      </c>
      <c r="I1955" s="80" t="s">
        <v>1817</v>
      </c>
      <c r="K1955" s="80" t="s">
        <v>14298</v>
      </c>
      <c r="L1955" s="80" t="s">
        <v>13450</v>
      </c>
      <c r="M1955" s="80" t="s">
        <v>13451</v>
      </c>
      <c r="N1955" s="80" t="s">
        <v>14299</v>
      </c>
      <c r="O1955" s="80" t="s">
        <v>3537</v>
      </c>
      <c r="P1955" s="80" t="s">
        <v>14309</v>
      </c>
      <c r="Q1955" s="80" t="s">
        <v>14301</v>
      </c>
      <c r="R1955" s="80" t="s">
        <v>14310</v>
      </c>
      <c r="S1955" s="80" t="s">
        <v>1765</v>
      </c>
      <c r="T1955" s="80" t="s">
        <v>1757</v>
      </c>
      <c r="U1955" s="110">
        <v>5.4</v>
      </c>
      <c r="V1955" s="110">
        <v>32.4</v>
      </c>
      <c r="W1955" s="91">
        <v>1.35</v>
      </c>
      <c r="X1955" s="91">
        <v>16.2</v>
      </c>
      <c r="Y1955" s="110" t="s">
        <v>7087</v>
      </c>
      <c r="Z1955" s="110" t="s">
        <v>14529</v>
      </c>
      <c r="AB1955" s="133" t="s">
        <v>14661</v>
      </c>
      <c r="AC1955" s="133" t="s">
        <v>14661</v>
      </c>
      <c r="AD1955" s="133" t="s">
        <v>1759</v>
      </c>
      <c r="AE1955" s="79">
        <v>12</v>
      </c>
      <c r="AF1955" s="79" t="s">
        <v>11127</v>
      </c>
      <c r="AG1955" s="134">
        <v>0.625</v>
      </c>
      <c r="AH1955" s="134">
        <v>5</v>
      </c>
      <c r="AI1955" s="134">
        <v>5</v>
      </c>
      <c r="AJ1955" s="134">
        <v>0.09</v>
      </c>
      <c r="AK1955" s="134">
        <v>10.125</v>
      </c>
      <c r="AL1955" s="134">
        <v>5.375</v>
      </c>
      <c r="AM1955" s="134">
        <v>5.5</v>
      </c>
      <c r="AN1955" s="134">
        <v>1.25</v>
      </c>
      <c r="AO1955" s="134">
        <v>0.17299999999999999</v>
      </c>
      <c r="AP1955" s="134">
        <v>5.5E-2</v>
      </c>
      <c r="AQ1955" s="134">
        <v>10</v>
      </c>
      <c r="AR1955" s="134">
        <v>10</v>
      </c>
      <c r="AS1955" s="134">
        <v>6.0000000000000001E-3</v>
      </c>
      <c r="AT1955" s="133" t="s">
        <v>1768</v>
      </c>
      <c r="AU1955" s="133" t="s">
        <v>1760</v>
      </c>
      <c r="AV1955" s="133" t="s">
        <v>9601</v>
      </c>
      <c r="AW1955" s="133" t="s">
        <v>9630</v>
      </c>
    </row>
    <row r="1956" spans="1:49" x14ac:dyDescent="0.25">
      <c r="A1956" s="80" t="s">
        <v>1776</v>
      </c>
      <c r="B1956" s="80" t="s">
        <v>1805</v>
      </c>
      <c r="C1956" s="80" t="s">
        <v>10578</v>
      </c>
      <c r="D1956" s="80" t="s">
        <v>10579</v>
      </c>
      <c r="E1956" s="80" t="s">
        <v>1767</v>
      </c>
      <c r="F1956" s="80" t="s">
        <v>9920</v>
      </c>
      <c r="G1956" s="80" t="s">
        <v>9677</v>
      </c>
      <c r="H1956" s="80" t="s">
        <v>9921</v>
      </c>
      <c r="I1956" s="80" t="s">
        <v>5377</v>
      </c>
      <c r="K1956" s="80" t="s">
        <v>13952</v>
      </c>
      <c r="L1956" s="80" t="s">
        <v>13452</v>
      </c>
      <c r="M1956" s="80" t="s">
        <v>13453</v>
      </c>
      <c r="N1956" s="80" t="s">
        <v>14291</v>
      </c>
      <c r="O1956" s="80" t="s">
        <v>3523</v>
      </c>
      <c r="P1956" s="80" t="s">
        <v>1</v>
      </c>
      <c r="Q1956" s="80" t="s">
        <v>5374</v>
      </c>
      <c r="R1956" s="80" t="s">
        <v>14311</v>
      </c>
      <c r="S1956" s="80" t="s">
        <v>1760</v>
      </c>
      <c r="T1956" s="80" t="s">
        <v>1757</v>
      </c>
      <c r="U1956" s="110">
        <v>6.2</v>
      </c>
      <c r="V1956" s="110">
        <v>37.200000000000003</v>
      </c>
      <c r="W1956" s="91">
        <v>1.55</v>
      </c>
      <c r="X1956" s="91">
        <v>18.600000000000001</v>
      </c>
      <c r="Y1956" s="110" t="s">
        <v>7087</v>
      </c>
      <c r="Z1956" s="110" t="s">
        <v>1</v>
      </c>
      <c r="AB1956" s="133" t="s">
        <v>14662</v>
      </c>
      <c r="AC1956" s="133" t="s">
        <v>14662</v>
      </c>
      <c r="AD1956" s="133" t="s">
        <v>1759</v>
      </c>
      <c r="AE1956" s="79">
        <v>12</v>
      </c>
      <c r="AF1956" s="79" t="s">
        <v>11145</v>
      </c>
      <c r="AG1956" s="134">
        <v>0.75</v>
      </c>
      <c r="AH1956" s="134">
        <v>8.875</v>
      </c>
      <c r="AI1956" s="134">
        <v>8.875</v>
      </c>
      <c r="AJ1956" s="134">
        <v>0.22500000000000001</v>
      </c>
      <c r="AK1956" s="134">
        <v>9.2200000000000006</v>
      </c>
      <c r="AL1956" s="134">
        <v>7.97</v>
      </c>
      <c r="AM1956" s="134">
        <v>9.44</v>
      </c>
      <c r="AN1956" s="134">
        <v>3.1</v>
      </c>
      <c r="AO1956" s="134">
        <v>0.40100000000000002</v>
      </c>
      <c r="AP1956" s="134">
        <v>0.5</v>
      </c>
      <c r="AQ1956" s="134">
        <v>8.75</v>
      </c>
      <c r="AR1956" s="134">
        <v>8.75</v>
      </c>
      <c r="AS1956" s="134">
        <v>0.03</v>
      </c>
      <c r="AT1956" s="133" t="s">
        <v>1761</v>
      </c>
      <c r="AU1956" s="133" t="s">
        <v>7065</v>
      </c>
      <c r="AV1956" s="133" t="s">
        <v>9603</v>
      </c>
      <c r="AW1956" s="133" t="s">
        <v>9630</v>
      </c>
    </row>
    <row r="1957" spans="1:49" x14ac:dyDescent="0.25">
      <c r="A1957" s="80" t="s">
        <v>1776</v>
      </c>
      <c r="B1957" s="80" t="s">
        <v>1805</v>
      </c>
      <c r="C1957" s="80" t="s">
        <v>10536</v>
      </c>
      <c r="D1957" s="80" t="s">
        <v>10537</v>
      </c>
      <c r="E1957" s="80" t="s">
        <v>1767</v>
      </c>
      <c r="F1957" s="80" t="s">
        <v>10538</v>
      </c>
      <c r="G1957" s="80" t="s">
        <v>9785</v>
      </c>
      <c r="H1957" s="80" t="s">
        <v>10539</v>
      </c>
      <c r="I1957" s="80" t="s">
        <v>5377</v>
      </c>
      <c r="K1957" s="80" t="s">
        <v>13952</v>
      </c>
      <c r="L1957" s="80" t="s">
        <v>13454</v>
      </c>
      <c r="M1957" s="80" t="s">
        <v>13455</v>
      </c>
      <c r="N1957" s="80" t="s">
        <v>14312</v>
      </c>
      <c r="O1957" s="80" t="s">
        <v>3822</v>
      </c>
      <c r="P1957" s="80" t="s">
        <v>1</v>
      </c>
      <c r="Q1957" s="80" t="s">
        <v>5374</v>
      </c>
      <c r="R1957" s="80" t="s">
        <v>14313</v>
      </c>
      <c r="S1957" s="80" t="s">
        <v>1759</v>
      </c>
      <c r="T1957" s="80" t="s">
        <v>1759</v>
      </c>
      <c r="U1957" s="110">
        <v>423.9</v>
      </c>
      <c r="V1957" s="110">
        <v>211.95</v>
      </c>
      <c r="W1957" s="91">
        <v>105.98</v>
      </c>
      <c r="X1957" s="91">
        <v>105.98</v>
      </c>
      <c r="Y1957" s="110" t="s">
        <v>7087</v>
      </c>
      <c r="Z1957" s="110" t="s">
        <v>1</v>
      </c>
      <c r="AB1957" s="133" t="s">
        <v>14663</v>
      </c>
      <c r="AC1957" s="133" t="s">
        <v>14663</v>
      </c>
      <c r="AD1957" s="133" t="s">
        <v>1759</v>
      </c>
      <c r="AE1957" s="79">
        <v>1</v>
      </c>
      <c r="AF1957" s="79" t="s">
        <v>15798</v>
      </c>
      <c r="AG1957" s="134"/>
      <c r="AH1957" s="134"/>
      <c r="AI1957" s="134"/>
      <c r="AJ1957" s="134"/>
      <c r="AK1957" s="134">
        <v>24.562999999999999</v>
      </c>
      <c r="AL1957" s="134">
        <v>15.563000000000001</v>
      </c>
      <c r="AM1957" s="134">
        <v>9.625</v>
      </c>
      <c r="AN1957" s="134">
        <v>13.44</v>
      </c>
      <c r="AO1957" s="134">
        <v>2.129</v>
      </c>
      <c r="AP1957" s="134"/>
      <c r="AQ1957" s="134"/>
      <c r="AR1957" s="134"/>
      <c r="AS1957" s="134"/>
      <c r="AT1957" s="133" t="s">
        <v>7065</v>
      </c>
      <c r="AU1957" s="133" t="s">
        <v>7065</v>
      </c>
      <c r="AV1957" s="133" t="s">
        <v>9603</v>
      </c>
      <c r="AW1957" s="133" t="s">
        <v>9630</v>
      </c>
    </row>
    <row r="1958" spans="1:49" x14ac:dyDescent="0.25">
      <c r="A1958" s="80" t="s">
        <v>1776</v>
      </c>
      <c r="B1958" s="80" t="s">
        <v>1802</v>
      </c>
      <c r="C1958" s="80" t="s">
        <v>10536</v>
      </c>
      <c r="D1958" s="80" t="s">
        <v>10537</v>
      </c>
      <c r="E1958" s="80" t="s">
        <v>1767</v>
      </c>
      <c r="F1958" s="80" t="s">
        <v>10538</v>
      </c>
      <c r="G1958" s="80" t="s">
        <v>9785</v>
      </c>
      <c r="H1958" s="80" t="s">
        <v>10539</v>
      </c>
      <c r="I1958" s="80" t="s">
        <v>5377</v>
      </c>
      <c r="K1958" s="80" t="s">
        <v>13952</v>
      </c>
      <c r="L1958" s="80" t="s">
        <v>13456</v>
      </c>
      <c r="M1958" s="80" t="s">
        <v>13457</v>
      </c>
      <c r="N1958" s="80" t="s">
        <v>14314</v>
      </c>
      <c r="O1958" s="80" t="s">
        <v>3822</v>
      </c>
      <c r="P1958" s="80" t="s">
        <v>1</v>
      </c>
      <c r="Q1958" s="80" t="s">
        <v>5374</v>
      </c>
      <c r="R1958" s="80" t="s">
        <v>14315</v>
      </c>
      <c r="S1958" s="80" t="s">
        <v>1759</v>
      </c>
      <c r="T1958" s="80" t="s">
        <v>1759</v>
      </c>
      <c r="U1958" s="110">
        <v>423.9</v>
      </c>
      <c r="V1958" s="110">
        <v>211.95</v>
      </c>
      <c r="W1958" s="91">
        <v>105.98</v>
      </c>
      <c r="X1958" s="91">
        <v>105.98</v>
      </c>
      <c r="Y1958" s="110" t="s">
        <v>7087</v>
      </c>
      <c r="Z1958" s="110" t="s">
        <v>1</v>
      </c>
      <c r="AB1958" s="133" t="s">
        <v>14664</v>
      </c>
      <c r="AC1958" s="133" t="s">
        <v>14664</v>
      </c>
      <c r="AD1958" s="133" t="s">
        <v>1759</v>
      </c>
      <c r="AE1958" s="79">
        <v>1</v>
      </c>
      <c r="AF1958" s="79" t="s">
        <v>15798</v>
      </c>
      <c r="AG1958" s="134"/>
      <c r="AH1958" s="134"/>
      <c r="AI1958" s="134"/>
      <c r="AJ1958" s="134"/>
      <c r="AK1958" s="134">
        <v>24.562999999999999</v>
      </c>
      <c r="AL1958" s="134">
        <v>15.563000000000001</v>
      </c>
      <c r="AM1958" s="134">
        <v>9.625</v>
      </c>
      <c r="AN1958" s="134">
        <v>13.44</v>
      </c>
      <c r="AO1958" s="134">
        <v>2.129</v>
      </c>
      <c r="AP1958" s="134"/>
      <c r="AQ1958" s="134"/>
      <c r="AR1958" s="134"/>
      <c r="AS1958" s="134"/>
      <c r="AT1958" s="133" t="s">
        <v>7065</v>
      </c>
      <c r="AU1958" s="133" t="s">
        <v>7065</v>
      </c>
      <c r="AV1958" s="133" t="s">
        <v>9603</v>
      </c>
      <c r="AW1958" s="133" t="s">
        <v>9630</v>
      </c>
    </row>
    <row r="1959" spans="1:49" x14ac:dyDescent="0.25">
      <c r="A1959" s="80" t="s">
        <v>1776</v>
      </c>
      <c r="B1959" s="80" t="s">
        <v>1805</v>
      </c>
      <c r="C1959" s="80" t="s">
        <v>10536</v>
      </c>
      <c r="D1959" s="80" t="s">
        <v>10537</v>
      </c>
      <c r="E1959" s="80" t="s">
        <v>1767</v>
      </c>
      <c r="F1959" s="80" t="s">
        <v>10538</v>
      </c>
      <c r="G1959" s="80" t="s">
        <v>9785</v>
      </c>
      <c r="H1959" s="80" t="s">
        <v>10539</v>
      </c>
      <c r="I1959" s="80" t="s">
        <v>5377</v>
      </c>
      <c r="K1959" s="80" t="s">
        <v>13952</v>
      </c>
      <c r="L1959" s="80" t="s">
        <v>13458</v>
      </c>
      <c r="M1959" s="80" t="s">
        <v>13459</v>
      </c>
      <c r="N1959" s="80" t="s">
        <v>14312</v>
      </c>
      <c r="O1959" s="80" t="s">
        <v>3822</v>
      </c>
      <c r="P1959" s="80" t="s">
        <v>1</v>
      </c>
      <c r="Q1959" s="80" t="s">
        <v>5374</v>
      </c>
      <c r="R1959" s="80" t="s">
        <v>14316</v>
      </c>
      <c r="S1959" s="80" t="s">
        <v>1759</v>
      </c>
      <c r="T1959" s="80" t="s">
        <v>1759</v>
      </c>
      <c r="U1959" s="110">
        <v>419.8</v>
      </c>
      <c r="V1959" s="110">
        <v>209.9</v>
      </c>
      <c r="W1959" s="91">
        <v>105.98</v>
      </c>
      <c r="X1959" s="91">
        <v>105.98</v>
      </c>
      <c r="Y1959" s="110" t="s">
        <v>7087</v>
      </c>
      <c r="Z1959" s="110" t="s">
        <v>1</v>
      </c>
      <c r="AB1959" s="133" t="s">
        <v>14665</v>
      </c>
      <c r="AC1959" s="133" t="s">
        <v>14665</v>
      </c>
      <c r="AD1959" s="133" t="s">
        <v>1759</v>
      </c>
      <c r="AE1959" s="79">
        <v>1</v>
      </c>
      <c r="AF1959" s="79" t="s">
        <v>15798</v>
      </c>
      <c r="AG1959" s="134"/>
      <c r="AH1959" s="134"/>
      <c r="AI1959" s="134"/>
      <c r="AJ1959" s="134"/>
      <c r="AK1959" s="134">
        <v>24.562999999999999</v>
      </c>
      <c r="AL1959" s="134">
        <v>15.563000000000001</v>
      </c>
      <c r="AM1959" s="134">
        <v>9.625</v>
      </c>
      <c r="AN1959" s="134">
        <v>7.17</v>
      </c>
      <c r="AO1959" s="134">
        <v>2.129</v>
      </c>
      <c r="AP1959" s="134"/>
      <c r="AQ1959" s="134"/>
      <c r="AR1959" s="134"/>
      <c r="AS1959" s="134"/>
      <c r="AT1959" s="133" t="s">
        <v>7065</v>
      </c>
      <c r="AU1959" s="133" t="s">
        <v>7065</v>
      </c>
      <c r="AV1959" s="133" t="s">
        <v>9603</v>
      </c>
      <c r="AW1959" s="133" t="s">
        <v>9630</v>
      </c>
    </row>
    <row r="1960" spans="1:49" x14ac:dyDescent="0.25">
      <c r="A1960" s="80" t="s">
        <v>1776</v>
      </c>
      <c r="B1960" s="80" t="s">
        <v>1802</v>
      </c>
      <c r="C1960" s="80" t="s">
        <v>10540</v>
      </c>
      <c r="D1960" s="80" t="s">
        <v>10541</v>
      </c>
      <c r="E1960" s="80" t="s">
        <v>1767</v>
      </c>
      <c r="F1960" s="80" t="s">
        <v>10542</v>
      </c>
      <c r="G1960" s="80" t="s">
        <v>9785</v>
      </c>
      <c r="H1960" s="80" t="s">
        <v>10543</v>
      </c>
      <c r="I1960" s="80" t="s">
        <v>5377</v>
      </c>
      <c r="K1960" s="80" t="s">
        <v>13952</v>
      </c>
      <c r="L1960" s="80" t="s">
        <v>13460</v>
      </c>
      <c r="M1960" s="80" t="s">
        <v>13461</v>
      </c>
      <c r="N1960" s="80" t="s">
        <v>14314</v>
      </c>
      <c r="O1960" s="80" t="s">
        <v>3825</v>
      </c>
      <c r="P1960" s="80" t="s">
        <v>1</v>
      </c>
      <c r="Q1960" s="80" t="s">
        <v>5374</v>
      </c>
      <c r="R1960" s="80" t="s">
        <v>14317</v>
      </c>
      <c r="S1960" s="80" t="s">
        <v>1759</v>
      </c>
      <c r="T1960" s="80" t="s">
        <v>1759</v>
      </c>
      <c r="U1960" s="110">
        <v>800.25</v>
      </c>
      <c r="V1960" s="110">
        <v>400.125</v>
      </c>
      <c r="W1960" s="91">
        <v>200.0625</v>
      </c>
      <c r="X1960" s="91">
        <v>200.0625</v>
      </c>
      <c r="Y1960" s="110" t="s">
        <v>7087</v>
      </c>
      <c r="Z1960" s="110" t="s">
        <v>1</v>
      </c>
      <c r="AB1960" s="133" t="s">
        <v>14666</v>
      </c>
      <c r="AC1960" s="133" t="s">
        <v>14666</v>
      </c>
      <c r="AD1960" s="133" t="s">
        <v>1759</v>
      </c>
      <c r="AE1960" s="79">
        <v>1</v>
      </c>
      <c r="AF1960" s="79" t="s">
        <v>15798</v>
      </c>
      <c r="AG1960" s="134"/>
      <c r="AH1960" s="134"/>
      <c r="AI1960" s="134"/>
      <c r="AJ1960" s="134"/>
      <c r="AK1960" s="134">
        <v>48.314999999999998</v>
      </c>
      <c r="AL1960" s="134">
        <v>16.22</v>
      </c>
      <c r="AM1960" s="134">
        <v>9.5950000000000006</v>
      </c>
      <c r="AN1960" s="134">
        <v>27.15</v>
      </c>
      <c r="AO1960" s="134">
        <v>4.351</v>
      </c>
      <c r="AP1960" s="134"/>
      <c r="AQ1960" s="134"/>
      <c r="AR1960" s="134"/>
      <c r="AS1960" s="134"/>
      <c r="AT1960" s="133" t="s">
        <v>1764</v>
      </c>
      <c r="AU1960" s="133" t="s">
        <v>1769</v>
      </c>
      <c r="AV1960" s="133" t="s">
        <v>9603</v>
      </c>
      <c r="AW1960" s="133" t="s">
        <v>9630</v>
      </c>
    </row>
    <row r="1961" spans="1:49" x14ac:dyDescent="0.25">
      <c r="A1961" s="80" t="s">
        <v>1776</v>
      </c>
      <c r="B1961" s="80" t="s">
        <v>1805</v>
      </c>
      <c r="C1961" s="80" t="s">
        <v>10540</v>
      </c>
      <c r="D1961" s="80" t="s">
        <v>10541</v>
      </c>
      <c r="E1961" s="80" t="s">
        <v>1767</v>
      </c>
      <c r="F1961" s="80" t="s">
        <v>10542</v>
      </c>
      <c r="G1961" s="80" t="s">
        <v>9785</v>
      </c>
      <c r="H1961" s="80" t="s">
        <v>10543</v>
      </c>
      <c r="I1961" s="80" t="s">
        <v>5377</v>
      </c>
      <c r="K1961" s="80" t="s">
        <v>13952</v>
      </c>
      <c r="L1961" s="80" t="s">
        <v>13462</v>
      </c>
      <c r="M1961" s="80" t="s">
        <v>13463</v>
      </c>
      <c r="N1961" s="80" t="s">
        <v>14312</v>
      </c>
      <c r="O1961" s="80" t="s">
        <v>3825</v>
      </c>
      <c r="P1961" s="80" t="s">
        <v>1</v>
      </c>
      <c r="Q1961" s="80" t="s">
        <v>5374</v>
      </c>
      <c r="R1961" s="80" t="s">
        <v>14318</v>
      </c>
      <c r="S1961" s="80" t="s">
        <v>1759</v>
      </c>
      <c r="T1961" s="80" t="s">
        <v>1759</v>
      </c>
      <c r="U1961" s="110">
        <v>800.25</v>
      </c>
      <c r="V1961" s="110">
        <v>400.125</v>
      </c>
      <c r="W1961" s="91">
        <v>200.0625</v>
      </c>
      <c r="X1961" s="91">
        <v>200.0625</v>
      </c>
      <c r="Y1961" s="110" t="s">
        <v>7087</v>
      </c>
      <c r="Z1961" s="110" t="s">
        <v>1</v>
      </c>
      <c r="AB1961" s="133" t="s">
        <v>14667</v>
      </c>
      <c r="AC1961" s="133" t="s">
        <v>14667</v>
      </c>
      <c r="AD1961" s="133" t="s">
        <v>1759</v>
      </c>
      <c r="AE1961" s="79">
        <v>1</v>
      </c>
      <c r="AF1961" s="79" t="s">
        <v>15798</v>
      </c>
      <c r="AG1961" s="134"/>
      <c r="AH1961" s="134"/>
      <c r="AI1961" s="134"/>
      <c r="AJ1961" s="134"/>
      <c r="AK1961" s="134">
        <v>48.314999999999998</v>
      </c>
      <c r="AL1961" s="134">
        <v>16.22</v>
      </c>
      <c r="AM1961" s="134">
        <v>9.5950000000000006</v>
      </c>
      <c r="AN1961" s="134">
        <v>27.15</v>
      </c>
      <c r="AO1961" s="134">
        <v>4.351</v>
      </c>
      <c r="AP1961" s="134"/>
      <c r="AQ1961" s="134"/>
      <c r="AR1961" s="134"/>
      <c r="AS1961" s="134"/>
      <c r="AT1961" s="133" t="s">
        <v>1764</v>
      </c>
      <c r="AU1961" s="133" t="s">
        <v>1769</v>
      </c>
      <c r="AV1961" s="133" t="s">
        <v>9603</v>
      </c>
      <c r="AW1961" s="133" t="s">
        <v>9630</v>
      </c>
    </row>
    <row r="1962" spans="1:49" x14ac:dyDescent="0.25">
      <c r="A1962" s="80" t="s">
        <v>1776</v>
      </c>
      <c r="B1962" s="80" t="s">
        <v>1802</v>
      </c>
      <c r="C1962" s="80" t="s">
        <v>10536</v>
      </c>
      <c r="D1962" s="80" t="s">
        <v>10537</v>
      </c>
      <c r="E1962" s="80" t="s">
        <v>1767</v>
      </c>
      <c r="F1962" s="80" t="s">
        <v>10538</v>
      </c>
      <c r="G1962" s="80" t="s">
        <v>9785</v>
      </c>
      <c r="H1962" s="80" t="s">
        <v>10539</v>
      </c>
      <c r="I1962" s="80" t="s">
        <v>5377</v>
      </c>
      <c r="K1962" s="80" t="s">
        <v>13952</v>
      </c>
      <c r="L1962" s="80" t="s">
        <v>13464</v>
      </c>
      <c r="M1962" s="80" t="s">
        <v>13465</v>
      </c>
      <c r="N1962" s="80" t="s">
        <v>14314</v>
      </c>
      <c r="O1962" s="80" t="s">
        <v>3822</v>
      </c>
      <c r="P1962" s="80" t="s">
        <v>1</v>
      </c>
      <c r="Q1962" s="80" t="s">
        <v>5374</v>
      </c>
      <c r="R1962" s="80" t="s">
        <v>14319</v>
      </c>
      <c r="S1962" s="80" t="s">
        <v>1759</v>
      </c>
      <c r="T1962" s="80" t="s">
        <v>1759</v>
      </c>
      <c r="U1962" s="110">
        <v>423.9</v>
      </c>
      <c r="V1962" s="110">
        <v>211.95</v>
      </c>
      <c r="W1962" s="91">
        <v>105.98</v>
      </c>
      <c r="X1962" s="91">
        <v>105.98</v>
      </c>
      <c r="Y1962" s="110" t="s">
        <v>7087</v>
      </c>
      <c r="Z1962" s="110" t="s">
        <v>1</v>
      </c>
      <c r="AB1962" s="133" t="s">
        <v>14668</v>
      </c>
      <c r="AC1962" s="133" t="s">
        <v>14668</v>
      </c>
      <c r="AD1962" s="133" t="s">
        <v>1759</v>
      </c>
      <c r="AE1962" s="79">
        <v>1</v>
      </c>
      <c r="AF1962" s="79" t="s">
        <v>15798</v>
      </c>
      <c r="AG1962" s="134"/>
      <c r="AH1962" s="134"/>
      <c r="AI1962" s="134"/>
      <c r="AJ1962" s="134"/>
      <c r="AK1962" s="134">
        <v>24.562999999999999</v>
      </c>
      <c r="AL1962" s="134">
        <v>15.563000000000001</v>
      </c>
      <c r="AM1962" s="134">
        <v>9.625</v>
      </c>
      <c r="AN1962" s="134">
        <v>8.59</v>
      </c>
      <c r="AO1962" s="134">
        <v>2.129</v>
      </c>
      <c r="AP1962" s="134"/>
      <c r="AQ1962" s="134"/>
      <c r="AR1962" s="134"/>
      <c r="AS1962" s="134"/>
      <c r="AT1962" s="133" t="s">
        <v>7065</v>
      </c>
      <c r="AU1962" s="133" t="s">
        <v>7065</v>
      </c>
      <c r="AV1962" s="133" t="s">
        <v>9603</v>
      </c>
      <c r="AW1962" s="133" t="s">
        <v>9630</v>
      </c>
    </row>
    <row r="1963" spans="1:49" x14ac:dyDescent="0.25">
      <c r="A1963" s="80" t="s">
        <v>1776</v>
      </c>
      <c r="B1963" s="80" t="s">
        <v>1805</v>
      </c>
      <c r="C1963" s="80" t="s">
        <v>14859</v>
      </c>
      <c r="D1963" s="80" t="s">
        <v>14860</v>
      </c>
      <c r="E1963" s="80" t="s">
        <v>1767</v>
      </c>
      <c r="F1963" s="80" t="s">
        <v>14861</v>
      </c>
      <c r="G1963" s="80" t="s">
        <v>9785</v>
      </c>
      <c r="H1963" s="80" t="s">
        <v>14862</v>
      </c>
      <c r="I1963" s="80" t="s">
        <v>5374</v>
      </c>
      <c r="K1963" s="80" t="s">
        <v>13952</v>
      </c>
      <c r="L1963" s="80" t="s">
        <v>13466</v>
      </c>
      <c r="M1963" s="80" t="s">
        <v>13467</v>
      </c>
      <c r="N1963" s="80" t="s">
        <v>14312</v>
      </c>
      <c r="O1963" s="80" t="s">
        <v>3825</v>
      </c>
      <c r="P1963" s="80" t="s">
        <v>1</v>
      </c>
      <c r="Q1963" s="80" t="s">
        <v>5374</v>
      </c>
      <c r="R1963" s="80" t="s">
        <v>14320</v>
      </c>
      <c r="S1963" s="80" t="s">
        <v>1759</v>
      </c>
      <c r="T1963" s="80" t="s">
        <v>1759</v>
      </c>
      <c r="U1963" s="110">
        <v>770.3</v>
      </c>
      <c r="V1963" s="110">
        <v>385.15</v>
      </c>
      <c r="W1963" s="91">
        <v>192.57499999999999</v>
      </c>
      <c r="X1963" s="91">
        <v>192.57499999999999</v>
      </c>
      <c r="Y1963" s="110" t="s">
        <v>7087</v>
      </c>
      <c r="Z1963" s="110" t="s">
        <v>1</v>
      </c>
      <c r="AB1963" s="133" t="s">
        <v>14669</v>
      </c>
      <c r="AC1963" s="133" t="s">
        <v>14669</v>
      </c>
      <c r="AD1963" s="133" t="s">
        <v>1759</v>
      </c>
      <c r="AE1963" s="79">
        <v>1</v>
      </c>
      <c r="AF1963" s="79" t="s">
        <v>15798</v>
      </c>
      <c r="AG1963" s="134"/>
      <c r="AH1963" s="134"/>
      <c r="AI1963" s="134"/>
      <c r="AJ1963" s="134"/>
      <c r="AK1963" s="134">
        <v>48.314999999999998</v>
      </c>
      <c r="AL1963" s="134">
        <v>16.22</v>
      </c>
      <c r="AM1963" s="134">
        <v>9.5950000000000006</v>
      </c>
      <c r="AN1963" s="134">
        <v>25.58</v>
      </c>
      <c r="AO1963" s="134">
        <v>4.351</v>
      </c>
      <c r="AP1963" s="134"/>
      <c r="AQ1963" s="134"/>
      <c r="AR1963" s="134"/>
      <c r="AS1963" s="134"/>
      <c r="AT1963" s="133" t="s">
        <v>1764</v>
      </c>
      <c r="AU1963" s="133" t="s">
        <v>1769</v>
      </c>
      <c r="AV1963" s="133" t="s">
        <v>9603</v>
      </c>
      <c r="AW1963" s="133" t="s">
        <v>9630</v>
      </c>
    </row>
    <row r="1964" spans="1:49" x14ac:dyDescent="0.25">
      <c r="A1964" s="80" t="s">
        <v>1776</v>
      </c>
      <c r="B1964" s="80" t="s">
        <v>1802</v>
      </c>
      <c r="C1964" s="80" t="s">
        <v>10540</v>
      </c>
      <c r="D1964" s="80" t="s">
        <v>10541</v>
      </c>
      <c r="E1964" s="80" t="s">
        <v>1767</v>
      </c>
      <c r="F1964" s="80" t="s">
        <v>10542</v>
      </c>
      <c r="G1964" s="80" t="s">
        <v>9785</v>
      </c>
      <c r="H1964" s="80" t="s">
        <v>10543</v>
      </c>
      <c r="I1964" s="80" t="s">
        <v>5377</v>
      </c>
      <c r="K1964" s="80" t="s">
        <v>13952</v>
      </c>
      <c r="L1964" s="80" t="s">
        <v>13468</v>
      </c>
      <c r="M1964" s="80" t="s">
        <v>13469</v>
      </c>
      <c r="N1964" s="80" t="s">
        <v>14314</v>
      </c>
      <c r="O1964" s="80" t="s">
        <v>3825</v>
      </c>
      <c r="P1964" s="80" t="s">
        <v>1</v>
      </c>
      <c r="Q1964" s="80" t="s">
        <v>5374</v>
      </c>
      <c r="R1964" s="80" t="s">
        <v>14321</v>
      </c>
      <c r="S1964" s="80" t="s">
        <v>1759</v>
      </c>
      <c r="T1964" s="80" t="s">
        <v>1759</v>
      </c>
      <c r="U1964" s="110">
        <v>800.25</v>
      </c>
      <c r="V1964" s="110">
        <v>400.125</v>
      </c>
      <c r="W1964" s="91">
        <v>200.0625</v>
      </c>
      <c r="X1964" s="91">
        <v>200.0625</v>
      </c>
      <c r="Y1964" s="110" t="s">
        <v>7087</v>
      </c>
      <c r="Z1964" s="110" t="s">
        <v>1</v>
      </c>
      <c r="AB1964" s="133" t="s">
        <v>14670</v>
      </c>
      <c r="AC1964" s="133" t="s">
        <v>14670</v>
      </c>
      <c r="AD1964" s="133" t="s">
        <v>1759</v>
      </c>
      <c r="AE1964" s="79">
        <v>1</v>
      </c>
      <c r="AF1964" s="79" t="s">
        <v>15798</v>
      </c>
      <c r="AG1964" s="134"/>
      <c r="AH1964" s="134"/>
      <c r="AI1964" s="134"/>
      <c r="AJ1964" s="134"/>
      <c r="AK1964" s="134">
        <v>48.314999999999998</v>
      </c>
      <c r="AL1964" s="134">
        <v>16.22</v>
      </c>
      <c r="AM1964" s="134">
        <v>9.5950000000000006</v>
      </c>
      <c r="AN1964" s="134">
        <v>25.58</v>
      </c>
      <c r="AO1964" s="134">
        <v>4.351</v>
      </c>
      <c r="AP1964" s="134"/>
      <c r="AQ1964" s="134"/>
      <c r="AR1964" s="134"/>
      <c r="AS1964" s="134"/>
      <c r="AT1964" s="133" t="s">
        <v>1764</v>
      </c>
      <c r="AU1964" s="133" t="s">
        <v>1769</v>
      </c>
      <c r="AV1964" s="133" t="s">
        <v>9603</v>
      </c>
      <c r="AW1964" s="133" t="s">
        <v>9630</v>
      </c>
    </row>
    <row r="1965" spans="1:49" x14ac:dyDescent="0.25">
      <c r="A1965" s="80" t="s">
        <v>1776</v>
      </c>
      <c r="B1965" s="80" t="s">
        <v>1805</v>
      </c>
      <c r="C1965" s="80" t="s">
        <v>10548</v>
      </c>
      <c r="D1965" s="80" t="s">
        <v>10549</v>
      </c>
      <c r="E1965" s="80" t="s">
        <v>1767</v>
      </c>
      <c r="F1965" s="80" t="s">
        <v>10550</v>
      </c>
      <c r="G1965" s="80" t="s">
        <v>9785</v>
      </c>
      <c r="H1965" s="80" t="s">
        <v>10551</v>
      </c>
      <c r="I1965" s="80" t="s">
        <v>5377</v>
      </c>
      <c r="K1965" s="80" t="s">
        <v>13952</v>
      </c>
      <c r="L1965" s="80" t="s">
        <v>13470</v>
      </c>
      <c r="M1965" s="80" t="s">
        <v>13471</v>
      </c>
      <c r="N1965" s="80" t="s">
        <v>14312</v>
      </c>
      <c r="O1965" s="80" t="s">
        <v>3822</v>
      </c>
      <c r="P1965" s="80" t="s">
        <v>1</v>
      </c>
      <c r="Q1965" s="80" t="s">
        <v>5374</v>
      </c>
      <c r="R1965" s="80" t="s">
        <v>14322</v>
      </c>
      <c r="S1965" s="80" t="s">
        <v>1759</v>
      </c>
      <c r="T1965" s="80" t="s">
        <v>1759</v>
      </c>
      <c r="U1965" s="110">
        <v>322</v>
      </c>
      <c r="V1965" s="110">
        <v>161</v>
      </c>
      <c r="W1965" s="91">
        <v>80.5</v>
      </c>
      <c r="X1965" s="91">
        <v>80.5</v>
      </c>
      <c r="Y1965" s="110" t="s">
        <v>7087</v>
      </c>
      <c r="Z1965" s="110" t="s">
        <v>1</v>
      </c>
      <c r="AB1965" s="133" t="s">
        <v>14671</v>
      </c>
      <c r="AC1965" s="133" t="s">
        <v>14671</v>
      </c>
      <c r="AD1965" s="133" t="s">
        <v>1759</v>
      </c>
      <c r="AE1965" s="79">
        <v>1</v>
      </c>
      <c r="AF1965" s="79" t="s">
        <v>15798</v>
      </c>
      <c r="AG1965" s="134"/>
      <c r="AH1965" s="134"/>
      <c r="AI1965" s="134"/>
      <c r="AJ1965" s="134"/>
      <c r="AK1965" s="134">
        <v>24.562999999999999</v>
      </c>
      <c r="AL1965" s="134">
        <v>15.563000000000001</v>
      </c>
      <c r="AM1965" s="134">
        <v>9.625</v>
      </c>
      <c r="AN1965" s="134">
        <v>9.6</v>
      </c>
      <c r="AO1965" s="134">
        <v>2.129</v>
      </c>
      <c r="AP1965" s="134"/>
      <c r="AQ1965" s="134"/>
      <c r="AR1965" s="134"/>
      <c r="AS1965" s="134"/>
      <c r="AT1965" s="133" t="s">
        <v>7065</v>
      </c>
      <c r="AU1965" s="133" t="s">
        <v>7065</v>
      </c>
      <c r="AV1965" s="133" t="s">
        <v>9603</v>
      </c>
      <c r="AW1965" s="133" t="s">
        <v>9630</v>
      </c>
    </row>
    <row r="1966" spans="1:49" x14ac:dyDescent="0.25">
      <c r="A1966" s="80" t="s">
        <v>1776</v>
      </c>
      <c r="B1966" s="80" t="s">
        <v>1802</v>
      </c>
      <c r="C1966" s="80" t="s">
        <v>10557</v>
      </c>
      <c r="D1966" s="80" t="s">
        <v>10558</v>
      </c>
      <c r="E1966" s="80" t="s">
        <v>1767</v>
      </c>
      <c r="F1966" s="80" t="s">
        <v>9743</v>
      </c>
      <c r="G1966" s="80" t="s">
        <v>9744</v>
      </c>
      <c r="H1966" s="80" t="s">
        <v>9732</v>
      </c>
      <c r="I1966" s="80" t="s">
        <v>5377</v>
      </c>
      <c r="K1966" s="80" t="s">
        <v>13952</v>
      </c>
      <c r="L1966" s="80" t="s">
        <v>13472</v>
      </c>
      <c r="M1966" s="80" t="s">
        <v>13473</v>
      </c>
      <c r="N1966" s="80" t="s">
        <v>14314</v>
      </c>
      <c r="O1966" s="80" t="s">
        <v>3537</v>
      </c>
      <c r="P1966" s="80" t="s">
        <v>1</v>
      </c>
      <c r="Q1966" s="80" t="s">
        <v>5374</v>
      </c>
      <c r="R1966" s="80" t="s">
        <v>14323</v>
      </c>
      <c r="S1966" s="80" t="s">
        <v>1765</v>
      </c>
      <c r="T1966" s="80" t="s">
        <v>1757</v>
      </c>
      <c r="U1966" s="110">
        <v>5.05</v>
      </c>
      <c r="V1966" s="110">
        <v>30.3</v>
      </c>
      <c r="W1966" s="91">
        <v>1.2625</v>
      </c>
      <c r="X1966" s="91">
        <v>15.15</v>
      </c>
      <c r="Y1966" s="110" t="s">
        <v>7087</v>
      </c>
      <c r="Z1966" s="110" t="s">
        <v>1</v>
      </c>
      <c r="AB1966" s="133" t="s">
        <v>14672</v>
      </c>
      <c r="AC1966" s="133" t="s">
        <v>14672</v>
      </c>
      <c r="AD1966" s="133" t="s">
        <v>1759</v>
      </c>
      <c r="AE1966" s="79">
        <v>12</v>
      </c>
      <c r="AF1966" s="79" t="s">
        <v>11127</v>
      </c>
      <c r="AG1966" s="134">
        <v>0.625</v>
      </c>
      <c r="AH1966" s="134">
        <v>5</v>
      </c>
      <c r="AI1966" s="134">
        <v>5</v>
      </c>
      <c r="AJ1966" s="134">
        <v>0.09</v>
      </c>
      <c r="AK1966" s="134">
        <v>10.125</v>
      </c>
      <c r="AL1966" s="134">
        <v>5.375</v>
      </c>
      <c r="AM1966" s="134">
        <v>5.5</v>
      </c>
      <c r="AN1966" s="134">
        <v>1.25</v>
      </c>
      <c r="AO1966" s="134">
        <v>0.17299999999999999</v>
      </c>
      <c r="AP1966" s="134">
        <v>5.5E-2</v>
      </c>
      <c r="AQ1966" s="134">
        <v>10</v>
      </c>
      <c r="AR1966" s="134">
        <v>10</v>
      </c>
      <c r="AS1966" s="134">
        <v>6.0000000000000001E-3</v>
      </c>
      <c r="AT1966" s="133" t="s">
        <v>1768</v>
      </c>
      <c r="AU1966" s="133" t="s">
        <v>1760</v>
      </c>
      <c r="AV1966" s="133" t="s">
        <v>9601</v>
      </c>
      <c r="AW1966" s="133" t="s">
        <v>9630</v>
      </c>
    </row>
    <row r="1967" spans="1:49" x14ac:dyDescent="0.25">
      <c r="A1967" s="80" t="s">
        <v>1776</v>
      </c>
      <c r="B1967" s="80" t="s">
        <v>1805</v>
      </c>
      <c r="C1967" s="80" t="s">
        <v>10557</v>
      </c>
      <c r="D1967" s="80" t="s">
        <v>10558</v>
      </c>
      <c r="E1967" s="80" t="s">
        <v>1767</v>
      </c>
      <c r="F1967" s="80" t="s">
        <v>9743</v>
      </c>
      <c r="G1967" s="80" t="s">
        <v>9744</v>
      </c>
      <c r="H1967" s="80" t="s">
        <v>9732</v>
      </c>
      <c r="I1967" s="80" t="s">
        <v>5377</v>
      </c>
      <c r="K1967" s="80" t="s">
        <v>13952</v>
      </c>
      <c r="L1967" s="80" t="s">
        <v>13474</v>
      </c>
      <c r="M1967" s="80" t="s">
        <v>13475</v>
      </c>
      <c r="N1967" s="80" t="s">
        <v>14312</v>
      </c>
      <c r="O1967" s="80" t="s">
        <v>3537</v>
      </c>
      <c r="P1967" s="80" t="s">
        <v>1</v>
      </c>
      <c r="Q1967" s="80" t="s">
        <v>5374</v>
      </c>
      <c r="R1967" s="80" t="s">
        <v>14324</v>
      </c>
      <c r="S1967" s="80" t="s">
        <v>1765</v>
      </c>
      <c r="T1967" s="80" t="s">
        <v>1757</v>
      </c>
      <c r="U1967" s="110">
        <v>5.05</v>
      </c>
      <c r="V1967" s="110">
        <v>30.3</v>
      </c>
      <c r="W1967" s="91">
        <v>1.2625</v>
      </c>
      <c r="X1967" s="91">
        <v>15.15</v>
      </c>
      <c r="Y1967" s="110" t="s">
        <v>7087</v>
      </c>
      <c r="Z1967" s="110" t="s">
        <v>1</v>
      </c>
      <c r="AB1967" s="133" t="s">
        <v>14673</v>
      </c>
      <c r="AC1967" s="133" t="s">
        <v>14673</v>
      </c>
      <c r="AD1967" s="133" t="s">
        <v>1759</v>
      </c>
      <c r="AE1967" s="79">
        <v>12</v>
      </c>
      <c r="AF1967" s="79" t="s">
        <v>11127</v>
      </c>
      <c r="AG1967" s="134">
        <v>0.625</v>
      </c>
      <c r="AH1967" s="134">
        <v>5</v>
      </c>
      <c r="AI1967" s="134">
        <v>5</v>
      </c>
      <c r="AJ1967" s="134">
        <v>0.09</v>
      </c>
      <c r="AK1967" s="134">
        <v>10.125</v>
      </c>
      <c r="AL1967" s="134">
        <v>5.375</v>
      </c>
      <c r="AM1967" s="134">
        <v>5.5</v>
      </c>
      <c r="AN1967" s="134">
        <v>1.25</v>
      </c>
      <c r="AO1967" s="134">
        <v>0.17299999999999999</v>
      </c>
      <c r="AP1967" s="134">
        <v>5.5E-2</v>
      </c>
      <c r="AQ1967" s="134">
        <v>10</v>
      </c>
      <c r="AR1967" s="134">
        <v>10</v>
      </c>
      <c r="AS1967" s="134">
        <v>6.0000000000000001E-3</v>
      </c>
      <c r="AT1967" s="133" t="s">
        <v>1768</v>
      </c>
      <c r="AU1967" s="133" t="s">
        <v>1760</v>
      </c>
      <c r="AV1967" s="133" t="s">
        <v>9601</v>
      </c>
      <c r="AW1967" s="133" t="s">
        <v>9630</v>
      </c>
    </row>
    <row r="1968" spans="1:49" x14ac:dyDescent="0.25">
      <c r="A1968" s="80" t="s">
        <v>1776</v>
      </c>
      <c r="B1968" s="80" t="s">
        <v>1802</v>
      </c>
      <c r="C1968" s="80" t="s">
        <v>10557</v>
      </c>
      <c r="D1968" s="80" t="s">
        <v>10558</v>
      </c>
      <c r="E1968" s="80" t="s">
        <v>1767</v>
      </c>
      <c r="F1968" s="80" t="s">
        <v>9743</v>
      </c>
      <c r="G1968" s="80" t="s">
        <v>9744</v>
      </c>
      <c r="H1968" s="80" t="s">
        <v>9732</v>
      </c>
      <c r="I1968" s="80" t="s">
        <v>5377</v>
      </c>
      <c r="K1968" s="80" t="s">
        <v>13952</v>
      </c>
      <c r="L1968" s="80" t="s">
        <v>13476</v>
      </c>
      <c r="M1968" s="80" t="s">
        <v>13477</v>
      </c>
      <c r="N1968" s="80" t="s">
        <v>14314</v>
      </c>
      <c r="O1968" s="80" t="s">
        <v>3537</v>
      </c>
      <c r="P1968" s="80" t="s">
        <v>1</v>
      </c>
      <c r="Q1968" s="80" t="s">
        <v>5374</v>
      </c>
      <c r="R1968" s="80" t="s">
        <v>14325</v>
      </c>
      <c r="S1968" s="80" t="s">
        <v>1765</v>
      </c>
      <c r="T1968" s="80" t="s">
        <v>1757</v>
      </c>
      <c r="U1968" s="110">
        <v>5.05</v>
      </c>
      <c r="V1968" s="110">
        <v>30.3</v>
      </c>
      <c r="W1968" s="91">
        <v>1.2625</v>
      </c>
      <c r="X1968" s="91">
        <v>15.15</v>
      </c>
      <c r="Y1968" s="110" t="s">
        <v>7087</v>
      </c>
      <c r="Z1968" s="110" t="s">
        <v>1</v>
      </c>
      <c r="AB1968" s="133" t="s">
        <v>14674</v>
      </c>
      <c r="AC1968" s="133" t="s">
        <v>14674</v>
      </c>
      <c r="AD1968" s="133" t="s">
        <v>1759</v>
      </c>
      <c r="AE1968" s="79">
        <v>12</v>
      </c>
      <c r="AF1968" s="79" t="s">
        <v>11127</v>
      </c>
      <c r="AG1968" s="134">
        <v>0.625</v>
      </c>
      <c r="AH1968" s="134">
        <v>5</v>
      </c>
      <c r="AI1968" s="134">
        <v>5</v>
      </c>
      <c r="AJ1968" s="134">
        <v>0.09</v>
      </c>
      <c r="AK1968" s="134">
        <v>10.125</v>
      </c>
      <c r="AL1968" s="134">
        <v>5.375</v>
      </c>
      <c r="AM1968" s="134">
        <v>5.5</v>
      </c>
      <c r="AN1968" s="134">
        <v>1.25</v>
      </c>
      <c r="AO1968" s="134">
        <v>0.17299999999999999</v>
      </c>
      <c r="AP1968" s="134">
        <v>5.5E-2</v>
      </c>
      <c r="AQ1968" s="134">
        <v>10</v>
      </c>
      <c r="AR1968" s="134">
        <v>10</v>
      </c>
      <c r="AS1968" s="134">
        <v>6.0000000000000001E-3</v>
      </c>
      <c r="AT1968" s="133" t="s">
        <v>1768</v>
      </c>
      <c r="AU1968" s="133" t="s">
        <v>1760</v>
      </c>
      <c r="AV1968" s="133" t="s">
        <v>9601</v>
      </c>
      <c r="AW1968" s="133" t="s">
        <v>9630</v>
      </c>
    </row>
    <row r="1969" spans="1:49" x14ac:dyDescent="0.25">
      <c r="A1969" s="80" t="s">
        <v>1776</v>
      </c>
      <c r="B1969" s="80" t="s">
        <v>1805</v>
      </c>
      <c r="C1969" s="80" t="s">
        <v>10557</v>
      </c>
      <c r="D1969" s="80" t="s">
        <v>10558</v>
      </c>
      <c r="E1969" s="80" t="s">
        <v>1767</v>
      </c>
      <c r="F1969" s="80" t="s">
        <v>9743</v>
      </c>
      <c r="G1969" s="80" t="s">
        <v>9744</v>
      </c>
      <c r="H1969" s="80" t="s">
        <v>9732</v>
      </c>
      <c r="I1969" s="80" t="s">
        <v>5377</v>
      </c>
      <c r="K1969" s="80" t="s">
        <v>13952</v>
      </c>
      <c r="L1969" s="80" t="s">
        <v>13478</v>
      </c>
      <c r="M1969" s="80" t="s">
        <v>13479</v>
      </c>
      <c r="N1969" s="80" t="s">
        <v>14312</v>
      </c>
      <c r="O1969" s="80" t="s">
        <v>3537</v>
      </c>
      <c r="P1969" s="80" t="s">
        <v>1</v>
      </c>
      <c r="Q1969" s="80" t="s">
        <v>5374</v>
      </c>
      <c r="R1969" s="80" t="s">
        <v>14326</v>
      </c>
      <c r="S1969" s="80" t="s">
        <v>1765</v>
      </c>
      <c r="T1969" s="80" t="s">
        <v>1757</v>
      </c>
      <c r="U1969" s="110">
        <v>5.05</v>
      </c>
      <c r="V1969" s="110">
        <v>30.3</v>
      </c>
      <c r="W1969" s="91">
        <v>1.2625</v>
      </c>
      <c r="X1969" s="91">
        <v>15.15</v>
      </c>
      <c r="Y1969" s="110" t="s">
        <v>7087</v>
      </c>
      <c r="Z1969" s="110" t="s">
        <v>1</v>
      </c>
      <c r="AB1969" s="133" t="s">
        <v>14675</v>
      </c>
      <c r="AC1969" s="133" t="s">
        <v>14675</v>
      </c>
      <c r="AD1969" s="133" t="s">
        <v>1759</v>
      </c>
      <c r="AE1969" s="79">
        <v>12</v>
      </c>
      <c r="AF1969" s="79" t="s">
        <v>11127</v>
      </c>
      <c r="AG1969" s="134">
        <v>0.625</v>
      </c>
      <c r="AH1969" s="134">
        <v>5</v>
      </c>
      <c r="AI1969" s="134">
        <v>5</v>
      </c>
      <c r="AJ1969" s="134">
        <v>0.09</v>
      </c>
      <c r="AK1969" s="134">
        <v>10.125</v>
      </c>
      <c r="AL1969" s="134">
        <v>5.375</v>
      </c>
      <c r="AM1969" s="134">
        <v>5.5</v>
      </c>
      <c r="AN1969" s="134">
        <v>1.25</v>
      </c>
      <c r="AO1969" s="134">
        <v>0.17299999999999999</v>
      </c>
      <c r="AP1969" s="134">
        <v>5.5E-2</v>
      </c>
      <c r="AQ1969" s="134">
        <v>10</v>
      </c>
      <c r="AR1969" s="134">
        <v>10</v>
      </c>
      <c r="AS1969" s="134">
        <v>6.0000000000000001E-3</v>
      </c>
      <c r="AT1969" s="133" t="s">
        <v>1768</v>
      </c>
      <c r="AU1969" s="133" t="s">
        <v>1760</v>
      </c>
      <c r="AV1969" s="133" t="s">
        <v>9601</v>
      </c>
      <c r="AW1969" s="133" t="s">
        <v>9630</v>
      </c>
    </row>
    <row r="1970" spans="1:49" x14ac:dyDescent="0.25">
      <c r="A1970" s="80" t="s">
        <v>1776</v>
      </c>
      <c r="B1970" s="80" t="s">
        <v>1802</v>
      </c>
      <c r="C1970" s="80" t="s">
        <v>10557</v>
      </c>
      <c r="D1970" s="80" t="s">
        <v>10558</v>
      </c>
      <c r="E1970" s="80" t="s">
        <v>1767</v>
      </c>
      <c r="F1970" s="80" t="s">
        <v>9743</v>
      </c>
      <c r="G1970" s="80" t="s">
        <v>9744</v>
      </c>
      <c r="H1970" s="80" t="s">
        <v>9732</v>
      </c>
      <c r="I1970" s="80" t="s">
        <v>5377</v>
      </c>
      <c r="K1970" s="80" t="s">
        <v>13952</v>
      </c>
      <c r="L1970" s="80" t="s">
        <v>13480</v>
      </c>
      <c r="M1970" s="80" t="s">
        <v>13481</v>
      </c>
      <c r="N1970" s="80" t="s">
        <v>14314</v>
      </c>
      <c r="O1970" s="80" t="s">
        <v>3537</v>
      </c>
      <c r="P1970" s="80" t="s">
        <v>1</v>
      </c>
      <c r="Q1970" s="80" t="s">
        <v>5374</v>
      </c>
      <c r="R1970" s="80" t="s">
        <v>14327</v>
      </c>
      <c r="S1970" s="80" t="s">
        <v>1765</v>
      </c>
      <c r="T1970" s="80" t="s">
        <v>1757</v>
      </c>
      <c r="U1970" s="110">
        <v>5.05</v>
      </c>
      <c r="V1970" s="110">
        <v>30.3</v>
      </c>
      <c r="W1970" s="91">
        <v>1.2625</v>
      </c>
      <c r="X1970" s="91">
        <v>15.15</v>
      </c>
      <c r="Y1970" s="110" t="s">
        <v>7087</v>
      </c>
      <c r="Z1970" s="110" t="s">
        <v>1</v>
      </c>
      <c r="AB1970" s="133" t="s">
        <v>14676</v>
      </c>
      <c r="AC1970" s="133" t="s">
        <v>14676</v>
      </c>
      <c r="AD1970" s="133" t="s">
        <v>1759</v>
      </c>
      <c r="AE1970" s="79">
        <v>12</v>
      </c>
      <c r="AF1970" s="79" t="s">
        <v>11127</v>
      </c>
      <c r="AG1970" s="134">
        <v>0.625</v>
      </c>
      <c r="AH1970" s="134">
        <v>5</v>
      </c>
      <c r="AI1970" s="134">
        <v>5</v>
      </c>
      <c r="AJ1970" s="134">
        <v>0.09</v>
      </c>
      <c r="AK1970" s="134">
        <v>10.125</v>
      </c>
      <c r="AL1970" s="134">
        <v>5.375</v>
      </c>
      <c r="AM1970" s="134">
        <v>5.5</v>
      </c>
      <c r="AN1970" s="134">
        <v>1.25</v>
      </c>
      <c r="AO1970" s="134">
        <v>0.17299999999999999</v>
      </c>
      <c r="AP1970" s="134">
        <v>5.5E-2</v>
      </c>
      <c r="AQ1970" s="134">
        <v>10</v>
      </c>
      <c r="AR1970" s="134">
        <v>10</v>
      </c>
      <c r="AS1970" s="134">
        <v>6.0000000000000001E-3</v>
      </c>
      <c r="AT1970" s="133" t="s">
        <v>1768</v>
      </c>
      <c r="AU1970" s="133" t="s">
        <v>1760</v>
      </c>
      <c r="AV1970" s="133" t="s">
        <v>9601</v>
      </c>
      <c r="AW1970" s="133" t="s">
        <v>9630</v>
      </c>
    </row>
    <row r="1971" spans="1:49" x14ac:dyDescent="0.25">
      <c r="A1971" s="80" t="s">
        <v>1776</v>
      </c>
      <c r="B1971" s="80" t="s">
        <v>1805</v>
      </c>
      <c r="C1971" s="80" t="s">
        <v>10557</v>
      </c>
      <c r="D1971" s="80" t="s">
        <v>10558</v>
      </c>
      <c r="E1971" s="80" t="s">
        <v>1767</v>
      </c>
      <c r="F1971" s="80" t="s">
        <v>9743</v>
      </c>
      <c r="G1971" s="80" t="s">
        <v>9744</v>
      </c>
      <c r="H1971" s="80" t="s">
        <v>9732</v>
      </c>
      <c r="I1971" s="80" t="s">
        <v>5377</v>
      </c>
      <c r="K1971" s="80" t="s">
        <v>13952</v>
      </c>
      <c r="L1971" s="80" t="s">
        <v>13482</v>
      </c>
      <c r="M1971" s="80" t="s">
        <v>13483</v>
      </c>
      <c r="N1971" s="80" t="s">
        <v>14312</v>
      </c>
      <c r="O1971" s="80" t="s">
        <v>3537</v>
      </c>
      <c r="P1971" s="80" t="s">
        <v>1</v>
      </c>
      <c r="Q1971" s="80" t="s">
        <v>5374</v>
      </c>
      <c r="R1971" s="80" t="s">
        <v>14328</v>
      </c>
      <c r="S1971" s="80" t="s">
        <v>1765</v>
      </c>
      <c r="T1971" s="80" t="s">
        <v>1757</v>
      </c>
      <c r="U1971" s="110">
        <v>5.05</v>
      </c>
      <c r="V1971" s="110">
        <v>30.3</v>
      </c>
      <c r="W1971" s="91">
        <v>1.2625</v>
      </c>
      <c r="X1971" s="91">
        <v>15.15</v>
      </c>
      <c r="Y1971" s="110" t="s">
        <v>7087</v>
      </c>
      <c r="Z1971" s="110" t="s">
        <v>1</v>
      </c>
      <c r="AB1971" s="133" t="s">
        <v>14677</v>
      </c>
      <c r="AC1971" s="133" t="s">
        <v>14677</v>
      </c>
      <c r="AD1971" s="133" t="s">
        <v>1759</v>
      </c>
      <c r="AE1971" s="79">
        <v>12</v>
      </c>
      <c r="AF1971" s="79" t="s">
        <v>11127</v>
      </c>
      <c r="AG1971" s="134">
        <v>0.625</v>
      </c>
      <c r="AH1971" s="134">
        <v>5</v>
      </c>
      <c r="AI1971" s="134">
        <v>5</v>
      </c>
      <c r="AJ1971" s="134">
        <v>0.09</v>
      </c>
      <c r="AK1971" s="134">
        <v>10.125</v>
      </c>
      <c r="AL1971" s="134">
        <v>5.375</v>
      </c>
      <c r="AM1971" s="134">
        <v>5.5</v>
      </c>
      <c r="AN1971" s="134">
        <v>1.25</v>
      </c>
      <c r="AO1971" s="134">
        <v>0.17299999999999999</v>
      </c>
      <c r="AP1971" s="134">
        <v>5.5E-2</v>
      </c>
      <c r="AQ1971" s="134">
        <v>10</v>
      </c>
      <c r="AR1971" s="134">
        <v>10</v>
      </c>
      <c r="AS1971" s="134">
        <v>6.0000000000000001E-3</v>
      </c>
      <c r="AT1971" s="133" t="s">
        <v>1768</v>
      </c>
      <c r="AU1971" s="133" t="s">
        <v>1760</v>
      </c>
      <c r="AV1971" s="133" t="s">
        <v>9601</v>
      </c>
      <c r="AW1971" s="133" t="s">
        <v>9630</v>
      </c>
    </row>
    <row r="1972" spans="1:49" x14ac:dyDescent="0.25">
      <c r="A1972" s="80" t="s">
        <v>1776</v>
      </c>
      <c r="B1972" s="80" t="s">
        <v>1802</v>
      </c>
      <c r="C1972" s="80" t="s">
        <v>10211</v>
      </c>
      <c r="D1972" s="80" t="s">
        <v>10212</v>
      </c>
      <c r="E1972" s="80" t="s">
        <v>1767</v>
      </c>
      <c r="F1972" s="80" t="s">
        <v>9731</v>
      </c>
      <c r="G1972" s="80" t="s">
        <v>9668</v>
      </c>
      <c r="H1972" s="80" t="s">
        <v>9732</v>
      </c>
      <c r="I1972" s="80" t="s">
        <v>5377</v>
      </c>
      <c r="K1972" s="80" t="s">
        <v>13952</v>
      </c>
      <c r="L1972" s="80" t="s">
        <v>13484</v>
      </c>
      <c r="M1972" s="80" t="s">
        <v>13485</v>
      </c>
      <c r="N1972" s="80" t="s">
        <v>14314</v>
      </c>
      <c r="O1972" s="80" t="s">
        <v>3547</v>
      </c>
      <c r="P1972" s="80" t="s">
        <v>1</v>
      </c>
      <c r="Q1972" s="80" t="s">
        <v>5374</v>
      </c>
      <c r="R1972" s="80" t="s">
        <v>14329</v>
      </c>
      <c r="S1972" s="80" t="s">
        <v>1765</v>
      </c>
      <c r="T1972" s="80" t="s">
        <v>1757</v>
      </c>
      <c r="U1972" s="110">
        <v>6.2</v>
      </c>
      <c r="V1972" s="110">
        <v>37.200000000000003</v>
      </c>
      <c r="W1972" s="91">
        <v>1.55</v>
      </c>
      <c r="X1972" s="91">
        <v>18.600000000000001</v>
      </c>
      <c r="Y1972" s="110" t="s">
        <v>7087</v>
      </c>
      <c r="Z1972" s="110" t="s">
        <v>1</v>
      </c>
      <c r="AB1972" s="133" t="s">
        <v>14678</v>
      </c>
      <c r="AC1972" s="133" t="s">
        <v>14678</v>
      </c>
      <c r="AD1972" s="133" t="s">
        <v>1759</v>
      </c>
      <c r="AE1972" s="79">
        <v>12</v>
      </c>
      <c r="AF1972" s="79" t="s">
        <v>11113</v>
      </c>
      <c r="AG1972" s="134">
        <v>0.625</v>
      </c>
      <c r="AH1972" s="134">
        <v>6.5</v>
      </c>
      <c r="AI1972" s="134">
        <v>6.5</v>
      </c>
      <c r="AJ1972" s="134">
        <v>0.13900000000000001</v>
      </c>
      <c r="AK1972" s="134">
        <v>10.845000000000001</v>
      </c>
      <c r="AL1972" s="134">
        <v>6.8449999999999998</v>
      </c>
      <c r="AM1972" s="134">
        <v>6.8150000000000004</v>
      </c>
      <c r="AN1972" s="134">
        <v>1.9610000000000001</v>
      </c>
      <c r="AO1972" s="134">
        <v>0.29299999999999998</v>
      </c>
      <c r="AP1972" s="134">
        <v>5.5E-2</v>
      </c>
      <c r="AQ1972" s="134">
        <v>12.875</v>
      </c>
      <c r="AR1972" s="134">
        <v>12.75</v>
      </c>
      <c r="AS1972" s="134">
        <v>8.9999999999999993E-3</v>
      </c>
      <c r="AT1972" s="133" t="s">
        <v>1761</v>
      </c>
      <c r="AU1972" s="133" t="s">
        <v>7077</v>
      </c>
      <c r="AV1972" s="133" t="s">
        <v>9601</v>
      </c>
      <c r="AW1972" s="133" t="s">
        <v>9630</v>
      </c>
    </row>
    <row r="1973" spans="1:49" x14ac:dyDescent="0.25">
      <c r="A1973" s="80" t="s">
        <v>1776</v>
      </c>
      <c r="B1973" s="80" t="s">
        <v>1805</v>
      </c>
      <c r="C1973" s="80" t="s">
        <v>10557</v>
      </c>
      <c r="D1973" s="80" t="s">
        <v>10558</v>
      </c>
      <c r="E1973" s="80" t="s">
        <v>1767</v>
      </c>
      <c r="F1973" s="80" t="s">
        <v>9743</v>
      </c>
      <c r="G1973" s="80" t="s">
        <v>9744</v>
      </c>
      <c r="H1973" s="80" t="s">
        <v>9732</v>
      </c>
      <c r="I1973" s="80" t="s">
        <v>5377</v>
      </c>
      <c r="K1973" s="80" t="s">
        <v>13952</v>
      </c>
      <c r="L1973" s="80" t="s">
        <v>13486</v>
      </c>
      <c r="M1973" s="80" t="s">
        <v>13487</v>
      </c>
      <c r="N1973" s="80" t="s">
        <v>14312</v>
      </c>
      <c r="O1973" s="80" t="s">
        <v>3537</v>
      </c>
      <c r="P1973" s="80" t="s">
        <v>1</v>
      </c>
      <c r="Q1973" s="80" t="s">
        <v>5374</v>
      </c>
      <c r="R1973" s="80" t="s">
        <v>14330</v>
      </c>
      <c r="S1973" s="80" t="s">
        <v>1765</v>
      </c>
      <c r="T1973" s="80" t="s">
        <v>1757</v>
      </c>
      <c r="U1973" s="110">
        <v>5.05</v>
      </c>
      <c r="V1973" s="110">
        <v>30.3</v>
      </c>
      <c r="W1973" s="91">
        <v>1.2625</v>
      </c>
      <c r="X1973" s="91">
        <v>15.15</v>
      </c>
      <c r="Y1973" s="110" t="s">
        <v>7087</v>
      </c>
      <c r="Z1973" s="110" t="s">
        <v>1</v>
      </c>
      <c r="AB1973" s="133" t="s">
        <v>14679</v>
      </c>
      <c r="AC1973" s="133" t="s">
        <v>14679</v>
      </c>
      <c r="AD1973" s="133" t="s">
        <v>1759</v>
      </c>
      <c r="AE1973" s="79">
        <v>12</v>
      </c>
      <c r="AF1973" s="79" t="s">
        <v>11127</v>
      </c>
      <c r="AG1973" s="134">
        <v>0.625</v>
      </c>
      <c r="AH1973" s="134">
        <v>5</v>
      </c>
      <c r="AI1973" s="134">
        <v>5</v>
      </c>
      <c r="AJ1973" s="134">
        <v>0.09</v>
      </c>
      <c r="AK1973" s="134">
        <v>10.125</v>
      </c>
      <c r="AL1973" s="134">
        <v>5.375</v>
      </c>
      <c r="AM1973" s="134">
        <v>5.5</v>
      </c>
      <c r="AN1973" s="134">
        <v>1.25</v>
      </c>
      <c r="AO1973" s="134">
        <v>0.17299999999999999</v>
      </c>
      <c r="AP1973" s="134">
        <v>5.5E-2</v>
      </c>
      <c r="AQ1973" s="134">
        <v>10</v>
      </c>
      <c r="AR1973" s="134">
        <v>10</v>
      </c>
      <c r="AS1973" s="134">
        <v>6.0000000000000001E-3</v>
      </c>
      <c r="AT1973" s="133" t="s">
        <v>1768</v>
      </c>
      <c r="AU1973" s="133" t="s">
        <v>1760</v>
      </c>
      <c r="AV1973" s="133" t="s">
        <v>9601</v>
      </c>
      <c r="AW1973" s="133" t="s">
        <v>9630</v>
      </c>
    </row>
    <row r="1974" spans="1:49" x14ac:dyDescent="0.25">
      <c r="A1974" s="80" t="s">
        <v>1776</v>
      </c>
      <c r="B1974" s="80" t="s">
        <v>1802</v>
      </c>
      <c r="C1974" s="80" t="s">
        <v>10213</v>
      </c>
      <c r="D1974" s="80" t="s">
        <v>10214</v>
      </c>
      <c r="E1974" s="80" t="s">
        <v>1767</v>
      </c>
      <c r="F1974" s="80" t="s">
        <v>9694</v>
      </c>
      <c r="G1974" s="80" t="s">
        <v>9695</v>
      </c>
      <c r="H1974" s="80" t="s">
        <v>9696</v>
      </c>
      <c r="I1974" s="80" t="s">
        <v>5377</v>
      </c>
      <c r="K1974" s="80" t="s">
        <v>13952</v>
      </c>
      <c r="L1974" s="80" t="s">
        <v>13488</v>
      </c>
      <c r="M1974" s="80" t="s">
        <v>13489</v>
      </c>
      <c r="N1974" s="80" t="s">
        <v>14314</v>
      </c>
      <c r="O1974" s="80" t="s">
        <v>3527</v>
      </c>
      <c r="P1974" s="80" t="s">
        <v>1</v>
      </c>
      <c r="Q1974" s="80" t="s">
        <v>5374</v>
      </c>
      <c r="R1974" s="80" t="s">
        <v>14331</v>
      </c>
      <c r="S1974" s="80" t="s">
        <v>1760</v>
      </c>
      <c r="T1974" s="80" t="s">
        <v>1757</v>
      </c>
      <c r="U1974" s="110">
        <v>5</v>
      </c>
      <c r="V1974" s="110">
        <v>30</v>
      </c>
      <c r="W1974" s="91">
        <v>1.25</v>
      </c>
      <c r="X1974" s="91">
        <v>15</v>
      </c>
      <c r="Y1974" s="110" t="s">
        <v>7087</v>
      </c>
      <c r="Z1974" s="110" t="s">
        <v>1</v>
      </c>
      <c r="AB1974" s="133" t="s">
        <v>14680</v>
      </c>
      <c r="AC1974" s="133" t="s">
        <v>14680</v>
      </c>
      <c r="AD1974" s="133" t="s">
        <v>1759</v>
      </c>
      <c r="AE1974" s="79">
        <v>12</v>
      </c>
      <c r="AF1974" s="79" t="s">
        <v>11091</v>
      </c>
      <c r="AG1974" s="134">
        <v>0.625</v>
      </c>
      <c r="AH1974" s="134">
        <v>6.875</v>
      </c>
      <c r="AI1974" s="134">
        <v>6.875</v>
      </c>
      <c r="AJ1974" s="134">
        <v>0.13100000000000001</v>
      </c>
      <c r="AK1974" s="134">
        <v>7.22</v>
      </c>
      <c r="AL1974" s="134">
        <v>6.8449999999999998</v>
      </c>
      <c r="AM1974" s="134">
        <v>7.44</v>
      </c>
      <c r="AN1974" s="134">
        <v>1.782</v>
      </c>
      <c r="AO1974" s="134">
        <v>0.21299999999999999</v>
      </c>
      <c r="AP1974" s="134">
        <v>0.5</v>
      </c>
      <c r="AQ1974" s="134">
        <v>6.75</v>
      </c>
      <c r="AR1974" s="134">
        <v>6.75</v>
      </c>
      <c r="AS1974" s="134">
        <v>1.6E-2</v>
      </c>
      <c r="AT1974" s="133" t="s">
        <v>9573</v>
      </c>
      <c r="AU1974" s="133" t="s">
        <v>1758</v>
      </c>
      <c r="AV1974" s="133" t="s">
        <v>9603</v>
      </c>
      <c r="AW1974" s="133" t="s">
        <v>9630</v>
      </c>
    </row>
    <row r="1975" spans="1:49" x14ac:dyDescent="0.25">
      <c r="A1975" s="80" t="s">
        <v>1776</v>
      </c>
      <c r="B1975" s="80" t="s">
        <v>1805</v>
      </c>
      <c r="C1975" s="80" t="s">
        <v>10211</v>
      </c>
      <c r="D1975" s="80" t="s">
        <v>10212</v>
      </c>
      <c r="E1975" s="80" t="s">
        <v>1767</v>
      </c>
      <c r="F1975" s="80" t="s">
        <v>9731</v>
      </c>
      <c r="G1975" s="80" t="s">
        <v>9668</v>
      </c>
      <c r="H1975" s="80" t="s">
        <v>9732</v>
      </c>
      <c r="I1975" s="80" t="s">
        <v>5377</v>
      </c>
      <c r="K1975" s="80" t="s">
        <v>13952</v>
      </c>
      <c r="L1975" s="80" t="s">
        <v>13490</v>
      </c>
      <c r="M1975" s="80" t="s">
        <v>13491</v>
      </c>
      <c r="N1975" s="80" t="s">
        <v>14312</v>
      </c>
      <c r="O1975" s="80" t="s">
        <v>3547</v>
      </c>
      <c r="P1975" s="80" t="s">
        <v>1</v>
      </c>
      <c r="Q1975" s="80" t="s">
        <v>5374</v>
      </c>
      <c r="R1975" s="80" t="s">
        <v>14332</v>
      </c>
      <c r="S1975" s="80" t="s">
        <v>1765</v>
      </c>
      <c r="T1975" s="80" t="s">
        <v>1757</v>
      </c>
      <c r="U1975" s="110">
        <v>6.2</v>
      </c>
      <c r="V1975" s="110">
        <v>37.200000000000003</v>
      </c>
      <c r="W1975" s="91">
        <v>1.55</v>
      </c>
      <c r="X1975" s="91">
        <v>18.600000000000001</v>
      </c>
      <c r="Y1975" s="110" t="s">
        <v>7087</v>
      </c>
      <c r="Z1975" s="110" t="s">
        <v>1</v>
      </c>
      <c r="AB1975" s="133" t="s">
        <v>14681</v>
      </c>
      <c r="AC1975" s="133" t="s">
        <v>14681</v>
      </c>
      <c r="AD1975" s="133" t="s">
        <v>1759</v>
      </c>
      <c r="AE1975" s="79">
        <v>12</v>
      </c>
      <c r="AF1975" s="79" t="s">
        <v>11113</v>
      </c>
      <c r="AG1975" s="134">
        <v>0.625</v>
      </c>
      <c r="AH1975" s="134">
        <v>6.5</v>
      </c>
      <c r="AI1975" s="134">
        <v>6.5</v>
      </c>
      <c r="AJ1975" s="134">
        <v>0.13900000000000001</v>
      </c>
      <c r="AK1975" s="134">
        <v>10.845000000000001</v>
      </c>
      <c r="AL1975" s="134">
        <v>6.8449999999999998</v>
      </c>
      <c r="AM1975" s="134">
        <v>6.8150000000000004</v>
      </c>
      <c r="AN1975" s="134">
        <v>1.9610000000000001</v>
      </c>
      <c r="AO1975" s="134">
        <v>0.29299999999999998</v>
      </c>
      <c r="AP1975" s="134">
        <v>5.5E-2</v>
      </c>
      <c r="AQ1975" s="134">
        <v>12.875</v>
      </c>
      <c r="AR1975" s="134">
        <v>12.75</v>
      </c>
      <c r="AS1975" s="134">
        <v>8.9999999999999993E-3</v>
      </c>
      <c r="AT1975" s="133" t="s">
        <v>1761</v>
      </c>
      <c r="AU1975" s="133" t="s">
        <v>7077</v>
      </c>
      <c r="AV1975" s="133" t="s">
        <v>9601</v>
      </c>
      <c r="AW1975" s="133" t="s">
        <v>9630</v>
      </c>
    </row>
    <row r="1976" spans="1:49" x14ac:dyDescent="0.25">
      <c r="A1976" s="80" t="s">
        <v>1776</v>
      </c>
      <c r="B1976" s="80" t="s">
        <v>1805</v>
      </c>
      <c r="C1976" s="80" t="s">
        <v>10213</v>
      </c>
      <c r="D1976" s="80" t="s">
        <v>10214</v>
      </c>
      <c r="E1976" s="80" t="s">
        <v>1767</v>
      </c>
      <c r="F1976" s="80" t="s">
        <v>9694</v>
      </c>
      <c r="G1976" s="80" t="s">
        <v>9695</v>
      </c>
      <c r="H1976" s="80" t="s">
        <v>9696</v>
      </c>
      <c r="I1976" s="80" t="s">
        <v>5377</v>
      </c>
      <c r="K1976" s="80" t="s">
        <v>13952</v>
      </c>
      <c r="L1976" s="80" t="s">
        <v>13492</v>
      </c>
      <c r="M1976" s="80" t="s">
        <v>13493</v>
      </c>
      <c r="N1976" s="80" t="s">
        <v>14312</v>
      </c>
      <c r="O1976" s="80" t="s">
        <v>3527</v>
      </c>
      <c r="P1976" s="80" t="s">
        <v>1</v>
      </c>
      <c r="Q1976" s="80" t="s">
        <v>5374</v>
      </c>
      <c r="R1976" s="80" t="s">
        <v>14333</v>
      </c>
      <c r="S1976" s="80" t="s">
        <v>1760</v>
      </c>
      <c r="T1976" s="80" t="s">
        <v>1757</v>
      </c>
      <c r="U1976" s="110">
        <v>5</v>
      </c>
      <c r="V1976" s="110">
        <v>30</v>
      </c>
      <c r="W1976" s="91">
        <v>1.25</v>
      </c>
      <c r="X1976" s="91">
        <v>15</v>
      </c>
      <c r="Y1976" s="110" t="s">
        <v>7087</v>
      </c>
      <c r="Z1976" s="110" t="s">
        <v>1</v>
      </c>
      <c r="AB1976" s="133" t="s">
        <v>14682</v>
      </c>
      <c r="AC1976" s="133" t="s">
        <v>14682</v>
      </c>
      <c r="AD1976" s="133" t="s">
        <v>1759</v>
      </c>
      <c r="AE1976" s="79">
        <v>12</v>
      </c>
      <c r="AF1976" s="79" t="s">
        <v>11091</v>
      </c>
      <c r="AG1976" s="134">
        <v>0.625</v>
      </c>
      <c r="AH1976" s="134">
        <v>6.875</v>
      </c>
      <c r="AI1976" s="134">
        <v>6.875</v>
      </c>
      <c r="AJ1976" s="134">
        <v>0.13100000000000001</v>
      </c>
      <c r="AK1976" s="134">
        <v>7.22</v>
      </c>
      <c r="AL1976" s="134">
        <v>6.8449999999999998</v>
      </c>
      <c r="AM1976" s="134">
        <v>7.44</v>
      </c>
      <c r="AN1976" s="134">
        <v>1.782</v>
      </c>
      <c r="AO1976" s="134">
        <v>0.21299999999999999</v>
      </c>
      <c r="AP1976" s="134">
        <v>0.5</v>
      </c>
      <c r="AQ1976" s="134">
        <v>6.875</v>
      </c>
      <c r="AR1976" s="134">
        <v>6.875</v>
      </c>
      <c r="AS1976" s="134">
        <v>1.6E-2</v>
      </c>
      <c r="AT1976" s="133" t="s">
        <v>9573</v>
      </c>
      <c r="AU1976" s="133" t="s">
        <v>1758</v>
      </c>
      <c r="AV1976" s="133" t="s">
        <v>9603</v>
      </c>
      <c r="AW1976" s="133" t="s">
        <v>9630</v>
      </c>
    </row>
    <row r="1977" spans="1:49" x14ac:dyDescent="0.25">
      <c r="A1977" s="80" t="s">
        <v>1776</v>
      </c>
      <c r="B1977" s="80" t="s">
        <v>1802</v>
      </c>
      <c r="C1977" s="80" t="s">
        <v>10213</v>
      </c>
      <c r="D1977" s="80" t="s">
        <v>10214</v>
      </c>
      <c r="E1977" s="80" t="s">
        <v>1767</v>
      </c>
      <c r="F1977" s="80" t="s">
        <v>9694</v>
      </c>
      <c r="G1977" s="80" t="s">
        <v>9695</v>
      </c>
      <c r="H1977" s="80" t="s">
        <v>9696</v>
      </c>
      <c r="I1977" s="80" t="s">
        <v>5377</v>
      </c>
      <c r="K1977" s="80" t="s">
        <v>13952</v>
      </c>
      <c r="L1977" s="80" t="s">
        <v>13494</v>
      </c>
      <c r="M1977" s="80" t="s">
        <v>13495</v>
      </c>
      <c r="N1977" s="80" t="s">
        <v>14314</v>
      </c>
      <c r="O1977" s="80" t="s">
        <v>3527</v>
      </c>
      <c r="P1977" s="80" t="s">
        <v>1</v>
      </c>
      <c r="Q1977" s="80" t="s">
        <v>5374</v>
      </c>
      <c r="R1977" s="80" t="s">
        <v>14334</v>
      </c>
      <c r="S1977" s="80" t="s">
        <v>1760</v>
      </c>
      <c r="T1977" s="80" t="s">
        <v>1757</v>
      </c>
      <c r="U1977" s="110">
        <v>5</v>
      </c>
      <c r="V1977" s="110">
        <v>30</v>
      </c>
      <c r="W1977" s="91">
        <v>1.25</v>
      </c>
      <c r="X1977" s="91">
        <v>15</v>
      </c>
      <c r="Y1977" s="110" t="s">
        <v>7087</v>
      </c>
      <c r="Z1977" s="110" t="s">
        <v>1</v>
      </c>
      <c r="AB1977" s="133" t="s">
        <v>14683</v>
      </c>
      <c r="AC1977" s="133" t="s">
        <v>14683</v>
      </c>
      <c r="AD1977" s="133" t="s">
        <v>1759</v>
      </c>
      <c r="AE1977" s="79">
        <v>12</v>
      </c>
      <c r="AF1977" s="79" t="s">
        <v>11091</v>
      </c>
      <c r="AG1977" s="134">
        <v>0.625</v>
      </c>
      <c r="AH1977" s="134">
        <v>6.875</v>
      </c>
      <c r="AI1977" s="134">
        <v>6.875</v>
      </c>
      <c r="AJ1977" s="134">
        <v>0.13100000000000001</v>
      </c>
      <c r="AK1977" s="134">
        <v>7.22</v>
      </c>
      <c r="AL1977" s="134">
        <v>6.8449999999999998</v>
      </c>
      <c r="AM1977" s="134">
        <v>7.44</v>
      </c>
      <c r="AN1977" s="134">
        <v>1.782</v>
      </c>
      <c r="AO1977" s="134">
        <v>0.21299999999999999</v>
      </c>
      <c r="AP1977" s="134">
        <v>0.5</v>
      </c>
      <c r="AQ1977" s="134">
        <v>6.75</v>
      </c>
      <c r="AR1977" s="134">
        <v>6.75</v>
      </c>
      <c r="AS1977" s="134">
        <v>1.6E-2</v>
      </c>
      <c r="AT1977" s="133" t="s">
        <v>9573</v>
      </c>
      <c r="AU1977" s="133" t="s">
        <v>1758</v>
      </c>
      <c r="AV1977" s="133" t="s">
        <v>9603</v>
      </c>
      <c r="AW1977" s="133" t="s">
        <v>9630</v>
      </c>
    </row>
    <row r="1978" spans="1:49" x14ac:dyDescent="0.25">
      <c r="A1978" s="80" t="s">
        <v>1776</v>
      </c>
      <c r="B1978" s="80" t="s">
        <v>1805</v>
      </c>
      <c r="C1978" s="80" t="s">
        <v>10213</v>
      </c>
      <c r="D1978" s="80" t="s">
        <v>10214</v>
      </c>
      <c r="E1978" s="80" t="s">
        <v>1767</v>
      </c>
      <c r="F1978" s="80" t="s">
        <v>9694</v>
      </c>
      <c r="G1978" s="80" t="s">
        <v>9695</v>
      </c>
      <c r="H1978" s="80" t="s">
        <v>9696</v>
      </c>
      <c r="I1978" s="80" t="s">
        <v>5377</v>
      </c>
      <c r="K1978" s="80" t="s">
        <v>13952</v>
      </c>
      <c r="L1978" s="80" t="s">
        <v>13496</v>
      </c>
      <c r="M1978" s="80" t="s">
        <v>13497</v>
      </c>
      <c r="N1978" s="80" t="s">
        <v>14312</v>
      </c>
      <c r="O1978" s="80" t="s">
        <v>3527</v>
      </c>
      <c r="P1978" s="80" t="s">
        <v>1</v>
      </c>
      <c r="Q1978" s="80" t="s">
        <v>5374</v>
      </c>
      <c r="R1978" s="80" t="s">
        <v>14335</v>
      </c>
      <c r="S1978" s="80" t="s">
        <v>1760</v>
      </c>
      <c r="T1978" s="80" t="s">
        <v>1757</v>
      </c>
      <c r="U1978" s="110">
        <v>5</v>
      </c>
      <c r="V1978" s="110">
        <v>30</v>
      </c>
      <c r="W1978" s="91">
        <v>1.25</v>
      </c>
      <c r="X1978" s="91">
        <v>15</v>
      </c>
      <c r="Y1978" s="110" t="s">
        <v>7087</v>
      </c>
      <c r="Z1978" s="110" t="s">
        <v>1</v>
      </c>
      <c r="AB1978" s="133" t="s">
        <v>14684</v>
      </c>
      <c r="AC1978" s="133" t="s">
        <v>14684</v>
      </c>
      <c r="AD1978" s="133" t="s">
        <v>1759</v>
      </c>
      <c r="AE1978" s="79">
        <v>12</v>
      </c>
      <c r="AF1978" s="79" t="s">
        <v>11091</v>
      </c>
      <c r="AG1978" s="134">
        <v>0.625</v>
      </c>
      <c r="AH1978" s="134">
        <v>6.875</v>
      </c>
      <c r="AI1978" s="134">
        <v>6.875</v>
      </c>
      <c r="AJ1978" s="134">
        <v>0.13100000000000001</v>
      </c>
      <c r="AK1978" s="134">
        <v>7.22</v>
      </c>
      <c r="AL1978" s="134">
        <v>6.8449999999999998</v>
      </c>
      <c r="AM1978" s="134">
        <v>7.44</v>
      </c>
      <c r="AN1978" s="134">
        <v>1.782</v>
      </c>
      <c r="AO1978" s="134">
        <v>0.21299999999999999</v>
      </c>
      <c r="AP1978" s="134">
        <v>0.5</v>
      </c>
      <c r="AQ1978" s="134">
        <v>6.875</v>
      </c>
      <c r="AR1978" s="134">
        <v>6.875</v>
      </c>
      <c r="AS1978" s="134">
        <v>1.6E-2</v>
      </c>
      <c r="AT1978" s="133" t="s">
        <v>9573</v>
      </c>
      <c r="AU1978" s="133" t="s">
        <v>1758</v>
      </c>
      <c r="AV1978" s="133" t="s">
        <v>9603</v>
      </c>
      <c r="AW1978" s="133" t="s">
        <v>9630</v>
      </c>
    </row>
    <row r="1979" spans="1:49" x14ac:dyDescent="0.25">
      <c r="A1979" s="80" t="s">
        <v>1776</v>
      </c>
      <c r="B1979" s="80" t="s">
        <v>1802</v>
      </c>
      <c r="C1979" s="80" t="s">
        <v>10578</v>
      </c>
      <c r="D1979" s="80" t="s">
        <v>10579</v>
      </c>
      <c r="E1979" s="80" t="s">
        <v>1767</v>
      </c>
      <c r="F1979" s="80" t="s">
        <v>9920</v>
      </c>
      <c r="G1979" s="80" t="s">
        <v>9677</v>
      </c>
      <c r="H1979" s="80" t="s">
        <v>9921</v>
      </c>
      <c r="I1979" s="80" t="s">
        <v>5377</v>
      </c>
      <c r="K1979" s="80" t="s">
        <v>13952</v>
      </c>
      <c r="L1979" s="80" t="s">
        <v>13498</v>
      </c>
      <c r="M1979" s="80" t="s">
        <v>13499</v>
      </c>
      <c r="N1979" s="80" t="s">
        <v>14314</v>
      </c>
      <c r="O1979" s="80" t="s">
        <v>3523</v>
      </c>
      <c r="P1979" s="80" t="s">
        <v>1</v>
      </c>
      <c r="Q1979" s="80" t="s">
        <v>5374</v>
      </c>
      <c r="R1979" s="80" t="s">
        <v>14336</v>
      </c>
      <c r="S1979" s="80" t="s">
        <v>1760</v>
      </c>
      <c r="T1979" s="80" t="s">
        <v>1757</v>
      </c>
      <c r="U1979" s="110">
        <v>6.2</v>
      </c>
      <c r="V1979" s="110">
        <v>37.200000000000003</v>
      </c>
      <c r="W1979" s="91">
        <v>1.55</v>
      </c>
      <c r="X1979" s="91">
        <v>18.600000000000001</v>
      </c>
      <c r="Y1979" s="110" t="s">
        <v>7087</v>
      </c>
      <c r="Z1979" s="110" t="s">
        <v>1</v>
      </c>
      <c r="AB1979" s="133" t="s">
        <v>14685</v>
      </c>
      <c r="AC1979" s="133" t="s">
        <v>14685</v>
      </c>
      <c r="AD1979" s="133" t="s">
        <v>1759</v>
      </c>
      <c r="AE1979" s="79">
        <v>12</v>
      </c>
      <c r="AF1979" s="79" t="s">
        <v>11145</v>
      </c>
      <c r="AG1979" s="134">
        <v>0.75</v>
      </c>
      <c r="AH1979" s="134">
        <v>8.875</v>
      </c>
      <c r="AI1979" s="134">
        <v>8.875</v>
      </c>
      <c r="AJ1979" s="134">
        <v>0.22500000000000001</v>
      </c>
      <c r="AK1979" s="134">
        <v>9.2200000000000006</v>
      </c>
      <c r="AL1979" s="134">
        <v>7.97</v>
      </c>
      <c r="AM1979" s="134">
        <v>9.44</v>
      </c>
      <c r="AN1979" s="134">
        <v>3.1</v>
      </c>
      <c r="AO1979" s="134">
        <v>0.40100000000000002</v>
      </c>
      <c r="AP1979" s="134">
        <v>0.5</v>
      </c>
      <c r="AQ1979" s="134">
        <v>8.75</v>
      </c>
      <c r="AR1979" s="134">
        <v>8.75</v>
      </c>
      <c r="AS1979" s="134">
        <v>0.03</v>
      </c>
      <c r="AT1979" s="133" t="s">
        <v>1761</v>
      </c>
      <c r="AU1979" s="133" t="s">
        <v>7065</v>
      </c>
      <c r="AV1979" s="133" t="s">
        <v>9603</v>
      </c>
      <c r="AW1979" s="133" t="s">
        <v>9630</v>
      </c>
    </row>
    <row r="1980" spans="1:49" x14ac:dyDescent="0.25">
      <c r="A1980" s="80" t="s">
        <v>1776</v>
      </c>
      <c r="B1980" s="80" t="s">
        <v>1805</v>
      </c>
      <c r="C1980" s="80" t="s">
        <v>10578</v>
      </c>
      <c r="D1980" s="80" t="s">
        <v>10579</v>
      </c>
      <c r="E1980" s="80" t="s">
        <v>1767</v>
      </c>
      <c r="F1980" s="80" t="s">
        <v>9920</v>
      </c>
      <c r="G1980" s="80" t="s">
        <v>9677</v>
      </c>
      <c r="H1980" s="80" t="s">
        <v>9921</v>
      </c>
      <c r="I1980" s="80" t="s">
        <v>5377</v>
      </c>
      <c r="K1980" s="80" t="s">
        <v>13952</v>
      </c>
      <c r="L1980" s="80" t="s">
        <v>13500</v>
      </c>
      <c r="M1980" s="80" t="s">
        <v>13501</v>
      </c>
      <c r="N1980" s="80" t="s">
        <v>14312</v>
      </c>
      <c r="O1980" s="80" t="s">
        <v>3523</v>
      </c>
      <c r="P1980" s="80" t="s">
        <v>1</v>
      </c>
      <c r="Q1980" s="80" t="s">
        <v>5374</v>
      </c>
      <c r="R1980" s="80" t="s">
        <v>14337</v>
      </c>
      <c r="S1980" s="80" t="s">
        <v>1760</v>
      </c>
      <c r="T1980" s="80" t="s">
        <v>1757</v>
      </c>
      <c r="U1980" s="110">
        <v>6.2</v>
      </c>
      <c r="V1980" s="110">
        <v>37.200000000000003</v>
      </c>
      <c r="W1980" s="91">
        <v>1.55</v>
      </c>
      <c r="X1980" s="91">
        <v>18.600000000000001</v>
      </c>
      <c r="Y1980" s="110" t="s">
        <v>7087</v>
      </c>
      <c r="Z1980" s="110" t="s">
        <v>1</v>
      </c>
      <c r="AB1980" s="133" t="s">
        <v>14686</v>
      </c>
      <c r="AC1980" s="133" t="s">
        <v>14686</v>
      </c>
      <c r="AD1980" s="133" t="s">
        <v>1759</v>
      </c>
      <c r="AE1980" s="79">
        <v>12</v>
      </c>
      <c r="AF1980" s="79" t="s">
        <v>11145</v>
      </c>
      <c r="AG1980" s="134">
        <v>0.75</v>
      </c>
      <c r="AH1980" s="134">
        <v>8.875</v>
      </c>
      <c r="AI1980" s="134">
        <v>8.875</v>
      </c>
      <c r="AJ1980" s="134">
        <v>0.22500000000000001</v>
      </c>
      <c r="AK1980" s="134">
        <v>9.2200000000000006</v>
      </c>
      <c r="AL1980" s="134">
        <v>7.97</v>
      </c>
      <c r="AM1980" s="134">
        <v>9.44</v>
      </c>
      <c r="AN1980" s="134">
        <v>3.1</v>
      </c>
      <c r="AO1980" s="134">
        <v>0.40100000000000002</v>
      </c>
      <c r="AP1980" s="134">
        <v>0.5</v>
      </c>
      <c r="AQ1980" s="134">
        <v>8.75</v>
      </c>
      <c r="AR1980" s="134">
        <v>8.75</v>
      </c>
      <c r="AS1980" s="134">
        <v>0.03</v>
      </c>
      <c r="AT1980" s="133" t="s">
        <v>1761</v>
      </c>
      <c r="AU1980" s="133" t="s">
        <v>7065</v>
      </c>
      <c r="AV1980" s="133" t="s">
        <v>9603</v>
      </c>
      <c r="AW1980" s="133" t="s">
        <v>9630</v>
      </c>
    </row>
    <row r="1981" spans="1:49" x14ac:dyDescent="0.25">
      <c r="A1981" s="80" t="s">
        <v>1776</v>
      </c>
      <c r="B1981" s="80" t="s">
        <v>1802</v>
      </c>
      <c r="C1981" s="80" t="s">
        <v>10548</v>
      </c>
      <c r="D1981" s="80" t="s">
        <v>10549</v>
      </c>
      <c r="E1981" s="80" t="s">
        <v>1767</v>
      </c>
      <c r="F1981" s="80" t="s">
        <v>10550</v>
      </c>
      <c r="G1981" s="80" t="s">
        <v>9785</v>
      </c>
      <c r="H1981" s="80" t="s">
        <v>10551</v>
      </c>
      <c r="I1981" s="80" t="s">
        <v>5377</v>
      </c>
      <c r="K1981" s="80" t="s">
        <v>13952</v>
      </c>
      <c r="L1981" s="80" t="s">
        <v>13502</v>
      </c>
      <c r="M1981" s="80" t="s">
        <v>13503</v>
      </c>
      <c r="N1981" s="80" t="s">
        <v>14314</v>
      </c>
      <c r="O1981" s="80" t="s">
        <v>3822</v>
      </c>
      <c r="P1981" s="80" t="s">
        <v>1</v>
      </c>
      <c r="Q1981" s="80" t="s">
        <v>5374</v>
      </c>
      <c r="R1981" s="80" t="s">
        <v>14338</v>
      </c>
      <c r="S1981" s="80" t="s">
        <v>1759</v>
      </c>
      <c r="T1981" s="80" t="s">
        <v>1759</v>
      </c>
      <c r="U1981" s="110">
        <v>322</v>
      </c>
      <c r="V1981" s="110">
        <v>161</v>
      </c>
      <c r="W1981" s="91">
        <v>80.5</v>
      </c>
      <c r="X1981" s="91">
        <v>80.5</v>
      </c>
      <c r="Y1981" s="110" t="s">
        <v>7087</v>
      </c>
      <c r="Z1981" s="110" t="s">
        <v>1</v>
      </c>
      <c r="AB1981" s="133" t="s">
        <v>14687</v>
      </c>
      <c r="AC1981" s="133" t="s">
        <v>14687</v>
      </c>
      <c r="AD1981" s="133" t="s">
        <v>1759</v>
      </c>
      <c r="AE1981" s="79">
        <v>1</v>
      </c>
      <c r="AF1981" s="79" t="s">
        <v>15798</v>
      </c>
      <c r="AG1981" s="134"/>
      <c r="AH1981" s="134"/>
      <c r="AI1981" s="134"/>
      <c r="AJ1981" s="134"/>
      <c r="AK1981" s="134">
        <v>24.562999999999999</v>
      </c>
      <c r="AL1981" s="134">
        <v>15.563000000000001</v>
      </c>
      <c r="AM1981" s="134">
        <v>9.625</v>
      </c>
      <c r="AN1981" s="134">
        <v>9.6</v>
      </c>
      <c r="AO1981" s="134">
        <v>2.129</v>
      </c>
      <c r="AP1981" s="134"/>
      <c r="AQ1981" s="134"/>
      <c r="AR1981" s="134"/>
      <c r="AS1981" s="134"/>
      <c r="AT1981" s="133" t="s">
        <v>7065</v>
      </c>
      <c r="AU1981" s="133" t="s">
        <v>7065</v>
      </c>
      <c r="AV1981" s="133" t="s">
        <v>9603</v>
      </c>
      <c r="AW1981" s="133" t="s">
        <v>9630</v>
      </c>
    </row>
    <row r="1982" spans="1:49" x14ac:dyDescent="0.25">
      <c r="A1982" s="80" t="s">
        <v>1776</v>
      </c>
      <c r="B1982" s="80" t="s">
        <v>1805</v>
      </c>
      <c r="C1982" s="80" t="s">
        <v>14885</v>
      </c>
      <c r="D1982" s="80" t="s">
        <v>14886</v>
      </c>
      <c r="E1982" s="80" t="s">
        <v>1765</v>
      </c>
      <c r="F1982" s="80" t="s">
        <v>14887</v>
      </c>
      <c r="G1982" s="80" t="s">
        <v>9785</v>
      </c>
      <c r="H1982" s="80" t="s">
        <v>14888</v>
      </c>
      <c r="I1982" s="80" t="s">
        <v>5374</v>
      </c>
      <c r="K1982" s="80" t="s">
        <v>13952</v>
      </c>
      <c r="L1982" s="80" t="s">
        <v>13504</v>
      </c>
      <c r="M1982" s="80" t="s">
        <v>13505</v>
      </c>
      <c r="N1982" s="80" t="s">
        <v>3404</v>
      </c>
      <c r="O1982" s="80" t="s">
        <v>3825</v>
      </c>
      <c r="P1982" s="80" t="s">
        <v>1</v>
      </c>
      <c r="Q1982" s="80" t="s">
        <v>5374</v>
      </c>
      <c r="R1982" s="80" t="s">
        <v>14339</v>
      </c>
      <c r="S1982" s="80" t="s">
        <v>1759</v>
      </c>
      <c r="T1982" s="80" t="s">
        <v>1759</v>
      </c>
      <c r="U1982" s="110">
        <v>820.1</v>
      </c>
      <c r="V1982" s="110">
        <v>410.05</v>
      </c>
      <c r="W1982" s="91">
        <v>205.03</v>
      </c>
      <c r="X1982" s="91">
        <v>205.03</v>
      </c>
      <c r="Y1982" s="110" t="s">
        <v>7087</v>
      </c>
      <c r="Z1982" s="110" t="s">
        <v>1</v>
      </c>
      <c r="AB1982" s="133" t="s">
        <v>14688</v>
      </c>
      <c r="AC1982" s="133" t="s">
        <v>14688</v>
      </c>
      <c r="AD1982" s="133" t="s">
        <v>1759</v>
      </c>
      <c r="AE1982" s="79">
        <v>1</v>
      </c>
      <c r="AF1982" s="79" t="s">
        <v>15798</v>
      </c>
      <c r="AG1982" s="134"/>
      <c r="AH1982" s="134"/>
      <c r="AI1982" s="134"/>
      <c r="AJ1982" s="134"/>
      <c r="AK1982" s="134">
        <v>51.125</v>
      </c>
      <c r="AL1982" s="134">
        <v>16.312999999999999</v>
      </c>
      <c r="AM1982" s="134">
        <v>10.063000000000001</v>
      </c>
      <c r="AN1982" s="134">
        <v>31.33</v>
      </c>
      <c r="AO1982" s="134">
        <v>4.8570000000000002</v>
      </c>
      <c r="AP1982" s="134"/>
      <c r="AQ1982" s="134"/>
      <c r="AR1982" s="134"/>
      <c r="AS1982" s="134"/>
      <c r="AT1982" s="133" t="s">
        <v>1764</v>
      </c>
      <c r="AU1982" s="133" t="s">
        <v>1769</v>
      </c>
      <c r="AV1982" s="133" t="s">
        <v>9603</v>
      </c>
      <c r="AW1982" s="133" t="s">
        <v>9630</v>
      </c>
    </row>
    <row r="1983" spans="1:49" x14ac:dyDescent="0.25">
      <c r="A1983" s="80" t="s">
        <v>1776</v>
      </c>
      <c r="B1983" s="80" t="s">
        <v>1805</v>
      </c>
      <c r="C1983" s="80" t="s">
        <v>10499</v>
      </c>
      <c r="D1983" s="80" t="s">
        <v>10500</v>
      </c>
      <c r="E1983" s="80" t="s">
        <v>1767</v>
      </c>
      <c r="F1983" s="80" t="s">
        <v>10501</v>
      </c>
      <c r="G1983" s="80" t="s">
        <v>9677</v>
      </c>
      <c r="H1983" s="80" t="s">
        <v>10502</v>
      </c>
      <c r="I1983" s="80" t="s">
        <v>5376</v>
      </c>
      <c r="K1983" s="80" t="s">
        <v>13952</v>
      </c>
      <c r="L1983" s="80" t="s">
        <v>13506</v>
      </c>
      <c r="M1983" s="80" t="s">
        <v>13507</v>
      </c>
      <c r="N1983" s="80" t="s">
        <v>3404</v>
      </c>
      <c r="O1983" s="80" t="s">
        <v>14340</v>
      </c>
      <c r="P1983" s="80" t="s">
        <v>1</v>
      </c>
      <c r="Q1983" s="80" t="s">
        <v>5374</v>
      </c>
      <c r="R1983" s="80" t="s">
        <v>14341</v>
      </c>
      <c r="S1983" s="80" t="s">
        <v>1760</v>
      </c>
      <c r="T1983" s="80" t="s">
        <v>1757</v>
      </c>
      <c r="U1983" s="110">
        <v>7.45</v>
      </c>
      <c r="V1983" s="110">
        <v>44.7</v>
      </c>
      <c r="W1983" s="91">
        <v>2.6074999999999999</v>
      </c>
      <c r="X1983" s="91">
        <v>31.29</v>
      </c>
      <c r="Y1983" s="110" t="s">
        <v>7087</v>
      </c>
      <c r="Z1983" s="110" t="s">
        <v>1</v>
      </c>
      <c r="AB1983" s="133" t="s">
        <v>14689</v>
      </c>
      <c r="AC1983" s="133" t="s">
        <v>14690</v>
      </c>
      <c r="AD1983" s="133" t="s">
        <v>1760</v>
      </c>
      <c r="AE1983" s="79">
        <v>96</v>
      </c>
      <c r="AF1983" s="79" t="s">
        <v>14946</v>
      </c>
      <c r="AG1983" s="134">
        <v>9</v>
      </c>
      <c r="AH1983" s="134">
        <v>0.25</v>
      </c>
      <c r="AI1983" s="134">
        <v>9</v>
      </c>
      <c r="AJ1983" s="134">
        <v>0.255</v>
      </c>
      <c r="AK1983" s="134">
        <v>9</v>
      </c>
      <c r="AL1983" s="134">
        <v>6</v>
      </c>
      <c r="AM1983" s="134">
        <v>10</v>
      </c>
      <c r="AN1983" s="134">
        <v>3.19</v>
      </c>
      <c r="AO1983" s="134">
        <v>0.313</v>
      </c>
      <c r="AP1983" s="134"/>
      <c r="AQ1983" s="134">
        <v>8.68</v>
      </c>
      <c r="AR1983" s="134">
        <v>8.75</v>
      </c>
      <c r="AS1983" s="134"/>
      <c r="AT1983" s="133" t="s">
        <v>9573</v>
      </c>
      <c r="AU1983" s="133" t="s">
        <v>1764</v>
      </c>
      <c r="AV1983" s="133" t="s">
        <v>9603</v>
      </c>
      <c r="AW1983" s="133" t="s">
        <v>9631</v>
      </c>
    </row>
    <row r="1984" spans="1:49" x14ac:dyDescent="0.25">
      <c r="A1984" s="80" t="s">
        <v>1776</v>
      </c>
      <c r="B1984" s="80" t="s">
        <v>1805</v>
      </c>
      <c r="C1984" s="80" t="s">
        <v>10522</v>
      </c>
      <c r="D1984" s="80" t="s">
        <v>10523</v>
      </c>
      <c r="E1984" s="80" t="s">
        <v>1765</v>
      </c>
      <c r="F1984" s="80" t="s">
        <v>14903</v>
      </c>
      <c r="G1984" s="80" t="s">
        <v>9785</v>
      </c>
      <c r="H1984" s="80" t="s">
        <v>14904</v>
      </c>
      <c r="I1984" s="80" t="s">
        <v>9635</v>
      </c>
      <c r="K1984" s="80" t="s">
        <v>13952</v>
      </c>
      <c r="L1984" s="80" t="s">
        <v>13508</v>
      </c>
      <c r="M1984" s="80" t="s">
        <v>13509</v>
      </c>
      <c r="N1984" s="80" t="s">
        <v>3404</v>
      </c>
      <c r="O1984" s="80" t="s">
        <v>3825</v>
      </c>
      <c r="P1984" s="80" t="s">
        <v>1</v>
      </c>
      <c r="Q1984" s="80" t="s">
        <v>5374</v>
      </c>
      <c r="R1984" s="80" t="s">
        <v>14342</v>
      </c>
      <c r="S1984" s="80" t="s">
        <v>1759</v>
      </c>
      <c r="T1984" s="80" t="s">
        <v>1759</v>
      </c>
      <c r="U1984" s="110">
        <v>322</v>
      </c>
      <c r="V1984" s="110">
        <v>161</v>
      </c>
      <c r="W1984" s="91">
        <v>132.83000000000001</v>
      </c>
      <c r="X1984" s="91">
        <v>132.83000000000001</v>
      </c>
      <c r="Y1984" s="110" t="s">
        <v>7087</v>
      </c>
      <c r="Z1984" s="110" t="s">
        <v>1</v>
      </c>
      <c r="AB1984" s="133" t="s">
        <v>14691</v>
      </c>
      <c r="AC1984" s="133" t="s">
        <v>14691</v>
      </c>
      <c r="AD1984" s="133" t="s">
        <v>1759</v>
      </c>
      <c r="AE1984" s="79">
        <v>1</v>
      </c>
      <c r="AF1984" s="79" t="s">
        <v>15798</v>
      </c>
      <c r="AG1984" s="134"/>
      <c r="AH1984" s="134"/>
      <c r="AI1984" s="134"/>
      <c r="AJ1984" s="134"/>
      <c r="AK1984" s="134">
        <v>51.125</v>
      </c>
      <c r="AL1984" s="134">
        <v>16.312999999999999</v>
      </c>
      <c r="AM1984" s="134">
        <v>10.063000000000001</v>
      </c>
      <c r="AN1984" s="134">
        <v>20.41</v>
      </c>
      <c r="AO1984" s="134">
        <v>4.8570000000000002</v>
      </c>
      <c r="AP1984" s="134"/>
      <c r="AQ1984" s="134"/>
      <c r="AR1984" s="134"/>
      <c r="AS1984" s="134"/>
      <c r="AT1984" s="133" t="s">
        <v>1764</v>
      </c>
      <c r="AU1984" s="133" t="s">
        <v>1769</v>
      </c>
      <c r="AV1984" s="133" t="s">
        <v>9597</v>
      </c>
      <c r="AW1984" s="133" t="s">
        <v>9630</v>
      </c>
    </row>
    <row r="1985" spans="1:49" x14ac:dyDescent="0.25">
      <c r="A1985" s="80" t="s">
        <v>1776</v>
      </c>
      <c r="B1985" s="80" t="s">
        <v>1805</v>
      </c>
      <c r="C1985" s="80" t="s">
        <v>10540</v>
      </c>
      <c r="D1985" s="80" t="s">
        <v>10541</v>
      </c>
      <c r="E1985" s="80" t="s">
        <v>1767</v>
      </c>
      <c r="F1985" s="80" t="s">
        <v>10542</v>
      </c>
      <c r="G1985" s="80" t="s">
        <v>9785</v>
      </c>
      <c r="H1985" s="80" t="s">
        <v>10543</v>
      </c>
      <c r="I1985" s="80" t="s">
        <v>5377</v>
      </c>
      <c r="K1985" s="80" t="s">
        <v>13952</v>
      </c>
      <c r="L1985" s="80" t="s">
        <v>13510</v>
      </c>
      <c r="M1985" s="80" t="s">
        <v>13511</v>
      </c>
      <c r="N1985" s="80" t="s">
        <v>14257</v>
      </c>
      <c r="O1985" s="80" t="s">
        <v>3825</v>
      </c>
      <c r="P1985" s="80" t="s">
        <v>1</v>
      </c>
      <c r="Q1985" s="80" t="s">
        <v>5374</v>
      </c>
      <c r="R1985" s="80" t="s">
        <v>14343</v>
      </c>
      <c r="S1985" s="80" t="s">
        <v>1759</v>
      </c>
      <c r="T1985" s="80" t="s">
        <v>1759</v>
      </c>
      <c r="U1985" s="110">
        <v>800.25</v>
      </c>
      <c r="V1985" s="110">
        <v>400.125</v>
      </c>
      <c r="W1985" s="91">
        <v>200.0625</v>
      </c>
      <c r="X1985" s="91">
        <v>200.0625</v>
      </c>
      <c r="Y1985" s="110" t="s">
        <v>7087</v>
      </c>
      <c r="Z1985" s="110" t="s">
        <v>1</v>
      </c>
      <c r="AB1985" s="133" t="s">
        <v>14692</v>
      </c>
      <c r="AC1985" s="133" t="s">
        <v>14692</v>
      </c>
      <c r="AD1985" s="133" t="s">
        <v>1759</v>
      </c>
      <c r="AE1985" s="79">
        <v>1</v>
      </c>
      <c r="AF1985" s="79" t="s">
        <v>15798</v>
      </c>
      <c r="AG1985" s="134"/>
      <c r="AH1985" s="134"/>
      <c r="AI1985" s="134"/>
      <c r="AJ1985" s="134"/>
      <c r="AK1985" s="134">
        <v>48.314999999999998</v>
      </c>
      <c r="AL1985" s="134">
        <v>16.22</v>
      </c>
      <c r="AM1985" s="134">
        <v>9.5950000000000006</v>
      </c>
      <c r="AN1985" s="134">
        <v>29.04</v>
      </c>
      <c r="AO1985" s="134">
        <v>4.351</v>
      </c>
      <c r="AP1985" s="134"/>
      <c r="AQ1985" s="134"/>
      <c r="AR1985" s="134"/>
      <c r="AS1985" s="134"/>
      <c r="AT1985" s="133" t="s">
        <v>1764</v>
      </c>
      <c r="AU1985" s="133" t="s">
        <v>1769</v>
      </c>
      <c r="AV1985" s="133" t="s">
        <v>9603</v>
      </c>
      <c r="AW1985" s="133" t="s">
        <v>9630</v>
      </c>
    </row>
    <row r="1986" spans="1:49" x14ac:dyDescent="0.25">
      <c r="A1986" s="80" t="s">
        <v>1776</v>
      </c>
      <c r="B1986" s="80" t="s">
        <v>1805</v>
      </c>
      <c r="C1986" s="80" t="s">
        <v>10522</v>
      </c>
      <c r="D1986" s="80" t="s">
        <v>10523</v>
      </c>
      <c r="E1986" s="80" t="s">
        <v>1765</v>
      </c>
      <c r="F1986" s="80" t="s">
        <v>14905</v>
      </c>
      <c r="G1986" s="80" t="s">
        <v>9785</v>
      </c>
      <c r="H1986" s="80" t="s">
        <v>14906</v>
      </c>
      <c r="I1986" s="80" t="s">
        <v>9635</v>
      </c>
      <c r="K1986" s="80" t="s">
        <v>13952</v>
      </c>
      <c r="L1986" s="80" t="s">
        <v>13512</v>
      </c>
      <c r="M1986" s="80" t="s">
        <v>13513</v>
      </c>
      <c r="N1986" s="80" t="s">
        <v>3404</v>
      </c>
      <c r="O1986" s="80" t="s">
        <v>3825</v>
      </c>
      <c r="P1986" s="80" t="s">
        <v>1</v>
      </c>
      <c r="Q1986" s="80" t="s">
        <v>5374</v>
      </c>
      <c r="R1986" s="80" t="s">
        <v>14344</v>
      </c>
      <c r="S1986" s="80" t="s">
        <v>1759</v>
      </c>
      <c r="T1986" s="80" t="s">
        <v>1759</v>
      </c>
      <c r="U1986" s="110">
        <v>413.1</v>
      </c>
      <c r="V1986" s="110">
        <v>206.55</v>
      </c>
      <c r="W1986" s="91">
        <v>154.91249999999999</v>
      </c>
      <c r="X1986" s="91">
        <v>154.91249999999999</v>
      </c>
      <c r="Y1986" s="110" t="s">
        <v>7087</v>
      </c>
      <c r="Z1986" s="110" t="s">
        <v>1</v>
      </c>
      <c r="AB1986" s="133" t="s">
        <v>14693</v>
      </c>
      <c r="AC1986" s="133" t="s">
        <v>14693</v>
      </c>
      <c r="AD1986" s="133" t="s">
        <v>1759</v>
      </c>
      <c r="AE1986" s="79">
        <v>1</v>
      </c>
      <c r="AF1986" s="79" t="s">
        <v>15798</v>
      </c>
      <c r="AG1986" s="134"/>
      <c r="AH1986" s="134"/>
      <c r="AI1986" s="134"/>
      <c r="AJ1986" s="134"/>
      <c r="AK1986" s="134">
        <v>41.438000000000002</v>
      </c>
      <c r="AL1986" s="134">
        <v>14.5</v>
      </c>
      <c r="AM1986" s="134">
        <v>7.625</v>
      </c>
      <c r="AN1986" s="134">
        <v>12.48</v>
      </c>
      <c r="AO1986" s="134">
        <v>2.6509999999999998</v>
      </c>
      <c r="AP1986" s="134"/>
      <c r="AQ1986" s="134"/>
      <c r="AR1986" s="134"/>
      <c r="AS1986" s="134"/>
      <c r="AT1986" s="133" t="s">
        <v>7065</v>
      </c>
      <c r="AU1986" s="133" t="s">
        <v>1769</v>
      </c>
      <c r="AV1986" s="133" t="s">
        <v>9597</v>
      </c>
      <c r="AW1986" s="133" t="s">
        <v>9630</v>
      </c>
    </row>
    <row r="1987" spans="1:49" x14ac:dyDescent="0.25">
      <c r="A1987" s="80" t="s">
        <v>1776</v>
      </c>
      <c r="B1987" s="80" t="s">
        <v>1805</v>
      </c>
      <c r="C1987" s="80" t="s">
        <v>10540</v>
      </c>
      <c r="D1987" s="80" t="s">
        <v>10541</v>
      </c>
      <c r="E1987" s="80" t="s">
        <v>1767</v>
      </c>
      <c r="F1987" s="80" t="s">
        <v>10542</v>
      </c>
      <c r="G1987" s="80" t="s">
        <v>9785</v>
      </c>
      <c r="H1987" s="80" t="s">
        <v>10543</v>
      </c>
      <c r="I1987" s="80" t="s">
        <v>5377</v>
      </c>
      <c r="K1987" s="80" t="s">
        <v>13952</v>
      </c>
      <c r="L1987" s="80" t="s">
        <v>13514</v>
      </c>
      <c r="M1987" s="80" t="s">
        <v>13515</v>
      </c>
      <c r="N1987" s="80" t="s">
        <v>14272</v>
      </c>
      <c r="O1987" s="80" t="s">
        <v>3825</v>
      </c>
      <c r="P1987" s="80" t="s">
        <v>1</v>
      </c>
      <c r="Q1987" s="80" t="s">
        <v>5374</v>
      </c>
      <c r="R1987" s="80" t="s">
        <v>14345</v>
      </c>
      <c r="S1987" s="80" t="s">
        <v>1759</v>
      </c>
      <c r="T1987" s="80" t="s">
        <v>1759</v>
      </c>
      <c r="U1987" s="110">
        <v>800.25</v>
      </c>
      <c r="V1987" s="110">
        <v>400.125</v>
      </c>
      <c r="W1987" s="91">
        <v>200.0625</v>
      </c>
      <c r="X1987" s="91">
        <v>200.0625</v>
      </c>
      <c r="Y1987" s="110" t="s">
        <v>7087</v>
      </c>
      <c r="Z1987" s="110" t="s">
        <v>1</v>
      </c>
      <c r="AB1987" s="133" t="s">
        <v>14694</v>
      </c>
      <c r="AC1987" s="133" t="s">
        <v>14694</v>
      </c>
      <c r="AD1987" s="133" t="s">
        <v>1759</v>
      </c>
      <c r="AE1987" s="79">
        <v>1</v>
      </c>
      <c r="AF1987" s="79" t="s">
        <v>15798</v>
      </c>
      <c r="AG1987" s="134"/>
      <c r="AH1987" s="134"/>
      <c r="AI1987" s="134"/>
      <c r="AJ1987" s="134"/>
      <c r="AK1987" s="134">
        <v>48.314999999999998</v>
      </c>
      <c r="AL1987" s="134">
        <v>16.22</v>
      </c>
      <c r="AM1987" s="134">
        <v>9.5950000000000006</v>
      </c>
      <c r="AN1987" s="134">
        <v>29.04</v>
      </c>
      <c r="AO1987" s="134">
        <v>4.351</v>
      </c>
      <c r="AP1987" s="134"/>
      <c r="AQ1987" s="134"/>
      <c r="AR1987" s="134"/>
      <c r="AS1987" s="134"/>
      <c r="AT1987" s="133" t="s">
        <v>1764</v>
      </c>
      <c r="AU1987" s="133" t="s">
        <v>1769</v>
      </c>
      <c r="AV1987" s="133" t="s">
        <v>9603</v>
      </c>
      <c r="AW1987" s="133" t="s">
        <v>9630</v>
      </c>
    </row>
    <row r="1988" spans="1:49" x14ac:dyDescent="0.25">
      <c r="A1988" s="80" t="s">
        <v>1776</v>
      </c>
      <c r="B1988" s="80" t="s">
        <v>1808</v>
      </c>
      <c r="C1988" s="80" t="s">
        <v>10536</v>
      </c>
      <c r="D1988" s="80" t="s">
        <v>10537</v>
      </c>
      <c r="E1988" s="80" t="s">
        <v>1767</v>
      </c>
      <c r="F1988" s="80" t="s">
        <v>10538</v>
      </c>
      <c r="G1988" s="80" t="s">
        <v>9785</v>
      </c>
      <c r="H1988" s="80" t="s">
        <v>10539</v>
      </c>
      <c r="I1988" s="80" t="s">
        <v>5377</v>
      </c>
      <c r="K1988" s="80" t="s">
        <v>13952</v>
      </c>
      <c r="L1988" s="80" t="s">
        <v>13516</v>
      </c>
      <c r="M1988" s="80" t="s">
        <v>13517</v>
      </c>
      <c r="N1988" s="80" t="s">
        <v>14346</v>
      </c>
      <c r="O1988" s="80" t="s">
        <v>3822</v>
      </c>
      <c r="P1988" s="80" t="s">
        <v>1</v>
      </c>
      <c r="Q1988" s="80" t="s">
        <v>5374</v>
      </c>
      <c r="R1988" s="80" t="s">
        <v>14347</v>
      </c>
      <c r="S1988" s="80" t="s">
        <v>1759</v>
      </c>
      <c r="T1988" s="80" t="s">
        <v>1759</v>
      </c>
      <c r="U1988" s="110">
        <v>423.9</v>
      </c>
      <c r="V1988" s="110">
        <v>211.95</v>
      </c>
      <c r="W1988" s="91">
        <v>105.98</v>
      </c>
      <c r="X1988" s="91">
        <v>105.98</v>
      </c>
      <c r="Y1988" s="110" t="s">
        <v>7087</v>
      </c>
      <c r="Z1988" s="110" t="s">
        <v>1</v>
      </c>
      <c r="AB1988" s="133" t="s">
        <v>14695</v>
      </c>
      <c r="AC1988" s="133" t="s">
        <v>14695</v>
      </c>
      <c r="AD1988" s="133" t="s">
        <v>1759</v>
      </c>
      <c r="AE1988" s="79">
        <v>1</v>
      </c>
      <c r="AF1988" s="79" t="s">
        <v>15798</v>
      </c>
      <c r="AG1988" s="134"/>
      <c r="AH1988" s="134"/>
      <c r="AI1988" s="134"/>
      <c r="AJ1988" s="134"/>
      <c r="AK1988" s="134">
        <v>24.562999999999999</v>
      </c>
      <c r="AL1988" s="134">
        <v>15.563000000000001</v>
      </c>
      <c r="AM1988" s="134">
        <v>9.625</v>
      </c>
      <c r="AN1988" s="134">
        <v>13.44</v>
      </c>
      <c r="AO1988" s="134">
        <v>2.129</v>
      </c>
      <c r="AP1988" s="134"/>
      <c r="AQ1988" s="134"/>
      <c r="AR1988" s="134"/>
      <c r="AS1988" s="134"/>
      <c r="AT1988" s="133" t="s">
        <v>7065</v>
      </c>
      <c r="AU1988" s="133" t="s">
        <v>7065</v>
      </c>
      <c r="AV1988" s="133" t="s">
        <v>9603</v>
      </c>
      <c r="AW1988" s="133" t="s">
        <v>9630</v>
      </c>
    </row>
    <row r="1989" spans="1:49" x14ac:dyDescent="0.25">
      <c r="A1989" s="80" t="s">
        <v>1776</v>
      </c>
      <c r="B1989" s="80" t="s">
        <v>1803</v>
      </c>
      <c r="C1989" s="80" t="s">
        <v>10499</v>
      </c>
      <c r="D1989" s="80" t="s">
        <v>10500</v>
      </c>
      <c r="E1989" s="80" t="s">
        <v>1767</v>
      </c>
      <c r="F1989" s="80" t="s">
        <v>10501</v>
      </c>
      <c r="G1989" s="80" t="s">
        <v>9677</v>
      </c>
      <c r="H1989" s="80" t="s">
        <v>10502</v>
      </c>
      <c r="I1989" s="80" t="s">
        <v>5376</v>
      </c>
      <c r="K1989" s="80" t="s">
        <v>13952</v>
      </c>
      <c r="L1989" s="80" t="s">
        <v>13518</v>
      </c>
      <c r="M1989" s="80" t="s">
        <v>13519</v>
      </c>
      <c r="N1989" s="80" t="s">
        <v>3405</v>
      </c>
      <c r="O1989" s="80" t="s">
        <v>14348</v>
      </c>
      <c r="P1989" s="80" t="s">
        <v>1</v>
      </c>
      <c r="Q1989" s="80" t="s">
        <v>5374</v>
      </c>
      <c r="R1989" s="80" t="s">
        <v>14349</v>
      </c>
      <c r="S1989" s="80" t="s">
        <v>1760</v>
      </c>
      <c r="T1989" s="80" t="s">
        <v>1757</v>
      </c>
      <c r="U1989" s="110">
        <v>7.45</v>
      </c>
      <c r="V1989" s="110">
        <v>44.7</v>
      </c>
      <c r="W1989" s="91">
        <v>2.6074999999999999</v>
      </c>
      <c r="X1989" s="91">
        <v>31.29</v>
      </c>
      <c r="Y1989" s="110" t="s">
        <v>7087</v>
      </c>
      <c r="Z1989" s="110" t="s">
        <v>1</v>
      </c>
      <c r="AB1989" s="133" t="s">
        <v>14696</v>
      </c>
      <c r="AC1989" s="133" t="s">
        <v>14697</v>
      </c>
      <c r="AD1989" s="133" t="s">
        <v>1760</v>
      </c>
      <c r="AE1989" s="79">
        <v>96</v>
      </c>
      <c r="AF1989" s="79" t="s">
        <v>14946</v>
      </c>
      <c r="AG1989" s="134">
        <v>9</v>
      </c>
      <c r="AH1989" s="134">
        <v>0.25</v>
      </c>
      <c r="AI1989" s="134">
        <v>9</v>
      </c>
      <c r="AJ1989" s="134">
        <v>0.255</v>
      </c>
      <c r="AK1989" s="134">
        <v>9</v>
      </c>
      <c r="AL1989" s="134">
        <v>6</v>
      </c>
      <c r="AM1989" s="134">
        <v>10</v>
      </c>
      <c r="AN1989" s="134">
        <v>3.19</v>
      </c>
      <c r="AO1989" s="134">
        <v>0.313</v>
      </c>
      <c r="AP1989" s="134"/>
      <c r="AQ1989" s="134">
        <v>8.39</v>
      </c>
      <c r="AR1989" s="134">
        <v>9.5299999999999994</v>
      </c>
      <c r="AS1989" s="134"/>
      <c r="AT1989" s="133" t="s">
        <v>9573</v>
      </c>
      <c r="AU1989" s="133" t="s">
        <v>1764</v>
      </c>
      <c r="AV1989" s="133" t="s">
        <v>9603</v>
      </c>
      <c r="AW1989" s="133" t="s">
        <v>9631</v>
      </c>
    </row>
    <row r="1990" spans="1:49" x14ac:dyDescent="0.25">
      <c r="A1990" s="80" t="s">
        <v>1776</v>
      </c>
      <c r="B1990" s="80" t="s">
        <v>1808</v>
      </c>
      <c r="C1990" s="80" t="s">
        <v>10540</v>
      </c>
      <c r="D1990" s="80" t="s">
        <v>10541</v>
      </c>
      <c r="E1990" s="80" t="s">
        <v>1767</v>
      </c>
      <c r="F1990" s="80" t="s">
        <v>10542</v>
      </c>
      <c r="G1990" s="80" t="s">
        <v>9785</v>
      </c>
      <c r="H1990" s="80" t="s">
        <v>10543</v>
      </c>
      <c r="I1990" s="80" t="s">
        <v>5377</v>
      </c>
      <c r="K1990" s="80" t="s">
        <v>13952</v>
      </c>
      <c r="L1990" s="80" t="s">
        <v>13520</v>
      </c>
      <c r="M1990" s="80" t="s">
        <v>13521</v>
      </c>
      <c r="N1990" s="80" t="s">
        <v>14346</v>
      </c>
      <c r="O1990" s="80" t="s">
        <v>3825</v>
      </c>
      <c r="P1990" s="80" t="s">
        <v>1</v>
      </c>
      <c r="Q1990" s="80" t="s">
        <v>5374</v>
      </c>
      <c r="R1990" s="80" t="s">
        <v>14350</v>
      </c>
      <c r="S1990" s="80" t="s">
        <v>1759</v>
      </c>
      <c r="T1990" s="80" t="s">
        <v>1759</v>
      </c>
      <c r="U1990" s="110">
        <v>800.25</v>
      </c>
      <c r="V1990" s="110">
        <v>400.125</v>
      </c>
      <c r="W1990" s="91">
        <v>200.0625</v>
      </c>
      <c r="X1990" s="91">
        <v>200.0625</v>
      </c>
      <c r="Y1990" s="110" t="s">
        <v>7087</v>
      </c>
      <c r="Z1990" s="110" t="s">
        <v>1</v>
      </c>
      <c r="AB1990" s="133" t="s">
        <v>14698</v>
      </c>
      <c r="AC1990" s="133" t="s">
        <v>14698</v>
      </c>
      <c r="AD1990" s="133" t="s">
        <v>1759</v>
      </c>
      <c r="AE1990" s="79">
        <v>1</v>
      </c>
      <c r="AF1990" s="79" t="s">
        <v>15798</v>
      </c>
      <c r="AG1990" s="134"/>
      <c r="AH1990" s="134"/>
      <c r="AI1990" s="134"/>
      <c r="AJ1990" s="134"/>
      <c r="AK1990" s="134">
        <v>48.314999999999998</v>
      </c>
      <c r="AL1990" s="134">
        <v>16.22</v>
      </c>
      <c r="AM1990" s="134">
        <v>9.5950000000000006</v>
      </c>
      <c r="AN1990" s="134">
        <v>27.15</v>
      </c>
      <c r="AO1990" s="134">
        <v>4.351</v>
      </c>
      <c r="AP1990" s="134"/>
      <c r="AQ1990" s="134"/>
      <c r="AR1990" s="134"/>
      <c r="AS1990" s="134"/>
      <c r="AT1990" s="133" t="s">
        <v>1764</v>
      </c>
      <c r="AU1990" s="133" t="s">
        <v>1769</v>
      </c>
      <c r="AV1990" s="133" t="s">
        <v>9603</v>
      </c>
      <c r="AW1990" s="133" t="s">
        <v>9630</v>
      </c>
    </row>
    <row r="1991" spans="1:49" x14ac:dyDescent="0.25">
      <c r="A1991" s="80" t="s">
        <v>1776</v>
      </c>
      <c r="B1991" s="80" t="s">
        <v>1803</v>
      </c>
      <c r="C1991" s="80" t="s">
        <v>10540</v>
      </c>
      <c r="D1991" s="80" t="s">
        <v>10541</v>
      </c>
      <c r="E1991" s="80" t="s">
        <v>1767</v>
      </c>
      <c r="F1991" s="80" t="s">
        <v>10542</v>
      </c>
      <c r="G1991" s="80" t="s">
        <v>9785</v>
      </c>
      <c r="H1991" s="80" t="s">
        <v>10543</v>
      </c>
      <c r="I1991" s="80" t="s">
        <v>5377</v>
      </c>
      <c r="K1991" s="80" t="s">
        <v>13952</v>
      </c>
      <c r="L1991" s="80" t="s">
        <v>13522</v>
      </c>
      <c r="M1991" s="80" t="s">
        <v>13523</v>
      </c>
      <c r="N1991" s="80" t="s">
        <v>14351</v>
      </c>
      <c r="O1991" s="80" t="s">
        <v>3825</v>
      </c>
      <c r="P1991" s="80" t="s">
        <v>1</v>
      </c>
      <c r="Q1991" s="80" t="s">
        <v>5374</v>
      </c>
      <c r="R1991" s="80" t="s">
        <v>14352</v>
      </c>
      <c r="S1991" s="80" t="s">
        <v>1759</v>
      </c>
      <c r="T1991" s="80" t="s">
        <v>1759</v>
      </c>
      <c r="U1991" s="110">
        <v>800.25</v>
      </c>
      <c r="V1991" s="110">
        <v>400.125</v>
      </c>
      <c r="W1991" s="91">
        <v>200.0625</v>
      </c>
      <c r="X1991" s="91">
        <v>200.0625</v>
      </c>
      <c r="Y1991" s="110" t="s">
        <v>7087</v>
      </c>
      <c r="Z1991" s="110" t="s">
        <v>1</v>
      </c>
      <c r="AB1991" s="133" t="s">
        <v>14699</v>
      </c>
      <c r="AC1991" s="133" t="s">
        <v>14699</v>
      </c>
      <c r="AD1991" s="133" t="s">
        <v>1759</v>
      </c>
      <c r="AE1991" s="79">
        <v>1</v>
      </c>
      <c r="AF1991" s="79" t="s">
        <v>15798</v>
      </c>
      <c r="AG1991" s="134"/>
      <c r="AH1991" s="134"/>
      <c r="AI1991" s="134"/>
      <c r="AJ1991" s="134"/>
      <c r="AK1991" s="134">
        <v>48.314999999999998</v>
      </c>
      <c r="AL1991" s="134">
        <v>16.22</v>
      </c>
      <c r="AM1991" s="134">
        <v>9.5950000000000006</v>
      </c>
      <c r="AN1991" s="134">
        <v>29.04</v>
      </c>
      <c r="AO1991" s="134">
        <v>4.351</v>
      </c>
      <c r="AP1991" s="134"/>
      <c r="AQ1991" s="134"/>
      <c r="AR1991" s="134"/>
      <c r="AS1991" s="134"/>
      <c r="AT1991" s="133" t="s">
        <v>1764</v>
      </c>
      <c r="AU1991" s="133" t="s">
        <v>1769</v>
      </c>
      <c r="AV1991" s="133" t="s">
        <v>9603</v>
      </c>
      <c r="AW1991" s="133" t="s">
        <v>9630</v>
      </c>
    </row>
    <row r="1992" spans="1:49" x14ac:dyDescent="0.25">
      <c r="A1992" s="80" t="s">
        <v>1776</v>
      </c>
      <c r="B1992" s="80" t="s">
        <v>1808</v>
      </c>
      <c r="C1992" s="80" t="s">
        <v>10594</v>
      </c>
      <c r="D1992" s="80" t="s">
        <v>10595</v>
      </c>
      <c r="E1992" s="80" t="s">
        <v>1811</v>
      </c>
      <c r="F1992" s="80" t="s">
        <v>10596</v>
      </c>
      <c r="G1992" s="80" t="s">
        <v>9785</v>
      </c>
      <c r="H1992" s="80" t="s">
        <v>10597</v>
      </c>
      <c r="I1992" s="80" t="s">
        <v>5376</v>
      </c>
      <c r="K1992" s="80" t="s">
        <v>13952</v>
      </c>
      <c r="L1992" s="80" t="s">
        <v>13524</v>
      </c>
      <c r="M1992" s="80" t="s">
        <v>13525</v>
      </c>
      <c r="N1992" s="80" t="s">
        <v>14346</v>
      </c>
      <c r="O1992" s="80" t="s">
        <v>3825</v>
      </c>
      <c r="P1992" s="80" t="s">
        <v>1</v>
      </c>
      <c r="Q1992" s="80" t="s">
        <v>5374</v>
      </c>
      <c r="R1992" s="80" t="s">
        <v>14353</v>
      </c>
      <c r="S1992" s="80" t="s">
        <v>1759</v>
      </c>
      <c r="T1992" s="80" t="s">
        <v>1759</v>
      </c>
      <c r="U1992" s="110">
        <v>812</v>
      </c>
      <c r="V1992" s="110">
        <v>406</v>
      </c>
      <c r="W1992" s="91">
        <v>304.5</v>
      </c>
      <c r="X1992" s="91">
        <v>304.5</v>
      </c>
      <c r="Y1992" s="110" t="s">
        <v>7087</v>
      </c>
      <c r="Z1992" s="110" t="s">
        <v>1</v>
      </c>
      <c r="AB1992" s="133" t="s">
        <v>14700</v>
      </c>
      <c r="AC1992" s="133" t="s">
        <v>14700</v>
      </c>
      <c r="AD1992" s="133" t="s">
        <v>1759</v>
      </c>
      <c r="AE1992" s="79">
        <v>1</v>
      </c>
      <c r="AF1992" s="79" t="s">
        <v>15798</v>
      </c>
      <c r="AG1992" s="134"/>
      <c r="AH1992" s="134"/>
      <c r="AI1992" s="134"/>
      <c r="AJ1992" s="134"/>
      <c r="AK1992" s="134">
        <v>47</v>
      </c>
      <c r="AL1992" s="134">
        <v>18.25</v>
      </c>
      <c r="AM1992" s="134">
        <v>10.25</v>
      </c>
      <c r="AN1992" s="134">
        <v>27.56</v>
      </c>
      <c r="AO1992" s="134">
        <v>5.0880000000000001</v>
      </c>
      <c r="AP1992" s="134"/>
      <c r="AQ1992" s="134"/>
      <c r="AR1992" s="134"/>
      <c r="AS1992" s="134"/>
      <c r="AT1992" s="133" t="s">
        <v>1774</v>
      </c>
      <c r="AU1992" s="133" t="s">
        <v>1764</v>
      </c>
      <c r="AV1992" s="133" t="s">
        <v>9601</v>
      </c>
      <c r="AW1992" s="133" t="s">
        <v>9630</v>
      </c>
    </row>
    <row r="1993" spans="1:49" x14ac:dyDescent="0.25">
      <c r="A1993" s="80" t="s">
        <v>1776</v>
      </c>
      <c r="B1993" s="80" t="s">
        <v>1803</v>
      </c>
      <c r="C1993" s="80" t="s">
        <v>10540</v>
      </c>
      <c r="D1993" s="80" t="s">
        <v>10541</v>
      </c>
      <c r="E1993" s="80" t="s">
        <v>1767</v>
      </c>
      <c r="F1993" s="80" t="s">
        <v>10542</v>
      </c>
      <c r="G1993" s="80" t="s">
        <v>9785</v>
      </c>
      <c r="H1993" s="80" t="s">
        <v>10543</v>
      </c>
      <c r="I1993" s="80" t="s">
        <v>5377</v>
      </c>
      <c r="K1993" s="80" t="s">
        <v>13952</v>
      </c>
      <c r="L1993" s="80" t="s">
        <v>13526</v>
      </c>
      <c r="M1993" s="80" t="s">
        <v>13527</v>
      </c>
      <c r="N1993" s="80" t="s">
        <v>14120</v>
      </c>
      <c r="O1993" s="80" t="s">
        <v>3825</v>
      </c>
      <c r="P1993" s="80" t="s">
        <v>1</v>
      </c>
      <c r="Q1993" s="80" t="s">
        <v>5374</v>
      </c>
      <c r="R1993" s="80" t="s">
        <v>14354</v>
      </c>
      <c r="S1993" s="80" t="s">
        <v>1759</v>
      </c>
      <c r="T1993" s="80" t="s">
        <v>1759</v>
      </c>
      <c r="U1993" s="110">
        <v>800.25</v>
      </c>
      <c r="V1993" s="110">
        <v>400.125</v>
      </c>
      <c r="W1993" s="91">
        <v>200.0625</v>
      </c>
      <c r="X1993" s="91">
        <v>200.0625</v>
      </c>
      <c r="Y1993" s="110" t="s">
        <v>7087</v>
      </c>
      <c r="Z1993" s="110" t="s">
        <v>1</v>
      </c>
      <c r="AB1993" s="133" t="s">
        <v>14701</v>
      </c>
      <c r="AC1993" s="133" t="s">
        <v>14701</v>
      </c>
      <c r="AD1993" s="133" t="s">
        <v>1759</v>
      </c>
      <c r="AE1993" s="79">
        <v>1</v>
      </c>
      <c r="AF1993" s="79" t="s">
        <v>15798</v>
      </c>
      <c r="AG1993" s="134"/>
      <c r="AH1993" s="134"/>
      <c r="AI1993" s="134"/>
      <c r="AJ1993" s="134"/>
      <c r="AK1993" s="134">
        <v>48.314999999999998</v>
      </c>
      <c r="AL1993" s="134">
        <v>16.22</v>
      </c>
      <c r="AM1993" s="134">
        <v>9.5950000000000006</v>
      </c>
      <c r="AN1993" s="134">
        <v>29.04</v>
      </c>
      <c r="AO1993" s="134">
        <v>4.351</v>
      </c>
      <c r="AP1993" s="134"/>
      <c r="AQ1993" s="134"/>
      <c r="AR1993" s="134"/>
      <c r="AS1993" s="134"/>
      <c r="AT1993" s="133" t="s">
        <v>1764</v>
      </c>
      <c r="AU1993" s="133" t="s">
        <v>1769</v>
      </c>
      <c r="AV1993" s="133" t="s">
        <v>9603</v>
      </c>
      <c r="AW1993" s="133" t="s">
        <v>9630</v>
      </c>
    </row>
    <row r="1994" spans="1:49" x14ac:dyDescent="0.25">
      <c r="A1994" s="80" t="s">
        <v>1776</v>
      </c>
      <c r="B1994" s="80" t="s">
        <v>1808</v>
      </c>
      <c r="C1994" s="80" t="s">
        <v>10557</v>
      </c>
      <c r="D1994" s="80" t="s">
        <v>10558</v>
      </c>
      <c r="E1994" s="80" t="s">
        <v>1767</v>
      </c>
      <c r="F1994" s="80" t="s">
        <v>9743</v>
      </c>
      <c r="G1994" s="80" t="s">
        <v>9744</v>
      </c>
      <c r="H1994" s="80" t="s">
        <v>9732</v>
      </c>
      <c r="I1994" s="80" t="s">
        <v>5377</v>
      </c>
      <c r="K1994" s="80" t="s">
        <v>13952</v>
      </c>
      <c r="L1994" s="80" t="s">
        <v>13528</v>
      </c>
      <c r="M1994" s="80" t="s">
        <v>13529</v>
      </c>
      <c r="N1994" s="80" t="s">
        <v>14346</v>
      </c>
      <c r="O1994" s="80" t="s">
        <v>3537</v>
      </c>
      <c r="P1994" s="80" t="s">
        <v>1</v>
      </c>
      <c r="Q1994" s="80" t="s">
        <v>5374</v>
      </c>
      <c r="R1994" s="80" t="s">
        <v>14355</v>
      </c>
      <c r="S1994" s="80" t="s">
        <v>1765</v>
      </c>
      <c r="T1994" s="80" t="s">
        <v>1757</v>
      </c>
      <c r="U1994" s="110">
        <v>5.05</v>
      </c>
      <c r="V1994" s="110">
        <v>30.3</v>
      </c>
      <c r="W1994" s="91">
        <v>1.2625</v>
      </c>
      <c r="X1994" s="91">
        <v>15.15</v>
      </c>
      <c r="Y1994" s="110" t="s">
        <v>7087</v>
      </c>
      <c r="Z1994" s="110" t="s">
        <v>1</v>
      </c>
      <c r="AB1994" s="133" t="s">
        <v>14702</v>
      </c>
      <c r="AC1994" s="133" t="s">
        <v>14702</v>
      </c>
      <c r="AD1994" s="133" t="s">
        <v>1759</v>
      </c>
      <c r="AE1994" s="79">
        <v>12</v>
      </c>
      <c r="AF1994" s="79" t="s">
        <v>11127</v>
      </c>
      <c r="AG1994" s="134">
        <v>0.625</v>
      </c>
      <c r="AH1994" s="134">
        <v>5</v>
      </c>
      <c r="AI1994" s="134">
        <v>5</v>
      </c>
      <c r="AJ1994" s="134">
        <v>0.09</v>
      </c>
      <c r="AK1994" s="134">
        <v>10.125</v>
      </c>
      <c r="AL1994" s="134">
        <v>5.375</v>
      </c>
      <c r="AM1994" s="134">
        <v>5.5</v>
      </c>
      <c r="AN1994" s="134">
        <v>1.25</v>
      </c>
      <c r="AO1994" s="134">
        <v>0.17299999999999999</v>
      </c>
      <c r="AP1994" s="134">
        <v>5.5E-2</v>
      </c>
      <c r="AQ1994" s="134">
        <v>10</v>
      </c>
      <c r="AR1994" s="134">
        <v>10</v>
      </c>
      <c r="AS1994" s="134">
        <v>6.0000000000000001E-3</v>
      </c>
      <c r="AT1994" s="133" t="s">
        <v>1768</v>
      </c>
      <c r="AU1994" s="133" t="s">
        <v>1760</v>
      </c>
      <c r="AV1994" s="133" t="s">
        <v>9601</v>
      </c>
      <c r="AW1994" s="133" t="s">
        <v>9630</v>
      </c>
    </row>
    <row r="1995" spans="1:49" x14ac:dyDescent="0.25">
      <c r="A1995" s="80" t="s">
        <v>1776</v>
      </c>
      <c r="B1995" s="80" t="s">
        <v>1803</v>
      </c>
      <c r="C1995" s="80" t="s">
        <v>10499</v>
      </c>
      <c r="D1995" s="80" t="s">
        <v>10500</v>
      </c>
      <c r="E1995" s="80" t="s">
        <v>1767</v>
      </c>
      <c r="F1995" s="80" t="s">
        <v>10501</v>
      </c>
      <c r="G1995" s="80" t="s">
        <v>9677</v>
      </c>
      <c r="H1995" s="80" t="s">
        <v>10502</v>
      </c>
      <c r="I1995" s="80" t="s">
        <v>5376</v>
      </c>
      <c r="K1995" s="80" t="s">
        <v>13952</v>
      </c>
      <c r="L1995" s="80" t="s">
        <v>13530</v>
      </c>
      <c r="M1995" s="80" t="s">
        <v>13531</v>
      </c>
      <c r="N1995" s="80" t="s">
        <v>3405</v>
      </c>
      <c r="O1995" s="80" t="s">
        <v>14356</v>
      </c>
      <c r="P1995" s="80" t="s">
        <v>1</v>
      </c>
      <c r="Q1995" s="80" t="s">
        <v>5374</v>
      </c>
      <c r="R1995" s="80" t="s">
        <v>14357</v>
      </c>
      <c r="S1995" s="80" t="s">
        <v>1760</v>
      </c>
      <c r="T1995" s="80" t="s">
        <v>1757</v>
      </c>
      <c r="U1995" s="110">
        <v>7.45</v>
      </c>
      <c r="V1995" s="110">
        <v>44.7</v>
      </c>
      <c r="W1995" s="91">
        <v>2.6074999999999999</v>
      </c>
      <c r="X1995" s="91">
        <v>31.29</v>
      </c>
      <c r="Y1995" s="110" t="s">
        <v>7087</v>
      </c>
      <c r="Z1995" s="110" t="s">
        <v>1</v>
      </c>
      <c r="AB1995" s="133" t="s">
        <v>14703</v>
      </c>
      <c r="AC1995" s="133" t="s">
        <v>14704</v>
      </c>
      <c r="AD1995" s="133" t="s">
        <v>1760</v>
      </c>
      <c r="AE1995" s="79">
        <v>96</v>
      </c>
      <c r="AF1995" s="79" t="s">
        <v>14946</v>
      </c>
      <c r="AG1995" s="134">
        <v>9</v>
      </c>
      <c r="AH1995" s="134">
        <v>0.25</v>
      </c>
      <c r="AI1995" s="134">
        <v>9</v>
      </c>
      <c r="AJ1995" s="134">
        <v>0.255</v>
      </c>
      <c r="AK1995" s="134">
        <v>9</v>
      </c>
      <c r="AL1995" s="134">
        <v>6</v>
      </c>
      <c r="AM1995" s="134">
        <v>10</v>
      </c>
      <c r="AN1995" s="134">
        <v>3.19</v>
      </c>
      <c r="AO1995" s="134">
        <v>0.313</v>
      </c>
      <c r="AP1995" s="134"/>
      <c r="AQ1995" s="134">
        <v>6.71</v>
      </c>
      <c r="AR1995" s="134">
        <v>9.23</v>
      </c>
      <c r="AS1995" s="134"/>
      <c r="AT1995" s="133" t="s">
        <v>9573</v>
      </c>
      <c r="AU1995" s="133" t="s">
        <v>1764</v>
      </c>
      <c r="AV1995" s="133" t="s">
        <v>9603</v>
      </c>
      <c r="AW1995" s="133" t="s">
        <v>9631</v>
      </c>
    </row>
    <row r="1996" spans="1:49" x14ac:dyDescent="0.25">
      <c r="A1996" s="80" t="s">
        <v>1776</v>
      </c>
      <c r="B1996" s="80" t="s">
        <v>1808</v>
      </c>
      <c r="C1996" s="80" t="s">
        <v>10211</v>
      </c>
      <c r="D1996" s="80" t="s">
        <v>10212</v>
      </c>
      <c r="E1996" s="80" t="s">
        <v>1767</v>
      </c>
      <c r="F1996" s="80" t="s">
        <v>9731</v>
      </c>
      <c r="G1996" s="80" t="s">
        <v>9668</v>
      </c>
      <c r="H1996" s="80" t="s">
        <v>9732</v>
      </c>
      <c r="I1996" s="80" t="s">
        <v>5377</v>
      </c>
      <c r="K1996" s="80" t="s">
        <v>13952</v>
      </c>
      <c r="L1996" s="80" t="s">
        <v>13532</v>
      </c>
      <c r="M1996" s="80" t="s">
        <v>13533</v>
      </c>
      <c r="N1996" s="80" t="s">
        <v>14346</v>
      </c>
      <c r="O1996" s="80" t="s">
        <v>3547</v>
      </c>
      <c r="P1996" s="80" t="s">
        <v>1</v>
      </c>
      <c r="Q1996" s="80" t="s">
        <v>5374</v>
      </c>
      <c r="R1996" s="80" t="s">
        <v>14358</v>
      </c>
      <c r="S1996" s="80" t="s">
        <v>1765</v>
      </c>
      <c r="T1996" s="80" t="s">
        <v>1757</v>
      </c>
      <c r="U1996" s="110">
        <v>6.2</v>
      </c>
      <c r="V1996" s="110">
        <v>37.200000000000003</v>
      </c>
      <c r="W1996" s="91">
        <v>1.55</v>
      </c>
      <c r="X1996" s="91">
        <v>18.600000000000001</v>
      </c>
      <c r="Y1996" s="110" t="s">
        <v>7087</v>
      </c>
      <c r="Z1996" s="110" t="s">
        <v>1</v>
      </c>
      <c r="AB1996" s="133" t="s">
        <v>14705</v>
      </c>
      <c r="AC1996" s="133" t="s">
        <v>14705</v>
      </c>
      <c r="AD1996" s="133" t="s">
        <v>1759</v>
      </c>
      <c r="AE1996" s="79">
        <v>12</v>
      </c>
      <c r="AF1996" s="79" t="s">
        <v>11113</v>
      </c>
      <c r="AG1996" s="134">
        <v>0.625</v>
      </c>
      <c r="AH1996" s="134">
        <v>6.5</v>
      </c>
      <c r="AI1996" s="134">
        <v>6.5</v>
      </c>
      <c r="AJ1996" s="134">
        <v>0.13900000000000001</v>
      </c>
      <c r="AK1996" s="134">
        <v>10.845000000000001</v>
      </c>
      <c r="AL1996" s="134">
        <v>6.8449999999999998</v>
      </c>
      <c r="AM1996" s="134">
        <v>6.8150000000000004</v>
      </c>
      <c r="AN1996" s="134">
        <v>1.9610000000000001</v>
      </c>
      <c r="AO1996" s="134">
        <v>0.29299999999999998</v>
      </c>
      <c r="AP1996" s="134">
        <v>5.5E-2</v>
      </c>
      <c r="AQ1996" s="134">
        <v>12.875</v>
      </c>
      <c r="AR1996" s="134">
        <v>12.75</v>
      </c>
      <c r="AS1996" s="134">
        <v>8.9999999999999993E-3</v>
      </c>
      <c r="AT1996" s="133" t="s">
        <v>1761</v>
      </c>
      <c r="AU1996" s="133" t="s">
        <v>7077</v>
      </c>
      <c r="AV1996" s="133" t="s">
        <v>9601</v>
      </c>
      <c r="AW1996" s="133" t="s">
        <v>9630</v>
      </c>
    </row>
    <row r="1997" spans="1:49" x14ac:dyDescent="0.25">
      <c r="A1997" s="80" t="s">
        <v>1776</v>
      </c>
      <c r="B1997" s="80" t="s">
        <v>1803</v>
      </c>
      <c r="C1997" s="80" t="s">
        <v>10540</v>
      </c>
      <c r="D1997" s="80" t="s">
        <v>10541</v>
      </c>
      <c r="E1997" s="80" t="s">
        <v>1767</v>
      </c>
      <c r="F1997" s="80" t="s">
        <v>10542</v>
      </c>
      <c r="G1997" s="80" t="s">
        <v>9785</v>
      </c>
      <c r="H1997" s="80" t="s">
        <v>10543</v>
      </c>
      <c r="I1997" s="80" t="s">
        <v>5377</v>
      </c>
      <c r="K1997" s="80" t="s">
        <v>13952</v>
      </c>
      <c r="L1997" s="80" t="s">
        <v>13534</v>
      </c>
      <c r="M1997" s="80" t="s">
        <v>13535</v>
      </c>
      <c r="N1997" s="80" t="s">
        <v>14359</v>
      </c>
      <c r="O1997" s="80" t="s">
        <v>3825</v>
      </c>
      <c r="P1997" s="80" t="s">
        <v>1</v>
      </c>
      <c r="Q1997" s="80" t="s">
        <v>5374</v>
      </c>
      <c r="R1997" s="80" t="s">
        <v>14360</v>
      </c>
      <c r="S1997" s="80" t="s">
        <v>1759</v>
      </c>
      <c r="T1997" s="80" t="s">
        <v>1759</v>
      </c>
      <c r="U1997" s="110">
        <v>800.25</v>
      </c>
      <c r="V1997" s="110">
        <v>400.125</v>
      </c>
      <c r="W1997" s="91">
        <v>200.0625</v>
      </c>
      <c r="X1997" s="91">
        <v>200.0625</v>
      </c>
      <c r="Y1997" s="110" t="s">
        <v>7087</v>
      </c>
      <c r="Z1997" s="110" t="s">
        <v>1</v>
      </c>
      <c r="AB1997" s="133" t="s">
        <v>14706</v>
      </c>
      <c r="AC1997" s="133" t="s">
        <v>14706</v>
      </c>
      <c r="AD1997" s="133" t="s">
        <v>1759</v>
      </c>
      <c r="AE1997" s="79">
        <v>1</v>
      </c>
      <c r="AF1997" s="79" t="s">
        <v>15798</v>
      </c>
      <c r="AG1997" s="134"/>
      <c r="AH1997" s="134"/>
      <c r="AI1997" s="134"/>
      <c r="AJ1997" s="134"/>
      <c r="AK1997" s="134">
        <v>48.314999999999998</v>
      </c>
      <c r="AL1997" s="134">
        <v>16.22</v>
      </c>
      <c r="AM1997" s="134">
        <v>9.5950000000000006</v>
      </c>
      <c r="AN1997" s="134">
        <v>29.04</v>
      </c>
      <c r="AO1997" s="134">
        <v>4.351</v>
      </c>
      <c r="AP1997" s="134"/>
      <c r="AQ1997" s="134"/>
      <c r="AR1997" s="134"/>
      <c r="AS1997" s="134"/>
      <c r="AT1997" s="133" t="s">
        <v>1764</v>
      </c>
      <c r="AU1997" s="133" t="s">
        <v>1769</v>
      </c>
      <c r="AV1997" s="133" t="s">
        <v>9603</v>
      </c>
      <c r="AW1997" s="133" t="s">
        <v>9630</v>
      </c>
    </row>
    <row r="1998" spans="1:49" x14ac:dyDescent="0.25">
      <c r="A1998" s="80" t="s">
        <v>1776</v>
      </c>
      <c r="B1998" s="80" t="s">
        <v>1808</v>
      </c>
      <c r="C1998" s="80" t="s">
        <v>10213</v>
      </c>
      <c r="D1998" s="80" t="s">
        <v>10214</v>
      </c>
      <c r="E1998" s="80" t="s">
        <v>1767</v>
      </c>
      <c r="F1998" s="80" t="s">
        <v>9694</v>
      </c>
      <c r="G1998" s="80" t="s">
        <v>9695</v>
      </c>
      <c r="H1998" s="80" t="s">
        <v>9696</v>
      </c>
      <c r="I1998" s="80" t="s">
        <v>5377</v>
      </c>
      <c r="K1998" s="80" t="s">
        <v>13952</v>
      </c>
      <c r="L1998" s="80" t="s">
        <v>13536</v>
      </c>
      <c r="M1998" s="80" t="s">
        <v>13537</v>
      </c>
      <c r="N1998" s="80" t="s">
        <v>14346</v>
      </c>
      <c r="O1998" s="80" t="s">
        <v>3527</v>
      </c>
      <c r="P1998" s="80" t="s">
        <v>1</v>
      </c>
      <c r="Q1998" s="80" t="s">
        <v>5374</v>
      </c>
      <c r="R1998" s="80" t="s">
        <v>14361</v>
      </c>
      <c r="S1998" s="80" t="s">
        <v>1760</v>
      </c>
      <c r="T1998" s="80" t="s">
        <v>1757</v>
      </c>
      <c r="U1998" s="110">
        <v>5</v>
      </c>
      <c r="V1998" s="110">
        <v>30</v>
      </c>
      <c r="W1998" s="91">
        <v>1.25</v>
      </c>
      <c r="X1998" s="91">
        <v>15</v>
      </c>
      <c r="Y1998" s="110" t="s">
        <v>7087</v>
      </c>
      <c r="Z1998" s="110" t="s">
        <v>1</v>
      </c>
      <c r="AB1998" s="133" t="s">
        <v>14707</v>
      </c>
      <c r="AC1998" s="133" t="s">
        <v>14707</v>
      </c>
      <c r="AD1998" s="133" t="s">
        <v>1759</v>
      </c>
      <c r="AE1998" s="79">
        <v>12</v>
      </c>
      <c r="AF1998" s="79" t="s">
        <v>11091</v>
      </c>
      <c r="AG1998" s="134">
        <v>0.625</v>
      </c>
      <c r="AH1998" s="134">
        <v>6.875</v>
      </c>
      <c r="AI1998" s="134">
        <v>6.875</v>
      </c>
      <c r="AJ1998" s="134">
        <v>0.13100000000000001</v>
      </c>
      <c r="AK1998" s="134">
        <v>7.22</v>
      </c>
      <c r="AL1998" s="134">
        <v>6.8449999999999998</v>
      </c>
      <c r="AM1998" s="134">
        <v>7.44</v>
      </c>
      <c r="AN1998" s="134">
        <v>1.782</v>
      </c>
      <c r="AO1998" s="134">
        <v>0.21299999999999999</v>
      </c>
      <c r="AP1998" s="134">
        <v>0.5</v>
      </c>
      <c r="AQ1998" s="134">
        <v>6.75</v>
      </c>
      <c r="AR1998" s="134">
        <v>6.75</v>
      </c>
      <c r="AS1998" s="134">
        <v>1.6E-2</v>
      </c>
      <c r="AT1998" s="133" t="s">
        <v>9573</v>
      </c>
      <c r="AU1998" s="133" t="s">
        <v>1758</v>
      </c>
      <c r="AV1998" s="133" t="s">
        <v>9603</v>
      </c>
      <c r="AW1998" s="133" t="s">
        <v>9630</v>
      </c>
    </row>
    <row r="1999" spans="1:49" x14ac:dyDescent="0.25">
      <c r="A1999" s="80" t="s">
        <v>1776</v>
      </c>
      <c r="B1999" s="80" t="s">
        <v>1803</v>
      </c>
      <c r="C1999" s="80" t="s">
        <v>10540</v>
      </c>
      <c r="D1999" s="80" t="s">
        <v>10541</v>
      </c>
      <c r="E1999" s="80" t="s">
        <v>1767</v>
      </c>
      <c r="F1999" s="80" t="s">
        <v>10542</v>
      </c>
      <c r="G1999" s="80" t="s">
        <v>9785</v>
      </c>
      <c r="H1999" s="80" t="s">
        <v>10543</v>
      </c>
      <c r="I1999" s="80" t="s">
        <v>5377</v>
      </c>
      <c r="K1999" s="80" t="s">
        <v>13952</v>
      </c>
      <c r="L1999" s="80" t="s">
        <v>13538</v>
      </c>
      <c r="M1999" s="80" t="s">
        <v>13539</v>
      </c>
      <c r="N1999" s="80" t="s">
        <v>3481</v>
      </c>
      <c r="O1999" s="80" t="s">
        <v>3825</v>
      </c>
      <c r="P1999" s="80" t="s">
        <v>1</v>
      </c>
      <c r="Q1999" s="80" t="s">
        <v>5374</v>
      </c>
      <c r="R1999" s="80" t="s">
        <v>14362</v>
      </c>
      <c r="S1999" s="80" t="s">
        <v>1759</v>
      </c>
      <c r="T1999" s="80" t="s">
        <v>1759</v>
      </c>
      <c r="U1999" s="110">
        <v>800.25</v>
      </c>
      <c r="V1999" s="110">
        <v>400.125</v>
      </c>
      <c r="W1999" s="91">
        <v>200.0625</v>
      </c>
      <c r="X1999" s="91">
        <v>200.0625</v>
      </c>
      <c r="Y1999" s="110" t="s">
        <v>7087</v>
      </c>
      <c r="Z1999" s="110" t="s">
        <v>1</v>
      </c>
      <c r="AB1999" s="133" t="s">
        <v>14708</v>
      </c>
      <c r="AC1999" s="133" t="s">
        <v>14708</v>
      </c>
      <c r="AD1999" s="133" t="s">
        <v>1759</v>
      </c>
      <c r="AE1999" s="79">
        <v>1</v>
      </c>
      <c r="AF1999" s="79" t="s">
        <v>15798</v>
      </c>
      <c r="AG1999" s="134"/>
      <c r="AH1999" s="134"/>
      <c r="AI1999" s="134"/>
      <c r="AJ1999" s="134"/>
      <c r="AK1999" s="134">
        <v>48.314999999999998</v>
      </c>
      <c r="AL1999" s="134">
        <v>16.22</v>
      </c>
      <c r="AM1999" s="134">
        <v>9.5950000000000006</v>
      </c>
      <c r="AN1999" s="134">
        <v>29.04</v>
      </c>
      <c r="AO1999" s="134">
        <v>4.351</v>
      </c>
      <c r="AP1999" s="134"/>
      <c r="AQ1999" s="134"/>
      <c r="AR1999" s="134"/>
      <c r="AS1999" s="134"/>
      <c r="AT1999" s="133" t="s">
        <v>1764</v>
      </c>
      <c r="AU1999" s="133" t="s">
        <v>1769</v>
      </c>
      <c r="AV1999" s="133" t="s">
        <v>9603</v>
      </c>
      <c r="AW1999" s="133" t="s">
        <v>9630</v>
      </c>
    </row>
    <row r="2000" spans="1:49" x14ac:dyDescent="0.25">
      <c r="A2000" s="80" t="s">
        <v>1776</v>
      </c>
      <c r="B2000" s="80" t="s">
        <v>1808</v>
      </c>
      <c r="C2000" s="80" t="s">
        <v>10578</v>
      </c>
      <c r="D2000" s="80" t="s">
        <v>10579</v>
      </c>
      <c r="E2000" s="80" t="s">
        <v>1767</v>
      </c>
      <c r="F2000" s="80" t="s">
        <v>9920</v>
      </c>
      <c r="G2000" s="80" t="s">
        <v>9677</v>
      </c>
      <c r="H2000" s="80" t="s">
        <v>9921</v>
      </c>
      <c r="I2000" s="80" t="s">
        <v>5377</v>
      </c>
      <c r="K2000" s="80" t="s">
        <v>13952</v>
      </c>
      <c r="L2000" s="80" t="s">
        <v>13540</v>
      </c>
      <c r="M2000" s="80" t="s">
        <v>13541</v>
      </c>
      <c r="N2000" s="80" t="s">
        <v>14346</v>
      </c>
      <c r="O2000" s="80" t="s">
        <v>3523</v>
      </c>
      <c r="P2000" s="80" t="s">
        <v>1</v>
      </c>
      <c r="Q2000" s="80" t="s">
        <v>5374</v>
      </c>
      <c r="R2000" s="80" t="s">
        <v>14363</v>
      </c>
      <c r="S2000" s="80" t="s">
        <v>1760</v>
      </c>
      <c r="T2000" s="80" t="s">
        <v>1757</v>
      </c>
      <c r="U2000" s="110">
        <v>6.2</v>
      </c>
      <c r="V2000" s="110">
        <v>37.200000000000003</v>
      </c>
      <c r="W2000" s="91">
        <v>1.55</v>
      </c>
      <c r="X2000" s="91">
        <v>18.600000000000001</v>
      </c>
      <c r="Y2000" s="110" t="s">
        <v>7087</v>
      </c>
      <c r="Z2000" s="110" t="s">
        <v>1</v>
      </c>
      <c r="AB2000" s="133" t="s">
        <v>14709</v>
      </c>
      <c r="AC2000" s="133" t="s">
        <v>14709</v>
      </c>
      <c r="AD2000" s="133" t="s">
        <v>1759</v>
      </c>
      <c r="AE2000" s="79">
        <v>12</v>
      </c>
      <c r="AF2000" s="79" t="s">
        <v>11145</v>
      </c>
      <c r="AG2000" s="134">
        <v>0.75</v>
      </c>
      <c r="AH2000" s="134">
        <v>8.875</v>
      </c>
      <c r="AI2000" s="134">
        <v>8.875</v>
      </c>
      <c r="AJ2000" s="134">
        <v>0.22500000000000001</v>
      </c>
      <c r="AK2000" s="134">
        <v>9.2200000000000006</v>
      </c>
      <c r="AL2000" s="134">
        <v>7.97</v>
      </c>
      <c r="AM2000" s="134">
        <v>9.44</v>
      </c>
      <c r="AN2000" s="134">
        <v>3.1</v>
      </c>
      <c r="AO2000" s="134">
        <v>0.40100000000000002</v>
      </c>
      <c r="AP2000" s="134">
        <v>0.5</v>
      </c>
      <c r="AQ2000" s="134">
        <v>8.75</v>
      </c>
      <c r="AR2000" s="134">
        <v>8.75</v>
      </c>
      <c r="AS2000" s="134">
        <v>0.03</v>
      </c>
      <c r="AT2000" s="133" t="s">
        <v>1761</v>
      </c>
      <c r="AU2000" s="133" t="s">
        <v>7065</v>
      </c>
      <c r="AV2000" s="133" t="s">
        <v>9603</v>
      </c>
      <c r="AW2000" s="133" t="s">
        <v>9630</v>
      </c>
    </row>
    <row r="2001" spans="1:49" x14ac:dyDescent="0.25">
      <c r="A2001" s="80" t="s">
        <v>1798</v>
      </c>
      <c r="B2001" s="80" t="s">
        <v>1803</v>
      </c>
      <c r="C2001" s="80" t="s">
        <v>10126</v>
      </c>
      <c r="D2001" s="80" t="s">
        <v>10127</v>
      </c>
      <c r="E2001" s="80" t="s">
        <v>1799</v>
      </c>
      <c r="F2001" s="80" t="s">
        <v>14907</v>
      </c>
      <c r="G2001" s="80" t="s">
        <v>9785</v>
      </c>
      <c r="H2001" s="80" t="s">
        <v>14908</v>
      </c>
      <c r="I2001" s="80" t="s">
        <v>1798</v>
      </c>
      <c r="K2001" s="80" t="s">
        <v>14364</v>
      </c>
      <c r="L2001" s="80" t="s">
        <v>13542</v>
      </c>
      <c r="M2001" s="80" t="s">
        <v>13543</v>
      </c>
      <c r="N2001" s="80" t="s">
        <v>3427</v>
      </c>
      <c r="O2001" s="80" t="s">
        <v>14365</v>
      </c>
      <c r="P2001" s="80" t="s">
        <v>1</v>
      </c>
      <c r="Q2001" s="80" t="s">
        <v>5381</v>
      </c>
      <c r="R2001" s="80" t="s">
        <v>14366</v>
      </c>
      <c r="S2001" s="80" t="s">
        <v>1759</v>
      </c>
      <c r="T2001" s="80" t="s">
        <v>1759</v>
      </c>
      <c r="U2001" s="110">
        <v>313.32</v>
      </c>
      <c r="V2001" s="110">
        <v>156.66</v>
      </c>
      <c r="W2001" s="91">
        <v>125.328</v>
      </c>
      <c r="X2001" s="91">
        <v>125.328</v>
      </c>
      <c r="Y2001" s="110" t="s">
        <v>7087</v>
      </c>
      <c r="Z2001" s="110" t="s">
        <v>1</v>
      </c>
      <c r="AB2001" s="133" t="s">
        <v>14710</v>
      </c>
      <c r="AC2001" s="133" t="s">
        <v>14710</v>
      </c>
      <c r="AD2001" s="133" t="s">
        <v>1759</v>
      </c>
      <c r="AE2001" s="79">
        <v>1</v>
      </c>
      <c r="AF2001" s="79" t="s">
        <v>15798</v>
      </c>
      <c r="AG2001" s="134"/>
      <c r="AH2001" s="134"/>
      <c r="AI2001" s="134"/>
      <c r="AJ2001" s="134"/>
      <c r="AK2001" s="134">
        <v>51.125</v>
      </c>
      <c r="AL2001" s="134">
        <v>16.312999999999999</v>
      </c>
      <c r="AM2001" s="134">
        <v>10.063000000000001</v>
      </c>
      <c r="AN2001" s="134">
        <v>39.14</v>
      </c>
      <c r="AO2001" s="134">
        <v>4.8570000000000002</v>
      </c>
      <c r="AP2001" s="134"/>
      <c r="AQ2001" s="134"/>
      <c r="AR2001" s="134"/>
      <c r="AS2001" s="134"/>
      <c r="AT2001" s="133" t="s">
        <v>1764</v>
      </c>
      <c r="AU2001" s="133" t="s">
        <v>1769</v>
      </c>
      <c r="AV2001" s="133" t="s">
        <v>9603</v>
      </c>
      <c r="AW2001" s="133" t="s">
        <v>9630</v>
      </c>
    </row>
    <row r="2002" spans="1:49" x14ac:dyDescent="0.25">
      <c r="A2002" s="80" t="s">
        <v>1776</v>
      </c>
      <c r="B2002" s="80" t="s">
        <v>1808</v>
      </c>
      <c r="C2002" s="80" t="s">
        <v>10600</v>
      </c>
      <c r="D2002" s="80" t="s">
        <v>10601</v>
      </c>
      <c r="E2002" s="80" t="s">
        <v>1811</v>
      </c>
      <c r="F2002" s="80" t="s">
        <v>10602</v>
      </c>
      <c r="G2002" s="80" t="s">
        <v>9685</v>
      </c>
      <c r="H2002" s="80" t="s">
        <v>10603</v>
      </c>
      <c r="I2002" s="80" t="s">
        <v>5376</v>
      </c>
      <c r="K2002" s="80" t="s">
        <v>13952</v>
      </c>
      <c r="L2002" s="80" t="s">
        <v>13544</v>
      </c>
      <c r="M2002" s="80" t="s">
        <v>13545</v>
      </c>
      <c r="N2002" s="80" t="s">
        <v>14346</v>
      </c>
      <c r="O2002" s="80" t="s">
        <v>3859</v>
      </c>
      <c r="P2002" s="80" t="s">
        <v>1</v>
      </c>
      <c r="Q2002" s="80" t="s">
        <v>5374</v>
      </c>
      <c r="R2002" s="80" t="s">
        <v>14367</v>
      </c>
      <c r="S2002" s="80" t="s">
        <v>1760</v>
      </c>
      <c r="T2002" s="80" t="s">
        <v>1757</v>
      </c>
      <c r="U2002" s="110">
        <v>8.9</v>
      </c>
      <c r="V2002" s="110">
        <v>53.4</v>
      </c>
      <c r="W2002" s="91">
        <v>3.1150000000000002</v>
      </c>
      <c r="X2002" s="91">
        <v>37.380000000000003</v>
      </c>
      <c r="Y2002" s="110" t="s">
        <v>7087</v>
      </c>
      <c r="Z2002" s="110" t="s">
        <v>1</v>
      </c>
      <c r="AB2002" s="133" t="s">
        <v>14711</v>
      </c>
      <c r="AC2002" s="133" t="s">
        <v>14711</v>
      </c>
      <c r="AD2002" s="133" t="s">
        <v>1759</v>
      </c>
      <c r="AE2002" s="79">
        <v>12</v>
      </c>
      <c r="AF2002" s="79" t="s">
        <v>11315</v>
      </c>
      <c r="AG2002" s="134">
        <v>1.25</v>
      </c>
      <c r="AH2002" s="134">
        <v>12.125</v>
      </c>
      <c r="AI2002" s="134">
        <v>9.25</v>
      </c>
      <c r="AJ2002" s="134">
        <v>0.438</v>
      </c>
      <c r="AK2002" s="134">
        <v>14</v>
      </c>
      <c r="AL2002" s="134">
        <v>12.563000000000001</v>
      </c>
      <c r="AM2002" s="134">
        <v>10.125</v>
      </c>
      <c r="AN2002" s="134">
        <v>6.1159999999999997</v>
      </c>
      <c r="AO2002" s="134">
        <v>1.0309999999999999</v>
      </c>
      <c r="AP2002" s="134">
        <v>1</v>
      </c>
      <c r="AQ2002" s="134">
        <v>12</v>
      </c>
      <c r="AR2002" s="134">
        <v>9.25</v>
      </c>
      <c r="AS2002" s="134">
        <v>6.9000000000000006E-2</v>
      </c>
      <c r="AT2002" s="133" t="s">
        <v>7075</v>
      </c>
      <c r="AU2002" s="133" t="s">
        <v>1764</v>
      </c>
      <c r="AV2002" s="133" t="s">
        <v>9603</v>
      </c>
      <c r="AW2002" s="133" t="s">
        <v>9630</v>
      </c>
    </row>
    <row r="2003" spans="1:49" x14ac:dyDescent="0.25">
      <c r="A2003" s="80" t="s">
        <v>1798</v>
      </c>
      <c r="B2003" s="80" t="s">
        <v>1803</v>
      </c>
      <c r="C2003" s="80" t="s">
        <v>10126</v>
      </c>
      <c r="D2003" s="80" t="s">
        <v>10127</v>
      </c>
      <c r="E2003" s="80" t="s">
        <v>1799</v>
      </c>
      <c r="F2003" s="80" t="s">
        <v>14909</v>
      </c>
      <c r="G2003" s="80" t="s">
        <v>9785</v>
      </c>
      <c r="H2003" s="80" t="s">
        <v>14910</v>
      </c>
      <c r="I2003" s="80" t="s">
        <v>1798</v>
      </c>
      <c r="K2003" s="80" t="s">
        <v>14364</v>
      </c>
      <c r="L2003" s="80" t="s">
        <v>13546</v>
      </c>
      <c r="M2003" s="80" t="s">
        <v>13547</v>
      </c>
      <c r="N2003" s="80" t="s">
        <v>3427</v>
      </c>
      <c r="O2003" s="80" t="s">
        <v>14368</v>
      </c>
      <c r="P2003" s="80" t="s">
        <v>1</v>
      </c>
      <c r="Q2003" s="80" t="s">
        <v>5381</v>
      </c>
      <c r="R2003" s="80" t="s">
        <v>14369</v>
      </c>
      <c r="S2003" s="80" t="s">
        <v>1759</v>
      </c>
      <c r="T2003" s="80" t="s">
        <v>1759</v>
      </c>
      <c r="U2003" s="110">
        <v>336.4</v>
      </c>
      <c r="V2003" s="110">
        <v>168.2</v>
      </c>
      <c r="W2003" s="91">
        <v>134.56</v>
      </c>
      <c r="X2003" s="91">
        <v>134.56</v>
      </c>
      <c r="Y2003" s="110" t="s">
        <v>7087</v>
      </c>
      <c r="Z2003" s="110" t="s">
        <v>1</v>
      </c>
      <c r="AB2003" s="133" t="s">
        <v>14712</v>
      </c>
      <c r="AC2003" s="133" t="s">
        <v>14712</v>
      </c>
      <c r="AD2003" s="133" t="s">
        <v>1759</v>
      </c>
      <c r="AE2003" s="79">
        <v>1</v>
      </c>
      <c r="AF2003" s="79" t="s">
        <v>15798</v>
      </c>
      <c r="AG2003" s="134"/>
      <c r="AH2003" s="134"/>
      <c r="AI2003" s="134"/>
      <c r="AJ2003" s="134"/>
      <c r="AK2003" s="134">
        <v>18.687999999999999</v>
      </c>
      <c r="AL2003" s="134">
        <v>10.5</v>
      </c>
      <c r="AM2003" s="134">
        <v>46.688000000000002</v>
      </c>
      <c r="AN2003" s="134">
        <v>44.56</v>
      </c>
      <c r="AO2003" s="134">
        <v>5.3019999999999996</v>
      </c>
      <c r="AP2003" s="134"/>
      <c r="AQ2003" s="134"/>
      <c r="AR2003" s="134"/>
      <c r="AS2003" s="134"/>
      <c r="AT2003" s="133" t="s">
        <v>1774</v>
      </c>
      <c r="AU2003" s="133" t="s">
        <v>1764</v>
      </c>
      <c r="AV2003" s="133" t="s">
        <v>9603</v>
      </c>
      <c r="AW2003" s="133" t="s">
        <v>9630</v>
      </c>
    </row>
    <row r="2004" spans="1:49" x14ac:dyDescent="0.25">
      <c r="A2004" s="80" t="s">
        <v>1798</v>
      </c>
      <c r="B2004" s="80" t="s">
        <v>1803</v>
      </c>
      <c r="C2004" s="80" t="s">
        <v>10126</v>
      </c>
      <c r="D2004" s="80" t="s">
        <v>10127</v>
      </c>
      <c r="E2004" s="80" t="s">
        <v>1799</v>
      </c>
      <c r="F2004" s="80" t="s">
        <v>14909</v>
      </c>
      <c r="G2004" s="80" t="s">
        <v>9785</v>
      </c>
      <c r="H2004" s="80" t="s">
        <v>14910</v>
      </c>
      <c r="I2004" s="80" t="s">
        <v>1798</v>
      </c>
      <c r="K2004" s="80" t="s">
        <v>14364</v>
      </c>
      <c r="L2004" s="80" t="s">
        <v>13548</v>
      </c>
      <c r="M2004" s="80" t="s">
        <v>13549</v>
      </c>
      <c r="N2004" s="80" t="s">
        <v>3427</v>
      </c>
      <c r="O2004" s="80" t="s">
        <v>14370</v>
      </c>
      <c r="P2004" s="80" t="s">
        <v>1</v>
      </c>
      <c r="Q2004" s="80" t="s">
        <v>5381</v>
      </c>
      <c r="R2004" s="80" t="s">
        <v>14371</v>
      </c>
      <c r="S2004" s="80" t="s">
        <v>1759</v>
      </c>
      <c r="T2004" s="80" t="s">
        <v>1759</v>
      </c>
      <c r="U2004" s="110">
        <v>336.4</v>
      </c>
      <c r="V2004" s="110">
        <v>168.2</v>
      </c>
      <c r="W2004" s="91">
        <v>134.56</v>
      </c>
      <c r="X2004" s="91">
        <v>134.56</v>
      </c>
      <c r="Y2004" s="110" t="s">
        <v>7087</v>
      </c>
      <c r="Z2004" s="110" t="s">
        <v>1</v>
      </c>
      <c r="AB2004" s="133" t="s">
        <v>14713</v>
      </c>
      <c r="AC2004" s="133" t="s">
        <v>14713</v>
      </c>
      <c r="AD2004" s="133" t="s">
        <v>1759</v>
      </c>
      <c r="AE2004" s="79">
        <v>1</v>
      </c>
      <c r="AF2004" s="79" t="s">
        <v>15798</v>
      </c>
      <c r="AG2004" s="134"/>
      <c r="AH2004" s="134"/>
      <c r="AI2004" s="134"/>
      <c r="AJ2004" s="134"/>
      <c r="AK2004" s="134">
        <v>18.687999999999999</v>
      </c>
      <c r="AL2004" s="134">
        <v>10.5</v>
      </c>
      <c r="AM2004" s="134">
        <v>46.688000000000002</v>
      </c>
      <c r="AN2004" s="134">
        <v>44.56</v>
      </c>
      <c r="AO2004" s="134">
        <v>5.3019999999999996</v>
      </c>
      <c r="AP2004" s="134"/>
      <c r="AQ2004" s="134"/>
      <c r="AR2004" s="134"/>
      <c r="AS2004" s="134"/>
      <c r="AT2004" s="133" t="s">
        <v>1774</v>
      </c>
      <c r="AU2004" s="133" t="s">
        <v>1764</v>
      </c>
      <c r="AV2004" s="133" t="s">
        <v>9603</v>
      </c>
      <c r="AW2004" s="133" t="s">
        <v>9630</v>
      </c>
    </row>
    <row r="2005" spans="1:49" x14ac:dyDescent="0.25">
      <c r="A2005" s="80" t="s">
        <v>1776</v>
      </c>
      <c r="B2005" s="80" t="s">
        <v>1808</v>
      </c>
      <c r="C2005" s="80" t="s">
        <v>9697</v>
      </c>
      <c r="D2005" s="80" t="s">
        <v>9698</v>
      </c>
      <c r="E2005" s="80" t="s">
        <v>1767</v>
      </c>
      <c r="F2005" s="80" t="s">
        <v>9699</v>
      </c>
      <c r="G2005" s="80" t="s">
        <v>9700</v>
      </c>
      <c r="H2005" s="80" t="s">
        <v>9701</v>
      </c>
      <c r="I2005" s="80" t="s">
        <v>5377</v>
      </c>
      <c r="K2005" s="80" t="s">
        <v>13952</v>
      </c>
      <c r="L2005" s="80" t="s">
        <v>13550</v>
      </c>
      <c r="M2005" s="80" t="s">
        <v>13551</v>
      </c>
      <c r="N2005" s="80" t="s">
        <v>14346</v>
      </c>
      <c r="O2005" s="80" t="s">
        <v>3860</v>
      </c>
      <c r="P2005" s="80" t="s">
        <v>1</v>
      </c>
      <c r="Q2005" s="80" t="s">
        <v>5374</v>
      </c>
      <c r="R2005" s="80" t="s">
        <v>14372</v>
      </c>
      <c r="S2005" s="80" t="s">
        <v>1759</v>
      </c>
      <c r="T2005" s="80" t="s">
        <v>1757</v>
      </c>
      <c r="U2005" s="110">
        <v>9.6</v>
      </c>
      <c r="V2005" s="110">
        <v>57.6</v>
      </c>
      <c r="W2005" s="91">
        <v>2.4</v>
      </c>
      <c r="X2005" s="91">
        <v>28.8</v>
      </c>
      <c r="Y2005" s="110" t="s">
        <v>7087</v>
      </c>
      <c r="Z2005" s="110" t="s">
        <v>1</v>
      </c>
      <c r="AB2005" s="133" t="s">
        <v>14714</v>
      </c>
      <c r="AC2005" s="133" t="s">
        <v>14714</v>
      </c>
      <c r="AD2005" s="133" t="s">
        <v>1759</v>
      </c>
      <c r="AE2005" s="79">
        <v>12</v>
      </c>
      <c r="AF2005" s="79" t="s">
        <v>11152</v>
      </c>
      <c r="AG2005" s="134">
        <v>0.875</v>
      </c>
      <c r="AH2005" s="134">
        <v>7.5</v>
      </c>
      <c r="AI2005" s="134">
        <v>14.5</v>
      </c>
      <c r="AJ2005" s="134">
        <v>0.215</v>
      </c>
      <c r="AK2005" s="134">
        <v>14.824999999999999</v>
      </c>
      <c r="AL2005" s="134">
        <v>8.4499999999999993</v>
      </c>
      <c r="AM2005" s="134">
        <v>9.0250000000000004</v>
      </c>
      <c r="AN2005" s="134">
        <v>3.17</v>
      </c>
      <c r="AO2005" s="134">
        <v>0.65400000000000003</v>
      </c>
      <c r="AP2005" s="134">
        <v>0.1</v>
      </c>
      <c r="AQ2005" s="134">
        <v>54</v>
      </c>
      <c r="AR2005" s="134">
        <v>96</v>
      </c>
      <c r="AS2005" s="134"/>
      <c r="AT2005" s="133" t="s">
        <v>7070</v>
      </c>
      <c r="AU2005" s="133" t="s">
        <v>7065</v>
      </c>
      <c r="AV2005" s="133" t="s">
        <v>9601</v>
      </c>
      <c r="AW2005" s="133" t="s">
        <v>9630</v>
      </c>
    </row>
    <row r="2006" spans="1:49" x14ac:dyDescent="0.25">
      <c r="A2006" s="80" t="s">
        <v>1798</v>
      </c>
      <c r="B2006" s="80" t="s">
        <v>1803</v>
      </c>
      <c r="C2006" s="80" t="s">
        <v>10126</v>
      </c>
      <c r="D2006" s="80" t="s">
        <v>10127</v>
      </c>
      <c r="E2006" s="80" t="s">
        <v>1799</v>
      </c>
      <c r="F2006" s="80" t="s">
        <v>14911</v>
      </c>
      <c r="G2006" s="80" t="s">
        <v>9785</v>
      </c>
      <c r="H2006" s="80" t="s">
        <v>14912</v>
      </c>
      <c r="I2006" s="80" t="s">
        <v>1798</v>
      </c>
      <c r="K2006" s="80" t="s">
        <v>14364</v>
      </c>
      <c r="L2006" s="80" t="s">
        <v>13552</v>
      </c>
      <c r="M2006" s="80" t="s">
        <v>13553</v>
      </c>
      <c r="N2006" s="80" t="s">
        <v>3427</v>
      </c>
      <c r="O2006" s="80" t="s">
        <v>14373</v>
      </c>
      <c r="P2006" s="80" t="s">
        <v>1</v>
      </c>
      <c r="Q2006" s="80" t="s">
        <v>5381</v>
      </c>
      <c r="R2006" s="80" t="s">
        <v>14374</v>
      </c>
      <c r="S2006" s="80" t="s">
        <v>1759</v>
      </c>
      <c r="T2006" s="80" t="s">
        <v>1759</v>
      </c>
      <c r="U2006" s="110">
        <v>252.2</v>
      </c>
      <c r="V2006" s="110">
        <v>126.1</v>
      </c>
      <c r="W2006" s="91">
        <v>100.88</v>
      </c>
      <c r="X2006" s="91">
        <v>100.88</v>
      </c>
      <c r="Y2006" s="110" t="s">
        <v>7087</v>
      </c>
      <c r="Z2006" s="110" t="s">
        <v>1</v>
      </c>
      <c r="AB2006" s="133" t="s">
        <v>14715</v>
      </c>
      <c r="AC2006" s="133" t="s">
        <v>14715</v>
      </c>
      <c r="AD2006" s="133" t="s">
        <v>1759</v>
      </c>
      <c r="AE2006" s="79">
        <v>1</v>
      </c>
      <c r="AF2006" s="79" t="s">
        <v>15798</v>
      </c>
      <c r="AG2006" s="134"/>
      <c r="AH2006" s="134"/>
      <c r="AI2006" s="134"/>
      <c r="AJ2006" s="134"/>
      <c r="AK2006" s="134">
        <v>51.125</v>
      </c>
      <c r="AL2006" s="134">
        <v>16.312999999999999</v>
      </c>
      <c r="AM2006" s="134">
        <v>10.063000000000001</v>
      </c>
      <c r="AN2006" s="134">
        <v>39.14</v>
      </c>
      <c r="AO2006" s="134">
        <v>4.8570000000000002</v>
      </c>
      <c r="AP2006" s="134"/>
      <c r="AQ2006" s="134"/>
      <c r="AR2006" s="134"/>
      <c r="AS2006" s="134"/>
      <c r="AT2006" s="133" t="s">
        <v>1764</v>
      </c>
      <c r="AU2006" s="133" t="s">
        <v>1769</v>
      </c>
      <c r="AV2006" s="133" t="s">
        <v>9603</v>
      </c>
      <c r="AW2006" s="133" t="s">
        <v>9630</v>
      </c>
    </row>
    <row r="2007" spans="1:49" x14ac:dyDescent="0.25">
      <c r="A2007" s="80" t="s">
        <v>1776</v>
      </c>
      <c r="B2007" s="80" t="s">
        <v>1808</v>
      </c>
      <c r="C2007" s="80" t="s">
        <v>10621</v>
      </c>
      <c r="D2007" s="80" t="s">
        <v>10622</v>
      </c>
      <c r="E2007" s="80" t="s">
        <v>1811</v>
      </c>
      <c r="F2007" s="80" t="s">
        <v>10623</v>
      </c>
      <c r="G2007" s="80" t="s">
        <v>10250</v>
      </c>
      <c r="H2007" s="80" t="s">
        <v>9732</v>
      </c>
      <c r="I2007" s="80" t="s">
        <v>5377</v>
      </c>
      <c r="K2007" s="80" t="s">
        <v>13952</v>
      </c>
      <c r="L2007" s="80" t="s">
        <v>13554</v>
      </c>
      <c r="M2007" s="80" t="s">
        <v>13555</v>
      </c>
      <c r="N2007" s="80" t="s">
        <v>14346</v>
      </c>
      <c r="O2007" s="80" t="s">
        <v>3868</v>
      </c>
      <c r="P2007" s="80" t="s">
        <v>1</v>
      </c>
      <c r="Q2007" s="80" t="s">
        <v>5374</v>
      </c>
      <c r="R2007" s="80" t="s">
        <v>14375</v>
      </c>
      <c r="S2007" s="80" t="s">
        <v>1765</v>
      </c>
      <c r="T2007" s="80" t="s">
        <v>1757</v>
      </c>
      <c r="U2007" s="110">
        <v>8.3000000000000007</v>
      </c>
      <c r="V2007" s="110">
        <v>49.8</v>
      </c>
      <c r="W2007" s="91">
        <v>2.0750000000000002</v>
      </c>
      <c r="X2007" s="91">
        <v>24.9</v>
      </c>
      <c r="Y2007" s="110" t="s">
        <v>7087</v>
      </c>
      <c r="Z2007" s="110" t="s">
        <v>1</v>
      </c>
      <c r="AB2007" s="133" t="s">
        <v>14716</v>
      </c>
      <c r="AC2007" s="133" t="s">
        <v>14716</v>
      </c>
      <c r="AD2007" s="133" t="s">
        <v>1759</v>
      </c>
      <c r="AE2007" s="79">
        <v>12</v>
      </c>
      <c r="AF2007" s="79" t="s">
        <v>11325</v>
      </c>
      <c r="AG2007" s="134">
        <v>1</v>
      </c>
      <c r="AH2007" s="134">
        <v>4.25</v>
      </c>
      <c r="AI2007" s="134">
        <v>7.75</v>
      </c>
      <c r="AJ2007" s="134">
        <v>0.16900000000000001</v>
      </c>
      <c r="AK2007" s="134">
        <v>13.375</v>
      </c>
      <c r="AL2007" s="134">
        <v>8.75</v>
      </c>
      <c r="AM2007" s="134">
        <v>6</v>
      </c>
      <c r="AN2007" s="134">
        <v>2.3940000000000001</v>
      </c>
      <c r="AO2007" s="134">
        <v>0.40600000000000003</v>
      </c>
      <c r="AP2007" s="134">
        <v>0.01</v>
      </c>
      <c r="AQ2007" s="134">
        <v>11.75</v>
      </c>
      <c r="AR2007" s="134">
        <v>15.5</v>
      </c>
      <c r="AS2007" s="134">
        <v>1.2999999999999999E-2</v>
      </c>
      <c r="AT2007" s="133" t="s">
        <v>1771</v>
      </c>
      <c r="AU2007" s="133" t="s">
        <v>1760</v>
      </c>
      <c r="AV2007" s="133" t="s">
        <v>9601</v>
      </c>
      <c r="AW2007" s="133" t="s">
        <v>9630</v>
      </c>
    </row>
    <row r="2008" spans="1:49" x14ac:dyDescent="0.25">
      <c r="A2008" s="80" t="s">
        <v>1798</v>
      </c>
      <c r="B2008" s="80" t="s">
        <v>1780</v>
      </c>
      <c r="C2008" s="80" t="s">
        <v>10126</v>
      </c>
      <c r="D2008" s="80" t="s">
        <v>10127</v>
      </c>
      <c r="E2008" s="80" t="s">
        <v>1799</v>
      </c>
      <c r="F2008" s="80" t="s">
        <v>14913</v>
      </c>
      <c r="G2008" s="80" t="s">
        <v>9785</v>
      </c>
      <c r="H2008" s="80" t="s">
        <v>14914</v>
      </c>
      <c r="I2008" s="80" t="s">
        <v>1798</v>
      </c>
      <c r="K2008" s="80" t="s">
        <v>14364</v>
      </c>
      <c r="L2008" s="80" t="s">
        <v>13556</v>
      </c>
      <c r="M2008" s="80" t="s">
        <v>13557</v>
      </c>
      <c r="N2008" s="80" t="s">
        <v>3427</v>
      </c>
      <c r="O2008" s="80" t="s">
        <v>14376</v>
      </c>
      <c r="P2008" s="80" t="s">
        <v>1</v>
      </c>
      <c r="Q2008" s="80" t="s">
        <v>5381</v>
      </c>
      <c r="R2008" s="80" t="s">
        <v>14377</v>
      </c>
      <c r="S2008" s="80" t="s">
        <v>1759</v>
      </c>
      <c r="T2008" s="80" t="s">
        <v>1759</v>
      </c>
      <c r="U2008" s="110">
        <v>384</v>
      </c>
      <c r="V2008" s="110">
        <v>192</v>
      </c>
      <c r="W2008" s="91">
        <v>153.6</v>
      </c>
      <c r="X2008" s="91">
        <v>153.6</v>
      </c>
      <c r="Y2008" s="110" t="s">
        <v>7087</v>
      </c>
      <c r="Z2008" s="110" t="s">
        <v>1</v>
      </c>
      <c r="AB2008" s="133" t="s">
        <v>14717</v>
      </c>
      <c r="AC2008" s="133" t="s">
        <v>14717</v>
      </c>
      <c r="AD2008" s="133" t="s">
        <v>1759</v>
      </c>
      <c r="AE2008" s="79">
        <v>1</v>
      </c>
      <c r="AF2008" s="79" t="s">
        <v>15798</v>
      </c>
      <c r="AG2008" s="134"/>
      <c r="AH2008" s="134"/>
      <c r="AI2008" s="134"/>
      <c r="AJ2008" s="134"/>
      <c r="AK2008" s="134">
        <v>18.687999999999999</v>
      </c>
      <c r="AL2008" s="134">
        <v>10.5</v>
      </c>
      <c r="AM2008" s="134">
        <v>46.688000000000002</v>
      </c>
      <c r="AN2008" s="134">
        <v>44.56</v>
      </c>
      <c r="AO2008" s="134">
        <v>5.3019999999999996</v>
      </c>
      <c r="AP2008" s="134"/>
      <c r="AQ2008" s="134"/>
      <c r="AR2008" s="134"/>
      <c r="AS2008" s="134"/>
      <c r="AT2008" s="133" t="s">
        <v>1774</v>
      </c>
      <c r="AU2008" s="133" t="s">
        <v>1764</v>
      </c>
      <c r="AV2008" s="133" t="s">
        <v>9603</v>
      </c>
      <c r="AW2008" s="133" t="s">
        <v>9630</v>
      </c>
    </row>
    <row r="2009" spans="1:49" x14ac:dyDescent="0.25">
      <c r="A2009" s="80" t="s">
        <v>1776</v>
      </c>
      <c r="B2009" s="80" t="s">
        <v>1808</v>
      </c>
      <c r="C2009" s="80" t="s">
        <v>10608</v>
      </c>
      <c r="D2009" s="80" t="s">
        <v>10609</v>
      </c>
      <c r="E2009" s="80" t="s">
        <v>1811</v>
      </c>
      <c r="F2009" s="80" t="s">
        <v>10610</v>
      </c>
      <c r="G2009" s="80" t="s">
        <v>9812</v>
      </c>
      <c r="H2009" s="80" t="s">
        <v>10611</v>
      </c>
      <c r="I2009" s="80" t="s">
        <v>5377</v>
      </c>
      <c r="K2009" s="80" t="s">
        <v>13952</v>
      </c>
      <c r="L2009" s="80" t="s">
        <v>13558</v>
      </c>
      <c r="M2009" s="80" t="s">
        <v>13559</v>
      </c>
      <c r="N2009" s="80" t="s">
        <v>14346</v>
      </c>
      <c r="O2009" s="80" t="s">
        <v>3861</v>
      </c>
      <c r="P2009" s="80" t="s">
        <v>1</v>
      </c>
      <c r="Q2009" s="80" t="s">
        <v>5374</v>
      </c>
      <c r="R2009" s="80" t="s">
        <v>14378</v>
      </c>
      <c r="S2009" s="80" t="s">
        <v>1765</v>
      </c>
      <c r="T2009" s="80" t="s">
        <v>1757</v>
      </c>
      <c r="U2009" s="110">
        <v>10.15</v>
      </c>
      <c r="V2009" s="110">
        <v>60.9</v>
      </c>
      <c r="W2009" s="91">
        <v>2.5375000000000001</v>
      </c>
      <c r="X2009" s="91">
        <v>30.45</v>
      </c>
      <c r="Y2009" s="110" t="s">
        <v>7087</v>
      </c>
      <c r="Z2009" s="110" t="s">
        <v>1</v>
      </c>
      <c r="AB2009" s="133" t="s">
        <v>14718</v>
      </c>
      <c r="AC2009" s="133" t="s">
        <v>14718</v>
      </c>
      <c r="AD2009" s="133" t="s">
        <v>1759</v>
      </c>
      <c r="AE2009" s="79">
        <v>12</v>
      </c>
      <c r="AF2009" s="79" t="s">
        <v>11317</v>
      </c>
      <c r="AG2009" s="134">
        <v>0.75</v>
      </c>
      <c r="AH2009" s="134">
        <v>7.875</v>
      </c>
      <c r="AI2009" s="134">
        <v>7.875</v>
      </c>
      <c r="AJ2009" s="134">
        <v>0.23499999999999999</v>
      </c>
      <c r="AK2009" s="134">
        <v>12.813000000000001</v>
      </c>
      <c r="AL2009" s="134">
        <v>9.3130000000000006</v>
      </c>
      <c r="AM2009" s="134">
        <v>9.5</v>
      </c>
      <c r="AN2009" s="134">
        <v>3.48</v>
      </c>
      <c r="AO2009" s="134">
        <v>0.65600000000000003</v>
      </c>
      <c r="AP2009" s="134">
        <v>0.01</v>
      </c>
      <c r="AQ2009" s="134">
        <v>15.625</v>
      </c>
      <c r="AR2009" s="134">
        <v>15.625</v>
      </c>
      <c r="AS2009" s="134">
        <v>1.2999999999999999E-2</v>
      </c>
      <c r="AT2009" s="133" t="s">
        <v>1765</v>
      </c>
      <c r="AU2009" s="133" t="s">
        <v>7065</v>
      </c>
      <c r="AV2009" s="133" t="s">
        <v>9601</v>
      </c>
      <c r="AW2009" s="133" t="s">
        <v>9630</v>
      </c>
    </row>
    <row r="2010" spans="1:49" x14ac:dyDescent="0.25">
      <c r="A2010" s="80" t="s">
        <v>1800</v>
      </c>
      <c r="B2010" s="80" t="s">
        <v>1801</v>
      </c>
      <c r="C2010" s="80" t="s">
        <v>10211</v>
      </c>
      <c r="D2010" s="80" t="s">
        <v>10212</v>
      </c>
      <c r="E2010" s="80" t="s">
        <v>1767</v>
      </c>
      <c r="F2010" s="80" t="s">
        <v>9731</v>
      </c>
      <c r="G2010" s="80" t="s">
        <v>9668</v>
      </c>
      <c r="H2010" s="80" t="s">
        <v>9732</v>
      </c>
      <c r="I2010" s="80" t="s">
        <v>5377</v>
      </c>
      <c r="K2010" s="80" t="s">
        <v>12342</v>
      </c>
      <c r="L2010" s="80" t="s">
        <v>13560</v>
      </c>
      <c r="M2010" s="80" t="s">
        <v>13561</v>
      </c>
      <c r="N2010" s="80" t="s">
        <v>14379</v>
      </c>
      <c r="O2010" s="80" t="s">
        <v>3547</v>
      </c>
      <c r="P2010" s="80" t="s">
        <v>1</v>
      </c>
      <c r="Q2010" s="80" t="s">
        <v>5374</v>
      </c>
      <c r="R2010" s="80" t="s">
        <v>14380</v>
      </c>
      <c r="S2010" s="80" t="s">
        <v>1765</v>
      </c>
      <c r="T2010" s="80" t="s">
        <v>1757</v>
      </c>
      <c r="U2010" s="110">
        <v>6.2</v>
      </c>
      <c r="V2010" s="110">
        <v>37.200000000000003</v>
      </c>
      <c r="W2010" s="91">
        <v>1.55</v>
      </c>
      <c r="X2010" s="91">
        <v>18.600000000000001</v>
      </c>
      <c r="Y2010" s="110" t="s">
        <v>7087</v>
      </c>
      <c r="Z2010" s="110" t="s">
        <v>1</v>
      </c>
      <c r="AB2010" s="133" t="s">
        <v>14719</v>
      </c>
      <c r="AC2010" s="133" t="s">
        <v>14719</v>
      </c>
      <c r="AD2010" s="133" t="s">
        <v>1759</v>
      </c>
      <c r="AE2010" s="79">
        <v>12</v>
      </c>
      <c r="AF2010" s="79" t="s">
        <v>11113</v>
      </c>
      <c r="AG2010" s="134">
        <v>0.625</v>
      </c>
      <c r="AH2010" s="134">
        <v>6.5</v>
      </c>
      <c r="AI2010" s="134">
        <v>6.5</v>
      </c>
      <c r="AJ2010" s="134">
        <v>0.13900000000000001</v>
      </c>
      <c r="AK2010" s="134">
        <v>10.845000000000001</v>
      </c>
      <c r="AL2010" s="134">
        <v>6.8449999999999998</v>
      </c>
      <c r="AM2010" s="134">
        <v>6.8150000000000004</v>
      </c>
      <c r="AN2010" s="134">
        <v>1.9610000000000001</v>
      </c>
      <c r="AO2010" s="134">
        <v>0.29299999999999998</v>
      </c>
      <c r="AP2010" s="134">
        <v>5.5E-2</v>
      </c>
      <c r="AQ2010" s="134">
        <v>12.875</v>
      </c>
      <c r="AR2010" s="134">
        <v>12.75</v>
      </c>
      <c r="AS2010" s="134">
        <v>8.9999999999999993E-3</v>
      </c>
      <c r="AT2010" s="133" t="s">
        <v>1761</v>
      </c>
      <c r="AU2010" s="133" t="s">
        <v>7077</v>
      </c>
      <c r="AV2010" s="133" t="s">
        <v>9601</v>
      </c>
      <c r="AW2010" s="133" t="s">
        <v>9630</v>
      </c>
    </row>
    <row r="2011" spans="1:49" x14ac:dyDescent="0.25">
      <c r="A2011" s="80" t="s">
        <v>1776</v>
      </c>
      <c r="B2011" s="80" t="s">
        <v>1808</v>
      </c>
      <c r="C2011" s="80" t="s">
        <v>10536</v>
      </c>
      <c r="D2011" s="80" t="s">
        <v>10537</v>
      </c>
      <c r="E2011" s="80" t="s">
        <v>1767</v>
      </c>
      <c r="F2011" s="80" t="s">
        <v>10538</v>
      </c>
      <c r="G2011" s="80" t="s">
        <v>9785</v>
      </c>
      <c r="H2011" s="80" t="s">
        <v>10539</v>
      </c>
      <c r="I2011" s="80" t="s">
        <v>5377</v>
      </c>
      <c r="K2011" s="80" t="s">
        <v>13952</v>
      </c>
      <c r="L2011" s="80" t="s">
        <v>13562</v>
      </c>
      <c r="M2011" s="80" t="s">
        <v>13563</v>
      </c>
      <c r="N2011" s="80" t="s">
        <v>14381</v>
      </c>
      <c r="O2011" s="80" t="s">
        <v>3822</v>
      </c>
      <c r="P2011" s="80" t="s">
        <v>1</v>
      </c>
      <c r="Q2011" s="80" t="s">
        <v>5374</v>
      </c>
      <c r="R2011" s="80" t="s">
        <v>14382</v>
      </c>
      <c r="S2011" s="80" t="s">
        <v>1759</v>
      </c>
      <c r="T2011" s="80" t="s">
        <v>1759</v>
      </c>
      <c r="U2011" s="110">
        <v>423.9</v>
      </c>
      <c r="V2011" s="110">
        <v>211.95</v>
      </c>
      <c r="W2011" s="91">
        <v>105.98</v>
      </c>
      <c r="X2011" s="91">
        <v>105.98</v>
      </c>
      <c r="Y2011" s="110" t="s">
        <v>7087</v>
      </c>
      <c r="Z2011" s="110" t="s">
        <v>1</v>
      </c>
      <c r="AB2011" s="133" t="s">
        <v>14720</v>
      </c>
      <c r="AC2011" s="133" t="s">
        <v>14720</v>
      </c>
      <c r="AD2011" s="133" t="s">
        <v>1759</v>
      </c>
      <c r="AE2011" s="79">
        <v>1</v>
      </c>
      <c r="AF2011" s="79" t="s">
        <v>15798</v>
      </c>
      <c r="AG2011" s="134"/>
      <c r="AH2011" s="134"/>
      <c r="AI2011" s="134"/>
      <c r="AJ2011" s="134"/>
      <c r="AK2011" s="134">
        <v>24.562999999999999</v>
      </c>
      <c r="AL2011" s="134">
        <v>15.563000000000001</v>
      </c>
      <c r="AM2011" s="134">
        <v>9.625</v>
      </c>
      <c r="AN2011" s="134">
        <v>13.44</v>
      </c>
      <c r="AO2011" s="134">
        <v>2.129</v>
      </c>
      <c r="AP2011" s="134"/>
      <c r="AQ2011" s="134"/>
      <c r="AR2011" s="134"/>
      <c r="AS2011" s="134"/>
      <c r="AT2011" s="133" t="s">
        <v>7065</v>
      </c>
      <c r="AU2011" s="133" t="s">
        <v>7065</v>
      </c>
      <c r="AV2011" s="133" t="s">
        <v>9603</v>
      </c>
      <c r="AW2011" s="133" t="s">
        <v>9630</v>
      </c>
    </row>
    <row r="2012" spans="1:49" x14ac:dyDescent="0.25">
      <c r="A2012" s="80" t="s">
        <v>1800</v>
      </c>
      <c r="B2012" s="80" t="s">
        <v>1801</v>
      </c>
      <c r="C2012" s="80" t="s">
        <v>10578</v>
      </c>
      <c r="D2012" s="80" t="s">
        <v>10579</v>
      </c>
      <c r="E2012" s="80" t="s">
        <v>1767</v>
      </c>
      <c r="F2012" s="80" t="s">
        <v>9920</v>
      </c>
      <c r="G2012" s="80" t="s">
        <v>9677</v>
      </c>
      <c r="H2012" s="80" t="s">
        <v>9921</v>
      </c>
      <c r="I2012" s="80" t="s">
        <v>5377</v>
      </c>
      <c r="K2012" s="80" t="s">
        <v>12342</v>
      </c>
      <c r="L2012" s="80" t="s">
        <v>13564</v>
      </c>
      <c r="M2012" s="80" t="s">
        <v>13565</v>
      </c>
      <c r="N2012" s="80" t="s">
        <v>14379</v>
      </c>
      <c r="O2012" s="80" t="s">
        <v>3523</v>
      </c>
      <c r="P2012" s="80" t="s">
        <v>1</v>
      </c>
      <c r="Q2012" s="80" t="s">
        <v>5374</v>
      </c>
      <c r="R2012" s="80" t="s">
        <v>14383</v>
      </c>
      <c r="S2012" s="80" t="s">
        <v>1760</v>
      </c>
      <c r="T2012" s="80" t="s">
        <v>1757</v>
      </c>
      <c r="U2012" s="110">
        <v>6.2</v>
      </c>
      <c r="V2012" s="110">
        <v>37.200000000000003</v>
      </c>
      <c r="W2012" s="91">
        <v>1.55</v>
      </c>
      <c r="X2012" s="91">
        <v>18.600000000000001</v>
      </c>
      <c r="Y2012" s="110" t="s">
        <v>7087</v>
      </c>
      <c r="Z2012" s="110" t="s">
        <v>1</v>
      </c>
      <c r="AB2012" s="133" t="s">
        <v>14721</v>
      </c>
      <c r="AC2012" s="133" t="s">
        <v>14721</v>
      </c>
      <c r="AD2012" s="133" t="s">
        <v>1759</v>
      </c>
      <c r="AE2012" s="79">
        <v>12</v>
      </c>
      <c r="AF2012" s="79" t="s">
        <v>11145</v>
      </c>
      <c r="AG2012" s="134">
        <v>0.75</v>
      </c>
      <c r="AH2012" s="134">
        <v>8.875</v>
      </c>
      <c r="AI2012" s="134">
        <v>8.875</v>
      </c>
      <c r="AJ2012" s="134">
        <v>0.22500000000000001</v>
      </c>
      <c r="AK2012" s="134">
        <v>9.2200000000000006</v>
      </c>
      <c r="AL2012" s="134">
        <v>7.97</v>
      </c>
      <c r="AM2012" s="134">
        <v>9.44</v>
      </c>
      <c r="AN2012" s="134">
        <v>3.1</v>
      </c>
      <c r="AO2012" s="134">
        <v>0.40100000000000002</v>
      </c>
      <c r="AP2012" s="134">
        <v>0.5</v>
      </c>
      <c r="AQ2012" s="134">
        <v>8.75</v>
      </c>
      <c r="AR2012" s="134">
        <v>8.75</v>
      </c>
      <c r="AS2012" s="134">
        <v>0.03</v>
      </c>
      <c r="AT2012" s="133" t="s">
        <v>1761</v>
      </c>
      <c r="AU2012" s="133" t="s">
        <v>7065</v>
      </c>
      <c r="AV2012" s="133" t="s">
        <v>9603</v>
      </c>
      <c r="AW2012" s="133" t="s">
        <v>9630</v>
      </c>
    </row>
    <row r="2013" spans="1:49" x14ac:dyDescent="0.25">
      <c r="A2013" s="80" t="s">
        <v>1776</v>
      </c>
      <c r="B2013" s="80" t="s">
        <v>1808</v>
      </c>
      <c r="C2013" s="80" t="s">
        <v>10540</v>
      </c>
      <c r="D2013" s="80" t="s">
        <v>10541</v>
      </c>
      <c r="E2013" s="80" t="s">
        <v>1767</v>
      </c>
      <c r="F2013" s="80" t="s">
        <v>10542</v>
      </c>
      <c r="G2013" s="80" t="s">
        <v>9785</v>
      </c>
      <c r="H2013" s="80" t="s">
        <v>10543</v>
      </c>
      <c r="I2013" s="80" t="s">
        <v>5377</v>
      </c>
      <c r="K2013" s="80" t="s">
        <v>13952</v>
      </c>
      <c r="L2013" s="80" t="s">
        <v>13566</v>
      </c>
      <c r="M2013" s="80" t="s">
        <v>13567</v>
      </c>
      <c r="N2013" s="80" t="s">
        <v>14381</v>
      </c>
      <c r="O2013" s="80" t="s">
        <v>3825</v>
      </c>
      <c r="P2013" s="80" t="s">
        <v>1</v>
      </c>
      <c r="Q2013" s="80" t="s">
        <v>5374</v>
      </c>
      <c r="R2013" s="80" t="s">
        <v>14384</v>
      </c>
      <c r="S2013" s="80" t="s">
        <v>1759</v>
      </c>
      <c r="T2013" s="80" t="s">
        <v>1759</v>
      </c>
      <c r="U2013" s="110">
        <v>800.25</v>
      </c>
      <c r="V2013" s="110">
        <v>400.125</v>
      </c>
      <c r="W2013" s="91">
        <v>200.0625</v>
      </c>
      <c r="X2013" s="91">
        <v>200.0625</v>
      </c>
      <c r="Y2013" s="110" t="s">
        <v>7087</v>
      </c>
      <c r="Z2013" s="110" t="s">
        <v>1</v>
      </c>
      <c r="AB2013" s="133" t="s">
        <v>14722</v>
      </c>
      <c r="AC2013" s="133" t="s">
        <v>14722</v>
      </c>
      <c r="AD2013" s="133" t="s">
        <v>1759</v>
      </c>
      <c r="AE2013" s="79">
        <v>1</v>
      </c>
      <c r="AF2013" s="79" t="s">
        <v>15798</v>
      </c>
      <c r="AG2013" s="134"/>
      <c r="AH2013" s="134"/>
      <c r="AI2013" s="134"/>
      <c r="AJ2013" s="134"/>
      <c r="AK2013" s="134">
        <v>48.314999999999998</v>
      </c>
      <c r="AL2013" s="134">
        <v>16.22</v>
      </c>
      <c r="AM2013" s="134">
        <v>9.5950000000000006</v>
      </c>
      <c r="AN2013" s="134">
        <v>27.15</v>
      </c>
      <c r="AO2013" s="134">
        <v>4.351</v>
      </c>
      <c r="AP2013" s="134"/>
      <c r="AQ2013" s="134"/>
      <c r="AR2013" s="134"/>
      <c r="AS2013" s="134"/>
      <c r="AT2013" s="133" t="s">
        <v>1764</v>
      </c>
      <c r="AU2013" s="133" t="s">
        <v>1769</v>
      </c>
      <c r="AV2013" s="133" t="s">
        <v>9603</v>
      </c>
      <c r="AW2013" s="133" t="s">
        <v>9630</v>
      </c>
    </row>
    <row r="2014" spans="1:49" x14ac:dyDescent="0.25">
      <c r="A2014" s="80" t="s">
        <v>1800</v>
      </c>
      <c r="B2014" s="80" t="s">
        <v>1801</v>
      </c>
      <c r="C2014" s="80" t="s">
        <v>10600</v>
      </c>
      <c r="D2014" s="80" t="s">
        <v>10601</v>
      </c>
      <c r="E2014" s="80" t="s">
        <v>1811</v>
      </c>
      <c r="F2014" s="80" t="s">
        <v>10602</v>
      </c>
      <c r="G2014" s="80" t="s">
        <v>9685</v>
      </c>
      <c r="H2014" s="80" t="s">
        <v>10603</v>
      </c>
      <c r="I2014" s="80" t="s">
        <v>5376</v>
      </c>
      <c r="K2014" s="80" t="s">
        <v>12342</v>
      </c>
      <c r="L2014" s="80" t="s">
        <v>13568</v>
      </c>
      <c r="M2014" s="80" t="s">
        <v>13569</v>
      </c>
      <c r="N2014" s="80" t="s">
        <v>14379</v>
      </c>
      <c r="O2014" s="80" t="s">
        <v>3859</v>
      </c>
      <c r="P2014" s="80" t="s">
        <v>1</v>
      </c>
      <c r="Q2014" s="80" t="s">
        <v>5374</v>
      </c>
      <c r="R2014" s="80" t="s">
        <v>14385</v>
      </c>
      <c r="S2014" s="80" t="s">
        <v>1760</v>
      </c>
      <c r="T2014" s="80" t="s">
        <v>1757</v>
      </c>
      <c r="U2014" s="110">
        <v>8.9</v>
      </c>
      <c r="V2014" s="110">
        <v>53.4</v>
      </c>
      <c r="W2014" s="91">
        <v>3.1150000000000002</v>
      </c>
      <c r="X2014" s="91">
        <v>37.380000000000003</v>
      </c>
      <c r="Y2014" s="110" t="s">
        <v>7087</v>
      </c>
      <c r="Z2014" s="110" t="s">
        <v>1</v>
      </c>
      <c r="AB2014" s="133" t="s">
        <v>14723</v>
      </c>
      <c r="AC2014" s="133" t="s">
        <v>14723</v>
      </c>
      <c r="AD2014" s="133" t="s">
        <v>1759</v>
      </c>
      <c r="AE2014" s="79">
        <v>12</v>
      </c>
      <c r="AF2014" s="79" t="s">
        <v>11315</v>
      </c>
      <c r="AG2014" s="134">
        <v>1.25</v>
      </c>
      <c r="AH2014" s="134">
        <v>12.125</v>
      </c>
      <c r="AI2014" s="134">
        <v>9.25</v>
      </c>
      <c r="AJ2014" s="134">
        <v>0.438</v>
      </c>
      <c r="AK2014" s="134">
        <v>14</v>
      </c>
      <c r="AL2014" s="134">
        <v>12.563000000000001</v>
      </c>
      <c r="AM2014" s="134">
        <v>10.125</v>
      </c>
      <c r="AN2014" s="134">
        <v>6.1159999999999997</v>
      </c>
      <c r="AO2014" s="134">
        <v>1.0309999999999999</v>
      </c>
      <c r="AP2014" s="134">
        <v>1</v>
      </c>
      <c r="AQ2014" s="134">
        <v>12</v>
      </c>
      <c r="AR2014" s="134">
        <v>9.25</v>
      </c>
      <c r="AS2014" s="134">
        <v>6.9000000000000006E-2</v>
      </c>
      <c r="AT2014" s="133" t="s">
        <v>7075</v>
      </c>
      <c r="AU2014" s="133" t="s">
        <v>1764</v>
      </c>
      <c r="AV2014" s="133" t="s">
        <v>9603</v>
      </c>
      <c r="AW2014" s="133" t="s">
        <v>9630</v>
      </c>
    </row>
    <row r="2015" spans="1:49" x14ac:dyDescent="0.25">
      <c r="A2015" s="80" t="s">
        <v>1776</v>
      </c>
      <c r="B2015" s="80" t="s">
        <v>1808</v>
      </c>
      <c r="C2015" s="80" t="s">
        <v>10557</v>
      </c>
      <c r="D2015" s="80" t="s">
        <v>10558</v>
      </c>
      <c r="E2015" s="80" t="s">
        <v>1767</v>
      </c>
      <c r="F2015" s="80" t="s">
        <v>9743</v>
      </c>
      <c r="G2015" s="80" t="s">
        <v>9744</v>
      </c>
      <c r="H2015" s="80" t="s">
        <v>9732</v>
      </c>
      <c r="I2015" s="80" t="s">
        <v>5377</v>
      </c>
      <c r="K2015" s="80" t="s">
        <v>13952</v>
      </c>
      <c r="L2015" s="80" t="s">
        <v>13570</v>
      </c>
      <c r="M2015" s="80" t="s">
        <v>13571</v>
      </c>
      <c r="N2015" s="80" t="s">
        <v>14381</v>
      </c>
      <c r="O2015" s="80" t="s">
        <v>3537</v>
      </c>
      <c r="P2015" s="80" t="s">
        <v>1</v>
      </c>
      <c r="Q2015" s="80" t="s">
        <v>5374</v>
      </c>
      <c r="R2015" s="80" t="s">
        <v>14386</v>
      </c>
      <c r="S2015" s="80" t="s">
        <v>1765</v>
      </c>
      <c r="T2015" s="80" t="s">
        <v>1757</v>
      </c>
      <c r="U2015" s="110">
        <v>5.05</v>
      </c>
      <c r="V2015" s="110">
        <v>30.3</v>
      </c>
      <c r="W2015" s="91">
        <v>1.2625</v>
      </c>
      <c r="X2015" s="91">
        <v>15.15</v>
      </c>
      <c r="Y2015" s="110" t="s">
        <v>7087</v>
      </c>
      <c r="Z2015" s="110" t="s">
        <v>1</v>
      </c>
      <c r="AB2015" s="133" t="s">
        <v>14724</v>
      </c>
      <c r="AC2015" s="133" t="s">
        <v>14724</v>
      </c>
      <c r="AD2015" s="133" t="s">
        <v>1759</v>
      </c>
      <c r="AE2015" s="79">
        <v>12</v>
      </c>
      <c r="AF2015" s="79" t="s">
        <v>11127</v>
      </c>
      <c r="AG2015" s="134">
        <v>0.625</v>
      </c>
      <c r="AH2015" s="134">
        <v>5</v>
      </c>
      <c r="AI2015" s="134">
        <v>5</v>
      </c>
      <c r="AJ2015" s="134">
        <v>0.09</v>
      </c>
      <c r="AK2015" s="134">
        <v>10.125</v>
      </c>
      <c r="AL2015" s="134">
        <v>5.375</v>
      </c>
      <c r="AM2015" s="134">
        <v>5.5</v>
      </c>
      <c r="AN2015" s="134">
        <v>1.25</v>
      </c>
      <c r="AO2015" s="134">
        <v>0.17299999999999999</v>
      </c>
      <c r="AP2015" s="134">
        <v>5.5E-2</v>
      </c>
      <c r="AQ2015" s="134">
        <v>10</v>
      </c>
      <c r="AR2015" s="134">
        <v>10</v>
      </c>
      <c r="AS2015" s="134">
        <v>6.0000000000000001E-3</v>
      </c>
      <c r="AT2015" s="133" t="s">
        <v>1768</v>
      </c>
      <c r="AU2015" s="133" t="s">
        <v>1760</v>
      </c>
      <c r="AV2015" s="133" t="s">
        <v>9601</v>
      </c>
      <c r="AW2015" s="133" t="s">
        <v>9630</v>
      </c>
    </row>
    <row r="2016" spans="1:49" x14ac:dyDescent="0.25">
      <c r="A2016" s="80" t="s">
        <v>1800</v>
      </c>
      <c r="B2016" s="80" t="s">
        <v>1801</v>
      </c>
      <c r="C2016" s="80" t="s">
        <v>10536</v>
      </c>
      <c r="D2016" s="80" t="s">
        <v>10537</v>
      </c>
      <c r="E2016" s="80" t="s">
        <v>1767</v>
      </c>
      <c r="F2016" s="80" t="s">
        <v>10538</v>
      </c>
      <c r="G2016" s="80" t="s">
        <v>9785</v>
      </c>
      <c r="H2016" s="80" t="s">
        <v>10539</v>
      </c>
      <c r="I2016" s="80" t="s">
        <v>5377</v>
      </c>
      <c r="K2016" s="80" t="s">
        <v>12342</v>
      </c>
      <c r="L2016" s="80" t="s">
        <v>13572</v>
      </c>
      <c r="M2016" s="80" t="s">
        <v>13573</v>
      </c>
      <c r="N2016" s="80" t="s">
        <v>14379</v>
      </c>
      <c r="O2016" s="80" t="s">
        <v>3822</v>
      </c>
      <c r="P2016" s="80" t="s">
        <v>1</v>
      </c>
      <c r="Q2016" s="80" t="s">
        <v>5374</v>
      </c>
      <c r="R2016" s="80" t="s">
        <v>14387</v>
      </c>
      <c r="S2016" s="80" t="s">
        <v>1759</v>
      </c>
      <c r="T2016" s="80" t="s">
        <v>1759</v>
      </c>
      <c r="U2016" s="110">
        <v>423.9</v>
      </c>
      <c r="V2016" s="110">
        <v>211.95</v>
      </c>
      <c r="W2016" s="91">
        <v>105.98</v>
      </c>
      <c r="X2016" s="91">
        <v>105.98</v>
      </c>
      <c r="Y2016" s="110" t="s">
        <v>7087</v>
      </c>
      <c r="Z2016" s="110" t="s">
        <v>1</v>
      </c>
      <c r="AB2016" s="133" t="s">
        <v>14725</v>
      </c>
      <c r="AC2016" s="133" t="s">
        <v>14725</v>
      </c>
      <c r="AD2016" s="133" t="s">
        <v>1759</v>
      </c>
      <c r="AE2016" s="79">
        <v>1</v>
      </c>
      <c r="AF2016" s="79" t="s">
        <v>15798</v>
      </c>
      <c r="AG2016" s="134"/>
      <c r="AH2016" s="134"/>
      <c r="AI2016" s="134"/>
      <c r="AJ2016" s="134"/>
      <c r="AK2016" s="134">
        <v>24.562999999999999</v>
      </c>
      <c r="AL2016" s="134">
        <v>15.563000000000001</v>
      </c>
      <c r="AM2016" s="134">
        <v>9.625</v>
      </c>
      <c r="AN2016" s="134">
        <v>13.44</v>
      </c>
      <c r="AO2016" s="134">
        <v>2.129</v>
      </c>
      <c r="AP2016" s="134"/>
      <c r="AQ2016" s="134"/>
      <c r="AR2016" s="134"/>
      <c r="AS2016" s="134"/>
      <c r="AT2016" s="133" t="s">
        <v>7065</v>
      </c>
      <c r="AU2016" s="133" t="s">
        <v>7065</v>
      </c>
      <c r="AV2016" s="133" t="s">
        <v>9603</v>
      </c>
      <c r="AW2016" s="133" t="s">
        <v>9630</v>
      </c>
    </row>
    <row r="2017" spans="1:49" x14ac:dyDescent="0.25">
      <c r="A2017" s="80" t="s">
        <v>1776</v>
      </c>
      <c r="B2017" s="80" t="s">
        <v>1808</v>
      </c>
      <c r="C2017" s="80" t="s">
        <v>10211</v>
      </c>
      <c r="D2017" s="80" t="s">
        <v>10212</v>
      </c>
      <c r="E2017" s="80" t="s">
        <v>1767</v>
      </c>
      <c r="F2017" s="80" t="s">
        <v>9731</v>
      </c>
      <c r="G2017" s="80" t="s">
        <v>9668</v>
      </c>
      <c r="H2017" s="80" t="s">
        <v>9732</v>
      </c>
      <c r="I2017" s="80" t="s">
        <v>5377</v>
      </c>
      <c r="K2017" s="80" t="s">
        <v>13952</v>
      </c>
      <c r="L2017" s="80" t="s">
        <v>13574</v>
      </c>
      <c r="M2017" s="80" t="s">
        <v>13575</v>
      </c>
      <c r="N2017" s="80" t="s">
        <v>14381</v>
      </c>
      <c r="O2017" s="80" t="s">
        <v>3547</v>
      </c>
      <c r="P2017" s="80" t="s">
        <v>1</v>
      </c>
      <c r="Q2017" s="80" t="s">
        <v>5374</v>
      </c>
      <c r="R2017" s="80" t="s">
        <v>14388</v>
      </c>
      <c r="S2017" s="80" t="s">
        <v>1765</v>
      </c>
      <c r="T2017" s="80" t="s">
        <v>1757</v>
      </c>
      <c r="U2017" s="110">
        <v>6.2</v>
      </c>
      <c r="V2017" s="110">
        <v>37.200000000000003</v>
      </c>
      <c r="W2017" s="91">
        <v>1.55</v>
      </c>
      <c r="X2017" s="91">
        <v>18.600000000000001</v>
      </c>
      <c r="Y2017" s="110" t="s">
        <v>7087</v>
      </c>
      <c r="Z2017" s="110" t="s">
        <v>1</v>
      </c>
      <c r="AB2017" s="133" t="s">
        <v>14726</v>
      </c>
      <c r="AC2017" s="133" t="s">
        <v>14726</v>
      </c>
      <c r="AD2017" s="133" t="s">
        <v>1759</v>
      </c>
      <c r="AE2017" s="79">
        <v>12</v>
      </c>
      <c r="AF2017" s="79" t="s">
        <v>11113</v>
      </c>
      <c r="AG2017" s="134">
        <v>0.625</v>
      </c>
      <c r="AH2017" s="134">
        <v>6.5</v>
      </c>
      <c r="AI2017" s="134">
        <v>6.5</v>
      </c>
      <c r="AJ2017" s="134">
        <v>0.13900000000000001</v>
      </c>
      <c r="AK2017" s="134">
        <v>10.845000000000001</v>
      </c>
      <c r="AL2017" s="134">
        <v>6.8449999999999998</v>
      </c>
      <c r="AM2017" s="134">
        <v>6.8150000000000004</v>
      </c>
      <c r="AN2017" s="134">
        <v>1.9610000000000001</v>
      </c>
      <c r="AO2017" s="134">
        <v>0.29299999999999998</v>
      </c>
      <c r="AP2017" s="134">
        <v>5.5E-2</v>
      </c>
      <c r="AQ2017" s="134">
        <v>12.875</v>
      </c>
      <c r="AR2017" s="134">
        <v>12.75</v>
      </c>
      <c r="AS2017" s="134">
        <v>8.9999999999999993E-3</v>
      </c>
      <c r="AT2017" s="133" t="s">
        <v>1761</v>
      </c>
      <c r="AU2017" s="133" t="s">
        <v>7077</v>
      </c>
      <c r="AV2017" s="133" t="s">
        <v>9601</v>
      </c>
      <c r="AW2017" s="133" t="s">
        <v>9630</v>
      </c>
    </row>
    <row r="2018" spans="1:49" x14ac:dyDescent="0.25">
      <c r="A2018" s="80" t="s">
        <v>1800</v>
      </c>
      <c r="B2018" s="80" t="s">
        <v>1801</v>
      </c>
      <c r="C2018" s="80" t="s">
        <v>10540</v>
      </c>
      <c r="D2018" s="80" t="s">
        <v>10541</v>
      </c>
      <c r="E2018" s="80" t="s">
        <v>1767</v>
      </c>
      <c r="F2018" s="80" t="s">
        <v>10542</v>
      </c>
      <c r="G2018" s="80" t="s">
        <v>9785</v>
      </c>
      <c r="H2018" s="80" t="s">
        <v>10543</v>
      </c>
      <c r="I2018" s="80" t="s">
        <v>5377</v>
      </c>
      <c r="K2018" s="80" t="s">
        <v>12342</v>
      </c>
      <c r="L2018" s="80" t="s">
        <v>13576</v>
      </c>
      <c r="M2018" s="80" t="s">
        <v>13577</v>
      </c>
      <c r="N2018" s="80" t="s">
        <v>14379</v>
      </c>
      <c r="O2018" s="80" t="s">
        <v>3825</v>
      </c>
      <c r="P2018" s="80" t="s">
        <v>1</v>
      </c>
      <c r="Q2018" s="80" t="s">
        <v>5374</v>
      </c>
      <c r="R2018" s="80" t="s">
        <v>14389</v>
      </c>
      <c r="S2018" s="80" t="s">
        <v>1759</v>
      </c>
      <c r="T2018" s="80" t="s">
        <v>1759</v>
      </c>
      <c r="U2018" s="110">
        <v>800.25</v>
      </c>
      <c r="V2018" s="110">
        <v>400.125</v>
      </c>
      <c r="W2018" s="91">
        <v>200.0625</v>
      </c>
      <c r="X2018" s="91">
        <v>200.0625</v>
      </c>
      <c r="Y2018" s="110" t="s">
        <v>7087</v>
      </c>
      <c r="Z2018" s="110" t="s">
        <v>1</v>
      </c>
      <c r="AB2018" s="133" t="s">
        <v>14727</v>
      </c>
      <c r="AC2018" s="133" t="s">
        <v>14727</v>
      </c>
      <c r="AD2018" s="133" t="s">
        <v>1759</v>
      </c>
      <c r="AE2018" s="79">
        <v>1</v>
      </c>
      <c r="AF2018" s="79" t="s">
        <v>15798</v>
      </c>
      <c r="AG2018" s="134"/>
      <c r="AH2018" s="134"/>
      <c r="AI2018" s="134"/>
      <c r="AJ2018" s="134"/>
      <c r="AK2018" s="134">
        <v>48.314999999999998</v>
      </c>
      <c r="AL2018" s="134">
        <v>16.22</v>
      </c>
      <c r="AM2018" s="134">
        <v>9.5950000000000006</v>
      </c>
      <c r="AN2018" s="134">
        <v>27.15</v>
      </c>
      <c r="AO2018" s="134">
        <v>4.351</v>
      </c>
      <c r="AP2018" s="134"/>
      <c r="AQ2018" s="134"/>
      <c r="AR2018" s="134"/>
      <c r="AS2018" s="134"/>
      <c r="AT2018" s="133" t="s">
        <v>1764</v>
      </c>
      <c r="AU2018" s="133" t="s">
        <v>1769</v>
      </c>
      <c r="AV2018" s="133" t="s">
        <v>9603</v>
      </c>
      <c r="AW2018" s="133" t="s">
        <v>9630</v>
      </c>
    </row>
    <row r="2019" spans="1:49" x14ac:dyDescent="0.25">
      <c r="A2019" s="80" t="s">
        <v>1776</v>
      </c>
      <c r="B2019" s="80" t="s">
        <v>1808</v>
      </c>
      <c r="C2019" s="80" t="s">
        <v>10213</v>
      </c>
      <c r="D2019" s="80" t="s">
        <v>10214</v>
      </c>
      <c r="E2019" s="80" t="s">
        <v>1767</v>
      </c>
      <c r="F2019" s="80" t="s">
        <v>9694</v>
      </c>
      <c r="G2019" s="80" t="s">
        <v>9695</v>
      </c>
      <c r="H2019" s="80" t="s">
        <v>9696</v>
      </c>
      <c r="I2019" s="80" t="s">
        <v>5377</v>
      </c>
      <c r="K2019" s="80" t="s">
        <v>13952</v>
      </c>
      <c r="L2019" s="80" t="s">
        <v>13578</v>
      </c>
      <c r="M2019" s="80" t="s">
        <v>13579</v>
      </c>
      <c r="N2019" s="80" t="s">
        <v>14381</v>
      </c>
      <c r="O2019" s="80" t="s">
        <v>3527</v>
      </c>
      <c r="P2019" s="80" t="s">
        <v>1</v>
      </c>
      <c r="Q2019" s="80" t="s">
        <v>5374</v>
      </c>
      <c r="R2019" s="80" t="s">
        <v>14390</v>
      </c>
      <c r="S2019" s="80" t="s">
        <v>1760</v>
      </c>
      <c r="T2019" s="80" t="s">
        <v>1757</v>
      </c>
      <c r="U2019" s="110">
        <v>5</v>
      </c>
      <c r="V2019" s="110">
        <v>30</v>
      </c>
      <c r="W2019" s="91">
        <v>1.25</v>
      </c>
      <c r="X2019" s="91">
        <v>15</v>
      </c>
      <c r="Y2019" s="110" t="s">
        <v>7087</v>
      </c>
      <c r="Z2019" s="110" t="s">
        <v>1</v>
      </c>
      <c r="AB2019" s="133" t="s">
        <v>14728</v>
      </c>
      <c r="AC2019" s="133" t="s">
        <v>14728</v>
      </c>
      <c r="AD2019" s="133" t="s">
        <v>1759</v>
      </c>
      <c r="AE2019" s="79">
        <v>12</v>
      </c>
      <c r="AF2019" s="79" t="s">
        <v>11091</v>
      </c>
      <c r="AG2019" s="134">
        <v>0.625</v>
      </c>
      <c r="AH2019" s="134">
        <v>6.875</v>
      </c>
      <c r="AI2019" s="134">
        <v>6.875</v>
      </c>
      <c r="AJ2019" s="134">
        <v>0.13100000000000001</v>
      </c>
      <c r="AK2019" s="134">
        <v>7.22</v>
      </c>
      <c r="AL2019" s="134">
        <v>6.8449999999999998</v>
      </c>
      <c r="AM2019" s="134">
        <v>7.44</v>
      </c>
      <c r="AN2019" s="134">
        <v>1.782</v>
      </c>
      <c r="AO2019" s="134">
        <v>0.21299999999999999</v>
      </c>
      <c r="AP2019" s="134">
        <v>0.5</v>
      </c>
      <c r="AQ2019" s="134">
        <v>6.75</v>
      </c>
      <c r="AR2019" s="134">
        <v>6.75</v>
      </c>
      <c r="AS2019" s="134">
        <v>1.6E-2</v>
      </c>
      <c r="AT2019" s="133" t="s">
        <v>9573</v>
      </c>
      <c r="AU2019" s="133" t="s">
        <v>1758</v>
      </c>
      <c r="AV2019" s="133" t="s">
        <v>9603</v>
      </c>
      <c r="AW2019" s="133" t="s">
        <v>9630</v>
      </c>
    </row>
    <row r="2020" spans="1:49" x14ac:dyDescent="0.25">
      <c r="A2020" s="80" t="s">
        <v>1800</v>
      </c>
      <c r="B2020" s="80" t="s">
        <v>1801</v>
      </c>
      <c r="C2020" s="80" t="s">
        <v>10586</v>
      </c>
      <c r="D2020" s="80" t="s">
        <v>10587</v>
      </c>
      <c r="E2020" s="80" t="s">
        <v>1811</v>
      </c>
      <c r="F2020" s="80" t="s">
        <v>10588</v>
      </c>
      <c r="G2020" s="80" t="s">
        <v>9785</v>
      </c>
      <c r="H2020" s="80" t="s">
        <v>10589</v>
      </c>
      <c r="I2020" s="80" t="s">
        <v>5376</v>
      </c>
      <c r="K2020" s="80" t="s">
        <v>12342</v>
      </c>
      <c r="L2020" s="80" t="s">
        <v>13580</v>
      </c>
      <c r="M2020" s="80" t="s">
        <v>13581</v>
      </c>
      <c r="N2020" s="80" t="s">
        <v>14379</v>
      </c>
      <c r="O2020" s="80" t="s">
        <v>3825</v>
      </c>
      <c r="P2020" s="80" t="s">
        <v>1</v>
      </c>
      <c r="Q2020" s="80" t="s">
        <v>5374</v>
      </c>
      <c r="R2020" s="80" t="s">
        <v>14391</v>
      </c>
      <c r="S2020" s="80" t="s">
        <v>1759</v>
      </c>
      <c r="T2020" s="80" t="s">
        <v>1759</v>
      </c>
      <c r="U2020" s="110">
        <v>427.2</v>
      </c>
      <c r="V2020" s="110">
        <v>213.6</v>
      </c>
      <c r="W2020" s="91">
        <v>160.19999999999999</v>
      </c>
      <c r="X2020" s="91">
        <v>160.19999999999999</v>
      </c>
      <c r="Y2020" s="110" t="s">
        <v>7087</v>
      </c>
      <c r="Z2020" s="110" t="s">
        <v>1</v>
      </c>
      <c r="AB2020" s="133" t="s">
        <v>14729</v>
      </c>
      <c r="AC2020" s="133" t="s">
        <v>14729</v>
      </c>
      <c r="AD2020" s="133" t="s">
        <v>1759</v>
      </c>
      <c r="AE2020" s="79">
        <v>1</v>
      </c>
      <c r="AF2020" s="79" t="s">
        <v>15798</v>
      </c>
      <c r="AG2020" s="134"/>
      <c r="AH2020" s="134"/>
      <c r="AI2020" s="134"/>
      <c r="AJ2020" s="134"/>
      <c r="AK2020" s="134">
        <v>40.875</v>
      </c>
      <c r="AL2020" s="134">
        <v>15.5</v>
      </c>
      <c r="AM2020" s="134">
        <v>13.5</v>
      </c>
      <c r="AN2020" s="134">
        <v>27.36</v>
      </c>
      <c r="AO2020" s="134">
        <v>4.95</v>
      </c>
      <c r="AP2020" s="134"/>
      <c r="AQ2020" s="134"/>
      <c r="AR2020" s="134"/>
      <c r="AS2020" s="134"/>
      <c r="AT2020" s="133" t="s">
        <v>7075</v>
      </c>
      <c r="AU2020" s="133" t="s">
        <v>1759</v>
      </c>
      <c r="AV2020" s="133" t="s">
        <v>9603</v>
      </c>
      <c r="AW2020" s="133" t="s">
        <v>9630</v>
      </c>
    </row>
    <row r="2021" spans="1:49" x14ac:dyDescent="0.25">
      <c r="A2021" s="80" t="s">
        <v>1776</v>
      </c>
      <c r="B2021" s="80" t="s">
        <v>1808</v>
      </c>
      <c r="C2021" s="80" t="s">
        <v>10578</v>
      </c>
      <c r="D2021" s="80" t="s">
        <v>10579</v>
      </c>
      <c r="E2021" s="80" t="s">
        <v>1767</v>
      </c>
      <c r="F2021" s="80" t="s">
        <v>9920</v>
      </c>
      <c r="G2021" s="80" t="s">
        <v>9677</v>
      </c>
      <c r="H2021" s="80" t="s">
        <v>9921</v>
      </c>
      <c r="I2021" s="80" t="s">
        <v>5377</v>
      </c>
      <c r="K2021" s="80" t="s">
        <v>13952</v>
      </c>
      <c r="L2021" s="80" t="s">
        <v>13582</v>
      </c>
      <c r="M2021" s="80" t="s">
        <v>13583</v>
      </c>
      <c r="N2021" s="80" t="s">
        <v>14381</v>
      </c>
      <c r="O2021" s="80" t="s">
        <v>3523</v>
      </c>
      <c r="P2021" s="80" t="s">
        <v>1</v>
      </c>
      <c r="Q2021" s="80" t="s">
        <v>5374</v>
      </c>
      <c r="R2021" s="80" t="s">
        <v>14392</v>
      </c>
      <c r="S2021" s="80" t="s">
        <v>1760</v>
      </c>
      <c r="T2021" s="80" t="s">
        <v>1757</v>
      </c>
      <c r="U2021" s="110">
        <v>6.2</v>
      </c>
      <c r="V2021" s="110">
        <v>37.200000000000003</v>
      </c>
      <c r="W2021" s="91">
        <v>1.55</v>
      </c>
      <c r="X2021" s="91">
        <v>18.600000000000001</v>
      </c>
      <c r="Y2021" s="110" t="s">
        <v>7087</v>
      </c>
      <c r="Z2021" s="110" t="s">
        <v>1</v>
      </c>
      <c r="AB2021" s="133" t="s">
        <v>14730</v>
      </c>
      <c r="AC2021" s="133" t="s">
        <v>14730</v>
      </c>
      <c r="AD2021" s="133" t="s">
        <v>1759</v>
      </c>
      <c r="AE2021" s="79">
        <v>12</v>
      </c>
      <c r="AF2021" s="79" t="s">
        <v>11145</v>
      </c>
      <c r="AG2021" s="134">
        <v>0.75</v>
      </c>
      <c r="AH2021" s="134">
        <v>8.875</v>
      </c>
      <c r="AI2021" s="134">
        <v>8.875</v>
      </c>
      <c r="AJ2021" s="134">
        <v>0.22500000000000001</v>
      </c>
      <c r="AK2021" s="134">
        <v>9.2200000000000006</v>
      </c>
      <c r="AL2021" s="134">
        <v>7.97</v>
      </c>
      <c r="AM2021" s="134">
        <v>9.44</v>
      </c>
      <c r="AN2021" s="134">
        <v>3.1</v>
      </c>
      <c r="AO2021" s="134">
        <v>0.40100000000000002</v>
      </c>
      <c r="AP2021" s="134">
        <v>0.5</v>
      </c>
      <c r="AQ2021" s="134">
        <v>8.75</v>
      </c>
      <c r="AR2021" s="134">
        <v>8.75</v>
      </c>
      <c r="AS2021" s="134">
        <v>0.03</v>
      </c>
      <c r="AT2021" s="133" t="s">
        <v>1761</v>
      </c>
      <c r="AU2021" s="133" t="s">
        <v>7065</v>
      </c>
      <c r="AV2021" s="133" t="s">
        <v>9603</v>
      </c>
      <c r="AW2021" s="133" t="s">
        <v>9630</v>
      </c>
    </row>
    <row r="2022" spans="1:49" x14ac:dyDescent="0.25">
      <c r="A2022" s="80" t="s">
        <v>1779</v>
      </c>
      <c r="B2022" s="80" t="s">
        <v>14301</v>
      </c>
      <c r="C2022" s="80" t="s">
        <v>10811</v>
      </c>
      <c r="D2022" s="80" t="s">
        <v>10812</v>
      </c>
      <c r="E2022" s="80" t="s">
        <v>1818</v>
      </c>
      <c r="F2022" s="80" t="s">
        <v>10813</v>
      </c>
      <c r="G2022" s="80" t="s">
        <v>9700</v>
      </c>
      <c r="H2022" s="80" t="s">
        <v>10814</v>
      </c>
      <c r="I2022" s="80" t="s">
        <v>1817</v>
      </c>
      <c r="K2022" s="80" t="s">
        <v>14298</v>
      </c>
      <c r="L2022" s="80" t="s">
        <v>13584</v>
      </c>
      <c r="M2022" s="80" t="s">
        <v>15510</v>
      </c>
      <c r="N2022" s="80" t="s">
        <v>14299</v>
      </c>
      <c r="O2022" s="80" t="s">
        <v>14393</v>
      </c>
      <c r="P2022" s="80" t="s">
        <v>14394</v>
      </c>
      <c r="Q2022" s="80" t="s">
        <v>14301</v>
      </c>
      <c r="R2022" s="80" t="s">
        <v>14395</v>
      </c>
      <c r="S2022" s="80" t="s">
        <v>1759</v>
      </c>
      <c r="T2022" s="80" t="s">
        <v>1757</v>
      </c>
      <c r="U2022" s="110">
        <v>10.7</v>
      </c>
      <c r="V2022" s="110">
        <v>64.2</v>
      </c>
      <c r="W2022" s="91">
        <v>2.83</v>
      </c>
      <c r="X2022" s="91">
        <v>33.96</v>
      </c>
      <c r="Y2022" s="110" t="s">
        <v>7087</v>
      </c>
      <c r="Z2022" s="110" t="s">
        <v>14529</v>
      </c>
      <c r="AB2022" s="133" t="s">
        <v>14731</v>
      </c>
      <c r="AC2022" s="133" t="s">
        <v>14731</v>
      </c>
      <c r="AD2022" s="133" t="s">
        <v>1759</v>
      </c>
      <c r="AE2022" s="79">
        <v>12</v>
      </c>
      <c r="AF2022" s="79" t="s">
        <v>11337</v>
      </c>
      <c r="AG2022" s="134">
        <v>0.5</v>
      </c>
      <c r="AH2022" s="134">
        <v>7.5</v>
      </c>
      <c r="AI2022" s="134">
        <v>14.5</v>
      </c>
      <c r="AJ2022" s="134">
        <v>0.28799999999999998</v>
      </c>
      <c r="AK2022" s="134">
        <v>14.824999999999999</v>
      </c>
      <c r="AL2022" s="134">
        <v>8.4499999999999993</v>
      </c>
      <c r="AM2022" s="134">
        <v>5.125</v>
      </c>
      <c r="AN2022" s="134">
        <v>3.8959999999999999</v>
      </c>
      <c r="AO2022" s="134">
        <v>0.372</v>
      </c>
      <c r="AP2022" s="134"/>
      <c r="AQ2022" s="134"/>
      <c r="AR2022" s="134"/>
      <c r="AS2022" s="134"/>
      <c r="AT2022" s="133" t="s">
        <v>7066</v>
      </c>
      <c r="AU2022" s="133" t="s">
        <v>7075</v>
      </c>
      <c r="AV2022" s="133" t="s">
        <v>9602</v>
      </c>
      <c r="AW2022" s="133" t="s">
        <v>9630</v>
      </c>
    </row>
    <row r="2023" spans="1:49" x14ac:dyDescent="0.25">
      <c r="A2023" s="80" t="s">
        <v>1776</v>
      </c>
      <c r="B2023" s="80" t="s">
        <v>1808</v>
      </c>
      <c r="C2023" s="80" t="s">
        <v>10600</v>
      </c>
      <c r="D2023" s="80" t="s">
        <v>10601</v>
      </c>
      <c r="E2023" s="80" t="s">
        <v>1811</v>
      </c>
      <c r="F2023" s="80" t="s">
        <v>10602</v>
      </c>
      <c r="G2023" s="80" t="s">
        <v>9685</v>
      </c>
      <c r="H2023" s="80" t="s">
        <v>10603</v>
      </c>
      <c r="I2023" s="80" t="s">
        <v>5376</v>
      </c>
      <c r="K2023" s="80" t="s">
        <v>13952</v>
      </c>
      <c r="L2023" s="80" t="s">
        <v>13586</v>
      </c>
      <c r="M2023" s="80" t="s">
        <v>13587</v>
      </c>
      <c r="N2023" s="80" t="s">
        <v>14381</v>
      </c>
      <c r="O2023" s="80" t="s">
        <v>3859</v>
      </c>
      <c r="P2023" s="80" t="s">
        <v>1</v>
      </c>
      <c r="Q2023" s="80" t="s">
        <v>5374</v>
      </c>
      <c r="R2023" s="80" t="s">
        <v>14396</v>
      </c>
      <c r="S2023" s="80" t="s">
        <v>1760</v>
      </c>
      <c r="T2023" s="80" t="s">
        <v>1757</v>
      </c>
      <c r="U2023" s="110">
        <v>8.9</v>
      </c>
      <c r="V2023" s="110">
        <v>53.4</v>
      </c>
      <c r="W2023" s="91">
        <v>3.1150000000000002</v>
      </c>
      <c r="X2023" s="91">
        <v>37.380000000000003</v>
      </c>
      <c r="Y2023" s="110" t="s">
        <v>7087</v>
      </c>
      <c r="Z2023" s="110" t="s">
        <v>1</v>
      </c>
      <c r="AB2023" s="133" t="s">
        <v>14732</v>
      </c>
      <c r="AC2023" s="133" t="s">
        <v>14732</v>
      </c>
      <c r="AD2023" s="133" t="s">
        <v>1759</v>
      </c>
      <c r="AE2023" s="79">
        <v>12</v>
      </c>
      <c r="AF2023" s="79" t="s">
        <v>11315</v>
      </c>
      <c r="AG2023" s="134">
        <v>1.25</v>
      </c>
      <c r="AH2023" s="134">
        <v>12.125</v>
      </c>
      <c r="AI2023" s="134">
        <v>9.25</v>
      </c>
      <c r="AJ2023" s="134">
        <v>0.438</v>
      </c>
      <c r="AK2023" s="134">
        <v>14</v>
      </c>
      <c r="AL2023" s="134">
        <v>12.563000000000001</v>
      </c>
      <c r="AM2023" s="134">
        <v>10.125</v>
      </c>
      <c r="AN2023" s="134">
        <v>6.1159999999999997</v>
      </c>
      <c r="AO2023" s="134">
        <v>1.0309999999999999</v>
      </c>
      <c r="AP2023" s="134">
        <v>1</v>
      </c>
      <c r="AQ2023" s="134">
        <v>12</v>
      </c>
      <c r="AR2023" s="134">
        <v>9.25</v>
      </c>
      <c r="AS2023" s="134">
        <v>6.9000000000000006E-2</v>
      </c>
      <c r="AT2023" s="133" t="s">
        <v>7075</v>
      </c>
      <c r="AU2023" s="133" t="s">
        <v>1764</v>
      </c>
      <c r="AV2023" s="133" t="s">
        <v>9603</v>
      </c>
      <c r="AW2023" s="133" t="s">
        <v>9630</v>
      </c>
    </row>
    <row r="2024" spans="1:49" x14ac:dyDescent="0.25">
      <c r="A2024" s="80" t="s">
        <v>1779</v>
      </c>
      <c r="B2024" s="80" t="s">
        <v>14301</v>
      </c>
      <c r="C2024" s="80" t="s">
        <v>10815</v>
      </c>
      <c r="D2024" s="80" t="s">
        <v>10816</v>
      </c>
      <c r="E2024" s="80" t="s">
        <v>1818</v>
      </c>
      <c r="F2024" s="80" t="s">
        <v>10817</v>
      </c>
      <c r="G2024" s="80" t="s">
        <v>9729</v>
      </c>
      <c r="H2024" s="80" t="s">
        <v>10818</v>
      </c>
      <c r="I2024" s="80" t="s">
        <v>1817</v>
      </c>
      <c r="K2024" s="80" t="s">
        <v>14298</v>
      </c>
      <c r="L2024" s="80" t="s">
        <v>13588</v>
      </c>
      <c r="M2024" s="80" t="s">
        <v>13589</v>
      </c>
      <c r="N2024" s="80" t="s">
        <v>14299</v>
      </c>
      <c r="O2024" s="80" t="s">
        <v>14397</v>
      </c>
      <c r="P2024" s="80" t="s">
        <v>14398</v>
      </c>
      <c r="Q2024" s="80" t="s">
        <v>14301</v>
      </c>
      <c r="R2024" s="80" t="s">
        <v>14399</v>
      </c>
      <c r="S2024" s="80" t="s">
        <v>1760</v>
      </c>
      <c r="T2024" s="80" t="s">
        <v>1757</v>
      </c>
      <c r="U2024" s="110">
        <v>8.8000000000000007</v>
      </c>
      <c r="V2024" s="110">
        <v>52.8</v>
      </c>
      <c r="W2024" s="91">
        <v>3.3</v>
      </c>
      <c r="X2024" s="91">
        <v>39.6</v>
      </c>
      <c r="Y2024" s="110" t="s">
        <v>7087</v>
      </c>
      <c r="Z2024" s="110" t="s">
        <v>14529</v>
      </c>
      <c r="AB2024" s="133" t="s">
        <v>14733</v>
      </c>
      <c r="AC2024" s="133" t="s">
        <v>14733</v>
      </c>
      <c r="AD2024" s="133" t="s">
        <v>1759</v>
      </c>
      <c r="AE2024" s="79">
        <v>12</v>
      </c>
      <c r="AF2024" s="79" t="s">
        <v>11150</v>
      </c>
      <c r="AG2024" s="134">
        <v>3.625</v>
      </c>
      <c r="AH2024" s="134">
        <v>3.625</v>
      </c>
      <c r="AI2024" s="134">
        <v>7.5</v>
      </c>
      <c r="AJ2024" s="134">
        <v>0.24399999999999999</v>
      </c>
      <c r="AK2024" s="134">
        <v>15.574999999999999</v>
      </c>
      <c r="AL2024" s="134">
        <v>11.7</v>
      </c>
      <c r="AM2024" s="134">
        <v>8.5250000000000004</v>
      </c>
      <c r="AN2024" s="134">
        <v>3.8279999999999998</v>
      </c>
      <c r="AO2024" s="134">
        <v>0.89900000000000002</v>
      </c>
      <c r="AP2024" s="134"/>
      <c r="AQ2024" s="134"/>
      <c r="AR2024" s="134"/>
      <c r="AS2024" s="134"/>
      <c r="AT2024" s="133" t="s">
        <v>1767</v>
      </c>
      <c r="AU2024" s="133" t="s">
        <v>7065</v>
      </c>
      <c r="AV2024" s="133" t="s">
        <v>9598</v>
      </c>
      <c r="AW2024" s="133" t="s">
        <v>9630</v>
      </c>
    </row>
    <row r="2025" spans="1:49" x14ac:dyDescent="0.25">
      <c r="A2025" s="80" t="s">
        <v>1776</v>
      </c>
      <c r="B2025" s="80" t="s">
        <v>1808</v>
      </c>
      <c r="C2025" s="80" t="s">
        <v>9697</v>
      </c>
      <c r="D2025" s="80" t="s">
        <v>9698</v>
      </c>
      <c r="E2025" s="80" t="s">
        <v>1767</v>
      </c>
      <c r="F2025" s="80" t="s">
        <v>9699</v>
      </c>
      <c r="G2025" s="80" t="s">
        <v>9700</v>
      </c>
      <c r="H2025" s="80" t="s">
        <v>9701</v>
      </c>
      <c r="I2025" s="80" t="s">
        <v>5377</v>
      </c>
      <c r="K2025" s="80" t="s">
        <v>13952</v>
      </c>
      <c r="L2025" s="80" t="s">
        <v>13590</v>
      </c>
      <c r="M2025" s="80" t="s">
        <v>13591</v>
      </c>
      <c r="N2025" s="80" t="s">
        <v>14381</v>
      </c>
      <c r="O2025" s="80" t="s">
        <v>3860</v>
      </c>
      <c r="P2025" s="80" t="s">
        <v>1</v>
      </c>
      <c r="Q2025" s="80" t="s">
        <v>5374</v>
      </c>
      <c r="R2025" s="80" t="s">
        <v>14400</v>
      </c>
      <c r="S2025" s="80" t="s">
        <v>1759</v>
      </c>
      <c r="T2025" s="80" t="s">
        <v>1757</v>
      </c>
      <c r="U2025" s="110">
        <v>9.6</v>
      </c>
      <c r="V2025" s="110">
        <v>57.6</v>
      </c>
      <c r="W2025" s="91">
        <v>2.4</v>
      </c>
      <c r="X2025" s="91">
        <v>28.8</v>
      </c>
      <c r="Y2025" s="110" t="s">
        <v>7087</v>
      </c>
      <c r="Z2025" s="110" t="s">
        <v>1</v>
      </c>
      <c r="AB2025" s="133" t="s">
        <v>14734</v>
      </c>
      <c r="AC2025" s="133" t="s">
        <v>14734</v>
      </c>
      <c r="AD2025" s="133" t="s">
        <v>1759</v>
      </c>
      <c r="AE2025" s="79">
        <v>12</v>
      </c>
      <c r="AF2025" s="79" t="s">
        <v>11152</v>
      </c>
      <c r="AG2025" s="134">
        <v>0.875</v>
      </c>
      <c r="AH2025" s="134">
        <v>7.5</v>
      </c>
      <c r="AI2025" s="134">
        <v>14.5</v>
      </c>
      <c r="AJ2025" s="134">
        <v>0.215</v>
      </c>
      <c r="AK2025" s="134">
        <v>14.824999999999999</v>
      </c>
      <c r="AL2025" s="134">
        <v>8.4499999999999993</v>
      </c>
      <c r="AM2025" s="134">
        <v>9.0250000000000004</v>
      </c>
      <c r="AN2025" s="134">
        <v>3.17</v>
      </c>
      <c r="AO2025" s="134">
        <v>0.65400000000000003</v>
      </c>
      <c r="AP2025" s="134">
        <v>0.1</v>
      </c>
      <c r="AQ2025" s="134">
        <v>54</v>
      </c>
      <c r="AR2025" s="134">
        <v>96</v>
      </c>
      <c r="AS2025" s="134"/>
      <c r="AT2025" s="133" t="s">
        <v>7070</v>
      </c>
      <c r="AU2025" s="133" t="s">
        <v>7065</v>
      </c>
      <c r="AV2025" s="133" t="s">
        <v>9601</v>
      </c>
      <c r="AW2025" s="133" t="s">
        <v>9630</v>
      </c>
    </row>
    <row r="2026" spans="1:49" x14ac:dyDescent="0.25">
      <c r="A2026" s="80" t="s">
        <v>1779</v>
      </c>
      <c r="B2026" s="80" t="s">
        <v>14301</v>
      </c>
      <c r="C2026" s="80" t="s">
        <v>14915</v>
      </c>
      <c r="D2026" s="80" t="s">
        <v>14916</v>
      </c>
      <c r="E2026" s="80" t="s">
        <v>1818</v>
      </c>
      <c r="F2026" s="80" t="s">
        <v>14917</v>
      </c>
      <c r="G2026" s="80" t="s">
        <v>9785</v>
      </c>
      <c r="H2026" s="80" t="s">
        <v>14918</v>
      </c>
      <c r="I2026" s="80" t="s">
        <v>14301</v>
      </c>
      <c r="K2026" s="80" t="s">
        <v>14298</v>
      </c>
      <c r="L2026" s="80" t="s">
        <v>13592</v>
      </c>
      <c r="M2026" s="80" t="s">
        <v>13593</v>
      </c>
      <c r="N2026" s="80" t="s">
        <v>14299</v>
      </c>
      <c r="O2026" s="80" t="s">
        <v>3822</v>
      </c>
      <c r="P2026" s="80" t="s">
        <v>1</v>
      </c>
      <c r="Q2026" s="80" t="s">
        <v>14301</v>
      </c>
      <c r="R2026" s="80" t="s">
        <v>14401</v>
      </c>
      <c r="S2026" s="80" t="s">
        <v>1759</v>
      </c>
      <c r="T2026" s="80" t="s">
        <v>1759</v>
      </c>
      <c r="U2026" s="110">
        <v>336.2</v>
      </c>
      <c r="V2026" s="110">
        <v>168.1</v>
      </c>
      <c r="W2026" s="91">
        <v>90.76</v>
      </c>
      <c r="X2026" s="91">
        <v>90.76</v>
      </c>
      <c r="Y2026" s="110" t="s">
        <v>7087</v>
      </c>
      <c r="Z2026" s="110" t="s">
        <v>14529</v>
      </c>
      <c r="AB2026" s="133" t="s">
        <v>14735</v>
      </c>
      <c r="AC2026" s="133" t="s">
        <v>14735</v>
      </c>
      <c r="AD2026" s="133" t="s">
        <v>1759</v>
      </c>
      <c r="AE2026" s="79">
        <v>1</v>
      </c>
      <c r="AF2026" s="79" t="s">
        <v>15798</v>
      </c>
      <c r="AG2026" s="134"/>
      <c r="AH2026" s="134"/>
      <c r="AI2026" s="134"/>
      <c r="AJ2026" s="134"/>
      <c r="AK2026" s="134">
        <v>24.562999999999999</v>
      </c>
      <c r="AL2026" s="134">
        <v>15.563000000000001</v>
      </c>
      <c r="AM2026" s="134">
        <v>9.625</v>
      </c>
      <c r="AN2026" s="134">
        <v>12.3</v>
      </c>
      <c r="AO2026" s="134">
        <v>2.129</v>
      </c>
      <c r="AP2026" s="134"/>
      <c r="AQ2026" s="134"/>
      <c r="AR2026" s="134"/>
      <c r="AS2026" s="134"/>
      <c r="AT2026" s="133" t="s">
        <v>7065</v>
      </c>
      <c r="AU2026" s="133" t="s">
        <v>7065</v>
      </c>
      <c r="AV2026" s="133" t="s">
        <v>9603</v>
      </c>
      <c r="AW2026" s="133" t="s">
        <v>9630</v>
      </c>
    </row>
    <row r="2027" spans="1:49" x14ac:dyDescent="0.25">
      <c r="A2027" s="80" t="s">
        <v>1776</v>
      </c>
      <c r="B2027" s="80" t="s">
        <v>1808</v>
      </c>
      <c r="C2027" s="80" t="s">
        <v>10621</v>
      </c>
      <c r="D2027" s="80" t="s">
        <v>10622</v>
      </c>
      <c r="E2027" s="80" t="s">
        <v>1811</v>
      </c>
      <c r="F2027" s="80" t="s">
        <v>10623</v>
      </c>
      <c r="G2027" s="80" t="s">
        <v>10250</v>
      </c>
      <c r="H2027" s="80" t="s">
        <v>9732</v>
      </c>
      <c r="I2027" s="80" t="s">
        <v>5377</v>
      </c>
      <c r="K2027" s="80" t="s">
        <v>13952</v>
      </c>
      <c r="L2027" s="80" t="s">
        <v>13594</v>
      </c>
      <c r="M2027" s="80" t="s">
        <v>13595</v>
      </c>
      <c r="N2027" s="80" t="s">
        <v>14381</v>
      </c>
      <c r="O2027" s="80" t="s">
        <v>3868</v>
      </c>
      <c r="P2027" s="80" t="s">
        <v>1</v>
      </c>
      <c r="Q2027" s="80" t="s">
        <v>5374</v>
      </c>
      <c r="R2027" s="80" t="s">
        <v>14402</v>
      </c>
      <c r="S2027" s="80" t="s">
        <v>1765</v>
      </c>
      <c r="T2027" s="80" t="s">
        <v>1757</v>
      </c>
      <c r="U2027" s="110">
        <v>8.3000000000000007</v>
      </c>
      <c r="V2027" s="110">
        <v>49.8</v>
      </c>
      <c r="W2027" s="91">
        <v>2.0750000000000002</v>
      </c>
      <c r="X2027" s="91">
        <v>24.9</v>
      </c>
      <c r="Y2027" s="110" t="s">
        <v>7087</v>
      </c>
      <c r="Z2027" s="110" t="s">
        <v>1</v>
      </c>
      <c r="AB2027" s="133" t="s">
        <v>14736</v>
      </c>
      <c r="AC2027" s="133" t="s">
        <v>14736</v>
      </c>
      <c r="AD2027" s="133" t="s">
        <v>1759</v>
      </c>
      <c r="AE2027" s="79">
        <v>12</v>
      </c>
      <c r="AF2027" s="79" t="s">
        <v>11325</v>
      </c>
      <c r="AG2027" s="134">
        <v>1</v>
      </c>
      <c r="AH2027" s="134">
        <v>4.25</v>
      </c>
      <c r="AI2027" s="134">
        <v>7.75</v>
      </c>
      <c r="AJ2027" s="134">
        <v>0.16900000000000001</v>
      </c>
      <c r="AK2027" s="134">
        <v>13.375</v>
      </c>
      <c r="AL2027" s="134">
        <v>8.75</v>
      </c>
      <c r="AM2027" s="134">
        <v>6</v>
      </c>
      <c r="AN2027" s="134">
        <v>2.3940000000000001</v>
      </c>
      <c r="AO2027" s="134">
        <v>0.40600000000000003</v>
      </c>
      <c r="AP2027" s="134">
        <v>0.01</v>
      </c>
      <c r="AQ2027" s="134">
        <v>11.75</v>
      </c>
      <c r="AR2027" s="134">
        <v>15.5</v>
      </c>
      <c r="AS2027" s="134">
        <v>1.2999999999999999E-2</v>
      </c>
      <c r="AT2027" s="133" t="s">
        <v>1771</v>
      </c>
      <c r="AU2027" s="133" t="s">
        <v>1760</v>
      </c>
      <c r="AV2027" s="133" t="s">
        <v>9601</v>
      </c>
      <c r="AW2027" s="133" t="s">
        <v>9630</v>
      </c>
    </row>
    <row r="2028" spans="1:49" x14ac:dyDescent="0.25">
      <c r="A2028" s="80" t="s">
        <v>1779</v>
      </c>
      <c r="B2028" s="80" t="s">
        <v>14301</v>
      </c>
      <c r="C2028" s="80" t="s">
        <v>14915</v>
      </c>
      <c r="D2028" s="80" t="s">
        <v>14916</v>
      </c>
      <c r="E2028" s="80" t="s">
        <v>1818</v>
      </c>
      <c r="F2028" s="80" t="s">
        <v>14919</v>
      </c>
      <c r="G2028" s="80" t="s">
        <v>9785</v>
      </c>
      <c r="H2028" s="80" t="s">
        <v>14920</v>
      </c>
      <c r="I2028" s="80" t="s">
        <v>14301</v>
      </c>
      <c r="K2028" s="80" t="s">
        <v>14298</v>
      </c>
      <c r="L2028" s="80" t="s">
        <v>13596</v>
      </c>
      <c r="M2028" s="80" t="s">
        <v>13597</v>
      </c>
      <c r="N2028" s="80" t="s">
        <v>14299</v>
      </c>
      <c r="O2028" s="80" t="s">
        <v>3825</v>
      </c>
      <c r="P2028" s="80" t="s">
        <v>1</v>
      </c>
      <c r="Q2028" s="80" t="s">
        <v>14301</v>
      </c>
      <c r="R2028" s="80" t="s">
        <v>14403</v>
      </c>
      <c r="S2028" s="80" t="s">
        <v>1759</v>
      </c>
      <c r="T2028" s="80" t="s">
        <v>1759</v>
      </c>
      <c r="U2028" s="110">
        <v>829.2</v>
      </c>
      <c r="V2028" s="110">
        <v>414.6</v>
      </c>
      <c r="W2028" s="91">
        <v>219.47</v>
      </c>
      <c r="X2028" s="91">
        <v>219.47</v>
      </c>
      <c r="Y2028" s="110" t="s">
        <v>7087</v>
      </c>
      <c r="Z2028" s="110" t="s">
        <v>14529</v>
      </c>
      <c r="AB2028" s="133" t="s">
        <v>14737</v>
      </c>
      <c r="AC2028" s="133" t="s">
        <v>14737</v>
      </c>
      <c r="AD2028" s="133" t="s">
        <v>1759</v>
      </c>
      <c r="AE2028" s="79">
        <v>1</v>
      </c>
      <c r="AF2028" s="79" t="s">
        <v>15798</v>
      </c>
      <c r="AG2028" s="134"/>
      <c r="AH2028" s="134"/>
      <c r="AI2028" s="134"/>
      <c r="AJ2028" s="134"/>
      <c r="AK2028" s="134">
        <v>48.314999999999998</v>
      </c>
      <c r="AL2028" s="134">
        <v>16.22</v>
      </c>
      <c r="AM2028" s="134">
        <v>9.5950000000000006</v>
      </c>
      <c r="AN2028" s="134">
        <v>28.04</v>
      </c>
      <c r="AO2028" s="134">
        <v>4.351</v>
      </c>
      <c r="AP2028" s="134"/>
      <c r="AQ2028" s="134"/>
      <c r="AR2028" s="134"/>
      <c r="AS2028" s="134"/>
      <c r="AT2028" s="133" t="s">
        <v>1764</v>
      </c>
      <c r="AU2028" s="133" t="s">
        <v>1769</v>
      </c>
      <c r="AV2028" s="133" t="s">
        <v>9603</v>
      </c>
      <c r="AW2028" s="133" t="s">
        <v>9630</v>
      </c>
    </row>
    <row r="2029" spans="1:49" x14ac:dyDescent="0.25">
      <c r="A2029" s="80" t="s">
        <v>1776</v>
      </c>
      <c r="B2029" s="80" t="s">
        <v>1808</v>
      </c>
      <c r="C2029" s="80" t="s">
        <v>10536</v>
      </c>
      <c r="D2029" s="80" t="s">
        <v>10537</v>
      </c>
      <c r="E2029" s="80" t="s">
        <v>1767</v>
      </c>
      <c r="F2029" s="80" t="s">
        <v>10538</v>
      </c>
      <c r="G2029" s="80" t="s">
        <v>9785</v>
      </c>
      <c r="H2029" s="80" t="s">
        <v>10539</v>
      </c>
      <c r="I2029" s="80" t="s">
        <v>5377</v>
      </c>
      <c r="K2029" s="80" t="s">
        <v>13952</v>
      </c>
      <c r="L2029" s="80" t="s">
        <v>13598</v>
      </c>
      <c r="M2029" s="80" t="s">
        <v>13599</v>
      </c>
      <c r="N2029" s="80" t="s">
        <v>14404</v>
      </c>
      <c r="O2029" s="80" t="s">
        <v>3822</v>
      </c>
      <c r="P2029" s="80" t="s">
        <v>1</v>
      </c>
      <c r="Q2029" s="80" t="s">
        <v>5374</v>
      </c>
      <c r="R2029" s="80" t="s">
        <v>14405</v>
      </c>
      <c r="S2029" s="80" t="s">
        <v>1759</v>
      </c>
      <c r="T2029" s="80" t="s">
        <v>1759</v>
      </c>
      <c r="U2029" s="110">
        <v>423.9</v>
      </c>
      <c r="V2029" s="110">
        <v>211.95</v>
      </c>
      <c r="W2029" s="91">
        <v>105.98</v>
      </c>
      <c r="X2029" s="91">
        <v>105.98</v>
      </c>
      <c r="Y2029" s="110" t="s">
        <v>7087</v>
      </c>
      <c r="Z2029" s="110" t="s">
        <v>1</v>
      </c>
      <c r="AB2029" s="133" t="s">
        <v>14738</v>
      </c>
      <c r="AC2029" s="133" t="s">
        <v>14738</v>
      </c>
      <c r="AD2029" s="133" t="s">
        <v>1759</v>
      </c>
      <c r="AE2029" s="79">
        <v>1</v>
      </c>
      <c r="AF2029" s="79" t="s">
        <v>15798</v>
      </c>
      <c r="AG2029" s="134"/>
      <c r="AH2029" s="134"/>
      <c r="AI2029" s="134"/>
      <c r="AJ2029" s="134"/>
      <c r="AK2029" s="134">
        <v>24.562999999999999</v>
      </c>
      <c r="AL2029" s="134">
        <v>15.563000000000001</v>
      </c>
      <c r="AM2029" s="134">
        <v>9.625</v>
      </c>
      <c r="AN2029" s="134">
        <v>13.44</v>
      </c>
      <c r="AO2029" s="134">
        <v>2.129</v>
      </c>
      <c r="AP2029" s="134"/>
      <c r="AQ2029" s="134"/>
      <c r="AR2029" s="134"/>
      <c r="AS2029" s="134"/>
      <c r="AT2029" s="133" t="s">
        <v>7065</v>
      </c>
      <c r="AU2029" s="133" t="s">
        <v>7065</v>
      </c>
      <c r="AV2029" s="133" t="s">
        <v>9603</v>
      </c>
      <c r="AW2029" s="133" t="s">
        <v>9630</v>
      </c>
    </row>
    <row r="2030" spans="1:49" x14ac:dyDescent="0.25">
      <c r="A2030" s="80" t="s">
        <v>1779</v>
      </c>
      <c r="B2030" s="80" t="s">
        <v>1786</v>
      </c>
      <c r="C2030" s="80" t="s">
        <v>14915</v>
      </c>
      <c r="D2030" s="80" t="s">
        <v>14916</v>
      </c>
      <c r="E2030" s="80" t="s">
        <v>1765</v>
      </c>
      <c r="F2030" s="80" t="s">
        <v>14921</v>
      </c>
      <c r="G2030" s="80" t="s">
        <v>9785</v>
      </c>
      <c r="H2030" s="80" t="s">
        <v>14922</v>
      </c>
      <c r="I2030" s="80" t="s">
        <v>5377</v>
      </c>
      <c r="K2030" s="80" t="s">
        <v>1</v>
      </c>
      <c r="L2030" s="80" t="s">
        <v>13600</v>
      </c>
      <c r="M2030" s="80" t="s">
        <v>13601</v>
      </c>
      <c r="N2030" s="80" t="s">
        <v>3380</v>
      </c>
      <c r="O2030" s="80" t="s">
        <v>3822</v>
      </c>
      <c r="P2030" s="80" t="s">
        <v>1</v>
      </c>
      <c r="Q2030" s="80" t="s">
        <v>5374</v>
      </c>
      <c r="R2030" s="80" t="s">
        <v>14406</v>
      </c>
      <c r="S2030" s="80" t="s">
        <v>1759</v>
      </c>
      <c r="T2030" s="80" t="s">
        <v>1759</v>
      </c>
      <c r="U2030" s="110">
        <v>375.2</v>
      </c>
      <c r="V2030" s="110">
        <v>187.6</v>
      </c>
      <c r="W2030" s="91">
        <v>93.8</v>
      </c>
      <c r="X2030" s="91">
        <v>93.8</v>
      </c>
      <c r="Y2030" s="110" t="s">
        <v>7087</v>
      </c>
      <c r="Z2030" s="110" t="s">
        <v>14529</v>
      </c>
      <c r="AB2030" s="133" t="s">
        <v>14739</v>
      </c>
      <c r="AC2030" s="133" t="s">
        <v>14739</v>
      </c>
      <c r="AD2030" s="133" t="s">
        <v>1759</v>
      </c>
      <c r="AE2030" s="79">
        <v>1</v>
      </c>
      <c r="AF2030" s="79" t="s">
        <v>15798</v>
      </c>
      <c r="AG2030" s="134"/>
      <c r="AH2030" s="134"/>
      <c r="AI2030" s="134"/>
      <c r="AJ2030" s="134"/>
      <c r="AK2030" s="134">
        <v>24.437999999999999</v>
      </c>
      <c r="AL2030" s="134">
        <v>15.938000000000001</v>
      </c>
      <c r="AM2030" s="134">
        <v>9.625</v>
      </c>
      <c r="AN2030" s="134">
        <v>12.7</v>
      </c>
      <c r="AO2030" s="134">
        <v>2.169</v>
      </c>
      <c r="AP2030" s="134"/>
      <c r="AQ2030" s="134"/>
      <c r="AR2030" s="134"/>
      <c r="AS2030" s="134"/>
      <c r="AT2030" s="133" t="s">
        <v>7065</v>
      </c>
      <c r="AU2030" s="133" t="s">
        <v>7065</v>
      </c>
      <c r="AV2030" s="133" t="s">
        <v>9603</v>
      </c>
      <c r="AW2030" s="133" t="s">
        <v>9630</v>
      </c>
    </row>
    <row r="2031" spans="1:49" x14ac:dyDescent="0.25">
      <c r="A2031" s="80" t="s">
        <v>1776</v>
      </c>
      <c r="B2031" s="80" t="s">
        <v>1808</v>
      </c>
      <c r="C2031" s="80" t="s">
        <v>10540</v>
      </c>
      <c r="D2031" s="80" t="s">
        <v>10541</v>
      </c>
      <c r="E2031" s="80" t="s">
        <v>1767</v>
      </c>
      <c r="F2031" s="80" t="s">
        <v>10542</v>
      </c>
      <c r="G2031" s="80" t="s">
        <v>9785</v>
      </c>
      <c r="H2031" s="80" t="s">
        <v>10543</v>
      </c>
      <c r="I2031" s="80" t="s">
        <v>5377</v>
      </c>
      <c r="K2031" s="80" t="s">
        <v>13952</v>
      </c>
      <c r="L2031" s="80" t="s">
        <v>13602</v>
      </c>
      <c r="M2031" s="80" t="s">
        <v>13603</v>
      </c>
      <c r="N2031" s="80" t="s">
        <v>14404</v>
      </c>
      <c r="O2031" s="80" t="s">
        <v>3825</v>
      </c>
      <c r="P2031" s="80" t="s">
        <v>1</v>
      </c>
      <c r="Q2031" s="80" t="s">
        <v>5374</v>
      </c>
      <c r="R2031" s="80" t="s">
        <v>14407</v>
      </c>
      <c r="S2031" s="80" t="s">
        <v>1759</v>
      </c>
      <c r="T2031" s="80" t="s">
        <v>1759</v>
      </c>
      <c r="U2031" s="110">
        <v>800.25</v>
      </c>
      <c r="V2031" s="110">
        <v>400.125</v>
      </c>
      <c r="W2031" s="91">
        <v>200.0625</v>
      </c>
      <c r="X2031" s="91">
        <v>200.0625</v>
      </c>
      <c r="Y2031" s="110" t="s">
        <v>7087</v>
      </c>
      <c r="Z2031" s="110" t="s">
        <v>1</v>
      </c>
      <c r="AB2031" s="133" t="s">
        <v>14740</v>
      </c>
      <c r="AC2031" s="133" t="s">
        <v>14740</v>
      </c>
      <c r="AD2031" s="133" t="s">
        <v>1759</v>
      </c>
      <c r="AE2031" s="79">
        <v>1</v>
      </c>
      <c r="AF2031" s="79" t="s">
        <v>15798</v>
      </c>
      <c r="AG2031" s="134"/>
      <c r="AH2031" s="134"/>
      <c r="AI2031" s="134"/>
      <c r="AJ2031" s="134"/>
      <c r="AK2031" s="134">
        <v>48.314999999999998</v>
      </c>
      <c r="AL2031" s="134">
        <v>16.22</v>
      </c>
      <c r="AM2031" s="134">
        <v>9.5950000000000006</v>
      </c>
      <c r="AN2031" s="134">
        <v>27.15</v>
      </c>
      <c r="AO2031" s="134">
        <v>4.351</v>
      </c>
      <c r="AP2031" s="134"/>
      <c r="AQ2031" s="134"/>
      <c r="AR2031" s="134"/>
      <c r="AS2031" s="134"/>
      <c r="AT2031" s="133" t="s">
        <v>1764</v>
      </c>
      <c r="AU2031" s="133" t="s">
        <v>1769</v>
      </c>
      <c r="AV2031" s="133" t="s">
        <v>9603</v>
      </c>
      <c r="AW2031" s="133" t="s">
        <v>9630</v>
      </c>
    </row>
    <row r="2032" spans="1:49" x14ac:dyDescent="0.25">
      <c r="A2032" s="80" t="s">
        <v>1779</v>
      </c>
      <c r="B2032" s="80" t="s">
        <v>1786</v>
      </c>
      <c r="C2032" s="80" t="s">
        <v>14915</v>
      </c>
      <c r="D2032" s="80" t="s">
        <v>14916</v>
      </c>
      <c r="E2032" s="80" t="s">
        <v>1765</v>
      </c>
      <c r="F2032" s="80" t="s">
        <v>14923</v>
      </c>
      <c r="G2032" s="80" t="s">
        <v>9785</v>
      </c>
      <c r="H2032" s="80" t="s">
        <v>14924</v>
      </c>
      <c r="I2032" s="80" t="s">
        <v>5377</v>
      </c>
      <c r="K2032" s="80" t="s">
        <v>1</v>
      </c>
      <c r="L2032" s="80" t="s">
        <v>13604</v>
      </c>
      <c r="M2032" s="80" t="s">
        <v>13605</v>
      </c>
      <c r="N2032" s="80" t="s">
        <v>3380</v>
      </c>
      <c r="O2032" s="80" t="s">
        <v>3825</v>
      </c>
      <c r="P2032" s="80" t="s">
        <v>1</v>
      </c>
      <c r="Q2032" s="80" t="s">
        <v>5374</v>
      </c>
      <c r="R2032" s="80" t="s">
        <v>14408</v>
      </c>
      <c r="S2032" s="80" t="s">
        <v>1759</v>
      </c>
      <c r="T2032" s="80" t="s">
        <v>1759</v>
      </c>
      <c r="U2032" s="110">
        <v>828.6</v>
      </c>
      <c r="V2032" s="110">
        <v>414.3</v>
      </c>
      <c r="W2032" s="91">
        <v>207.15</v>
      </c>
      <c r="X2032" s="91">
        <v>207.15</v>
      </c>
      <c r="Y2032" s="110" t="s">
        <v>7087</v>
      </c>
      <c r="Z2032" s="110" t="s">
        <v>14529</v>
      </c>
      <c r="AB2032" s="133" t="s">
        <v>14741</v>
      </c>
      <c r="AC2032" s="133" t="s">
        <v>14741</v>
      </c>
      <c r="AD2032" s="133" t="s">
        <v>1759</v>
      </c>
      <c r="AE2032" s="79">
        <v>1</v>
      </c>
      <c r="AF2032" s="79" t="s">
        <v>15798</v>
      </c>
      <c r="AG2032" s="134"/>
      <c r="AH2032" s="134"/>
      <c r="AI2032" s="134"/>
      <c r="AJ2032" s="134"/>
      <c r="AK2032" s="134">
        <v>48.314999999999998</v>
      </c>
      <c r="AL2032" s="134">
        <v>16.22</v>
      </c>
      <c r="AM2032" s="134">
        <v>9.5950000000000006</v>
      </c>
      <c r="AN2032" s="134">
        <v>28.96</v>
      </c>
      <c r="AO2032" s="134">
        <v>4.351</v>
      </c>
      <c r="AP2032" s="134"/>
      <c r="AQ2032" s="134"/>
      <c r="AR2032" s="134"/>
      <c r="AS2032" s="134"/>
      <c r="AT2032" s="133" t="s">
        <v>1764</v>
      </c>
      <c r="AU2032" s="133" t="s">
        <v>1769</v>
      </c>
      <c r="AV2032" s="133" t="s">
        <v>9603</v>
      </c>
      <c r="AW2032" s="133" t="s">
        <v>9630</v>
      </c>
    </row>
    <row r="2033" spans="1:49" x14ac:dyDescent="0.25">
      <c r="A2033" s="80" t="s">
        <v>1776</v>
      </c>
      <c r="B2033" s="80" t="s">
        <v>1808</v>
      </c>
      <c r="C2033" s="80" t="s">
        <v>10557</v>
      </c>
      <c r="D2033" s="80" t="s">
        <v>10558</v>
      </c>
      <c r="E2033" s="80" t="s">
        <v>1767</v>
      </c>
      <c r="F2033" s="80" t="s">
        <v>9743</v>
      </c>
      <c r="G2033" s="80" t="s">
        <v>9744</v>
      </c>
      <c r="H2033" s="80" t="s">
        <v>9732</v>
      </c>
      <c r="I2033" s="80" t="s">
        <v>5377</v>
      </c>
      <c r="K2033" s="80" t="s">
        <v>13952</v>
      </c>
      <c r="L2033" s="80" t="s">
        <v>13606</v>
      </c>
      <c r="M2033" s="80" t="s">
        <v>13607</v>
      </c>
      <c r="N2033" s="80" t="s">
        <v>14404</v>
      </c>
      <c r="O2033" s="80" t="s">
        <v>3537</v>
      </c>
      <c r="P2033" s="80" t="s">
        <v>1</v>
      </c>
      <c r="Q2033" s="80" t="s">
        <v>5374</v>
      </c>
      <c r="R2033" s="80" t="s">
        <v>14409</v>
      </c>
      <c r="S2033" s="80" t="s">
        <v>1765</v>
      </c>
      <c r="T2033" s="80" t="s">
        <v>1757</v>
      </c>
      <c r="U2033" s="110">
        <v>5.05</v>
      </c>
      <c r="V2033" s="110">
        <v>30.3</v>
      </c>
      <c r="W2033" s="91">
        <v>1.2625</v>
      </c>
      <c r="X2033" s="91">
        <v>15.15</v>
      </c>
      <c r="Y2033" s="110" t="s">
        <v>7087</v>
      </c>
      <c r="Z2033" s="110" t="s">
        <v>1</v>
      </c>
      <c r="AB2033" s="133" t="s">
        <v>14742</v>
      </c>
      <c r="AC2033" s="133" t="s">
        <v>14742</v>
      </c>
      <c r="AD2033" s="133" t="s">
        <v>1759</v>
      </c>
      <c r="AE2033" s="79">
        <v>12</v>
      </c>
      <c r="AF2033" s="79" t="s">
        <v>11127</v>
      </c>
      <c r="AG2033" s="134">
        <v>0.625</v>
      </c>
      <c r="AH2033" s="134">
        <v>5</v>
      </c>
      <c r="AI2033" s="134">
        <v>5</v>
      </c>
      <c r="AJ2033" s="134">
        <v>0.09</v>
      </c>
      <c r="AK2033" s="134">
        <v>10.125</v>
      </c>
      <c r="AL2033" s="134">
        <v>5.375</v>
      </c>
      <c r="AM2033" s="134">
        <v>5.5</v>
      </c>
      <c r="AN2033" s="134">
        <v>1.25</v>
      </c>
      <c r="AO2033" s="134">
        <v>0.17299999999999999</v>
      </c>
      <c r="AP2033" s="134">
        <v>5.5E-2</v>
      </c>
      <c r="AQ2033" s="134">
        <v>10</v>
      </c>
      <c r="AR2033" s="134">
        <v>10</v>
      </c>
      <c r="AS2033" s="134">
        <v>6.0000000000000001E-3</v>
      </c>
      <c r="AT2033" s="133" t="s">
        <v>1768</v>
      </c>
      <c r="AU2033" s="133" t="s">
        <v>1760</v>
      </c>
      <c r="AV2033" s="133" t="s">
        <v>9601</v>
      </c>
      <c r="AW2033" s="133" t="s">
        <v>9630</v>
      </c>
    </row>
    <row r="2034" spans="1:49" x14ac:dyDescent="0.25">
      <c r="A2034" s="80" t="s">
        <v>1779</v>
      </c>
      <c r="B2034" s="80" t="s">
        <v>1780</v>
      </c>
      <c r="C2034" s="80" t="s">
        <v>14925</v>
      </c>
      <c r="D2034" s="80" t="s">
        <v>14926</v>
      </c>
      <c r="E2034" s="80" t="s">
        <v>1781</v>
      </c>
      <c r="F2034" s="80" t="s">
        <v>14927</v>
      </c>
      <c r="G2034" s="80" t="s">
        <v>10250</v>
      </c>
      <c r="H2034" s="80" t="s">
        <v>9779</v>
      </c>
      <c r="I2034" s="80" t="s">
        <v>5375</v>
      </c>
      <c r="K2034" s="80" t="s">
        <v>14410</v>
      </c>
      <c r="L2034" s="80" t="s">
        <v>13608</v>
      </c>
      <c r="M2034" s="80" t="s">
        <v>13609</v>
      </c>
      <c r="N2034" s="80" t="s">
        <v>3374</v>
      </c>
      <c r="O2034" s="80" t="s">
        <v>14411</v>
      </c>
      <c r="P2034" s="80" t="s">
        <v>1</v>
      </c>
      <c r="Q2034" s="80" t="s">
        <v>5375</v>
      </c>
      <c r="R2034" s="80" t="s">
        <v>14412</v>
      </c>
      <c r="S2034" s="80" t="s">
        <v>1766</v>
      </c>
      <c r="T2034" s="80" t="s">
        <v>1757</v>
      </c>
      <c r="U2034" s="110">
        <v>8.75</v>
      </c>
      <c r="V2034" s="110">
        <v>52.5</v>
      </c>
      <c r="W2034" s="91">
        <v>2.4500000000000002</v>
      </c>
      <c r="X2034" s="91">
        <v>29.4</v>
      </c>
      <c r="Y2034" s="110" t="s">
        <v>7087</v>
      </c>
      <c r="Z2034" s="110" t="s">
        <v>1</v>
      </c>
      <c r="AB2034" s="133" t="s">
        <v>14743</v>
      </c>
      <c r="AC2034" s="133" t="s">
        <v>14743</v>
      </c>
      <c r="AD2034" s="133" t="s">
        <v>1759</v>
      </c>
      <c r="AE2034" s="79">
        <v>12</v>
      </c>
      <c r="AF2034" s="79" t="s">
        <v>11234</v>
      </c>
      <c r="AG2034" s="134">
        <v>3.125</v>
      </c>
      <c r="AH2034" s="134">
        <v>4.25</v>
      </c>
      <c r="AI2034" s="134">
        <v>8</v>
      </c>
      <c r="AJ2034" s="134">
        <v>0.63100000000000001</v>
      </c>
      <c r="AK2034" s="134">
        <v>17.2</v>
      </c>
      <c r="AL2034" s="134">
        <v>8.4499999999999993</v>
      </c>
      <c r="AM2034" s="134">
        <v>10.525</v>
      </c>
      <c r="AN2034" s="134">
        <v>8.2420000000000009</v>
      </c>
      <c r="AO2034" s="134">
        <v>0.88500000000000001</v>
      </c>
      <c r="AP2034" s="134"/>
      <c r="AQ2034" s="134"/>
      <c r="AR2034" s="134"/>
      <c r="AS2034" s="134"/>
      <c r="AT2034" s="133" t="s">
        <v>1767</v>
      </c>
      <c r="AU2034" s="133" t="s">
        <v>1764</v>
      </c>
      <c r="AV2034" s="133" t="s">
        <v>9601</v>
      </c>
      <c r="AW2034" s="133" t="s">
        <v>9630</v>
      </c>
    </row>
    <row r="2035" spans="1:49" x14ac:dyDescent="0.25">
      <c r="A2035" s="80" t="s">
        <v>1779</v>
      </c>
      <c r="B2035" s="80" t="s">
        <v>1780</v>
      </c>
      <c r="C2035" s="80" t="s">
        <v>14925</v>
      </c>
      <c r="D2035" s="80" t="s">
        <v>14926</v>
      </c>
      <c r="E2035" s="80" t="s">
        <v>1781</v>
      </c>
      <c r="F2035" s="80" t="s">
        <v>14927</v>
      </c>
      <c r="G2035" s="80" t="s">
        <v>10250</v>
      </c>
      <c r="H2035" s="80" t="s">
        <v>9779</v>
      </c>
      <c r="I2035" s="80" t="s">
        <v>5375</v>
      </c>
      <c r="K2035" s="80" t="s">
        <v>14410</v>
      </c>
      <c r="L2035" s="80" t="s">
        <v>13610</v>
      </c>
      <c r="M2035" s="80" t="s">
        <v>13611</v>
      </c>
      <c r="N2035" s="80" t="s">
        <v>3371</v>
      </c>
      <c r="O2035" s="80" t="s">
        <v>14411</v>
      </c>
      <c r="P2035" s="80" t="s">
        <v>1</v>
      </c>
      <c r="Q2035" s="80" t="s">
        <v>5375</v>
      </c>
      <c r="R2035" s="80" t="s">
        <v>14413</v>
      </c>
      <c r="S2035" s="80" t="s">
        <v>1766</v>
      </c>
      <c r="T2035" s="80" t="s">
        <v>1757</v>
      </c>
      <c r="U2035" s="110">
        <v>8.75</v>
      </c>
      <c r="V2035" s="110">
        <v>52.5</v>
      </c>
      <c r="W2035" s="91">
        <v>2.4500000000000002</v>
      </c>
      <c r="X2035" s="91">
        <v>29.4</v>
      </c>
      <c r="Y2035" s="110" t="s">
        <v>7087</v>
      </c>
      <c r="Z2035" s="110" t="s">
        <v>1</v>
      </c>
      <c r="AB2035" s="133" t="s">
        <v>14744</v>
      </c>
      <c r="AC2035" s="133" t="s">
        <v>14744</v>
      </c>
      <c r="AD2035" s="133" t="s">
        <v>1759</v>
      </c>
      <c r="AE2035" s="79">
        <v>12</v>
      </c>
      <c r="AF2035" s="79" t="s">
        <v>11234</v>
      </c>
      <c r="AG2035" s="134">
        <v>3.125</v>
      </c>
      <c r="AH2035" s="134">
        <v>4.25</v>
      </c>
      <c r="AI2035" s="134">
        <v>8</v>
      </c>
      <c r="AJ2035" s="134">
        <v>0.63100000000000001</v>
      </c>
      <c r="AK2035" s="134">
        <v>17.2</v>
      </c>
      <c r="AL2035" s="134">
        <v>8.4499999999999993</v>
      </c>
      <c r="AM2035" s="134">
        <v>10.525</v>
      </c>
      <c r="AN2035" s="134">
        <v>8.2420000000000009</v>
      </c>
      <c r="AO2035" s="134">
        <v>0.88500000000000001</v>
      </c>
      <c r="AP2035" s="134"/>
      <c r="AQ2035" s="134"/>
      <c r="AR2035" s="134"/>
      <c r="AS2035" s="134"/>
      <c r="AT2035" s="133" t="s">
        <v>1767</v>
      </c>
      <c r="AU2035" s="133" t="s">
        <v>1764</v>
      </c>
      <c r="AV2035" s="133" t="s">
        <v>9601</v>
      </c>
      <c r="AW2035" s="133" t="s">
        <v>9630</v>
      </c>
    </row>
    <row r="2036" spans="1:49" x14ac:dyDescent="0.25">
      <c r="A2036" s="80" t="s">
        <v>1776</v>
      </c>
      <c r="B2036" s="80" t="s">
        <v>1808</v>
      </c>
      <c r="C2036" s="80" t="s">
        <v>10211</v>
      </c>
      <c r="D2036" s="80" t="s">
        <v>10212</v>
      </c>
      <c r="E2036" s="80" t="s">
        <v>1767</v>
      </c>
      <c r="F2036" s="80" t="s">
        <v>9731</v>
      </c>
      <c r="G2036" s="80" t="s">
        <v>9668</v>
      </c>
      <c r="H2036" s="80" t="s">
        <v>9732</v>
      </c>
      <c r="I2036" s="80" t="s">
        <v>5377</v>
      </c>
      <c r="K2036" s="80" t="s">
        <v>13952</v>
      </c>
      <c r="L2036" s="80" t="s">
        <v>13612</v>
      </c>
      <c r="M2036" s="80" t="s">
        <v>13613</v>
      </c>
      <c r="N2036" s="80" t="s">
        <v>14404</v>
      </c>
      <c r="O2036" s="80" t="s">
        <v>3547</v>
      </c>
      <c r="P2036" s="80" t="s">
        <v>1</v>
      </c>
      <c r="Q2036" s="80" t="s">
        <v>5374</v>
      </c>
      <c r="R2036" s="80" t="s">
        <v>14414</v>
      </c>
      <c r="S2036" s="80" t="s">
        <v>1765</v>
      </c>
      <c r="T2036" s="80" t="s">
        <v>1757</v>
      </c>
      <c r="U2036" s="110">
        <v>6.2</v>
      </c>
      <c r="V2036" s="110">
        <v>37.200000000000003</v>
      </c>
      <c r="W2036" s="91">
        <v>1.55</v>
      </c>
      <c r="X2036" s="91">
        <v>18.600000000000001</v>
      </c>
      <c r="Y2036" s="110" t="s">
        <v>7087</v>
      </c>
      <c r="Z2036" s="110" t="s">
        <v>1</v>
      </c>
      <c r="AB2036" s="133" t="s">
        <v>14745</v>
      </c>
      <c r="AC2036" s="133" t="s">
        <v>14745</v>
      </c>
      <c r="AD2036" s="133" t="s">
        <v>1759</v>
      </c>
      <c r="AE2036" s="79">
        <v>12</v>
      </c>
      <c r="AF2036" s="79" t="s">
        <v>11113</v>
      </c>
      <c r="AG2036" s="134">
        <v>0.625</v>
      </c>
      <c r="AH2036" s="134">
        <v>6.5</v>
      </c>
      <c r="AI2036" s="134">
        <v>6.5</v>
      </c>
      <c r="AJ2036" s="134">
        <v>0.13900000000000001</v>
      </c>
      <c r="AK2036" s="134">
        <v>10.845000000000001</v>
      </c>
      <c r="AL2036" s="134">
        <v>6.8449999999999998</v>
      </c>
      <c r="AM2036" s="134">
        <v>6.8150000000000004</v>
      </c>
      <c r="AN2036" s="134">
        <v>1.9610000000000001</v>
      </c>
      <c r="AO2036" s="134">
        <v>0.29299999999999998</v>
      </c>
      <c r="AP2036" s="134">
        <v>5.5E-2</v>
      </c>
      <c r="AQ2036" s="134">
        <v>12.875</v>
      </c>
      <c r="AR2036" s="134">
        <v>12.75</v>
      </c>
      <c r="AS2036" s="134">
        <v>8.9999999999999993E-3</v>
      </c>
      <c r="AT2036" s="133" t="s">
        <v>1761</v>
      </c>
      <c r="AU2036" s="133" t="s">
        <v>7077</v>
      </c>
      <c r="AV2036" s="133" t="s">
        <v>9601</v>
      </c>
      <c r="AW2036" s="133" t="s">
        <v>9630</v>
      </c>
    </row>
    <row r="2037" spans="1:49" x14ac:dyDescent="0.25">
      <c r="A2037" s="80" t="s">
        <v>1779</v>
      </c>
      <c r="B2037" s="80" t="s">
        <v>1780</v>
      </c>
      <c r="C2037" s="80" t="s">
        <v>14925</v>
      </c>
      <c r="D2037" s="80" t="s">
        <v>14926</v>
      </c>
      <c r="E2037" s="80" t="s">
        <v>1781</v>
      </c>
      <c r="F2037" s="80" t="s">
        <v>14927</v>
      </c>
      <c r="G2037" s="80" t="s">
        <v>10250</v>
      </c>
      <c r="H2037" s="80" t="s">
        <v>9779</v>
      </c>
      <c r="I2037" s="80" t="s">
        <v>5375</v>
      </c>
      <c r="K2037" s="80" t="s">
        <v>14410</v>
      </c>
      <c r="L2037" s="80" t="s">
        <v>13614</v>
      </c>
      <c r="M2037" s="80" t="s">
        <v>13615</v>
      </c>
      <c r="N2037" s="80" t="s">
        <v>3392</v>
      </c>
      <c r="O2037" s="80" t="s">
        <v>14411</v>
      </c>
      <c r="P2037" s="80" t="s">
        <v>1</v>
      </c>
      <c r="Q2037" s="80" t="s">
        <v>5375</v>
      </c>
      <c r="R2037" s="80" t="s">
        <v>14415</v>
      </c>
      <c r="S2037" s="80" t="s">
        <v>1766</v>
      </c>
      <c r="T2037" s="80" t="s">
        <v>1757</v>
      </c>
      <c r="U2037" s="110">
        <v>8.75</v>
      </c>
      <c r="V2037" s="110">
        <v>52.5</v>
      </c>
      <c r="W2037" s="91">
        <v>2.4500000000000002</v>
      </c>
      <c r="X2037" s="91">
        <v>29.4</v>
      </c>
      <c r="Y2037" s="110" t="s">
        <v>7087</v>
      </c>
      <c r="Z2037" s="110" t="s">
        <v>1</v>
      </c>
      <c r="AB2037" s="133" t="s">
        <v>14746</v>
      </c>
      <c r="AC2037" s="133" t="s">
        <v>14746</v>
      </c>
      <c r="AD2037" s="133" t="s">
        <v>1759</v>
      </c>
      <c r="AE2037" s="79">
        <v>12</v>
      </c>
      <c r="AF2037" s="79" t="s">
        <v>11234</v>
      </c>
      <c r="AG2037" s="134">
        <v>3.125</v>
      </c>
      <c r="AH2037" s="134">
        <v>4.25</v>
      </c>
      <c r="AI2037" s="134">
        <v>8</v>
      </c>
      <c r="AJ2037" s="134">
        <v>0.63100000000000001</v>
      </c>
      <c r="AK2037" s="134">
        <v>17.2</v>
      </c>
      <c r="AL2037" s="134">
        <v>8.4499999999999993</v>
      </c>
      <c r="AM2037" s="134">
        <v>10.525</v>
      </c>
      <c r="AN2037" s="134">
        <v>8.2420000000000009</v>
      </c>
      <c r="AO2037" s="134">
        <v>0.88500000000000001</v>
      </c>
      <c r="AP2037" s="134"/>
      <c r="AQ2037" s="134"/>
      <c r="AR2037" s="134"/>
      <c r="AS2037" s="134"/>
      <c r="AT2037" s="133" t="s">
        <v>1767</v>
      </c>
      <c r="AU2037" s="133" t="s">
        <v>1764</v>
      </c>
      <c r="AV2037" s="133" t="s">
        <v>9601</v>
      </c>
      <c r="AW2037" s="133" t="s">
        <v>9630</v>
      </c>
    </row>
    <row r="2038" spans="1:49" x14ac:dyDescent="0.25">
      <c r="A2038" s="80" t="s">
        <v>1776</v>
      </c>
      <c r="B2038" s="80" t="s">
        <v>1808</v>
      </c>
      <c r="C2038" s="80" t="s">
        <v>10213</v>
      </c>
      <c r="D2038" s="80" t="s">
        <v>10214</v>
      </c>
      <c r="E2038" s="80" t="s">
        <v>1767</v>
      </c>
      <c r="F2038" s="80" t="s">
        <v>9694</v>
      </c>
      <c r="G2038" s="80" t="s">
        <v>9695</v>
      </c>
      <c r="H2038" s="80" t="s">
        <v>9696</v>
      </c>
      <c r="I2038" s="80" t="s">
        <v>5377</v>
      </c>
      <c r="K2038" s="80" t="s">
        <v>13952</v>
      </c>
      <c r="L2038" s="80" t="s">
        <v>13616</v>
      </c>
      <c r="M2038" s="80" t="s">
        <v>13617</v>
      </c>
      <c r="N2038" s="80" t="s">
        <v>14404</v>
      </c>
      <c r="O2038" s="80" t="s">
        <v>3527</v>
      </c>
      <c r="P2038" s="80" t="s">
        <v>1</v>
      </c>
      <c r="Q2038" s="80" t="s">
        <v>5374</v>
      </c>
      <c r="R2038" s="80" t="s">
        <v>14416</v>
      </c>
      <c r="S2038" s="80" t="s">
        <v>1760</v>
      </c>
      <c r="T2038" s="80" t="s">
        <v>1757</v>
      </c>
      <c r="U2038" s="110">
        <v>5</v>
      </c>
      <c r="V2038" s="110">
        <v>30</v>
      </c>
      <c r="W2038" s="91">
        <v>1.25</v>
      </c>
      <c r="X2038" s="91">
        <v>15</v>
      </c>
      <c r="Y2038" s="110" t="s">
        <v>7087</v>
      </c>
      <c r="Z2038" s="110" t="s">
        <v>1</v>
      </c>
      <c r="AB2038" s="133" t="s">
        <v>14747</v>
      </c>
      <c r="AC2038" s="133" t="s">
        <v>14747</v>
      </c>
      <c r="AD2038" s="133" t="s">
        <v>1759</v>
      </c>
      <c r="AE2038" s="79">
        <v>12</v>
      </c>
      <c r="AF2038" s="79" t="s">
        <v>11091</v>
      </c>
      <c r="AG2038" s="134">
        <v>0.625</v>
      </c>
      <c r="AH2038" s="134">
        <v>6.875</v>
      </c>
      <c r="AI2038" s="134">
        <v>6.875</v>
      </c>
      <c r="AJ2038" s="134">
        <v>0.13100000000000001</v>
      </c>
      <c r="AK2038" s="134">
        <v>7.22</v>
      </c>
      <c r="AL2038" s="134">
        <v>6.8449999999999998</v>
      </c>
      <c r="AM2038" s="134">
        <v>7.44</v>
      </c>
      <c r="AN2038" s="134">
        <v>1.782</v>
      </c>
      <c r="AO2038" s="134">
        <v>0.21299999999999999</v>
      </c>
      <c r="AP2038" s="134">
        <v>0.5</v>
      </c>
      <c r="AQ2038" s="134">
        <v>6.75</v>
      </c>
      <c r="AR2038" s="134">
        <v>6.75</v>
      </c>
      <c r="AS2038" s="134">
        <v>1.6E-2</v>
      </c>
      <c r="AT2038" s="133" t="s">
        <v>9573</v>
      </c>
      <c r="AU2038" s="133" t="s">
        <v>1758</v>
      </c>
      <c r="AV2038" s="133" t="s">
        <v>9603</v>
      </c>
      <c r="AW2038" s="133" t="s">
        <v>9630</v>
      </c>
    </row>
    <row r="2039" spans="1:49" x14ac:dyDescent="0.25">
      <c r="A2039" s="80" t="s">
        <v>1779</v>
      </c>
      <c r="B2039" s="80" t="s">
        <v>1780</v>
      </c>
      <c r="C2039" s="80" t="s">
        <v>14925</v>
      </c>
      <c r="D2039" s="80" t="s">
        <v>14926</v>
      </c>
      <c r="E2039" s="80" t="s">
        <v>1781</v>
      </c>
      <c r="F2039" s="80" t="s">
        <v>14927</v>
      </c>
      <c r="G2039" s="80" t="s">
        <v>10250</v>
      </c>
      <c r="H2039" s="80" t="s">
        <v>9779</v>
      </c>
      <c r="I2039" s="80" t="s">
        <v>5375</v>
      </c>
      <c r="K2039" s="80" t="s">
        <v>14410</v>
      </c>
      <c r="L2039" s="80" t="s">
        <v>13618</v>
      </c>
      <c r="M2039" s="80" t="s">
        <v>13619</v>
      </c>
      <c r="N2039" s="80" t="s">
        <v>3382</v>
      </c>
      <c r="O2039" s="80" t="s">
        <v>14411</v>
      </c>
      <c r="P2039" s="80" t="s">
        <v>1</v>
      </c>
      <c r="Q2039" s="80" t="s">
        <v>5375</v>
      </c>
      <c r="R2039" s="80" t="s">
        <v>14417</v>
      </c>
      <c r="S2039" s="80" t="s">
        <v>1766</v>
      </c>
      <c r="T2039" s="80" t="s">
        <v>1757</v>
      </c>
      <c r="U2039" s="110">
        <v>8.75</v>
      </c>
      <c r="V2039" s="110">
        <v>52.5</v>
      </c>
      <c r="W2039" s="91">
        <v>2.4500000000000002</v>
      </c>
      <c r="X2039" s="91">
        <v>29.4</v>
      </c>
      <c r="Y2039" s="110" t="s">
        <v>7087</v>
      </c>
      <c r="Z2039" s="110" t="s">
        <v>1</v>
      </c>
      <c r="AB2039" s="133" t="s">
        <v>14748</v>
      </c>
      <c r="AC2039" s="133" t="s">
        <v>14748</v>
      </c>
      <c r="AD2039" s="133" t="s">
        <v>1759</v>
      </c>
      <c r="AE2039" s="79">
        <v>12</v>
      </c>
      <c r="AF2039" s="79" t="s">
        <v>11234</v>
      </c>
      <c r="AG2039" s="134">
        <v>3.125</v>
      </c>
      <c r="AH2039" s="134">
        <v>4.25</v>
      </c>
      <c r="AI2039" s="134">
        <v>8</v>
      </c>
      <c r="AJ2039" s="134">
        <v>0.63100000000000001</v>
      </c>
      <c r="AK2039" s="134">
        <v>17.2</v>
      </c>
      <c r="AL2039" s="134">
        <v>8.4499999999999993</v>
      </c>
      <c r="AM2039" s="134">
        <v>10.525</v>
      </c>
      <c r="AN2039" s="134">
        <v>8.2420000000000009</v>
      </c>
      <c r="AO2039" s="134">
        <v>0.88500000000000001</v>
      </c>
      <c r="AP2039" s="134"/>
      <c r="AQ2039" s="134"/>
      <c r="AR2039" s="134"/>
      <c r="AS2039" s="134"/>
      <c r="AT2039" s="133" t="s">
        <v>1767</v>
      </c>
      <c r="AU2039" s="133" t="s">
        <v>1764</v>
      </c>
      <c r="AV2039" s="133" t="s">
        <v>9601</v>
      </c>
      <c r="AW2039" s="133" t="s">
        <v>9630</v>
      </c>
    </row>
    <row r="2040" spans="1:49" x14ac:dyDescent="0.25">
      <c r="A2040" s="80" t="s">
        <v>1776</v>
      </c>
      <c r="B2040" s="80" t="s">
        <v>1808</v>
      </c>
      <c r="C2040" s="80" t="s">
        <v>10578</v>
      </c>
      <c r="D2040" s="80" t="s">
        <v>10579</v>
      </c>
      <c r="E2040" s="80" t="s">
        <v>1767</v>
      </c>
      <c r="F2040" s="80" t="s">
        <v>9920</v>
      </c>
      <c r="G2040" s="80" t="s">
        <v>9677</v>
      </c>
      <c r="H2040" s="80" t="s">
        <v>9921</v>
      </c>
      <c r="I2040" s="80" t="s">
        <v>5377</v>
      </c>
      <c r="K2040" s="80" t="s">
        <v>13952</v>
      </c>
      <c r="L2040" s="80" t="s">
        <v>13620</v>
      </c>
      <c r="M2040" s="80" t="s">
        <v>13621</v>
      </c>
      <c r="N2040" s="80" t="s">
        <v>14404</v>
      </c>
      <c r="O2040" s="80" t="s">
        <v>3523</v>
      </c>
      <c r="P2040" s="80" t="s">
        <v>1</v>
      </c>
      <c r="Q2040" s="80" t="s">
        <v>5374</v>
      </c>
      <c r="R2040" s="80" t="s">
        <v>14418</v>
      </c>
      <c r="S2040" s="80" t="s">
        <v>1760</v>
      </c>
      <c r="T2040" s="80" t="s">
        <v>1757</v>
      </c>
      <c r="U2040" s="110">
        <v>6.2</v>
      </c>
      <c r="V2040" s="110">
        <v>37.200000000000003</v>
      </c>
      <c r="W2040" s="91">
        <v>1.55</v>
      </c>
      <c r="X2040" s="91">
        <v>18.600000000000001</v>
      </c>
      <c r="Y2040" s="110" t="s">
        <v>7087</v>
      </c>
      <c r="Z2040" s="110" t="s">
        <v>1</v>
      </c>
      <c r="AB2040" s="133" t="s">
        <v>14749</v>
      </c>
      <c r="AC2040" s="133" t="s">
        <v>14749</v>
      </c>
      <c r="AD2040" s="133" t="s">
        <v>1759</v>
      </c>
      <c r="AE2040" s="79">
        <v>12</v>
      </c>
      <c r="AF2040" s="79" t="s">
        <v>11145</v>
      </c>
      <c r="AG2040" s="134">
        <v>0.75</v>
      </c>
      <c r="AH2040" s="134">
        <v>8.875</v>
      </c>
      <c r="AI2040" s="134">
        <v>8.875</v>
      </c>
      <c r="AJ2040" s="134">
        <v>0.22500000000000001</v>
      </c>
      <c r="AK2040" s="134">
        <v>9.2200000000000006</v>
      </c>
      <c r="AL2040" s="134">
        <v>7.97</v>
      </c>
      <c r="AM2040" s="134">
        <v>9.44</v>
      </c>
      <c r="AN2040" s="134">
        <v>3.1</v>
      </c>
      <c r="AO2040" s="134">
        <v>0.40100000000000002</v>
      </c>
      <c r="AP2040" s="134">
        <v>0.5</v>
      </c>
      <c r="AQ2040" s="134">
        <v>8.75</v>
      </c>
      <c r="AR2040" s="134">
        <v>8.75</v>
      </c>
      <c r="AS2040" s="134">
        <v>0.03</v>
      </c>
      <c r="AT2040" s="133" t="s">
        <v>1761</v>
      </c>
      <c r="AU2040" s="133" t="s">
        <v>7065</v>
      </c>
      <c r="AV2040" s="133" t="s">
        <v>9603</v>
      </c>
      <c r="AW2040" s="133" t="s">
        <v>9630</v>
      </c>
    </row>
    <row r="2041" spans="1:49" x14ac:dyDescent="0.25">
      <c r="A2041" s="80" t="s">
        <v>1779</v>
      </c>
      <c r="B2041" s="80" t="s">
        <v>1780</v>
      </c>
      <c r="C2041" s="80" t="s">
        <v>14925</v>
      </c>
      <c r="D2041" s="80" t="s">
        <v>14926</v>
      </c>
      <c r="E2041" s="80" t="s">
        <v>1781</v>
      </c>
      <c r="F2041" s="80" t="s">
        <v>14927</v>
      </c>
      <c r="G2041" s="80" t="s">
        <v>10250</v>
      </c>
      <c r="H2041" s="80" t="s">
        <v>9779</v>
      </c>
      <c r="I2041" s="80" t="s">
        <v>5375</v>
      </c>
      <c r="K2041" s="80" t="s">
        <v>14410</v>
      </c>
      <c r="L2041" s="80" t="s">
        <v>13622</v>
      </c>
      <c r="M2041" s="80" t="s">
        <v>13623</v>
      </c>
      <c r="N2041" s="80" t="s">
        <v>3393</v>
      </c>
      <c r="O2041" s="80" t="s">
        <v>14411</v>
      </c>
      <c r="P2041" s="80" t="s">
        <v>1</v>
      </c>
      <c r="Q2041" s="80" t="s">
        <v>5375</v>
      </c>
      <c r="R2041" s="80" t="s">
        <v>14419</v>
      </c>
      <c r="S2041" s="80" t="s">
        <v>1766</v>
      </c>
      <c r="T2041" s="80" t="s">
        <v>1757</v>
      </c>
      <c r="U2041" s="110">
        <v>8.75</v>
      </c>
      <c r="V2041" s="110">
        <v>52.5</v>
      </c>
      <c r="W2041" s="91">
        <v>2.4500000000000002</v>
      </c>
      <c r="X2041" s="91">
        <v>29.4</v>
      </c>
      <c r="Y2041" s="110" t="s">
        <v>7087</v>
      </c>
      <c r="Z2041" s="110" t="s">
        <v>1</v>
      </c>
      <c r="AB2041" s="133" t="s">
        <v>14750</v>
      </c>
      <c r="AC2041" s="133" t="s">
        <v>14750</v>
      </c>
      <c r="AD2041" s="133" t="s">
        <v>1759</v>
      </c>
      <c r="AE2041" s="79">
        <v>12</v>
      </c>
      <c r="AF2041" s="79" t="s">
        <v>11234</v>
      </c>
      <c r="AG2041" s="134">
        <v>3.125</v>
      </c>
      <c r="AH2041" s="134">
        <v>4.25</v>
      </c>
      <c r="AI2041" s="134">
        <v>8</v>
      </c>
      <c r="AJ2041" s="134">
        <v>0.63100000000000001</v>
      </c>
      <c r="AK2041" s="134">
        <v>17.2</v>
      </c>
      <c r="AL2041" s="134">
        <v>8.4499999999999993</v>
      </c>
      <c r="AM2041" s="134">
        <v>10.525</v>
      </c>
      <c r="AN2041" s="134">
        <v>8.2420000000000009</v>
      </c>
      <c r="AO2041" s="134">
        <v>0.88500000000000001</v>
      </c>
      <c r="AP2041" s="134"/>
      <c r="AQ2041" s="134"/>
      <c r="AR2041" s="134"/>
      <c r="AS2041" s="134"/>
      <c r="AT2041" s="133" t="s">
        <v>1767</v>
      </c>
      <c r="AU2041" s="133" t="s">
        <v>1764</v>
      </c>
      <c r="AV2041" s="133" t="s">
        <v>9601</v>
      </c>
      <c r="AW2041" s="133" t="s">
        <v>9630</v>
      </c>
    </row>
    <row r="2042" spans="1:49" x14ac:dyDescent="0.25">
      <c r="A2042" s="80" t="s">
        <v>1776</v>
      </c>
      <c r="B2042" s="80" t="s">
        <v>1808</v>
      </c>
      <c r="C2042" s="80" t="s">
        <v>10600</v>
      </c>
      <c r="D2042" s="80" t="s">
        <v>10601</v>
      </c>
      <c r="E2042" s="80" t="s">
        <v>1811</v>
      </c>
      <c r="F2042" s="80" t="s">
        <v>10602</v>
      </c>
      <c r="G2042" s="80" t="s">
        <v>9685</v>
      </c>
      <c r="H2042" s="80" t="s">
        <v>10603</v>
      </c>
      <c r="I2042" s="80" t="s">
        <v>5376</v>
      </c>
      <c r="K2042" s="80" t="s">
        <v>13952</v>
      </c>
      <c r="L2042" s="80" t="s">
        <v>13624</v>
      </c>
      <c r="M2042" s="80" t="s">
        <v>13625</v>
      </c>
      <c r="N2042" s="80" t="s">
        <v>14404</v>
      </c>
      <c r="O2042" s="80" t="s">
        <v>3859</v>
      </c>
      <c r="P2042" s="80" t="s">
        <v>1</v>
      </c>
      <c r="Q2042" s="80" t="s">
        <v>5374</v>
      </c>
      <c r="R2042" s="80" t="s">
        <v>14420</v>
      </c>
      <c r="S2042" s="80" t="s">
        <v>1760</v>
      </c>
      <c r="T2042" s="80" t="s">
        <v>1757</v>
      </c>
      <c r="U2042" s="110">
        <v>8.9</v>
      </c>
      <c r="V2042" s="110">
        <v>53.4</v>
      </c>
      <c r="W2042" s="91">
        <v>3.1150000000000002</v>
      </c>
      <c r="X2042" s="91">
        <v>37.380000000000003</v>
      </c>
      <c r="Y2042" s="110" t="s">
        <v>7087</v>
      </c>
      <c r="Z2042" s="110" t="s">
        <v>1</v>
      </c>
      <c r="AB2042" s="133" t="s">
        <v>14751</v>
      </c>
      <c r="AC2042" s="133" t="s">
        <v>14751</v>
      </c>
      <c r="AD2042" s="133" t="s">
        <v>1759</v>
      </c>
      <c r="AE2042" s="79">
        <v>12</v>
      </c>
      <c r="AF2042" s="79" t="s">
        <v>11315</v>
      </c>
      <c r="AG2042" s="134">
        <v>1.25</v>
      </c>
      <c r="AH2042" s="134">
        <v>12.125</v>
      </c>
      <c r="AI2042" s="134">
        <v>9.25</v>
      </c>
      <c r="AJ2042" s="134">
        <v>0.438</v>
      </c>
      <c r="AK2042" s="134">
        <v>14</v>
      </c>
      <c r="AL2042" s="134">
        <v>12.563000000000001</v>
      </c>
      <c r="AM2042" s="134">
        <v>10.125</v>
      </c>
      <c r="AN2042" s="134">
        <v>6.1159999999999997</v>
      </c>
      <c r="AO2042" s="134">
        <v>1.0309999999999999</v>
      </c>
      <c r="AP2042" s="134">
        <v>1</v>
      </c>
      <c r="AQ2042" s="134">
        <v>12</v>
      </c>
      <c r="AR2042" s="134">
        <v>9.25</v>
      </c>
      <c r="AS2042" s="134">
        <v>6.9000000000000006E-2</v>
      </c>
      <c r="AT2042" s="133" t="s">
        <v>7075</v>
      </c>
      <c r="AU2042" s="133" t="s">
        <v>1764</v>
      </c>
      <c r="AV2042" s="133" t="s">
        <v>9603</v>
      </c>
      <c r="AW2042" s="133" t="s">
        <v>9630</v>
      </c>
    </row>
    <row r="2043" spans="1:49" x14ac:dyDescent="0.25">
      <c r="A2043" s="80" t="s">
        <v>1779</v>
      </c>
      <c r="B2043" s="80" t="s">
        <v>1780</v>
      </c>
      <c r="C2043" s="80" t="s">
        <v>14925</v>
      </c>
      <c r="D2043" s="80" t="s">
        <v>14926</v>
      </c>
      <c r="E2043" s="80" t="s">
        <v>1781</v>
      </c>
      <c r="F2043" s="80" t="s">
        <v>14927</v>
      </c>
      <c r="G2043" s="80" t="s">
        <v>10250</v>
      </c>
      <c r="H2043" s="80" t="s">
        <v>9779</v>
      </c>
      <c r="I2043" s="80" t="s">
        <v>5375</v>
      </c>
      <c r="K2043" s="80" t="s">
        <v>14410</v>
      </c>
      <c r="L2043" s="80" t="s">
        <v>13626</v>
      </c>
      <c r="M2043" s="80" t="s">
        <v>13627</v>
      </c>
      <c r="N2043" s="80" t="s">
        <v>3369</v>
      </c>
      <c r="O2043" s="80" t="s">
        <v>14411</v>
      </c>
      <c r="P2043" s="80" t="s">
        <v>1</v>
      </c>
      <c r="Q2043" s="80" t="s">
        <v>5375</v>
      </c>
      <c r="R2043" s="80" t="s">
        <v>14421</v>
      </c>
      <c r="S2043" s="80" t="s">
        <v>1766</v>
      </c>
      <c r="T2043" s="80" t="s">
        <v>1757</v>
      </c>
      <c r="U2043" s="110">
        <v>8.75</v>
      </c>
      <c r="V2043" s="110">
        <v>52.5</v>
      </c>
      <c r="W2043" s="91">
        <v>2.4500000000000002</v>
      </c>
      <c r="X2043" s="91">
        <v>29.4</v>
      </c>
      <c r="Y2043" s="110" t="s">
        <v>7087</v>
      </c>
      <c r="Z2043" s="110" t="s">
        <v>1</v>
      </c>
      <c r="AB2043" s="133" t="s">
        <v>14752</v>
      </c>
      <c r="AC2043" s="133" t="s">
        <v>14752</v>
      </c>
      <c r="AD2043" s="133" t="s">
        <v>1759</v>
      </c>
      <c r="AE2043" s="79">
        <v>12</v>
      </c>
      <c r="AF2043" s="79" t="s">
        <v>11234</v>
      </c>
      <c r="AG2043" s="134">
        <v>3.125</v>
      </c>
      <c r="AH2043" s="134">
        <v>4.25</v>
      </c>
      <c r="AI2043" s="134">
        <v>8</v>
      </c>
      <c r="AJ2043" s="134">
        <v>0.63100000000000001</v>
      </c>
      <c r="AK2043" s="134">
        <v>17.2</v>
      </c>
      <c r="AL2043" s="134">
        <v>8.4499999999999993</v>
      </c>
      <c r="AM2043" s="134">
        <v>10.525</v>
      </c>
      <c r="AN2043" s="134">
        <v>8.2420000000000009</v>
      </c>
      <c r="AO2043" s="134">
        <v>0.88500000000000001</v>
      </c>
      <c r="AP2043" s="134"/>
      <c r="AQ2043" s="134"/>
      <c r="AR2043" s="134"/>
      <c r="AS2043" s="134"/>
      <c r="AT2043" s="133" t="s">
        <v>1767</v>
      </c>
      <c r="AU2043" s="133" t="s">
        <v>1764</v>
      </c>
      <c r="AV2043" s="133" t="s">
        <v>9601</v>
      </c>
      <c r="AW2043" s="133" t="s">
        <v>9630</v>
      </c>
    </row>
    <row r="2044" spans="1:49" x14ac:dyDescent="0.25">
      <c r="A2044" s="80" t="s">
        <v>1779</v>
      </c>
      <c r="B2044" s="80" t="s">
        <v>1780</v>
      </c>
      <c r="C2044" s="80" t="s">
        <v>14925</v>
      </c>
      <c r="D2044" s="80" t="s">
        <v>14926</v>
      </c>
      <c r="E2044" s="80" t="s">
        <v>1781</v>
      </c>
      <c r="F2044" s="80" t="s">
        <v>14927</v>
      </c>
      <c r="G2044" s="80" t="s">
        <v>10250</v>
      </c>
      <c r="H2044" s="80" t="s">
        <v>9779</v>
      </c>
      <c r="I2044" s="80" t="s">
        <v>5375</v>
      </c>
      <c r="K2044" s="80" t="s">
        <v>14410</v>
      </c>
      <c r="L2044" s="80" t="s">
        <v>13628</v>
      </c>
      <c r="M2044" s="80" t="s">
        <v>13629</v>
      </c>
      <c r="N2044" s="80" t="s">
        <v>3370</v>
      </c>
      <c r="O2044" s="80" t="s">
        <v>14411</v>
      </c>
      <c r="P2044" s="80" t="s">
        <v>1</v>
      </c>
      <c r="Q2044" s="80" t="s">
        <v>5375</v>
      </c>
      <c r="R2044" s="80" t="s">
        <v>14422</v>
      </c>
      <c r="S2044" s="80" t="s">
        <v>1766</v>
      </c>
      <c r="T2044" s="80" t="s">
        <v>1757</v>
      </c>
      <c r="U2044" s="110">
        <v>8.75</v>
      </c>
      <c r="V2044" s="110">
        <v>52.5</v>
      </c>
      <c r="W2044" s="91">
        <v>2.4500000000000002</v>
      </c>
      <c r="X2044" s="91">
        <v>29.4</v>
      </c>
      <c r="Y2044" s="110" t="s">
        <v>7087</v>
      </c>
      <c r="Z2044" s="110" t="s">
        <v>1</v>
      </c>
      <c r="AB2044" s="133" t="s">
        <v>14753</v>
      </c>
      <c r="AC2044" s="133" t="s">
        <v>14753</v>
      </c>
      <c r="AD2044" s="133" t="s">
        <v>1759</v>
      </c>
      <c r="AE2044" s="79">
        <v>12</v>
      </c>
      <c r="AF2044" s="79" t="s">
        <v>11234</v>
      </c>
      <c r="AG2044" s="134">
        <v>3.125</v>
      </c>
      <c r="AH2044" s="134">
        <v>4.25</v>
      </c>
      <c r="AI2044" s="134">
        <v>8</v>
      </c>
      <c r="AJ2044" s="134">
        <v>0.63100000000000001</v>
      </c>
      <c r="AK2044" s="134">
        <v>17.2</v>
      </c>
      <c r="AL2044" s="134">
        <v>8.4499999999999993</v>
      </c>
      <c r="AM2044" s="134">
        <v>10.525</v>
      </c>
      <c r="AN2044" s="134">
        <v>8.2420000000000009</v>
      </c>
      <c r="AO2044" s="134">
        <v>0.88500000000000001</v>
      </c>
      <c r="AP2044" s="134"/>
      <c r="AQ2044" s="134"/>
      <c r="AR2044" s="134"/>
      <c r="AS2044" s="134"/>
      <c r="AT2044" s="133" t="s">
        <v>1767</v>
      </c>
      <c r="AU2044" s="133" t="s">
        <v>1764</v>
      </c>
      <c r="AV2044" s="133" t="s">
        <v>9601</v>
      </c>
      <c r="AW2044" s="133" t="s">
        <v>9630</v>
      </c>
    </row>
    <row r="2045" spans="1:49" x14ac:dyDescent="0.25">
      <c r="A2045" s="80" t="s">
        <v>1776</v>
      </c>
      <c r="B2045" s="80" t="s">
        <v>1808</v>
      </c>
      <c r="C2045" s="80" t="s">
        <v>9697</v>
      </c>
      <c r="D2045" s="80" t="s">
        <v>9698</v>
      </c>
      <c r="E2045" s="80" t="s">
        <v>1767</v>
      </c>
      <c r="F2045" s="80" t="s">
        <v>9699</v>
      </c>
      <c r="G2045" s="80" t="s">
        <v>9700</v>
      </c>
      <c r="H2045" s="80" t="s">
        <v>9701</v>
      </c>
      <c r="I2045" s="80" t="s">
        <v>5377</v>
      </c>
      <c r="K2045" s="80" t="s">
        <v>13952</v>
      </c>
      <c r="L2045" s="80" t="s">
        <v>13630</v>
      </c>
      <c r="M2045" s="80" t="s">
        <v>13631</v>
      </c>
      <c r="N2045" s="80" t="s">
        <v>14404</v>
      </c>
      <c r="O2045" s="80" t="s">
        <v>3860</v>
      </c>
      <c r="P2045" s="80" t="s">
        <v>1</v>
      </c>
      <c r="Q2045" s="80" t="s">
        <v>5374</v>
      </c>
      <c r="R2045" s="80" t="s">
        <v>14423</v>
      </c>
      <c r="S2045" s="80" t="s">
        <v>1759</v>
      </c>
      <c r="T2045" s="80" t="s">
        <v>1757</v>
      </c>
      <c r="U2045" s="110">
        <v>9.6</v>
      </c>
      <c r="V2045" s="110">
        <v>57.6</v>
      </c>
      <c r="W2045" s="91">
        <v>2.4</v>
      </c>
      <c r="X2045" s="91">
        <v>28.8</v>
      </c>
      <c r="Y2045" s="110" t="s">
        <v>7087</v>
      </c>
      <c r="Z2045" s="110" t="s">
        <v>1</v>
      </c>
      <c r="AB2045" s="133" t="s">
        <v>14754</v>
      </c>
      <c r="AC2045" s="133" t="s">
        <v>14754</v>
      </c>
      <c r="AD2045" s="133" t="s">
        <v>1759</v>
      </c>
      <c r="AE2045" s="79">
        <v>12</v>
      </c>
      <c r="AF2045" s="79" t="s">
        <v>11152</v>
      </c>
      <c r="AG2045" s="134">
        <v>0.875</v>
      </c>
      <c r="AH2045" s="134">
        <v>7.5</v>
      </c>
      <c r="AI2045" s="134">
        <v>14.5</v>
      </c>
      <c r="AJ2045" s="134">
        <v>0.215</v>
      </c>
      <c r="AK2045" s="134">
        <v>14.824999999999999</v>
      </c>
      <c r="AL2045" s="134">
        <v>8.4499999999999993</v>
      </c>
      <c r="AM2045" s="134">
        <v>9.0250000000000004</v>
      </c>
      <c r="AN2045" s="134">
        <v>3.17</v>
      </c>
      <c r="AO2045" s="134">
        <v>0.65400000000000003</v>
      </c>
      <c r="AP2045" s="134">
        <v>0.1</v>
      </c>
      <c r="AQ2045" s="134">
        <v>54</v>
      </c>
      <c r="AR2045" s="134">
        <v>96</v>
      </c>
      <c r="AS2045" s="134"/>
      <c r="AT2045" s="133" t="s">
        <v>7070</v>
      </c>
      <c r="AU2045" s="133" t="s">
        <v>7065</v>
      </c>
      <c r="AV2045" s="133" t="s">
        <v>9601</v>
      </c>
      <c r="AW2045" s="133" t="s">
        <v>9630</v>
      </c>
    </row>
    <row r="2046" spans="1:49" x14ac:dyDescent="0.25">
      <c r="A2046" s="80" t="s">
        <v>1779</v>
      </c>
      <c r="B2046" s="80" t="s">
        <v>1780</v>
      </c>
      <c r="C2046" s="80" t="s">
        <v>14925</v>
      </c>
      <c r="D2046" s="80" t="s">
        <v>14926</v>
      </c>
      <c r="E2046" s="80" t="s">
        <v>1781</v>
      </c>
      <c r="F2046" s="80" t="s">
        <v>14927</v>
      </c>
      <c r="G2046" s="80" t="s">
        <v>10250</v>
      </c>
      <c r="H2046" s="80" t="s">
        <v>9779</v>
      </c>
      <c r="I2046" s="80" t="s">
        <v>5375</v>
      </c>
      <c r="K2046" s="80" t="s">
        <v>14410</v>
      </c>
      <c r="L2046" s="80" t="s">
        <v>13632</v>
      </c>
      <c r="M2046" s="80" t="s">
        <v>13633</v>
      </c>
      <c r="N2046" s="80" t="s">
        <v>3364</v>
      </c>
      <c r="O2046" s="80" t="s">
        <v>14411</v>
      </c>
      <c r="P2046" s="80" t="s">
        <v>1</v>
      </c>
      <c r="Q2046" s="80" t="s">
        <v>5375</v>
      </c>
      <c r="R2046" s="80" t="s">
        <v>14424</v>
      </c>
      <c r="S2046" s="80" t="s">
        <v>1766</v>
      </c>
      <c r="T2046" s="80" t="s">
        <v>1757</v>
      </c>
      <c r="U2046" s="110">
        <v>8.75</v>
      </c>
      <c r="V2046" s="110">
        <v>52.5</v>
      </c>
      <c r="W2046" s="91">
        <v>2.4500000000000002</v>
      </c>
      <c r="X2046" s="91">
        <v>29.4</v>
      </c>
      <c r="Y2046" s="110" t="s">
        <v>7087</v>
      </c>
      <c r="Z2046" s="110" t="s">
        <v>1</v>
      </c>
      <c r="AB2046" s="133" t="s">
        <v>14755</v>
      </c>
      <c r="AC2046" s="133" t="s">
        <v>14755</v>
      </c>
      <c r="AD2046" s="133" t="s">
        <v>1759</v>
      </c>
      <c r="AE2046" s="79">
        <v>12</v>
      </c>
      <c r="AF2046" s="79" t="s">
        <v>11234</v>
      </c>
      <c r="AG2046" s="134">
        <v>3.125</v>
      </c>
      <c r="AH2046" s="134">
        <v>4.25</v>
      </c>
      <c r="AI2046" s="134">
        <v>8</v>
      </c>
      <c r="AJ2046" s="134">
        <v>0.63100000000000001</v>
      </c>
      <c r="AK2046" s="134">
        <v>17.2</v>
      </c>
      <c r="AL2046" s="134">
        <v>8.4499999999999993</v>
      </c>
      <c r="AM2046" s="134">
        <v>10.525</v>
      </c>
      <c r="AN2046" s="134">
        <v>8.2420000000000009</v>
      </c>
      <c r="AO2046" s="134">
        <v>0.88500000000000001</v>
      </c>
      <c r="AP2046" s="134"/>
      <c r="AQ2046" s="134"/>
      <c r="AR2046" s="134"/>
      <c r="AS2046" s="134"/>
      <c r="AT2046" s="133" t="s">
        <v>1767</v>
      </c>
      <c r="AU2046" s="133" t="s">
        <v>1764</v>
      </c>
      <c r="AV2046" s="133" t="s">
        <v>9601</v>
      </c>
      <c r="AW2046" s="133" t="s">
        <v>9630</v>
      </c>
    </row>
    <row r="2047" spans="1:49" x14ac:dyDescent="0.25">
      <c r="A2047" s="80" t="s">
        <v>1776</v>
      </c>
      <c r="B2047" s="80" t="s">
        <v>1808</v>
      </c>
      <c r="C2047" s="80" t="s">
        <v>10621</v>
      </c>
      <c r="D2047" s="80" t="s">
        <v>10622</v>
      </c>
      <c r="E2047" s="80" t="s">
        <v>1811</v>
      </c>
      <c r="F2047" s="80" t="s">
        <v>10623</v>
      </c>
      <c r="G2047" s="80" t="s">
        <v>10250</v>
      </c>
      <c r="H2047" s="80" t="s">
        <v>9732</v>
      </c>
      <c r="I2047" s="80" t="s">
        <v>5377</v>
      </c>
      <c r="K2047" s="80" t="s">
        <v>13952</v>
      </c>
      <c r="L2047" s="80" t="s">
        <v>13634</v>
      </c>
      <c r="M2047" s="80" t="s">
        <v>13635</v>
      </c>
      <c r="N2047" s="80" t="s">
        <v>14404</v>
      </c>
      <c r="O2047" s="80" t="s">
        <v>3868</v>
      </c>
      <c r="P2047" s="80" t="s">
        <v>1</v>
      </c>
      <c r="Q2047" s="80" t="s">
        <v>5374</v>
      </c>
      <c r="R2047" s="80" t="s">
        <v>14425</v>
      </c>
      <c r="S2047" s="80" t="s">
        <v>1765</v>
      </c>
      <c r="T2047" s="80" t="s">
        <v>1757</v>
      </c>
      <c r="U2047" s="110">
        <v>8.3000000000000007</v>
      </c>
      <c r="V2047" s="110">
        <v>49.8</v>
      </c>
      <c r="W2047" s="91">
        <v>2.0750000000000002</v>
      </c>
      <c r="X2047" s="91">
        <v>24.9</v>
      </c>
      <c r="Y2047" s="110" t="s">
        <v>7087</v>
      </c>
      <c r="Z2047" s="110" t="s">
        <v>1</v>
      </c>
      <c r="AB2047" s="133" t="s">
        <v>14756</v>
      </c>
      <c r="AC2047" s="133" t="s">
        <v>14756</v>
      </c>
      <c r="AD2047" s="133" t="s">
        <v>1759</v>
      </c>
      <c r="AE2047" s="79">
        <v>12</v>
      </c>
      <c r="AF2047" s="79" t="s">
        <v>11325</v>
      </c>
      <c r="AG2047" s="134">
        <v>1</v>
      </c>
      <c r="AH2047" s="134">
        <v>4.25</v>
      </c>
      <c r="AI2047" s="134">
        <v>7.75</v>
      </c>
      <c r="AJ2047" s="134">
        <v>0.16900000000000001</v>
      </c>
      <c r="AK2047" s="134">
        <v>13.375</v>
      </c>
      <c r="AL2047" s="134">
        <v>8.75</v>
      </c>
      <c r="AM2047" s="134">
        <v>6</v>
      </c>
      <c r="AN2047" s="134">
        <v>2.3940000000000001</v>
      </c>
      <c r="AO2047" s="134">
        <v>0.40600000000000003</v>
      </c>
      <c r="AP2047" s="134">
        <v>0.01</v>
      </c>
      <c r="AQ2047" s="134">
        <v>11.75</v>
      </c>
      <c r="AR2047" s="134">
        <v>15.5</v>
      </c>
      <c r="AS2047" s="134">
        <v>1.2999999999999999E-2</v>
      </c>
      <c r="AT2047" s="133" t="s">
        <v>1771</v>
      </c>
      <c r="AU2047" s="133" t="s">
        <v>1760</v>
      </c>
      <c r="AV2047" s="133" t="s">
        <v>9601</v>
      </c>
      <c r="AW2047" s="133" t="s">
        <v>9630</v>
      </c>
    </row>
    <row r="2048" spans="1:49" x14ac:dyDescent="0.25">
      <c r="A2048" s="80" t="s">
        <v>1779</v>
      </c>
      <c r="B2048" s="80" t="s">
        <v>1780</v>
      </c>
      <c r="C2048" s="80" t="s">
        <v>14925</v>
      </c>
      <c r="D2048" s="80" t="s">
        <v>14926</v>
      </c>
      <c r="E2048" s="80" t="s">
        <v>1781</v>
      </c>
      <c r="F2048" s="80" t="s">
        <v>14927</v>
      </c>
      <c r="G2048" s="80" t="s">
        <v>10250</v>
      </c>
      <c r="H2048" s="80" t="s">
        <v>9779</v>
      </c>
      <c r="I2048" s="80" t="s">
        <v>5375</v>
      </c>
      <c r="K2048" s="80" t="s">
        <v>14410</v>
      </c>
      <c r="L2048" s="80" t="s">
        <v>13636</v>
      </c>
      <c r="M2048" s="80" t="s">
        <v>13637</v>
      </c>
      <c r="N2048" s="80" t="s">
        <v>3383</v>
      </c>
      <c r="O2048" s="80" t="s">
        <v>14411</v>
      </c>
      <c r="P2048" s="80" t="s">
        <v>1</v>
      </c>
      <c r="Q2048" s="80" t="s">
        <v>5375</v>
      </c>
      <c r="R2048" s="80" t="s">
        <v>14426</v>
      </c>
      <c r="S2048" s="80" t="s">
        <v>1766</v>
      </c>
      <c r="T2048" s="80" t="s">
        <v>1757</v>
      </c>
      <c r="U2048" s="110">
        <v>8.75</v>
      </c>
      <c r="V2048" s="110">
        <v>52.5</v>
      </c>
      <c r="W2048" s="91">
        <v>2.4500000000000002</v>
      </c>
      <c r="X2048" s="91">
        <v>29.4</v>
      </c>
      <c r="Y2048" s="110" t="s">
        <v>7087</v>
      </c>
      <c r="Z2048" s="110" t="s">
        <v>1</v>
      </c>
      <c r="AB2048" s="133" t="s">
        <v>14757</v>
      </c>
      <c r="AC2048" s="133" t="s">
        <v>14757</v>
      </c>
      <c r="AD2048" s="133" t="s">
        <v>1759</v>
      </c>
      <c r="AE2048" s="79">
        <v>12</v>
      </c>
      <c r="AF2048" s="79" t="s">
        <v>11234</v>
      </c>
      <c r="AG2048" s="134">
        <v>3.125</v>
      </c>
      <c r="AH2048" s="134">
        <v>4.25</v>
      </c>
      <c r="AI2048" s="134">
        <v>8</v>
      </c>
      <c r="AJ2048" s="134">
        <v>0.63100000000000001</v>
      </c>
      <c r="AK2048" s="134">
        <v>17.2</v>
      </c>
      <c r="AL2048" s="134">
        <v>8.4499999999999993</v>
      </c>
      <c r="AM2048" s="134">
        <v>10.525</v>
      </c>
      <c r="AN2048" s="134">
        <v>8.2420000000000009</v>
      </c>
      <c r="AO2048" s="134">
        <v>0.88500000000000001</v>
      </c>
      <c r="AP2048" s="134"/>
      <c r="AQ2048" s="134"/>
      <c r="AR2048" s="134"/>
      <c r="AS2048" s="134"/>
      <c r="AT2048" s="133" t="s">
        <v>1767</v>
      </c>
      <c r="AU2048" s="133" t="s">
        <v>1764</v>
      </c>
      <c r="AV2048" s="133" t="s">
        <v>9601</v>
      </c>
      <c r="AW2048" s="133" t="s">
        <v>9630</v>
      </c>
    </row>
    <row r="2049" spans="1:49" x14ac:dyDescent="0.25">
      <c r="A2049" s="80" t="s">
        <v>1779</v>
      </c>
      <c r="B2049" s="80" t="s">
        <v>1780</v>
      </c>
      <c r="C2049" s="80" t="s">
        <v>14925</v>
      </c>
      <c r="D2049" s="80" t="s">
        <v>14926</v>
      </c>
      <c r="E2049" s="80" t="s">
        <v>1781</v>
      </c>
      <c r="F2049" s="80" t="s">
        <v>14927</v>
      </c>
      <c r="G2049" s="80" t="s">
        <v>10250</v>
      </c>
      <c r="H2049" s="80" t="s">
        <v>9779</v>
      </c>
      <c r="I2049" s="80" t="s">
        <v>5375</v>
      </c>
      <c r="K2049" s="80" t="s">
        <v>14410</v>
      </c>
      <c r="L2049" s="80" t="s">
        <v>13638</v>
      </c>
      <c r="M2049" s="80" t="s">
        <v>13639</v>
      </c>
      <c r="N2049" s="80" t="s">
        <v>3384</v>
      </c>
      <c r="O2049" s="80" t="s">
        <v>14411</v>
      </c>
      <c r="P2049" s="80" t="s">
        <v>1</v>
      </c>
      <c r="Q2049" s="80" t="s">
        <v>5375</v>
      </c>
      <c r="R2049" s="80" t="s">
        <v>14427</v>
      </c>
      <c r="S2049" s="80" t="s">
        <v>1766</v>
      </c>
      <c r="T2049" s="80" t="s">
        <v>1757</v>
      </c>
      <c r="U2049" s="110">
        <v>8.75</v>
      </c>
      <c r="V2049" s="110">
        <v>52.5</v>
      </c>
      <c r="W2049" s="91">
        <v>2.4500000000000002</v>
      </c>
      <c r="X2049" s="91">
        <v>29.4</v>
      </c>
      <c r="Y2049" s="110" t="s">
        <v>7087</v>
      </c>
      <c r="Z2049" s="110" t="s">
        <v>1</v>
      </c>
      <c r="AB2049" s="133" t="s">
        <v>14758</v>
      </c>
      <c r="AC2049" s="133" t="s">
        <v>14758</v>
      </c>
      <c r="AD2049" s="133" t="s">
        <v>1759</v>
      </c>
      <c r="AE2049" s="79">
        <v>12</v>
      </c>
      <c r="AF2049" s="79" t="s">
        <v>11234</v>
      </c>
      <c r="AG2049" s="134">
        <v>3.125</v>
      </c>
      <c r="AH2049" s="134">
        <v>4.25</v>
      </c>
      <c r="AI2049" s="134">
        <v>8</v>
      </c>
      <c r="AJ2049" s="134">
        <v>0.63100000000000001</v>
      </c>
      <c r="AK2049" s="134">
        <v>17.2</v>
      </c>
      <c r="AL2049" s="134">
        <v>8.4499999999999993</v>
      </c>
      <c r="AM2049" s="134">
        <v>10.525</v>
      </c>
      <c r="AN2049" s="134">
        <v>8.2420000000000009</v>
      </c>
      <c r="AO2049" s="134">
        <v>0.88500000000000001</v>
      </c>
      <c r="AP2049" s="134"/>
      <c r="AQ2049" s="134"/>
      <c r="AR2049" s="134"/>
      <c r="AS2049" s="134"/>
      <c r="AT2049" s="133" t="s">
        <v>1767</v>
      </c>
      <c r="AU2049" s="133" t="s">
        <v>1764</v>
      </c>
      <c r="AV2049" s="133" t="s">
        <v>9601</v>
      </c>
      <c r="AW2049" s="133" t="s">
        <v>9630</v>
      </c>
    </row>
    <row r="2050" spans="1:49" x14ac:dyDescent="0.25">
      <c r="A2050" s="80" t="s">
        <v>1776</v>
      </c>
      <c r="B2050" s="80" t="s">
        <v>1808</v>
      </c>
      <c r="C2050" s="80" t="s">
        <v>10536</v>
      </c>
      <c r="D2050" s="80" t="s">
        <v>10537</v>
      </c>
      <c r="E2050" s="80" t="s">
        <v>1767</v>
      </c>
      <c r="F2050" s="80" t="s">
        <v>10538</v>
      </c>
      <c r="G2050" s="80" t="s">
        <v>9785</v>
      </c>
      <c r="H2050" s="80" t="s">
        <v>10539</v>
      </c>
      <c r="I2050" s="80" t="s">
        <v>5377</v>
      </c>
      <c r="K2050" s="80" t="s">
        <v>13952</v>
      </c>
      <c r="L2050" s="80" t="s">
        <v>13640</v>
      </c>
      <c r="M2050" s="80" t="s">
        <v>13641</v>
      </c>
      <c r="N2050" s="80" t="s">
        <v>14428</v>
      </c>
      <c r="O2050" s="80" t="s">
        <v>3822</v>
      </c>
      <c r="P2050" s="80" t="s">
        <v>1</v>
      </c>
      <c r="Q2050" s="80" t="s">
        <v>5374</v>
      </c>
      <c r="R2050" s="80" t="s">
        <v>14429</v>
      </c>
      <c r="S2050" s="80" t="s">
        <v>1759</v>
      </c>
      <c r="T2050" s="80" t="s">
        <v>1759</v>
      </c>
      <c r="U2050" s="110">
        <v>423.9</v>
      </c>
      <c r="V2050" s="110">
        <v>211.95</v>
      </c>
      <c r="W2050" s="91">
        <v>105.98</v>
      </c>
      <c r="X2050" s="91">
        <v>105.98</v>
      </c>
      <c r="Y2050" s="110" t="s">
        <v>7087</v>
      </c>
      <c r="Z2050" s="110" t="s">
        <v>1</v>
      </c>
      <c r="AB2050" s="133" t="s">
        <v>14759</v>
      </c>
      <c r="AC2050" s="133" t="s">
        <v>14759</v>
      </c>
      <c r="AD2050" s="133" t="s">
        <v>1759</v>
      </c>
      <c r="AE2050" s="79">
        <v>1</v>
      </c>
      <c r="AF2050" s="79" t="s">
        <v>15798</v>
      </c>
      <c r="AG2050" s="134"/>
      <c r="AH2050" s="134"/>
      <c r="AI2050" s="134"/>
      <c r="AJ2050" s="134"/>
      <c r="AK2050" s="134">
        <v>24.562999999999999</v>
      </c>
      <c r="AL2050" s="134">
        <v>15.563000000000001</v>
      </c>
      <c r="AM2050" s="134">
        <v>9.625</v>
      </c>
      <c r="AN2050" s="134">
        <v>13.44</v>
      </c>
      <c r="AO2050" s="134">
        <v>2.129</v>
      </c>
      <c r="AP2050" s="134"/>
      <c r="AQ2050" s="134"/>
      <c r="AR2050" s="134"/>
      <c r="AS2050" s="134"/>
      <c r="AT2050" s="133" t="s">
        <v>7065</v>
      </c>
      <c r="AU2050" s="133" t="s">
        <v>7065</v>
      </c>
      <c r="AV2050" s="133" t="s">
        <v>9603</v>
      </c>
      <c r="AW2050" s="133" t="s">
        <v>9630</v>
      </c>
    </row>
    <row r="2051" spans="1:49" x14ac:dyDescent="0.25">
      <c r="A2051" s="80" t="s">
        <v>1779</v>
      </c>
      <c r="B2051" s="80" t="s">
        <v>1780</v>
      </c>
      <c r="C2051" s="80" t="s">
        <v>14925</v>
      </c>
      <c r="D2051" s="80" t="s">
        <v>14926</v>
      </c>
      <c r="E2051" s="80" t="s">
        <v>1781</v>
      </c>
      <c r="F2051" s="80" t="s">
        <v>14927</v>
      </c>
      <c r="G2051" s="80" t="s">
        <v>10250</v>
      </c>
      <c r="H2051" s="80" t="s">
        <v>9779</v>
      </c>
      <c r="I2051" s="80" t="s">
        <v>5375</v>
      </c>
      <c r="K2051" s="80" t="s">
        <v>14410</v>
      </c>
      <c r="L2051" s="80" t="s">
        <v>13642</v>
      </c>
      <c r="M2051" s="80" t="s">
        <v>13643</v>
      </c>
      <c r="N2051" s="80" t="s">
        <v>3367</v>
      </c>
      <c r="O2051" s="80" t="s">
        <v>14411</v>
      </c>
      <c r="P2051" s="80" t="s">
        <v>1</v>
      </c>
      <c r="Q2051" s="80" t="s">
        <v>5375</v>
      </c>
      <c r="R2051" s="80" t="s">
        <v>14430</v>
      </c>
      <c r="S2051" s="80" t="s">
        <v>1766</v>
      </c>
      <c r="T2051" s="80" t="s">
        <v>1757</v>
      </c>
      <c r="U2051" s="110">
        <v>8.75</v>
      </c>
      <c r="V2051" s="110">
        <v>52.5</v>
      </c>
      <c r="W2051" s="91">
        <v>2.4500000000000002</v>
      </c>
      <c r="X2051" s="91">
        <v>29.4</v>
      </c>
      <c r="Y2051" s="110" t="s">
        <v>7087</v>
      </c>
      <c r="Z2051" s="110" t="s">
        <v>1</v>
      </c>
      <c r="AB2051" s="133" t="s">
        <v>14760</v>
      </c>
      <c r="AC2051" s="133" t="s">
        <v>14760</v>
      </c>
      <c r="AD2051" s="133" t="s">
        <v>1759</v>
      </c>
      <c r="AE2051" s="79">
        <v>12</v>
      </c>
      <c r="AF2051" s="79" t="s">
        <v>11234</v>
      </c>
      <c r="AG2051" s="134">
        <v>3.125</v>
      </c>
      <c r="AH2051" s="134">
        <v>4.25</v>
      </c>
      <c r="AI2051" s="134">
        <v>8</v>
      </c>
      <c r="AJ2051" s="134">
        <v>0.63100000000000001</v>
      </c>
      <c r="AK2051" s="134">
        <v>17.2</v>
      </c>
      <c r="AL2051" s="134">
        <v>8.4499999999999993</v>
      </c>
      <c r="AM2051" s="134">
        <v>10.525</v>
      </c>
      <c r="AN2051" s="134">
        <v>8.2420000000000009</v>
      </c>
      <c r="AO2051" s="134">
        <v>0.88500000000000001</v>
      </c>
      <c r="AP2051" s="134"/>
      <c r="AQ2051" s="134"/>
      <c r="AR2051" s="134"/>
      <c r="AS2051" s="134"/>
      <c r="AT2051" s="133" t="s">
        <v>1767</v>
      </c>
      <c r="AU2051" s="133" t="s">
        <v>1764</v>
      </c>
      <c r="AV2051" s="133" t="s">
        <v>9601</v>
      </c>
      <c r="AW2051" s="133" t="s">
        <v>9630</v>
      </c>
    </row>
    <row r="2052" spans="1:49" x14ac:dyDescent="0.25">
      <c r="A2052" s="80" t="s">
        <v>1776</v>
      </c>
      <c r="B2052" s="80" t="s">
        <v>1808</v>
      </c>
      <c r="C2052" s="80" t="s">
        <v>10540</v>
      </c>
      <c r="D2052" s="80" t="s">
        <v>10541</v>
      </c>
      <c r="E2052" s="80" t="s">
        <v>1767</v>
      </c>
      <c r="F2052" s="80" t="s">
        <v>10542</v>
      </c>
      <c r="G2052" s="80" t="s">
        <v>9785</v>
      </c>
      <c r="H2052" s="80" t="s">
        <v>10543</v>
      </c>
      <c r="I2052" s="80" t="s">
        <v>5377</v>
      </c>
      <c r="K2052" s="80" t="s">
        <v>13952</v>
      </c>
      <c r="L2052" s="80" t="s">
        <v>13644</v>
      </c>
      <c r="M2052" s="80" t="s">
        <v>13645</v>
      </c>
      <c r="N2052" s="80" t="s">
        <v>14428</v>
      </c>
      <c r="O2052" s="80" t="s">
        <v>3825</v>
      </c>
      <c r="P2052" s="80" t="s">
        <v>1</v>
      </c>
      <c r="Q2052" s="80" t="s">
        <v>5374</v>
      </c>
      <c r="R2052" s="80" t="s">
        <v>14431</v>
      </c>
      <c r="S2052" s="80" t="s">
        <v>1759</v>
      </c>
      <c r="T2052" s="80" t="s">
        <v>1759</v>
      </c>
      <c r="U2052" s="110">
        <v>800.25</v>
      </c>
      <c r="V2052" s="110">
        <v>400.125</v>
      </c>
      <c r="W2052" s="91">
        <v>200.0625</v>
      </c>
      <c r="X2052" s="91">
        <v>200.0625</v>
      </c>
      <c r="Y2052" s="110" t="s">
        <v>7087</v>
      </c>
      <c r="Z2052" s="110" t="s">
        <v>1</v>
      </c>
      <c r="AB2052" s="133" t="s">
        <v>14761</v>
      </c>
      <c r="AC2052" s="133" t="s">
        <v>14761</v>
      </c>
      <c r="AD2052" s="133" t="s">
        <v>1759</v>
      </c>
      <c r="AE2052" s="79">
        <v>1</v>
      </c>
      <c r="AF2052" s="79" t="s">
        <v>15798</v>
      </c>
      <c r="AG2052" s="134"/>
      <c r="AH2052" s="134"/>
      <c r="AI2052" s="134"/>
      <c r="AJ2052" s="134"/>
      <c r="AK2052" s="134">
        <v>48.314999999999998</v>
      </c>
      <c r="AL2052" s="134">
        <v>16.22</v>
      </c>
      <c r="AM2052" s="134">
        <v>9.5950000000000006</v>
      </c>
      <c r="AN2052" s="134">
        <v>27.15</v>
      </c>
      <c r="AO2052" s="134">
        <v>4.351</v>
      </c>
      <c r="AP2052" s="134"/>
      <c r="AQ2052" s="134"/>
      <c r="AR2052" s="134"/>
      <c r="AS2052" s="134"/>
      <c r="AT2052" s="133" t="s">
        <v>1764</v>
      </c>
      <c r="AU2052" s="133" t="s">
        <v>1769</v>
      </c>
      <c r="AV2052" s="133" t="s">
        <v>9603</v>
      </c>
      <c r="AW2052" s="133" t="s">
        <v>9630</v>
      </c>
    </row>
    <row r="2053" spans="1:49" x14ac:dyDescent="0.25">
      <c r="A2053" s="80" t="s">
        <v>1779</v>
      </c>
      <c r="B2053" s="80" t="s">
        <v>1780</v>
      </c>
      <c r="C2053" s="80" t="s">
        <v>14925</v>
      </c>
      <c r="D2053" s="80" t="s">
        <v>14926</v>
      </c>
      <c r="E2053" s="80" t="s">
        <v>1781</v>
      </c>
      <c r="F2053" s="80" t="s">
        <v>14927</v>
      </c>
      <c r="G2053" s="80" t="s">
        <v>10250</v>
      </c>
      <c r="H2053" s="80" t="s">
        <v>9779</v>
      </c>
      <c r="I2053" s="80" t="s">
        <v>5375</v>
      </c>
      <c r="K2053" s="80" t="s">
        <v>14410</v>
      </c>
      <c r="L2053" s="80" t="s">
        <v>13646</v>
      </c>
      <c r="M2053" s="80" t="s">
        <v>13647</v>
      </c>
      <c r="N2053" s="80" t="s">
        <v>3395</v>
      </c>
      <c r="O2053" s="80" t="s">
        <v>14411</v>
      </c>
      <c r="P2053" s="80" t="s">
        <v>1</v>
      </c>
      <c r="Q2053" s="80" t="s">
        <v>5375</v>
      </c>
      <c r="R2053" s="80" t="s">
        <v>14432</v>
      </c>
      <c r="S2053" s="80" t="s">
        <v>1766</v>
      </c>
      <c r="T2053" s="80" t="s">
        <v>1757</v>
      </c>
      <c r="U2053" s="110">
        <v>8.75</v>
      </c>
      <c r="V2053" s="110">
        <v>52.5</v>
      </c>
      <c r="W2053" s="91">
        <v>2.4500000000000002</v>
      </c>
      <c r="X2053" s="91">
        <v>29.4</v>
      </c>
      <c r="Y2053" s="110" t="s">
        <v>7087</v>
      </c>
      <c r="Z2053" s="110" t="s">
        <v>1</v>
      </c>
      <c r="AB2053" s="133" t="s">
        <v>14762</v>
      </c>
      <c r="AC2053" s="133" t="s">
        <v>14762</v>
      </c>
      <c r="AD2053" s="133" t="s">
        <v>1759</v>
      </c>
      <c r="AE2053" s="79">
        <v>12</v>
      </c>
      <c r="AF2053" s="79" t="s">
        <v>11234</v>
      </c>
      <c r="AG2053" s="134">
        <v>3.125</v>
      </c>
      <c r="AH2053" s="134">
        <v>4.25</v>
      </c>
      <c r="AI2053" s="134">
        <v>8</v>
      </c>
      <c r="AJ2053" s="134">
        <v>0.63100000000000001</v>
      </c>
      <c r="AK2053" s="134">
        <v>17.2</v>
      </c>
      <c r="AL2053" s="134">
        <v>8.4499999999999993</v>
      </c>
      <c r="AM2053" s="134">
        <v>10.525</v>
      </c>
      <c r="AN2053" s="134">
        <v>8.2420000000000009</v>
      </c>
      <c r="AO2053" s="134">
        <v>0.88500000000000001</v>
      </c>
      <c r="AP2053" s="134"/>
      <c r="AQ2053" s="134"/>
      <c r="AR2053" s="134"/>
      <c r="AS2053" s="134"/>
      <c r="AT2053" s="133" t="s">
        <v>1767</v>
      </c>
      <c r="AU2053" s="133" t="s">
        <v>1764</v>
      </c>
      <c r="AV2053" s="133" t="s">
        <v>9601</v>
      </c>
      <c r="AW2053" s="133" t="s">
        <v>9630</v>
      </c>
    </row>
    <row r="2054" spans="1:49" x14ac:dyDescent="0.25">
      <c r="A2054" s="80" t="s">
        <v>1776</v>
      </c>
      <c r="B2054" s="80" t="s">
        <v>1808</v>
      </c>
      <c r="C2054" s="80" t="s">
        <v>10557</v>
      </c>
      <c r="D2054" s="80" t="s">
        <v>10558</v>
      </c>
      <c r="E2054" s="80" t="s">
        <v>1767</v>
      </c>
      <c r="F2054" s="80" t="s">
        <v>9743</v>
      </c>
      <c r="G2054" s="80" t="s">
        <v>9744</v>
      </c>
      <c r="H2054" s="80" t="s">
        <v>9732</v>
      </c>
      <c r="I2054" s="80" t="s">
        <v>5377</v>
      </c>
      <c r="K2054" s="80" t="s">
        <v>13952</v>
      </c>
      <c r="L2054" s="80" t="s">
        <v>13648</v>
      </c>
      <c r="M2054" s="80" t="s">
        <v>13649</v>
      </c>
      <c r="N2054" s="80" t="s">
        <v>14428</v>
      </c>
      <c r="O2054" s="80" t="s">
        <v>3537</v>
      </c>
      <c r="P2054" s="80" t="s">
        <v>1</v>
      </c>
      <c r="Q2054" s="80" t="s">
        <v>5374</v>
      </c>
      <c r="R2054" s="80" t="s">
        <v>14433</v>
      </c>
      <c r="S2054" s="80" t="s">
        <v>1765</v>
      </c>
      <c r="T2054" s="80" t="s">
        <v>1757</v>
      </c>
      <c r="U2054" s="110">
        <v>5.05</v>
      </c>
      <c r="V2054" s="110">
        <v>30.3</v>
      </c>
      <c r="W2054" s="91">
        <v>1.2625</v>
      </c>
      <c r="X2054" s="91">
        <v>15.15</v>
      </c>
      <c r="Y2054" s="110" t="s">
        <v>7087</v>
      </c>
      <c r="Z2054" s="110" t="s">
        <v>1</v>
      </c>
      <c r="AB2054" s="133" t="s">
        <v>14763</v>
      </c>
      <c r="AC2054" s="133" t="s">
        <v>14763</v>
      </c>
      <c r="AD2054" s="133" t="s">
        <v>1759</v>
      </c>
      <c r="AE2054" s="79">
        <v>12</v>
      </c>
      <c r="AF2054" s="79" t="s">
        <v>11127</v>
      </c>
      <c r="AG2054" s="134">
        <v>0.625</v>
      </c>
      <c r="AH2054" s="134">
        <v>5</v>
      </c>
      <c r="AI2054" s="134">
        <v>5</v>
      </c>
      <c r="AJ2054" s="134">
        <v>0.09</v>
      </c>
      <c r="AK2054" s="134">
        <v>10.125</v>
      </c>
      <c r="AL2054" s="134">
        <v>5.375</v>
      </c>
      <c r="AM2054" s="134">
        <v>5.5</v>
      </c>
      <c r="AN2054" s="134">
        <v>1.25</v>
      </c>
      <c r="AO2054" s="134">
        <v>0.17299999999999999</v>
      </c>
      <c r="AP2054" s="134">
        <v>5.5E-2</v>
      </c>
      <c r="AQ2054" s="134">
        <v>10</v>
      </c>
      <c r="AR2054" s="134">
        <v>10</v>
      </c>
      <c r="AS2054" s="134">
        <v>6.0000000000000001E-3</v>
      </c>
      <c r="AT2054" s="133" t="s">
        <v>1768</v>
      </c>
      <c r="AU2054" s="133" t="s">
        <v>1760</v>
      </c>
      <c r="AV2054" s="133" t="s">
        <v>9601</v>
      </c>
      <c r="AW2054" s="133" t="s">
        <v>9630</v>
      </c>
    </row>
    <row r="2055" spans="1:49" x14ac:dyDescent="0.25">
      <c r="A2055" s="80" t="s">
        <v>1779</v>
      </c>
      <c r="B2055" s="80" t="s">
        <v>1780</v>
      </c>
      <c r="C2055" s="80" t="s">
        <v>14925</v>
      </c>
      <c r="D2055" s="80" t="s">
        <v>14926</v>
      </c>
      <c r="E2055" s="80" t="s">
        <v>1781</v>
      </c>
      <c r="F2055" s="80" t="s">
        <v>14927</v>
      </c>
      <c r="G2055" s="80" t="s">
        <v>10250</v>
      </c>
      <c r="H2055" s="80" t="s">
        <v>9779</v>
      </c>
      <c r="I2055" s="80" t="s">
        <v>5375</v>
      </c>
      <c r="K2055" s="80" t="s">
        <v>14410</v>
      </c>
      <c r="L2055" s="80" t="s">
        <v>13650</v>
      </c>
      <c r="M2055" s="80" t="s">
        <v>13651</v>
      </c>
      <c r="N2055" s="80" t="s">
        <v>3366</v>
      </c>
      <c r="O2055" s="80" t="s">
        <v>14411</v>
      </c>
      <c r="P2055" s="80" t="s">
        <v>1</v>
      </c>
      <c r="Q2055" s="80" t="s">
        <v>5375</v>
      </c>
      <c r="R2055" s="80" t="s">
        <v>14434</v>
      </c>
      <c r="S2055" s="80" t="s">
        <v>1766</v>
      </c>
      <c r="T2055" s="80" t="s">
        <v>1757</v>
      </c>
      <c r="U2055" s="110">
        <v>8.75</v>
      </c>
      <c r="V2055" s="110">
        <v>52.5</v>
      </c>
      <c r="W2055" s="91">
        <v>2.4500000000000002</v>
      </c>
      <c r="X2055" s="91">
        <v>29.4</v>
      </c>
      <c r="Y2055" s="110" t="s">
        <v>7087</v>
      </c>
      <c r="Z2055" s="110" t="s">
        <v>1</v>
      </c>
      <c r="AB2055" s="133" t="s">
        <v>14764</v>
      </c>
      <c r="AC2055" s="133" t="s">
        <v>14764</v>
      </c>
      <c r="AD2055" s="133" t="s">
        <v>1759</v>
      </c>
      <c r="AE2055" s="79">
        <v>12</v>
      </c>
      <c r="AF2055" s="79" t="s">
        <v>11234</v>
      </c>
      <c r="AG2055" s="134">
        <v>3.125</v>
      </c>
      <c r="AH2055" s="134">
        <v>4.25</v>
      </c>
      <c r="AI2055" s="134">
        <v>8</v>
      </c>
      <c r="AJ2055" s="134">
        <v>0.63100000000000001</v>
      </c>
      <c r="AK2055" s="134">
        <v>17.2</v>
      </c>
      <c r="AL2055" s="134">
        <v>8.4499999999999993</v>
      </c>
      <c r="AM2055" s="134">
        <v>10.525</v>
      </c>
      <c r="AN2055" s="134">
        <v>8.2420000000000009</v>
      </c>
      <c r="AO2055" s="134">
        <v>0.88500000000000001</v>
      </c>
      <c r="AP2055" s="134"/>
      <c r="AQ2055" s="134"/>
      <c r="AR2055" s="134"/>
      <c r="AS2055" s="134"/>
      <c r="AT2055" s="133" t="s">
        <v>1767</v>
      </c>
      <c r="AU2055" s="133" t="s">
        <v>1764</v>
      </c>
      <c r="AV2055" s="133" t="s">
        <v>9601</v>
      </c>
      <c r="AW2055" s="133" t="s">
        <v>9630</v>
      </c>
    </row>
    <row r="2056" spans="1:49" x14ac:dyDescent="0.25">
      <c r="A2056" s="80" t="s">
        <v>1776</v>
      </c>
      <c r="B2056" s="80" t="s">
        <v>1808</v>
      </c>
      <c r="C2056" s="80" t="s">
        <v>10211</v>
      </c>
      <c r="D2056" s="80" t="s">
        <v>10212</v>
      </c>
      <c r="E2056" s="80" t="s">
        <v>1767</v>
      </c>
      <c r="F2056" s="80" t="s">
        <v>9731</v>
      </c>
      <c r="G2056" s="80" t="s">
        <v>9668</v>
      </c>
      <c r="H2056" s="80" t="s">
        <v>9732</v>
      </c>
      <c r="I2056" s="80" t="s">
        <v>5377</v>
      </c>
      <c r="K2056" s="80" t="s">
        <v>13952</v>
      </c>
      <c r="L2056" s="80" t="s">
        <v>13652</v>
      </c>
      <c r="M2056" s="80" t="s">
        <v>13653</v>
      </c>
      <c r="N2056" s="80" t="s">
        <v>14428</v>
      </c>
      <c r="O2056" s="80" t="s">
        <v>3547</v>
      </c>
      <c r="P2056" s="80" t="s">
        <v>1</v>
      </c>
      <c r="Q2056" s="80" t="s">
        <v>5374</v>
      </c>
      <c r="R2056" s="80" t="s">
        <v>14435</v>
      </c>
      <c r="S2056" s="80" t="s">
        <v>1765</v>
      </c>
      <c r="T2056" s="80" t="s">
        <v>1757</v>
      </c>
      <c r="U2056" s="110">
        <v>6.2</v>
      </c>
      <c r="V2056" s="110">
        <v>37.200000000000003</v>
      </c>
      <c r="W2056" s="91">
        <v>1.55</v>
      </c>
      <c r="X2056" s="91">
        <v>18.600000000000001</v>
      </c>
      <c r="Y2056" s="110" t="s">
        <v>7087</v>
      </c>
      <c r="Z2056" s="110" t="s">
        <v>1</v>
      </c>
      <c r="AB2056" s="133" t="s">
        <v>14765</v>
      </c>
      <c r="AC2056" s="133" t="s">
        <v>14765</v>
      </c>
      <c r="AD2056" s="133" t="s">
        <v>1759</v>
      </c>
      <c r="AE2056" s="79">
        <v>12</v>
      </c>
      <c r="AF2056" s="79" t="s">
        <v>11113</v>
      </c>
      <c r="AG2056" s="134">
        <v>0.625</v>
      </c>
      <c r="AH2056" s="134">
        <v>6.5</v>
      </c>
      <c r="AI2056" s="134">
        <v>6.5</v>
      </c>
      <c r="AJ2056" s="134">
        <v>0.13900000000000001</v>
      </c>
      <c r="AK2056" s="134">
        <v>10.845000000000001</v>
      </c>
      <c r="AL2056" s="134">
        <v>6.8449999999999998</v>
      </c>
      <c r="AM2056" s="134">
        <v>6.8150000000000004</v>
      </c>
      <c r="AN2056" s="134">
        <v>1.9610000000000001</v>
      </c>
      <c r="AO2056" s="134">
        <v>0.29299999999999998</v>
      </c>
      <c r="AP2056" s="134">
        <v>5.5E-2</v>
      </c>
      <c r="AQ2056" s="134">
        <v>12.875</v>
      </c>
      <c r="AR2056" s="134">
        <v>12.75</v>
      </c>
      <c r="AS2056" s="134">
        <v>8.9999999999999993E-3</v>
      </c>
      <c r="AT2056" s="133" t="s">
        <v>1761</v>
      </c>
      <c r="AU2056" s="133" t="s">
        <v>7077</v>
      </c>
      <c r="AV2056" s="133" t="s">
        <v>9601</v>
      </c>
      <c r="AW2056" s="133" t="s">
        <v>9630</v>
      </c>
    </row>
    <row r="2057" spans="1:49" x14ac:dyDescent="0.25">
      <c r="A2057" s="80" t="s">
        <v>1779</v>
      </c>
      <c r="B2057" s="80" t="s">
        <v>1780</v>
      </c>
      <c r="C2057" s="80" t="s">
        <v>14925</v>
      </c>
      <c r="D2057" s="80" t="s">
        <v>14926</v>
      </c>
      <c r="E2057" s="80" t="s">
        <v>1781</v>
      </c>
      <c r="F2057" s="80" t="s">
        <v>14927</v>
      </c>
      <c r="G2057" s="80" t="s">
        <v>10250</v>
      </c>
      <c r="H2057" s="80" t="s">
        <v>9779</v>
      </c>
      <c r="I2057" s="80" t="s">
        <v>5375</v>
      </c>
      <c r="K2057" s="80" t="s">
        <v>14410</v>
      </c>
      <c r="L2057" s="80" t="s">
        <v>13654</v>
      </c>
      <c r="M2057" s="80" t="s">
        <v>13655</v>
      </c>
      <c r="N2057" s="80" t="s">
        <v>3381</v>
      </c>
      <c r="O2057" s="80" t="s">
        <v>14411</v>
      </c>
      <c r="P2057" s="80" t="s">
        <v>1</v>
      </c>
      <c r="Q2057" s="80" t="s">
        <v>5375</v>
      </c>
      <c r="R2057" s="80" t="s">
        <v>14436</v>
      </c>
      <c r="S2057" s="80" t="s">
        <v>1766</v>
      </c>
      <c r="T2057" s="80" t="s">
        <v>1757</v>
      </c>
      <c r="U2057" s="110">
        <v>8.75</v>
      </c>
      <c r="V2057" s="110">
        <v>52.5</v>
      </c>
      <c r="W2057" s="91">
        <v>2.4500000000000002</v>
      </c>
      <c r="X2057" s="91">
        <v>29.4</v>
      </c>
      <c r="Y2057" s="110" t="s">
        <v>7087</v>
      </c>
      <c r="Z2057" s="110" t="s">
        <v>1</v>
      </c>
      <c r="AB2057" s="133" t="s">
        <v>14766</v>
      </c>
      <c r="AC2057" s="133" t="s">
        <v>14766</v>
      </c>
      <c r="AD2057" s="133" t="s">
        <v>1759</v>
      </c>
      <c r="AE2057" s="79">
        <v>12</v>
      </c>
      <c r="AF2057" s="79" t="s">
        <v>11234</v>
      </c>
      <c r="AG2057" s="134">
        <v>3.125</v>
      </c>
      <c r="AH2057" s="134">
        <v>4.25</v>
      </c>
      <c r="AI2057" s="134">
        <v>8</v>
      </c>
      <c r="AJ2057" s="134">
        <v>0.63100000000000001</v>
      </c>
      <c r="AK2057" s="134">
        <v>17.2</v>
      </c>
      <c r="AL2057" s="134">
        <v>8.4499999999999993</v>
      </c>
      <c r="AM2057" s="134">
        <v>10.525</v>
      </c>
      <c r="AN2057" s="134">
        <v>8.2420000000000009</v>
      </c>
      <c r="AO2057" s="134">
        <v>0.88500000000000001</v>
      </c>
      <c r="AP2057" s="134"/>
      <c r="AQ2057" s="134"/>
      <c r="AR2057" s="134"/>
      <c r="AS2057" s="134"/>
      <c r="AT2057" s="133" t="s">
        <v>1767</v>
      </c>
      <c r="AU2057" s="133" t="s">
        <v>1764</v>
      </c>
      <c r="AV2057" s="133" t="s">
        <v>9601</v>
      </c>
      <c r="AW2057" s="133" t="s">
        <v>9630</v>
      </c>
    </row>
    <row r="2058" spans="1:49" x14ac:dyDescent="0.25">
      <c r="A2058" s="80" t="s">
        <v>1776</v>
      </c>
      <c r="B2058" s="80" t="s">
        <v>1808</v>
      </c>
      <c r="C2058" s="80" t="s">
        <v>10213</v>
      </c>
      <c r="D2058" s="80" t="s">
        <v>10214</v>
      </c>
      <c r="E2058" s="80" t="s">
        <v>1767</v>
      </c>
      <c r="F2058" s="80" t="s">
        <v>9694</v>
      </c>
      <c r="G2058" s="80" t="s">
        <v>9695</v>
      </c>
      <c r="H2058" s="80" t="s">
        <v>9696</v>
      </c>
      <c r="I2058" s="80" t="s">
        <v>5377</v>
      </c>
      <c r="K2058" s="80" t="s">
        <v>13952</v>
      </c>
      <c r="L2058" s="80" t="s">
        <v>13656</v>
      </c>
      <c r="M2058" s="80" t="s">
        <v>13657</v>
      </c>
      <c r="N2058" s="80" t="s">
        <v>14428</v>
      </c>
      <c r="O2058" s="80" t="s">
        <v>3527</v>
      </c>
      <c r="P2058" s="80" t="s">
        <v>1</v>
      </c>
      <c r="Q2058" s="80" t="s">
        <v>5374</v>
      </c>
      <c r="R2058" s="80" t="s">
        <v>14437</v>
      </c>
      <c r="S2058" s="80" t="s">
        <v>1760</v>
      </c>
      <c r="T2058" s="80" t="s">
        <v>1757</v>
      </c>
      <c r="U2058" s="110">
        <v>5</v>
      </c>
      <c r="V2058" s="110">
        <v>30</v>
      </c>
      <c r="W2058" s="91">
        <v>1.25</v>
      </c>
      <c r="X2058" s="91">
        <v>15</v>
      </c>
      <c r="Y2058" s="110" t="s">
        <v>7087</v>
      </c>
      <c r="Z2058" s="110" t="s">
        <v>1</v>
      </c>
      <c r="AB2058" s="133" t="s">
        <v>14767</v>
      </c>
      <c r="AC2058" s="133" t="s">
        <v>14767</v>
      </c>
      <c r="AD2058" s="133" t="s">
        <v>1759</v>
      </c>
      <c r="AE2058" s="79">
        <v>12</v>
      </c>
      <c r="AF2058" s="79" t="s">
        <v>11091</v>
      </c>
      <c r="AG2058" s="134">
        <v>0.625</v>
      </c>
      <c r="AH2058" s="134">
        <v>6.875</v>
      </c>
      <c r="AI2058" s="134">
        <v>6.875</v>
      </c>
      <c r="AJ2058" s="134">
        <v>0.13100000000000001</v>
      </c>
      <c r="AK2058" s="134">
        <v>7.22</v>
      </c>
      <c r="AL2058" s="134">
        <v>6.8449999999999998</v>
      </c>
      <c r="AM2058" s="134">
        <v>7.44</v>
      </c>
      <c r="AN2058" s="134">
        <v>1.782</v>
      </c>
      <c r="AO2058" s="134">
        <v>0.21299999999999999</v>
      </c>
      <c r="AP2058" s="134">
        <v>0.5</v>
      </c>
      <c r="AQ2058" s="134">
        <v>6.75</v>
      </c>
      <c r="AR2058" s="134">
        <v>6.75</v>
      </c>
      <c r="AS2058" s="134">
        <v>1.6E-2</v>
      </c>
      <c r="AT2058" s="133" t="s">
        <v>9573</v>
      </c>
      <c r="AU2058" s="133" t="s">
        <v>1758</v>
      </c>
      <c r="AV2058" s="133" t="s">
        <v>9603</v>
      </c>
      <c r="AW2058" s="133" t="s">
        <v>9630</v>
      </c>
    </row>
    <row r="2059" spans="1:49" x14ac:dyDescent="0.25">
      <c r="A2059" s="80" t="s">
        <v>1779</v>
      </c>
      <c r="B2059" s="80" t="s">
        <v>1780</v>
      </c>
      <c r="C2059" s="80" t="s">
        <v>14925</v>
      </c>
      <c r="D2059" s="80" t="s">
        <v>14926</v>
      </c>
      <c r="E2059" s="80" t="s">
        <v>1781</v>
      </c>
      <c r="F2059" s="80" t="s">
        <v>14927</v>
      </c>
      <c r="G2059" s="80" t="s">
        <v>10250</v>
      </c>
      <c r="H2059" s="80" t="s">
        <v>9779</v>
      </c>
      <c r="I2059" s="80" t="s">
        <v>5375</v>
      </c>
      <c r="K2059" s="80" t="s">
        <v>14410</v>
      </c>
      <c r="L2059" s="80" t="s">
        <v>13658</v>
      </c>
      <c r="M2059" s="80" t="s">
        <v>13659</v>
      </c>
      <c r="N2059" s="80" t="s">
        <v>3378</v>
      </c>
      <c r="O2059" s="80" t="s">
        <v>14411</v>
      </c>
      <c r="P2059" s="80" t="s">
        <v>1</v>
      </c>
      <c r="Q2059" s="80" t="s">
        <v>5375</v>
      </c>
      <c r="R2059" s="80" t="s">
        <v>14438</v>
      </c>
      <c r="S2059" s="80" t="s">
        <v>1766</v>
      </c>
      <c r="T2059" s="80" t="s">
        <v>1757</v>
      </c>
      <c r="U2059" s="110">
        <v>8.75</v>
      </c>
      <c r="V2059" s="110">
        <v>52.5</v>
      </c>
      <c r="W2059" s="91">
        <v>2.4500000000000002</v>
      </c>
      <c r="X2059" s="91">
        <v>29.4</v>
      </c>
      <c r="Y2059" s="110" t="s">
        <v>7087</v>
      </c>
      <c r="Z2059" s="110" t="s">
        <v>1</v>
      </c>
      <c r="AB2059" s="133" t="s">
        <v>14768</v>
      </c>
      <c r="AC2059" s="133" t="s">
        <v>14768</v>
      </c>
      <c r="AD2059" s="133" t="s">
        <v>1759</v>
      </c>
      <c r="AE2059" s="79">
        <v>12</v>
      </c>
      <c r="AF2059" s="79" t="s">
        <v>11234</v>
      </c>
      <c r="AG2059" s="134">
        <v>3.125</v>
      </c>
      <c r="AH2059" s="134">
        <v>4.25</v>
      </c>
      <c r="AI2059" s="134">
        <v>8</v>
      </c>
      <c r="AJ2059" s="134">
        <v>0.63100000000000001</v>
      </c>
      <c r="AK2059" s="134">
        <v>17.2</v>
      </c>
      <c r="AL2059" s="134">
        <v>8.4499999999999993</v>
      </c>
      <c r="AM2059" s="134">
        <v>10.525</v>
      </c>
      <c r="AN2059" s="134">
        <v>8.2420000000000009</v>
      </c>
      <c r="AO2059" s="134">
        <v>0.88500000000000001</v>
      </c>
      <c r="AP2059" s="134"/>
      <c r="AQ2059" s="134"/>
      <c r="AR2059" s="134"/>
      <c r="AS2059" s="134"/>
      <c r="AT2059" s="133" t="s">
        <v>1767</v>
      </c>
      <c r="AU2059" s="133" t="s">
        <v>1764</v>
      </c>
      <c r="AV2059" s="133" t="s">
        <v>9601</v>
      </c>
      <c r="AW2059" s="133" t="s">
        <v>9630</v>
      </c>
    </row>
    <row r="2060" spans="1:49" x14ac:dyDescent="0.25">
      <c r="A2060" s="80" t="s">
        <v>1779</v>
      </c>
      <c r="B2060" s="80" t="s">
        <v>1780</v>
      </c>
      <c r="C2060" s="80" t="s">
        <v>14925</v>
      </c>
      <c r="D2060" s="80" t="s">
        <v>14926</v>
      </c>
      <c r="E2060" s="80" t="s">
        <v>1781</v>
      </c>
      <c r="F2060" s="80" t="s">
        <v>14927</v>
      </c>
      <c r="G2060" s="80" t="s">
        <v>10250</v>
      </c>
      <c r="H2060" s="80" t="s">
        <v>9779</v>
      </c>
      <c r="I2060" s="80" t="s">
        <v>5375</v>
      </c>
      <c r="K2060" s="80" t="s">
        <v>14410</v>
      </c>
      <c r="L2060" s="80" t="s">
        <v>13660</v>
      </c>
      <c r="M2060" s="80" t="s">
        <v>13661</v>
      </c>
      <c r="N2060" s="80" t="s">
        <v>3390</v>
      </c>
      <c r="O2060" s="80" t="s">
        <v>14411</v>
      </c>
      <c r="P2060" s="80" t="s">
        <v>1</v>
      </c>
      <c r="Q2060" s="80" t="s">
        <v>5375</v>
      </c>
      <c r="R2060" s="80" t="s">
        <v>14439</v>
      </c>
      <c r="S2060" s="80" t="s">
        <v>1766</v>
      </c>
      <c r="T2060" s="80" t="s">
        <v>1757</v>
      </c>
      <c r="U2060" s="110">
        <v>8.75</v>
      </c>
      <c r="V2060" s="110">
        <v>52.5</v>
      </c>
      <c r="W2060" s="91">
        <v>2.4500000000000002</v>
      </c>
      <c r="X2060" s="91">
        <v>29.4</v>
      </c>
      <c r="Y2060" s="110" t="s">
        <v>7087</v>
      </c>
      <c r="Z2060" s="110" t="s">
        <v>1</v>
      </c>
      <c r="AB2060" s="133" t="s">
        <v>14769</v>
      </c>
      <c r="AC2060" s="133" t="s">
        <v>14769</v>
      </c>
      <c r="AD2060" s="133" t="s">
        <v>1759</v>
      </c>
      <c r="AE2060" s="79">
        <v>12</v>
      </c>
      <c r="AF2060" s="79" t="s">
        <v>11234</v>
      </c>
      <c r="AG2060" s="134">
        <v>3.125</v>
      </c>
      <c r="AH2060" s="134">
        <v>4.25</v>
      </c>
      <c r="AI2060" s="134">
        <v>8</v>
      </c>
      <c r="AJ2060" s="134">
        <v>0.63100000000000001</v>
      </c>
      <c r="AK2060" s="134">
        <v>17.2</v>
      </c>
      <c r="AL2060" s="134">
        <v>8.4499999999999993</v>
      </c>
      <c r="AM2060" s="134">
        <v>10.525</v>
      </c>
      <c r="AN2060" s="134">
        <v>8.2420000000000009</v>
      </c>
      <c r="AO2060" s="134">
        <v>0.88500000000000001</v>
      </c>
      <c r="AP2060" s="134"/>
      <c r="AQ2060" s="134"/>
      <c r="AR2060" s="134"/>
      <c r="AS2060" s="134"/>
      <c r="AT2060" s="133" t="s">
        <v>1767</v>
      </c>
      <c r="AU2060" s="133" t="s">
        <v>1764</v>
      </c>
      <c r="AV2060" s="133" t="s">
        <v>9601</v>
      </c>
      <c r="AW2060" s="133" t="s">
        <v>9630</v>
      </c>
    </row>
    <row r="2061" spans="1:49" x14ac:dyDescent="0.25">
      <c r="A2061" s="80" t="s">
        <v>1776</v>
      </c>
      <c r="B2061" s="80" t="s">
        <v>1808</v>
      </c>
      <c r="C2061" s="80" t="s">
        <v>10578</v>
      </c>
      <c r="D2061" s="80" t="s">
        <v>10579</v>
      </c>
      <c r="E2061" s="80" t="s">
        <v>1767</v>
      </c>
      <c r="F2061" s="80" t="s">
        <v>9920</v>
      </c>
      <c r="G2061" s="80" t="s">
        <v>9677</v>
      </c>
      <c r="H2061" s="80" t="s">
        <v>9921</v>
      </c>
      <c r="I2061" s="80" t="s">
        <v>5377</v>
      </c>
      <c r="K2061" s="80" t="s">
        <v>13952</v>
      </c>
      <c r="L2061" s="80" t="s">
        <v>13662</v>
      </c>
      <c r="M2061" s="80" t="s">
        <v>13663</v>
      </c>
      <c r="N2061" s="80" t="s">
        <v>14428</v>
      </c>
      <c r="O2061" s="80" t="s">
        <v>3523</v>
      </c>
      <c r="P2061" s="80" t="s">
        <v>1</v>
      </c>
      <c r="Q2061" s="80" t="s">
        <v>5374</v>
      </c>
      <c r="R2061" s="80" t="s">
        <v>14440</v>
      </c>
      <c r="S2061" s="80" t="s">
        <v>1760</v>
      </c>
      <c r="T2061" s="80" t="s">
        <v>1757</v>
      </c>
      <c r="U2061" s="110">
        <v>6.2</v>
      </c>
      <c r="V2061" s="110">
        <v>37.200000000000003</v>
      </c>
      <c r="W2061" s="91">
        <v>1.55</v>
      </c>
      <c r="X2061" s="91">
        <v>18.600000000000001</v>
      </c>
      <c r="Y2061" s="110" t="s">
        <v>7087</v>
      </c>
      <c r="Z2061" s="110" t="s">
        <v>1</v>
      </c>
      <c r="AB2061" s="133" t="s">
        <v>14770</v>
      </c>
      <c r="AC2061" s="133" t="s">
        <v>14770</v>
      </c>
      <c r="AD2061" s="133" t="s">
        <v>1759</v>
      </c>
      <c r="AE2061" s="79">
        <v>12</v>
      </c>
      <c r="AF2061" s="79" t="s">
        <v>11145</v>
      </c>
      <c r="AG2061" s="134">
        <v>0.75</v>
      </c>
      <c r="AH2061" s="134">
        <v>8.875</v>
      </c>
      <c r="AI2061" s="134">
        <v>8.875</v>
      </c>
      <c r="AJ2061" s="134">
        <v>0.22500000000000001</v>
      </c>
      <c r="AK2061" s="134">
        <v>9.2200000000000006</v>
      </c>
      <c r="AL2061" s="134">
        <v>7.97</v>
      </c>
      <c r="AM2061" s="134">
        <v>9.44</v>
      </c>
      <c r="AN2061" s="134">
        <v>3.1</v>
      </c>
      <c r="AO2061" s="134">
        <v>0.40100000000000002</v>
      </c>
      <c r="AP2061" s="134">
        <v>0.5</v>
      </c>
      <c r="AQ2061" s="134">
        <v>8.75</v>
      </c>
      <c r="AR2061" s="134">
        <v>8.75</v>
      </c>
      <c r="AS2061" s="134">
        <v>0.03</v>
      </c>
      <c r="AT2061" s="133" t="s">
        <v>1761</v>
      </c>
      <c r="AU2061" s="133" t="s">
        <v>7065</v>
      </c>
      <c r="AV2061" s="133" t="s">
        <v>9603</v>
      </c>
      <c r="AW2061" s="133" t="s">
        <v>9630</v>
      </c>
    </row>
    <row r="2062" spans="1:49" x14ac:dyDescent="0.25">
      <c r="A2062" s="80" t="s">
        <v>1779</v>
      </c>
      <c r="B2062" s="80" t="s">
        <v>1780</v>
      </c>
      <c r="C2062" s="80" t="s">
        <v>14925</v>
      </c>
      <c r="D2062" s="80" t="s">
        <v>14926</v>
      </c>
      <c r="E2062" s="80" t="s">
        <v>1781</v>
      </c>
      <c r="F2062" s="80" t="s">
        <v>14927</v>
      </c>
      <c r="G2062" s="80" t="s">
        <v>10250</v>
      </c>
      <c r="H2062" s="80" t="s">
        <v>9779</v>
      </c>
      <c r="I2062" s="80" t="s">
        <v>5375</v>
      </c>
      <c r="K2062" s="80" t="s">
        <v>14410</v>
      </c>
      <c r="L2062" s="80" t="s">
        <v>13664</v>
      </c>
      <c r="M2062" s="80" t="s">
        <v>13665</v>
      </c>
      <c r="N2062" s="80" t="s">
        <v>3388</v>
      </c>
      <c r="O2062" s="80" t="s">
        <v>14411</v>
      </c>
      <c r="P2062" s="80" t="s">
        <v>1</v>
      </c>
      <c r="Q2062" s="80" t="s">
        <v>5375</v>
      </c>
      <c r="R2062" s="80" t="s">
        <v>14441</v>
      </c>
      <c r="S2062" s="80" t="s">
        <v>1766</v>
      </c>
      <c r="T2062" s="80" t="s">
        <v>1757</v>
      </c>
      <c r="U2062" s="110">
        <v>8.75</v>
      </c>
      <c r="V2062" s="110">
        <v>52.5</v>
      </c>
      <c r="W2062" s="91">
        <v>2.4500000000000002</v>
      </c>
      <c r="X2062" s="91">
        <v>29.4</v>
      </c>
      <c r="Y2062" s="110" t="s">
        <v>7087</v>
      </c>
      <c r="Z2062" s="110" t="s">
        <v>1</v>
      </c>
      <c r="AB2062" s="133" t="s">
        <v>14771</v>
      </c>
      <c r="AC2062" s="133" t="s">
        <v>14771</v>
      </c>
      <c r="AD2062" s="133" t="s">
        <v>1759</v>
      </c>
      <c r="AE2062" s="79">
        <v>12</v>
      </c>
      <c r="AF2062" s="79" t="s">
        <v>11234</v>
      </c>
      <c r="AG2062" s="134">
        <v>3.125</v>
      </c>
      <c r="AH2062" s="134">
        <v>4.25</v>
      </c>
      <c r="AI2062" s="134">
        <v>8</v>
      </c>
      <c r="AJ2062" s="134">
        <v>0.63100000000000001</v>
      </c>
      <c r="AK2062" s="134">
        <v>17.2</v>
      </c>
      <c r="AL2062" s="134">
        <v>8.4499999999999993</v>
      </c>
      <c r="AM2062" s="134">
        <v>10.525</v>
      </c>
      <c r="AN2062" s="134">
        <v>8.2420000000000009</v>
      </c>
      <c r="AO2062" s="134">
        <v>0.88500000000000001</v>
      </c>
      <c r="AP2062" s="134"/>
      <c r="AQ2062" s="134"/>
      <c r="AR2062" s="134"/>
      <c r="AS2062" s="134"/>
      <c r="AT2062" s="133" t="s">
        <v>1767</v>
      </c>
      <c r="AU2062" s="133" t="s">
        <v>1764</v>
      </c>
      <c r="AV2062" s="133" t="s">
        <v>9601</v>
      </c>
      <c r="AW2062" s="133" t="s">
        <v>9630</v>
      </c>
    </row>
    <row r="2063" spans="1:49" x14ac:dyDescent="0.25">
      <c r="A2063" s="80" t="s">
        <v>1779</v>
      </c>
      <c r="B2063" s="80" t="s">
        <v>1780</v>
      </c>
      <c r="C2063" s="80" t="s">
        <v>14925</v>
      </c>
      <c r="D2063" s="80" t="s">
        <v>14926</v>
      </c>
      <c r="E2063" s="80" t="s">
        <v>1781</v>
      </c>
      <c r="F2063" s="80" t="s">
        <v>14927</v>
      </c>
      <c r="G2063" s="80" t="s">
        <v>10250</v>
      </c>
      <c r="H2063" s="80" t="s">
        <v>9779</v>
      </c>
      <c r="I2063" s="80" t="s">
        <v>5375</v>
      </c>
      <c r="K2063" s="80" t="s">
        <v>14410</v>
      </c>
      <c r="L2063" s="80" t="s">
        <v>13666</v>
      </c>
      <c r="M2063" s="80" t="s">
        <v>13667</v>
      </c>
      <c r="N2063" s="80" t="s">
        <v>3385</v>
      </c>
      <c r="O2063" s="80" t="s">
        <v>14411</v>
      </c>
      <c r="P2063" s="80" t="s">
        <v>1</v>
      </c>
      <c r="Q2063" s="80" t="s">
        <v>5375</v>
      </c>
      <c r="R2063" s="80" t="s">
        <v>14442</v>
      </c>
      <c r="S2063" s="80" t="s">
        <v>1766</v>
      </c>
      <c r="T2063" s="80" t="s">
        <v>1757</v>
      </c>
      <c r="U2063" s="110">
        <v>8.75</v>
      </c>
      <c r="V2063" s="110">
        <v>52.5</v>
      </c>
      <c r="W2063" s="91">
        <v>2.4500000000000002</v>
      </c>
      <c r="X2063" s="91">
        <v>29.4</v>
      </c>
      <c r="Y2063" s="110" t="s">
        <v>7087</v>
      </c>
      <c r="Z2063" s="110" t="s">
        <v>1</v>
      </c>
      <c r="AB2063" s="133" t="s">
        <v>14772</v>
      </c>
      <c r="AC2063" s="133" t="s">
        <v>14772</v>
      </c>
      <c r="AD2063" s="133" t="s">
        <v>1759</v>
      </c>
      <c r="AE2063" s="79">
        <v>12</v>
      </c>
      <c r="AF2063" s="79" t="s">
        <v>11234</v>
      </c>
      <c r="AG2063" s="134">
        <v>3.125</v>
      </c>
      <c r="AH2063" s="134">
        <v>4.25</v>
      </c>
      <c r="AI2063" s="134">
        <v>8</v>
      </c>
      <c r="AJ2063" s="134">
        <v>0.63100000000000001</v>
      </c>
      <c r="AK2063" s="134">
        <v>17.2</v>
      </c>
      <c r="AL2063" s="134">
        <v>8.4499999999999993</v>
      </c>
      <c r="AM2063" s="134">
        <v>10.525</v>
      </c>
      <c r="AN2063" s="134">
        <v>8.2420000000000009</v>
      </c>
      <c r="AO2063" s="134">
        <v>0.88500000000000001</v>
      </c>
      <c r="AP2063" s="134"/>
      <c r="AQ2063" s="134"/>
      <c r="AR2063" s="134"/>
      <c r="AS2063" s="134"/>
      <c r="AT2063" s="133" t="s">
        <v>1767</v>
      </c>
      <c r="AU2063" s="133" t="s">
        <v>1764</v>
      </c>
      <c r="AV2063" s="133" t="s">
        <v>9601</v>
      </c>
      <c r="AW2063" s="133" t="s">
        <v>9630</v>
      </c>
    </row>
    <row r="2064" spans="1:49" x14ac:dyDescent="0.25">
      <c r="A2064" s="80" t="s">
        <v>1776</v>
      </c>
      <c r="B2064" s="80" t="s">
        <v>1808</v>
      </c>
      <c r="C2064" s="80" t="s">
        <v>10600</v>
      </c>
      <c r="D2064" s="80" t="s">
        <v>10601</v>
      </c>
      <c r="E2064" s="80" t="s">
        <v>1811</v>
      </c>
      <c r="F2064" s="80" t="s">
        <v>10602</v>
      </c>
      <c r="G2064" s="80" t="s">
        <v>9685</v>
      </c>
      <c r="H2064" s="80" t="s">
        <v>10603</v>
      </c>
      <c r="I2064" s="80" t="s">
        <v>5376</v>
      </c>
      <c r="K2064" s="80" t="s">
        <v>13952</v>
      </c>
      <c r="L2064" s="80" t="s">
        <v>13668</v>
      </c>
      <c r="M2064" s="80" t="s">
        <v>13669</v>
      </c>
      <c r="N2064" s="80" t="s">
        <v>14428</v>
      </c>
      <c r="O2064" s="80" t="s">
        <v>3859</v>
      </c>
      <c r="P2064" s="80" t="s">
        <v>1</v>
      </c>
      <c r="Q2064" s="80" t="s">
        <v>5374</v>
      </c>
      <c r="R2064" s="80" t="s">
        <v>14443</v>
      </c>
      <c r="S2064" s="80" t="s">
        <v>1760</v>
      </c>
      <c r="T2064" s="80" t="s">
        <v>1757</v>
      </c>
      <c r="U2064" s="110">
        <v>8.9</v>
      </c>
      <c r="V2064" s="110">
        <v>53.4</v>
      </c>
      <c r="W2064" s="91">
        <v>3.1150000000000002</v>
      </c>
      <c r="X2064" s="91">
        <v>37.380000000000003</v>
      </c>
      <c r="Y2064" s="110" t="s">
        <v>7087</v>
      </c>
      <c r="Z2064" s="110" t="s">
        <v>1</v>
      </c>
      <c r="AB2064" s="133" t="s">
        <v>14773</v>
      </c>
      <c r="AC2064" s="133" t="s">
        <v>14773</v>
      </c>
      <c r="AD2064" s="133" t="s">
        <v>1759</v>
      </c>
      <c r="AE2064" s="79">
        <v>12</v>
      </c>
      <c r="AF2064" s="79" t="s">
        <v>11315</v>
      </c>
      <c r="AG2064" s="134">
        <v>1.25</v>
      </c>
      <c r="AH2064" s="134">
        <v>12.125</v>
      </c>
      <c r="AI2064" s="134">
        <v>9.25</v>
      </c>
      <c r="AJ2064" s="134">
        <v>0.438</v>
      </c>
      <c r="AK2064" s="134">
        <v>14</v>
      </c>
      <c r="AL2064" s="134">
        <v>12.563000000000001</v>
      </c>
      <c r="AM2064" s="134">
        <v>10.125</v>
      </c>
      <c r="AN2064" s="134">
        <v>6.1159999999999997</v>
      </c>
      <c r="AO2064" s="134">
        <v>1.0309999999999999</v>
      </c>
      <c r="AP2064" s="134">
        <v>1</v>
      </c>
      <c r="AQ2064" s="134">
        <v>12</v>
      </c>
      <c r="AR2064" s="134">
        <v>9.25</v>
      </c>
      <c r="AS2064" s="134">
        <v>6.9000000000000006E-2</v>
      </c>
      <c r="AT2064" s="133" t="s">
        <v>7075</v>
      </c>
      <c r="AU2064" s="133" t="s">
        <v>1764</v>
      </c>
      <c r="AV2064" s="133" t="s">
        <v>9603</v>
      </c>
      <c r="AW2064" s="133" t="s">
        <v>9630</v>
      </c>
    </row>
    <row r="2065" spans="1:49" x14ac:dyDescent="0.25">
      <c r="A2065" s="80" t="s">
        <v>1779</v>
      </c>
      <c r="B2065" s="80" t="s">
        <v>1780</v>
      </c>
      <c r="C2065" s="80" t="s">
        <v>14925</v>
      </c>
      <c r="D2065" s="80" t="s">
        <v>14926</v>
      </c>
      <c r="E2065" s="80" t="s">
        <v>1781</v>
      </c>
      <c r="F2065" s="80" t="s">
        <v>14927</v>
      </c>
      <c r="G2065" s="80" t="s">
        <v>10250</v>
      </c>
      <c r="H2065" s="80" t="s">
        <v>9779</v>
      </c>
      <c r="I2065" s="80" t="s">
        <v>5375</v>
      </c>
      <c r="K2065" s="80" t="s">
        <v>14410</v>
      </c>
      <c r="L2065" s="80" t="s">
        <v>13670</v>
      </c>
      <c r="M2065" s="80" t="s">
        <v>13671</v>
      </c>
      <c r="N2065" s="80" t="s">
        <v>3372</v>
      </c>
      <c r="O2065" s="80" t="s">
        <v>14411</v>
      </c>
      <c r="P2065" s="80" t="s">
        <v>1</v>
      </c>
      <c r="Q2065" s="80" t="s">
        <v>5375</v>
      </c>
      <c r="R2065" s="80" t="s">
        <v>14444</v>
      </c>
      <c r="S2065" s="80" t="s">
        <v>1766</v>
      </c>
      <c r="T2065" s="80" t="s">
        <v>1757</v>
      </c>
      <c r="U2065" s="110">
        <v>8.75</v>
      </c>
      <c r="V2065" s="110">
        <v>52.5</v>
      </c>
      <c r="W2065" s="91">
        <v>2.4500000000000002</v>
      </c>
      <c r="X2065" s="91">
        <v>29.4</v>
      </c>
      <c r="Y2065" s="110" t="s">
        <v>7087</v>
      </c>
      <c r="Z2065" s="110" t="s">
        <v>1</v>
      </c>
      <c r="AB2065" s="133" t="s">
        <v>14774</v>
      </c>
      <c r="AC2065" s="133" t="s">
        <v>14774</v>
      </c>
      <c r="AD2065" s="133" t="s">
        <v>1759</v>
      </c>
      <c r="AE2065" s="79">
        <v>12</v>
      </c>
      <c r="AF2065" s="79" t="s">
        <v>11234</v>
      </c>
      <c r="AG2065" s="134">
        <v>3.125</v>
      </c>
      <c r="AH2065" s="134">
        <v>4.25</v>
      </c>
      <c r="AI2065" s="134">
        <v>8</v>
      </c>
      <c r="AJ2065" s="134">
        <v>0.63100000000000001</v>
      </c>
      <c r="AK2065" s="134">
        <v>17.2</v>
      </c>
      <c r="AL2065" s="134">
        <v>8.4499999999999993</v>
      </c>
      <c r="AM2065" s="134">
        <v>10.525</v>
      </c>
      <c r="AN2065" s="134">
        <v>8.2420000000000009</v>
      </c>
      <c r="AO2065" s="134">
        <v>0.88500000000000001</v>
      </c>
      <c r="AP2065" s="134"/>
      <c r="AQ2065" s="134"/>
      <c r="AR2065" s="134"/>
      <c r="AS2065" s="134"/>
      <c r="AT2065" s="133" t="s">
        <v>1767</v>
      </c>
      <c r="AU2065" s="133" t="s">
        <v>1764</v>
      </c>
      <c r="AV2065" s="133" t="s">
        <v>9601</v>
      </c>
      <c r="AW2065" s="133" t="s">
        <v>9630</v>
      </c>
    </row>
    <row r="2066" spans="1:49" x14ac:dyDescent="0.25">
      <c r="A2066" s="80" t="s">
        <v>1779</v>
      </c>
      <c r="B2066" s="80" t="s">
        <v>1780</v>
      </c>
      <c r="C2066" s="80" t="s">
        <v>14928</v>
      </c>
      <c r="D2066" s="80" t="s">
        <v>14929</v>
      </c>
      <c r="E2066" s="80" t="s">
        <v>1781</v>
      </c>
      <c r="F2066" s="80" t="s">
        <v>14930</v>
      </c>
      <c r="G2066" s="80" t="s">
        <v>10250</v>
      </c>
      <c r="H2066" s="80" t="s">
        <v>14931</v>
      </c>
      <c r="I2066" s="80" t="s">
        <v>5375</v>
      </c>
      <c r="K2066" s="80" t="s">
        <v>14410</v>
      </c>
      <c r="L2066" s="80" t="s">
        <v>13672</v>
      </c>
      <c r="M2066" s="80" t="s">
        <v>13673</v>
      </c>
      <c r="N2066" s="80" t="s">
        <v>3371</v>
      </c>
      <c r="O2066" s="80" t="s">
        <v>14411</v>
      </c>
      <c r="P2066" s="80" t="s">
        <v>1</v>
      </c>
      <c r="Q2066" s="80" t="s">
        <v>5375</v>
      </c>
      <c r="R2066" s="80" t="s">
        <v>14445</v>
      </c>
      <c r="S2066" s="80" t="s">
        <v>7064</v>
      </c>
      <c r="T2066" s="80" t="s">
        <v>1758</v>
      </c>
      <c r="U2066" s="110">
        <v>11.6</v>
      </c>
      <c r="V2066" s="110">
        <v>34.799999999999997</v>
      </c>
      <c r="W2066" s="91">
        <v>3.86</v>
      </c>
      <c r="X2066" s="91">
        <v>23.16</v>
      </c>
      <c r="Y2066" s="110" t="s">
        <v>7087</v>
      </c>
      <c r="Z2066" s="110" t="s">
        <v>1</v>
      </c>
      <c r="AB2066" s="133" t="s">
        <v>14775</v>
      </c>
      <c r="AC2066" s="133" t="s">
        <v>14775</v>
      </c>
      <c r="AD2066" s="133" t="s">
        <v>1759</v>
      </c>
      <c r="AE2066" s="79">
        <v>6</v>
      </c>
      <c r="AF2066" s="79" t="s">
        <v>11234</v>
      </c>
      <c r="AG2066" s="134">
        <v>3.125</v>
      </c>
      <c r="AH2066" s="134">
        <v>4.25</v>
      </c>
      <c r="AI2066" s="134">
        <v>8</v>
      </c>
      <c r="AJ2066" s="134">
        <v>0.63100000000000001</v>
      </c>
      <c r="AK2066" s="134">
        <v>17.2</v>
      </c>
      <c r="AL2066" s="134">
        <v>8.4499999999999993</v>
      </c>
      <c r="AM2066" s="134">
        <v>10.525</v>
      </c>
      <c r="AN2066" s="134">
        <v>4.4560000000000004</v>
      </c>
      <c r="AO2066" s="134">
        <v>0.88500000000000001</v>
      </c>
      <c r="AP2066" s="134"/>
      <c r="AQ2066" s="134"/>
      <c r="AR2066" s="134"/>
      <c r="AS2066" s="134"/>
      <c r="AT2066" s="133" t="s">
        <v>1767</v>
      </c>
      <c r="AU2066" s="133" t="s">
        <v>1764</v>
      </c>
      <c r="AV2066" s="133" t="s">
        <v>9601</v>
      </c>
      <c r="AW2066" s="133" t="s">
        <v>9630</v>
      </c>
    </row>
    <row r="2067" spans="1:49" x14ac:dyDescent="0.25">
      <c r="A2067" s="80" t="s">
        <v>1776</v>
      </c>
      <c r="B2067" s="80" t="s">
        <v>1808</v>
      </c>
      <c r="C2067" s="80" t="s">
        <v>9697</v>
      </c>
      <c r="D2067" s="80" t="s">
        <v>9698</v>
      </c>
      <c r="E2067" s="80" t="s">
        <v>1767</v>
      </c>
      <c r="F2067" s="80" t="s">
        <v>9699</v>
      </c>
      <c r="G2067" s="80" t="s">
        <v>9700</v>
      </c>
      <c r="H2067" s="80" t="s">
        <v>9701</v>
      </c>
      <c r="I2067" s="80" t="s">
        <v>5377</v>
      </c>
      <c r="K2067" s="80" t="s">
        <v>13952</v>
      </c>
      <c r="L2067" s="80" t="s">
        <v>13674</v>
      </c>
      <c r="M2067" s="80" t="s">
        <v>13675</v>
      </c>
      <c r="N2067" s="80" t="s">
        <v>14428</v>
      </c>
      <c r="O2067" s="80" t="s">
        <v>3860</v>
      </c>
      <c r="P2067" s="80" t="s">
        <v>1</v>
      </c>
      <c r="Q2067" s="80" t="s">
        <v>5374</v>
      </c>
      <c r="R2067" s="80" t="s">
        <v>14446</v>
      </c>
      <c r="S2067" s="80" t="s">
        <v>1759</v>
      </c>
      <c r="T2067" s="80" t="s">
        <v>1757</v>
      </c>
      <c r="U2067" s="110">
        <v>9.6</v>
      </c>
      <c r="V2067" s="110">
        <v>57.6</v>
      </c>
      <c r="W2067" s="91">
        <v>2.4</v>
      </c>
      <c r="X2067" s="91">
        <v>28.8</v>
      </c>
      <c r="Y2067" s="110" t="s">
        <v>7087</v>
      </c>
      <c r="Z2067" s="110" t="s">
        <v>1</v>
      </c>
      <c r="AB2067" s="133" t="s">
        <v>14776</v>
      </c>
      <c r="AC2067" s="133" t="s">
        <v>14776</v>
      </c>
      <c r="AD2067" s="133" t="s">
        <v>1759</v>
      </c>
      <c r="AE2067" s="79">
        <v>12</v>
      </c>
      <c r="AF2067" s="79" t="s">
        <v>11152</v>
      </c>
      <c r="AG2067" s="134">
        <v>0.875</v>
      </c>
      <c r="AH2067" s="134">
        <v>7.5</v>
      </c>
      <c r="AI2067" s="134">
        <v>14.5</v>
      </c>
      <c r="AJ2067" s="134">
        <v>0.215</v>
      </c>
      <c r="AK2067" s="134">
        <v>14.824999999999999</v>
      </c>
      <c r="AL2067" s="134">
        <v>8.4499999999999993</v>
      </c>
      <c r="AM2067" s="134">
        <v>9.0250000000000004</v>
      </c>
      <c r="AN2067" s="134">
        <v>3.17</v>
      </c>
      <c r="AO2067" s="134">
        <v>0.65400000000000003</v>
      </c>
      <c r="AP2067" s="134">
        <v>0.1</v>
      </c>
      <c r="AQ2067" s="134">
        <v>54</v>
      </c>
      <c r="AR2067" s="134">
        <v>96</v>
      </c>
      <c r="AS2067" s="134"/>
      <c r="AT2067" s="133" t="s">
        <v>7070</v>
      </c>
      <c r="AU2067" s="133" t="s">
        <v>7065</v>
      </c>
      <c r="AV2067" s="133" t="s">
        <v>9601</v>
      </c>
      <c r="AW2067" s="133" t="s">
        <v>9630</v>
      </c>
    </row>
    <row r="2068" spans="1:49" x14ac:dyDescent="0.25">
      <c r="A2068" s="80" t="s">
        <v>1779</v>
      </c>
      <c r="B2068" s="80" t="s">
        <v>1780</v>
      </c>
      <c r="C2068" s="80" t="s">
        <v>14925</v>
      </c>
      <c r="D2068" s="80" t="s">
        <v>14926</v>
      </c>
      <c r="E2068" s="80" t="s">
        <v>1781</v>
      </c>
      <c r="F2068" s="80" t="s">
        <v>14927</v>
      </c>
      <c r="G2068" s="80" t="s">
        <v>10250</v>
      </c>
      <c r="H2068" s="80" t="s">
        <v>9779</v>
      </c>
      <c r="I2068" s="80" t="s">
        <v>5375</v>
      </c>
      <c r="K2068" s="80" t="s">
        <v>14410</v>
      </c>
      <c r="L2068" s="80" t="s">
        <v>13676</v>
      </c>
      <c r="M2068" s="80" t="s">
        <v>13677</v>
      </c>
      <c r="N2068" s="80" t="s">
        <v>3379</v>
      </c>
      <c r="O2068" s="80" t="s">
        <v>14411</v>
      </c>
      <c r="P2068" s="80" t="s">
        <v>1</v>
      </c>
      <c r="Q2068" s="80" t="s">
        <v>5375</v>
      </c>
      <c r="R2068" s="80" t="s">
        <v>14447</v>
      </c>
      <c r="S2068" s="80" t="s">
        <v>1766</v>
      </c>
      <c r="T2068" s="80" t="s">
        <v>1757</v>
      </c>
      <c r="U2068" s="110">
        <v>8.75</v>
      </c>
      <c r="V2068" s="110">
        <v>52.5</v>
      </c>
      <c r="W2068" s="91">
        <v>2.4500000000000002</v>
      </c>
      <c r="X2068" s="91">
        <v>29.4</v>
      </c>
      <c r="Y2068" s="110" t="s">
        <v>7087</v>
      </c>
      <c r="Z2068" s="110" t="s">
        <v>1</v>
      </c>
      <c r="AB2068" s="133" t="s">
        <v>14777</v>
      </c>
      <c r="AC2068" s="133" t="s">
        <v>14777</v>
      </c>
      <c r="AD2068" s="133" t="s">
        <v>1759</v>
      </c>
      <c r="AE2068" s="79">
        <v>12</v>
      </c>
      <c r="AF2068" s="79" t="s">
        <v>11234</v>
      </c>
      <c r="AG2068" s="134">
        <v>3.125</v>
      </c>
      <c r="AH2068" s="134">
        <v>4.25</v>
      </c>
      <c r="AI2068" s="134">
        <v>8</v>
      </c>
      <c r="AJ2068" s="134">
        <v>0.63100000000000001</v>
      </c>
      <c r="AK2068" s="134">
        <v>17.2</v>
      </c>
      <c r="AL2068" s="134">
        <v>8.4499999999999993</v>
      </c>
      <c r="AM2068" s="134">
        <v>10.525</v>
      </c>
      <c r="AN2068" s="134">
        <v>8.2420000000000009</v>
      </c>
      <c r="AO2068" s="134">
        <v>0.88500000000000001</v>
      </c>
      <c r="AP2068" s="134"/>
      <c r="AQ2068" s="134"/>
      <c r="AR2068" s="134"/>
      <c r="AS2068" s="134"/>
      <c r="AT2068" s="133" t="s">
        <v>1767</v>
      </c>
      <c r="AU2068" s="133" t="s">
        <v>1764</v>
      </c>
      <c r="AV2068" s="133" t="s">
        <v>9601</v>
      </c>
      <c r="AW2068" s="133" t="s">
        <v>9630</v>
      </c>
    </row>
    <row r="2069" spans="1:49" x14ac:dyDescent="0.25">
      <c r="A2069" s="80" t="s">
        <v>1779</v>
      </c>
      <c r="B2069" s="80" t="s">
        <v>1780</v>
      </c>
      <c r="C2069" s="80" t="s">
        <v>14925</v>
      </c>
      <c r="D2069" s="80" t="s">
        <v>14926</v>
      </c>
      <c r="E2069" s="80" t="s">
        <v>1781</v>
      </c>
      <c r="F2069" s="80" t="s">
        <v>14927</v>
      </c>
      <c r="G2069" s="80" t="s">
        <v>10250</v>
      </c>
      <c r="H2069" s="80" t="s">
        <v>9779</v>
      </c>
      <c r="I2069" s="80" t="s">
        <v>5375</v>
      </c>
      <c r="K2069" s="80" t="s">
        <v>14410</v>
      </c>
      <c r="L2069" s="80" t="s">
        <v>13678</v>
      </c>
      <c r="M2069" s="80" t="s">
        <v>13679</v>
      </c>
      <c r="N2069" s="80" t="s">
        <v>3391</v>
      </c>
      <c r="O2069" s="80" t="s">
        <v>14411</v>
      </c>
      <c r="P2069" s="80" t="s">
        <v>1</v>
      </c>
      <c r="Q2069" s="80" t="s">
        <v>5375</v>
      </c>
      <c r="R2069" s="80" t="s">
        <v>14448</v>
      </c>
      <c r="S2069" s="80" t="s">
        <v>1766</v>
      </c>
      <c r="T2069" s="80" t="s">
        <v>1757</v>
      </c>
      <c r="U2069" s="110">
        <v>8.75</v>
      </c>
      <c r="V2069" s="110">
        <v>52.5</v>
      </c>
      <c r="W2069" s="91">
        <v>2.4500000000000002</v>
      </c>
      <c r="X2069" s="91">
        <v>29.4</v>
      </c>
      <c r="Y2069" s="110" t="s">
        <v>7087</v>
      </c>
      <c r="Z2069" s="110" t="s">
        <v>1</v>
      </c>
      <c r="AB2069" s="133" t="s">
        <v>14778</v>
      </c>
      <c r="AC2069" s="133" t="s">
        <v>14778</v>
      </c>
      <c r="AD2069" s="133" t="s">
        <v>1759</v>
      </c>
      <c r="AE2069" s="79">
        <v>12</v>
      </c>
      <c r="AF2069" s="79" t="s">
        <v>11234</v>
      </c>
      <c r="AG2069" s="134">
        <v>3.125</v>
      </c>
      <c r="AH2069" s="134">
        <v>4.25</v>
      </c>
      <c r="AI2069" s="134">
        <v>8</v>
      </c>
      <c r="AJ2069" s="134">
        <v>0.63100000000000001</v>
      </c>
      <c r="AK2069" s="134">
        <v>17.2</v>
      </c>
      <c r="AL2069" s="134">
        <v>8.4499999999999993</v>
      </c>
      <c r="AM2069" s="134">
        <v>10.525</v>
      </c>
      <c r="AN2069" s="134">
        <v>8.2420000000000009</v>
      </c>
      <c r="AO2069" s="134">
        <v>0.88500000000000001</v>
      </c>
      <c r="AP2069" s="134"/>
      <c r="AQ2069" s="134"/>
      <c r="AR2069" s="134"/>
      <c r="AS2069" s="134"/>
      <c r="AT2069" s="133" t="s">
        <v>1767</v>
      </c>
      <c r="AU2069" s="133" t="s">
        <v>1764</v>
      </c>
      <c r="AV2069" s="133" t="s">
        <v>9601</v>
      </c>
      <c r="AW2069" s="133" t="s">
        <v>9630</v>
      </c>
    </row>
    <row r="2070" spans="1:49" x14ac:dyDescent="0.25">
      <c r="A2070" s="80" t="s">
        <v>1776</v>
      </c>
      <c r="B2070" s="80" t="s">
        <v>1808</v>
      </c>
      <c r="C2070" s="80" t="s">
        <v>10621</v>
      </c>
      <c r="D2070" s="80" t="s">
        <v>10622</v>
      </c>
      <c r="E2070" s="80" t="s">
        <v>1811</v>
      </c>
      <c r="F2070" s="80" t="s">
        <v>10623</v>
      </c>
      <c r="G2070" s="80" t="s">
        <v>10250</v>
      </c>
      <c r="H2070" s="80" t="s">
        <v>9732</v>
      </c>
      <c r="I2070" s="80" t="s">
        <v>5377</v>
      </c>
      <c r="K2070" s="80" t="s">
        <v>13952</v>
      </c>
      <c r="L2070" s="80" t="s">
        <v>13680</v>
      </c>
      <c r="M2070" s="80" t="s">
        <v>13681</v>
      </c>
      <c r="N2070" s="80" t="s">
        <v>14428</v>
      </c>
      <c r="O2070" s="80" t="s">
        <v>3868</v>
      </c>
      <c r="P2070" s="80" t="s">
        <v>1</v>
      </c>
      <c r="Q2070" s="80" t="s">
        <v>5374</v>
      </c>
      <c r="R2070" s="80" t="s">
        <v>14449</v>
      </c>
      <c r="S2070" s="80" t="s">
        <v>1765</v>
      </c>
      <c r="T2070" s="80" t="s">
        <v>1757</v>
      </c>
      <c r="U2070" s="110">
        <v>8.3000000000000007</v>
      </c>
      <c r="V2070" s="110">
        <v>49.8</v>
      </c>
      <c r="W2070" s="91">
        <v>2.0750000000000002</v>
      </c>
      <c r="X2070" s="91">
        <v>24.9</v>
      </c>
      <c r="Y2070" s="110" t="s">
        <v>7087</v>
      </c>
      <c r="Z2070" s="110" t="s">
        <v>1</v>
      </c>
      <c r="AB2070" s="133" t="s">
        <v>14779</v>
      </c>
      <c r="AC2070" s="133" t="s">
        <v>14779</v>
      </c>
      <c r="AD2070" s="133" t="s">
        <v>1759</v>
      </c>
      <c r="AE2070" s="79">
        <v>12</v>
      </c>
      <c r="AF2070" s="79" t="s">
        <v>11325</v>
      </c>
      <c r="AG2070" s="134">
        <v>1</v>
      </c>
      <c r="AH2070" s="134">
        <v>4.25</v>
      </c>
      <c r="AI2070" s="134">
        <v>7.75</v>
      </c>
      <c r="AJ2070" s="134">
        <v>0.16900000000000001</v>
      </c>
      <c r="AK2070" s="134">
        <v>13.375</v>
      </c>
      <c r="AL2070" s="134">
        <v>8.75</v>
      </c>
      <c r="AM2070" s="134">
        <v>6</v>
      </c>
      <c r="AN2070" s="134">
        <v>2.3940000000000001</v>
      </c>
      <c r="AO2070" s="134">
        <v>0.40600000000000003</v>
      </c>
      <c r="AP2070" s="134">
        <v>0.01</v>
      </c>
      <c r="AQ2070" s="134">
        <v>11.75</v>
      </c>
      <c r="AR2070" s="134">
        <v>15.5</v>
      </c>
      <c r="AS2070" s="134">
        <v>1.2999999999999999E-2</v>
      </c>
      <c r="AT2070" s="133" t="s">
        <v>1771</v>
      </c>
      <c r="AU2070" s="133" t="s">
        <v>1760</v>
      </c>
      <c r="AV2070" s="133" t="s">
        <v>9601</v>
      </c>
      <c r="AW2070" s="133" t="s">
        <v>9630</v>
      </c>
    </row>
    <row r="2071" spans="1:49" x14ac:dyDescent="0.25">
      <c r="A2071" s="80" t="s">
        <v>1779</v>
      </c>
      <c r="B2071" s="80" t="s">
        <v>1780</v>
      </c>
      <c r="C2071" s="80" t="s">
        <v>14925</v>
      </c>
      <c r="D2071" s="80" t="s">
        <v>14926</v>
      </c>
      <c r="E2071" s="80" t="s">
        <v>1781</v>
      </c>
      <c r="F2071" s="80" t="s">
        <v>14927</v>
      </c>
      <c r="G2071" s="80" t="s">
        <v>10250</v>
      </c>
      <c r="H2071" s="80" t="s">
        <v>9779</v>
      </c>
      <c r="I2071" s="80" t="s">
        <v>5375</v>
      </c>
      <c r="K2071" s="80" t="s">
        <v>14410</v>
      </c>
      <c r="L2071" s="80" t="s">
        <v>13682</v>
      </c>
      <c r="M2071" s="80" t="s">
        <v>13683</v>
      </c>
      <c r="N2071" s="80" t="s">
        <v>3377</v>
      </c>
      <c r="O2071" s="80" t="s">
        <v>14411</v>
      </c>
      <c r="P2071" s="80" t="s">
        <v>1</v>
      </c>
      <c r="Q2071" s="80" t="s">
        <v>5375</v>
      </c>
      <c r="R2071" s="80" t="s">
        <v>14450</v>
      </c>
      <c r="S2071" s="80" t="s">
        <v>1766</v>
      </c>
      <c r="T2071" s="80" t="s">
        <v>1757</v>
      </c>
      <c r="U2071" s="110">
        <v>8.75</v>
      </c>
      <c r="V2071" s="110">
        <v>52.5</v>
      </c>
      <c r="W2071" s="91">
        <v>2.4500000000000002</v>
      </c>
      <c r="X2071" s="91">
        <v>29.4</v>
      </c>
      <c r="Y2071" s="110" t="s">
        <v>7087</v>
      </c>
      <c r="Z2071" s="110" t="s">
        <v>1</v>
      </c>
      <c r="AB2071" s="133" t="s">
        <v>14780</v>
      </c>
      <c r="AC2071" s="133" t="s">
        <v>14780</v>
      </c>
      <c r="AD2071" s="133" t="s">
        <v>1759</v>
      </c>
      <c r="AE2071" s="79">
        <v>12</v>
      </c>
      <c r="AF2071" s="79" t="s">
        <v>11234</v>
      </c>
      <c r="AG2071" s="134">
        <v>3.125</v>
      </c>
      <c r="AH2071" s="134">
        <v>4.25</v>
      </c>
      <c r="AI2071" s="134">
        <v>8</v>
      </c>
      <c r="AJ2071" s="134">
        <v>0.63100000000000001</v>
      </c>
      <c r="AK2071" s="134">
        <v>17.2</v>
      </c>
      <c r="AL2071" s="134">
        <v>8.4499999999999993</v>
      </c>
      <c r="AM2071" s="134">
        <v>10.525</v>
      </c>
      <c r="AN2071" s="134">
        <v>8.2420000000000009</v>
      </c>
      <c r="AO2071" s="134">
        <v>0.88500000000000001</v>
      </c>
      <c r="AP2071" s="134"/>
      <c r="AQ2071" s="134"/>
      <c r="AR2071" s="134"/>
      <c r="AS2071" s="134"/>
      <c r="AT2071" s="133" t="s">
        <v>1767</v>
      </c>
      <c r="AU2071" s="133" t="s">
        <v>1764</v>
      </c>
      <c r="AV2071" s="133" t="s">
        <v>9601</v>
      </c>
      <c r="AW2071" s="133" t="s">
        <v>9630</v>
      </c>
    </row>
    <row r="2072" spans="1:49" x14ac:dyDescent="0.25">
      <c r="A2072" s="80" t="s">
        <v>1776</v>
      </c>
      <c r="B2072" s="80" t="s">
        <v>1808</v>
      </c>
      <c r="C2072" s="80" t="s">
        <v>10536</v>
      </c>
      <c r="D2072" s="80" t="s">
        <v>10537</v>
      </c>
      <c r="E2072" s="80" t="s">
        <v>1767</v>
      </c>
      <c r="F2072" s="80" t="s">
        <v>10538</v>
      </c>
      <c r="G2072" s="80" t="s">
        <v>9785</v>
      </c>
      <c r="H2072" s="80" t="s">
        <v>10539</v>
      </c>
      <c r="I2072" s="80" t="s">
        <v>5377</v>
      </c>
      <c r="K2072" s="80" t="s">
        <v>13952</v>
      </c>
      <c r="L2072" s="80" t="s">
        <v>13684</v>
      </c>
      <c r="M2072" s="80" t="s">
        <v>13685</v>
      </c>
      <c r="N2072" s="80" t="s">
        <v>14451</v>
      </c>
      <c r="O2072" s="80" t="s">
        <v>3822</v>
      </c>
      <c r="P2072" s="80" t="s">
        <v>1</v>
      </c>
      <c r="Q2072" s="80" t="s">
        <v>5374</v>
      </c>
      <c r="R2072" s="80" t="s">
        <v>14452</v>
      </c>
      <c r="S2072" s="80" t="s">
        <v>1759</v>
      </c>
      <c r="T2072" s="80" t="s">
        <v>1759</v>
      </c>
      <c r="U2072" s="110">
        <v>423.9</v>
      </c>
      <c r="V2072" s="110">
        <v>211.95</v>
      </c>
      <c r="W2072" s="91">
        <v>105.98</v>
      </c>
      <c r="X2072" s="91">
        <v>105.98</v>
      </c>
      <c r="Y2072" s="110" t="s">
        <v>7087</v>
      </c>
      <c r="Z2072" s="110" t="s">
        <v>1</v>
      </c>
      <c r="AB2072" s="133" t="s">
        <v>14781</v>
      </c>
      <c r="AC2072" s="133" t="s">
        <v>14781</v>
      </c>
      <c r="AD2072" s="133" t="s">
        <v>1759</v>
      </c>
      <c r="AE2072" s="79">
        <v>1</v>
      </c>
      <c r="AF2072" s="79" t="s">
        <v>15798</v>
      </c>
      <c r="AG2072" s="134"/>
      <c r="AH2072" s="134"/>
      <c r="AI2072" s="134"/>
      <c r="AJ2072" s="134"/>
      <c r="AK2072" s="134">
        <v>24.562999999999999</v>
      </c>
      <c r="AL2072" s="134">
        <v>15.563000000000001</v>
      </c>
      <c r="AM2072" s="134">
        <v>9.625</v>
      </c>
      <c r="AN2072" s="134">
        <v>13.44</v>
      </c>
      <c r="AO2072" s="134">
        <v>2.129</v>
      </c>
      <c r="AP2072" s="134"/>
      <c r="AQ2072" s="134"/>
      <c r="AR2072" s="134"/>
      <c r="AS2072" s="134"/>
      <c r="AT2072" s="133" t="s">
        <v>7065</v>
      </c>
      <c r="AU2072" s="133" t="s">
        <v>7065</v>
      </c>
      <c r="AV2072" s="133" t="s">
        <v>9603</v>
      </c>
      <c r="AW2072" s="133" t="s">
        <v>9630</v>
      </c>
    </row>
    <row r="2073" spans="1:49" x14ac:dyDescent="0.25">
      <c r="A2073" s="80" t="s">
        <v>1779</v>
      </c>
      <c r="B2073" s="80" t="s">
        <v>1780</v>
      </c>
      <c r="C2073" s="80" t="s">
        <v>14928</v>
      </c>
      <c r="D2073" s="80" t="s">
        <v>14929</v>
      </c>
      <c r="E2073" s="80" t="s">
        <v>1781</v>
      </c>
      <c r="F2073" s="80" t="s">
        <v>14930</v>
      </c>
      <c r="G2073" s="80" t="s">
        <v>10250</v>
      </c>
      <c r="H2073" s="80" t="s">
        <v>14931</v>
      </c>
      <c r="I2073" s="80" t="s">
        <v>5375</v>
      </c>
      <c r="K2073" s="80" t="s">
        <v>14410</v>
      </c>
      <c r="L2073" s="80" t="s">
        <v>13686</v>
      </c>
      <c r="M2073" s="80" t="s">
        <v>13687</v>
      </c>
      <c r="N2073" s="80" t="s">
        <v>3369</v>
      </c>
      <c r="O2073" s="80" t="s">
        <v>14411</v>
      </c>
      <c r="P2073" s="80" t="s">
        <v>1</v>
      </c>
      <c r="Q2073" s="80" t="s">
        <v>5375</v>
      </c>
      <c r="R2073" s="80" t="s">
        <v>14453</v>
      </c>
      <c r="S2073" s="80" t="s">
        <v>7064</v>
      </c>
      <c r="T2073" s="80" t="s">
        <v>1758</v>
      </c>
      <c r="U2073" s="110">
        <v>11.6</v>
      </c>
      <c r="V2073" s="110">
        <v>34.799999999999997</v>
      </c>
      <c r="W2073" s="91">
        <v>3.86</v>
      </c>
      <c r="X2073" s="91">
        <v>23.16</v>
      </c>
      <c r="Y2073" s="110" t="s">
        <v>7087</v>
      </c>
      <c r="Z2073" s="110" t="s">
        <v>1</v>
      </c>
      <c r="AB2073" s="133" t="s">
        <v>14782</v>
      </c>
      <c r="AC2073" s="133" t="s">
        <v>14782</v>
      </c>
      <c r="AD2073" s="133" t="s">
        <v>1759</v>
      </c>
      <c r="AE2073" s="79">
        <v>6</v>
      </c>
      <c r="AF2073" s="79" t="s">
        <v>14947</v>
      </c>
      <c r="AG2073" s="134">
        <v>3</v>
      </c>
      <c r="AH2073" s="134">
        <v>8.5</v>
      </c>
      <c r="AI2073" s="134">
        <v>8</v>
      </c>
      <c r="AJ2073" s="134">
        <v>1.19</v>
      </c>
      <c r="AK2073" s="134">
        <v>17.2</v>
      </c>
      <c r="AL2073" s="134">
        <v>8.4499999999999993</v>
      </c>
      <c r="AM2073" s="134">
        <v>10.525</v>
      </c>
      <c r="AN2073" s="134">
        <v>7.81</v>
      </c>
      <c r="AO2073" s="134">
        <v>0.88500000000000001</v>
      </c>
      <c r="AP2073" s="134"/>
      <c r="AQ2073" s="134"/>
      <c r="AR2073" s="134"/>
      <c r="AS2073" s="134"/>
      <c r="AT2073" s="133" t="s">
        <v>1767</v>
      </c>
      <c r="AU2073" s="133" t="s">
        <v>1764</v>
      </c>
      <c r="AV2073" s="133" t="s">
        <v>9601</v>
      </c>
      <c r="AW2073" s="133" t="s">
        <v>9630</v>
      </c>
    </row>
    <row r="2074" spans="1:49" x14ac:dyDescent="0.25">
      <c r="A2074" s="80" t="s">
        <v>1779</v>
      </c>
      <c r="B2074" s="80" t="s">
        <v>1780</v>
      </c>
      <c r="C2074" s="80" t="s">
        <v>14928</v>
      </c>
      <c r="D2074" s="80" t="s">
        <v>14929</v>
      </c>
      <c r="E2074" s="80" t="s">
        <v>1781</v>
      </c>
      <c r="F2074" s="80" t="s">
        <v>14930</v>
      </c>
      <c r="G2074" s="80" t="s">
        <v>10250</v>
      </c>
      <c r="H2074" s="80" t="s">
        <v>14931</v>
      </c>
      <c r="I2074" s="80" t="s">
        <v>5375</v>
      </c>
      <c r="K2074" s="80" t="s">
        <v>14410</v>
      </c>
      <c r="L2074" s="80" t="s">
        <v>13688</v>
      </c>
      <c r="M2074" s="80" t="s">
        <v>13689</v>
      </c>
      <c r="N2074" s="80" t="s">
        <v>3370</v>
      </c>
      <c r="O2074" s="80" t="s">
        <v>14411</v>
      </c>
      <c r="P2074" s="80" t="s">
        <v>1</v>
      </c>
      <c r="Q2074" s="80" t="s">
        <v>5375</v>
      </c>
      <c r="R2074" s="80" t="s">
        <v>14454</v>
      </c>
      <c r="S2074" s="80" t="s">
        <v>7064</v>
      </c>
      <c r="T2074" s="80" t="s">
        <v>1758</v>
      </c>
      <c r="U2074" s="110">
        <v>11.6</v>
      </c>
      <c r="V2074" s="110">
        <v>34.799999999999997</v>
      </c>
      <c r="W2074" s="91">
        <v>3.86</v>
      </c>
      <c r="X2074" s="91">
        <v>23.16</v>
      </c>
      <c r="Y2074" s="110" t="s">
        <v>7087</v>
      </c>
      <c r="Z2074" s="110" t="s">
        <v>1</v>
      </c>
      <c r="AB2074" s="133" t="s">
        <v>14783</v>
      </c>
      <c r="AC2074" s="133" t="s">
        <v>14783</v>
      </c>
      <c r="AD2074" s="133" t="s">
        <v>1759</v>
      </c>
      <c r="AE2074" s="79">
        <v>6</v>
      </c>
      <c r="AF2074" s="79" t="s">
        <v>14947</v>
      </c>
      <c r="AG2074" s="134">
        <v>3</v>
      </c>
      <c r="AH2074" s="134">
        <v>8.5</v>
      </c>
      <c r="AI2074" s="134">
        <v>8</v>
      </c>
      <c r="AJ2074" s="134">
        <v>1.19</v>
      </c>
      <c r="AK2074" s="134">
        <v>17.2</v>
      </c>
      <c r="AL2074" s="134">
        <v>8.4499999999999993</v>
      </c>
      <c r="AM2074" s="134">
        <v>10.525</v>
      </c>
      <c r="AN2074" s="134">
        <v>7.81</v>
      </c>
      <c r="AO2074" s="134">
        <v>0.88500000000000001</v>
      </c>
      <c r="AP2074" s="134"/>
      <c r="AQ2074" s="134"/>
      <c r="AR2074" s="134"/>
      <c r="AS2074" s="134"/>
      <c r="AT2074" s="133" t="s">
        <v>1767</v>
      </c>
      <c r="AU2074" s="133" t="s">
        <v>1764</v>
      </c>
      <c r="AV2074" s="133" t="s">
        <v>9601</v>
      </c>
      <c r="AW2074" s="133" t="s">
        <v>9630</v>
      </c>
    </row>
    <row r="2075" spans="1:49" x14ac:dyDescent="0.25">
      <c r="A2075" s="80" t="s">
        <v>1776</v>
      </c>
      <c r="B2075" s="80" t="s">
        <v>1808</v>
      </c>
      <c r="C2075" s="80" t="s">
        <v>14855</v>
      </c>
      <c r="D2075" s="80" t="s">
        <v>14856</v>
      </c>
      <c r="E2075" s="80" t="s">
        <v>1767</v>
      </c>
      <c r="F2075" s="80" t="s">
        <v>14857</v>
      </c>
      <c r="G2075" s="80" t="s">
        <v>9785</v>
      </c>
      <c r="H2075" s="80" t="s">
        <v>14858</v>
      </c>
      <c r="I2075" s="80" t="s">
        <v>5374</v>
      </c>
      <c r="K2075" s="80" t="s">
        <v>13952</v>
      </c>
      <c r="L2075" s="80" t="s">
        <v>13690</v>
      </c>
      <c r="M2075" s="80" t="s">
        <v>13691</v>
      </c>
      <c r="N2075" s="80" t="s">
        <v>14451</v>
      </c>
      <c r="O2075" s="80" t="s">
        <v>3822</v>
      </c>
      <c r="P2075" s="80" t="s">
        <v>1</v>
      </c>
      <c r="Q2075" s="80" t="s">
        <v>5374</v>
      </c>
      <c r="R2075" s="80" t="s">
        <v>14455</v>
      </c>
      <c r="S2075" s="80" t="s">
        <v>1759</v>
      </c>
      <c r="T2075" s="80" t="s">
        <v>1759</v>
      </c>
      <c r="U2075" s="110">
        <v>419.8</v>
      </c>
      <c r="V2075" s="110">
        <v>209.9</v>
      </c>
      <c r="W2075" s="91">
        <v>104.95</v>
      </c>
      <c r="X2075" s="91">
        <v>104.95</v>
      </c>
      <c r="Y2075" s="110" t="s">
        <v>7087</v>
      </c>
      <c r="Z2075" s="110" t="s">
        <v>1</v>
      </c>
      <c r="AB2075" s="133" t="s">
        <v>14784</v>
      </c>
      <c r="AC2075" s="133" t="s">
        <v>14784</v>
      </c>
      <c r="AD2075" s="133" t="s">
        <v>1759</v>
      </c>
      <c r="AE2075" s="79">
        <v>1</v>
      </c>
      <c r="AF2075" s="79" t="s">
        <v>15798</v>
      </c>
      <c r="AG2075" s="134"/>
      <c r="AH2075" s="134"/>
      <c r="AI2075" s="134"/>
      <c r="AJ2075" s="134"/>
      <c r="AK2075" s="134">
        <v>24.562999999999999</v>
      </c>
      <c r="AL2075" s="134">
        <v>15.563000000000001</v>
      </c>
      <c r="AM2075" s="134">
        <v>9.625</v>
      </c>
      <c r="AN2075" s="134">
        <v>7.17</v>
      </c>
      <c r="AO2075" s="134">
        <v>2.129</v>
      </c>
      <c r="AP2075" s="134"/>
      <c r="AQ2075" s="134"/>
      <c r="AR2075" s="134"/>
      <c r="AS2075" s="134"/>
      <c r="AT2075" s="133" t="s">
        <v>7065</v>
      </c>
      <c r="AU2075" s="133" t="s">
        <v>7065</v>
      </c>
      <c r="AV2075" s="133" t="s">
        <v>9603</v>
      </c>
      <c r="AW2075" s="133" t="s">
        <v>9630</v>
      </c>
    </row>
    <row r="2076" spans="1:49" x14ac:dyDescent="0.25">
      <c r="A2076" s="80" t="s">
        <v>1779</v>
      </c>
      <c r="B2076" s="80" t="s">
        <v>1780</v>
      </c>
      <c r="C2076" s="80" t="s">
        <v>14928</v>
      </c>
      <c r="D2076" s="80" t="s">
        <v>14929</v>
      </c>
      <c r="E2076" s="80" t="s">
        <v>1781</v>
      </c>
      <c r="F2076" s="80" t="s">
        <v>14930</v>
      </c>
      <c r="G2076" s="80" t="s">
        <v>10250</v>
      </c>
      <c r="H2076" s="80" t="s">
        <v>14931</v>
      </c>
      <c r="I2076" s="80" t="s">
        <v>5375</v>
      </c>
      <c r="K2076" s="80" t="s">
        <v>14410</v>
      </c>
      <c r="L2076" s="80" t="s">
        <v>13692</v>
      </c>
      <c r="M2076" s="80" t="s">
        <v>13693</v>
      </c>
      <c r="N2076" s="80" t="s">
        <v>3366</v>
      </c>
      <c r="O2076" s="80" t="s">
        <v>14411</v>
      </c>
      <c r="P2076" s="80" t="s">
        <v>1</v>
      </c>
      <c r="Q2076" s="80" t="s">
        <v>5375</v>
      </c>
      <c r="R2076" s="80" t="s">
        <v>14456</v>
      </c>
      <c r="S2076" s="80" t="s">
        <v>7064</v>
      </c>
      <c r="T2076" s="80" t="s">
        <v>1758</v>
      </c>
      <c r="U2076" s="110">
        <v>11.6</v>
      </c>
      <c r="V2076" s="110">
        <v>34.799999999999997</v>
      </c>
      <c r="W2076" s="91">
        <v>3.86</v>
      </c>
      <c r="X2076" s="91">
        <v>23.16</v>
      </c>
      <c r="Y2076" s="110" t="s">
        <v>7087</v>
      </c>
      <c r="Z2076" s="110" t="s">
        <v>1</v>
      </c>
      <c r="AB2076" s="133" t="s">
        <v>14785</v>
      </c>
      <c r="AC2076" s="133" t="s">
        <v>14785</v>
      </c>
      <c r="AD2076" s="133" t="s">
        <v>1759</v>
      </c>
      <c r="AE2076" s="79">
        <v>6</v>
      </c>
      <c r="AF2076" s="79" t="s">
        <v>14947</v>
      </c>
      <c r="AG2076" s="134">
        <v>3</v>
      </c>
      <c r="AH2076" s="134">
        <v>8.5</v>
      </c>
      <c r="AI2076" s="134">
        <v>8</v>
      </c>
      <c r="AJ2076" s="134">
        <v>1.19</v>
      </c>
      <c r="AK2076" s="134">
        <v>17.2</v>
      </c>
      <c r="AL2076" s="134">
        <v>8.4499999999999993</v>
      </c>
      <c r="AM2076" s="134">
        <v>10.525</v>
      </c>
      <c r="AN2076" s="134">
        <v>7.81</v>
      </c>
      <c r="AO2076" s="134">
        <v>0.88500000000000001</v>
      </c>
      <c r="AP2076" s="134"/>
      <c r="AQ2076" s="134"/>
      <c r="AR2076" s="134"/>
      <c r="AS2076" s="134"/>
      <c r="AT2076" s="133" t="s">
        <v>1767</v>
      </c>
      <c r="AU2076" s="133" t="s">
        <v>1764</v>
      </c>
      <c r="AV2076" s="133" t="s">
        <v>9601</v>
      </c>
      <c r="AW2076" s="133" t="s">
        <v>9630</v>
      </c>
    </row>
    <row r="2077" spans="1:49" x14ac:dyDescent="0.25">
      <c r="A2077" s="80" t="s">
        <v>1776</v>
      </c>
      <c r="B2077" s="80" t="s">
        <v>1808</v>
      </c>
      <c r="C2077" s="80" t="s">
        <v>10540</v>
      </c>
      <c r="D2077" s="80" t="s">
        <v>10541</v>
      </c>
      <c r="E2077" s="80" t="s">
        <v>1767</v>
      </c>
      <c r="F2077" s="80" t="s">
        <v>10542</v>
      </c>
      <c r="G2077" s="80" t="s">
        <v>9785</v>
      </c>
      <c r="H2077" s="80" t="s">
        <v>10543</v>
      </c>
      <c r="I2077" s="80" t="s">
        <v>5377</v>
      </c>
      <c r="K2077" s="80" t="s">
        <v>13952</v>
      </c>
      <c r="L2077" s="80" t="s">
        <v>13694</v>
      </c>
      <c r="M2077" s="80" t="s">
        <v>13695</v>
      </c>
      <c r="N2077" s="80" t="s">
        <v>14451</v>
      </c>
      <c r="O2077" s="80" t="s">
        <v>3825</v>
      </c>
      <c r="P2077" s="80" t="s">
        <v>1</v>
      </c>
      <c r="Q2077" s="80" t="s">
        <v>5374</v>
      </c>
      <c r="R2077" s="80" t="s">
        <v>14457</v>
      </c>
      <c r="S2077" s="80" t="s">
        <v>1759</v>
      </c>
      <c r="T2077" s="80" t="s">
        <v>1759</v>
      </c>
      <c r="U2077" s="110">
        <v>800.25</v>
      </c>
      <c r="V2077" s="110">
        <v>400.125</v>
      </c>
      <c r="W2077" s="91">
        <v>200.0625</v>
      </c>
      <c r="X2077" s="91">
        <v>200.0625</v>
      </c>
      <c r="Y2077" s="110" t="s">
        <v>7087</v>
      </c>
      <c r="Z2077" s="110" t="s">
        <v>1</v>
      </c>
      <c r="AB2077" s="133" t="s">
        <v>14786</v>
      </c>
      <c r="AC2077" s="133" t="s">
        <v>14786</v>
      </c>
      <c r="AD2077" s="133" t="s">
        <v>1759</v>
      </c>
      <c r="AE2077" s="79">
        <v>1</v>
      </c>
      <c r="AF2077" s="79" t="s">
        <v>15798</v>
      </c>
      <c r="AG2077" s="134"/>
      <c r="AH2077" s="134"/>
      <c r="AI2077" s="134"/>
      <c r="AJ2077" s="134"/>
      <c r="AK2077" s="134">
        <v>48.314999999999998</v>
      </c>
      <c r="AL2077" s="134">
        <v>16.22</v>
      </c>
      <c r="AM2077" s="134">
        <v>9.5950000000000006</v>
      </c>
      <c r="AN2077" s="134">
        <v>27.15</v>
      </c>
      <c r="AO2077" s="134">
        <v>4.351</v>
      </c>
      <c r="AP2077" s="134"/>
      <c r="AQ2077" s="134"/>
      <c r="AR2077" s="134"/>
      <c r="AS2077" s="134"/>
      <c r="AT2077" s="133" t="s">
        <v>1764</v>
      </c>
      <c r="AU2077" s="133" t="s">
        <v>1769</v>
      </c>
      <c r="AV2077" s="133" t="s">
        <v>9603</v>
      </c>
      <c r="AW2077" s="133" t="s">
        <v>9630</v>
      </c>
    </row>
    <row r="2078" spans="1:49" x14ac:dyDescent="0.25">
      <c r="A2078" s="80" t="s">
        <v>1779</v>
      </c>
      <c r="B2078" s="80" t="s">
        <v>1780</v>
      </c>
      <c r="C2078" s="80" t="s">
        <v>14928</v>
      </c>
      <c r="D2078" s="80" t="s">
        <v>14929</v>
      </c>
      <c r="E2078" s="80" t="s">
        <v>1781</v>
      </c>
      <c r="F2078" s="80" t="s">
        <v>14930</v>
      </c>
      <c r="G2078" s="80" t="s">
        <v>10250</v>
      </c>
      <c r="H2078" s="80" t="s">
        <v>14931</v>
      </c>
      <c r="I2078" s="80" t="s">
        <v>5375</v>
      </c>
      <c r="K2078" s="80" t="s">
        <v>14410</v>
      </c>
      <c r="L2078" s="80" t="s">
        <v>13696</v>
      </c>
      <c r="M2078" s="80" t="s">
        <v>13697</v>
      </c>
      <c r="N2078" s="80" t="s">
        <v>3390</v>
      </c>
      <c r="O2078" s="80" t="s">
        <v>14411</v>
      </c>
      <c r="P2078" s="80" t="s">
        <v>1</v>
      </c>
      <c r="Q2078" s="80" t="s">
        <v>5375</v>
      </c>
      <c r="R2078" s="80" t="s">
        <v>14458</v>
      </c>
      <c r="S2078" s="80" t="s">
        <v>7064</v>
      </c>
      <c r="T2078" s="80" t="s">
        <v>1758</v>
      </c>
      <c r="U2078" s="110">
        <v>11.6</v>
      </c>
      <c r="V2078" s="110">
        <v>34.799999999999997</v>
      </c>
      <c r="W2078" s="91">
        <v>3.86</v>
      </c>
      <c r="X2078" s="91">
        <v>23.16</v>
      </c>
      <c r="Y2078" s="110" t="s">
        <v>7087</v>
      </c>
      <c r="Z2078" s="110" t="s">
        <v>1</v>
      </c>
      <c r="AB2078" s="133" t="s">
        <v>14787</v>
      </c>
      <c r="AC2078" s="133" t="s">
        <v>14787</v>
      </c>
      <c r="AD2078" s="133" t="s">
        <v>1759</v>
      </c>
      <c r="AE2078" s="79">
        <v>6</v>
      </c>
      <c r="AF2078" s="79" t="s">
        <v>14947</v>
      </c>
      <c r="AG2078" s="134">
        <v>3</v>
      </c>
      <c r="AH2078" s="134">
        <v>8.5</v>
      </c>
      <c r="AI2078" s="134">
        <v>8</v>
      </c>
      <c r="AJ2078" s="134">
        <v>1.19</v>
      </c>
      <c r="AK2078" s="134">
        <v>17.2</v>
      </c>
      <c r="AL2078" s="134">
        <v>8.4499999999999993</v>
      </c>
      <c r="AM2078" s="134">
        <v>10.525</v>
      </c>
      <c r="AN2078" s="134">
        <v>7.81</v>
      </c>
      <c r="AO2078" s="134">
        <v>0.88500000000000001</v>
      </c>
      <c r="AP2078" s="134"/>
      <c r="AQ2078" s="134"/>
      <c r="AR2078" s="134"/>
      <c r="AS2078" s="134"/>
      <c r="AT2078" s="133" t="s">
        <v>1767</v>
      </c>
      <c r="AU2078" s="133" t="s">
        <v>1764</v>
      </c>
      <c r="AV2078" s="133" t="s">
        <v>9601</v>
      </c>
      <c r="AW2078" s="133" t="s">
        <v>9630</v>
      </c>
    </row>
    <row r="2079" spans="1:49" x14ac:dyDescent="0.25">
      <c r="A2079" s="80" t="s">
        <v>1776</v>
      </c>
      <c r="B2079" s="80" t="s">
        <v>1808</v>
      </c>
      <c r="C2079" s="80" t="s">
        <v>14859</v>
      </c>
      <c r="D2079" s="80" t="s">
        <v>14860</v>
      </c>
      <c r="E2079" s="80" t="s">
        <v>1767</v>
      </c>
      <c r="F2079" s="80" t="s">
        <v>14861</v>
      </c>
      <c r="G2079" s="80" t="s">
        <v>9785</v>
      </c>
      <c r="H2079" s="80" t="s">
        <v>14862</v>
      </c>
      <c r="I2079" s="80" t="s">
        <v>5374</v>
      </c>
      <c r="K2079" s="80" t="s">
        <v>13952</v>
      </c>
      <c r="L2079" s="80" t="s">
        <v>13698</v>
      </c>
      <c r="M2079" s="80" t="s">
        <v>13699</v>
      </c>
      <c r="N2079" s="80" t="s">
        <v>14451</v>
      </c>
      <c r="O2079" s="80" t="s">
        <v>3825</v>
      </c>
      <c r="P2079" s="80" t="s">
        <v>1</v>
      </c>
      <c r="Q2079" s="80" t="s">
        <v>5374</v>
      </c>
      <c r="R2079" s="80" t="s">
        <v>14459</v>
      </c>
      <c r="S2079" s="80" t="s">
        <v>1759</v>
      </c>
      <c r="T2079" s="80" t="s">
        <v>1759</v>
      </c>
      <c r="U2079" s="110">
        <v>770.3</v>
      </c>
      <c r="V2079" s="110">
        <v>385.15</v>
      </c>
      <c r="W2079" s="91">
        <v>192.57499999999999</v>
      </c>
      <c r="X2079" s="91">
        <v>192.57499999999999</v>
      </c>
      <c r="Y2079" s="110" t="s">
        <v>7087</v>
      </c>
      <c r="Z2079" s="110" t="s">
        <v>1</v>
      </c>
      <c r="AB2079" s="133" t="s">
        <v>14788</v>
      </c>
      <c r="AC2079" s="133" t="s">
        <v>14788</v>
      </c>
      <c r="AD2079" s="133" t="s">
        <v>1759</v>
      </c>
      <c r="AE2079" s="79">
        <v>1</v>
      </c>
      <c r="AF2079" s="79" t="s">
        <v>15798</v>
      </c>
      <c r="AG2079" s="134"/>
      <c r="AH2079" s="134"/>
      <c r="AI2079" s="134"/>
      <c r="AJ2079" s="134"/>
      <c r="AK2079" s="134">
        <v>48.314999999999998</v>
      </c>
      <c r="AL2079" s="134">
        <v>16.22</v>
      </c>
      <c r="AM2079" s="134">
        <v>9.5950000000000006</v>
      </c>
      <c r="AN2079" s="134">
        <v>25.58</v>
      </c>
      <c r="AO2079" s="134">
        <v>4.351</v>
      </c>
      <c r="AP2079" s="134"/>
      <c r="AQ2079" s="134"/>
      <c r="AR2079" s="134"/>
      <c r="AS2079" s="134"/>
      <c r="AT2079" s="133" t="s">
        <v>1764</v>
      </c>
      <c r="AU2079" s="133" t="s">
        <v>1769</v>
      </c>
      <c r="AV2079" s="133" t="s">
        <v>9603</v>
      </c>
      <c r="AW2079" s="133" t="s">
        <v>9630</v>
      </c>
    </row>
    <row r="2080" spans="1:49" x14ac:dyDescent="0.25">
      <c r="A2080" s="80" t="s">
        <v>1779</v>
      </c>
      <c r="B2080" s="80" t="s">
        <v>1780</v>
      </c>
      <c r="C2080" s="80" t="s">
        <v>14928</v>
      </c>
      <c r="D2080" s="80" t="s">
        <v>14929</v>
      </c>
      <c r="E2080" s="80" t="s">
        <v>1781</v>
      </c>
      <c r="F2080" s="80" t="s">
        <v>14930</v>
      </c>
      <c r="G2080" s="80" t="s">
        <v>10250</v>
      </c>
      <c r="H2080" s="80" t="s">
        <v>14931</v>
      </c>
      <c r="I2080" s="80" t="s">
        <v>5375</v>
      </c>
      <c r="K2080" s="80" t="s">
        <v>14410</v>
      </c>
      <c r="L2080" s="80" t="s">
        <v>13700</v>
      </c>
      <c r="M2080" s="80" t="s">
        <v>13701</v>
      </c>
      <c r="N2080" s="80" t="s">
        <v>3372</v>
      </c>
      <c r="O2080" s="80" t="s">
        <v>14411</v>
      </c>
      <c r="P2080" s="80" t="s">
        <v>1</v>
      </c>
      <c r="Q2080" s="80" t="s">
        <v>5375</v>
      </c>
      <c r="R2080" s="80" t="s">
        <v>14460</v>
      </c>
      <c r="S2080" s="80" t="s">
        <v>7064</v>
      </c>
      <c r="T2080" s="80" t="s">
        <v>1758</v>
      </c>
      <c r="U2080" s="110">
        <v>11.6</v>
      </c>
      <c r="V2080" s="110">
        <v>34.799999999999997</v>
      </c>
      <c r="W2080" s="91">
        <v>3.86</v>
      </c>
      <c r="X2080" s="91">
        <v>23.16</v>
      </c>
      <c r="Y2080" s="110" t="s">
        <v>7087</v>
      </c>
      <c r="Z2080" s="110" t="s">
        <v>1</v>
      </c>
      <c r="AB2080" s="133" t="s">
        <v>14789</v>
      </c>
      <c r="AC2080" s="133" t="s">
        <v>14789</v>
      </c>
      <c r="AD2080" s="133" t="s">
        <v>1759</v>
      </c>
      <c r="AE2080" s="79">
        <v>6</v>
      </c>
      <c r="AF2080" s="79" t="s">
        <v>14947</v>
      </c>
      <c r="AG2080" s="134">
        <v>3</v>
      </c>
      <c r="AH2080" s="134">
        <v>8.5</v>
      </c>
      <c r="AI2080" s="134">
        <v>8</v>
      </c>
      <c r="AJ2080" s="134">
        <v>1.19</v>
      </c>
      <c r="AK2080" s="134">
        <v>17.2</v>
      </c>
      <c r="AL2080" s="134">
        <v>8.4499999999999993</v>
      </c>
      <c r="AM2080" s="134">
        <v>10.525</v>
      </c>
      <c r="AN2080" s="134">
        <v>7.81</v>
      </c>
      <c r="AO2080" s="134">
        <v>0.88500000000000001</v>
      </c>
      <c r="AP2080" s="134"/>
      <c r="AQ2080" s="134"/>
      <c r="AR2080" s="134"/>
      <c r="AS2080" s="134"/>
      <c r="AT2080" s="133" t="s">
        <v>1767</v>
      </c>
      <c r="AU2080" s="133" t="s">
        <v>1764</v>
      </c>
      <c r="AV2080" s="133" t="s">
        <v>9601</v>
      </c>
      <c r="AW2080" s="133" t="s">
        <v>9630</v>
      </c>
    </row>
    <row r="2081" spans="1:49" x14ac:dyDescent="0.25">
      <c r="A2081" s="80" t="s">
        <v>1776</v>
      </c>
      <c r="B2081" s="80" t="s">
        <v>1808</v>
      </c>
      <c r="C2081" s="80" t="s">
        <v>10548</v>
      </c>
      <c r="D2081" s="80" t="s">
        <v>10549</v>
      </c>
      <c r="E2081" s="80" t="s">
        <v>1767</v>
      </c>
      <c r="F2081" s="80" t="s">
        <v>10550</v>
      </c>
      <c r="G2081" s="80" t="s">
        <v>9785</v>
      </c>
      <c r="H2081" s="80" t="s">
        <v>10551</v>
      </c>
      <c r="I2081" s="80" t="s">
        <v>5377</v>
      </c>
      <c r="K2081" s="80" t="s">
        <v>13952</v>
      </c>
      <c r="L2081" s="80" t="s">
        <v>13702</v>
      </c>
      <c r="M2081" s="80" t="s">
        <v>13703</v>
      </c>
      <c r="N2081" s="80" t="s">
        <v>14451</v>
      </c>
      <c r="O2081" s="80" t="s">
        <v>3822</v>
      </c>
      <c r="P2081" s="80" t="s">
        <v>1</v>
      </c>
      <c r="Q2081" s="80" t="s">
        <v>5374</v>
      </c>
      <c r="R2081" s="80" t="s">
        <v>14461</v>
      </c>
      <c r="S2081" s="80" t="s">
        <v>1759</v>
      </c>
      <c r="T2081" s="80" t="s">
        <v>1759</v>
      </c>
      <c r="U2081" s="110">
        <v>322</v>
      </c>
      <c r="V2081" s="110">
        <v>161</v>
      </c>
      <c r="W2081" s="91">
        <v>80.5</v>
      </c>
      <c r="X2081" s="91">
        <v>80.5</v>
      </c>
      <c r="Y2081" s="110" t="s">
        <v>7087</v>
      </c>
      <c r="Z2081" s="110" t="s">
        <v>1</v>
      </c>
      <c r="AB2081" s="133" t="s">
        <v>14790</v>
      </c>
      <c r="AC2081" s="133" t="s">
        <v>14790</v>
      </c>
      <c r="AD2081" s="133" t="s">
        <v>1759</v>
      </c>
      <c r="AE2081" s="79">
        <v>1</v>
      </c>
      <c r="AF2081" s="79" t="s">
        <v>15798</v>
      </c>
      <c r="AG2081" s="134"/>
      <c r="AH2081" s="134"/>
      <c r="AI2081" s="134"/>
      <c r="AJ2081" s="134"/>
      <c r="AK2081" s="134">
        <v>24.562999999999999</v>
      </c>
      <c r="AL2081" s="134">
        <v>15.563000000000001</v>
      </c>
      <c r="AM2081" s="134">
        <v>9.625</v>
      </c>
      <c r="AN2081" s="134">
        <v>9.6</v>
      </c>
      <c r="AO2081" s="134">
        <v>2.129</v>
      </c>
      <c r="AP2081" s="134"/>
      <c r="AQ2081" s="134"/>
      <c r="AR2081" s="134"/>
      <c r="AS2081" s="134"/>
      <c r="AT2081" s="133" t="s">
        <v>7065</v>
      </c>
      <c r="AU2081" s="133" t="s">
        <v>7065</v>
      </c>
      <c r="AV2081" s="133" t="s">
        <v>9603</v>
      </c>
      <c r="AW2081" s="133" t="s">
        <v>9630</v>
      </c>
    </row>
    <row r="2082" spans="1:49" x14ac:dyDescent="0.25">
      <c r="A2082" s="80" t="s">
        <v>1776</v>
      </c>
      <c r="B2082" s="80" t="s">
        <v>1808</v>
      </c>
      <c r="C2082" s="80" t="s">
        <v>10557</v>
      </c>
      <c r="D2082" s="80" t="s">
        <v>10558</v>
      </c>
      <c r="E2082" s="80" t="s">
        <v>1767</v>
      </c>
      <c r="F2082" s="80" t="s">
        <v>9743</v>
      </c>
      <c r="G2082" s="80" t="s">
        <v>9744</v>
      </c>
      <c r="H2082" s="80" t="s">
        <v>9732</v>
      </c>
      <c r="I2082" s="80" t="s">
        <v>5377</v>
      </c>
      <c r="K2082" s="80" t="s">
        <v>13952</v>
      </c>
      <c r="L2082" s="80" t="s">
        <v>13704</v>
      </c>
      <c r="M2082" s="80" t="s">
        <v>13705</v>
      </c>
      <c r="N2082" s="80" t="s">
        <v>14451</v>
      </c>
      <c r="O2082" s="80" t="s">
        <v>3537</v>
      </c>
      <c r="P2082" s="80" t="s">
        <v>1</v>
      </c>
      <c r="Q2082" s="80" t="s">
        <v>5374</v>
      </c>
      <c r="R2082" s="80" t="s">
        <v>14462</v>
      </c>
      <c r="S2082" s="80" t="s">
        <v>1765</v>
      </c>
      <c r="T2082" s="80" t="s">
        <v>1757</v>
      </c>
      <c r="U2082" s="110">
        <v>5.05</v>
      </c>
      <c r="V2082" s="110">
        <v>30.3</v>
      </c>
      <c r="W2082" s="91">
        <v>1.2625</v>
      </c>
      <c r="X2082" s="91">
        <v>15.15</v>
      </c>
      <c r="Y2082" s="110" t="s">
        <v>7087</v>
      </c>
      <c r="Z2082" s="110" t="s">
        <v>1</v>
      </c>
      <c r="AB2082" s="133" t="s">
        <v>14791</v>
      </c>
      <c r="AC2082" s="133" t="s">
        <v>14791</v>
      </c>
      <c r="AD2082" s="133" t="s">
        <v>1759</v>
      </c>
      <c r="AE2082" s="79">
        <v>12</v>
      </c>
      <c r="AF2082" s="79" t="s">
        <v>11127</v>
      </c>
      <c r="AG2082" s="134">
        <v>0.625</v>
      </c>
      <c r="AH2082" s="134">
        <v>5</v>
      </c>
      <c r="AI2082" s="134">
        <v>5</v>
      </c>
      <c r="AJ2082" s="134">
        <v>0.09</v>
      </c>
      <c r="AK2082" s="134">
        <v>10.125</v>
      </c>
      <c r="AL2082" s="134">
        <v>5.375</v>
      </c>
      <c r="AM2082" s="134">
        <v>5.5</v>
      </c>
      <c r="AN2082" s="134">
        <v>1.25</v>
      </c>
      <c r="AO2082" s="134">
        <v>0.17299999999999999</v>
      </c>
      <c r="AP2082" s="134">
        <v>5.5E-2</v>
      </c>
      <c r="AQ2082" s="134">
        <v>10</v>
      </c>
      <c r="AR2082" s="134">
        <v>10</v>
      </c>
      <c r="AS2082" s="134">
        <v>6.0000000000000001E-3</v>
      </c>
      <c r="AT2082" s="133" t="s">
        <v>1768</v>
      </c>
      <c r="AU2082" s="133" t="s">
        <v>1760</v>
      </c>
      <c r="AV2082" s="133" t="s">
        <v>9601</v>
      </c>
      <c r="AW2082" s="133" t="s">
        <v>9630</v>
      </c>
    </row>
    <row r="2083" spans="1:49" x14ac:dyDescent="0.25">
      <c r="A2083" s="80" t="s">
        <v>1776</v>
      </c>
      <c r="B2083" s="80" t="s">
        <v>1808</v>
      </c>
      <c r="C2083" s="80" t="s">
        <v>10557</v>
      </c>
      <c r="D2083" s="80" t="s">
        <v>10558</v>
      </c>
      <c r="E2083" s="80" t="s">
        <v>1767</v>
      </c>
      <c r="F2083" s="80" t="s">
        <v>9743</v>
      </c>
      <c r="G2083" s="80" t="s">
        <v>9744</v>
      </c>
      <c r="H2083" s="80" t="s">
        <v>9732</v>
      </c>
      <c r="I2083" s="80" t="s">
        <v>5377</v>
      </c>
      <c r="K2083" s="80" t="s">
        <v>13952</v>
      </c>
      <c r="L2083" s="80" t="s">
        <v>13706</v>
      </c>
      <c r="M2083" s="80" t="s">
        <v>13707</v>
      </c>
      <c r="N2083" s="80" t="s">
        <v>14451</v>
      </c>
      <c r="O2083" s="80" t="s">
        <v>3537</v>
      </c>
      <c r="P2083" s="80" t="s">
        <v>1</v>
      </c>
      <c r="Q2083" s="80" t="s">
        <v>5374</v>
      </c>
      <c r="R2083" s="80" t="s">
        <v>14463</v>
      </c>
      <c r="S2083" s="80" t="s">
        <v>1765</v>
      </c>
      <c r="T2083" s="80" t="s">
        <v>1757</v>
      </c>
      <c r="U2083" s="110">
        <v>5.05</v>
      </c>
      <c r="V2083" s="110">
        <v>30.3</v>
      </c>
      <c r="W2083" s="91">
        <v>1.2625</v>
      </c>
      <c r="X2083" s="91">
        <v>15.15</v>
      </c>
      <c r="Y2083" s="110" t="s">
        <v>7087</v>
      </c>
      <c r="Z2083" s="110" t="s">
        <v>1</v>
      </c>
      <c r="AB2083" s="133" t="s">
        <v>14792</v>
      </c>
      <c r="AC2083" s="133" t="s">
        <v>14792</v>
      </c>
      <c r="AD2083" s="133" t="s">
        <v>1759</v>
      </c>
      <c r="AE2083" s="79">
        <v>12</v>
      </c>
      <c r="AF2083" s="79" t="s">
        <v>11127</v>
      </c>
      <c r="AG2083" s="134">
        <v>0.625</v>
      </c>
      <c r="AH2083" s="134">
        <v>5</v>
      </c>
      <c r="AI2083" s="134">
        <v>5</v>
      </c>
      <c r="AJ2083" s="134">
        <v>0.09</v>
      </c>
      <c r="AK2083" s="134">
        <v>10.125</v>
      </c>
      <c r="AL2083" s="134">
        <v>5.375</v>
      </c>
      <c r="AM2083" s="134">
        <v>5.5</v>
      </c>
      <c r="AN2083" s="134">
        <v>1.25</v>
      </c>
      <c r="AO2083" s="134">
        <v>0.17299999999999999</v>
      </c>
      <c r="AP2083" s="134">
        <v>5.5E-2</v>
      </c>
      <c r="AQ2083" s="134">
        <v>10</v>
      </c>
      <c r="AR2083" s="134">
        <v>10</v>
      </c>
      <c r="AS2083" s="134">
        <v>6.0000000000000001E-3</v>
      </c>
      <c r="AT2083" s="133" t="s">
        <v>1768</v>
      </c>
      <c r="AU2083" s="133" t="s">
        <v>1760</v>
      </c>
      <c r="AV2083" s="133" t="s">
        <v>9601</v>
      </c>
      <c r="AW2083" s="133" t="s">
        <v>9630</v>
      </c>
    </row>
    <row r="2084" spans="1:49" x14ac:dyDescent="0.25">
      <c r="A2084" s="80" t="s">
        <v>1776</v>
      </c>
      <c r="B2084" s="80" t="s">
        <v>1808</v>
      </c>
      <c r="C2084" s="80" t="s">
        <v>10557</v>
      </c>
      <c r="D2084" s="80" t="s">
        <v>10558</v>
      </c>
      <c r="E2084" s="80" t="s">
        <v>1767</v>
      </c>
      <c r="F2084" s="80" t="s">
        <v>9743</v>
      </c>
      <c r="G2084" s="80" t="s">
        <v>9744</v>
      </c>
      <c r="H2084" s="80" t="s">
        <v>9732</v>
      </c>
      <c r="I2084" s="80" t="s">
        <v>5377</v>
      </c>
      <c r="K2084" s="80" t="s">
        <v>13952</v>
      </c>
      <c r="L2084" s="80" t="s">
        <v>13708</v>
      </c>
      <c r="M2084" s="80" t="s">
        <v>13709</v>
      </c>
      <c r="N2084" s="80" t="s">
        <v>14451</v>
      </c>
      <c r="O2084" s="80" t="s">
        <v>3537</v>
      </c>
      <c r="P2084" s="80" t="s">
        <v>1</v>
      </c>
      <c r="Q2084" s="80" t="s">
        <v>5374</v>
      </c>
      <c r="R2084" s="80" t="s">
        <v>14464</v>
      </c>
      <c r="S2084" s="80" t="s">
        <v>1765</v>
      </c>
      <c r="T2084" s="80" t="s">
        <v>1757</v>
      </c>
      <c r="U2084" s="110">
        <v>5.05</v>
      </c>
      <c r="V2084" s="110">
        <v>30.3</v>
      </c>
      <c r="W2084" s="91">
        <v>1.2625</v>
      </c>
      <c r="X2084" s="91">
        <v>15.15</v>
      </c>
      <c r="Y2084" s="110" t="s">
        <v>7087</v>
      </c>
      <c r="Z2084" s="110" t="s">
        <v>1</v>
      </c>
      <c r="AB2084" s="133" t="s">
        <v>14793</v>
      </c>
      <c r="AC2084" s="133" t="s">
        <v>14793</v>
      </c>
      <c r="AD2084" s="133" t="s">
        <v>1759</v>
      </c>
      <c r="AE2084" s="79">
        <v>12</v>
      </c>
      <c r="AF2084" s="79" t="s">
        <v>11127</v>
      </c>
      <c r="AG2084" s="134">
        <v>0.625</v>
      </c>
      <c r="AH2084" s="134">
        <v>5</v>
      </c>
      <c r="AI2084" s="134">
        <v>5</v>
      </c>
      <c r="AJ2084" s="134">
        <v>0.09</v>
      </c>
      <c r="AK2084" s="134">
        <v>10.125</v>
      </c>
      <c r="AL2084" s="134">
        <v>5.375</v>
      </c>
      <c r="AM2084" s="134">
        <v>5.5</v>
      </c>
      <c r="AN2084" s="134">
        <v>1.25</v>
      </c>
      <c r="AO2084" s="134">
        <v>0.17299999999999999</v>
      </c>
      <c r="AP2084" s="134">
        <v>5.5E-2</v>
      </c>
      <c r="AQ2084" s="134">
        <v>10</v>
      </c>
      <c r="AR2084" s="134">
        <v>10</v>
      </c>
      <c r="AS2084" s="134">
        <v>6.0000000000000001E-3</v>
      </c>
      <c r="AT2084" s="133" t="s">
        <v>1768</v>
      </c>
      <c r="AU2084" s="133" t="s">
        <v>1760</v>
      </c>
      <c r="AV2084" s="133" t="s">
        <v>9601</v>
      </c>
      <c r="AW2084" s="133" t="s">
        <v>9630</v>
      </c>
    </row>
    <row r="2085" spans="1:49" x14ac:dyDescent="0.25">
      <c r="A2085" s="80" t="s">
        <v>1776</v>
      </c>
      <c r="B2085" s="80" t="s">
        <v>1808</v>
      </c>
      <c r="C2085" s="80" t="s">
        <v>10557</v>
      </c>
      <c r="D2085" s="80" t="s">
        <v>10558</v>
      </c>
      <c r="E2085" s="80" t="s">
        <v>1767</v>
      </c>
      <c r="F2085" s="80" t="s">
        <v>9743</v>
      </c>
      <c r="G2085" s="80" t="s">
        <v>9744</v>
      </c>
      <c r="H2085" s="80" t="s">
        <v>9732</v>
      </c>
      <c r="I2085" s="80" t="s">
        <v>5377</v>
      </c>
      <c r="K2085" s="80" t="s">
        <v>13952</v>
      </c>
      <c r="L2085" s="80" t="s">
        <v>13710</v>
      </c>
      <c r="M2085" s="80" t="s">
        <v>13711</v>
      </c>
      <c r="N2085" s="80" t="s">
        <v>14451</v>
      </c>
      <c r="O2085" s="80" t="s">
        <v>3537</v>
      </c>
      <c r="P2085" s="80" t="s">
        <v>1</v>
      </c>
      <c r="Q2085" s="80" t="s">
        <v>5374</v>
      </c>
      <c r="R2085" s="80" t="s">
        <v>14465</v>
      </c>
      <c r="S2085" s="80" t="s">
        <v>1765</v>
      </c>
      <c r="T2085" s="80" t="s">
        <v>1757</v>
      </c>
      <c r="U2085" s="110">
        <v>5.05</v>
      </c>
      <c r="V2085" s="110">
        <v>30.3</v>
      </c>
      <c r="W2085" s="91">
        <v>1.2625</v>
      </c>
      <c r="X2085" s="91">
        <v>15.15</v>
      </c>
      <c r="Y2085" s="110" t="s">
        <v>7087</v>
      </c>
      <c r="Z2085" s="110" t="s">
        <v>1</v>
      </c>
      <c r="AB2085" s="133" t="s">
        <v>14794</v>
      </c>
      <c r="AC2085" s="133" t="s">
        <v>14794</v>
      </c>
      <c r="AD2085" s="133" t="s">
        <v>1759</v>
      </c>
      <c r="AE2085" s="79">
        <v>12</v>
      </c>
      <c r="AF2085" s="79" t="s">
        <v>11127</v>
      </c>
      <c r="AG2085" s="134">
        <v>0.625</v>
      </c>
      <c r="AH2085" s="134">
        <v>5</v>
      </c>
      <c r="AI2085" s="134">
        <v>5</v>
      </c>
      <c r="AJ2085" s="134">
        <v>0.09</v>
      </c>
      <c r="AK2085" s="134">
        <v>10.125</v>
      </c>
      <c r="AL2085" s="134">
        <v>5.375</v>
      </c>
      <c r="AM2085" s="134">
        <v>5.5</v>
      </c>
      <c r="AN2085" s="134">
        <v>1.25</v>
      </c>
      <c r="AO2085" s="134">
        <v>0.17299999999999999</v>
      </c>
      <c r="AP2085" s="134">
        <v>5.5E-2</v>
      </c>
      <c r="AQ2085" s="134">
        <v>10</v>
      </c>
      <c r="AR2085" s="134">
        <v>10</v>
      </c>
      <c r="AS2085" s="134">
        <v>6.0000000000000001E-3</v>
      </c>
      <c r="AT2085" s="133" t="s">
        <v>1768</v>
      </c>
      <c r="AU2085" s="133" t="s">
        <v>1760</v>
      </c>
      <c r="AV2085" s="133" t="s">
        <v>9601</v>
      </c>
      <c r="AW2085" s="133" t="s">
        <v>9630</v>
      </c>
    </row>
    <row r="2086" spans="1:49" x14ac:dyDescent="0.25">
      <c r="A2086" s="80" t="s">
        <v>1776</v>
      </c>
      <c r="B2086" s="80" t="s">
        <v>1808</v>
      </c>
      <c r="C2086" s="80" t="s">
        <v>10211</v>
      </c>
      <c r="D2086" s="80" t="s">
        <v>10212</v>
      </c>
      <c r="E2086" s="80" t="s">
        <v>1767</v>
      </c>
      <c r="F2086" s="80" t="s">
        <v>9731</v>
      </c>
      <c r="G2086" s="80" t="s">
        <v>9668</v>
      </c>
      <c r="H2086" s="80" t="s">
        <v>9732</v>
      </c>
      <c r="I2086" s="80" t="s">
        <v>5377</v>
      </c>
      <c r="K2086" s="80" t="s">
        <v>13952</v>
      </c>
      <c r="L2086" s="80" t="s">
        <v>13712</v>
      </c>
      <c r="M2086" s="80" t="s">
        <v>13713</v>
      </c>
      <c r="N2086" s="80" t="s">
        <v>14451</v>
      </c>
      <c r="O2086" s="80" t="s">
        <v>3547</v>
      </c>
      <c r="P2086" s="80" t="s">
        <v>1</v>
      </c>
      <c r="Q2086" s="80" t="s">
        <v>5374</v>
      </c>
      <c r="R2086" s="80" t="s">
        <v>14466</v>
      </c>
      <c r="S2086" s="80" t="s">
        <v>1765</v>
      </c>
      <c r="T2086" s="80" t="s">
        <v>1757</v>
      </c>
      <c r="U2086" s="110">
        <v>6.2</v>
      </c>
      <c r="V2086" s="110">
        <v>37.200000000000003</v>
      </c>
      <c r="W2086" s="91">
        <v>1.55</v>
      </c>
      <c r="X2086" s="91">
        <v>18.600000000000001</v>
      </c>
      <c r="Y2086" s="110" t="s">
        <v>7087</v>
      </c>
      <c r="Z2086" s="110" t="s">
        <v>1</v>
      </c>
      <c r="AB2086" s="133" t="s">
        <v>14795</v>
      </c>
      <c r="AC2086" s="133" t="s">
        <v>14795</v>
      </c>
      <c r="AD2086" s="133" t="s">
        <v>1759</v>
      </c>
      <c r="AE2086" s="79">
        <v>12</v>
      </c>
      <c r="AF2086" s="79" t="s">
        <v>11113</v>
      </c>
      <c r="AG2086" s="134">
        <v>0.625</v>
      </c>
      <c r="AH2086" s="134">
        <v>6.5</v>
      </c>
      <c r="AI2086" s="134">
        <v>6.5</v>
      </c>
      <c r="AJ2086" s="134">
        <v>0.13900000000000001</v>
      </c>
      <c r="AK2086" s="134">
        <v>10.845000000000001</v>
      </c>
      <c r="AL2086" s="134">
        <v>6.8449999999999998</v>
      </c>
      <c r="AM2086" s="134">
        <v>6.8150000000000004</v>
      </c>
      <c r="AN2086" s="134">
        <v>1.9610000000000001</v>
      </c>
      <c r="AO2086" s="134">
        <v>0.29299999999999998</v>
      </c>
      <c r="AP2086" s="134">
        <v>5.5E-2</v>
      </c>
      <c r="AQ2086" s="134">
        <v>12.875</v>
      </c>
      <c r="AR2086" s="134">
        <v>12.75</v>
      </c>
      <c r="AS2086" s="134">
        <v>8.9999999999999993E-3</v>
      </c>
      <c r="AT2086" s="133" t="s">
        <v>1761</v>
      </c>
      <c r="AU2086" s="133" t="s">
        <v>7077</v>
      </c>
      <c r="AV2086" s="133" t="s">
        <v>9601</v>
      </c>
      <c r="AW2086" s="133" t="s">
        <v>9630</v>
      </c>
    </row>
    <row r="2087" spans="1:49" x14ac:dyDescent="0.25">
      <c r="A2087" s="80" t="s">
        <v>1776</v>
      </c>
      <c r="B2087" s="80" t="s">
        <v>1808</v>
      </c>
      <c r="C2087" s="80" t="s">
        <v>10213</v>
      </c>
      <c r="D2087" s="80" t="s">
        <v>10214</v>
      </c>
      <c r="E2087" s="80" t="s">
        <v>1767</v>
      </c>
      <c r="F2087" s="80" t="s">
        <v>9694</v>
      </c>
      <c r="G2087" s="80" t="s">
        <v>9695</v>
      </c>
      <c r="H2087" s="80" t="s">
        <v>9696</v>
      </c>
      <c r="I2087" s="80" t="s">
        <v>5377</v>
      </c>
      <c r="K2087" s="80" t="s">
        <v>13952</v>
      </c>
      <c r="L2087" s="80" t="s">
        <v>13714</v>
      </c>
      <c r="M2087" s="80" t="s">
        <v>13715</v>
      </c>
      <c r="N2087" s="80" t="s">
        <v>14451</v>
      </c>
      <c r="O2087" s="80" t="s">
        <v>3527</v>
      </c>
      <c r="P2087" s="80" t="s">
        <v>1</v>
      </c>
      <c r="Q2087" s="80" t="s">
        <v>5374</v>
      </c>
      <c r="R2087" s="80" t="s">
        <v>14467</v>
      </c>
      <c r="S2087" s="80" t="s">
        <v>1760</v>
      </c>
      <c r="T2087" s="80" t="s">
        <v>1757</v>
      </c>
      <c r="U2087" s="110">
        <v>5</v>
      </c>
      <c r="V2087" s="110">
        <v>30</v>
      </c>
      <c r="W2087" s="91">
        <v>1.25</v>
      </c>
      <c r="X2087" s="91">
        <v>15</v>
      </c>
      <c r="Y2087" s="110" t="s">
        <v>7087</v>
      </c>
      <c r="Z2087" s="110" t="s">
        <v>1</v>
      </c>
      <c r="AB2087" s="133" t="s">
        <v>14796</v>
      </c>
      <c r="AC2087" s="133" t="s">
        <v>14796</v>
      </c>
      <c r="AD2087" s="133" t="s">
        <v>1759</v>
      </c>
      <c r="AE2087" s="79">
        <v>12</v>
      </c>
      <c r="AF2087" s="79" t="s">
        <v>11091</v>
      </c>
      <c r="AG2087" s="134">
        <v>0.625</v>
      </c>
      <c r="AH2087" s="134">
        <v>6.875</v>
      </c>
      <c r="AI2087" s="134">
        <v>6.875</v>
      </c>
      <c r="AJ2087" s="134">
        <v>0.13100000000000001</v>
      </c>
      <c r="AK2087" s="134">
        <v>7.22</v>
      </c>
      <c r="AL2087" s="134">
        <v>6.8449999999999998</v>
      </c>
      <c r="AM2087" s="134">
        <v>7.44</v>
      </c>
      <c r="AN2087" s="134">
        <v>1.782</v>
      </c>
      <c r="AO2087" s="134">
        <v>0.21299999999999999</v>
      </c>
      <c r="AP2087" s="134">
        <v>0.5</v>
      </c>
      <c r="AQ2087" s="134">
        <v>6.875</v>
      </c>
      <c r="AR2087" s="134">
        <v>6.875</v>
      </c>
      <c r="AS2087" s="134">
        <v>1.6E-2</v>
      </c>
      <c r="AT2087" s="133" t="s">
        <v>9573</v>
      </c>
      <c r="AU2087" s="133" t="s">
        <v>1758</v>
      </c>
      <c r="AV2087" s="133" t="s">
        <v>9603</v>
      </c>
      <c r="AW2087" s="133" t="s">
        <v>9630</v>
      </c>
    </row>
    <row r="2088" spans="1:49" x14ac:dyDescent="0.25">
      <c r="A2088" s="80" t="s">
        <v>1776</v>
      </c>
      <c r="B2088" s="80" t="s">
        <v>1808</v>
      </c>
      <c r="C2088" s="80" t="s">
        <v>10213</v>
      </c>
      <c r="D2088" s="80" t="s">
        <v>10214</v>
      </c>
      <c r="E2088" s="80" t="s">
        <v>1767</v>
      </c>
      <c r="F2088" s="80" t="s">
        <v>9694</v>
      </c>
      <c r="G2088" s="80" t="s">
        <v>9695</v>
      </c>
      <c r="H2088" s="80" t="s">
        <v>9696</v>
      </c>
      <c r="I2088" s="80" t="s">
        <v>5377</v>
      </c>
      <c r="K2088" s="80" t="s">
        <v>13952</v>
      </c>
      <c r="L2088" s="80" t="s">
        <v>13716</v>
      </c>
      <c r="M2088" s="80" t="s">
        <v>13717</v>
      </c>
      <c r="N2088" s="80" t="s">
        <v>14451</v>
      </c>
      <c r="O2088" s="80" t="s">
        <v>3527</v>
      </c>
      <c r="P2088" s="80" t="s">
        <v>1</v>
      </c>
      <c r="Q2088" s="80" t="s">
        <v>5374</v>
      </c>
      <c r="R2088" s="80" t="s">
        <v>14468</v>
      </c>
      <c r="S2088" s="80" t="s">
        <v>1760</v>
      </c>
      <c r="T2088" s="80" t="s">
        <v>1757</v>
      </c>
      <c r="U2088" s="110">
        <v>5</v>
      </c>
      <c r="V2088" s="110">
        <v>30</v>
      </c>
      <c r="W2088" s="91">
        <v>1.25</v>
      </c>
      <c r="X2088" s="91">
        <v>15</v>
      </c>
      <c r="Y2088" s="110" t="s">
        <v>7087</v>
      </c>
      <c r="Z2088" s="110" t="s">
        <v>1</v>
      </c>
      <c r="AB2088" s="133" t="s">
        <v>14797</v>
      </c>
      <c r="AC2088" s="133" t="s">
        <v>14797</v>
      </c>
      <c r="AD2088" s="133" t="s">
        <v>1759</v>
      </c>
      <c r="AE2088" s="79">
        <v>12</v>
      </c>
      <c r="AF2088" s="79" t="s">
        <v>11091</v>
      </c>
      <c r="AG2088" s="134">
        <v>0.625</v>
      </c>
      <c r="AH2088" s="134">
        <v>6.875</v>
      </c>
      <c r="AI2088" s="134">
        <v>6.875</v>
      </c>
      <c r="AJ2088" s="134">
        <v>0.13100000000000001</v>
      </c>
      <c r="AK2088" s="134">
        <v>7.22</v>
      </c>
      <c r="AL2088" s="134">
        <v>6.8449999999999998</v>
      </c>
      <c r="AM2088" s="134">
        <v>7.44</v>
      </c>
      <c r="AN2088" s="134">
        <v>1.782</v>
      </c>
      <c r="AO2088" s="134">
        <v>0.21299999999999999</v>
      </c>
      <c r="AP2088" s="134">
        <v>0.5</v>
      </c>
      <c r="AQ2088" s="134">
        <v>6.875</v>
      </c>
      <c r="AR2088" s="134">
        <v>6.875</v>
      </c>
      <c r="AS2088" s="134">
        <v>1.6E-2</v>
      </c>
      <c r="AT2088" s="133" t="s">
        <v>9573</v>
      </c>
      <c r="AU2088" s="133" t="s">
        <v>1758</v>
      </c>
      <c r="AV2088" s="133" t="s">
        <v>9603</v>
      </c>
      <c r="AW2088" s="133" t="s">
        <v>9630</v>
      </c>
    </row>
    <row r="2089" spans="1:49" x14ac:dyDescent="0.25">
      <c r="A2089" s="80" t="s">
        <v>1776</v>
      </c>
      <c r="B2089" s="80" t="s">
        <v>1808</v>
      </c>
      <c r="C2089" s="80" t="s">
        <v>10578</v>
      </c>
      <c r="D2089" s="80" t="s">
        <v>10579</v>
      </c>
      <c r="E2089" s="80" t="s">
        <v>1767</v>
      </c>
      <c r="F2089" s="80" t="s">
        <v>9920</v>
      </c>
      <c r="G2089" s="80" t="s">
        <v>9677</v>
      </c>
      <c r="H2089" s="80" t="s">
        <v>9921</v>
      </c>
      <c r="I2089" s="80" t="s">
        <v>5377</v>
      </c>
      <c r="K2089" s="80" t="s">
        <v>13952</v>
      </c>
      <c r="L2089" s="80" t="s">
        <v>13718</v>
      </c>
      <c r="M2089" s="80" t="s">
        <v>13719</v>
      </c>
      <c r="N2089" s="80" t="s">
        <v>14451</v>
      </c>
      <c r="O2089" s="80" t="s">
        <v>3523</v>
      </c>
      <c r="P2089" s="80" t="s">
        <v>1</v>
      </c>
      <c r="Q2089" s="80" t="s">
        <v>5374</v>
      </c>
      <c r="R2089" s="80" t="s">
        <v>14469</v>
      </c>
      <c r="S2089" s="80" t="s">
        <v>1760</v>
      </c>
      <c r="T2089" s="80" t="s">
        <v>1757</v>
      </c>
      <c r="U2089" s="110">
        <v>6.2</v>
      </c>
      <c r="V2089" s="110">
        <v>37.200000000000003</v>
      </c>
      <c r="W2089" s="91">
        <v>1.55</v>
      </c>
      <c r="X2089" s="91">
        <v>18.600000000000001</v>
      </c>
      <c r="Y2089" s="110" t="s">
        <v>7087</v>
      </c>
      <c r="Z2089" s="110" t="s">
        <v>1</v>
      </c>
      <c r="AB2089" s="133" t="s">
        <v>14798</v>
      </c>
      <c r="AC2089" s="133" t="s">
        <v>14798</v>
      </c>
      <c r="AD2089" s="133" t="s">
        <v>1759</v>
      </c>
      <c r="AE2089" s="79">
        <v>12</v>
      </c>
      <c r="AF2089" s="79" t="s">
        <v>11145</v>
      </c>
      <c r="AG2089" s="134">
        <v>0.75</v>
      </c>
      <c r="AH2089" s="134">
        <v>8.875</v>
      </c>
      <c r="AI2089" s="134">
        <v>8.875</v>
      </c>
      <c r="AJ2089" s="134">
        <v>0.22500000000000001</v>
      </c>
      <c r="AK2089" s="134">
        <v>9.2200000000000006</v>
      </c>
      <c r="AL2089" s="134">
        <v>7.97</v>
      </c>
      <c r="AM2089" s="134">
        <v>9.44</v>
      </c>
      <c r="AN2089" s="134">
        <v>3.1</v>
      </c>
      <c r="AO2089" s="134">
        <v>0.40100000000000002</v>
      </c>
      <c r="AP2089" s="134">
        <v>0.5</v>
      </c>
      <c r="AQ2089" s="134">
        <v>8.75</v>
      </c>
      <c r="AR2089" s="134">
        <v>8.75</v>
      </c>
      <c r="AS2089" s="134">
        <v>0.03</v>
      </c>
      <c r="AT2089" s="133" t="s">
        <v>1761</v>
      </c>
      <c r="AU2089" s="133" t="s">
        <v>7065</v>
      </c>
      <c r="AV2089" s="133" t="s">
        <v>9603</v>
      </c>
      <c r="AW2089" s="133" t="s">
        <v>9630</v>
      </c>
    </row>
    <row r="2090" spans="1:49" x14ac:dyDescent="0.25">
      <c r="A2090" s="80" t="s">
        <v>1776</v>
      </c>
      <c r="B2090" s="80" t="s">
        <v>1808</v>
      </c>
      <c r="C2090" s="80" t="s">
        <v>9697</v>
      </c>
      <c r="D2090" s="80" t="s">
        <v>9698</v>
      </c>
      <c r="E2090" s="80" t="s">
        <v>1767</v>
      </c>
      <c r="F2090" s="80" t="s">
        <v>9699</v>
      </c>
      <c r="G2090" s="80" t="s">
        <v>9700</v>
      </c>
      <c r="H2090" s="80" t="s">
        <v>9701</v>
      </c>
      <c r="I2090" s="80" t="s">
        <v>5377</v>
      </c>
      <c r="K2090" s="80" t="s">
        <v>13952</v>
      </c>
      <c r="L2090" s="80" t="s">
        <v>13720</v>
      </c>
      <c r="M2090" s="80" t="s">
        <v>13721</v>
      </c>
      <c r="N2090" s="80" t="s">
        <v>14451</v>
      </c>
      <c r="O2090" s="80" t="s">
        <v>3860</v>
      </c>
      <c r="P2090" s="80" t="s">
        <v>1</v>
      </c>
      <c r="Q2090" s="80" t="s">
        <v>5374</v>
      </c>
      <c r="R2090" s="80" t="s">
        <v>14470</v>
      </c>
      <c r="S2090" s="80" t="s">
        <v>1759</v>
      </c>
      <c r="T2090" s="80" t="s">
        <v>1757</v>
      </c>
      <c r="U2090" s="110">
        <v>9.6</v>
      </c>
      <c r="V2090" s="110">
        <v>57.6</v>
      </c>
      <c r="W2090" s="91">
        <v>2.4</v>
      </c>
      <c r="X2090" s="91">
        <v>28.8</v>
      </c>
      <c r="Y2090" s="110" t="s">
        <v>7087</v>
      </c>
      <c r="Z2090" s="110" t="s">
        <v>1</v>
      </c>
      <c r="AB2090" s="133" t="s">
        <v>14799</v>
      </c>
      <c r="AC2090" s="133" t="s">
        <v>14799</v>
      </c>
      <c r="AD2090" s="133" t="s">
        <v>1759</v>
      </c>
      <c r="AE2090" s="79">
        <v>12</v>
      </c>
      <c r="AF2090" s="79" t="s">
        <v>11152</v>
      </c>
      <c r="AG2090" s="134">
        <v>0.875</v>
      </c>
      <c r="AH2090" s="134">
        <v>7.5</v>
      </c>
      <c r="AI2090" s="134">
        <v>14.5</v>
      </c>
      <c r="AJ2090" s="134">
        <v>0.215</v>
      </c>
      <c r="AK2090" s="134">
        <v>14.824999999999999</v>
      </c>
      <c r="AL2090" s="134">
        <v>8.4499999999999993</v>
      </c>
      <c r="AM2090" s="134">
        <v>9.0250000000000004</v>
      </c>
      <c r="AN2090" s="134">
        <v>3.17</v>
      </c>
      <c r="AO2090" s="134">
        <v>0.65400000000000003</v>
      </c>
      <c r="AP2090" s="134">
        <v>0.1</v>
      </c>
      <c r="AQ2090" s="134">
        <v>54</v>
      </c>
      <c r="AR2090" s="134">
        <v>96</v>
      </c>
      <c r="AS2090" s="134"/>
      <c r="AT2090" s="133" t="s">
        <v>7070</v>
      </c>
      <c r="AU2090" s="133" t="s">
        <v>7065</v>
      </c>
      <c r="AV2090" s="133" t="s">
        <v>9601</v>
      </c>
      <c r="AW2090" s="133" t="s">
        <v>9630</v>
      </c>
    </row>
    <row r="2091" spans="1:49" x14ac:dyDescent="0.25">
      <c r="A2091" s="80" t="s">
        <v>1776</v>
      </c>
      <c r="B2091" s="80" t="s">
        <v>1808</v>
      </c>
      <c r="C2091" s="80" t="s">
        <v>10586</v>
      </c>
      <c r="D2091" s="80" t="s">
        <v>10587</v>
      </c>
      <c r="E2091" s="80" t="s">
        <v>1811</v>
      </c>
      <c r="F2091" s="80" t="s">
        <v>10588</v>
      </c>
      <c r="G2091" s="80" t="s">
        <v>9785</v>
      </c>
      <c r="H2091" s="80" t="s">
        <v>10589</v>
      </c>
      <c r="I2091" s="80" t="s">
        <v>5376</v>
      </c>
      <c r="K2091" s="80" t="s">
        <v>13952</v>
      </c>
      <c r="L2091" s="80" t="s">
        <v>13722</v>
      </c>
      <c r="M2091" s="80" t="s">
        <v>12619</v>
      </c>
      <c r="N2091" s="80" t="s">
        <v>3412</v>
      </c>
      <c r="O2091" s="80" t="s">
        <v>3825</v>
      </c>
      <c r="P2091" s="80" t="s">
        <v>1</v>
      </c>
      <c r="Q2091" s="80" t="s">
        <v>5374</v>
      </c>
      <c r="R2091" s="80" t="s">
        <v>14471</v>
      </c>
      <c r="S2091" s="80" t="s">
        <v>1759</v>
      </c>
      <c r="T2091" s="80" t="s">
        <v>1759</v>
      </c>
      <c r="U2091" s="110">
        <v>427.2</v>
      </c>
      <c r="V2091" s="110">
        <v>213.6</v>
      </c>
      <c r="W2091" s="91">
        <v>160.19999999999999</v>
      </c>
      <c r="X2091" s="91">
        <v>160.19999999999999</v>
      </c>
      <c r="Y2091" s="110" t="s">
        <v>7087</v>
      </c>
      <c r="Z2091" s="110" t="s">
        <v>1</v>
      </c>
      <c r="AB2091" s="133" t="s">
        <v>14800</v>
      </c>
      <c r="AC2091" s="133" t="s">
        <v>14800</v>
      </c>
      <c r="AD2091" s="133" t="s">
        <v>1759</v>
      </c>
      <c r="AE2091" s="79">
        <v>1</v>
      </c>
      <c r="AF2091" s="79" t="s">
        <v>15798</v>
      </c>
      <c r="AG2091" s="134"/>
      <c r="AH2091" s="134"/>
      <c r="AI2091" s="134"/>
      <c r="AJ2091" s="134"/>
      <c r="AK2091" s="134">
        <v>40.875</v>
      </c>
      <c r="AL2091" s="134">
        <v>15.5</v>
      </c>
      <c r="AM2091" s="134">
        <v>13.5</v>
      </c>
      <c r="AN2091" s="134">
        <v>27.36</v>
      </c>
      <c r="AO2091" s="134">
        <v>4.95</v>
      </c>
      <c r="AP2091" s="134"/>
      <c r="AQ2091" s="134"/>
      <c r="AR2091" s="134"/>
      <c r="AS2091" s="134"/>
      <c r="AT2091" s="133" t="s">
        <v>7075</v>
      </c>
      <c r="AU2091" s="133" t="s">
        <v>1759</v>
      </c>
      <c r="AV2091" s="133" t="s">
        <v>9603</v>
      </c>
      <c r="AW2091" s="133" t="s">
        <v>9630</v>
      </c>
    </row>
    <row r="2092" spans="1:49" x14ac:dyDescent="0.25">
      <c r="A2092" s="80" t="s">
        <v>1776</v>
      </c>
      <c r="B2092" s="80" t="s">
        <v>1808</v>
      </c>
      <c r="C2092" s="80" t="s">
        <v>12608</v>
      </c>
      <c r="D2092" s="80" t="s">
        <v>12609</v>
      </c>
      <c r="E2092" s="80" t="s">
        <v>1765</v>
      </c>
      <c r="F2092" s="80" t="s">
        <v>12610</v>
      </c>
      <c r="G2092" s="80" t="s">
        <v>9785</v>
      </c>
      <c r="H2092" s="80" t="s">
        <v>12611</v>
      </c>
      <c r="I2092" s="80" t="s">
        <v>9635</v>
      </c>
      <c r="K2092" s="80" t="s">
        <v>13952</v>
      </c>
      <c r="L2092" s="80" t="s">
        <v>13723</v>
      </c>
      <c r="M2092" s="80" t="s">
        <v>13724</v>
      </c>
      <c r="N2092" s="80" t="s">
        <v>3412</v>
      </c>
      <c r="O2092" s="80" t="s">
        <v>3825</v>
      </c>
      <c r="P2092" s="80" t="s">
        <v>1</v>
      </c>
      <c r="Q2092" s="80" t="s">
        <v>5374</v>
      </c>
      <c r="R2092" s="80" t="s">
        <v>14472</v>
      </c>
      <c r="S2092" s="80" t="s">
        <v>1759</v>
      </c>
      <c r="T2092" s="80" t="s">
        <v>1759</v>
      </c>
      <c r="U2092" s="110">
        <v>248.4</v>
      </c>
      <c r="V2092" s="110">
        <v>124.2</v>
      </c>
      <c r="W2092" s="91">
        <v>102.47</v>
      </c>
      <c r="X2092" s="91">
        <v>102.47</v>
      </c>
      <c r="Y2092" s="110" t="s">
        <v>7087</v>
      </c>
      <c r="Z2092" s="110" t="s">
        <v>1</v>
      </c>
      <c r="AB2092" s="133" t="s">
        <v>14801</v>
      </c>
      <c r="AC2092" s="133" t="s">
        <v>14801</v>
      </c>
      <c r="AD2092" s="133" t="s">
        <v>1759</v>
      </c>
      <c r="AE2092" s="79">
        <v>1</v>
      </c>
      <c r="AF2092" s="79" t="s">
        <v>15798</v>
      </c>
      <c r="AG2092" s="134"/>
      <c r="AH2092" s="134"/>
      <c r="AI2092" s="134"/>
      <c r="AJ2092" s="134"/>
      <c r="AK2092" s="134">
        <v>41.438000000000002</v>
      </c>
      <c r="AL2092" s="134">
        <v>14.5</v>
      </c>
      <c r="AM2092" s="134">
        <v>7.625</v>
      </c>
      <c r="AN2092" s="134">
        <v>27.13</v>
      </c>
      <c r="AO2092" s="134">
        <v>2.6509999999999998</v>
      </c>
      <c r="AP2092" s="134"/>
      <c r="AQ2092" s="134"/>
      <c r="AR2092" s="134"/>
      <c r="AS2092" s="134"/>
      <c r="AT2092" s="133" t="s">
        <v>7065</v>
      </c>
      <c r="AU2092" s="133" t="s">
        <v>1769</v>
      </c>
      <c r="AV2092" s="133" t="s">
        <v>9607</v>
      </c>
      <c r="AW2092" s="133" t="s">
        <v>9630</v>
      </c>
    </row>
    <row r="2093" spans="1:49" x14ac:dyDescent="0.25">
      <c r="A2093" s="80" t="s">
        <v>1776</v>
      </c>
      <c r="B2093" s="80" t="s">
        <v>1808</v>
      </c>
      <c r="C2093" s="80" t="s">
        <v>10636</v>
      </c>
      <c r="D2093" s="80" t="s">
        <v>10637</v>
      </c>
      <c r="E2093" s="80" t="s">
        <v>1811</v>
      </c>
      <c r="F2093" s="80" t="s">
        <v>10638</v>
      </c>
      <c r="G2093" s="80" t="s">
        <v>9785</v>
      </c>
      <c r="H2093" s="80" t="s">
        <v>10639</v>
      </c>
      <c r="I2093" s="80" t="s">
        <v>5376</v>
      </c>
      <c r="K2093" s="80" t="s">
        <v>13952</v>
      </c>
      <c r="L2093" s="80" t="s">
        <v>13725</v>
      </c>
      <c r="M2093" s="80" t="s">
        <v>13726</v>
      </c>
      <c r="N2093" s="80" t="s">
        <v>3412</v>
      </c>
      <c r="O2093" s="80" t="s">
        <v>3825</v>
      </c>
      <c r="P2093" s="80" t="s">
        <v>1</v>
      </c>
      <c r="Q2093" s="80" t="s">
        <v>5374</v>
      </c>
      <c r="R2093" s="80" t="s">
        <v>14473</v>
      </c>
      <c r="S2093" s="80" t="s">
        <v>1759</v>
      </c>
      <c r="T2093" s="80" t="s">
        <v>1759</v>
      </c>
      <c r="U2093" s="110">
        <v>597.6</v>
      </c>
      <c r="V2093" s="110">
        <v>298.8</v>
      </c>
      <c r="W2093" s="91">
        <v>224.1</v>
      </c>
      <c r="X2093" s="91">
        <v>224.1</v>
      </c>
      <c r="Y2093" s="110" t="s">
        <v>7087</v>
      </c>
      <c r="Z2093" s="110" t="s">
        <v>1</v>
      </c>
      <c r="AB2093" s="133" t="s">
        <v>14802</v>
      </c>
      <c r="AC2093" s="133" t="s">
        <v>14802</v>
      </c>
      <c r="AD2093" s="133" t="s">
        <v>1759</v>
      </c>
      <c r="AE2093" s="79">
        <v>1</v>
      </c>
      <c r="AF2093" s="79" t="s">
        <v>15798</v>
      </c>
      <c r="AG2093" s="134"/>
      <c r="AH2093" s="134"/>
      <c r="AI2093" s="134"/>
      <c r="AJ2093" s="134"/>
      <c r="AK2093" s="134">
        <v>48.125</v>
      </c>
      <c r="AL2093" s="134">
        <v>14.438000000000001</v>
      </c>
      <c r="AM2093" s="134">
        <v>6.1879999999999997</v>
      </c>
      <c r="AN2093" s="134">
        <v>17.77</v>
      </c>
      <c r="AO2093" s="134">
        <v>2.488</v>
      </c>
      <c r="AP2093" s="134"/>
      <c r="AQ2093" s="134"/>
      <c r="AR2093" s="134"/>
      <c r="AS2093" s="134"/>
      <c r="AT2093" s="133" t="s">
        <v>1758</v>
      </c>
      <c r="AU2093" s="133" t="s">
        <v>1769</v>
      </c>
      <c r="AV2093" s="133" t="s">
        <v>9601</v>
      </c>
      <c r="AW2093" s="133" t="s">
        <v>9630</v>
      </c>
    </row>
    <row r="2094" spans="1:49" x14ac:dyDescent="0.25">
      <c r="A2094" s="80" t="s">
        <v>1776</v>
      </c>
      <c r="B2094" s="80" t="s">
        <v>1808</v>
      </c>
      <c r="C2094" s="80" t="s">
        <v>10628</v>
      </c>
      <c r="D2094" s="80" t="s">
        <v>10629</v>
      </c>
      <c r="E2094" s="80" t="s">
        <v>1811</v>
      </c>
      <c r="F2094" s="80" t="s">
        <v>10630</v>
      </c>
      <c r="G2094" s="80" t="s">
        <v>9785</v>
      </c>
      <c r="H2094" s="80" t="s">
        <v>10631</v>
      </c>
      <c r="I2094" s="80" t="s">
        <v>5376</v>
      </c>
      <c r="K2094" s="80" t="s">
        <v>13952</v>
      </c>
      <c r="L2094" s="80" t="s">
        <v>13727</v>
      </c>
      <c r="M2094" s="80" t="s">
        <v>15511</v>
      </c>
      <c r="N2094" s="80" t="s">
        <v>3412</v>
      </c>
      <c r="O2094" s="80" t="s">
        <v>3825</v>
      </c>
      <c r="P2094" s="80" t="s">
        <v>1</v>
      </c>
      <c r="Q2094" s="80" t="s">
        <v>5374</v>
      </c>
      <c r="R2094" s="80" t="s">
        <v>14474</v>
      </c>
      <c r="S2094" s="80" t="s">
        <v>1759</v>
      </c>
      <c r="T2094" s="80" t="s">
        <v>1759</v>
      </c>
      <c r="U2094" s="110">
        <v>487.5</v>
      </c>
      <c r="V2094" s="110">
        <v>243.75</v>
      </c>
      <c r="W2094" s="91">
        <v>182.8125</v>
      </c>
      <c r="X2094" s="91">
        <v>182.8125</v>
      </c>
      <c r="Y2094" s="110" t="s">
        <v>7087</v>
      </c>
      <c r="Z2094" s="110" t="s">
        <v>1</v>
      </c>
      <c r="AB2094" s="133" t="s">
        <v>14803</v>
      </c>
      <c r="AC2094" s="133" t="s">
        <v>14803</v>
      </c>
      <c r="AD2094" s="133" t="s">
        <v>1759</v>
      </c>
      <c r="AE2094" s="79">
        <v>1</v>
      </c>
      <c r="AF2094" s="79" t="s">
        <v>15798</v>
      </c>
      <c r="AG2094" s="134"/>
      <c r="AH2094" s="134"/>
      <c r="AI2094" s="134"/>
      <c r="AJ2094" s="134"/>
      <c r="AK2094" s="134">
        <v>44.064999999999998</v>
      </c>
      <c r="AL2094" s="134">
        <v>17.97</v>
      </c>
      <c r="AM2094" s="134">
        <v>13.595000000000001</v>
      </c>
      <c r="AN2094" s="134">
        <v>23.67</v>
      </c>
      <c r="AO2094" s="134">
        <v>6.23</v>
      </c>
      <c r="AP2094" s="134"/>
      <c r="AQ2094" s="134"/>
      <c r="AR2094" s="134"/>
      <c r="AS2094" s="134"/>
      <c r="AT2094" s="133" t="s">
        <v>1758</v>
      </c>
      <c r="AU2094" s="133" t="s">
        <v>1759</v>
      </c>
      <c r="AV2094" s="133" t="s">
        <v>9603</v>
      </c>
      <c r="AW2094" s="133" t="s">
        <v>9630</v>
      </c>
    </row>
    <row r="2095" spans="1:49" x14ac:dyDescent="0.25">
      <c r="A2095" s="80" t="s">
        <v>1776</v>
      </c>
      <c r="B2095" s="80" t="s">
        <v>1808</v>
      </c>
      <c r="C2095" s="80" t="s">
        <v>10678</v>
      </c>
      <c r="D2095" s="80" t="s">
        <v>10679</v>
      </c>
      <c r="E2095" s="80" t="s">
        <v>1811</v>
      </c>
      <c r="F2095" s="80" t="s">
        <v>10680</v>
      </c>
      <c r="G2095" s="80" t="s">
        <v>9785</v>
      </c>
      <c r="H2095" s="80" t="s">
        <v>10681</v>
      </c>
      <c r="I2095" s="80" t="s">
        <v>5376</v>
      </c>
      <c r="K2095" s="80" t="s">
        <v>13952</v>
      </c>
      <c r="L2095" s="80" t="s">
        <v>13728</v>
      </c>
      <c r="M2095" s="80" t="s">
        <v>13729</v>
      </c>
      <c r="N2095" s="80" t="s">
        <v>3412</v>
      </c>
      <c r="O2095" s="80" t="s">
        <v>3822</v>
      </c>
      <c r="P2095" s="80" t="s">
        <v>1</v>
      </c>
      <c r="Q2095" s="80" t="s">
        <v>5374</v>
      </c>
      <c r="R2095" s="80" t="s">
        <v>14475</v>
      </c>
      <c r="S2095" s="80" t="s">
        <v>1759</v>
      </c>
      <c r="T2095" s="80" t="s">
        <v>1759</v>
      </c>
      <c r="U2095" s="110">
        <v>498</v>
      </c>
      <c r="V2095" s="110">
        <v>249</v>
      </c>
      <c r="W2095" s="91">
        <v>186.75</v>
      </c>
      <c r="X2095" s="91">
        <v>186.75</v>
      </c>
      <c r="Y2095" s="110" t="s">
        <v>7087</v>
      </c>
      <c r="Z2095" s="110" t="s">
        <v>1</v>
      </c>
      <c r="AB2095" s="133" t="s">
        <v>14804</v>
      </c>
      <c r="AC2095" s="133" t="s">
        <v>14804</v>
      </c>
      <c r="AD2095" s="133" t="s">
        <v>1759</v>
      </c>
      <c r="AE2095" s="79">
        <v>1</v>
      </c>
      <c r="AF2095" s="79" t="s">
        <v>15798</v>
      </c>
      <c r="AG2095" s="134"/>
      <c r="AH2095" s="134"/>
      <c r="AI2095" s="134"/>
      <c r="AJ2095" s="134"/>
      <c r="AK2095" s="134">
        <v>24.437999999999999</v>
      </c>
      <c r="AL2095" s="134">
        <v>15.938000000000001</v>
      </c>
      <c r="AM2095" s="134">
        <v>9.625</v>
      </c>
      <c r="AN2095" s="134">
        <v>12.94</v>
      </c>
      <c r="AO2095" s="134">
        <v>2.169</v>
      </c>
      <c r="AP2095" s="134"/>
      <c r="AQ2095" s="134"/>
      <c r="AR2095" s="134"/>
      <c r="AS2095" s="134"/>
      <c r="AT2095" s="133" t="s">
        <v>7065</v>
      </c>
      <c r="AU2095" s="133" t="s">
        <v>7065</v>
      </c>
      <c r="AV2095" s="133" t="s">
        <v>9601</v>
      </c>
      <c r="AW2095" s="133" t="s">
        <v>9630</v>
      </c>
    </row>
    <row r="2096" spans="1:49" x14ac:dyDescent="0.25">
      <c r="A2096" s="80" t="s">
        <v>1776</v>
      </c>
      <c r="B2096" s="80" t="s">
        <v>1810</v>
      </c>
      <c r="C2096" s="80" t="s">
        <v>10536</v>
      </c>
      <c r="D2096" s="80" t="s">
        <v>10537</v>
      </c>
      <c r="E2096" s="80" t="s">
        <v>1767</v>
      </c>
      <c r="F2096" s="80" t="s">
        <v>10538</v>
      </c>
      <c r="G2096" s="80" t="s">
        <v>9785</v>
      </c>
      <c r="H2096" s="80" t="s">
        <v>10539</v>
      </c>
      <c r="I2096" s="80" t="s">
        <v>5377</v>
      </c>
      <c r="K2096" s="80" t="s">
        <v>13952</v>
      </c>
      <c r="L2096" s="80" t="s">
        <v>13730</v>
      </c>
      <c r="M2096" s="80" t="s">
        <v>13731</v>
      </c>
      <c r="N2096" s="80" t="s">
        <v>14476</v>
      </c>
      <c r="O2096" s="80" t="s">
        <v>3822</v>
      </c>
      <c r="P2096" s="80" t="s">
        <v>1</v>
      </c>
      <c r="Q2096" s="80" t="s">
        <v>5374</v>
      </c>
      <c r="R2096" s="80" t="s">
        <v>14477</v>
      </c>
      <c r="S2096" s="80" t="s">
        <v>1759</v>
      </c>
      <c r="T2096" s="80" t="s">
        <v>1759</v>
      </c>
      <c r="U2096" s="110">
        <v>423.9</v>
      </c>
      <c r="V2096" s="110">
        <v>211.95</v>
      </c>
      <c r="W2096" s="91">
        <v>105.98</v>
      </c>
      <c r="X2096" s="91">
        <v>105.98</v>
      </c>
      <c r="Y2096" s="110" t="s">
        <v>7087</v>
      </c>
      <c r="Z2096" s="110" t="s">
        <v>1</v>
      </c>
      <c r="AB2096" s="133" t="s">
        <v>14805</v>
      </c>
      <c r="AC2096" s="133" t="s">
        <v>14805</v>
      </c>
      <c r="AD2096" s="133" t="s">
        <v>1759</v>
      </c>
      <c r="AE2096" s="79">
        <v>1</v>
      </c>
      <c r="AF2096" s="79" t="s">
        <v>15798</v>
      </c>
      <c r="AG2096" s="134"/>
      <c r="AH2096" s="134"/>
      <c r="AI2096" s="134"/>
      <c r="AJ2096" s="134"/>
      <c r="AK2096" s="134">
        <v>24.562999999999999</v>
      </c>
      <c r="AL2096" s="134">
        <v>15.563000000000001</v>
      </c>
      <c r="AM2096" s="134">
        <v>9.625</v>
      </c>
      <c r="AN2096" s="134">
        <v>13.44</v>
      </c>
      <c r="AO2096" s="134">
        <v>2.129</v>
      </c>
      <c r="AP2096" s="134"/>
      <c r="AQ2096" s="134"/>
      <c r="AR2096" s="134"/>
      <c r="AS2096" s="134"/>
      <c r="AT2096" s="133" t="s">
        <v>7065</v>
      </c>
      <c r="AU2096" s="133" t="s">
        <v>7065</v>
      </c>
      <c r="AV2096" s="133" t="s">
        <v>9603</v>
      </c>
      <c r="AW2096" s="133" t="s">
        <v>9630</v>
      </c>
    </row>
    <row r="2097" spans="1:49" x14ac:dyDescent="0.25">
      <c r="A2097" s="80" t="s">
        <v>1776</v>
      </c>
      <c r="B2097" s="80" t="s">
        <v>1810</v>
      </c>
      <c r="C2097" s="80" t="s">
        <v>10540</v>
      </c>
      <c r="D2097" s="80" t="s">
        <v>10541</v>
      </c>
      <c r="E2097" s="80" t="s">
        <v>1767</v>
      </c>
      <c r="F2097" s="80" t="s">
        <v>10542</v>
      </c>
      <c r="G2097" s="80" t="s">
        <v>9785</v>
      </c>
      <c r="H2097" s="80" t="s">
        <v>10543</v>
      </c>
      <c r="I2097" s="80" t="s">
        <v>5377</v>
      </c>
      <c r="K2097" s="80" t="s">
        <v>13952</v>
      </c>
      <c r="L2097" s="80" t="s">
        <v>13732</v>
      </c>
      <c r="M2097" s="80" t="s">
        <v>13733</v>
      </c>
      <c r="N2097" s="80" t="s">
        <v>14476</v>
      </c>
      <c r="O2097" s="80" t="s">
        <v>3825</v>
      </c>
      <c r="P2097" s="80" t="s">
        <v>1</v>
      </c>
      <c r="Q2097" s="80" t="s">
        <v>5374</v>
      </c>
      <c r="R2097" s="80" t="s">
        <v>14478</v>
      </c>
      <c r="S2097" s="80" t="s">
        <v>1759</v>
      </c>
      <c r="T2097" s="80" t="s">
        <v>1759</v>
      </c>
      <c r="U2097" s="110">
        <v>800.25</v>
      </c>
      <c r="V2097" s="110">
        <v>400.125</v>
      </c>
      <c r="W2097" s="91">
        <v>200.0625</v>
      </c>
      <c r="X2097" s="91">
        <v>200.0625</v>
      </c>
      <c r="Y2097" s="110" t="s">
        <v>7087</v>
      </c>
      <c r="Z2097" s="110" t="s">
        <v>1</v>
      </c>
      <c r="AB2097" s="133" t="s">
        <v>14806</v>
      </c>
      <c r="AC2097" s="133" t="s">
        <v>14806</v>
      </c>
      <c r="AD2097" s="133" t="s">
        <v>1759</v>
      </c>
      <c r="AE2097" s="79">
        <v>1</v>
      </c>
      <c r="AF2097" s="79" t="s">
        <v>15798</v>
      </c>
      <c r="AG2097" s="134"/>
      <c r="AH2097" s="134"/>
      <c r="AI2097" s="134"/>
      <c r="AJ2097" s="134"/>
      <c r="AK2097" s="134">
        <v>48.314999999999998</v>
      </c>
      <c r="AL2097" s="134">
        <v>16.22</v>
      </c>
      <c r="AM2097" s="134">
        <v>9.5950000000000006</v>
      </c>
      <c r="AN2097" s="134">
        <v>27.15</v>
      </c>
      <c r="AO2097" s="134">
        <v>4.351</v>
      </c>
      <c r="AP2097" s="134"/>
      <c r="AQ2097" s="134"/>
      <c r="AR2097" s="134"/>
      <c r="AS2097" s="134"/>
      <c r="AT2097" s="133" t="s">
        <v>1764</v>
      </c>
      <c r="AU2097" s="133" t="s">
        <v>1769</v>
      </c>
      <c r="AV2097" s="133" t="s">
        <v>9603</v>
      </c>
      <c r="AW2097" s="133" t="s">
        <v>9630</v>
      </c>
    </row>
    <row r="2098" spans="1:49" x14ac:dyDescent="0.25">
      <c r="A2098" s="80" t="s">
        <v>1776</v>
      </c>
      <c r="B2098" s="80" t="s">
        <v>1810</v>
      </c>
      <c r="C2098" s="80" t="s">
        <v>10557</v>
      </c>
      <c r="D2098" s="80" t="s">
        <v>10558</v>
      </c>
      <c r="E2098" s="80" t="s">
        <v>1767</v>
      </c>
      <c r="F2098" s="80" t="s">
        <v>9743</v>
      </c>
      <c r="G2098" s="80" t="s">
        <v>9744</v>
      </c>
      <c r="H2098" s="80" t="s">
        <v>9732</v>
      </c>
      <c r="I2098" s="80" t="s">
        <v>5377</v>
      </c>
      <c r="K2098" s="80" t="s">
        <v>13952</v>
      </c>
      <c r="L2098" s="80" t="s">
        <v>13734</v>
      </c>
      <c r="M2098" s="80" t="s">
        <v>13735</v>
      </c>
      <c r="N2098" s="80" t="s">
        <v>14476</v>
      </c>
      <c r="O2098" s="80" t="s">
        <v>3537</v>
      </c>
      <c r="P2098" s="80" t="s">
        <v>1</v>
      </c>
      <c r="Q2098" s="80" t="s">
        <v>5374</v>
      </c>
      <c r="R2098" s="80" t="s">
        <v>14479</v>
      </c>
      <c r="S2098" s="80" t="s">
        <v>1765</v>
      </c>
      <c r="T2098" s="80" t="s">
        <v>1757</v>
      </c>
      <c r="U2098" s="110">
        <v>5.05</v>
      </c>
      <c r="V2098" s="110">
        <v>30.3</v>
      </c>
      <c r="W2098" s="91">
        <v>1.2625</v>
      </c>
      <c r="X2098" s="91">
        <v>15.15</v>
      </c>
      <c r="Y2098" s="110" t="s">
        <v>7087</v>
      </c>
      <c r="Z2098" s="110" t="s">
        <v>1</v>
      </c>
      <c r="AB2098" s="133" t="s">
        <v>14807</v>
      </c>
      <c r="AC2098" s="133" t="s">
        <v>14807</v>
      </c>
      <c r="AD2098" s="133" t="s">
        <v>1759</v>
      </c>
      <c r="AE2098" s="79">
        <v>12</v>
      </c>
      <c r="AF2098" s="79" t="s">
        <v>11127</v>
      </c>
      <c r="AG2098" s="134">
        <v>0.625</v>
      </c>
      <c r="AH2098" s="134">
        <v>5</v>
      </c>
      <c r="AI2098" s="134">
        <v>5</v>
      </c>
      <c r="AJ2098" s="134">
        <v>0.09</v>
      </c>
      <c r="AK2098" s="134">
        <v>10.125</v>
      </c>
      <c r="AL2098" s="134">
        <v>5.375</v>
      </c>
      <c r="AM2098" s="134">
        <v>5.5</v>
      </c>
      <c r="AN2098" s="134">
        <v>1.25</v>
      </c>
      <c r="AO2098" s="134">
        <v>0.17299999999999999</v>
      </c>
      <c r="AP2098" s="134">
        <v>5.5E-2</v>
      </c>
      <c r="AQ2098" s="134">
        <v>10</v>
      </c>
      <c r="AR2098" s="134">
        <v>10</v>
      </c>
      <c r="AS2098" s="134">
        <v>6.0000000000000001E-3</v>
      </c>
      <c r="AT2098" s="133" t="s">
        <v>1768</v>
      </c>
      <c r="AU2098" s="133" t="s">
        <v>1760</v>
      </c>
      <c r="AV2098" s="133" t="s">
        <v>9601</v>
      </c>
      <c r="AW2098" s="133" t="s">
        <v>9630</v>
      </c>
    </row>
    <row r="2099" spans="1:49" x14ac:dyDescent="0.25">
      <c r="A2099" s="80" t="s">
        <v>1776</v>
      </c>
      <c r="B2099" s="80" t="s">
        <v>1810</v>
      </c>
      <c r="C2099" s="80" t="s">
        <v>10211</v>
      </c>
      <c r="D2099" s="80" t="s">
        <v>10212</v>
      </c>
      <c r="E2099" s="80" t="s">
        <v>1767</v>
      </c>
      <c r="F2099" s="80" t="s">
        <v>9731</v>
      </c>
      <c r="G2099" s="80" t="s">
        <v>9668</v>
      </c>
      <c r="H2099" s="80" t="s">
        <v>9732</v>
      </c>
      <c r="I2099" s="80" t="s">
        <v>5377</v>
      </c>
      <c r="K2099" s="80" t="s">
        <v>13952</v>
      </c>
      <c r="L2099" s="80" t="s">
        <v>13736</v>
      </c>
      <c r="M2099" s="80" t="s">
        <v>13737</v>
      </c>
      <c r="N2099" s="80" t="s">
        <v>14476</v>
      </c>
      <c r="O2099" s="80" t="s">
        <v>3547</v>
      </c>
      <c r="P2099" s="80" t="s">
        <v>1</v>
      </c>
      <c r="Q2099" s="80" t="s">
        <v>5374</v>
      </c>
      <c r="R2099" s="80" t="s">
        <v>14480</v>
      </c>
      <c r="S2099" s="80" t="s">
        <v>1765</v>
      </c>
      <c r="T2099" s="80" t="s">
        <v>1757</v>
      </c>
      <c r="U2099" s="110">
        <v>6.2</v>
      </c>
      <c r="V2099" s="110">
        <v>37.200000000000003</v>
      </c>
      <c r="W2099" s="91">
        <v>1.55</v>
      </c>
      <c r="X2099" s="91">
        <v>18.600000000000001</v>
      </c>
      <c r="Y2099" s="110" t="s">
        <v>7087</v>
      </c>
      <c r="Z2099" s="110" t="s">
        <v>1</v>
      </c>
      <c r="AB2099" s="133" t="s">
        <v>14808</v>
      </c>
      <c r="AC2099" s="133" t="s">
        <v>14808</v>
      </c>
      <c r="AD2099" s="133" t="s">
        <v>1759</v>
      </c>
      <c r="AE2099" s="79">
        <v>12</v>
      </c>
      <c r="AF2099" s="79" t="s">
        <v>11113</v>
      </c>
      <c r="AG2099" s="134">
        <v>0.625</v>
      </c>
      <c r="AH2099" s="134">
        <v>6.5</v>
      </c>
      <c r="AI2099" s="134">
        <v>6.5</v>
      </c>
      <c r="AJ2099" s="134">
        <v>0.13900000000000001</v>
      </c>
      <c r="AK2099" s="134">
        <v>10.845000000000001</v>
      </c>
      <c r="AL2099" s="134">
        <v>6.8449999999999998</v>
      </c>
      <c r="AM2099" s="134">
        <v>6.8150000000000004</v>
      </c>
      <c r="AN2099" s="134">
        <v>1.9610000000000001</v>
      </c>
      <c r="AO2099" s="134">
        <v>0.29299999999999998</v>
      </c>
      <c r="AP2099" s="134">
        <v>5.5E-2</v>
      </c>
      <c r="AQ2099" s="134">
        <v>12.875</v>
      </c>
      <c r="AR2099" s="134">
        <v>12.75</v>
      </c>
      <c r="AS2099" s="134">
        <v>8.9999999999999993E-3</v>
      </c>
      <c r="AT2099" s="133" t="s">
        <v>1761</v>
      </c>
      <c r="AU2099" s="133" t="s">
        <v>7077</v>
      </c>
      <c r="AV2099" s="133" t="s">
        <v>9601</v>
      </c>
      <c r="AW2099" s="133" t="s">
        <v>9630</v>
      </c>
    </row>
    <row r="2100" spans="1:49" x14ac:dyDescent="0.25">
      <c r="A2100" s="80" t="s">
        <v>1776</v>
      </c>
      <c r="B2100" s="80" t="s">
        <v>1810</v>
      </c>
      <c r="C2100" s="80" t="s">
        <v>10213</v>
      </c>
      <c r="D2100" s="80" t="s">
        <v>10214</v>
      </c>
      <c r="E2100" s="80" t="s">
        <v>1767</v>
      </c>
      <c r="F2100" s="80" t="s">
        <v>9694</v>
      </c>
      <c r="G2100" s="80" t="s">
        <v>9695</v>
      </c>
      <c r="H2100" s="80" t="s">
        <v>9696</v>
      </c>
      <c r="I2100" s="80" t="s">
        <v>5377</v>
      </c>
      <c r="K2100" s="80" t="s">
        <v>13952</v>
      </c>
      <c r="L2100" s="80" t="s">
        <v>13738</v>
      </c>
      <c r="M2100" s="80" t="s">
        <v>13739</v>
      </c>
      <c r="N2100" s="80" t="s">
        <v>14476</v>
      </c>
      <c r="O2100" s="80" t="s">
        <v>3527</v>
      </c>
      <c r="P2100" s="80" t="s">
        <v>1</v>
      </c>
      <c r="Q2100" s="80" t="s">
        <v>5374</v>
      </c>
      <c r="R2100" s="80" t="s">
        <v>14481</v>
      </c>
      <c r="S2100" s="80" t="s">
        <v>1760</v>
      </c>
      <c r="T2100" s="80" t="s">
        <v>1757</v>
      </c>
      <c r="U2100" s="110">
        <v>5</v>
      </c>
      <c r="V2100" s="110">
        <v>30</v>
      </c>
      <c r="W2100" s="91">
        <v>1.25</v>
      </c>
      <c r="X2100" s="91">
        <v>15</v>
      </c>
      <c r="Y2100" s="110" t="s">
        <v>7087</v>
      </c>
      <c r="Z2100" s="110" t="s">
        <v>1</v>
      </c>
      <c r="AB2100" s="133" t="s">
        <v>14809</v>
      </c>
      <c r="AC2100" s="133" t="s">
        <v>14809</v>
      </c>
      <c r="AD2100" s="133" t="s">
        <v>1759</v>
      </c>
      <c r="AE2100" s="79">
        <v>12</v>
      </c>
      <c r="AF2100" s="79" t="s">
        <v>11091</v>
      </c>
      <c r="AG2100" s="134">
        <v>0.625</v>
      </c>
      <c r="AH2100" s="134">
        <v>6.875</v>
      </c>
      <c r="AI2100" s="134">
        <v>6.875</v>
      </c>
      <c r="AJ2100" s="134">
        <v>0.13100000000000001</v>
      </c>
      <c r="AK2100" s="134">
        <v>7.22</v>
      </c>
      <c r="AL2100" s="134">
        <v>6.8449999999999998</v>
      </c>
      <c r="AM2100" s="134">
        <v>7.44</v>
      </c>
      <c r="AN2100" s="134">
        <v>1.782</v>
      </c>
      <c r="AO2100" s="134">
        <v>0.21299999999999999</v>
      </c>
      <c r="AP2100" s="134">
        <v>0.5</v>
      </c>
      <c r="AQ2100" s="134">
        <v>6.75</v>
      </c>
      <c r="AR2100" s="134">
        <v>6.75</v>
      </c>
      <c r="AS2100" s="134">
        <v>1.6E-2</v>
      </c>
      <c r="AT2100" s="133" t="s">
        <v>9573</v>
      </c>
      <c r="AU2100" s="133" t="s">
        <v>1758</v>
      </c>
      <c r="AV2100" s="133" t="s">
        <v>9603</v>
      </c>
      <c r="AW2100" s="133" t="s">
        <v>9630</v>
      </c>
    </row>
    <row r="2101" spans="1:49" x14ac:dyDescent="0.25">
      <c r="A2101" s="80" t="s">
        <v>1776</v>
      </c>
      <c r="B2101" s="80" t="s">
        <v>1810</v>
      </c>
      <c r="C2101" s="80" t="s">
        <v>10578</v>
      </c>
      <c r="D2101" s="80" t="s">
        <v>10579</v>
      </c>
      <c r="E2101" s="80" t="s">
        <v>1767</v>
      </c>
      <c r="F2101" s="80" t="s">
        <v>9920</v>
      </c>
      <c r="G2101" s="80" t="s">
        <v>9677</v>
      </c>
      <c r="H2101" s="80" t="s">
        <v>9921</v>
      </c>
      <c r="I2101" s="80" t="s">
        <v>5377</v>
      </c>
      <c r="K2101" s="80" t="s">
        <v>13952</v>
      </c>
      <c r="L2101" s="80" t="s">
        <v>13740</v>
      </c>
      <c r="M2101" s="80" t="s">
        <v>13741</v>
      </c>
      <c r="N2101" s="80" t="s">
        <v>14476</v>
      </c>
      <c r="O2101" s="80" t="s">
        <v>3523</v>
      </c>
      <c r="P2101" s="80" t="s">
        <v>1</v>
      </c>
      <c r="Q2101" s="80" t="s">
        <v>5374</v>
      </c>
      <c r="R2101" s="80" t="s">
        <v>14482</v>
      </c>
      <c r="S2101" s="80" t="s">
        <v>1760</v>
      </c>
      <c r="T2101" s="80" t="s">
        <v>1757</v>
      </c>
      <c r="U2101" s="110">
        <v>6.2</v>
      </c>
      <c r="V2101" s="110">
        <v>37.200000000000003</v>
      </c>
      <c r="W2101" s="91">
        <v>1.55</v>
      </c>
      <c r="X2101" s="91">
        <v>18.600000000000001</v>
      </c>
      <c r="Y2101" s="110" t="s">
        <v>7087</v>
      </c>
      <c r="Z2101" s="110" t="s">
        <v>1</v>
      </c>
      <c r="AB2101" s="133" t="s">
        <v>14810</v>
      </c>
      <c r="AC2101" s="133" t="s">
        <v>14810</v>
      </c>
      <c r="AD2101" s="133" t="s">
        <v>1759</v>
      </c>
      <c r="AE2101" s="79">
        <v>12</v>
      </c>
      <c r="AF2101" s="79" t="s">
        <v>11145</v>
      </c>
      <c r="AG2101" s="134">
        <v>0.75</v>
      </c>
      <c r="AH2101" s="134">
        <v>8.875</v>
      </c>
      <c r="AI2101" s="134">
        <v>8.875</v>
      </c>
      <c r="AJ2101" s="134">
        <v>0.22500000000000001</v>
      </c>
      <c r="AK2101" s="134">
        <v>9.2200000000000006</v>
      </c>
      <c r="AL2101" s="134">
        <v>7.97</v>
      </c>
      <c r="AM2101" s="134">
        <v>9.44</v>
      </c>
      <c r="AN2101" s="134">
        <v>3.1</v>
      </c>
      <c r="AO2101" s="134">
        <v>0.40100000000000002</v>
      </c>
      <c r="AP2101" s="134">
        <v>0.5</v>
      </c>
      <c r="AQ2101" s="134">
        <v>8.75</v>
      </c>
      <c r="AR2101" s="134">
        <v>8.75</v>
      </c>
      <c r="AS2101" s="134">
        <v>0.03</v>
      </c>
      <c r="AT2101" s="133" t="s">
        <v>1761</v>
      </c>
      <c r="AU2101" s="133" t="s">
        <v>7065</v>
      </c>
      <c r="AV2101" s="133" t="s">
        <v>9603</v>
      </c>
      <c r="AW2101" s="133" t="s">
        <v>9630</v>
      </c>
    </row>
    <row r="2102" spans="1:49" x14ac:dyDescent="0.25">
      <c r="A2102" s="80" t="s">
        <v>1776</v>
      </c>
      <c r="B2102" s="80" t="s">
        <v>1803</v>
      </c>
      <c r="C2102" s="80" t="s">
        <v>10536</v>
      </c>
      <c r="D2102" s="80" t="s">
        <v>10537</v>
      </c>
      <c r="E2102" s="80" t="s">
        <v>1767</v>
      </c>
      <c r="F2102" s="80" t="s">
        <v>10538</v>
      </c>
      <c r="G2102" s="80" t="s">
        <v>9785</v>
      </c>
      <c r="H2102" s="80" t="s">
        <v>10539</v>
      </c>
      <c r="I2102" s="80" t="s">
        <v>5377</v>
      </c>
      <c r="K2102" s="80" t="s">
        <v>13952</v>
      </c>
      <c r="L2102" s="80" t="s">
        <v>13742</v>
      </c>
      <c r="M2102" s="80" t="s">
        <v>13743</v>
      </c>
      <c r="N2102" s="80" t="s">
        <v>14359</v>
      </c>
      <c r="O2102" s="80" t="s">
        <v>3822</v>
      </c>
      <c r="P2102" s="80" t="s">
        <v>1</v>
      </c>
      <c r="Q2102" s="80" t="s">
        <v>5374</v>
      </c>
      <c r="R2102" s="80" t="s">
        <v>14483</v>
      </c>
      <c r="S2102" s="80" t="s">
        <v>1759</v>
      </c>
      <c r="T2102" s="80" t="s">
        <v>1759</v>
      </c>
      <c r="U2102" s="110">
        <v>423.9</v>
      </c>
      <c r="V2102" s="110">
        <v>211.95</v>
      </c>
      <c r="W2102" s="91">
        <v>105.98</v>
      </c>
      <c r="X2102" s="91">
        <v>105.98</v>
      </c>
      <c r="Y2102" s="110" t="s">
        <v>7087</v>
      </c>
      <c r="Z2102" s="110" t="s">
        <v>1</v>
      </c>
      <c r="AB2102" s="133" t="s">
        <v>14811</v>
      </c>
      <c r="AC2102" s="133" t="s">
        <v>14811</v>
      </c>
      <c r="AD2102" s="133" t="s">
        <v>1759</v>
      </c>
      <c r="AE2102" s="79">
        <v>1</v>
      </c>
      <c r="AF2102" s="79" t="s">
        <v>15798</v>
      </c>
      <c r="AG2102" s="134"/>
      <c r="AH2102" s="134"/>
      <c r="AI2102" s="134"/>
      <c r="AJ2102" s="134"/>
      <c r="AK2102" s="134">
        <v>24.562999999999999</v>
      </c>
      <c r="AL2102" s="134">
        <v>15.563000000000001</v>
      </c>
      <c r="AM2102" s="134">
        <v>9.625</v>
      </c>
      <c r="AN2102" s="134">
        <v>13.44</v>
      </c>
      <c r="AO2102" s="134">
        <v>2.129</v>
      </c>
      <c r="AP2102" s="134"/>
      <c r="AQ2102" s="134"/>
      <c r="AR2102" s="134"/>
      <c r="AS2102" s="134"/>
      <c r="AT2102" s="133" t="s">
        <v>7065</v>
      </c>
      <c r="AU2102" s="133" t="s">
        <v>7065</v>
      </c>
      <c r="AV2102" s="133" t="s">
        <v>9603</v>
      </c>
      <c r="AW2102" s="133" t="s">
        <v>9630</v>
      </c>
    </row>
    <row r="2103" spans="1:49" x14ac:dyDescent="0.25">
      <c r="A2103" s="80" t="s">
        <v>1776</v>
      </c>
      <c r="B2103" s="80" t="s">
        <v>1803</v>
      </c>
      <c r="C2103" s="80" t="s">
        <v>10540</v>
      </c>
      <c r="D2103" s="80" t="s">
        <v>10541</v>
      </c>
      <c r="E2103" s="80" t="s">
        <v>1767</v>
      </c>
      <c r="F2103" s="80" t="s">
        <v>10542</v>
      </c>
      <c r="G2103" s="80" t="s">
        <v>9785</v>
      </c>
      <c r="H2103" s="80" t="s">
        <v>10543</v>
      </c>
      <c r="I2103" s="80" t="s">
        <v>5377</v>
      </c>
      <c r="K2103" s="80" t="s">
        <v>13952</v>
      </c>
      <c r="L2103" s="80" t="s">
        <v>13744</v>
      </c>
      <c r="M2103" s="80" t="s">
        <v>13745</v>
      </c>
      <c r="N2103" s="80" t="s">
        <v>14359</v>
      </c>
      <c r="O2103" s="80" t="s">
        <v>3825</v>
      </c>
      <c r="P2103" s="80" t="s">
        <v>1</v>
      </c>
      <c r="Q2103" s="80" t="s">
        <v>5374</v>
      </c>
      <c r="R2103" s="80" t="s">
        <v>14484</v>
      </c>
      <c r="S2103" s="80" t="s">
        <v>1759</v>
      </c>
      <c r="T2103" s="80" t="s">
        <v>1759</v>
      </c>
      <c r="U2103" s="110">
        <v>800.25</v>
      </c>
      <c r="V2103" s="110">
        <v>400.125</v>
      </c>
      <c r="W2103" s="91">
        <v>200.0625</v>
      </c>
      <c r="X2103" s="91">
        <v>200.0625</v>
      </c>
      <c r="Y2103" s="110" t="s">
        <v>7087</v>
      </c>
      <c r="Z2103" s="110" t="s">
        <v>1</v>
      </c>
      <c r="AB2103" s="133" t="s">
        <v>14812</v>
      </c>
      <c r="AC2103" s="133" t="s">
        <v>14812</v>
      </c>
      <c r="AD2103" s="133" t="s">
        <v>1759</v>
      </c>
      <c r="AE2103" s="79">
        <v>1</v>
      </c>
      <c r="AF2103" s="79" t="s">
        <v>15798</v>
      </c>
      <c r="AG2103" s="134"/>
      <c r="AH2103" s="134"/>
      <c r="AI2103" s="134"/>
      <c r="AJ2103" s="134"/>
      <c r="AK2103" s="134">
        <v>48.314999999999998</v>
      </c>
      <c r="AL2103" s="134">
        <v>16.22</v>
      </c>
      <c r="AM2103" s="134">
        <v>9.5950000000000006</v>
      </c>
      <c r="AN2103" s="134">
        <v>27.15</v>
      </c>
      <c r="AO2103" s="134">
        <v>4.351</v>
      </c>
      <c r="AP2103" s="134"/>
      <c r="AQ2103" s="134"/>
      <c r="AR2103" s="134"/>
      <c r="AS2103" s="134"/>
      <c r="AT2103" s="133" t="s">
        <v>1764</v>
      </c>
      <c r="AU2103" s="133" t="s">
        <v>1769</v>
      </c>
      <c r="AV2103" s="133" t="s">
        <v>9603</v>
      </c>
      <c r="AW2103" s="133" t="s">
        <v>9630</v>
      </c>
    </row>
    <row r="2104" spans="1:49" x14ac:dyDescent="0.25">
      <c r="A2104" s="80" t="s">
        <v>1776</v>
      </c>
      <c r="B2104" s="80" t="s">
        <v>1803</v>
      </c>
      <c r="C2104" s="80" t="s">
        <v>10557</v>
      </c>
      <c r="D2104" s="80" t="s">
        <v>10558</v>
      </c>
      <c r="E2104" s="80" t="s">
        <v>1767</v>
      </c>
      <c r="F2104" s="80" t="s">
        <v>9743</v>
      </c>
      <c r="G2104" s="80" t="s">
        <v>9744</v>
      </c>
      <c r="H2104" s="80" t="s">
        <v>9732</v>
      </c>
      <c r="I2104" s="80" t="s">
        <v>5377</v>
      </c>
      <c r="K2104" s="80" t="s">
        <v>13952</v>
      </c>
      <c r="L2104" s="80" t="s">
        <v>13746</v>
      </c>
      <c r="M2104" s="80" t="s">
        <v>13747</v>
      </c>
      <c r="N2104" s="80" t="s">
        <v>14359</v>
      </c>
      <c r="O2104" s="80" t="s">
        <v>3537</v>
      </c>
      <c r="P2104" s="80" t="s">
        <v>1</v>
      </c>
      <c r="Q2104" s="80" t="s">
        <v>5374</v>
      </c>
      <c r="R2104" s="80" t="s">
        <v>14485</v>
      </c>
      <c r="S2104" s="80" t="s">
        <v>1765</v>
      </c>
      <c r="T2104" s="80" t="s">
        <v>1757</v>
      </c>
      <c r="U2104" s="110">
        <v>5.05</v>
      </c>
      <c r="V2104" s="110">
        <v>30.3</v>
      </c>
      <c r="W2104" s="91">
        <v>1.2625</v>
      </c>
      <c r="X2104" s="91">
        <v>15.15</v>
      </c>
      <c r="Y2104" s="110" t="s">
        <v>7087</v>
      </c>
      <c r="Z2104" s="110" t="s">
        <v>1</v>
      </c>
      <c r="AB2104" s="133" t="s">
        <v>14813</v>
      </c>
      <c r="AC2104" s="133" t="s">
        <v>14813</v>
      </c>
      <c r="AD2104" s="133" t="s">
        <v>1759</v>
      </c>
      <c r="AE2104" s="79">
        <v>12</v>
      </c>
      <c r="AF2104" s="79" t="s">
        <v>11127</v>
      </c>
      <c r="AG2104" s="134">
        <v>0.625</v>
      </c>
      <c r="AH2104" s="134">
        <v>5</v>
      </c>
      <c r="AI2104" s="134">
        <v>5</v>
      </c>
      <c r="AJ2104" s="134">
        <v>0.09</v>
      </c>
      <c r="AK2104" s="134">
        <v>10.125</v>
      </c>
      <c r="AL2104" s="134">
        <v>5.375</v>
      </c>
      <c r="AM2104" s="134">
        <v>5.5</v>
      </c>
      <c r="AN2104" s="134">
        <v>1.25</v>
      </c>
      <c r="AO2104" s="134">
        <v>0.17299999999999999</v>
      </c>
      <c r="AP2104" s="134">
        <v>5.5E-2</v>
      </c>
      <c r="AQ2104" s="134">
        <v>10</v>
      </c>
      <c r="AR2104" s="134">
        <v>10</v>
      </c>
      <c r="AS2104" s="134">
        <v>6.0000000000000001E-3</v>
      </c>
      <c r="AT2104" s="133" t="s">
        <v>1768</v>
      </c>
      <c r="AU2104" s="133" t="s">
        <v>1760</v>
      </c>
      <c r="AV2104" s="133" t="s">
        <v>9601</v>
      </c>
      <c r="AW2104" s="133" t="s">
        <v>9630</v>
      </c>
    </row>
    <row r="2105" spans="1:49" x14ac:dyDescent="0.25">
      <c r="A2105" s="80" t="s">
        <v>1776</v>
      </c>
      <c r="B2105" s="80" t="s">
        <v>1803</v>
      </c>
      <c r="C2105" s="80" t="s">
        <v>10211</v>
      </c>
      <c r="D2105" s="80" t="s">
        <v>10212</v>
      </c>
      <c r="E2105" s="80" t="s">
        <v>1767</v>
      </c>
      <c r="F2105" s="80" t="s">
        <v>9731</v>
      </c>
      <c r="G2105" s="80" t="s">
        <v>9668</v>
      </c>
      <c r="H2105" s="80" t="s">
        <v>9732</v>
      </c>
      <c r="I2105" s="80" t="s">
        <v>5377</v>
      </c>
      <c r="K2105" s="80" t="s">
        <v>13952</v>
      </c>
      <c r="L2105" s="80" t="s">
        <v>13748</v>
      </c>
      <c r="M2105" s="80" t="s">
        <v>13749</v>
      </c>
      <c r="N2105" s="80" t="s">
        <v>14359</v>
      </c>
      <c r="O2105" s="80" t="s">
        <v>3547</v>
      </c>
      <c r="P2105" s="80" t="s">
        <v>1</v>
      </c>
      <c r="Q2105" s="80" t="s">
        <v>5374</v>
      </c>
      <c r="R2105" s="80" t="s">
        <v>14486</v>
      </c>
      <c r="S2105" s="80" t="s">
        <v>1765</v>
      </c>
      <c r="T2105" s="80" t="s">
        <v>1757</v>
      </c>
      <c r="U2105" s="110">
        <v>6.2</v>
      </c>
      <c r="V2105" s="110">
        <v>37.200000000000003</v>
      </c>
      <c r="W2105" s="91">
        <v>1.55</v>
      </c>
      <c r="X2105" s="91">
        <v>18.600000000000001</v>
      </c>
      <c r="Y2105" s="110" t="s">
        <v>7087</v>
      </c>
      <c r="Z2105" s="110" t="s">
        <v>1</v>
      </c>
      <c r="AB2105" s="133" t="s">
        <v>14814</v>
      </c>
      <c r="AC2105" s="133" t="s">
        <v>14814</v>
      </c>
      <c r="AD2105" s="133" t="s">
        <v>1759</v>
      </c>
      <c r="AE2105" s="79">
        <v>12</v>
      </c>
      <c r="AF2105" s="79" t="s">
        <v>11113</v>
      </c>
      <c r="AG2105" s="134">
        <v>0.625</v>
      </c>
      <c r="AH2105" s="134">
        <v>6.5</v>
      </c>
      <c r="AI2105" s="134">
        <v>6.5</v>
      </c>
      <c r="AJ2105" s="134">
        <v>0.13900000000000001</v>
      </c>
      <c r="AK2105" s="134">
        <v>10.845000000000001</v>
      </c>
      <c r="AL2105" s="134">
        <v>6.8449999999999998</v>
      </c>
      <c r="AM2105" s="134">
        <v>6.8150000000000004</v>
      </c>
      <c r="AN2105" s="134">
        <v>1.9610000000000001</v>
      </c>
      <c r="AO2105" s="134">
        <v>0.29299999999999998</v>
      </c>
      <c r="AP2105" s="134">
        <v>5.5E-2</v>
      </c>
      <c r="AQ2105" s="134">
        <v>12.875</v>
      </c>
      <c r="AR2105" s="134">
        <v>12.75</v>
      </c>
      <c r="AS2105" s="134">
        <v>8.9999999999999993E-3</v>
      </c>
      <c r="AT2105" s="133" t="s">
        <v>1761</v>
      </c>
      <c r="AU2105" s="133" t="s">
        <v>7077</v>
      </c>
      <c r="AV2105" s="133" t="s">
        <v>9601</v>
      </c>
      <c r="AW2105" s="133" t="s">
        <v>9630</v>
      </c>
    </row>
    <row r="2106" spans="1:49" x14ac:dyDescent="0.25">
      <c r="A2106" s="80" t="s">
        <v>1776</v>
      </c>
      <c r="B2106" s="80" t="s">
        <v>1803</v>
      </c>
      <c r="C2106" s="80" t="s">
        <v>10213</v>
      </c>
      <c r="D2106" s="80" t="s">
        <v>10214</v>
      </c>
      <c r="E2106" s="80" t="s">
        <v>1767</v>
      </c>
      <c r="F2106" s="80" t="s">
        <v>9694</v>
      </c>
      <c r="G2106" s="80" t="s">
        <v>9695</v>
      </c>
      <c r="H2106" s="80" t="s">
        <v>9696</v>
      </c>
      <c r="I2106" s="80" t="s">
        <v>5377</v>
      </c>
      <c r="K2106" s="80" t="s">
        <v>13952</v>
      </c>
      <c r="L2106" s="80" t="s">
        <v>13750</v>
      </c>
      <c r="M2106" s="80" t="s">
        <v>13751</v>
      </c>
      <c r="N2106" s="80" t="s">
        <v>14359</v>
      </c>
      <c r="O2106" s="80" t="s">
        <v>3527</v>
      </c>
      <c r="P2106" s="80" t="s">
        <v>1</v>
      </c>
      <c r="Q2106" s="80" t="s">
        <v>5374</v>
      </c>
      <c r="R2106" s="80" t="s">
        <v>14487</v>
      </c>
      <c r="S2106" s="80" t="s">
        <v>1760</v>
      </c>
      <c r="T2106" s="80" t="s">
        <v>1757</v>
      </c>
      <c r="U2106" s="110">
        <v>5</v>
      </c>
      <c r="V2106" s="110">
        <v>30</v>
      </c>
      <c r="W2106" s="91">
        <v>1.25</v>
      </c>
      <c r="X2106" s="91">
        <v>15</v>
      </c>
      <c r="Y2106" s="110" t="s">
        <v>7087</v>
      </c>
      <c r="Z2106" s="110" t="s">
        <v>1</v>
      </c>
      <c r="AB2106" s="133" t="s">
        <v>14815</v>
      </c>
      <c r="AC2106" s="133" t="s">
        <v>14815</v>
      </c>
      <c r="AD2106" s="133" t="s">
        <v>1759</v>
      </c>
      <c r="AE2106" s="79">
        <v>12</v>
      </c>
      <c r="AF2106" s="79" t="s">
        <v>11091</v>
      </c>
      <c r="AG2106" s="134">
        <v>0.625</v>
      </c>
      <c r="AH2106" s="134">
        <v>6.875</v>
      </c>
      <c r="AI2106" s="134">
        <v>6.875</v>
      </c>
      <c r="AJ2106" s="134">
        <v>0.13100000000000001</v>
      </c>
      <c r="AK2106" s="134">
        <v>7.22</v>
      </c>
      <c r="AL2106" s="134">
        <v>6.8449999999999998</v>
      </c>
      <c r="AM2106" s="134">
        <v>7.44</v>
      </c>
      <c r="AN2106" s="134">
        <v>1.782</v>
      </c>
      <c r="AO2106" s="134">
        <v>0.21299999999999999</v>
      </c>
      <c r="AP2106" s="134">
        <v>0.5</v>
      </c>
      <c r="AQ2106" s="134">
        <v>6.75</v>
      </c>
      <c r="AR2106" s="134">
        <v>6.75</v>
      </c>
      <c r="AS2106" s="134">
        <v>1.6E-2</v>
      </c>
      <c r="AT2106" s="133" t="s">
        <v>9573</v>
      </c>
      <c r="AU2106" s="133" t="s">
        <v>1758</v>
      </c>
      <c r="AV2106" s="133" t="s">
        <v>9603</v>
      </c>
      <c r="AW2106" s="133" t="s">
        <v>9630</v>
      </c>
    </row>
    <row r="2107" spans="1:49" x14ac:dyDescent="0.25">
      <c r="A2107" s="80" t="s">
        <v>1776</v>
      </c>
      <c r="B2107" s="80" t="s">
        <v>1803</v>
      </c>
      <c r="C2107" s="80" t="s">
        <v>10578</v>
      </c>
      <c r="D2107" s="80" t="s">
        <v>10579</v>
      </c>
      <c r="E2107" s="80" t="s">
        <v>1767</v>
      </c>
      <c r="F2107" s="80" t="s">
        <v>9920</v>
      </c>
      <c r="G2107" s="80" t="s">
        <v>9677</v>
      </c>
      <c r="H2107" s="80" t="s">
        <v>9921</v>
      </c>
      <c r="I2107" s="80" t="s">
        <v>5377</v>
      </c>
      <c r="K2107" s="80" t="s">
        <v>13952</v>
      </c>
      <c r="L2107" s="80" t="s">
        <v>13752</v>
      </c>
      <c r="M2107" s="80" t="s">
        <v>13753</v>
      </c>
      <c r="N2107" s="80" t="s">
        <v>14359</v>
      </c>
      <c r="O2107" s="80" t="s">
        <v>3523</v>
      </c>
      <c r="P2107" s="80" t="s">
        <v>1</v>
      </c>
      <c r="Q2107" s="80" t="s">
        <v>5374</v>
      </c>
      <c r="R2107" s="80" t="s">
        <v>14488</v>
      </c>
      <c r="S2107" s="80" t="s">
        <v>1760</v>
      </c>
      <c r="T2107" s="80" t="s">
        <v>1757</v>
      </c>
      <c r="U2107" s="110">
        <v>6.2</v>
      </c>
      <c r="V2107" s="110">
        <v>37.200000000000003</v>
      </c>
      <c r="W2107" s="91">
        <v>1.55</v>
      </c>
      <c r="X2107" s="91">
        <v>18.600000000000001</v>
      </c>
      <c r="Y2107" s="110" t="s">
        <v>7087</v>
      </c>
      <c r="Z2107" s="110" t="s">
        <v>1</v>
      </c>
      <c r="AB2107" s="133" t="s">
        <v>14816</v>
      </c>
      <c r="AC2107" s="133" t="s">
        <v>14816</v>
      </c>
      <c r="AD2107" s="133" t="s">
        <v>1759</v>
      </c>
      <c r="AE2107" s="79">
        <v>12</v>
      </c>
      <c r="AF2107" s="79" t="s">
        <v>11145</v>
      </c>
      <c r="AG2107" s="134">
        <v>0.75</v>
      </c>
      <c r="AH2107" s="134">
        <v>8.875</v>
      </c>
      <c r="AI2107" s="134">
        <v>8.875</v>
      </c>
      <c r="AJ2107" s="134">
        <v>0.22500000000000001</v>
      </c>
      <c r="AK2107" s="134">
        <v>9.2200000000000006</v>
      </c>
      <c r="AL2107" s="134">
        <v>7.97</v>
      </c>
      <c r="AM2107" s="134">
        <v>9.44</v>
      </c>
      <c r="AN2107" s="134">
        <v>3.1</v>
      </c>
      <c r="AO2107" s="134">
        <v>0.40100000000000002</v>
      </c>
      <c r="AP2107" s="134">
        <v>0.5</v>
      </c>
      <c r="AQ2107" s="134">
        <v>8.75</v>
      </c>
      <c r="AR2107" s="134">
        <v>8.75</v>
      </c>
      <c r="AS2107" s="134">
        <v>0.03</v>
      </c>
      <c r="AT2107" s="133" t="s">
        <v>1761</v>
      </c>
      <c r="AU2107" s="133" t="s">
        <v>7065</v>
      </c>
      <c r="AV2107" s="133" t="s">
        <v>9603</v>
      </c>
      <c r="AW2107" s="133" t="s">
        <v>9630</v>
      </c>
    </row>
    <row r="2108" spans="1:49" x14ac:dyDescent="0.25">
      <c r="A2108" s="80" t="s">
        <v>1776</v>
      </c>
      <c r="B2108" s="80" t="s">
        <v>1803</v>
      </c>
      <c r="C2108" s="80" t="s">
        <v>10600</v>
      </c>
      <c r="D2108" s="80" t="s">
        <v>10601</v>
      </c>
      <c r="E2108" s="80" t="s">
        <v>1811</v>
      </c>
      <c r="F2108" s="80" t="s">
        <v>10602</v>
      </c>
      <c r="G2108" s="80" t="s">
        <v>9685</v>
      </c>
      <c r="H2108" s="80" t="s">
        <v>10603</v>
      </c>
      <c r="I2108" s="80" t="s">
        <v>5376</v>
      </c>
      <c r="K2108" s="80" t="s">
        <v>13952</v>
      </c>
      <c r="L2108" s="80" t="s">
        <v>13754</v>
      </c>
      <c r="M2108" s="80" t="s">
        <v>13755</v>
      </c>
      <c r="N2108" s="80" t="s">
        <v>14359</v>
      </c>
      <c r="O2108" s="80" t="s">
        <v>3859</v>
      </c>
      <c r="P2108" s="80" t="s">
        <v>1</v>
      </c>
      <c r="Q2108" s="80" t="s">
        <v>5374</v>
      </c>
      <c r="R2108" s="80" t="s">
        <v>14489</v>
      </c>
      <c r="S2108" s="80" t="s">
        <v>1760</v>
      </c>
      <c r="T2108" s="80" t="s">
        <v>1757</v>
      </c>
      <c r="U2108" s="110">
        <v>8.9</v>
      </c>
      <c r="V2108" s="110">
        <v>53.4</v>
      </c>
      <c r="W2108" s="91">
        <v>3.1150000000000002</v>
      </c>
      <c r="X2108" s="91">
        <v>37.380000000000003</v>
      </c>
      <c r="Y2108" s="110" t="s">
        <v>7087</v>
      </c>
      <c r="Z2108" s="110" t="s">
        <v>1</v>
      </c>
      <c r="AB2108" s="133" t="s">
        <v>14817</v>
      </c>
      <c r="AC2108" s="133" t="s">
        <v>14817</v>
      </c>
      <c r="AD2108" s="133" t="s">
        <v>1759</v>
      </c>
      <c r="AE2108" s="79">
        <v>12</v>
      </c>
      <c r="AF2108" s="79" t="s">
        <v>11315</v>
      </c>
      <c r="AG2108" s="134">
        <v>1.25</v>
      </c>
      <c r="AH2108" s="134">
        <v>12.125</v>
      </c>
      <c r="AI2108" s="134">
        <v>9.25</v>
      </c>
      <c r="AJ2108" s="134">
        <v>0.438</v>
      </c>
      <c r="AK2108" s="134">
        <v>14</v>
      </c>
      <c r="AL2108" s="134">
        <v>12.563000000000001</v>
      </c>
      <c r="AM2108" s="134">
        <v>10.125</v>
      </c>
      <c r="AN2108" s="134">
        <v>6.1159999999999997</v>
      </c>
      <c r="AO2108" s="134">
        <v>1.0309999999999999</v>
      </c>
      <c r="AP2108" s="134">
        <v>1</v>
      </c>
      <c r="AQ2108" s="134">
        <v>12</v>
      </c>
      <c r="AR2108" s="134">
        <v>9.25</v>
      </c>
      <c r="AS2108" s="134">
        <v>6.9000000000000006E-2</v>
      </c>
      <c r="AT2108" s="133" t="s">
        <v>7075</v>
      </c>
      <c r="AU2108" s="133" t="s">
        <v>1764</v>
      </c>
      <c r="AV2108" s="133" t="s">
        <v>9603</v>
      </c>
      <c r="AW2108" s="133" t="s">
        <v>9630</v>
      </c>
    </row>
    <row r="2109" spans="1:49" x14ac:dyDescent="0.25">
      <c r="A2109" s="80" t="s">
        <v>1776</v>
      </c>
      <c r="B2109" s="80" t="s">
        <v>1803</v>
      </c>
      <c r="C2109" s="80" t="s">
        <v>9697</v>
      </c>
      <c r="D2109" s="80" t="s">
        <v>9698</v>
      </c>
      <c r="E2109" s="80" t="s">
        <v>1767</v>
      </c>
      <c r="F2109" s="80" t="s">
        <v>9699</v>
      </c>
      <c r="G2109" s="80" t="s">
        <v>9700</v>
      </c>
      <c r="H2109" s="80" t="s">
        <v>9701</v>
      </c>
      <c r="I2109" s="80" t="s">
        <v>5377</v>
      </c>
      <c r="K2109" s="80" t="s">
        <v>13952</v>
      </c>
      <c r="L2109" s="80" t="s">
        <v>13756</v>
      </c>
      <c r="M2109" s="80" t="s">
        <v>13757</v>
      </c>
      <c r="N2109" s="80" t="s">
        <v>14359</v>
      </c>
      <c r="O2109" s="80" t="s">
        <v>3860</v>
      </c>
      <c r="P2109" s="80" t="s">
        <v>1</v>
      </c>
      <c r="Q2109" s="80" t="s">
        <v>5374</v>
      </c>
      <c r="R2109" s="80" t="s">
        <v>14490</v>
      </c>
      <c r="S2109" s="80" t="s">
        <v>1759</v>
      </c>
      <c r="T2109" s="80" t="s">
        <v>1757</v>
      </c>
      <c r="U2109" s="110">
        <v>9.6</v>
      </c>
      <c r="V2109" s="110">
        <v>57.6</v>
      </c>
      <c r="W2109" s="91">
        <v>2.4</v>
      </c>
      <c r="X2109" s="91">
        <v>28.8</v>
      </c>
      <c r="Y2109" s="110" t="s">
        <v>7087</v>
      </c>
      <c r="Z2109" s="110" t="s">
        <v>1</v>
      </c>
      <c r="AB2109" s="133" t="s">
        <v>14818</v>
      </c>
      <c r="AC2109" s="133" t="s">
        <v>14818</v>
      </c>
      <c r="AD2109" s="133" t="s">
        <v>1759</v>
      </c>
      <c r="AE2109" s="79">
        <v>12</v>
      </c>
      <c r="AF2109" s="79" t="s">
        <v>11152</v>
      </c>
      <c r="AG2109" s="134">
        <v>0.875</v>
      </c>
      <c r="AH2109" s="134">
        <v>7.5</v>
      </c>
      <c r="AI2109" s="134">
        <v>14.5</v>
      </c>
      <c r="AJ2109" s="134">
        <v>0.215</v>
      </c>
      <c r="AK2109" s="134">
        <v>14.824999999999999</v>
      </c>
      <c r="AL2109" s="134">
        <v>8.4499999999999993</v>
      </c>
      <c r="AM2109" s="134">
        <v>9.0250000000000004</v>
      </c>
      <c r="AN2109" s="134">
        <v>3.17</v>
      </c>
      <c r="AO2109" s="134">
        <v>0.65400000000000003</v>
      </c>
      <c r="AP2109" s="134">
        <v>0.1</v>
      </c>
      <c r="AQ2109" s="134">
        <v>54</v>
      </c>
      <c r="AR2109" s="134">
        <v>96</v>
      </c>
      <c r="AS2109" s="134"/>
      <c r="AT2109" s="133" t="s">
        <v>7070</v>
      </c>
      <c r="AU2109" s="133" t="s">
        <v>7065</v>
      </c>
      <c r="AV2109" s="133" t="s">
        <v>9601</v>
      </c>
      <c r="AW2109" s="133" t="s">
        <v>9630</v>
      </c>
    </row>
    <row r="2110" spans="1:49" x14ac:dyDescent="0.25">
      <c r="A2110" s="80" t="s">
        <v>1776</v>
      </c>
      <c r="B2110" s="80" t="s">
        <v>1803</v>
      </c>
      <c r="C2110" s="80" t="s">
        <v>10621</v>
      </c>
      <c r="D2110" s="80" t="s">
        <v>10622</v>
      </c>
      <c r="E2110" s="80" t="s">
        <v>1811</v>
      </c>
      <c r="F2110" s="80" t="s">
        <v>10623</v>
      </c>
      <c r="G2110" s="80" t="s">
        <v>10250</v>
      </c>
      <c r="H2110" s="80" t="s">
        <v>9732</v>
      </c>
      <c r="I2110" s="80" t="s">
        <v>5377</v>
      </c>
      <c r="K2110" s="80" t="s">
        <v>13952</v>
      </c>
      <c r="L2110" s="80" t="s">
        <v>13758</v>
      </c>
      <c r="M2110" s="80" t="s">
        <v>13759</v>
      </c>
      <c r="N2110" s="80" t="s">
        <v>14359</v>
      </c>
      <c r="O2110" s="80" t="s">
        <v>3868</v>
      </c>
      <c r="P2110" s="80" t="s">
        <v>1</v>
      </c>
      <c r="Q2110" s="80" t="s">
        <v>5374</v>
      </c>
      <c r="R2110" s="80" t="s">
        <v>14491</v>
      </c>
      <c r="S2110" s="80" t="s">
        <v>1765</v>
      </c>
      <c r="T2110" s="80" t="s">
        <v>1757</v>
      </c>
      <c r="U2110" s="110">
        <v>8.3000000000000007</v>
      </c>
      <c r="V2110" s="110">
        <v>49.8</v>
      </c>
      <c r="W2110" s="91">
        <v>2.0750000000000002</v>
      </c>
      <c r="X2110" s="91">
        <v>24.9</v>
      </c>
      <c r="Y2110" s="110" t="s">
        <v>7087</v>
      </c>
      <c r="Z2110" s="110" t="s">
        <v>1</v>
      </c>
      <c r="AB2110" s="133" t="s">
        <v>14819</v>
      </c>
      <c r="AC2110" s="133" t="s">
        <v>14819</v>
      </c>
      <c r="AD2110" s="133" t="s">
        <v>1759</v>
      </c>
      <c r="AE2110" s="79">
        <v>12</v>
      </c>
      <c r="AF2110" s="79" t="s">
        <v>11325</v>
      </c>
      <c r="AG2110" s="134">
        <v>1</v>
      </c>
      <c r="AH2110" s="134">
        <v>4.25</v>
      </c>
      <c r="AI2110" s="134">
        <v>7.75</v>
      </c>
      <c r="AJ2110" s="134">
        <v>0.16900000000000001</v>
      </c>
      <c r="AK2110" s="134">
        <v>13.375</v>
      </c>
      <c r="AL2110" s="134">
        <v>8.75</v>
      </c>
      <c r="AM2110" s="134">
        <v>6</v>
      </c>
      <c r="AN2110" s="134">
        <v>2.3940000000000001</v>
      </c>
      <c r="AO2110" s="134">
        <v>0.40600000000000003</v>
      </c>
      <c r="AP2110" s="134">
        <v>0.01</v>
      </c>
      <c r="AQ2110" s="134">
        <v>11.75</v>
      </c>
      <c r="AR2110" s="134">
        <v>15.5</v>
      </c>
      <c r="AS2110" s="134">
        <v>1.2999999999999999E-2</v>
      </c>
      <c r="AT2110" s="133" t="s">
        <v>1771</v>
      </c>
      <c r="AU2110" s="133" t="s">
        <v>1760</v>
      </c>
      <c r="AV2110" s="133" t="s">
        <v>9601</v>
      </c>
      <c r="AW2110" s="133" t="s">
        <v>9630</v>
      </c>
    </row>
    <row r="2111" spans="1:49" x14ac:dyDescent="0.25">
      <c r="A2111" s="80" t="s">
        <v>1776</v>
      </c>
      <c r="B2111" s="80" t="s">
        <v>1803</v>
      </c>
      <c r="C2111" s="80" t="s">
        <v>10536</v>
      </c>
      <c r="D2111" s="80" t="s">
        <v>10537</v>
      </c>
      <c r="E2111" s="80" t="s">
        <v>1767</v>
      </c>
      <c r="F2111" s="80" t="s">
        <v>10538</v>
      </c>
      <c r="G2111" s="80" t="s">
        <v>9785</v>
      </c>
      <c r="H2111" s="80" t="s">
        <v>10539</v>
      </c>
      <c r="I2111" s="80" t="s">
        <v>5377</v>
      </c>
      <c r="K2111" s="80" t="s">
        <v>13952</v>
      </c>
      <c r="L2111" s="80" t="s">
        <v>13760</v>
      </c>
      <c r="M2111" s="80" t="s">
        <v>13761</v>
      </c>
      <c r="N2111" s="80" t="s">
        <v>14492</v>
      </c>
      <c r="O2111" s="80" t="s">
        <v>3822</v>
      </c>
      <c r="P2111" s="80" t="s">
        <v>1</v>
      </c>
      <c r="Q2111" s="80" t="s">
        <v>5374</v>
      </c>
      <c r="R2111" s="80" t="s">
        <v>14493</v>
      </c>
      <c r="S2111" s="80" t="s">
        <v>1759</v>
      </c>
      <c r="T2111" s="80" t="s">
        <v>1759</v>
      </c>
      <c r="U2111" s="110">
        <v>423.9</v>
      </c>
      <c r="V2111" s="110">
        <v>211.95</v>
      </c>
      <c r="W2111" s="91">
        <v>105.98</v>
      </c>
      <c r="X2111" s="91">
        <v>105.98</v>
      </c>
      <c r="Y2111" s="110" t="s">
        <v>7087</v>
      </c>
      <c r="Z2111" s="110" t="s">
        <v>1</v>
      </c>
      <c r="AB2111" s="133" t="s">
        <v>14820</v>
      </c>
      <c r="AC2111" s="133" t="s">
        <v>14820</v>
      </c>
      <c r="AD2111" s="133" t="s">
        <v>1759</v>
      </c>
      <c r="AE2111" s="79">
        <v>1</v>
      </c>
      <c r="AF2111" s="79" t="s">
        <v>15798</v>
      </c>
      <c r="AG2111" s="134"/>
      <c r="AH2111" s="134"/>
      <c r="AI2111" s="134"/>
      <c r="AJ2111" s="134"/>
      <c r="AK2111" s="134">
        <v>24.562999999999999</v>
      </c>
      <c r="AL2111" s="134">
        <v>15.563000000000001</v>
      </c>
      <c r="AM2111" s="134">
        <v>9.625</v>
      </c>
      <c r="AN2111" s="134">
        <v>13.44</v>
      </c>
      <c r="AO2111" s="134">
        <v>2.129</v>
      </c>
      <c r="AP2111" s="134"/>
      <c r="AQ2111" s="134"/>
      <c r="AR2111" s="134"/>
      <c r="AS2111" s="134"/>
      <c r="AT2111" s="133" t="s">
        <v>7065</v>
      </c>
      <c r="AU2111" s="133" t="s">
        <v>7065</v>
      </c>
      <c r="AV2111" s="133" t="s">
        <v>9603</v>
      </c>
      <c r="AW2111" s="133" t="s">
        <v>9630</v>
      </c>
    </row>
    <row r="2112" spans="1:49" x14ac:dyDescent="0.25">
      <c r="A2112" s="80" t="s">
        <v>1776</v>
      </c>
      <c r="B2112" s="80" t="s">
        <v>1803</v>
      </c>
      <c r="C2112" s="80" t="s">
        <v>10540</v>
      </c>
      <c r="D2112" s="80" t="s">
        <v>10541</v>
      </c>
      <c r="E2112" s="80" t="s">
        <v>1767</v>
      </c>
      <c r="F2112" s="80" t="s">
        <v>10542</v>
      </c>
      <c r="G2112" s="80" t="s">
        <v>9785</v>
      </c>
      <c r="H2112" s="80" t="s">
        <v>10543</v>
      </c>
      <c r="I2112" s="80" t="s">
        <v>5377</v>
      </c>
      <c r="K2112" s="80" t="s">
        <v>13952</v>
      </c>
      <c r="L2112" s="80" t="s">
        <v>13762</v>
      </c>
      <c r="M2112" s="80" t="s">
        <v>13763</v>
      </c>
      <c r="N2112" s="80" t="s">
        <v>14492</v>
      </c>
      <c r="O2112" s="80" t="s">
        <v>3825</v>
      </c>
      <c r="P2112" s="80" t="s">
        <v>1</v>
      </c>
      <c r="Q2112" s="80" t="s">
        <v>5374</v>
      </c>
      <c r="R2112" s="80" t="s">
        <v>14494</v>
      </c>
      <c r="S2112" s="80" t="s">
        <v>1759</v>
      </c>
      <c r="T2112" s="80" t="s">
        <v>1759</v>
      </c>
      <c r="U2112" s="110">
        <v>800.25</v>
      </c>
      <c r="V2112" s="110">
        <v>400.125</v>
      </c>
      <c r="W2112" s="91">
        <v>200.0625</v>
      </c>
      <c r="X2112" s="91">
        <v>200.0625</v>
      </c>
      <c r="Y2112" s="110" t="s">
        <v>7087</v>
      </c>
      <c r="Z2112" s="110" t="s">
        <v>1</v>
      </c>
      <c r="AB2112" s="133" t="s">
        <v>14821</v>
      </c>
      <c r="AC2112" s="133" t="s">
        <v>14821</v>
      </c>
      <c r="AD2112" s="133" t="s">
        <v>1759</v>
      </c>
      <c r="AE2112" s="79">
        <v>1</v>
      </c>
      <c r="AF2112" s="79" t="s">
        <v>15798</v>
      </c>
      <c r="AG2112" s="134"/>
      <c r="AH2112" s="134"/>
      <c r="AI2112" s="134"/>
      <c r="AJ2112" s="134"/>
      <c r="AK2112" s="134">
        <v>48.314999999999998</v>
      </c>
      <c r="AL2112" s="134">
        <v>16.22</v>
      </c>
      <c r="AM2112" s="134">
        <v>9.5950000000000006</v>
      </c>
      <c r="AN2112" s="134">
        <v>27.15</v>
      </c>
      <c r="AO2112" s="134">
        <v>4.351</v>
      </c>
      <c r="AP2112" s="134"/>
      <c r="AQ2112" s="134"/>
      <c r="AR2112" s="134"/>
      <c r="AS2112" s="134"/>
      <c r="AT2112" s="133" t="s">
        <v>1764</v>
      </c>
      <c r="AU2112" s="133" t="s">
        <v>1769</v>
      </c>
      <c r="AV2112" s="133" t="s">
        <v>9603</v>
      </c>
      <c r="AW2112" s="133" t="s">
        <v>9630</v>
      </c>
    </row>
    <row r="2113" spans="1:49" x14ac:dyDescent="0.25">
      <c r="A2113" s="80" t="s">
        <v>1776</v>
      </c>
      <c r="B2113" s="80" t="s">
        <v>1803</v>
      </c>
      <c r="C2113" s="80" t="s">
        <v>10557</v>
      </c>
      <c r="D2113" s="80" t="s">
        <v>10558</v>
      </c>
      <c r="E2113" s="80" t="s">
        <v>1767</v>
      </c>
      <c r="F2113" s="80" t="s">
        <v>9743</v>
      </c>
      <c r="G2113" s="80" t="s">
        <v>9744</v>
      </c>
      <c r="H2113" s="80" t="s">
        <v>9732</v>
      </c>
      <c r="I2113" s="80" t="s">
        <v>5377</v>
      </c>
      <c r="K2113" s="80" t="s">
        <v>13952</v>
      </c>
      <c r="L2113" s="80" t="s">
        <v>13764</v>
      </c>
      <c r="M2113" s="80" t="s">
        <v>13765</v>
      </c>
      <c r="N2113" s="80" t="s">
        <v>14492</v>
      </c>
      <c r="O2113" s="80" t="s">
        <v>3537</v>
      </c>
      <c r="P2113" s="80" t="s">
        <v>1</v>
      </c>
      <c r="Q2113" s="80" t="s">
        <v>5374</v>
      </c>
      <c r="R2113" s="80" t="s">
        <v>14495</v>
      </c>
      <c r="S2113" s="80" t="s">
        <v>1765</v>
      </c>
      <c r="T2113" s="80" t="s">
        <v>1757</v>
      </c>
      <c r="U2113" s="110">
        <v>5.05</v>
      </c>
      <c r="V2113" s="110">
        <v>30.3</v>
      </c>
      <c r="W2113" s="91">
        <v>1.2625</v>
      </c>
      <c r="X2113" s="91">
        <v>15.15</v>
      </c>
      <c r="Y2113" s="110" t="s">
        <v>7087</v>
      </c>
      <c r="Z2113" s="110" t="s">
        <v>1</v>
      </c>
      <c r="AB2113" s="133" t="s">
        <v>14822</v>
      </c>
      <c r="AC2113" s="133" t="s">
        <v>14822</v>
      </c>
      <c r="AD2113" s="133" t="s">
        <v>1759</v>
      </c>
      <c r="AE2113" s="79">
        <v>12</v>
      </c>
      <c r="AF2113" s="79" t="s">
        <v>11127</v>
      </c>
      <c r="AG2113" s="134">
        <v>0.625</v>
      </c>
      <c r="AH2113" s="134">
        <v>5</v>
      </c>
      <c r="AI2113" s="134">
        <v>5</v>
      </c>
      <c r="AJ2113" s="134">
        <v>0.09</v>
      </c>
      <c r="AK2113" s="134">
        <v>10.125</v>
      </c>
      <c r="AL2113" s="134">
        <v>5.375</v>
      </c>
      <c r="AM2113" s="134">
        <v>5.5</v>
      </c>
      <c r="AN2113" s="134">
        <v>1.25</v>
      </c>
      <c r="AO2113" s="134">
        <v>0.17299999999999999</v>
      </c>
      <c r="AP2113" s="134">
        <v>5.5E-2</v>
      </c>
      <c r="AQ2113" s="134">
        <v>10</v>
      </c>
      <c r="AR2113" s="134">
        <v>10</v>
      </c>
      <c r="AS2113" s="134">
        <v>6.0000000000000001E-3</v>
      </c>
      <c r="AT2113" s="133" t="s">
        <v>1768</v>
      </c>
      <c r="AU2113" s="133" t="s">
        <v>1760</v>
      </c>
      <c r="AV2113" s="133" t="s">
        <v>9601</v>
      </c>
      <c r="AW2113" s="133" t="s">
        <v>9630</v>
      </c>
    </row>
    <row r="2114" spans="1:49" x14ac:dyDescent="0.25">
      <c r="A2114" s="80" t="s">
        <v>1776</v>
      </c>
      <c r="B2114" s="80" t="s">
        <v>1803</v>
      </c>
      <c r="C2114" s="80" t="s">
        <v>10211</v>
      </c>
      <c r="D2114" s="80" t="s">
        <v>10212</v>
      </c>
      <c r="E2114" s="80" t="s">
        <v>1767</v>
      </c>
      <c r="F2114" s="80" t="s">
        <v>9731</v>
      </c>
      <c r="G2114" s="80" t="s">
        <v>9668</v>
      </c>
      <c r="H2114" s="80" t="s">
        <v>9732</v>
      </c>
      <c r="I2114" s="80" t="s">
        <v>5377</v>
      </c>
      <c r="K2114" s="80" t="s">
        <v>13952</v>
      </c>
      <c r="L2114" s="80" t="s">
        <v>13766</v>
      </c>
      <c r="M2114" s="80" t="s">
        <v>13767</v>
      </c>
      <c r="N2114" s="80" t="s">
        <v>14492</v>
      </c>
      <c r="O2114" s="80" t="s">
        <v>3547</v>
      </c>
      <c r="P2114" s="80" t="s">
        <v>1</v>
      </c>
      <c r="Q2114" s="80" t="s">
        <v>5374</v>
      </c>
      <c r="R2114" s="80" t="s">
        <v>14496</v>
      </c>
      <c r="S2114" s="80" t="s">
        <v>1765</v>
      </c>
      <c r="T2114" s="80" t="s">
        <v>1757</v>
      </c>
      <c r="U2114" s="110">
        <v>6.2</v>
      </c>
      <c r="V2114" s="110">
        <v>37.200000000000003</v>
      </c>
      <c r="W2114" s="91">
        <v>1.55</v>
      </c>
      <c r="X2114" s="91">
        <v>18.600000000000001</v>
      </c>
      <c r="Y2114" s="110" t="s">
        <v>7087</v>
      </c>
      <c r="Z2114" s="110" t="s">
        <v>1</v>
      </c>
      <c r="AB2114" s="133" t="s">
        <v>14823</v>
      </c>
      <c r="AC2114" s="133" t="s">
        <v>14823</v>
      </c>
      <c r="AD2114" s="133" t="s">
        <v>1759</v>
      </c>
      <c r="AE2114" s="79">
        <v>12</v>
      </c>
      <c r="AF2114" s="79" t="s">
        <v>11113</v>
      </c>
      <c r="AG2114" s="134">
        <v>0.625</v>
      </c>
      <c r="AH2114" s="134">
        <v>6.5</v>
      </c>
      <c r="AI2114" s="134">
        <v>6.5</v>
      </c>
      <c r="AJ2114" s="134">
        <v>0.13900000000000001</v>
      </c>
      <c r="AK2114" s="134">
        <v>10.845000000000001</v>
      </c>
      <c r="AL2114" s="134">
        <v>6.8449999999999998</v>
      </c>
      <c r="AM2114" s="134">
        <v>6.8150000000000004</v>
      </c>
      <c r="AN2114" s="134">
        <v>1.9610000000000001</v>
      </c>
      <c r="AO2114" s="134">
        <v>0.29299999999999998</v>
      </c>
      <c r="AP2114" s="134">
        <v>5.5E-2</v>
      </c>
      <c r="AQ2114" s="134">
        <v>12.875</v>
      </c>
      <c r="AR2114" s="134">
        <v>12.75</v>
      </c>
      <c r="AS2114" s="134">
        <v>8.9999999999999993E-3</v>
      </c>
      <c r="AT2114" s="133" t="s">
        <v>1761</v>
      </c>
      <c r="AU2114" s="133" t="s">
        <v>7077</v>
      </c>
      <c r="AV2114" s="133" t="s">
        <v>9601</v>
      </c>
      <c r="AW2114" s="133" t="s">
        <v>9630</v>
      </c>
    </row>
    <row r="2115" spans="1:49" x14ac:dyDescent="0.25">
      <c r="A2115" s="80" t="s">
        <v>1776</v>
      </c>
      <c r="B2115" s="80" t="s">
        <v>1803</v>
      </c>
      <c r="C2115" s="80" t="s">
        <v>10213</v>
      </c>
      <c r="D2115" s="80" t="s">
        <v>10214</v>
      </c>
      <c r="E2115" s="80" t="s">
        <v>1767</v>
      </c>
      <c r="F2115" s="80" t="s">
        <v>9694</v>
      </c>
      <c r="G2115" s="80" t="s">
        <v>9695</v>
      </c>
      <c r="H2115" s="80" t="s">
        <v>9696</v>
      </c>
      <c r="I2115" s="80" t="s">
        <v>5377</v>
      </c>
      <c r="K2115" s="80" t="s">
        <v>13952</v>
      </c>
      <c r="L2115" s="80" t="s">
        <v>13768</v>
      </c>
      <c r="M2115" s="80" t="s">
        <v>13769</v>
      </c>
      <c r="N2115" s="80" t="s">
        <v>14492</v>
      </c>
      <c r="O2115" s="80" t="s">
        <v>3527</v>
      </c>
      <c r="P2115" s="80" t="s">
        <v>1</v>
      </c>
      <c r="Q2115" s="80" t="s">
        <v>5374</v>
      </c>
      <c r="R2115" s="80" t="s">
        <v>14497</v>
      </c>
      <c r="S2115" s="80" t="s">
        <v>1760</v>
      </c>
      <c r="T2115" s="80" t="s">
        <v>1757</v>
      </c>
      <c r="U2115" s="110">
        <v>5</v>
      </c>
      <c r="V2115" s="110">
        <v>30</v>
      </c>
      <c r="W2115" s="91">
        <v>1.25</v>
      </c>
      <c r="X2115" s="91">
        <v>15</v>
      </c>
      <c r="Y2115" s="110" t="s">
        <v>7087</v>
      </c>
      <c r="Z2115" s="110" t="s">
        <v>1</v>
      </c>
      <c r="AB2115" s="133" t="s">
        <v>14824</v>
      </c>
      <c r="AC2115" s="133" t="s">
        <v>14824</v>
      </c>
      <c r="AD2115" s="133" t="s">
        <v>1759</v>
      </c>
      <c r="AE2115" s="79">
        <v>12</v>
      </c>
      <c r="AF2115" s="79" t="s">
        <v>11091</v>
      </c>
      <c r="AG2115" s="134">
        <v>0.625</v>
      </c>
      <c r="AH2115" s="134">
        <v>6.875</v>
      </c>
      <c r="AI2115" s="134">
        <v>6.875</v>
      </c>
      <c r="AJ2115" s="134">
        <v>0.13100000000000001</v>
      </c>
      <c r="AK2115" s="134">
        <v>7.22</v>
      </c>
      <c r="AL2115" s="134">
        <v>6.8449999999999998</v>
      </c>
      <c r="AM2115" s="134">
        <v>7.44</v>
      </c>
      <c r="AN2115" s="134">
        <v>1.782</v>
      </c>
      <c r="AO2115" s="134">
        <v>0.21299999999999999</v>
      </c>
      <c r="AP2115" s="134">
        <v>0.5</v>
      </c>
      <c r="AQ2115" s="134">
        <v>6.75</v>
      </c>
      <c r="AR2115" s="134">
        <v>6.75</v>
      </c>
      <c r="AS2115" s="134">
        <v>1.6E-2</v>
      </c>
      <c r="AT2115" s="133" t="s">
        <v>9573</v>
      </c>
      <c r="AU2115" s="133" t="s">
        <v>1758</v>
      </c>
      <c r="AV2115" s="133" t="s">
        <v>9603</v>
      </c>
      <c r="AW2115" s="133" t="s">
        <v>9630</v>
      </c>
    </row>
    <row r="2116" spans="1:49" x14ac:dyDescent="0.25">
      <c r="A2116" s="80" t="s">
        <v>1776</v>
      </c>
      <c r="B2116" s="80" t="s">
        <v>1803</v>
      </c>
      <c r="C2116" s="80" t="s">
        <v>10578</v>
      </c>
      <c r="D2116" s="80" t="s">
        <v>10579</v>
      </c>
      <c r="E2116" s="80" t="s">
        <v>1767</v>
      </c>
      <c r="F2116" s="80" t="s">
        <v>9920</v>
      </c>
      <c r="G2116" s="80" t="s">
        <v>9677</v>
      </c>
      <c r="H2116" s="80" t="s">
        <v>9921</v>
      </c>
      <c r="I2116" s="80" t="s">
        <v>5377</v>
      </c>
      <c r="K2116" s="80" t="s">
        <v>13952</v>
      </c>
      <c r="L2116" s="80" t="s">
        <v>13770</v>
      </c>
      <c r="M2116" s="80" t="s">
        <v>13771</v>
      </c>
      <c r="N2116" s="80" t="s">
        <v>14492</v>
      </c>
      <c r="O2116" s="80" t="s">
        <v>3523</v>
      </c>
      <c r="P2116" s="80" t="s">
        <v>1</v>
      </c>
      <c r="Q2116" s="80" t="s">
        <v>5374</v>
      </c>
      <c r="R2116" s="80" t="s">
        <v>14498</v>
      </c>
      <c r="S2116" s="80" t="s">
        <v>1760</v>
      </c>
      <c r="T2116" s="80" t="s">
        <v>1757</v>
      </c>
      <c r="U2116" s="110">
        <v>6.2</v>
      </c>
      <c r="V2116" s="110">
        <v>37.200000000000003</v>
      </c>
      <c r="W2116" s="91">
        <v>1.55</v>
      </c>
      <c r="X2116" s="91">
        <v>18.600000000000001</v>
      </c>
      <c r="Y2116" s="110" t="s">
        <v>7087</v>
      </c>
      <c r="Z2116" s="110" t="s">
        <v>1</v>
      </c>
      <c r="AB2116" s="133" t="s">
        <v>14825</v>
      </c>
      <c r="AC2116" s="133" t="s">
        <v>14825</v>
      </c>
      <c r="AD2116" s="133" t="s">
        <v>1759</v>
      </c>
      <c r="AE2116" s="79">
        <v>12</v>
      </c>
      <c r="AF2116" s="79" t="s">
        <v>11145</v>
      </c>
      <c r="AG2116" s="134">
        <v>0.75</v>
      </c>
      <c r="AH2116" s="134">
        <v>8.875</v>
      </c>
      <c r="AI2116" s="134">
        <v>8.875</v>
      </c>
      <c r="AJ2116" s="134">
        <v>0.22500000000000001</v>
      </c>
      <c r="AK2116" s="134">
        <v>9.2200000000000006</v>
      </c>
      <c r="AL2116" s="134">
        <v>7.97</v>
      </c>
      <c r="AM2116" s="134">
        <v>9.44</v>
      </c>
      <c r="AN2116" s="134">
        <v>3.1</v>
      </c>
      <c r="AO2116" s="134">
        <v>0.40100000000000002</v>
      </c>
      <c r="AP2116" s="134">
        <v>0.5</v>
      </c>
      <c r="AQ2116" s="134">
        <v>8.75</v>
      </c>
      <c r="AR2116" s="134">
        <v>8.75</v>
      </c>
      <c r="AS2116" s="134">
        <v>0.03</v>
      </c>
      <c r="AT2116" s="133" t="s">
        <v>1761</v>
      </c>
      <c r="AU2116" s="133" t="s">
        <v>7065</v>
      </c>
      <c r="AV2116" s="133" t="s">
        <v>9603</v>
      </c>
      <c r="AW2116" s="133" t="s">
        <v>9630</v>
      </c>
    </row>
    <row r="2117" spans="1:49" x14ac:dyDescent="0.25">
      <c r="A2117" s="80" t="s">
        <v>1776</v>
      </c>
      <c r="B2117" s="80" t="s">
        <v>1803</v>
      </c>
      <c r="C2117" s="80" t="s">
        <v>10600</v>
      </c>
      <c r="D2117" s="80" t="s">
        <v>10601</v>
      </c>
      <c r="E2117" s="80" t="s">
        <v>1811</v>
      </c>
      <c r="F2117" s="80" t="s">
        <v>10602</v>
      </c>
      <c r="G2117" s="80" t="s">
        <v>9685</v>
      </c>
      <c r="H2117" s="80" t="s">
        <v>10603</v>
      </c>
      <c r="I2117" s="80" t="s">
        <v>5376</v>
      </c>
      <c r="K2117" s="80" t="s">
        <v>13952</v>
      </c>
      <c r="L2117" s="80" t="s">
        <v>13772</v>
      </c>
      <c r="M2117" s="80" t="s">
        <v>13773</v>
      </c>
      <c r="N2117" s="80" t="s">
        <v>14492</v>
      </c>
      <c r="O2117" s="80" t="s">
        <v>3859</v>
      </c>
      <c r="P2117" s="80" t="s">
        <v>1</v>
      </c>
      <c r="Q2117" s="80" t="s">
        <v>5374</v>
      </c>
      <c r="R2117" s="80" t="s">
        <v>14499</v>
      </c>
      <c r="S2117" s="80" t="s">
        <v>1760</v>
      </c>
      <c r="T2117" s="80" t="s">
        <v>1757</v>
      </c>
      <c r="U2117" s="110">
        <v>8.9</v>
      </c>
      <c r="V2117" s="110">
        <v>53.4</v>
      </c>
      <c r="W2117" s="91">
        <v>3.1150000000000002</v>
      </c>
      <c r="X2117" s="91">
        <v>37.380000000000003</v>
      </c>
      <c r="Y2117" s="110" t="s">
        <v>7087</v>
      </c>
      <c r="Z2117" s="110" t="s">
        <v>1</v>
      </c>
      <c r="AB2117" s="133" t="s">
        <v>14826</v>
      </c>
      <c r="AC2117" s="133" t="s">
        <v>14826</v>
      </c>
      <c r="AD2117" s="133" t="s">
        <v>1759</v>
      </c>
      <c r="AE2117" s="79">
        <v>12</v>
      </c>
      <c r="AF2117" s="79" t="s">
        <v>11315</v>
      </c>
      <c r="AG2117" s="134">
        <v>1.25</v>
      </c>
      <c r="AH2117" s="134">
        <v>12.125</v>
      </c>
      <c r="AI2117" s="134">
        <v>9.25</v>
      </c>
      <c r="AJ2117" s="134">
        <v>0.438</v>
      </c>
      <c r="AK2117" s="134">
        <v>14</v>
      </c>
      <c r="AL2117" s="134">
        <v>12.563000000000001</v>
      </c>
      <c r="AM2117" s="134">
        <v>10.125</v>
      </c>
      <c r="AN2117" s="134">
        <v>6.1159999999999997</v>
      </c>
      <c r="AO2117" s="134">
        <v>1.0309999999999999</v>
      </c>
      <c r="AP2117" s="134">
        <v>1</v>
      </c>
      <c r="AQ2117" s="134">
        <v>12</v>
      </c>
      <c r="AR2117" s="134">
        <v>9.25</v>
      </c>
      <c r="AS2117" s="134">
        <v>6.9000000000000006E-2</v>
      </c>
      <c r="AT2117" s="133" t="s">
        <v>7075</v>
      </c>
      <c r="AU2117" s="133" t="s">
        <v>1764</v>
      </c>
      <c r="AV2117" s="133" t="s">
        <v>9603</v>
      </c>
      <c r="AW2117" s="133" t="s">
        <v>9630</v>
      </c>
    </row>
    <row r="2118" spans="1:49" x14ac:dyDescent="0.25">
      <c r="A2118" s="80" t="s">
        <v>1776</v>
      </c>
      <c r="B2118" s="80" t="s">
        <v>1803</v>
      </c>
      <c r="C2118" s="80" t="s">
        <v>9697</v>
      </c>
      <c r="D2118" s="80" t="s">
        <v>9698</v>
      </c>
      <c r="E2118" s="80" t="s">
        <v>1767</v>
      </c>
      <c r="F2118" s="80" t="s">
        <v>9699</v>
      </c>
      <c r="G2118" s="80" t="s">
        <v>9700</v>
      </c>
      <c r="H2118" s="80" t="s">
        <v>9701</v>
      </c>
      <c r="I2118" s="80" t="s">
        <v>5377</v>
      </c>
      <c r="K2118" s="80" t="s">
        <v>13952</v>
      </c>
      <c r="L2118" s="80" t="s">
        <v>13774</v>
      </c>
      <c r="M2118" s="80" t="s">
        <v>13775</v>
      </c>
      <c r="N2118" s="80" t="s">
        <v>14492</v>
      </c>
      <c r="O2118" s="80" t="s">
        <v>3860</v>
      </c>
      <c r="P2118" s="80" t="s">
        <v>1</v>
      </c>
      <c r="Q2118" s="80" t="s">
        <v>5374</v>
      </c>
      <c r="R2118" s="80" t="s">
        <v>14500</v>
      </c>
      <c r="S2118" s="80" t="s">
        <v>1759</v>
      </c>
      <c r="T2118" s="80" t="s">
        <v>1757</v>
      </c>
      <c r="U2118" s="110">
        <v>9.6</v>
      </c>
      <c r="V2118" s="110">
        <v>57.6</v>
      </c>
      <c r="W2118" s="91">
        <v>2.4</v>
      </c>
      <c r="X2118" s="91">
        <v>28.8</v>
      </c>
      <c r="Y2118" s="110" t="s">
        <v>7087</v>
      </c>
      <c r="Z2118" s="110" t="s">
        <v>1</v>
      </c>
      <c r="AB2118" s="133" t="s">
        <v>14827</v>
      </c>
      <c r="AC2118" s="133" t="s">
        <v>14827</v>
      </c>
      <c r="AD2118" s="133" t="s">
        <v>1759</v>
      </c>
      <c r="AE2118" s="79">
        <v>12</v>
      </c>
      <c r="AF2118" s="79" t="s">
        <v>11152</v>
      </c>
      <c r="AG2118" s="134">
        <v>0.875</v>
      </c>
      <c r="AH2118" s="134">
        <v>7.5</v>
      </c>
      <c r="AI2118" s="134">
        <v>14.5</v>
      </c>
      <c r="AJ2118" s="134">
        <v>0.215</v>
      </c>
      <c r="AK2118" s="134">
        <v>14.824999999999999</v>
      </c>
      <c r="AL2118" s="134">
        <v>8.4499999999999993</v>
      </c>
      <c r="AM2118" s="134">
        <v>9.0250000000000004</v>
      </c>
      <c r="AN2118" s="134">
        <v>3.17</v>
      </c>
      <c r="AO2118" s="134">
        <v>0.65400000000000003</v>
      </c>
      <c r="AP2118" s="134">
        <v>0.1</v>
      </c>
      <c r="AQ2118" s="134">
        <v>54</v>
      </c>
      <c r="AR2118" s="134">
        <v>96</v>
      </c>
      <c r="AS2118" s="134"/>
      <c r="AT2118" s="133" t="s">
        <v>7070</v>
      </c>
      <c r="AU2118" s="133" t="s">
        <v>7065</v>
      </c>
      <c r="AV2118" s="133" t="s">
        <v>9601</v>
      </c>
      <c r="AW2118" s="133" t="s">
        <v>9630</v>
      </c>
    </row>
    <row r="2119" spans="1:49" x14ac:dyDescent="0.25">
      <c r="A2119" s="80" t="s">
        <v>1776</v>
      </c>
      <c r="B2119" s="80" t="s">
        <v>1803</v>
      </c>
      <c r="C2119" s="80" t="s">
        <v>10621</v>
      </c>
      <c r="D2119" s="80" t="s">
        <v>10622</v>
      </c>
      <c r="E2119" s="80" t="s">
        <v>1811</v>
      </c>
      <c r="F2119" s="80" t="s">
        <v>10623</v>
      </c>
      <c r="G2119" s="80" t="s">
        <v>10250</v>
      </c>
      <c r="H2119" s="80" t="s">
        <v>9732</v>
      </c>
      <c r="I2119" s="80" t="s">
        <v>5377</v>
      </c>
      <c r="K2119" s="80" t="s">
        <v>13952</v>
      </c>
      <c r="L2119" s="80" t="s">
        <v>13776</v>
      </c>
      <c r="M2119" s="80" t="s">
        <v>13777</v>
      </c>
      <c r="N2119" s="80" t="s">
        <v>14492</v>
      </c>
      <c r="O2119" s="80" t="s">
        <v>3868</v>
      </c>
      <c r="P2119" s="80" t="s">
        <v>1</v>
      </c>
      <c r="Q2119" s="80" t="s">
        <v>5374</v>
      </c>
      <c r="R2119" s="80" t="s">
        <v>14501</v>
      </c>
      <c r="S2119" s="80" t="s">
        <v>1765</v>
      </c>
      <c r="T2119" s="80" t="s">
        <v>1757</v>
      </c>
      <c r="U2119" s="110">
        <v>8.3000000000000007</v>
      </c>
      <c r="V2119" s="110">
        <v>49.8</v>
      </c>
      <c r="W2119" s="91">
        <v>2.0750000000000002</v>
      </c>
      <c r="X2119" s="91">
        <v>24.9</v>
      </c>
      <c r="Y2119" s="110" t="s">
        <v>7087</v>
      </c>
      <c r="Z2119" s="110" t="s">
        <v>1</v>
      </c>
      <c r="AB2119" s="133" t="s">
        <v>14828</v>
      </c>
      <c r="AC2119" s="133" t="s">
        <v>14828</v>
      </c>
      <c r="AD2119" s="133" t="s">
        <v>1759</v>
      </c>
      <c r="AE2119" s="79">
        <v>12</v>
      </c>
      <c r="AF2119" s="79" t="s">
        <v>11325</v>
      </c>
      <c r="AG2119" s="134">
        <v>1</v>
      </c>
      <c r="AH2119" s="134">
        <v>4.25</v>
      </c>
      <c r="AI2119" s="134">
        <v>7.75</v>
      </c>
      <c r="AJ2119" s="134">
        <v>0.16900000000000001</v>
      </c>
      <c r="AK2119" s="134">
        <v>13.375</v>
      </c>
      <c r="AL2119" s="134">
        <v>8.75</v>
      </c>
      <c r="AM2119" s="134">
        <v>6</v>
      </c>
      <c r="AN2119" s="134">
        <v>2.3940000000000001</v>
      </c>
      <c r="AO2119" s="134">
        <v>0.40600000000000003</v>
      </c>
      <c r="AP2119" s="134">
        <v>0.01</v>
      </c>
      <c r="AQ2119" s="134">
        <v>11.75</v>
      </c>
      <c r="AR2119" s="134">
        <v>15.5</v>
      </c>
      <c r="AS2119" s="134">
        <v>1.2999999999999999E-2</v>
      </c>
      <c r="AT2119" s="133" t="s">
        <v>1771</v>
      </c>
      <c r="AU2119" s="133" t="s">
        <v>1760</v>
      </c>
      <c r="AV2119" s="133" t="s">
        <v>9601</v>
      </c>
      <c r="AW2119" s="133" t="s">
        <v>9630</v>
      </c>
    </row>
    <row r="2120" spans="1:49" x14ac:dyDescent="0.25">
      <c r="A2120" s="80" t="s">
        <v>1776</v>
      </c>
      <c r="B2120" s="80" t="s">
        <v>1803</v>
      </c>
      <c r="C2120" s="80" t="s">
        <v>10536</v>
      </c>
      <c r="D2120" s="80" t="s">
        <v>10537</v>
      </c>
      <c r="E2120" s="80" t="s">
        <v>1767</v>
      </c>
      <c r="F2120" s="80" t="s">
        <v>10538</v>
      </c>
      <c r="G2120" s="80" t="s">
        <v>9785</v>
      </c>
      <c r="H2120" s="80" t="s">
        <v>10539</v>
      </c>
      <c r="I2120" s="80" t="s">
        <v>5377</v>
      </c>
      <c r="K2120" s="80" t="s">
        <v>13952</v>
      </c>
      <c r="L2120" s="80" t="s">
        <v>13778</v>
      </c>
      <c r="M2120" s="80" t="s">
        <v>13779</v>
      </c>
      <c r="N2120" s="80" t="s">
        <v>14502</v>
      </c>
      <c r="O2120" s="80" t="s">
        <v>3822</v>
      </c>
      <c r="P2120" s="80" t="s">
        <v>1</v>
      </c>
      <c r="Q2120" s="80" t="s">
        <v>5374</v>
      </c>
      <c r="R2120" s="80" t="s">
        <v>14503</v>
      </c>
      <c r="S2120" s="80" t="s">
        <v>1759</v>
      </c>
      <c r="T2120" s="80" t="s">
        <v>1759</v>
      </c>
      <c r="U2120" s="110">
        <v>423.9</v>
      </c>
      <c r="V2120" s="110">
        <v>211.95</v>
      </c>
      <c r="W2120" s="91">
        <v>105.98</v>
      </c>
      <c r="X2120" s="91">
        <v>105.98</v>
      </c>
      <c r="Y2120" s="110" t="s">
        <v>7087</v>
      </c>
      <c r="Z2120" s="110" t="s">
        <v>1</v>
      </c>
      <c r="AB2120" s="133" t="s">
        <v>14829</v>
      </c>
      <c r="AC2120" s="133" t="s">
        <v>14829</v>
      </c>
      <c r="AD2120" s="133" t="s">
        <v>1759</v>
      </c>
      <c r="AE2120" s="79">
        <v>1</v>
      </c>
      <c r="AF2120" s="79" t="s">
        <v>15798</v>
      </c>
      <c r="AG2120" s="134"/>
      <c r="AH2120" s="134"/>
      <c r="AI2120" s="134"/>
      <c r="AJ2120" s="134"/>
      <c r="AK2120" s="134">
        <v>24.562999999999999</v>
      </c>
      <c r="AL2120" s="134">
        <v>15.563000000000001</v>
      </c>
      <c r="AM2120" s="134">
        <v>9.625</v>
      </c>
      <c r="AN2120" s="134">
        <v>13.44</v>
      </c>
      <c r="AO2120" s="134">
        <v>2.129</v>
      </c>
      <c r="AP2120" s="134"/>
      <c r="AQ2120" s="134"/>
      <c r="AR2120" s="134"/>
      <c r="AS2120" s="134"/>
      <c r="AT2120" s="133" t="s">
        <v>7065</v>
      </c>
      <c r="AU2120" s="133" t="s">
        <v>7065</v>
      </c>
      <c r="AV2120" s="133" t="s">
        <v>9603</v>
      </c>
      <c r="AW2120" s="133" t="s">
        <v>9630</v>
      </c>
    </row>
    <row r="2121" spans="1:49" x14ac:dyDescent="0.25">
      <c r="A2121" s="80" t="s">
        <v>1776</v>
      </c>
      <c r="B2121" s="80" t="s">
        <v>1803</v>
      </c>
      <c r="C2121" s="80" t="s">
        <v>10540</v>
      </c>
      <c r="D2121" s="80" t="s">
        <v>10541</v>
      </c>
      <c r="E2121" s="80" t="s">
        <v>1767</v>
      </c>
      <c r="F2121" s="80" t="s">
        <v>10542</v>
      </c>
      <c r="G2121" s="80" t="s">
        <v>9785</v>
      </c>
      <c r="H2121" s="80" t="s">
        <v>10543</v>
      </c>
      <c r="I2121" s="80" t="s">
        <v>5377</v>
      </c>
      <c r="K2121" s="80" t="s">
        <v>13952</v>
      </c>
      <c r="L2121" s="80" t="s">
        <v>13780</v>
      </c>
      <c r="M2121" s="80" t="s">
        <v>13781</v>
      </c>
      <c r="N2121" s="80" t="s">
        <v>14502</v>
      </c>
      <c r="O2121" s="80" t="s">
        <v>3825</v>
      </c>
      <c r="P2121" s="80" t="s">
        <v>1</v>
      </c>
      <c r="Q2121" s="80" t="s">
        <v>5374</v>
      </c>
      <c r="R2121" s="80" t="s">
        <v>14504</v>
      </c>
      <c r="S2121" s="80" t="s">
        <v>1759</v>
      </c>
      <c r="T2121" s="80" t="s">
        <v>1759</v>
      </c>
      <c r="U2121" s="110">
        <v>800.25</v>
      </c>
      <c r="V2121" s="110">
        <v>400.125</v>
      </c>
      <c r="W2121" s="91">
        <v>200.0625</v>
      </c>
      <c r="X2121" s="91">
        <v>200.0625</v>
      </c>
      <c r="Y2121" s="110" t="s">
        <v>7087</v>
      </c>
      <c r="Z2121" s="110" t="s">
        <v>1</v>
      </c>
      <c r="AB2121" s="133" t="s">
        <v>14830</v>
      </c>
      <c r="AC2121" s="133" t="s">
        <v>14830</v>
      </c>
      <c r="AD2121" s="133" t="s">
        <v>1759</v>
      </c>
      <c r="AE2121" s="79">
        <v>1</v>
      </c>
      <c r="AF2121" s="79" t="s">
        <v>15798</v>
      </c>
      <c r="AG2121" s="134"/>
      <c r="AH2121" s="134"/>
      <c r="AI2121" s="134"/>
      <c r="AJ2121" s="134"/>
      <c r="AK2121" s="134">
        <v>48.314999999999998</v>
      </c>
      <c r="AL2121" s="134">
        <v>16.22</v>
      </c>
      <c r="AM2121" s="134">
        <v>9.5950000000000006</v>
      </c>
      <c r="AN2121" s="134">
        <v>27.15</v>
      </c>
      <c r="AO2121" s="134">
        <v>4.351</v>
      </c>
      <c r="AP2121" s="134"/>
      <c r="AQ2121" s="134"/>
      <c r="AR2121" s="134"/>
      <c r="AS2121" s="134"/>
      <c r="AT2121" s="133" t="s">
        <v>1764</v>
      </c>
      <c r="AU2121" s="133" t="s">
        <v>1769</v>
      </c>
      <c r="AV2121" s="133" t="s">
        <v>9603</v>
      </c>
      <c r="AW2121" s="133" t="s">
        <v>9630</v>
      </c>
    </row>
    <row r="2122" spans="1:49" x14ac:dyDescent="0.25">
      <c r="A2122" s="80" t="s">
        <v>1776</v>
      </c>
      <c r="B2122" s="80" t="s">
        <v>1803</v>
      </c>
      <c r="C2122" s="80" t="s">
        <v>10557</v>
      </c>
      <c r="D2122" s="80" t="s">
        <v>10558</v>
      </c>
      <c r="E2122" s="80" t="s">
        <v>1767</v>
      </c>
      <c r="F2122" s="80" t="s">
        <v>9743</v>
      </c>
      <c r="G2122" s="80" t="s">
        <v>9744</v>
      </c>
      <c r="H2122" s="80" t="s">
        <v>9732</v>
      </c>
      <c r="I2122" s="80" t="s">
        <v>5377</v>
      </c>
      <c r="K2122" s="80" t="s">
        <v>13952</v>
      </c>
      <c r="L2122" s="80" t="s">
        <v>13782</v>
      </c>
      <c r="M2122" s="80" t="s">
        <v>13783</v>
      </c>
      <c r="N2122" s="80" t="s">
        <v>14502</v>
      </c>
      <c r="O2122" s="80" t="s">
        <v>3537</v>
      </c>
      <c r="P2122" s="80" t="s">
        <v>1</v>
      </c>
      <c r="Q2122" s="80" t="s">
        <v>5374</v>
      </c>
      <c r="R2122" s="80" t="s">
        <v>14505</v>
      </c>
      <c r="S2122" s="80" t="s">
        <v>1765</v>
      </c>
      <c r="T2122" s="80" t="s">
        <v>1757</v>
      </c>
      <c r="U2122" s="110">
        <v>5.05</v>
      </c>
      <c r="V2122" s="110">
        <v>30.3</v>
      </c>
      <c r="W2122" s="91">
        <v>1.2625</v>
      </c>
      <c r="X2122" s="91">
        <v>15.15</v>
      </c>
      <c r="Y2122" s="110" t="s">
        <v>7087</v>
      </c>
      <c r="Z2122" s="110" t="s">
        <v>1</v>
      </c>
      <c r="AB2122" s="133" t="s">
        <v>14831</v>
      </c>
      <c r="AC2122" s="133" t="s">
        <v>14831</v>
      </c>
      <c r="AD2122" s="133" t="s">
        <v>1759</v>
      </c>
      <c r="AE2122" s="79">
        <v>12</v>
      </c>
      <c r="AF2122" s="79" t="s">
        <v>11127</v>
      </c>
      <c r="AG2122" s="134">
        <v>0.625</v>
      </c>
      <c r="AH2122" s="134">
        <v>5</v>
      </c>
      <c r="AI2122" s="134">
        <v>5</v>
      </c>
      <c r="AJ2122" s="134">
        <v>0.09</v>
      </c>
      <c r="AK2122" s="134">
        <v>10.125</v>
      </c>
      <c r="AL2122" s="134">
        <v>5.375</v>
      </c>
      <c r="AM2122" s="134">
        <v>5.5</v>
      </c>
      <c r="AN2122" s="134">
        <v>1.25</v>
      </c>
      <c r="AO2122" s="134">
        <v>0.17299999999999999</v>
      </c>
      <c r="AP2122" s="134">
        <v>5.5E-2</v>
      </c>
      <c r="AQ2122" s="134">
        <v>10</v>
      </c>
      <c r="AR2122" s="134">
        <v>10</v>
      </c>
      <c r="AS2122" s="134">
        <v>6.0000000000000001E-3</v>
      </c>
      <c r="AT2122" s="133" t="s">
        <v>1768</v>
      </c>
      <c r="AU2122" s="133" t="s">
        <v>1760</v>
      </c>
      <c r="AV2122" s="133" t="s">
        <v>9601</v>
      </c>
      <c r="AW2122" s="133" t="s">
        <v>9630</v>
      </c>
    </row>
    <row r="2123" spans="1:49" x14ac:dyDescent="0.25">
      <c r="A2123" s="80" t="s">
        <v>1776</v>
      </c>
      <c r="B2123" s="80" t="s">
        <v>1803</v>
      </c>
      <c r="C2123" s="80" t="s">
        <v>10211</v>
      </c>
      <c r="D2123" s="80" t="s">
        <v>10212</v>
      </c>
      <c r="E2123" s="80" t="s">
        <v>1767</v>
      </c>
      <c r="F2123" s="80" t="s">
        <v>9731</v>
      </c>
      <c r="G2123" s="80" t="s">
        <v>9668</v>
      </c>
      <c r="H2123" s="80" t="s">
        <v>9732</v>
      </c>
      <c r="I2123" s="80" t="s">
        <v>5377</v>
      </c>
      <c r="K2123" s="80" t="s">
        <v>13952</v>
      </c>
      <c r="L2123" s="80" t="s">
        <v>13784</v>
      </c>
      <c r="M2123" s="80" t="s">
        <v>13785</v>
      </c>
      <c r="N2123" s="80" t="s">
        <v>14502</v>
      </c>
      <c r="O2123" s="80" t="s">
        <v>3547</v>
      </c>
      <c r="P2123" s="80" t="s">
        <v>1</v>
      </c>
      <c r="Q2123" s="80" t="s">
        <v>5374</v>
      </c>
      <c r="R2123" s="80" t="s">
        <v>14506</v>
      </c>
      <c r="S2123" s="80" t="s">
        <v>1765</v>
      </c>
      <c r="T2123" s="80" t="s">
        <v>1757</v>
      </c>
      <c r="U2123" s="110">
        <v>6.2</v>
      </c>
      <c r="V2123" s="110">
        <v>37.200000000000003</v>
      </c>
      <c r="W2123" s="91">
        <v>1.55</v>
      </c>
      <c r="X2123" s="91">
        <v>18.600000000000001</v>
      </c>
      <c r="Y2123" s="110" t="s">
        <v>7087</v>
      </c>
      <c r="Z2123" s="110" t="s">
        <v>1</v>
      </c>
      <c r="AB2123" s="133" t="s">
        <v>14832</v>
      </c>
      <c r="AC2123" s="133" t="s">
        <v>14832</v>
      </c>
      <c r="AD2123" s="133" t="s">
        <v>1759</v>
      </c>
      <c r="AE2123" s="79">
        <v>12</v>
      </c>
      <c r="AF2123" s="79" t="s">
        <v>11113</v>
      </c>
      <c r="AG2123" s="134">
        <v>0.625</v>
      </c>
      <c r="AH2123" s="134">
        <v>6.5</v>
      </c>
      <c r="AI2123" s="134">
        <v>6.5</v>
      </c>
      <c r="AJ2123" s="134">
        <v>0.13900000000000001</v>
      </c>
      <c r="AK2123" s="134">
        <v>10.845000000000001</v>
      </c>
      <c r="AL2123" s="134">
        <v>6.8449999999999998</v>
      </c>
      <c r="AM2123" s="134">
        <v>6.8150000000000004</v>
      </c>
      <c r="AN2123" s="134">
        <v>1.9610000000000001</v>
      </c>
      <c r="AO2123" s="134">
        <v>0.29299999999999998</v>
      </c>
      <c r="AP2123" s="134">
        <v>5.5E-2</v>
      </c>
      <c r="AQ2123" s="134">
        <v>12.875</v>
      </c>
      <c r="AR2123" s="134">
        <v>12.75</v>
      </c>
      <c r="AS2123" s="134">
        <v>8.9999999999999993E-3</v>
      </c>
      <c r="AT2123" s="133" t="s">
        <v>1761</v>
      </c>
      <c r="AU2123" s="133" t="s">
        <v>7077</v>
      </c>
      <c r="AV2123" s="133" t="s">
        <v>9601</v>
      </c>
      <c r="AW2123" s="133" t="s">
        <v>9630</v>
      </c>
    </row>
    <row r="2124" spans="1:49" x14ac:dyDescent="0.25">
      <c r="A2124" s="80" t="s">
        <v>1776</v>
      </c>
      <c r="B2124" s="80" t="s">
        <v>1803</v>
      </c>
      <c r="C2124" s="80" t="s">
        <v>10213</v>
      </c>
      <c r="D2124" s="80" t="s">
        <v>10214</v>
      </c>
      <c r="E2124" s="80" t="s">
        <v>1767</v>
      </c>
      <c r="F2124" s="80" t="s">
        <v>9694</v>
      </c>
      <c r="G2124" s="80" t="s">
        <v>9695</v>
      </c>
      <c r="H2124" s="80" t="s">
        <v>9696</v>
      </c>
      <c r="I2124" s="80" t="s">
        <v>5377</v>
      </c>
      <c r="K2124" s="80" t="s">
        <v>13952</v>
      </c>
      <c r="L2124" s="80" t="s">
        <v>13786</v>
      </c>
      <c r="M2124" s="80" t="s">
        <v>13787</v>
      </c>
      <c r="N2124" s="80" t="s">
        <v>14502</v>
      </c>
      <c r="O2124" s="80" t="s">
        <v>3527</v>
      </c>
      <c r="P2124" s="80" t="s">
        <v>1</v>
      </c>
      <c r="Q2124" s="80" t="s">
        <v>5374</v>
      </c>
      <c r="R2124" s="80" t="s">
        <v>14507</v>
      </c>
      <c r="S2124" s="80" t="s">
        <v>1760</v>
      </c>
      <c r="T2124" s="80" t="s">
        <v>1757</v>
      </c>
      <c r="U2124" s="110">
        <v>5</v>
      </c>
      <c r="V2124" s="110">
        <v>30</v>
      </c>
      <c r="W2124" s="91">
        <v>1.25</v>
      </c>
      <c r="X2124" s="91">
        <v>15</v>
      </c>
      <c r="Y2124" s="110" t="s">
        <v>7087</v>
      </c>
      <c r="Z2124" s="110" t="s">
        <v>1</v>
      </c>
      <c r="AB2124" s="133" t="s">
        <v>14833</v>
      </c>
      <c r="AC2124" s="133" t="s">
        <v>14833</v>
      </c>
      <c r="AD2124" s="133" t="s">
        <v>1759</v>
      </c>
      <c r="AE2124" s="79">
        <v>12</v>
      </c>
      <c r="AF2124" s="79" t="s">
        <v>11091</v>
      </c>
      <c r="AG2124" s="134">
        <v>0.625</v>
      </c>
      <c r="AH2124" s="134">
        <v>6.875</v>
      </c>
      <c r="AI2124" s="134">
        <v>6.875</v>
      </c>
      <c r="AJ2124" s="134">
        <v>0.13100000000000001</v>
      </c>
      <c r="AK2124" s="134">
        <v>7.22</v>
      </c>
      <c r="AL2124" s="134">
        <v>6.8449999999999998</v>
      </c>
      <c r="AM2124" s="134">
        <v>7.44</v>
      </c>
      <c r="AN2124" s="134">
        <v>1.782</v>
      </c>
      <c r="AO2124" s="134">
        <v>0.21299999999999999</v>
      </c>
      <c r="AP2124" s="134">
        <v>0.5</v>
      </c>
      <c r="AQ2124" s="134">
        <v>6.75</v>
      </c>
      <c r="AR2124" s="134">
        <v>6.75</v>
      </c>
      <c r="AS2124" s="134">
        <v>1.6E-2</v>
      </c>
      <c r="AT2124" s="133" t="s">
        <v>9573</v>
      </c>
      <c r="AU2124" s="133" t="s">
        <v>1758</v>
      </c>
      <c r="AV2124" s="133" t="s">
        <v>9603</v>
      </c>
      <c r="AW2124" s="133" t="s">
        <v>9630</v>
      </c>
    </row>
    <row r="2125" spans="1:49" x14ac:dyDescent="0.25">
      <c r="A2125" s="80" t="s">
        <v>1776</v>
      </c>
      <c r="B2125" s="80" t="s">
        <v>1803</v>
      </c>
      <c r="C2125" s="80" t="s">
        <v>10578</v>
      </c>
      <c r="D2125" s="80" t="s">
        <v>10579</v>
      </c>
      <c r="E2125" s="80" t="s">
        <v>1767</v>
      </c>
      <c r="F2125" s="80" t="s">
        <v>9920</v>
      </c>
      <c r="G2125" s="80" t="s">
        <v>9677</v>
      </c>
      <c r="H2125" s="80" t="s">
        <v>9921</v>
      </c>
      <c r="I2125" s="80" t="s">
        <v>5377</v>
      </c>
      <c r="K2125" s="80" t="s">
        <v>13952</v>
      </c>
      <c r="L2125" s="80" t="s">
        <v>13788</v>
      </c>
      <c r="M2125" s="80" t="s">
        <v>13789</v>
      </c>
      <c r="N2125" s="80" t="s">
        <v>14502</v>
      </c>
      <c r="O2125" s="80" t="s">
        <v>3523</v>
      </c>
      <c r="P2125" s="80" t="s">
        <v>1</v>
      </c>
      <c r="Q2125" s="80" t="s">
        <v>5374</v>
      </c>
      <c r="R2125" s="80" t="s">
        <v>14508</v>
      </c>
      <c r="S2125" s="80" t="s">
        <v>1760</v>
      </c>
      <c r="T2125" s="80" t="s">
        <v>1757</v>
      </c>
      <c r="U2125" s="110">
        <v>6.2</v>
      </c>
      <c r="V2125" s="110">
        <v>37.200000000000003</v>
      </c>
      <c r="W2125" s="91">
        <v>1.55</v>
      </c>
      <c r="X2125" s="91">
        <v>18.600000000000001</v>
      </c>
      <c r="Y2125" s="110" t="s">
        <v>7087</v>
      </c>
      <c r="Z2125" s="110" t="s">
        <v>1</v>
      </c>
      <c r="AB2125" s="133" t="s">
        <v>14834</v>
      </c>
      <c r="AC2125" s="133" t="s">
        <v>14834</v>
      </c>
      <c r="AD2125" s="133" t="s">
        <v>1759</v>
      </c>
      <c r="AE2125" s="79">
        <v>12</v>
      </c>
      <c r="AF2125" s="79" t="s">
        <v>11145</v>
      </c>
      <c r="AG2125" s="134">
        <v>0.75</v>
      </c>
      <c r="AH2125" s="134">
        <v>8.875</v>
      </c>
      <c r="AI2125" s="134">
        <v>8.875</v>
      </c>
      <c r="AJ2125" s="134">
        <v>0.22500000000000001</v>
      </c>
      <c r="AK2125" s="134">
        <v>9.2200000000000006</v>
      </c>
      <c r="AL2125" s="134">
        <v>7.97</v>
      </c>
      <c r="AM2125" s="134">
        <v>9.44</v>
      </c>
      <c r="AN2125" s="134">
        <v>3.1</v>
      </c>
      <c r="AO2125" s="134">
        <v>0.40100000000000002</v>
      </c>
      <c r="AP2125" s="134">
        <v>0.5</v>
      </c>
      <c r="AQ2125" s="134">
        <v>8.75</v>
      </c>
      <c r="AR2125" s="134">
        <v>8.75</v>
      </c>
      <c r="AS2125" s="134">
        <v>0.03</v>
      </c>
      <c r="AT2125" s="133" t="s">
        <v>1761</v>
      </c>
      <c r="AU2125" s="133" t="s">
        <v>7065</v>
      </c>
      <c r="AV2125" s="133" t="s">
        <v>9603</v>
      </c>
      <c r="AW2125" s="133" t="s">
        <v>9630</v>
      </c>
    </row>
    <row r="2126" spans="1:49" x14ac:dyDescent="0.25">
      <c r="A2126" s="80" t="s">
        <v>1776</v>
      </c>
      <c r="B2126" s="80" t="s">
        <v>1803</v>
      </c>
      <c r="C2126" s="80" t="s">
        <v>10600</v>
      </c>
      <c r="D2126" s="80" t="s">
        <v>10601</v>
      </c>
      <c r="E2126" s="80" t="s">
        <v>1811</v>
      </c>
      <c r="F2126" s="80" t="s">
        <v>10602</v>
      </c>
      <c r="G2126" s="80" t="s">
        <v>9685</v>
      </c>
      <c r="H2126" s="80" t="s">
        <v>10603</v>
      </c>
      <c r="I2126" s="80" t="s">
        <v>5376</v>
      </c>
      <c r="K2126" s="80" t="s">
        <v>13952</v>
      </c>
      <c r="L2126" s="80" t="s">
        <v>13790</v>
      </c>
      <c r="M2126" s="80" t="s">
        <v>13791</v>
      </c>
      <c r="N2126" s="80" t="s">
        <v>14502</v>
      </c>
      <c r="O2126" s="80" t="s">
        <v>3859</v>
      </c>
      <c r="P2126" s="80" t="s">
        <v>1</v>
      </c>
      <c r="Q2126" s="80" t="s">
        <v>5374</v>
      </c>
      <c r="R2126" s="80" t="s">
        <v>14509</v>
      </c>
      <c r="S2126" s="80" t="s">
        <v>1760</v>
      </c>
      <c r="T2126" s="80" t="s">
        <v>1757</v>
      </c>
      <c r="U2126" s="110">
        <v>8.9</v>
      </c>
      <c r="V2126" s="110">
        <v>53.4</v>
      </c>
      <c r="W2126" s="91">
        <v>3.1150000000000002</v>
      </c>
      <c r="X2126" s="91">
        <v>37.380000000000003</v>
      </c>
      <c r="Y2126" s="110" t="s">
        <v>7087</v>
      </c>
      <c r="Z2126" s="110" t="s">
        <v>1</v>
      </c>
      <c r="AB2126" s="133" t="s">
        <v>14835</v>
      </c>
      <c r="AC2126" s="133" t="s">
        <v>14835</v>
      </c>
      <c r="AD2126" s="133" t="s">
        <v>1759</v>
      </c>
      <c r="AE2126" s="79">
        <v>12</v>
      </c>
      <c r="AF2126" s="79" t="s">
        <v>11315</v>
      </c>
      <c r="AG2126" s="134">
        <v>1.25</v>
      </c>
      <c r="AH2126" s="134">
        <v>12.125</v>
      </c>
      <c r="AI2126" s="134">
        <v>9.25</v>
      </c>
      <c r="AJ2126" s="134">
        <v>0.438</v>
      </c>
      <c r="AK2126" s="134">
        <v>14</v>
      </c>
      <c r="AL2126" s="134">
        <v>12.563000000000001</v>
      </c>
      <c r="AM2126" s="134">
        <v>10.125</v>
      </c>
      <c r="AN2126" s="134">
        <v>6.1159999999999997</v>
      </c>
      <c r="AO2126" s="134">
        <v>1.0309999999999999</v>
      </c>
      <c r="AP2126" s="134">
        <v>1</v>
      </c>
      <c r="AQ2126" s="134">
        <v>12</v>
      </c>
      <c r="AR2126" s="134">
        <v>9.25</v>
      </c>
      <c r="AS2126" s="134">
        <v>6.9000000000000006E-2</v>
      </c>
      <c r="AT2126" s="133" t="s">
        <v>7075</v>
      </c>
      <c r="AU2126" s="133" t="s">
        <v>1764</v>
      </c>
      <c r="AV2126" s="133" t="s">
        <v>9603</v>
      </c>
      <c r="AW2126" s="133" t="s">
        <v>9630</v>
      </c>
    </row>
    <row r="2127" spans="1:49" x14ac:dyDescent="0.25">
      <c r="A2127" s="80" t="s">
        <v>1776</v>
      </c>
      <c r="B2127" s="80" t="s">
        <v>1803</v>
      </c>
      <c r="C2127" s="80" t="s">
        <v>9697</v>
      </c>
      <c r="D2127" s="80" t="s">
        <v>9698</v>
      </c>
      <c r="E2127" s="80" t="s">
        <v>1767</v>
      </c>
      <c r="F2127" s="80" t="s">
        <v>9699</v>
      </c>
      <c r="G2127" s="80" t="s">
        <v>9700</v>
      </c>
      <c r="H2127" s="80" t="s">
        <v>9701</v>
      </c>
      <c r="I2127" s="80" t="s">
        <v>5377</v>
      </c>
      <c r="K2127" s="80" t="s">
        <v>13952</v>
      </c>
      <c r="L2127" s="80" t="s">
        <v>13792</v>
      </c>
      <c r="M2127" s="80" t="s">
        <v>13793</v>
      </c>
      <c r="N2127" s="80" t="s">
        <v>14502</v>
      </c>
      <c r="O2127" s="80" t="s">
        <v>3860</v>
      </c>
      <c r="P2127" s="80" t="s">
        <v>1</v>
      </c>
      <c r="Q2127" s="80" t="s">
        <v>5374</v>
      </c>
      <c r="R2127" s="80" t="s">
        <v>14510</v>
      </c>
      <c r="S2127" s="80" t="s">
        <v>1759</v>
      </c>
      <c r="T2127" s="80" t="s">
        <v>1757</v>
      </c>
      <c r="U2127" s="110">
        <v>9.6</v>
      </c>
      <c r="V2127" s="110">
        <v>57.6</v>
      </c>
      <c r="W2127" s="91">
        <v>2.4</v>
      </c>
      <c r="X2127" s="91">
        <v>28.8</v>
      </c>
      <c r="Y2127" s="110" t="s">
        <v>7087</v>
      </c>
      <c r="Z2127" s="110" t="s">
        <v>1</v>
      </c>
      <c r="AB2127" s="133" t="s">
        <v>14836</v>
      </c>
      <c r="AC2127" s="133" t="s">
        <v>14836</v>
      </c>
      <c r="AD2127" s="133" t="s">
        <v>1759</v>
      </c>
      <c r="AE2127" s="79">
        <v>12</v>
      </c>
      <c r="AF2127" s="79" t="s">
        <v>11152</v>
      </c>
      <c r="AG2127" s="134">
        <v>0.875</v>
      </c>
      <c r="AH2127" s="134">
        <v>7.5</v>
      </c>
      <c r="AI2127" s="134">
        <v>14.5</v>
      </c>
      <c r="AJ2127" s="134">
        <v>0.215</v>
      </c>
      <c r="AK2127" s="134">
        <v>14.824999999999999</v>
      </c>
      <c r="AL2127" s="134">
        <v>8.4499999999999993</v>
      </c>
      <c r="AM2127" s="134">
        <v>9.0250000000000004</v>
      </c>
      <c r="AN2127" s="134">
        <v>3.17</v>
      </c>
      <c r="AO2127" s="134">
        <v>0.65400000000000003</v>
      </c>
      <c r="AP2127" s="134">
        <v>0.1</v>
      </c>
      <c r="AQ2127" s="134">
        <v>54</v>
      </c>
      <c r="AR2127" s="134">
        <v>96</v>
      </c>
      <c r="AS2127" s="134"/>
      <c r="AT2127" s="133" t="s">
        <v>7070</v>
      </c>
      <c r="AU2127" s="133" t="s">
        <v>7065</v>
      </c>
      <c r="AV2127" s="133" t="s">
        <v>9601</v>
      </c>
      <c r="AW2127" s="133" t="s">
        <v>9630</v>
      </c>
    </row>
    <row r="2128" spans="1:49" x14ac:dyDescent="0.25">
      <c r="A2128" s="80" t="s">
        <v>1776</v>
      </c>
      <c r="B2128" s="80" t="s">
        <v>1803</v>
      </c>
      <c r="C2128" s="80" t="s">
        <v>10621</v>
      </c>
      <c r="D2128" s="80" t="s">
        <v>10622</v>
      </c>
      <c r="E2128" s="80" t="s">
        <v>1811</v>
      </c>
      <c r="F2128" s="80" t="s">
        <v>10623</v>
      </c>
      <c r="G2128" s="80" t="s">
        <v>10250</v>
      </c>
      <c r="H2128" s="80" t="s">
        <v>9732</v>
      </c>
      <c r="I2128" s="80" t="s">
        <v>5377</v>
      </c>
      <c r="K2128" s="80" t="s">
        <v>13952</v>
      </c>
      <c r="L2128" s="80" t="s">
        <v>13794</v>
      </c>
      <c r="M2128" s="80" t="s">
        <v>13795</v>
      </c>
      <c r="N2128" s="80" t="s">
        <v>14502</v>
      </c>
      <c r="O2128" s="80" t="s">
        <v>3868</v>
      </c>
      <c r="P2128" s="80" t="s">
        <v>1</v>
      </c>
      <c r="Q2128" s="80" t="s">
        <v>5374</v>
      </c>
      <c r="R2128" s="80" t="s">
        <v>14511</v>
      </c>
      <c r="S2128" s="80" t="s">
        <v>1765</v>
      </c>
      <c r="T2128" s="80" t="s">
        <v>1757</v>
      </c>
      <c r="U2128" s="110">
        <v>8.3000000000000007</v>
      </c>
      <c r="V2128" s="110">
        <v>49.8</v>
      </c>
      <c r="W2128" s="91">
        <v>2.0750000000000002</v>
      </c>
      <c r="X2128" s="91">
        <v>24.9</v>
      </c>
      <c r="Y2128" s="110" t="s">
        <v>7087</v>
      </c>
      <c r="Z2128" s="110" t="s">
        <v>1</v>
      </c>
      <c r="AB2128" s="133" t="s">
        <v>14837</v>
      </c>
      <c r="AC2128" s="133" t="s">
        <v>14837</v>
      </c>
      <c r="AD2128" s="133" t="s">
        <v>1759</v>
      </c>
      <c r="AE2128" s="79">
        <v>12</v>
      </c>
      <c r="AF2128" s="79" t="s">
        <v>11325</v>
      </c>
      <c r="AG2128" s="134">
        <v>1</v>
      </c>
      <c r="AH2128" s="134">
        <v>4.25</v>
      </c>
      <c r="AI2128" s="134">
        <v>7.75</v>
      </c>
      <c r="AJ2128" s="134">
        <v>0.16900000000000001</v>
      </c>
      <c r="AK2128" s="134">
        <v>13.375</v>
      </c>
      <c r="AL2128" s="134">
        <v>8.75</v>
      </c>
      <c r="AM2128" s="134">
        <v>6</v>
      </c>
      <c r="AN2128" s="134">
        <v>2.3940000000000001</v>
      </c>
      <c r="AO2128" s="134">
        <v>0.40600000000000003</v>
      </c>
      <c r="AP2128" s="134">
        <v>0.01</v>
      </c>
      <c r="AQ2128" s="134">
        <v>11.75</v>
      </c>
      <c r="AR2128" s="134">
        <v>15.5</v>
      </c>
      <c r="AS2128" s="134">
        <v>1.2999999999999999E-2</v>
      </c>
      <c r="AT2128" s="133" t="s">
        <v>1771</v>
      </c>
      <c r="AU2128" s="133" t="s">
        <v>1760</v>
      </c>
      <c r="AV2128" s="133" t="s">
        <v>9601</v>
      </c>
      <c r="AW2128" s="133" t="s">
        <v>9630</v>
      </c>
    </row>
    <row r="2129" spans="1:49" x14ac:dyDescent="0.25">
      <c r="A2129" s="80" t="s">
        <v>1776</v>
      </c>
      <c r="B2129" s="80" t="s">
        <v>1803</v>
      </c>
      <c r="C2129" s="80" t="s">
        <v>10536</v>
      </c>
      <c r="D2129" s="80" t="s">
        <v>10537</v>
      </c>
      <c r="E2129" s="80" t="s">
        <v>1767</v>
      </c>
      <c r="F2129" s="80" t="s">
        <v>10538</v>
      </c>
      <c r="G2129" s="80" t="s">
        <v>9785</v>
      </c>
      <c r="H2129" s="80" t="s">
        <v>10539</v>
      </c>
      <c r="I2129" s="80" t="s">
        <v>5377</v>
      </c>
      <c r="K2129" s="80" t="s">
        <v>13952</v>
      </c>
      <c r="L2129" s="80" t="s">
        <v>13796</v>
      </c>
      <c r="M2129" s="80" t="s">
        <v>13797</v>
      </c>
      <c r="N2129" s="80" t="s">
        <v>14351</v>
      </c>
      <c r="O2129" s="80" t="s">
        <v>3822</v>
      </c>
      <c r="P2129" s="80" t="s">
        <v>1</v>
      </c>
      <c r="Q2129" s="80" t="s">
        <v>5374</v>
      </c>
      <c r="R2129" s="80" t="s">
        <v>14512</v>
      </c>
      <c r="S2129" s="80" t="s">
        <v>1759</v>
      </c>
      <c r="T2129" s="80" t="s">
        <v>1759</v>
      </c>
      <c r="U2129" s="110">
        <v>423.9</v>
      </c>
      <c r="V2129" s="110">
        <v>211.95</v>
      </c>
      <c r="W2129" s="91">
        <v>105.98</v>
      </c>
      <c r="X2129" s="91">
        <v>105.98</v>
      </c>
      <c r="Y2129" s="110" t="s">
        <v>7087</v>
      </c>
      <c r="Z2129" s="110" t="s">
        <v>1</v>
      </c>
      <c r="AB2129" s="133" t="s">
        <v>14838</v>
      </c>
      <c r="AC2129" s="133" t="s">
        <v>14838</v>
      </c>
      <c r="AD2129" s="133" t="s">
        <v>1759</v>
      </c>
      <c r="AE2129" s="79">
        <v>1</v>
      </c>
      <c r="AF2129" s="79" t="s">
        <v>15798</v>
      </c>
      <c r="AG2129" s="134"/>
      <c r="AH2129" s="134"/>
      <c r="AI2129" s="134"/>
      <c r="AJ2129" s="134"/>
      <c r="AK2129" s="134">
        <v>24.562999999999999</v>
      </c>
      <c r="AL2129" s="134">
        <v>15.563000000000001</v>
      </c>
      <c r="AM2129" s="134">
        <v>9.625</v>
      </c>
      <c r="AN2129" s="134">
        <v>13.44</v>
      </c>
      <c r="AO2129" s="134">
        <v>2.129</v>
      </c>
      <c r="AP2129" s="134"/>
      <c r="AQ2129" s="134"/>
      <c r="AR2129" s="134"/>
      <c r="AS2129" s="134"/>
      <c r="AT2129" s="133" t="s">
        <v>7065</v>
      </c>
      <c r="AU2129" s="133" t="s">
        <v>7065</v>
      </c>
      <c r="AV2129" s="133" t="s">
        <v>9603</v>
      </c>
      <c r="AW2129" s="133" t="s">
        <v>9630</v>
      </c>
    </row>
    <row r="2130" spans="1:49" x14ac:dyDescent="0.25">
      <c r="A2130" s="80" t="s">
        <v>1776</v>
      </c>
      <c r="B2130" s="80" t="s">
        <v>1803</v>
      </c>
      <c r="C2130" s="80" t="s">
        <v>10540</v>
      </c>
      <c r="D2130" s="80" t="s">
        <v>10541</v>
      </c>
      <c r="E2130" s="80" t="s">
        <v>1767</v>
      </c>
      <c r="F2130" s="80" t="s">
        <v>10542</v>
      </c>
      <c r="G2130" s="80" t="s">
        <v>9785</v>
      </c>
      <c r="H2130" s="80" t="s">
        <v>10543</v>
      </c>
      <c r="I2130" s="80" t="s">
        <v>5377</v>
      </c>
      <c r="K2130" s="80" t="s">
        <v>13952</v>
      </c>
      <c r="L2130" s="80" t="s">
        <v>13798</v>
      </c>
      <c r="M2130" s="80" t="s">
        <v>13799</v>
      </c>
      <c r="N2130" s="80" t="s">
        <v>14351</v>
      </c>
      <c r="O2130" s="80" t="s">
        <v>3825</v>
      </c>
      <c r="P2130" s="80" t="s">
        <v>1</v>
      </c>
      <c r="Q2130" s="80" t="s">
        <v>5374</v>
      </c>
      <c r="R2130" s="80" t="s">
        <v>14513</v>
      </c>
      <c r="S2130" s="80" t="s">
        <v>1759</v>
      </c>
      <c r="T2130" s="80" t="s">
        <v>1759</v>
      </c>
      <c r="U2130" s="110">
        <v>800.25</v>
      </c>
      <c r="V2130" s="110">
        <v>400.125</v>
      </c>
      <c r="W2130" s="91">
        <v>200.0625</v>
      </c>
      <c r="X2130" s="91">
        <v>200.0625</v>
      </c>
      <c r="Y2130" s="110" t="s">
        <v>7087</v>
      </c>
      <c r="Z2130" s="110" t="s">
        <v>1</v>
      </c>
      <c r="AB2130" s="133" t="s">
        <v>14839</v>
      </c>
      <c r="AC2130" s="133" t="s">
        <v>14839</v>
      </c>
      <c r="AD2130" s="133" t="s">
        <v>1759</v>
      </c>
      <c r="AE2130" s="79">
        <v>1</v>
      </c>
      <c r="AF2130" s="79" t="s">
        <v>15798</v>
      </c>
      <c r="AG2130" s="134"/>
      <c r="AH2130" s="134"/>
      <c r="AI2130" s="134"/>
      <c r="AJ2130" s="134"/>
      <c r="AK2130" s="134">
        <v>48.314999999999998</v>
      </c>
      <c r="AL2130" s="134">
        <v>16.22</v>
      </c>
      <c r="AM2130" s="134">
        <v>9.5950000000000006</v>
      </c>
      <c r="AN2130" s="134">
        <v>27.15</v>
      </c>
      <c r="AO2130" s="134">
        <v>4.351</v>
      </c>
      <c r="AP2130" s="134"/>
      <c r="AQ2130" s="134"/>
      <c r="AR2130" s="134"/>
      <c r="AS2130" s="134"/>
      <c r="AT2130" s="133" t="s">
        <v>1764</v>
      </c>
      <c r="AU2130" s="133" t="s">
        <v>1769</v>
      </c>
      <c r="AV2130" s="133" t="s">
        <v>9603</v>
      </c>
      <c r="AW2130" s="133" t="s">
        <v>9630</v>
      </c>
    </row>
    <row r="2131" spans="1:49" x14ac:dyDescent="0.25">
      <c r="A2131" s="80" t="s">
        <v>1776</v>
      </c>
      <c r="B2131" s="80" t="s">
        <v>1803</v>
      </c>
      <c r="C2131" s="80" t="s">
        <v>10557</v>
      </c>
      <c r="D2131" s="80" t="s">
        <v>10558</v>
      </c>
      <c r="E2131" s="80" t="s">
        <v>1767</v>
      </c>
      <c r="F2131" s="80" t="s">
        <v>9743</v>
      </c>
      <c r="G2131" s="80" t="s">
        <v>9744</v>
      </c>
      <c r="H2131" s="80" t="s">
        <v>9732</v>
      </c>
      <c r="I2131" s="80" t="s">
        <v>5377</v>
      </c>
      <c r="K2131" s="80" t="s">
        <v>13952</v>
      </c>
      <c r="L2131" s="80" t="s">
        <v>13800</v>
      </c>
      <c r="M2131" s="80" t="s">
        <v>13801</v>
      </c>
      <c r="N2131" s="80" t="s">
        <v>14351</v>
      </c>
      <c r="O2131" s="80" t="s">
        <v>3537</v>
      </c>
      <c r="P2131" s="80" t="s">
        <v>1</v>
      </c>
      <c r="Q2131" s="80" t="s">
        <v>5374</v>
      </c>
      <c r="R2131" s="80" t="s">
        <v>14514</v>
      </c>
      <c r="S2131" s="80" t="s">
        <v>1765</v>
      </c>
      <c r="T2131" s="80" t="s">
        <v>1757</v>
      </c>
      <c r="U2131" s="110">
        <v>5.05</v>
      </c>
      <c r="V2131" s="110">
        <v>30.3</v>
      </c>
      <c r="W2131" s="91">
        <v>1.2625</v>
      </c>
      <c r="X2131" s="91">
        <v>15.15</v>
      </c>
      <c r="Y2131" s="110" t="s">
        <v>7087</v>
      </c>
      <c r="Z2131" s="110" t="s">
        <v>1</v>
      </c>
      <c r="AB2131" s="133" t="s">
        <v>14840</v>
      </c>
      <c r="AC2131" s="133" t="s">
        <v>14840</v>
      </c>
      <c r="AD2131" s="133" t="s">
        <v>1759</v>
      </c>
      <c r="AE2131" s="79">
        <v>12</v>
      </c>
      <c r="AF2131" s="79" t="s">
        <v>11127</v>
      </c>
      <c r="AG2131" s="134">
        <v>0.625</v>
      </c>
      <c r="AH2131" s="134">
        <v>5</v>
      </c>
      <c r="AI2131" s="134">
        <v>5</v>
      </c>
      <c r="AJ2131" s="134">
        <v>0.09</v>
      </c>
      <c r="AK2131" s="134">
        <v>10.125</v>
      </c>
      <c r="AL2131" s="134">
        <v>5.375</v>
      </c>
      <c r="AM2131" s="134">
        <v>5.5</v>
      </c>
      <c r="AN2131" s="134">
        <v>1.25</v>
      </c>
      <c r="AO2131" s="134">
        <v>0.17299999999999999</v>
      </c>
      <c r="AP2131" s="134">
        <v>5.5E-2</v>
      </c>
      <c r="AQ2131" s="134">
        <v>10</v>
      </c>
      <c r="AR2131" s="134">
        <v>10</v>
      </c>
      <c r="AS2131" s="134">
        <v>6.0000000000000001E-3</v>
      </c>
      <c r="AT2131" s="133" t="s">
        <v>1768</v>
      </c>
      <c r="AU2131" s="133" t="s">
        <v>1760</v>
      </c>
      <c r="AV2131" s="133" t="s">
        <v>9601</v>
      </c>
      <c r="AW2131" s="133" t="s">
        <v>9630</v>
      </c>
    </row>
    <row r="2132" spans="1:49" x14ac:dyDescent="0.25">
      <c r="A2132" s="80" t="s">
        <v>1776</v>
      </c>
      <c r="B2132" s="80" t="s">
        <v>1803</v>
      </c>
      <c r="C2132" s="80" t="s">
        <v>10211</v>
      </c>
      <c r="D2132" s="80" t="s">
        <v>10212</v>
      </c>
      <c r="E2132" s="80" t="s">
        <v>1767</v>
      </c>
      <c r="F2132" s="80" t="s">
        <v>9731</v>
      </c>
      <c r="G2132" s="80" t="s">
        <v>9668</v>
      </c>
      <c r="H2132" s="80" t="s">
        <v>9732</v>
      </c>
      <c r="I2132" s="80" t="s">
        <v>5377</v>
      </c>
      <c r="K2132" s="80" t="s">
        <v>13952</v>
      </c>
      <c r="L2132" s="80" t="s">
        <v>13802</v>
      </c>
      <c r="M2132" s="80" t="s">
        <v>13803</v>
      </c>
      <c r="N2132" s="80" t="s">
        <v>14351</v>
      </c>
      <c r="O2132" s="80" t="s">
        <v>3547</v>
      </c>
      <c r="P2132" s="80" t="s">
        <v>1</v>
      </c>
      <c r="Q2132" s="80" t="s">
        <v>5374</v>
      </c>
      <c r="R2132" s="80" t="s">
        <v>14515</v>
      </c>
      <c r="S2132" s="80" t="s">
        <v>1765</v>
      </c>
      <c r="T2132" s="80" t="s">
        <v>1757</v>
      </c>
      <c r="U2132" s="110">
        <v>6.2</v>
      </c>
      <c r="V2132" s="110">
        <v>37.200000000000003</v>
      </c>
      <c r="W2132" s="91">
        <v>1.55</v>
      </c>
      <c r="X2132" s="91">
        <v>18.600000000000001</v>
      </c>
      <c r="Y2132" s="110" t="s">
        <v>7087</v>
      </c>
      <c r="Z2132" s="110" t="s">
        <v>1</v>
      </c>
      <c r="AB2132" s="133" t="s">
        <v>14841</v>
      </c>
      <c r="AC2132" s="133" t="s">
        <v>14841</v>
      </c>
      <c r="AD2132" s="133" t="s">
        <v>1759</v>
      </c>
      <c r="AE2132" s="79">
        <v>12</v>
      </c>
      <c r="AF2132" s="79" t="s">
        <v>11113</v>
      </c>
      <c r="AG2132" s="134">
        <v>0.625</v>
      </c>
      <c r="AH2132" s="134">
        <v>6.5</v>
      </c>
      <c r="AI2132" s="134">
        <v>6.5</v>
      </c>
      <c r="AJ2132" s="134">
        <v>0.13900000000000001</v>
      </c>
      <c r="AK2132" s="134">
        <v>10.845000000000001</v>
      </c>
      <c r="AL2132" s="134">
        <v>6.8449999999999998</v>
      </c>
      <c r="AM2132" s="134">
        <v>6.8150000000000004</v>
      </c>
      <c r="AN2132" s="134">
        <v>1.9610000000000001</v>
      </c>
      <c r="AO2132" s="134">
        <v>0.29299999999999998</v>
      </c>
      <c r="AP2132" s="134">
        <v>5.5E-2</v>
      </c>
      <c r="AQ2132" s="134">
        <v>12.875</v>
      </c>
      <c r="AR2132" s="134">
        <v>12.75</v>
      </c>
      <c r="AS2132" s="134">
        <v>8.9999999999999993E-3</v>
      </c>
      <c r="AT2132" s="133" t="s">
        <v>1761</v>
      </c>
      <c r="AU2132" s="133" t="s">
        <v>7077</v>
      </c>
      <c r="AV2132" s="133" t="s">
        <v>9601</v>
      </c>
      <c r="AW2132" s="133" t="s">
        <v>9630</v>
      </c>
    </row>
    <row r="2133" spans="1:49" x14ac:dyDescent="0.25">
      <c r="A2133" s="80" t="s">
        <v>1776</v>
      </c>
      <c r="B2133" s="80" t="s">
        <v>1803</v>
      </c>
      <c r="C2133" s="80" t="s">
        <v>10213</v>
      </c>
      <c r="D2133" s="80" t="s">
        <v>10214</v>
      </c>
      <c r="E2133" s="80" t="s">
        <v>1767</v>
      </c>
      <c r="F2133" s="80" t="s">
        <v>9694</v>
      </c>
      <c r="G2133" s="80" t="s">
        <v>9695</v>
      </c>
      <c r="H2133" s="80" t="s">
        <v>9696</v>
      </c>
      <c r="I2133" s="80" t="s">
        <v>5377</v>
      </c>
      <c r="K2133" s="80" t="s">
        <v>13952</v>
      </c>
      <c r="L2133" s="80" t="s">
        <v>13804</v>
      </c>
      <c r="M2133" s="80" t="s">
        <v>13805</v>
      </c>
      <c r="N2133" s="80" t="s">
        <v>14351</v>
      </c>
      <c r="O2133" s="80" t="s">
        <v>3527</v>
      </c>
      <c r="P2133" s="80" t="s">
        <v>1</v>
      </c>
      <c r="Q2133" s="80" t="s">
        <v>5374</v>
      </c>
      <c r="R2133" s="80" t="s">
        <v>14516</v>
      </c>
      <c r="S2133" s="80" t="s">
        <v>1760</v>
      </c>
      <c r="T2133" s="80" t="s">
        <v>1757</v>
      </c>
      <c r="U2133" s="110">
        <v>5</v>
      </c>
      <c r="V2133" s="110">
        <v>30</v>
      </c>
      <c r="W2133" s="91">
        <v>1.25</v>
      </c>
      <c r="X2133" s="91">
        <v>15</v>
      </c>
      <c r="Y2133" s="110" t="s">
        <v>7087</v>
      </c>
      <c r="Z2133" s="110" t="s">
        <v>1</v>
      </c>
      <c r="AB2133" s="133" t="s">
        <v>14842</v>
      </c>
      <c r="AC2133" s="133" t="s">
        <v>14842</v>
      </c>
      <c r="AD2133" s="133" t="s">
        <v>1759</v>
      </c>
      <c r="AE2133" s="79">
        <v>12</v>
      </c>
      <c r="AF2133" s="79" t="s">
        <v>11091</v>
      </c>
      <c r="AG2133" s="134">
        <v>0.625</v>
      </c>
      <c r="AH2133" s="134">
        <v>6.875</v>
      </c>
      <c r="AI2133" s="134">
        <v>6.875</v>
      </c>
      <c r="AJ2133" s="134">
        <v>0.13100000000000001</v>
      </c>
      <c r="AK2133" s="134">
        <v>7.22</v>
      </c>
      <c r="AL2133" s="134">
        <v>6.8449999999999998</v>
      </c>
      <c r="AM2133" s="134">
        <v>7.44</v>
      </c>
      <c r="AN2133" s="134">
        <v>1.782</v>
      </c>
      <c r="AO2133" s="134">
        <v>0.21299999999999999</v>
      </c>
      <c r="AP2133" s="134">
        <v>0.5</v>
      </c>
      <c r="AQ2133" s="134">
        <v>6.75</v>
      </c>
      <c r="AR2133" s="134">
        <v>6.75</v>
      </c>
      <c r="AS2133" s="134">
        <v>1.6E-2</v>
      </c>
      <c r="AT2133" s="133" t="s">
        <v>9573</v>
      </c>
      <c r="AU2133" s="133" t="s">
        <v>1758</v>
      </c>
      <c r="AV2133" s="133" t="s">
        <v>9603</v>
      </c>
      <c r="AW2133" s="133" t="s">
        <v>9630</v>
      </c>
    </row>
    <row r="2134" spans="1:49" x14ac:dyDescent="0.25">
      <c r="A2134" s="80" t="s">
        <v>1776</v>
      </c>
      <c r="B2134" s="80" t="s">
        <v>1803</v>
      </c>
      <c r="C2134" s="80" t="s">
        <v>10578</v>
      </c>
      <c r="D2134" s="80" t="s">
        <v>10579</v>
      </c>
      <c r="E2134" s="80" t="s">
        <v>1767</v>
      </c>
      <c r="F2134" s="80" t="s">
        <v>9920</v>
      </c>
      <c r="G2134" s="80" t="s">
        <v>9677</v>
      </c>
      <c r="H2134" s="80" t="s">
        <v>9921</v>
      </c>
      <c r="I2134" s="80" t="s">
        <v>5377</v>
      </c>
      <c r="K2134" s="80" t="s">
        <v>13952</v>
      </c>
      <c r="L2134" s="80" t="s">
        <v>13806</v>
      </c>
      <c r="M2134" s="80" t="s">
        <v>13807</v>
      </c>
      <c r="N2134" s="80" t="s">
        <v>14351</v>
      </c>
      <c r="O2134" s="80" t="s">
        <v>3523</v>
      </c>
      <c r="P2134" s="80" t="s">
        <v>1</v>
      </c>
      <c r="Q2134" s="80" t="s">
        <v>5374</v>
      </c>
      <c r="R2134" s="80" t="s">
        <v>14517</v>
      </c>
      <c r="S2134" s="80" t="s">
        <v>1760</v>
      </c>
      <c r="T2134" s="80" t="s">
        <v>1757</v>
      </c>
      <c r="U2134" s="110">
        <v>6.2</v>
      </c>
      <c r="V2134" s="110">
        <v>37.200000000000003</v>
      </c>
      <c r="W2134" s="91">
        <v>1.55</v>
      </c>
      <c r="X2134" s="91">
        <v>18.600000000000001</v>
      </c>
      <c r="Y2134" s="110" t="s">
        <v>7087</v>
      </c>
      <c r="Z2134" s="110" t="s">
        <v>1</v>
      </c>
      <c r="AB2134" s="133" t="s">
        <v>14843</v>
      </c>
      <c r="AC2134" s="133" t="s">
        <v>14843</v>
      </c>
      <c r="AD2134" s="133" t="s">
        <v>1759</v>
      </c>
      <c r="AE2134" s="79">
        <v>12</v>
      </c>
      <c r="AF2134" s="79" t="s">
        <v>11145</v>
      </c>
      <c r="AG2134" s="134">
        <v>0.75</v>
      </c>
      <c r="AH2134" s="134">
        <v>8.875</v>
      </c>
      <c r="AI2134" s="134">
        <v>8.875</v>
      </c>
      <c r="AJ2134" s="134">
        <v>0.22500000000000001</v>
      </c>
      <c r="AK2134" s="134">
        <v>9.2200000000000006</v>
      </c>
      <c r="AL2134" s="134">
        <v>7.97</v>
      </c>
      <c r="AM2134" s="134">
        <v>9.44</v>
      </c>
      <c r="AN2134" s="134">
        <v>3.1</v>
      </c>
      <c r="AO2134" s="134">
        <v>0.40100000000000002</v>
      </c>
      <c r="AP2134" s="134">
        <v>0.5</v>
      </c>
      <c r="AQ2134" s="134">
        <v>8.75</v>
      </c>
      <c r="AR2134" s="134">
        <v>8.75</v>
      </c>
      <c r="AS2134" s="134">
        <v>0.03</v>
      </c>
      <c r="AT2134" s="133" t="s">
        <v>1761</v>
      </c>
      <c r="AU2134" s="133" t="s">
        <v>7065</v>
      </c>
      <c r="AV2134" s="133" t="s">
        <v>9603</v>
      </c>
      <c r="AW2134" s="133" t="s">
        <v>9630</v>
      </c>
    </row>
    <row r="2135" spans="1:49" x14ac:dyDescent="0.25">
      <c r="A2135" s="80" t="s">
        <v>1776</v>
      </c>
      <c r="B2135" s="80" t="s">
        <v>1803</v>
      </c>
      <c r="C2135" s="80" t="s">
        <v>10600</v>
      </c>
      <c r="D2135" s="80" t="s">
        <v>10601</v>
      </c>
      <c r="E2135" s="80" t="s">
        <v>1811</v>
      </c>
      <c r="F2135" s="80" t="s">
        <v>10602</v>
      </c>
      <c r="G2135" s="80" t="s">
        <v>9685</v>
      </c>
      <c r="H2135" s="80" t="s">
        <v>10603</v>
      </c>
      <c r="I2135" s="80" t="s">
        <v>5376</v>
      </c>
      <c r="K2135" s="80" t="s">
        <v>13952</v>
      </c>
      <c r="L2135" s="80" t="s">
        <v>13808</v>
      </c>
      <c r="M2135" s="80" t="s">
        <v>13809</v>
      </c>
      <c r="N2135" s="80" t="s">
        <v>14351</v>
      </c>
      <c r="O2135" s="80" t="s">
        <v>3859</v>
      </c>
      <c r="P2135" s="80" t="s">
        <v>1</v>
      </c>
      <c r="Q2135" s="80" t="s">
        <v>5374</v>
      </c>
      <c r="R2135" s="80" t="s">
        <v>14518</v>
      </c>
      <c r="S2135" s="80" t="s">
        <v>1760</v>
      </c>
      <c r="T2135" s="80" t="s">
        <v>1757</v>
      </c>
      <c r="U2135" s="110">
        <v>8.9</v>
      </c>
      <c r="V2135" s="110">
        <v>53.4</v>
      </c>
      <c r="W2135" s="91">
        <v>3.1150000000000002</v>
      </c>
      <c r="X2135" s="91">
        <v>37.380000000000003</v>
      </c>
      <c r="Y2135" s="110" t="s">
        <v>7087</v>
      </c>
      <c r="Z2135" s="110" t="s">
        <v>1</v>
      </c>
      <c r="AB2135" s="133" t="s">
        <v>14844</v>
      </c>
      <c r="AC2135" s="133" t="s">
        <v>14844</v>
      </c>
      <c r="AD2135" s="133" t="s">
        <v>1759</v>
      </c>
      <c r="AE2135" s="79">
        <v>12</v>
      </c>
      <c r="AF2135" s="79" t="s">
        <v>11315</v>
      </c>
      <c r="AG2135" s="134">
        <v>1.25</v>
      </c>
      <c r="AH2135" s="134">
        <v>12.125</v>
      </c>
      <c r="AI2135" s="134">
        <v>9.25</v>
      </c>
      <c r="AJ2135" s="134">
        <v>0.438</v>
      </c>
      <c r="AK2135" s="134">
        <v>14</v>
      </c>
      <c r="AL2135" s="134">
        <v>12.563000000000001</v>
      </c>
      <c r="AM2135" s="134">
        <v>10.125</v>
      </c>
      <c r="AN2135" s="134">
        <v>6.1159999999999997</v>
      </c>
      <c r="AO2135" s="134">
        <v>1.0309999999999999</v>
      </c>
      <c r="AP2135" s="134">
        <v>1</v>
      </c>
      <c r="AQ2135" s="134">
        <v>12</v>
      </c>
      <c r="AR2135" s="134">
        <v>9.25</v>
      </c>
      <c r="AS2135" s="134">
        <v>6.9000000000000006E-2</v>
      </c>
      <c r="AT2135" s="133" t="s">
        <v>7075</v>
      </c>
      <c r="AU2135" s="133" t="s">
        <v>1764</v>
      </c>
      <c r="AV2135" s="133" t="s">
        <v>9603</v>
      </c>
      <c r="AW2135" s="133" t="s">
        <v>9630</v>
      </c>
    </row>
    <row r="2136" spans="1:49" x14ac:dyDescent="0.25">
      <c r="A2136" s="80" t="s">
        <v>1776</v>
      </c>
      <c r="B2136" s="80" t="s">
        <v>1803</v>
      </c>
      <c r="C2136" s="80" t="s">
        <v>9697</v>
      </c>
      <c r="D2136" s="80" t="s">
        <v>9698</v>
      </c>
      <c r="E2136" s="80" t="s">
        <v>1767</v>
      </c>
      <c r="F2136" s="80" t="s">
        <v>9699</v>
      </c>
      <c r="G2136" s="80" t="s">
        <v>9700</v>
      </c>
      <c r="H2136" s="80" t="s">
        <v>9701</v>
      </c>
      <c r="I2136" s="80" t="s">
        <v>5377</v>
      </c>
      <c r="K2136" s="80" t="s">
        <v>13952</v>
      </c>
      <c r="L2136" s="80" t="s">
        <v>13810</v>
      </c>
      <c r="M2136" s="80" t="s">
        <v>13811</v>
      </c>
      <c r="N2136" s="80" t="s">
        <v>14351</v>
      </c>
      <c r="O2136" s="80" t="s">
        <v>3860</v>
      </c>
      <c r="P2136" s="80" t="s">
        <v>1</v>
      </c>
      <c r="Q2136" s="80" t="s">
        <v>5374</v>
      </c>
      <c r="R2136" s="80" t="s">
        <v>14519</v>
      </c>
      <c r="S2136" s="80" t="s">
        <v>1759</v>
      </c>
      <c r="T2136" s="80" t="s">
        <v>1757</v>
      </c>
      <c r="U2136" s="110">
        <v>9.6</v>
      </c>
      <c r="V2136" s="110">
        <v>57.6</v>
      </c>
      <c r="W2136" s="91">
        <v>2.4</v>
      </c>
      <c r="X2136" s="91">
        <v>28.8</v>
      </c>
      <c r="Y2136" s="110" t="s">
        <v>7087</v>
      </c>
      <c r="Z2136" s="110" t="s">
        <v>1</v>
      </c>
      <c r="AB2136" s="133" t="s">
        <v>14845</v>
      </c>
      <c r="AC2136" s="133" t="s">
        <v>14845</v>
      </c>
      <c r="AD2136" s="133" t="s">
        <v>1759</v>
      </c>
      <c r="AE2136" s="79">
        <v>12</v>
      </c>
      <c r="AF2136" s="79" t="s">
        <v>11152</v>
      </c>
      <c r="AG2136" s="134">
        <v>0.875</v>
      </c>
      <c r="AH2136" s="134">
        <v>7.5</v>
      </c>
      <c r="AI2136" s="134">
        <v>14.5</v>
      </c>
      <c r="AJ2136" s="134">
        <v>0.215</v>
      </c>
      <c r="AK2136" s="134">
        <v>14.824999999999999</v>
      </c>
      <c r="AL2136" s="134">
        <v>8.4499999999999993</v>
      </c>
      <c r="AM2136" s="134">
        <v>9.0250000000000004</v>
      </c>
      <c r="AN2136" s="134">
        <v>3.17</v>
      </c>
      <c r="AO2136" s="134">
        <v>0.65400000000000003</v>
      </c>
      <c r="AP2136" s="134">
        <v>0.1</v>
      </c>
      <c r="AQ2136" s="134">
        <v>54</v>
      </c>
      <c r="AR2136" s="134">
        <v>96</v>
      </c>
      <c r="AS2136" s="134"/>
      <c r="AT2136" s="133" t="s">
        <v>7070</v>
      </c>
      <c r="AU2136" s="133" t="s">
        <v>7065</v>
      </c>
      <c r="AV2136" s="133" t="s">
        <v>9601</v>
      </c>
      <c r="AW2136" s="133" t="s">
        <v>9630</v>
      </c>
    </row>
    <row r="2137" spans="1:49" x14ac:dyDescent="0.25">
      <c r="A2137" s="80" t="s">
        <v>1776</v>
      </c>
      <c r="B2137" s="80" t="s">
        <v>1803</v>
      </c>
      <c r="C2137" s="80" t="s">
        <v>10621</v>
      </c>
      <c r="D2137" s="80" t="s">
        <v>10622</v>
      </c>
      <c r="E2137" s="80" t="s">
        <v>1811</v>
      </c>
      <c r="F2137" s="80" t="s">
        <v>10623</v>
      </c>
      <c r="G2137" s="80" t="s">
        <v>10250</v>
      </c>
      <c r="H2137" s="80" t="s">
        <v>9732</v>
      </c>
      <c r="I2137" s="80" t="s">
        <v>5377</v>
      </c>
      <c r="K2137" s="80" t="s">
        <v>13952</v>
      </c>
      <c r="L2137" s="80" t="s">
        <v>13812</v>
      </c>
      <c r="M2137" s="80" t="s">
        <v>13813</v>
      </c>
      <c r="N2137" s="80" t="s">
        <v>14351</v>
      </c>
      <c r="O2137" s="80" t="s">
        <v>3868</v>
      </c>
      <c r="P2137" s="80" t="s">
        <v>1</v>
      </c>
      <c r="Q2137" s="80" t="s">
        <v>5374</v>
      </c>
      <c r="R2137" s="80" t="s">
        <v>14520</v>
      </c>
      <c r="S2137" s="80" t="s">
        <v>1765</v>
      </c>
      <c r="T2137" s="80" t="s">
        <v>1757</v>
      </c>
      <c r="U2137" s="110">
        <v>8.3000000000000007</v>
      </c>
      <c r="V2137" s="110">
        <v>49.8</v>
      </c>
      <c r="W2137" s="91">
        <v>2.0750000000000002</v>
      </c>
      <c r="X2137" s="91">
        <v>24.9</v>
      </c>
      <c r="Y2137" s="110" t="s">
        <v>7087</v>
      </c>
      <c r="Z2137" s="110" t="s">
        <v>1</v>
      </c>
      <c r="AB2137" s="133" t="s">
        <v>14846</v>
      </c>
      <c r="AC2137" s="133" t="s">
        <v>14846</v>
      </c>
      <c r="AD2137" s="133" t="s">
        <v>1759</v>
      </c>
      <c r="AE2137" s="79">
        <v>12</v>
      </c>
      <c r="AF2137" s="79" t="s">
        <v>11325</v>
      </c>
      <c r="AG2137" s="134">
        <v>1</v>
      </c>
      <c r="AH2137" s="134">
        <v>4.25</v>
      </c>
      <c r="AI2137" s="134">
        <v>7.75</v>
      </c>
      <c r="AJ2137" s="134">
        <v>0.16900000000000001</v>
      </c>
      <c r="AK2137" s="134">
        <v>13.375</v>
      </c>
      <c r="AL2137" s="134">
        <v>8.75</v>
      </c>
      <c r="AM2137" s="134">
        <v>6</v>
      </c>
      <c r="AN2137" s="134">
        <v>2.3940000000000001</v>
      </c>
      <c r="AO2137" s="134">
        <v>0.40600000000000003</v>
      </c>
      <c r="AP2137" s="134">
        <v>0.01</v>
      </c>
      <c r="AQ2137" s="134">
        <v>11.75</v>
      </c>
      <c r="AR2137" s="134">
        <v>15.5</v>
      </c>
      <c r="AS2137" s="134">
        <v>1.2999999999999999E-2</v>
      </c>
      <c r="AT2137" s="133" t="s">
        <v>1771</v>
      </c>
      <c r="AU2137" s="133" t="s">
        <v>1760</v>
      </c>
      <c r="AV2137" s="133" t="s">
        <v>9601</v>
      </c>
      <c r="AW2137" s="133" t="s">
        <v>9630</v>
      </c>
    </row>
    <row r="2138" spans="1:49" x14ac:dyDescent="0.25">
      <c r="A2138" s="80" t="s">
        <v>1776</v>
      </c>
      <c r="B2138" s="80" t="s">
        <v>1803</v>
      </c>
      <c r="C2138" s="80" t="s">
        <v>10536</v>
      </c>
      <c r="D2138" s="80" t="s">
        <v>10537</v>
      </c>
      <c r="E2138" s="80" t="s">
        <v>1767</v>
      </c>
      <c r="F2138" s="80" t="s">
        <v>10538</v>
      </c>
      <c r="G2138" s="80" t="s">
        <v>9785</v>
      </c>
      <c r="H2138" s="80" t="s">
        <v>10539</v>
      </c>
      <c r="I2138" s="80" t="s">
        <v>5377</v>
      </c>
      <c r="K2138" s="80" t="s">
        <v>13952</v>
      </c>
      <c r="L2138" s="80" t="s">
        <v>13814</v>
      </c>
      <c r="M2138" s="80" t="s">
        <v>13815</v>
      </c>
      <c r="N2138" s="80" t="s">
        <v>14117</v>
      </c>
      <c r="O2138" s="80" t="s">
        <v>3822</v>
      </c>
      <c r="P2138" s="80" t="s">
        <v>1</v>
      </c>
      <c r="Q2138" s="80" t="s">
        <v>5374</v>
      </c>
      <c r="R2138" s="80" t="s">
        <v>14521</v>
      </c>
      <c r="S2138" s="80" t="s">
        <v>1759</v>
      </c>
      <c r="T2138" s="80" t="s">
        <v>1759</v>
      </c>
      <c r="U2138" s="110">
        <v>423.9</v>
      </c>
      <c r="V2138" s="110">
        <v>211.95</v>
      </c>
      <c r="W2138" s="91">
        <v>105.98</v>
      </c>
      <c r="X2138" s="91">
        <v>105.98</v>
      </c>
      <c r="Y2138" s="110" t="s">
        <v>7087</v>
      </c>
      <c r="Z2138" s="110" t="s">
        <v>1</v>
      </c>
      <c r="AB2138" s="133" t="s">
        <v>14847</v>
      </c>
      <c r="AC2138" s="133" t="s">
        <v>14847</v>
      </c>
      <c r="AD2138" s="133" t="s">
        <v>1759</v>
      </c>
      <c r="AE2138" s="79">
        <v>1</v>
      </c>
      <c r="AF2138" s="79" t="s">
        <v>15798</v>
      </c>
      <c r="AG2138" s="134"/>
      <c r="AH2138" s="134"/>
      <c r="AI2138" s="134"/>
      <c r="AJ2138" s="134"/>
      <c r="AK2138" s="134">
        <v>24.562999999999999</v>
      </c>
      <c r="AL2138" s="134">
        <v>15.563000000000001</v>
      </c>
      <c r="AM2138" s="134">
        <v>9.625</v>
      </c>
      <c r="AN2138" s="134">
        <v>13.44</v>
      </c>
      <c r="AO2138" s="134">
        <v>2.129</v>
      </c>
      <c r="AP2138" s="134"/>
      <c r="AQ2138" s="134"/>
      <c r="AR2138" s="134"/>
      <c r="AS2138" s="134"/>
      <c r="AT2138" s="133" t="s">
        <v>7065</v>
      </c>
      <c r="AU2138" s="133" t="s">
        <v>7065</v>
      </c>
      <c r="AV2138" s="133" t="s">
        <v>9603</v>
      </c>
      <c r="AW2138" s="133" t="s">
        <v>9630</v>
      </c>
    </row>
    <row r="2139" spans="1:49" x14ac:dyDescent="0.25">
      <c r="A2139" s="80" t="s">
        <v>1776</v>
      </c>
      <c r="B2139" s="80" t="s">
        <v>1803</v>
      </c>
      <c r="C2139" s="80" t="s">
        <v>10540</v>
      </c>
      <c r="D2139" s="80" t="s">
        <v>10541</v>
      </c>
      <c r="E2139" s="80" t="s">
        <v>1767</v>
      </c>
      <c r="F2139" s="80" t="s">
        <v>10542</v>
      </c>
      <c r="G2139" s="80" t="s">
        <v>9785</v>
      </c>
      <c r="H2139" s="80" t="s">
        <v>10543</v>
      </c>
      <c r="I2139" s="80" t="s">
        <v>5377</v>
      </c>
      <c r="K2139" s="80" t="s">
        <v>13952</v>
      </c>
      <c r="L2139" s="80" t="s">
        <v>13816</v>
      </c>
      <c r="M2139" s="80" t="s">
        <v>13817</v>
      </c>
      <c r="N2139" s="80" t="s">
        <v>14117</v>
      </c>
      <c r="O2139" s="80" t="s">
        <v>3825</v>
      </c>
      <c r="P2139" s="80" t="s">
        <v>1</v>
      </c>
      <c r="Q2139" s="80" t="s">
        <v>5374</v>
      </c>
      <c r="R2139" s="80" t="s">
        <v>14522</v>
      </c>
      <c r="S2139" s="80" t="s">
        <v>1759</v>
      </c>
      <c r="T2139" s="80" t="s">
        <v>1759</v>
      </c>
      <c r="U2139" s="110">
        <v>800.25</v>
      </c>
      <c r="V2139" s="110">
        <v>400.125</v>
      </c>
      <c r="W2139" s="91">
        <v>200.0625</v>
      </c>
      <c r="X2139" s="91">
        <v>200.0625</v>
      </c>
      <c r="Y2139" s="110" t="s">
        <v>7087</v>
      </c>
      <c r="Z2139" s="110" t="s">
        <v>1</v>
      </c>
      <c r="AB2139" s="133" t="s">
        <v>14848</v>
      </c>
      <c r="AC2139" s="133" t="s">
        <v>14848</v>
      </c>
      <c r="AD2139" s="133" t="s">
        <v>1759</v>
      </c>
      <c r="AE2139" s="79">
        <v>1</v>
      </c>
      <c r="AF2139" s="79" t="s">
        <v>15798</v>
      </c>
      <c r="AG2139" s="134"/>
      <c r="AH2139" s="134"/>
      <c r="AI2139" s="134"/>
      <c r="AJ2139" s="134"/>
      <c r="AK2139" s="134">
        <v>48.314999999999998</v>
      </c>
      <c r="AL2139" s="134">
        <v>16.22</v>
      </c>
      <c r="AM2139" s="134">
        <v>9.5950000000000006</v>
      </c>
      <c r="AN2139" s="134">
        <v>27.15</v>
      </c>
      <c r="AO2139" s="134">
        <v>4.351</v>
      </c>
      <c r="AP2139" s="134"/>
      <c r="AQ2139" s="134"/>
      <c r="AR2139" s="134"/>
      <c r="AS2139" s="134"/>
      <c r="AT2139" s="133" t="s">
        <v>1764</v>
      </c>
      <c r="AU2139" s="133" t="s">
        <v>1769</v>
      </c>
      <c r="AV2139" s="133" t="s">
        <v>9603</v>
      </c>
      <c r="AW2139" s="133" t="s">
        <v>9630</v>
      </c>
    </row>
    <row r="2140" spans="1:49" x14ac:dyDescent="0.25">
      <c r="A2140" s="80" t="s">
        <v>1776</v>
      </c>
      <c r="B2140" s="80" t="s">
        <v>1803</v>
      </c>
      <c r="C2140" s="80" t="s">
        <v>10557</v>
      </c>
      <c r="D2140" s="80" t="s">
        <v>10558</v>
      </c>
      <c r="E2140" s="80" t="s">
        <v>1767</v>
      </c>
      <c r="F2140" s="80" t="s">
        <v>9743</v>
      </c>
      <c r="G2140" s="80" t="s">
        <v>9744</v>
      </c>
      <c r="H2140" s="80" t="s">
        <v>9732</v>
      </c>
      <c r="I2140" s="80" t="s">
        <v>5377</v>
      </c>
      <c r="K2140" s="80" t="s">
        <v>13952</v>
      </c>
      <c r="L2140" s="80" t="s">
        <v>13818</v>
      </c>
      <c r="M2140" s="80" t="s">
        <v>13819</v>
      </c>
      <c r="N2140" s="80" t="s">
        <v>14117</v>
      </c>
      <c r="O2140" s="80" t="s">
        <v>3537</v>
      </c>
      <c r="P2140" s="80" t="s">
        <v>1</v>
      </c>
      <c r="Q2140" s="80" t="s">
        <v>5374</v>
      </c>
      <c r="R2140" s="80" t="s">
        <v>14523</v>
      </c>
      <c r="S2140" s="80" t="s">
        <v>1765</v>
      </c>
      <c r="T2140" s="80" t="s">
        <v>1757</v>
      </c>
      <c r="U2140" s="110">
        <v>5.05</v>
      </c>
      <c r="V2140" s="110">
        <v>30.3</v>
      </c>
      <c r="W2140" s="91">
        <v>1.2625</v>
      </c>
      <c r="X2140" s="91">
        <v>15.15</v>
      </c>
      <c r="Y2140" s="110" t="s">
        <v>7087</v>
      </c>
      <c r="Z2140" s="110" t="s">
        <v>1</v>
      </c>
      <c r="AB2140" s="133" t="s">
        <v>14849</v>
      </c>
      <c r="AC2140" s="133" t="s">
        <v>14849</v>
      </c>
      <c r="AD2140" s="133" t="s">
        <v>1759</v>
      </c>
      <c r="AE2140" s="79">
        <v>12</v>
      </c>
      <c r="AF2140" s="79" t="s">
        <v>11127</v>
      </c>
      <c r="AG2140" s="134">
        <v>0.625</v>
      </c>
      <c r="AH2140" s="134">
        <v>5</v>
      </c>
      <c r="AI2140" s="134">
        <v>5</v>
      </c>
      <c r="AJ2140" s="134">
        <v>0.09</v>
      </c>
      <c r="AK2140" s="134">
        <v>10.125</v>
      </c>
      <c r="AL2140" s="134">
        <v>5.375</v>
      </c>
      <c r="AM2140" s="134">
        <v>5.5</v>
      </c>
      <c r="AN2140" s="134">
        <v>1.25</v>
      </c>
      <c r="AO2140" s="134">
        <v>0.17299999999999999</v>
      </c>
      <c r="AP2140" s="134">
        <v>5.5E-2</v>
      </c>
      <c r="AQ2140" s="134">
        <v>10</v>
      </c>
      <c r="AR2140" s="134">
        <v>10</v>
      </c>
      <c r="AS2140" s="134">
        <v>6.0000000000000001E-3</v>
      </c>
      <c r="AT2140" s="133" t="s">
        <v>1768</v>
      </c>
      <c r="AU2140" s="133" t="s">
        <v>1760</v>
      </c>
      <c r="AV2140" s="133" t="s">
        <v>9601</v>
      </c>
      <c r="AW2140" s="133" t="s">
        <v>9630</v>
      </c>
    </row>
    <row r="2141" spans="1:49" x14ac:dyDescent="0.25">
      <c r="A2141" s="80" t="s">
        <v>1776</v>
      </c>
      <c r="B2141" s="80" t="s">
        <v>1803</v>
      </c>
      <c r="C2141" s="80" t="s">
        <v>10211</v>
      </c>
      <c r="D2141" s="80" t="s">
        <v>10212</v>
      </c>
      <c r="E2141" s="80" t="s">
        <v>1767</v>
      </c>
      <c r="F2141" s="80" t="s">
        <v>9731</v>
      </c>
      <c r="G2141" s="80" t="s">
        <v>9668</v>
      </c>
      <c r="H2141" s="80" t="s">
        <v>9732</v>
      </c>
      <c r="I2141" s="80" t="s">
        <v>5377</v>
      </c>
      <c r="K2141" s="80" t="s">
        <v>13952</v>
      </c>
      <c r="L2141" s="80" t="s">
        <v>13820</v>
      </c>
      <c r="M2141" s="80" t="s">
        <v>13821</v>
      </c>
      <c r="N2141" s="80" t="s">
        <v>14117</v>
      </c>
      <c r="O2141" s="80" t="s">
        <v>3547</v>
      </c>
      <c r="P2141" s="80" t="s">
        <v>1</v>
      </c>
      <c r="Q2141" s="80" t="s">
        <v>5374</v>
      </c>
      <c r="R2141" s="80" t="s">
        <v>14524</v>
      </c>
      <c r="S2141" s="80" t="s">
        <v>1765</v>
      </c>
      <c r="T2141" s="80" t="s">
        <v>1757</v>
      </c>
      <c r="U2141" s="110">
        <v>6.2</v>
      </c>
      <c r="V2141" s="110">
        <v>37.200000000000003</v>
      </c>
      <c r="W2141" s="91">
        <v>1.55</v>
      </c>
      <c r="X2141" s="91">
        <v>18.600000000000001</v>
      </c>
      <c r="Y2141" s="110" t="s">
        <v>7087</v>
      </c>
      <c r="Z2141" s="110" t="s">
        <v>1</v>
      </c>
      <c r="AB2141" s="133" t="s">
        <v>14850</v>
      </c>
      <c r="AC2141" s="133" t="s">
        <v>14850</v>
      </c>
      <c r="AD2141" s="133" t="s">
        <v>1759</v>
      </c>
      <c r="AE2141" s="79">
        <v>12</v>
      </c>
      <c r="AF2141" s="79" t="s">
        <v>11113</v>
      </c>
      <c r="AG2141" s="134">
        <v>0.625</v>
      </c>
      <c r="AH2141" s="134">
        <v>6.5</v>
      </c>
      <c r="AI2141" s="134">
        <v>6.5</v>
      </c>
      <c r="AJ2141" s="134">
        <v>0.13900000000000001</v>
      </c>
      <c r="AK2141" s="134">
        <v>10.845000000000001</v>
      </c>
      <c r="AL2141" s="134">
        <v>6.8449999999999998</v>
      </c>
      <c r="AM2141" s="134">
        <v>6.8150000000000004</v>
      </c>
      <c r="AN2141" s="134">
        <v>1.9610000000000001</v>
      </c>
      <c r="AO2141" s="134">
        <v>0.29299999999999998</v>
      </c>
      <c r="AP2141" s="134">
        <v>5.5E-2</v>
      </c>
      <c r="AQ2141" s="134">
        <v>12.875</v>
      </c>
      <c r="AR2141" s="134">
        <v>12.75</v>
      </c>
      <c r="AS2141" s="134">
        <v>8.9999999999999993E-3</v>
      </c>
      <c r="AT2141" s="133" t="s">
        <v>1761</v>
      </c>
      <c r="AU2141" s="133" t="s">
        <v>7077</v>
      </c>
      <c r="AV2141" s="133" t="s">
        <v>9601</v>
      </c>
      <c r="AW2141" s="133" t="s">
        <v>9630</v>
      </c>
    </row>
    <row r="2142" spans="1:49" x14ac:dyDescent="0.25">
      <c r="A2142" s="80" t="s">
        <v>1776</v>
      </c>
      <c r="B2142" s="80" t="s">
        <v>1803</v>
      </c>
      <c r="C2142" s="80" t="s">
        <v>10213</v>
      </c>
      <c r="D2142" s="80" t="s">
        <v>10214</v>
      </c>
      <c r="E2142" s="80" t="s">
        <v>1767</v>
      </c>
      <c r="F2142" s="80" t="s">
        <v>9694</v>
      </c>
      <c r="G2142" s="80" t="s">
        <v>9695</v>
      </c>
      <c r="H2142" s="80" t="s">
        <v>9696</v>
      </c>
      <c r="I2142" s="80" t="s">
        <v>5377</v>
      </c>
      <c r="K2142" s="80" t="s">
        <v>13952</v>
      </c>
      <c r="L2142" s="80" t="s">
        <v>13822</v>
      </c>
      <c r="M2142" s="80" t="s">
        <v>13823</v>
      </c>
      <c r="N2142" s="80" t="s">
        <v>14117</v>
      </c>
      <c r="O2142" s="80" t="s">
        <v>3527</v>
      </c>
      <c r="P2142" s="80" t="s">
        <v>1</v>
      </c>
      <c r="Q2142" s="80" t="s">
        <v>5374</v>
      </c>
      <c r="R2142" s="80" t="s">
        <v>14525</v>
      </c>
      <c r="S2142" s="80" t="s">
        <v>1760</v>
      </c>
      <c r="T2142" s="80" t="s">
        <v>1757</v>
      </c>
      <c r="U2142" s="110">
        <v>5</v>
      </c>
      <c r="V2142" s="110">
        <v>30</v>
      </c>
      <c r="W2142" s="91">
        <v>1.25</v>
      </c>
      <c r="X2142" s="91">
        <v>15</v>
      </c>
      <c r="Y2142" s="110" t="s">
        <v>7087</v>
      </c>
      <c r="Z2142" s="110" t="s">
        <v>1</v>
      </c>
      <c r="AB2142" s="133" t="s">
        <v>14851</v>
      </c>
      <c r="AC2142" s="133" t="s">
        <v>14851</v>
      </c>
      <c r="AD2142" s="133" t="s">
        <v>1759</v>
      </c>
      <c r="AE2142" s="79">
        <v>12</v>
      </c>
      <c r="AF2142" s="79" t="s">
        <v>11091</v>
      </c>
      <c r="AG2142" s="134">
        <v>0.625</v>
      </c>
      <c r="AH2142" s="134">
        <v>6.875</v>
      </c>
      <c r="AI2142" s="134">
        <v>6.875</v>
      </c>
      <c r="AJ2142" s="134">
        <v>0.13100000000000001</v>
      </c>
      <c r="AK2142" s="134">
        <v>7.22</v>
      </c>
      <c r="AL2142" s="134">
        <v>6.8449999999999998</v>
      </c>
      <c r="AM2142" s="134">
        <v>7.44</v>
      </c>
      <c r="AN2142" s="134">
        <v>1.782</v>
      </c>
      <c r="AO2142" s="134">
        <v>0.21299999999999999</v>
      </c>
      <c r="AP2142" s="134">
        <v>0.5</v>
      </c>
      <c r="AQ2142" s="134">
        <v>6.75</v>
      </c>
      <c r="AR2142" s="134">
        <v>6.75</v>
      </c>
      <c r="AS2142" s="134">
        <v>1.6E-2</v>
      </c>
      <c r="AT2142" s="133" t="s">
        <v>9573</v>
      </c>
      <c r="AU2142" s="133" t="s">
        <v>1758</v>
      </c>
      <c r="AV2142" s="133" t="s">
        <v>9603</v>
      </c>
      <c r="AW2142" s="133" t="s">
        <v>9630</v>
      </c>
    </row>
    <row r="2143" spans="1:49" x14ac:dyDescent="0.25">
      <c r="A2143" s="80" t="s">
        <v>1776</v>
      </c>
      <c r="B2143" s="80" t="s">
        <v>1803</v>
      </c>
      <c r="C2143" s="80" t="s">
        <v>10578</v>
      </c>
      <c r="D2143" s="80" t="s">
        <v>10579</v>
      </c>
      <c r="E2143" s="80" t="s">
        <v>1767</v>
      </c>
      <c r="F2143" s="80" t="s">
        <v>9920</v>
      </c>
      <c r="G2143" s="80" t="s">
        <v>9677</v>
      </c>
      <c r="H2143" s="80" t="s">
        <v>9921</v>
      </c>
      <c r="I2143" s="80" t="s">
        <v>5377</v>
      </c>
      <c r="K2143" s="80" t="s">
        <v>13952</v>
      </c>
      <c r="L2143" s="80" t="s">
        <v>13824</v>
      </c>
      <c r="M2143" s="80" t="s">
        <v>13825</v>
      </c>
      <c r="N2143" s="80" t="s">
        <v>14117</v>
      </c>
      <c r="O2143" s="80" t="s">
        <v>3523</v>
      </c>
      <c r="P2143" s="80" t="s">
        <v>1</v>
      </c>
      <c r="Q2143" s="80" t="s">
        <v>5374</v>
      </c>
      <c r="R2143" s="80" t="s">
        <v>14526</v>
      </c>
      <c r="S2143" s="80" t="s">
        <v>1760</v>
      </c>
      <c r="T2143" s="80" t="s">
        <v>1757</v>
      </c>
      <c r="U2143" s="110">
        <v>6.2</v>
      </c>
      <c r="V2143" s="110">
        <v>37.200000000000003</v>
      </c>
      <c r="W2143" s="91">
        <v>1.55</v>
      </c>
      <c r="X2143" s="91">
        <v>18.600000000000001</v>
      </c>
      <c r="Y2143" s="110" t="s">
        <v>7087</v>
      </c>
      <c r="Z2143" s="110" t="s">
        <v>1</v>
      </c>
      <c r="AB2143" s="133" t="s">
        <v>14852</v>
      </c>
      <c r="AC2143" s="133" t="s">
        <v>14852</v>
      </c>
      <c r="AD2143" s="133" t="s">
        <v>1759</v>
      </c>
      <c r="AE2143" s="79">
        <v>12</v>
      </c>
      <c r="AF2143" s="79" t="s">
        <v>11145</v>
      </c>
      <c r="AG2143" s="134">
        <v>0.75</v>
      </c>
      <c r="AH2143" s="134">
        <v>8.875</v>
      </c>
      <c r="AI2143" s="134">
        <v>8.875</v>
      </c>
      <c r="AJ2143" s="134">
        <v>0.22500000000000001</v>
      </c>
      <c r="AK2143" s="134">
        <v>9.2200000000000006</v>
      </c>
      <c r="AL2143" s="134">
        <v>7.97</v>
      </c>
      <c r="AM2143" s="134">
        <v>9.44</v>
      </c>
      <c r="AN2143" s="134">
        <v>3.1</v>
      </c>
      <c r="AO2143" s="134">
        <v>0.40100000000000002</v>
      </c>
      <c r="AP2143" s="134">
        <v>0.5</v>
      </c>
      <c r="AQ2143" s="134">
        <v>8.75</v>
      </c>
      <c r="AR2143" s="134">
        <v>8.75</v>
      </c>
      <c r="AS2143" s="134">
        <v>0.03</v>
      </c>
      <c r="AT2143" s="133" t="s">
        <v>1761</v>
      </c>
      <c r="AU2143" s="133" t="s">
        <v>7065</v>
      </c>
      <c r="AV2143" s="133" t="s">
        <v>9603</v>
      </c>
      <c r="AW2143" s="133" t="s">
        <v>9630</v>
      </c>
    </row>
    <row r="2144" spans="1:49" x14ac:dyDescent="0.25">
      <c r="A2144" s="80" t="s">
        <v>1776</v>
      </c>
      <c r="B2144" s="80" t="s">
        <v>1803</v>
      </c>
      <c r="C2144" s="80" t="s">
        <v>10600</v>
      </c>
      <c r="D2144" s="80" t="s">
        <v>10601</v>
      </c>
      <c r="E2144" s="80" t="s">
        <v>1811</v>
      </c>
      <c r="F2144" s="80" t="s">
        <v>10602</v>
      </c>
      <c r="G2144" s="80" t="s">
        <v>9685</v>
      </c>
      <c r="H2144" s="80" t="s">
        <v>10603</v>
      </c>
      <c r="I2144" s="80" t="s">
        <v>5376</v>
      </c>
      <c r="K2144" s="80" t="s">
        <v>13952</v>
      </c>
      <c r="L2144" s="80" t="s">
        <v>13826</v>
      </c>
      <c r="M2144" s="80" t="s">
        <v>13827</v>
      </c>
      <c r="N2144" s="80" t="s">
        <v>14117</v>
      </c>
      <c r="O2144" s="80" t="s">
        <v>3859</v>
      </c>
      <c r="P2144" s="80" t="s">
        <v>1</v>
      </c>
      <c r="Q2144" s="80" t="s">
        <v>5374</v>
      </c>
      <c r="R2144" s="80" t="s">
        <v>14527</v>
      </c>
      <c r="S2144" s="80" t="s">
        <v>1760</v>
      </c>
      <c r="T2144" s="80" t="s">
        <v>1757</v>
      </c>
      <c r="U2144" s="110">
        <v>8.9</v>
      </c>
      <c r="V2144" s="110">
        <v>53.4</v>
      </c>
      <c r="W2144" s="91">
        <v>3.1150000000000002</v>
      </c>
      <c r="X2144" s="91">
        <v>37.380000000000003</v>
      </c>
      <c r="Y2144" s="110" t="s">
        <v>7087</v>
      </c>
      <c r="Z2144" s="110" t="s">
        <v>1</v>
      </c>
      <c r="AB2144" s="133" t="s">
        <v>14853</v>
      </c>
      <c r="AC2144" s="133" t="s">
        <v>14853</v>
      </c>
      <c r="AD2144" s="133" t="s">
        <v>1759</v>
      </c>
      <c r="AE2144" s="79">
        <v>12</v>
      </c>
      <c r="AF2144" s="79" t="s">
        <v>11315</v>
      </c>
      <c r="AG2144" s="134">
        <v>1.25</v>
      </c>
      <c r="AH2144" s="134">
        <v>12.125</v>
      </c>
      <c r="AI2144" s="134">
        <v>9.25</v>
      </c>
      <c r="AJ2144" s="134">
        <v>0.438</v>
      </c>
      <c r="AK2144" s="134">
        <v>14</v>
      </c>
      <c r="AL2144" s="134">
        <v>12.563000000000001</v>
      </c>
      <c r="AM2144" s="134">
        <v>10.125</v>
      </c>
      <c r="AN2144" s="134">
        <v>6.1159999999999997</v>
      </c>
      <c r="AO2144" s="134">
        <v>1.0309999999999999</v>
      </c>
      <c r="AP2144" s="134">
        <v>1</v>
      </c>
      <c r="AQ2144" s="134">
        <v>12</v>
      </c>
      <c r="AR2144" s="134">
        <v>9.25</v>
      </c>
      <c r="AS2144" s="134">
        <v>6.9000000000000006E-2</v>
      </c>
      <c r="AT2144" s="133" t="s">
        <v>7075</v>
      </c>
      <c r="AU2144" s="133" t="s">
        <v>1764</v>
      </c>
      <c r="AV2144" s="133" t="s">
        <v>9603</v>
      </c>
      <c r="AW2144" s="133" t="s">
        <v>9630</v>
      </c>
    </row>
    <row r="2145" spans="1:49" x14ac:dyDescent="0.25">
      <c r="A2145" s="80" t="s">
        <v>1779</v>
      </c>
      <c r="B2145" s="80" t="s">
        <v>1786</v>
      </c>
      <c r="C2145" s="80" t="s">
        <v>9918</v>
      </c>
      <c r="D2145" s="80" t="s">
        <v>9919</v>
      </c>
      <c r="E2145" s="80" t="s">
        <v>1788</v>
      </c>
      <c r="F2145" s="80" t="s">
        <v>9920</v>
      </c>
      <c r="G2145" s="80" t="s">
        <v>9677</v>
      </c>
      <c r="H2145" s="80" t="s">
        <v>9921</v>
      </c>
      <c r="I2145" s="80" t="s">
        <v>5377</v>
      </c>
      <c r="K2145" s="80" t="s">
        <v>15593</v>
      </c>
      <c r="L2145" s="80" t="s">
        <v>15411</v>
      </c>
      <c r="M2145" s="80" t="s">
        <v>15512</v>
      </c>
      <c r="N2145" s="80" t="s">
        <v>15812</v>
      </c>
      <c r="O2145" s="80" t="s">
        <v>15594</v>
      </c>
      <c r="P2145" s="80" t="s">
        <v>1</v>
      </c>
      <c r="Q2145" s="80" t="s">
        <v>5374</v>
      </c>
      <c r="R2145" s="80" t="s">
        <v>15595</v>
      </c>
      <c r="S2145" s="80" t="s">
        <v>1760</v>
      </c>
      <c r="T2145" s="80" t="s">
        <v>1757</v>
      </c>
      <c r="U2145" s="110">
        <v>6.2</v>
      </c>
      <c r="V2145" s="110">
        <v>37.200000000000003</v>
      </c>
      <c r="W2145" s="91">
        <v>1.55</v>
      </c>
      <c r="X2145" s="91">
        <v>18.600000000000001</v>
      </c>
      <c r="Y2145" s="110" t="s">
        <v>7087</v>
      </c>
      <c r="Z2145" s="110" t="s">
        <v>1</v>
      </c>
      <c r="AB2145" s="133" t="s">
        <v>15596</v>
      </c>
      <c r="AC2145" s="133" t="s">
        <v>15596</v>
      </c>
      <c r="AD2145" s="133" t="s">
        <v>1759</v>
      </c>
      <c r="AE2145" s="79">
        <v>12</v>
      </c>
      <c r="AF2145" s="79" t="s">
        <v>11145</v>
      </c>
      <c r="AG2145" s="134">
        <v>0.75</v>
      </c>
      <c r="AH2145" s="134">
        <v>8.875</v>
      </c>
      <c r="AI2145" s="134">
        <v>8.875</v>
      </c>
      <c r="AJ2145" s="134">
        <v>0.22500000000000001</v>
      </c>
      <c r="AK2145" s="134">
        <v>9.2200000000000006</v>
      </c>
      <c r="AL2145" s="134">
        <v>7.97</v>
      </c>
      <c r="AM2145" s="134">
        <v>9.44</v>
      </c>
      <c r="AN2145" s="134">
        <v>3.1</v>
      </c>
      <c r="AO2145" s="134">
        <v>0.40100000000000002</v>
      </c>
      <c r="AP2145" s="134"/>
      <c r="AQ2145" s="134"/>
      <c r="AR2145" s="134"/>
      <c r="AS2145" s="134"/>
      <c r="AT2145" s="133" t="s">
        <v>1761</v>
      </c>
      <c r="AU2145" s="133" t="s">
        <v>7065</v>
      </c>
      <c r="AV2145" s="133" t="s">
        <v>9603</v>
      </c>
      <c r="AW2145" s="133" t="s">
        <v>9630</v>
      </c>
    </row>
    <row r="2146" spans="1:49" x14ac:dyDescent="0.25">
      <c r="A2146" s="80" t="s">
        <v>1779</v>
      </c>
      <c r="B2146" s="80" t="s">
        <v>1786</v>
      </c>
      <c r="C2146" s="80" t="s">
        <v>9692</v>
      </c>
      <c r="D2146" s="80" t="s">
        <v>9693</v>
      </c>
      <c r="E2146" s="80" t="s">
        <v>1788</v>
      </c>
      <c r="F2146" s="80" t="s">
        <v>9694</v>
      </c>
      <c r="G2146" s="80" t="s">
        <v>9695</v>
      </c>
      <c r="H2146" s="80" t="s">
        <v>9696</v>
      </c>
      <c r="I2146" s="80" t="s">
        <v>5377</v>
      </c>
      <c r="K2146" s="80" t="s">
        <v>15593</v>
      </c>
      <c r="L2146" s="80" t="s">
        <v>15412</v>
      </c>
      <c r="M2146" s="80" t="s">
        <v>15513</v>
      </c>
      <c r="N2146" s="80" t="s">
        <v>15812</v>
      </c>
      <c r="O2146" s="80" t="s">
        <v>3527</v>
      </c>
      <c r="P2146" s="80" t="s">
        <v>1</v>
      </c>
      <c r="Q2146" s="80" t="s">
        <v>5374</v>
      </c>
      <c r="R2146" s="80" t="s">
        <v>15597</v>
      </c>
      <c r="S2146" s="80" t="s">
        <v>1760</v>
      </c>
      <c r="T2146" s="80" t="s">
        <v>1757</v>
      </c>
      <c r="U2146" s="110">
        <v>5</v>
      </c>
      <c r="V2146" s="110">
        <v>30</v>
      </c>
      <c r="W2146" s="91">
        <v>1.25</v>
      </c>
      <c r="X2146" s="91">
        <v>15</v>
      </c>
      <c r="Y2146" s="110" t="s">
        <v>7087</v>
      </c>
      <c r="Z2146" s="110" t="s">
        <v>1</v>
      </c>
      <c r="AB2146" s="133" t="s">
        <v>15598</v>
      </c>
      <c r="AC2146" s="133" t="s">
        <v>15598</v>
      </c>
      <c r="AD2146" s="133" t="s">
        <v>1759</v>
      </c>
      <c r="AE2146" s="79">
        <v>12</v>
      </c>
      <c r="AF2146" s="79" t="s">
        <v>11091</v>
      </c>
      <c r="AG2146" s="134">
        <v>0.625</v>
      </c>
      <c r="AH2146" s="134">
        <v>6.875</v>
      </c>
      <c r="AI2146" s="134">
        <v>6.875</v>
      </c>
      <c r="AJ2146" s="134">
        <v>0.13100000000000001</v>
      </c>
      <c r="AK2146" s="134">
        <v>7.22</v>
      </c>
      <c r="AL2146" s="134">
        <v>6.8449999999999998</v>
      </c>
      <c r="AM2146" s="134">
        <v>7.44</v>
      </c>
      <c r="AN2146" s="134">
        <v>1.782</v>
      </c>
      <c r="AO2146" s="134">
        <v>0.21299999999999999</v>
      </c>
      <c r="AP2146" s="134"/>
      <c r="AQ2146" s="134"/>
      <c r="AR2146" s="134"/>
      <c r="AS2146" s="134"/>
      <c r="AT2146" s="133" t="s">
        <v>9573</v>
      </c>
      <c r="AU2146" s="133" t="s">
        <v>1758</v>
      </c>
      <c r="AV2146" s="133" t="s">
        <v>9603</v>
      </c>
      <c r="AW2146" s="133" t="s">
        <v>9630</v>
      </c>
    </row>
    <row r="2147" spans="1:49" x14ac:dyDescent="0.25">
      <c r="A2147" s="80" t="s">
        <v>1779</v>
      </c>
      <c r="B2147" s="80" t="s">
        <v>1786</v>
      </c>
      <c r="C2147" s="80" t="s">
        <v>9780</v>
      </c>
      <c r="D2147" s="80" t="s">
        <v>9730</v>
      </c>
      <c r="E2147" s="80" t="s">
        <v>1788</v>
      </c>
      <c r="F2147" s="80" t="s">
        <v>9731</v>
      </c>
      <c r="G2147" s="80" t="s">
        <v>9668</v>
      </c>
      <c r="H2147" s="80" t="s">
        <v>9732</v>
      </c>
      <c r="I2147" s="80" t="s">
        <v>5377</v>
      </c>
      <c r="K2147" s="80" t="s">
        <v>15593</v>
      </c>
      <c r="L2147" s="80" t="s">
        <v>15413</v>
      </c>
      <c r="M2147" s="80" t="s">
        <v>15514</v>
      </c>
      <c r="N2147" s="80" t="s">
        <v>15812</v>
      </c>
      <c r="O2147" s="80" t="s">
        <v>15599</v>
      </c>
      <c r="P2147" s="80" t="s">
        <v>1</v>
      </c>
      <c r="Q2147" s="80" t="s">
        <v>5374</v>
      </c>
      <c r="R2147" s="80" t="s">
        <v>15600</v>
      </c>
      <c r="S2147" s="80" t="s">
        <v>1765</v>
      </c>
      <c r="T2147" s="80" t="s">
        <v>1757</v>
      </c>
      <c r="U2147" s="110">
        <v>6.2</v>
      </c>
      <c r="V2147" s="110">
        <v>37.200000000000003</v>
      </c>
      <c r="W2147" s="91">
        <v>1.55</v>
      </c>
      <c r="X2147" s="91">
        <v>18.600000000000001</v>
      </c>
      <c r="Y2147" s="110" t="s">
        <v>7087</v>
      </c>
      <c r="Z2147" s="110" t="s">
        <v>1</v>
      </c>
      <c r="AB2147" s="133" t="s">
        <v>15601</v>
      </c>
      <c r="AC2147" s="133" t="s">
        <v>15601</v>
      </c>
      <c r="AD2147" s="133" t="s">
        <v>1759</v>
      </c>
      <c r="AE2147" s="79">
        <v>12</v>
      </c>
      <c r="AF2147" s="79" t="s">
        <v>11113</v>
      </c>
      <c r="AG2147" s="134">
        <v>0.625</v>
      </c>
      <c r="AH2147" s="134">
        <v>6.5</v>
      </c>
      <c r="AI2147" s="134">
        <v>6.5</v>
      </c>
      <c r="AJ2147" s="134">
        <v>0.13900000000000001</v>
      </c>
      <c r="AK2147" s="134">
        <v>10.845000000000001</v>
      </c>
      <c r="AL2147" s="134">
        <v>6.8449999999999998</v>
      </c>
      <c r="AM2147" s="134">
        <v>6.8150000000000004</v>
      </c>
      <c r="AN2147" s="134">
        <v>1.9610000000000001</v>
      </c>
      <c r="AO2147" s="134">
        <v>0.29299999999999998</v>
      </c>
      <c r="AP2147" s="134">
        <v>5.5E-2</v>
      </c>
      <c r="AQ2147" s="134">
        <v>12.875</v>
      </c>
      <c r="AR2147" s="134">
        <v>12.75</v>
      </c>
      <c r="AS2147" s="134">
        <v>8.9999999999999993E-3</v>
      </c>
      <c r="AT2147" s="133" t="s">
        <v>1761</v>
      </c>
      <c r="AU2147" s="133" t="s">
        <v>7077</v>
      </c>
      <c r="AV2147" s="133" t="s">
        <v>9601</v>
      </c>
      <c r="AW2147" s="133" t="s">
        <v>9630</v>
      </c>
    </row>
    <row r="2148" spans="1:49" x14ac:dyDescent="0.25">
      <c r="A2148" s="80" t="s">
        <v>1779</v>
      </c>
      <c r="B2148" s="80" t="s">
        <v>1786</v>
      </c>
      <c r="C2148" s="80" t="s">
        <v>9918</v>
      </c>
      <c r="D2148" s="80" t="s">
        <v>9919</v>
      </c>
      <c r="E2148" s="80" t="s">
        <v>1788</v>
      </c>
      <c r="F2148" s="80" t="s">
        <v>9920</v>
      </c>
      <c r="G2148" s="80" t="s">
        <v>9677</v>
      </c>
      <c r="H2148" s="80" t="s">
        <v>9921</v>
      </c>
      <c r="I2148" s="80" t="s">
        <v>5377</v>
      </c>
      <c r="K2148" s="80" t="s">
        <v>15593</v>
      </c>
      <c r="L2148" s="80" t="s">
        <v>15414</v>
      </c>
      <c r="M2148" s="80" t="s">
        <v>15515</v>
      </c>
      <c r="N2148" s="80" t="s">
        <v>15812</v>
      </c>
      <c r="O2148" s="80" t="s">
        <v>15602</v>
      </c>
      <c r="P2148" s="80" t="s">
        <v>1</v>
      </c>
      <c r="Q2148" s="80" t="s">
        <v>5374</v>
      </c>
      <c r="R2148" s="80" t="s">
        <v>15603</v>
      </c>
      <c r="S2148" s="80" t="s">
        <v>1760</v>
      </c>
      <c r="T2148" s="80" t="s">
        <v>1757</v>
      </c>
      <c r="U2148" s="110">
        <v>6.2</v>
      </c>
      <c r="V2148" s="110">
        <v>37.200000000000003</v>
      </c>
      <c r="W2148" s="91">
        <v>1.55</v>
      </c>
      <c r="X2148" s="91">
        <v>18.600000000000001</v>
      </c>
      <c r="Y2148" s="110" t="s">
        <v>7087</v>
      </c>
      <c r="Z2148" s="110" t="s">
        <v>1</v>
      </c>
      <c r="AB2148" s="133" t="s">
        <v>15604</v>
      </c>
      <c r="AC2148" s="133" t="s">
        <v>15604</v>
      </c>
      <c r="AD2148" s="133" t="s">
        <v>1759</v>
      </c>
      <c r="AE2148" s="79">
        <v>12</v>
      </c>
      <c r="AF2148" s="79" t="s">
        <v>11145</v>
      </c>
      <c r="AG2148" s="134">
        <v>0.75</v>
      </c>
      <c r="AH2148" s="134">
        <v>8.875</v>
      </c>
      <c r="AI2148" s="134">
        <v>8.875</v>
      </c>
      <c r="AJ2148" s="134">
        <v>0.22500000000000001</v>
      </c>
      <c r="AK2148" s="134">
        <v>9.2200000000000006</v>
      </c>
      <c r="AL2148" s="134">
        <v>7.97</v>
      </c>
      <c r="AM2148" s="134">
        <v>9.44</v>
      </c>
      <c r="AN2148" s="134">
        <v>3.1</v>
      </c>
      <c r="AO2148" s="134">
        <v>0.40100000000000002</v>
      </c>
      <c r="AP2148" s="134"/>
      <c r="AQ2148" s="134"/>
      <c r="AR2148" s="134"/>
      <c r="AS2148" s="134"/>
      <c r="AT2148" s="133" t="s">
        <v>1761</v>
      </c>
      <c r="AU2148" s="133" t="s">
        <v>7065</v>
      </c>
      <c r="AV2148" s="133" t="s">
        <v>9603</v>
      </c>
      <c r="AW2148" s="133" t="s">
        <v>9630</v>
      </c>
    </row>
    <row r="2149" spans="1:49" x14ac:dyDescent="0.25">
      <c r="A2149" s="80" t="s">
        <v>1779</v>
      </c>
      <c r="B2149" s="80" t="s">
        <v>1786</v>
      </c>
      <c r="C2149" s="80" t="s">
        <v>9780</v>
      </c>
      <c r="D2149" s="80" t="s">
        <v>9730</v>
      </c>
      <c r="E2149" s="80" t="s">
        <v>1788</v>
      </c>
      <c r="F2149" s="80" t="s">
        <v>9731</v>
      </c>
      <c r="G2149" s="80" t="s">
        <v>9668</v>
      </c>
      <c r="H2149" s="80" t="s">
        <v>9732</v>
      </c>
      <c r="I2149" s="80" t="s">
        <v>5377</v>
      </c>
      <c r="K2149" s="80" t="s">
        <v>15593</v>
      </c>
      <c r="L2149" s="80" t="s">
        <v>15415</v>
      </c>
      <c r="M2149" s="80" t="s">
        <v>15516</v>
      </c>
      <c r="N2149" s="80" t="s">
        <v>15812</v>
      </c>
      <c r="O2149" s="80" t="s">
        <v>15605</v>
      </c>
      <c r="P2149" s="80" t="s">
        <v>1</v>
      </c>
      <c r="Q2149" s="80" t="s">
        <v>5374</v>
      </c>
      <c r="R2149" s="80" t="s">
        <v>15606</v>
      </c>
      <c r="S2149" s="80" t="s">
        <v>1765</v>
      </c>
      <c r="T2149" s="80" t="s">
        <v>1757</v>
      </c>
      <c r="U2149" s="110">
        <v>6.2</v>
      </c>
      <c r="V2149" s="110">
        <v>37.200000000000003</v>
      </c>
      <c r="W2149" s="91">
        <v>1.55</v>
      </c>
      <c r="X2149" s="91">
        <v>18.600000000000001</v>
      </c>
      <c r="Y2149" s="110" t="s">
        <v>7087</v>
      </c>
      <c r="Z2149" s="110" t="s">
        <v>1</v>
      </c>
      <c r="AB2149" s="133" t="s">
        <v>15607</v>
      </c>
      <c r="AC2149" s="133" t="s">
        <v>15607</v>
      </c>
      <c r="AD2149" s="133" t="s">
        <v>1759</v>
      </c>
      <c r="AE2149" s="79">
        <v>12</v>
      </c>
      <c r="AF2149" s="79" t="s">
        <v>11113</v>
      </c>
      <c r="AG2149" s="134">
        <v>0.625</v>
      </c>
      <c r="AH2149" s="134">
        <v>6.5</v>
      </c>
      <c r="AI2149" s="134">
        <v>6.5</v>
      </c>
      <c r="AJ2149" s="134">
        <v>0.13900000000000001</v>
      </c>
      <c r="AK2149" s="134">
        <v>10.845000000000001</v>
      </c>
      <c r="AL2149" s="134">
        <v>6.8449999999999998</v>
      </c>
      <c r="AM2149" s="134">
        <v>6.8150000000000004</v>
      </c>
      <c r="AN2149" s="134">
        <v>1.9610000000000001</v>
      </c>
      <c r="AO2149" s="134">
        <v>0.29299999999999998</v>
      </c>
      <c r="AP2149" s="134">
        <v>5.5E-2</v>
      </c>
      <c r="AQ2149" s="134">
        <v>12.875</v>
      </c>
      <c r="AR2149" s="134">
        <v>12.75</v>
      </c>
      <c r="AS2149" s="134">
        <v>8.9999999999999993E-3</v>
      </c>
      <c r="AT2149" s="133" t="s">
        <v>1761</v>
      </c>
      <c r="AU2149" s="133" t="s">
        <v>7077</v>
      </c>
      <c r="AV2149" s="133" t="s">
        <v>9601</v>
      </c>
      <c r="AW2149" s="133" t="s">
        <v>9630</v>
      </c>
    </row>
    <row r="2150" spans="1:49" x14ac:dyDescent="0.25">
      <c r="A2150" s="80" t="s">
        <v>1779</v>
      </c>
      <c r="B2150" s="80" t="s">
        <v>1786</v>
      </c>
      <c r="C2150" s="80" t="s">
        <v>9918</v>
      </c>
      <c r="D2150" s="80" t="s">
        <v>9919</v>
      </c>
      <c r="E2150" s="80" t="s">
        <v>1788</v>
      </c>
      <c r="F2150" s="80" t="s">
        <v>9920</v>
      </c>
      <c r="G2150" s="80" t="s">
        <v>9677</v>
      </c>
      <c r="H2150" s="80" t="s">
        <v>9921</v>
      </c>
      <c r="I2150" s="80" t="s">
        <v>5377</v>
      </c>
      <c r="K2150" s="80" t="s">
        <v>15593</v>
      </c>
      <c r="L2150" s="80" t="s">
        <v>15416</v>
      </c>
      <c r="M2150" s="80" t="s">
        <v>15517</v>
      </c>
      <c r="N2150" s="80" t="s">
        <v>15812</v>
      </c>
      <c r="O2150" s="80" t="s">
        <v>15608</v>
      </c>
      <c r="P2150" s="80" t="s">
        <v>1</v>
      </c>
      <c r="Q2150" s="80" t="s">
        <v>5374</v>
      </c>
      <c r="R2150" s="80" t="s">
        <v>15609</v>
      </c>
      <c r="S2150" s="80" t="s">
        <v>1760</v>
      </c>
      <c r="T2150" s="80" t="s">
        <v>1757</v>
      </c>
      <c r="U2150" s="110">
        <v>6.2</v>
      </c>
      <c r="V2150" s="110">
        <v>37.200000000000003</v>
      </c>
      <c r="W2150" s="91">
        <v>1.55</v>
      </c>
      <c r="X2150" s="91">
        <v>18.600000000000001</v>
      </c>
      <c r="Y2150" s="110" t="s">
        <v>7087</v>
      </c>
      <c r="Z2150" s="110" t="s">
        <v>1</v>
      </c>
      <c r="AB2150" s="133" t="s">
        <v>15610</v>
      </c>
      <c r="AC2150" s="133" t="s">
        <v>15610</v>
      </c>
      <c r="AD2150" s="133" t="s">
        <v>1759</v>
      </c>
      <c r="AE2150" s="79">
        <v>12</v>
      </c>
      <c r="AF2150" s="79" t="s">
        <v>11145</v>
      </c>
      <c r="AG2150" s="134">
        <v>0.75</v>
      </c>
      <c r="AH2150" s="134">
        <v>8.875</v>
      </c>
      <c r="AI2150" s="134">
        <v>8.875</v>
      </c>
      <c r="AJ2150" s="134">
        <v>0.22500000000000001</v>
      </c>
      <c r="AK2150" s="134">
        <v>9.2200000000000006</v>
      </c>
      <c r="AL2150" s="134">
        <v>7.97</v>
      </c>
      <c r="AM2150" s="134">
        <v>9.44</v>
      </c>
      <c r="AN2150" s="134">
        <v>3.1</v>
      </c>
      <c r="AO2150" s="134">
        <v>0.40100000000000002</v>
      </c>
      <c r="AP2150" s="134"/>
      <c r="AQ2150" s="134"/>
      <c r="AR2150" s="134"/>
      <c r="AS2150" s="134"/>
      <c r="AT2150" s="133" t="s">
        <v>1761</v>
      </c>
      <c r="AU2150" s="133" t="s">
        <v>7065</v>
      </c>
      <c r="AV2150" s="133" t="s">
        <v>9603</v>
      </c>
      <c r="AW2150" s="133" t="s">
        <v>9630</v>
      </c>
    </row>
    <row r="2151" spans="1:49" x14ac:dyDescent="0.25">
      <c r="A2151" s="80" t="s">
        <v>1779</v>
      </c>
      <c r="B2151" s="80" t="s">
        <v>1786</v>
      </c>
      <c r="C2151" s="80" t="s">
        <v>9780</v>
      </c>
      <c r="D2151" s="80" t="s">
        <v>9730</v>
      </c>
      <c r="E2151" s="80" t="s">
        <v>1788</v>
      </c>
      <c r="F2151" s="80" t="s">
        <v>9731</v>
      </c>
      <c r="G2151" s="80" t="s">
        <v>9668</v>
      </c>
      <c r="H2151" s="80" t="s">
        <v>9732</v>
      </c>
      <c r="I2151" s="80" t="s">
        <v>5377</v>
      </c>
      <c r="K2151" s="80" t="s">
        <v>15593</v>
      </c>
      <c r="L2151" s="80" t="s">
        <v>15417</v>
      </c>
      <c r="M2151" s="80" t="s">
        <v>15518</v>
      </c>
      <c r="N2151" s="80" t="s">
        <v>15812</v>
      </c>
      <c r="O2151" s="80" t="s">
        <v>15611</v>
      </c>
      <c r="P2151" s="80" t="s">
        <v>1</v>
      </c>
      <c r="Q2151" s="80" t="s">
        <v>5374</v>
      </c>
      <c r="R2151" s="80" t="s">
        <v>15612</v>
      </c>
      <c r="S2151" s="80" t="s">
        <v>1765</v>
      </c>
      <c r="T2151" s="80" t="s">
        <v>1757</v>
      </c>
      <c r="U2151" s="110">
        <v>6.2</v>
      </c>
      <c r="V2151" s="110">
        <v>37.200000000000003</v>
      </c>
      <c r="W2151" s="91">
        <v>1.55</v>
      </c>
      <c r="X2151" s="91">
        <v>18.600000000000001</v>
      </c>
      <c r="Y2151" s="110" t="s">
        <v>7087</v>
      </c>
      <c r="Z2151" s="110" t="s">
        <v>1</v>
      </c>
      <c r="AB2151" s="133" t="s">
        <v>15613</v>
      </c>
      <c r="AC2151" s="133" t="s">
        <v>15613</v>
      </c>
      <c r="AD2151" s="133" t="s">
        <v>1759</v>
      </c>
      <c r="AE2151" s="79">
        <v>12</v>
      </c>
      <c r="AF2151" s="79" t="s">
        <v>11113</v>
      </c>
      <c r="AG2151" s="134">
        <v>0.625</v>
      </c>
      <c r="AH2151" s="134">
        <v>6.5</v>
      </c>
      <c r="AI2151" s="134">
        <v>6.5</v>
      </c>
      <c r="AJ2151" s="134">
        <v>0.13900000000000001</v>
      </c>
      <c r="AK2151" s="134">
        <v>10.845000000000001</v>
      </c>
      <c r="AL2151" s="134">
        <v>6.8449999999999998</v>
      </c>
      <c r="AM2151" s="134">
        <v>6.8150000000000004</v>
      </c>
      <c r="AN2151" s="134">
        <v>1.9610000000000001</v>
      </c>
      <c r="AO2151" s="134">
        <v>0.29299999999999998</v>
      </c>
      <c r="AP2151" s="134">
        <v>5.5E-2</v>
      </c>
      <c r="AQ2151" s="134">
        <v>12.875</v>
      </c>
      <c r="AR2151" s="134">
        <v>12.75</v>
      </c>
      <c r="AS2151" s="134">
        <v>8.9999999999999993E-3</v>
      </c>
      <c r="AT2151" s="133" t="s">
        <v>1761</v>
      </c>
      <c r="AU2151" s="133" t="s">
        <v>7077</v>
      </c>
      <c r="AV2151" s="133" t="s">
        <v>9601</v>
      </c>
      <c r="AW2151" s="133" t="s">
        <v>9630</v>
      </c>
    </row>
    <row r="2152" spans="1:49" x14ac:dyDescent="0.25">
      <c r="A2152" s="80" t="s">
        <v>1779</v>
      </c>
      <c r="B2152" s="80" t="s">
        <v>1786</v>
      </c>
      <c r="C2152" s="80" t="s">
        <v>9918</v>
      </c>
      <c r="D2152" s="80" t="s">
        <v>9919</v>
      </c>
      <c r="E2152" s="80" t="s">
        <v>1788</v>
      </c>
      <c r="F2152" s="80" t="s">
        <v>9920</v>
      </c>
      <c r="G2152" s="80" t="s">
        <v>9677</v>
      </c>
      <c r="H2152" s="80" t="s">
        <v>9921</v>
      </c>
      <c r="I2152" s="80" t="s">
        <v>5377</v>
      </c>
      <c r="K2152" s="80" t="s">
        <v>15593</v>
      </c>
      <c r="L2152" s="80" t="s">
        <v>15418</v>
      </c>
      <c r="M2152" s="80" t="s">
        <v>15519</v>
      </c>
      <c r="N2152" s="80" t="s">
        <v>15812</v>
      </c>
      <c r="O2152" s="80" t="s">
        <v>15614</v>
      </c>
      <c r="P2152" s="80" t="s">
        <v>1</v>
      </c>
      <c r="Q2152" s="80" t="s">
        <v>5374</v>
      </c>
      <c r="R2152" s="80" t="s">
        <v>15615</v>
      </c>
      <c r="S2152" s="80" t="s">
        <v>1760</v>
      </c>
      <c r="T2152" s="80" t="s">
        <v>1757</v>
      </c>
      <c r="U2152" s="110">
        <v>6.2</v>
      </c>
      <c r="V2152" s="110">
        <v>37.200000000000003</v>
      </c>
      <c r="W2152" s="91">
        <v>1.55</v>
      </c>
      <c r="X2152" s="91">
        <v>18.600000000000001</v>
      </c>
      <c r="Y2152" s="110" t="s">
        <v>7087</v>
      </c>
      <c r="Z2152" s="110" t="s">
        <v>1</v>
      </c>
      <c r="AB2152" s="133" t="s">
        <v>15616</v>
      </c>
      <c r="AC2152" s="133" t="s">
        <v>15616</v>
      </c>
      <c r="AD2152" s="133" t="s">
        <v>1759</v>
      </c>
      <c r="AE2152" s="79">
        <v>12</v>
      </c>
      <c r="AF2152" s="79" t="s">
        <v>11145</v>
      </c>
      <c r="AG2152" s="134">
        <v>0.75</v>
      </c>
      <c r="AH2152" s="134">
        <v>8.875</v>
      </c>
      <c r="AI2152" s="134">
        <v>8.875</v>
      </c>
      <c r="AJ2152" s="134">
        <v>0.22500000000000001</v>
      </c>
      <c r="AK2152" s="134">
        <v>9.2200000000000006</v>
      </c>
      <c r="AL2152" s="134">
        <v>7.97</v>
      </c>
      <c r="AM2152" s="134">
        <v>9.44</v>
      </c>
      <c r="AN2152" s="134">
        <v>3.1</v>
      </c>
      <c r="AO2152" s="134">
        <v>0.40100000000000002</v>
      </c>
      <c r="AP2152" s="134"/>
      <c r="AQ2152" s="134"/>
      <c r="AR2152" s="134"/>
      <c r="AS2152" s="134"/>
      <c r="AT2152" s="133" t="s">
        <v>1761</v>
      </c>
      <c r="AU2152" s="133" t="s">
        <v>7065</v>
      </c>
      <c r="AV2152" s="133" t="s">
        <v>9603</v>
      </c>
      <c r="AW2152" s="133" t="s">
        <v>9630</v>
      </c>
    </row>
    <row r="2153" spans="1:49" x14ac:dyDescent="0.25">
      <c r="A2153" s="80" t="s">
        <v>1779</v>
      </c>
      <c r="B2153" s="80" t="s">
        <v>1786</v>
      </c>
      <c r="C2153" s="80" t="s">
        <v>9780</v>
      </c>
      <c r="D2153" s="80" t="s">
        <v>9730</v>
      </c>
      <c r="E2153" s="80" t="s">
        <v>1788</v>
      </c>
      <c r="F2153" s="80" t="s">
        <v>9731</v>
      </c>
      <c r="G2153" s="80" t="s">
        <v>9668</v>
      </c>
      <c r="H2153" s="80" t="s">
        <v>9732</v>
      </c>
      <c r="I2153" s="80" t="s">
        <v>5377</v>
      </c>
      <c r="K2153" s="80" t="s">
        <v>15593</v>
      </c>
      <c r="L2153" s="80" t="s">
        <v>15419</v>
      </c>
      <c r="M2153" s="80" t="s">
        <v>15520</v>
      </c>
      <c r="N2153" s="80" t="s">
        <v>15812</v>
      </c>
      <c r="O2153" s="80" t="s">
        <v>15617</v>
      </c>
      <c r="P2153" s="80" t="s">
        <v>1</v>
      </c>
      <c r="Q2153" s="80" t="s">
        <v>5374</v>
      </c>
      <c r="R2153" s="80" t="s">
        <v>15618</v>
      </c>
      <c r="S2153" s="80" t="s">
        <v>1765</v>
      </c>
      <c r="T2153" s="80" t="s">
        <v>1757</v>
      </c>
      <c r="U2153" s="110">
        <v>6.2</v>
      </c>
      <c r="V2153" s="110">
        <v>37.200000000000003</v>
      </c>
      <c r="W2153" s="91">
        <v>1.55</v>
      </c>
      <c r="X2153" s="91">
        <v>18.600000000000001</v>
      </c>
      <c r="Y2153" s="110" t="s">
        <v>7087</v>
      </c>
      <c r="Z2153" s="110" t="s">
        <v>1</v>
      </c>
      <c r="AB2153" s="133" t="s">
        <v>15619</v>
      </c>
      <c r="AC2153" s="133" t="s">
        <v>15619</v>
      </c>
      <c r="AD2153" s="133" t="s">
        <v>1759</v>
      </c>
      <c r="AE2153" s="79">
        <v>12</v>
      </c>
      <c r="AF2153" s="79" t="s">
        <v>11113</v>
      </c>
      <c r="AG2153" s="134">
        <v>0.625</v>
      </c>
      <c r="AH2153" s="134">
        <v>6.5</v>
      </c>
      <c r="AI2153" s="134">
        <v>6.5</v>
      </c>
      <c r="AJ2153" s="134">
        <v>0.13900000000000001</v>
      </c>
      <c r="AK2153" s="134">
        <v>10.845000000000001</v>
      </c>
      <c r="AL2153" s="134">
        <v>6.8449999999999998</v>
      </c>
      <c r="AM2153" s="134">
        <v>6.8150000000000004</v>
      </c>
      <c r="AN2153" s="134">
        <v>1.9610000000000001</v>
      </c>
      <c r="AO2153" s="134">
        <v>0.29299999999999998</v>
      </c>
      <c r="AP2153" s="134">
        <v>5.5E-2</v>
      </c>
      <c r="AQ2153" s="134">
        <v>12.875</v>
      </c>
      <c r="AR2153" s="134">
        <v>12.75</v>
      </c>
      <c r="AS2153" s="134">
        <v>8.9999999999999993E-3</v>
      </c>
      <c r="AT2153" s="133" t="s">
        <v>1761</v>
      </c>
      <c r="AU2153" s="133" t="s">
        <v>7077</v>
      </c>
      <c r="AV2153" s="133" t="s">
        <v>9601</v>
      </c>
      <c r="AW2153" s="133" t="s">
        <v>9630</v>
      </c>
    </row>
    <row r="2154" spans="1:49" x14ac:dyDescent="0.25">
      <c r="A2154" s="80" t="s">
        <v>1779</v>
      </c>
      <c r="B2154" s="80" t="s">
        <v>1786</v>
      </c>
      <c r="C2154" s="80" t="s">
        <v>9918</v>
      </c>
      <c r="D2154" s="80" t="s">
        <v>9919</v>
      </c>
      <c r="E2154" s="80" t="s">
        <v>1788</v>
      </c>
      <c r="F2154" s="80" t="s">
        <v>9920</v>
      </c>
      <c r="G2154" s="80" t="s">
        <v>9677</v>
      </c>
      <c r="H2154" s="80" t="s">
        <v>9921</v>
      </c>
      <c r="I2154" s="80" t="s">
        <v>5377</v>
      </c>
      <c r="K2154" s="80" t="s">
        <v>15593</v>
      </c>
      <c r="L2154" s="80" t="s">
        <v>15420</v>
      </c>
      <c r="M2154" s="80" t="s">
        <v>15521</v>
      </c>
      <c r="N2154" s="80" t="s">
        <v>15812</v>
      </c>
      <c r="O2154" s="80" t="s">
        <v>15620</v>
      </c>
      <c r="P2154" s="80" t="s">
        <v>1</v>
      </c>
      <c r="Q2154" s="80" t="s">
        <v>5374</v>
      </c>
      <c r="R2154" s="80" t="s">
        <v>15621</v>
      </c>
      <c r="S2154" s="80" t="s">
        <v>1760</v>
      </c>
      <c r="T2154" s="80" t="s">
        <v>1757</v>
      </c>
      <c r="U2154" s="110">
        <v>6.2</v>
      </c>
      <c r="V2154" s="110">
        <v>37.200000000000003</v>
      </c>
      <c r="W2154" s="91">
        <v>1.55</v>
      </c>
      <c r="X2154" s="91">
        <v>18.600000000000001</v>
      </c>
      <c r="Y2154" s="110" t="s">
        <v>7087</v>
      </c>
      <c r="Z2154" s="110" t="s">
        <v>1</v>
      </c>
      <c r="AB2154" s="133" t="s">
        <v>15622</v>
      </c>
      <c r="AC2154" s="133" t="s">
        <v>15622</v>
      </c>
      <c r="AD2154" s="133" t="s">
        <v>1759</v>
      </c>
      <c r="AE2154" s="79">
        <v>12</v>
      </c>
      <c r="AF2154" s="79" t="s">
        <v>11145</v>
      </c>
      <c r="AG2154" s="134">
        <v>0.75</v>
      </c>
      <c r="AH2154" s="134">
        <v>8.875</v>
      </c>
      <c r="AI2154" s="134">
        <v>8.875</v>
      </c>
      <c r="AJ2154" s="134">
        <v>0.22500000000000001</v>
      </c>
      <c r="AK2154" s="134">
        <v>9.2200000000000006</v>
      </c>
      <c r="AL2154" s="134">
        <v>7.97</v>
      </c>
      <c r="AM2154" s="134">
        <v>9.44</v>
      </c>
      <c r="AN2154" s="134">
        <v>3.1</v>
      </c>
      <c r="AO2154" s="134">
        <v>0.40100000000000002</v>
      </c>
      <c r="AP2154" s="134"/>
      <c r="AQ2154" s="134"/>
      <c r="AR2154" s="134"/>
      <c r="AS2154" s="134"/>
      <c r="AT2154" s="133" t="s">
        <v>1761</v>
      </c>
      <c r="AU2154" s="133" t="s">
        <v>7065</v>
      </c>
      <c r="AV2154" s="133" t="s">
        <v>9603</v>
      </c>
      <c r="AW2154" s="133" t="s">
        <v>9630</v>
      </c>
    </row>
    <row r="2155" spans="1:49" x14ac:dyDescent="0.25">
      <c r="A2155" s="80" t="s">
        <v>1779</v>
      </c>
      <c r="B2155" s="80" t="s">
        <v>1786</v>
      </c>
      <c r="C2155" s="80" t="s">
        <v>9780</v>
      </c>
      <c r="D2155" s="80" t="s">
        <v>9730</v>
      </c>
      <c r="E2155" s="80" t="s">
        <v>1788</v>
      </c>
      <c r="F2155" s="80" t="s">
        <v>9731</v>
      </c>
      <c r="G2155" s="80" t="s">
        <v>9668</v>
      </c>
      <c r="H2155" s="80" t="s">
        <v>9732</v>
      </c>
      <c r="I2155" s="80" t="s">
        <v>5377</v>
      </c>
      <c r="K2155" s="80" t="s">
        <v>15593</v>
      </c>
      <c r="L2155" s="80" t="s">
        <v>15421</v>
      </c>
      <c r="M2155" s="80" t="s">
        <v>15522</v>
      </c>
      <c r="N2155" s="80" t="s">
        <v>15812</v>
      </c>
      <c r="O2155" s="80" t="s">
        <v>15623</v>
      </c>
      <c r="P2155" s="80" t="s">
        <v>1</v>
      </c>
      <c r="Q2155" s="80" t="s">
        <v>5374</v>
      </c>
      <c r="R2155" s="80" t="s">
        <v>15624</v>
      </c>
      <c r="S2155" s="80" t="s">
        <v>1765</v>
      </c>
      <c r="T2155" s="80" t="s">
        <v>1757</v>
      </c>
      <c r="U2155" s="110">
        <v>6.2</v>
      </c>
      <c r="V2155" s="110">
        <v>37.200000000000003</v>
      </c>
      <c r="W2155" s="91">
        <v>1.55</v>
      </c>
      <c r="X2155" s="91">
        <v>18.600000000000001</v>
      </c>
      <c r="Y2155" s="110" t="s">
        <v>7087</v>
      </c>
      <c r="Z2155" s="110" t="s">
        <v>1</v>
      </c>
      <c r="AB2155" s="133" t="s">
        <v>15625</v>
      </c>
      <c r="AC2155" s="133" t="s">
        <v>15625</v>
      </c>
      <c r="AD2155" s="133" t="s">
        <v>1759</v>
      </c>
      <c r="AE2155" s="79">
        <v>12</v>
      </c>
      <c r="AF2155" s="79" t="s">
        <v>11113</v>
      </c>
      <c r="AG2155" s="134">
        <v>0.625</v>
      </c>
      <c r="AH2155" s="134">
        <v>6.5</v>
      </c>
      <c r="AI2155" s="134">
        <v>6.5</v>
      </c>
      <c r="AJ2155" s="134">
        <v>0.13900000000000001</v>
      </c>
      <c r="AK2155" s="134">
        <v>10.845000000000001</v>
      </c>
      <c r="AL2155" s="134">
        <v>6.8449999999999998</v>
      </c>
      <c r="AM2155" s="134">
        <v>6.8150000000000004</v>
      </c>
      <c r="AN2155" s="134">
        <v>1.9610000000000001</v>
      </c>
      <c r="AO2155" s="134">
        <v>0.29299999999999998</v>
      </c>
      <c r="AP2155" s="134">
        <v>5.5E-2</v>
      </c>
      <c r="AQ2155" s="134">
        <v>12.875</v>
      </c>
      <c r="AR2155" s="134">
        <v>12.75</v>
      </c>
      <c r="AS2155" s="134">
        <v>8.9999999999999993E-3</v>
      </c>
      <c r="AT2155" s="133" t="s">
        <v>1761</v>
      </c>
      <c r="AU2155" s="133" t="s">
        <v>7077</v>
      </c>
      <c r="AV2155" s="133" t="s">
        <v>9601</v>
      </c>
      <c r="AW2155" s="133" t="s">
        <v>9630</v>
      </c>
    </row>
    <row r="2156" spans="1:49" x14ac:dyDescent="0.25">
      <c r="A2156" s="80" t="s">
        <v>1779</v>
      </c>
      <c r="B2156" s="80" t="s">
        <v>1786</v>
      </c>
      <c r="C2156" s="80" t="s">
        <v>10338</v>
      </c>
      <c r="D2156" s="80" t="s">
        <v>10339</v>
      </c>
      <c r="E2156" s="80" t="s">
        <v>1787</v>
      </c>
      <c r="F2156" s="80" t="s">
        <v>10340</v>
      </c>
      <c r="G2156" s="80" t="s">
        <v>9797</v>
      </c>
      <c r="H2156" s="80" t="s">
        <v>9874</v>
      </c>
      <c r="I2156" s="80" t="s">
        <v>9635</v>
      </c>
      <c r="K2156" s="80" t="s">
        <v>15593</v>
      </c>
      <c r="L2156" s="80" t="s">
        <v>15422</v>
      </c>
      <c r="M2156" s="80" t="s">
        <v>15523</v>
      </c>
      <c r="N2156" s="80" t="s">
        <v>15812</v>
      </c>
      <c r="O2156" s="80" t="s">
        <v>3895</v>
      </c>
      <c r="P2156" s="80" t="s">
        <v>1</v>
      </c>
      <c r="Q2156" s="80" t="s">
        <v>5374</v>
      </c>
      <c r="R2156" s="80" t="s">
        <v>15626</v>
      </c>
      <c r="S2156" s="80" t="s">
        <v>1759</v>
      </c>
      <c r="T2156" s="80" t="s">
        <v>1757</v>
      </c>
      <c r="U2156" s="110">
        <v>6.9</v>
      </c>
      <c r="V2156" s="110">
        <v>41.4</v>
      </c>
      <c r="W2156" s="91">
        <v>2.5874999999999999</v>
      </c>
      <c r="X2156" s="91">
        <v>31.05</v>
      </c>
      <c r="Y2156" s="110" t="s">
        <v>7087</v>
      </c>
      <c r="Z2156" s="110" t="s">
        <v>1</v>
      </c>
      <c r="AB2156" s="133" t="s">
        <v>15627</v>
      </c>
      <c r="AC2156" s="133" t="s">
        <v>15628</v>
      </c>
      <c r="AD2156" s="133" t="s">
        <v>1757</v>
      </c>
      <c r="AE2156" s="79">
        <v>144</v>
      </c>
      <c r="AF2156" s="79" t="s">
        <v>15799</v>
      </c>
      <c r="AG2156" s="134">
        <v>0.125</v>
      </c>
      <c r="AH2156" s="134">
        <v>7</v>
      </c>
      <c r="AI2156" s="134">
        <v>10</v>
      </c>
      <c r="AJ2156" s="134">
        <v>0.17599999999999999</v>
      </c>
      <c r="AK2156" s="134">
        <v>10.25</v>
      </c>
      <c r="AL2156" s="134">
        <v>7.25</v>
      </c>
      <c r="AM2156" s="134">
        <v>2</v>
      </c>
      <c r="AN2156" s="134">
        <v>2.2000000000000002</v>
      </c>
      <c r="AO2156" s="134">
        <v>8.5999999999999993E-2</v>
      </c>
      <c r="AP2156" s="134"/>
      <c r="AQ2156" s="134"/>
      <c r="AR2156" s="134"/>
      <c r="AS2156" s="134"/>
      <c r="AT2156" s="133" t="s">
        <v>1761</v>
      </c>
      <c r="AU2156" s="133" t="s">
        <v>1762</v>
      </c>
      <c r="AV2156" s="133" t="s">
        <v>9597</v>
      </c>
      <c r="AW2156" s="133" t="s">
        <v>9628</v>
      </c>
    </row>
    <row r="2157" spans="1:49" x14ac:dyDescent="0.25">
      <c r="A2157" s="80" t="s">
        <v>1779</v>
      </c>
      <c r="B2157" s="80" t="s">
        <v>1784</v>
      </c>
      <c r="C2157" s="80" t="s">
        <v>9918</v>
      </c>
      <c r="D2157" s="80" t="s">
        <v>9919</v>
      </c>
      <c r="E2157" s="80" t="s">
        <v>1788</v>
      </c>
      <c r="F2157" s="80" t="s">
        <v>9920</v>
      </c>
      <c r="G2157" s="80" t="s">
        <v>9677</v>
      </c>
      <c r="H2157" s="80" t="s">
        <v>9921</v>
      </c>
      <c r="I2157" s="80" t="s">
        <v>5377</v>
      </c>
      <c r="K2157" s="80" t="s">
        <v>15593</v>
      </c>
      <c r="L2157" s="80" t="s">
        <v>15423</v>
      </c>
      <c r="M2157" s="80" t="s">
        <v>15524</v>
      </c>
      <c r="N2157" s="80" t="s">
        <v>15813</v>
      </c>
      <c r="O2157" s="80" t="s">
        <v>3523</v>
      </c>
      <c r="P2157" s="80" t="s">
        <v>1</v>
      </c>
      <c r="Q2157" s="80" t="s">
        <v>5374</v>
      </c>
      <c r="R2157" s="80" t="s">
        <v>15629</v>
      </c>
      <c r="S2157" s="80" t="s">
        <v>1760</v>
      </c>
      <c r="T2157" s="80" t="s">
        <v>1757</v>
      </c>
      <c r="U2157" s="110">
        <v>6.2</v>
      </c>
      <c r="V2157" s="110">
        <v>37.200000000000003</v>
      </c>
      <c r="W2157" s="91">
        <v>1.55</v>
      </c>
      <c r="X2157" s="91">
        <v>18.600000000000001</v>
      </c>
      <c r="Y2157" s="110" t="s">
        <v>7087</v>
      </c>
      <c r="Z2157" s="110" t="s">
        <v>1</v>
      </c>
      <c r="AB2157" s="133" t="s">
        <v>15630</v>
      </c>
      <c r="AC2157" s="133" t="s">
        <v>15630</v>
      </c>
      <c r="AD2157" s="133" t="s">
        <v>1759</v>
      </c>
      <c r="AE2157" s="79">
        <v>12</v>
      </c>
      <c r="AF2157" s="79" t="s">
        <v>11145</v>
      </c>
      <c r="AG2157" s="134">
        <v>0.75</v>
      </c>
      <c r="AH2157" s="134">
        <v>8.875</v>
      </c>
      <c r="AI2157" s="134">
        <v>8.875</v>
      </c>
      <c r="AJ2157" s="134">
        <v>0.22500000000000001</v>
      </c>
      <c r="AK2157" s="134">
        <v>9.2200000000000006</v>
      </c>
      <c r="AL2157" s="134">
        <v>7.97</v>
      </c>
      <c r="AM2157" s="134">
        <v>9.44</v>
      </c>
      <c r="AN2157" s="134">
        <v>3.1</v>
      </c>
      <c r="AO2157" s="134">
        <v>0.40100000000000002</v>
      </c>
      <c r="AP2157" s="134"/>
      <c r="AQ2157" s="134"/>
      <c r="AR2157" s="134"/>
      <c r="AS2157" s="134"/>
      <c r="AT2157" s="133" t="s">
        <v>1761</v>
      </c>
      <c r="AU2157" s="133" t="s">
        <v>7065</v>
      </c>
      <c r="AV2157" s="133" t="s">
        <v>9603</v>
      </c>
      <c r="AW2157" s="133" t="s">
        <v>9630</v>
      </c>
    </row>
    <row r="2158" spans="1:49" x14ac:dyDescent="0.25">
      <c r="A2158" s="80" t="s">
        <v>1779</v>
      </c>
      <c r="B2158" s="80" t="s">
        <v>1784</v>
      </c>
      <c r="C2158" s="80" t="s">
        <v>9692</v>
      </c>
      <c r="D2158" s="80" t="s">
        <v>9693</v>
      </c>
      <c r="E2158" s="80" t="s">
        <v>1788</v>
      </c>
      <c r="F2158" s="80" t="s">
        <v>9694</v>
      </c>
      <c r="G2158" s="80" t="s">
        <v>9695</v>
      </c>
      <c r="H2158" s="80" t="s">
        <v>9696</v>
      </c>
      <c r="I2158" s="80" t="s">
        <v>5377</v>
      </c>
      <c r="K2158" s="80" t="s">
        <v>15593</v>
      </c>
      <c r="L2158" s="80" t="s">
        <v>15424</v>
      </c>
      <c r="M2158" s="80" t="s">
        <v>15525</v>
      </c>
      <c r="N2158" s="80" t="s">
        <v>15813</v>
      </c>
      <c r="O2158" s="80" t="s">
        <v>3747</v>
      </c>
      <c r="P2158" s="80" t="s">
        <v>1</v>
      </c>
      <c r="Q2158" s="80" t="s">
        <v>5374</v>
      </c>
      <c r="R2158" s="80" t="s">
        <v>15631</v>
      </c>
      <c r="S2158" s="80" t="s">
        <v>1760</v>
      </c>
      <c r="T2158" s="80" t="s">
        <v>1757</v>
      </c>
      <c r="U2158" s="110">
        <v>5</v>
      </c>
      <c r="V2158" s="110">
        <v>30</v>
      </c>
      <c r="W2158" s="91">
        <v>1.25</v>
      </c>
      <c r="X2158" s="91">
        <v>15</v>
      </c>
      <c r="Y2158" s="110" t="s">
        <v>7087</v>
      </c>
      <c r="Z2158" s="110" t="s">
        <v>1</v>
      </c>
      <c r="AB2158" s="133" t="s">
        <v>15632</v>
      </c>
      <c r="AC2158" s="133" t="s">
        <v>15632</v>
      </c>
      <c r="AD2158" s="133" t="s">
        <v>1759</v>
      </c>
      <c r="AE2158" s="79">
        <v>12</v>
      </c>
      <c r="AF2158" s="79" t="s">
        <v>11091</v>
      </c>
      <c r="AG2158" s="134">
        <v>0.625</v>
      </c>
      <c r="AH2158" s="134">
        <v>6.875</v>
      </c>
      <c r="AI2158" s="134">
        <v>6.875</v>
      </c>
      <c r="AJ2158" s="134">
        <v>0.13100000000000001</v>
      </c>
      <c r="AK2158" s="134">
        <v>7.22</v>
      </c>
      <c r="AL2158" s="134">
        <v>6.8449999999999998</v>
      </c>
      <c r="AM2158" s="134">
        <v>7.44</v>
      </c>
      <c r="AN2158" s="134">
        <v>1.782</v>
      </c>
      <c r="AO2158" s="134">
        <v>0.21299999999999999</v>
      </c>
      <c r="AP2158" s="134"/>
      <c r="AQ2158" s="134"/>
      <c r="AR2158" s="134"/>
      <c r="AS2158" s="134"/>
      <c r="AT2158" s="133" t="s">
        <v>9573</v>
      </c>
      <c r="AU2158" s="133" t="s">
        <v>1758</v>
      </c>
      <c r="AV2158" s="133" t="s">
        <v>9603</v>
      </c>
      <c r="AW2158" s="133" t="s">
        <v>9630</v>
      </c>
    </row>
    <row r="2159" spans="1:49" x14ac:dyDescent="0.25">
      <c r="A2159" s="80" t="s">
        <v>1779</v>
      </c>
      <c r="B2159" s="80" t="s">
        <v>1784</v>
      </c>
      <c r="C2159" s="80" t="s">
        <v>9780</v>
      </c>
      <c r="D2159" s="80" t="s">
        <v>9730</v>
      </c>
      <c r="E2159" s="80" t="s">
        <v>1788</v>
      </c>
      <c r="F2159" s="80" t="s">
        <v>9731</v>
      </c>
      <c r="G2159" s="80" t="s">
        <v>9668</v>
      </c>
      <c r="H2159" s="80" t="s">
        <v>9732</v>
      </c>
      <c r="I2159" s="80" t="s">
        <v>5377</v>
      </c>
      <c r="K2159" s="80" t="s">
        <v>15593</v>
      </c>
      <c r="L2159" s="80" t="s">
        <v>15425</v>
      </c>
      <c r="M2159" s="80" t="s">
        <v>15526</v>
      </c>
      <c r="N2159" s="80" t="s">
        <v>15813</v>
      </c>
      <c r="O2159" s="80" t="s">
        <v>3847</v>
      </c>
      <c r="P2159" s="80" t="s">
        <v>1</v>
      </c>
      <c r="Q2159" s="80" t="s">
        <v>5374</v>
      </c>
      <c r="R2159" s="80" t="s">
        <v>15633</v>
      </c>
      <c r="S2159" s="80" t="s">
        <v>1765</v>
      </c>
      <c r="T2159" s="80" t="s">
        <v>1757</v>
      </c>
      <c r="U2159" s="110">
        <v>6.2</v>
      </c>
      <c r="V2159" s="110">
        <v>37.200000000000003</v>
      </c>
      <c r="W2159" s="91">
        <v>1.55</v>
      </c>
      <c r="X2159" s="91">
        <v>18.600000000000001</v>
      </c>
      <c r="Y2159" s="110" t="s">
        <v>7087</v>
      </c>
      <c r="Z2159" s="110" t="s">
        <v>1</v>
      </c>
      <c r="AB2159" s="133" t="s">
        <v>15634</v>
      </c>
      <c r="AC2159" s="133" t="s">
        <v>15634</v>
      </c>
      <c r="AD2159" s="133" t="s">
        <v>1759</v>
      </c>
      <c r="AE2159" s="79">
        <v>12</v>
      </c>
      <c r="AF2159" s="79" t="s">
        <v>11113</v>
      </c>
      <c r="AG2159" s="134">
        <v>0.625</v>
      </c>
      <c r="AH2159" s="134">
        <v>6.5</v>
      </c>
      <c r="AI2159" s="134">
        <v>6.5</v>
      </c>
      <c r="AJ2159" s="134">
        <v>0.13900000000000001</v>
      </c>
      <c r="AK2159" s="134">
        <v>10.845000000000001</v>
      </c>
      <c r="AL2159" s="134">
        <v>6.8449999999999998</v>
      </c>
      <c r="AM2159" s="134">
        <v>6.8150000000000004</v>
      </c>
      <c r="AN2159" s="134">
        <v>1.9610000000000001</v>
      </c>
      <c r="AO2159" s="134">
        <v>0.29299999999999998</v>
      </c>
      <c r="AP2159" s="134">
        <v>5.5E-2</v>
      </c>
      <c r="AQ2159" s="134">
        <v>12.875</v>
      </c>
      <c r="AR2159" s="134">
        <v>12.75</v>
      </c>
      <c r="AS2159" s="134">
        <v>8.9999999999999993E-3</v>
      </c>
      <c r="AT2159" s="133" t="s">
        <v>1761</v>
      </c>
      <c r="AU2159" s="133" t="s">
        <v>7077</v>
      </c>
      <c r="AV2159" s="133" t="s">
        <v>9601</v>
      </c>
      <c r="AW2159" s="133" t="s">
        <v>9630</v>
      </c>
    </row>
    <row r="2160" spans="1:49" x14ac:dyDescent="0.25">
      <c r="A2160" s="80" t="s">
        <v>1779</v>
      </c>
      <c r="B2160" s="80" t="s">
        <v>1784</v>
      </c>
      <c r="C2160" s="80" t="s">
        <v>9564</v>
      </c>
      <c r="D2160" s="80" t="s">
        <v>9742</v>
      </c>
      <c r="E2160" s="80" t="s">
        <v>1788</v>
      </c>
      <c r="F2160" s="80" t="s">
        <v>9743</v>
      </c>
      <c r="G2160" s="80" t="s">
        <v>9744</v>
      </c>
      <c r="H2160" s="80" t="s">
        <v>9732</v>
      </c>
      <c r="I2160" s="80" t="s">
        <v>5377</v>
      </c>
      <c r="K2160" s="80" t="s">
        <v>15593</v>
      </c>
      <c r="L2160" s="80" t="s">
        <v>15426</v>
      </c>
      <c r="M2160" s="80" t="s">
        <v>15527</v>
      </c>
      <c r="N2160" s="80" t="s">
        <v>15813</v>
      </c>
      <c r="O2160" s="80" t="s">
        <v>3537</v>
      </c>
      <c r="P2160" s="80" t="s">
        <v>1</v>
      </c>
      <c r="Q2160" s="80" t="s">
        <v>5374</v>
      </c>
      <c r="R2160" s="80" t="s">
        <v>15635</v>
      </c>
      <c r="S2160" s="80" t="s">
        <v>1765</v>
      </c>
      <c r="T2160" s="80" t="s">
        <v>1757</v>
      </c>
      <c r="U2160" s="110">
        <v>5.05</v>
      </c>
      <c r="V2160" s="110">
        <v>30.3</v>
      </c>
      <c r="W2160" s="91">
        <v>1.2625</v>
      </c>
      <c r="X2160" s="91">
        <v>15.15</v>
      </c>
      <c r="Y2160" s="110" t="s">
        <v>7087</v>
      </c>
      <c r="Z2160" s="110" t="s">
        <v>1</v>
      </c>
      <c r="AB2160" s="133" t="s">
        <v>15636</v>
      </c>
      <c r="AC2160" s="133" t="s">
        <v>15636</v>
      </c>
      <c r="AD2160" s="133" t="s">
        <v>1759</v>
      </c>
      <c r="AE2160" s="79">
        <v>12</v>
      </c>
      <c r="AF2160" s="79" t="s">
        <v>11127</v>
      </c>
      <c r="AG2160" s="134">
        <v>0.625</v>
      </c>
      <c r="AH2160" s="134">
        <v>5</v>
      </c>
      <c r="AI2160" s="134">
        <v>5</v>
      </c>
      <c r="AJ2160" s="134">
        <v>0.09</v>
      </c>
      <c r="AK2160" s="134">
        <v>10.125</v>
      </c>
      <c r="AL2160" s="134">
        <v>5.375</v>
      </c>
      <c r="AM2160" s="134">
        <v>5.5</v>
      </c>
      <c r="AN2160" s="134">
        <v>1.25</v>
      </c>
      <c r="AO2160" s="134">
        <v>0.17299999999999999</v>
      </c>
      <c r="AP2160" s="134">
        <v>5.5E-2</v>
      </c>
      <c r="AQ2160" s="134">
        <v>10</v>
      </c>
      <c r="AR2160" s="134">
        <v>10</v>
      </c>
      <c r="AS2160" s="134">
        <v>6.0000000000000001E-3</v>
      </c>
      <c r="AT2160" s="133" t="s">
        <v>1768</v>
      </c>
      <c r="AU2160" s="133" t="s">
        <v>1760</v>
      </c>
      <c r="AV2160" s="133" t="s">
        <v>9601</v>
      </c>
      <c r="AW2160" s="133" t="s">
        <v>9630</v>
      </c>
    </row>
    <row r="2161" spans="1:49" x14ac:dyDescent="0.25">
      <c r="A2161" s="80" t="s">
        <v>1779</v>
      </c>
      <c r="B2161" s="80" t="s">
        <v>1784</v>
      </c>
      <c r="C2161" s="80" t="s">
        <v>10142</v>
      </c>
      <c r="D2161" s="80" t="s">
        <v>10143</v>
      </c>
      <c r="E2161" s="80" t="s">
        <v>1788</v>
      </c>
      <c r="F2161" s="80" t="s">
        <v>10144</v>
      </c>
      <c r="G2161" s="80" t="s">
        <v>9700</v>
      </c>
      <c r="H2161" s="80" t="s">
        <v>10145</v>
      </c>
      <c r="I2161" s="80" t="s">
        <v>5377</v>
      </c>
      <c r="K2161" s="80" t="s">
        <v>15593</v>
      </c>
      <c r="L2161" s="80" t="s">
        <v>15427</v>
      </c>
      <c r="M2161" s="80" t="s">
        <v>15528</v>
      </c>
      <c r="N2161" s="80" t="s">
        <v>15813</v>
      </c>
      <c r="O2161" s="80" t="s">
        <v>3848</v>
      </c>
      <c r="P2161" s="80" t="s">
        <v>1</v>
      </c>
      <c r="Q2161" s="80" t="s">
        <v>5374</v>
      </c>
      <c r="R2161" s="80" t="s">
        <v>15637</v>
      </c>
      <c r="S2161" s="80" t="s">
        <v>1759</v>
      </c>
      <c r="T2161" s="80" t="s">
        <v>1758</v>
      </c>
      <c r="U2161" s="110">
        <v>9.9499999999999993</v>
      </c>
      <c r="V2161" s="110">
        <v>29.85</v>
      </c>
      <c r="W2161" s="91">
        <v>2.4874999999999998</v>
      </c>
      <c r="X2161" s="91">
        <v>14.925000000000001</v>
      </c>
      <c r="Y2161" s="110" t="s">
        <v>7087</v>
      </c>
      <c r="Z2161" s="110" t="s">
        <v>1</v>
      </c>
      <c r="AB2161" s="133" t="s">
        <v>15638</v>
      </c>
      <c r="AC2161" s="133" t="s">
        <v>15638</v>
      </c>
      <c r="AD2161" s="133" t="s">
        <v>1759</v>
      </c>
      <c r="AE2161" s="79">
        <v>6</v>
      </c>
      <c r="AF2161" s="79" t="s">
        <v>11092</v>
      </c>
      <c r="AG2161" s="134">
        <v>0.3</v>
      </c>
      <c r="AH2161" s="134">
        <v>7.5</v>
      </c>
      <c r="AI2161" s="134">
        <v>14.5</v>
      </c>
      <c r="AJ2161" s="134">
        <v>0.22800000000000001</v>
      </c>
      <c r="AK2161" s="134">
        <v>14.824999999999999</v>
      </c>
      <c r="AL2161" s="134">
        <v>8.4499999999999993</v>
      </c>
      <c r="AM2161" s="134">
        <v>5.125</v>
      </c>
      <c r="AN2161" s="134">
        <v>1.8080000000000001</v>
      </c>
      <c r="AO2161" s="134">
        <v>0.372</v>
      </c>
      <c r="AP2161" s="134"/>
      <c r="AQ2161" s="134"/>
      <c r="AR2161" s="134"/>
      <c r="AS2161" s="134"/>
      <c r="AT2161" s="133" t="s">
        <v>7066</v>
      </c>
      <c r="AU2161" s="133" t="s">
        <v>7075</v>
      </c>
      <c r="AV2161" s="133" t="s">
        <v>9601</v>
      </c>
      <c r="AW2161" s="133" t="s">
        <v>9630</v>
      </c>
    </row>
    <row r="2162" spans="1:49" x14ac:dyDescent="0.25">
      <c r="A2162" s="80" t="s">
        <v>1779</v>
      </c>
      <c r="B2162" s="80" t="s">
        <v>1784</v>
      </c>
      <c r="C2162" s="80" t="s">
        <v>9790</v>
      </c>
      <c r="D2162" s="80" t="s">
        <v>9791</v>
      </c>
      <c r="E2162" s="80" t="s">
        <v>1785</v>
      </c>
      <c r="F2162" s="80" t="s">
        <v>9792</v>
      </c>
      <c r="G2162" s="80" t="s">
        <v>9726</v>
      </c>
      <c r="H2162" s="80" t="s">
        <v>9793</v>
      </c>
      <c r="I2162" s="80" t="s">
        <v>5377</v>
      </c>
      <c r="K2162" s="80" t="s">
        <v>15593</v>
      </c>
      <c r="L2162" s="80" t="s">
        <v>15428</v>
      </c>
      <c r="M2162" s="80" t="s">
        <v>15529</v>
      </c>
      <c r="N2162" s="80" t="s">
        <v>15813</v>
      </c>
      <c r="O2162" s="80" t="s">
        <v>15639</v>
      </c>
      <c r="P2162" s="80" t="s">
        <v>1</v>
      </c>
      <c r="Q2162" s="80" t="s">
        <v>5374</v>
      </c>
      <c r="R2162" s="80" t="s">
        <v>15640</v>
      </c>
      <c r="S2162" s="80" t="s">
        <v>1760</v>
      </c>
      <c r="T2162" s="80" t="s">
        <v>1757</v>
      </c>
      <c r="U2162" s="110">
        <v>5.7</v>
      </c>
      <c r="V2162" s="110">
        <v>34.200000000000003</v>
      </c>
      <c r="W2162" s="91">
        <v>1.8952500000000001</v>
      </c>
      <c r="X2162" s="91">
        <v>22.742999999999999</v>
      </c>
      <c r="Y2162" s="110" t="s">
        <v>14933</v>
      </c>
      <c r="Z2162" s="110" t="s">
        <v>1</v>
      </c>
      <c r="AB2162" s="133" t="s">
        <v>15641</v>
      </c>
      <c r="AC2162" s="133" t="s">
        <v>15641</v>
      </c>
      <c r="AD2162" s="133" t="s">
        <v>1759</v>
      </c>
      <c r="AE2162" s="79">
        <v>12</v>
      </c>
      <c r="AF2162" s="79" t="s">
        <v>11098</v>
      </c>
      <c r="AG2162" s="134">
        <v>3.15</v>
      </c>
      <c r="AH2162" s="134">
        <v>3.15</v>
      </c>
      <c r="AI2162" s="134">
        <v>5.51</v>
      </c>
      <c r="AJ2162" s="134">
        <v>0.153</v>
      </c>
      <c r="AK2162" s="134">
        <v>10.4</v>
      </c>
      <c r="AL2162" s="134">
        <v>6.69</v>
      </c>
      <c r="AM2162" s="134">
        <v>8.4600000000000009</v>
      </c>
      <c r="AN2162" s="134">
        <v>1.91</v>
      </c>
      <c r="AO2162" s="134">
        <v>0.34100000000000003</v>
      </c>
      <c r="AP2162" s="134"/>
      <c r="AQ2162" s="134"/>
      <c r="AR2162" s="134"/>
      <c r="AS2162" s="134"/>
      <c r="AT2162" s="133" t="s">
        <v>7080</v>
      </c>
      <c r="AU2162" s="133" t="s">
        <v>7065</v>
      </c>
      <c r="AV2162" s="133" t="s">
        <v>9608</v>
      </c>
      <c r="AW2162" s="133" t="s">
        <v>9629</v>
      </c>
    </row>
    <row r="2163" spans="1:49" x14ac:dyDescent="0.25">
      <c r="A2163" s="80" t="s">
        <v>1779</v>
      </c>
      <c r="B2163" s="80" t="s">
        <v>1797</v>
      </c>
      <c r="C2163" s="80" t="s">
        <v>10142</v>
      </c>
      <c r="D2163" s="80" t="s">
        <v>10143</v>
      </c>
      <c r="E2163" s="80" t="s">
        <v>1788</v>
      </c>
      <c r="F2163" s="80" t="s">
        <v>10144</v>
      </c>
      <c r="G2163" s="80" t="s">
        <v>9700</v>
      </c>
      <c r="H2163" s="80" t="s">
        <v>10145</v>
      </c>
      <c r="I2163" s="80" t="s">
        <v>5377</v>
      </c>
      <c r="K2163" s="80" t="s">
        <v>15593</v>
      </c>
      <c r="L2163" s="80" t="s">
        <v>15429</v>
      </c>
      <c r="M2163" s="80" t="s">
        <v>15530</v>
      </c>
      <c r="N2163" s="80" t="s">
        <v>15814</v>
      </c>
      <c r="O2163" s="80" t="s">
        <v>3848</v>
      </c>
      <c r="P2163" s="80" t="s">
        <v>1</v>
      </c>
      <c r="Q2163" s="80" t="s">
        <v>5374</v>
      </c>
      <c r="R2163" s="80" t="s">
        <v>15642</v>
      </c>
      <c r="S2163" s="80" t="s">
        <v>1759</v>
      </c>
      <c r="T2163" s="80" t="s">
        <v>1758</v>
      </c>
      <c r="U2163" s="110">
        <v>9.9499999999999993</v>
      </c>
      <c r="V2163" s="110">
        <v>29.85</v>
      </c>
      <c r="W2163" s="91">
        <v>2.4874999999999998</v>
      </c>
      <c r="X2163" s="91">
        <v>14.925000000000001</v>
      </c>
      <c r="Y2163" s="110" t="s">
        <v>7087</v>
      </c>
      <c r="Z2163" s="110" t="s">
        <v>1</v>
      </c>
      <c r="AB2163" s="133" t="s">
        <v>15643</v>
      </c>
      <c r="AC2163" s="133" t="s">
        <v>15643</v>
      </c>
      <c r="AD2163" s="133" t="s">
        <v>1759</v>
      </c>
      <c r="AE2163" s="79">
        <v>6</v>
      </c>
      <c r="AF2163" s="79" t="s">
        <v>11092</v>
      </c>
      <c r="AG2163" s="134">
        <v>0.3</v>
      </c>
      <c r="AH2163" s="134">
        <v>7.5</v>
      </c>
      <c r="AI2163" s="134">
        <v>14.5</v>
      </c>
      <c r="AJ2163" s="134">
        <v>0.22800000000000001</v>
      </c>
      <c r="AK2163" s="134">
        <v>14.824999999999999</v>
      </c>
      <c r="AL2163" s="134">
        <v>8.4499999999999993</v>
      </c>
      <c r="AM2163" s="134">
        <v>5.125</v>
      </c>
      <c r="AN2163" s="134">
        <v>1.8080000000000001</v>
      </c>
      <c r="AO2163" s="134">
        <v>0.372</v>
      </c>
      <c r="AP2163" s="134"/>
      <c r="AQ2163" s="134"/>
      <c r="AR2163" s="134"/>
      <c r="AS2163" s="134"/>
      <c r="AT2163" s="133" t="s">
        <v>7066</v>
      </c>
      <c r="AU2163" s="133" t="s">
        <v>7075</v>
      </c>
      <c r="AV2163" s="133" t="s">
        <v>9601</v>
      </c>
      <c r="AW2163" s="133" t="s">
        <v>9630</v>
      </c>
    </row>
    <row r="2164" spans="1:49" x14ac:dyDescent="0.25">
      <c r="A2164" s="80" t="s">
        <v>1779</v>
      </c>
      <c r="B2164" s="80" t="s">
        <v>1784</v>
      </c>
      <c r="C2164" s="80" t="s">
        <v>9636</v>
      </c>
      <c r="D2164" s="80" t="s">
        <v>9637</v>
      </c>
      <c r="E2164" s="80" t="s">
        <v>1787</v>
      </c>
      <c r="F2164" s="80" t="s">
        <v>15644</v>
      </c>
      <c r="G2164" s="80" t="s">
        <v>10336</v>
      </c>
      <c r="H2164" s="80" t="s">
        <v>15645</v>
      </c>
      <c r="I2164" s="80" t="s">
        <v>9635</v>
      </c>
      <c r="K2164" s="80" t="s">
        <v>15593</v>
      </c>
      <c r="L2164" s="80" t="s">
        <v>15430</v>
      </c>
      <c r="M2164" s="80" t="s">
        <v>15531</v>
      </c>
      <c r="N2164" s="80" t="s">
        <v>15813</v>
      </c>
      <c r="O2164" s="80" t="s">
        <v>3844</v>
      </c>
      <c r="P2164" s="80" t="s">
        <v>1</v>
      </c>
      <c r="Q2164" s="80" t="s">
        <v>5374</v>
      </c>
      <c r="R2164" s="80" t="s">
        <v>15646</v>
      </c>
      <c r="S2164" s="80" t="s">
        <v>1764</v>
      </c>
      <c r="T2164" s="80" t="s">
        <v>1757</v>
      </c>
      <c r="U2164" s="110">
        <v>8.0500000000000007</v>
      </c>
      <c r="V2164" s="110">
        <v>48.3</v>
      </c>
      <c r="W2164" s="91">
        <v>3.0187499999999998</v>
      </c>
      <c r="X2164" s="91">
        <v>36.225000000000001</v>
      </c>
      <c r="Y2164" s="110" t="s">
        <v>7087</v>
      </c>
      <c r="Z2164" s="110" t="s">
        <v>1</v>
      </c>
      <c r="AB2164" s="133" t="s">
        <v>15647</v>
      </c>
      <c r="AC2164" s="133" t="s">
        <v>15648</v>
      </c>
      <c r="AD2164" s="133" t="s">
        <v>1760</v>
      </c>
      <c r="AE2164" s="79">
        <v>96</v>
      </c>
      <c r="AF2164" s="79" t="s">
        <v>15800</v>
      </c>
      <c r="AG2164" s="134">
        <v>0.375</v>
      </c>
      <c r="AH2164" s="134">
        <v>7</v>
      </c>
      <c r="AI2164" s="134">
        <v>8</v>
      </c>
      <c r="AJ2164" s="134">
        <v>0.25600000000000001</v>
      </c>
      <c r="AK2164" s="134">
        <v>8.25</v>
      </c>
      <c r="AL2164" s="134">
        <v>7.25</v>
      </c>
      <c r="AM2164" s="134">
        <v>5</v>
      </c>
      <c r="AN2164" s="134">
        <v>3.2</v>
      </c>
      <c r="AO2164" s="134">
        <v>0.17299999999999999</v>
      </c>
      <c r="AP2164" s="134"/>
      <c r="AQ2164" s="134"/>
      <c r="AR2164" s="134"/>
      <c r="AS2164" s="134"/>
      <c r="AT2164" s="133" t="s">
        <v>1775</v>
      </c>
      <c r="AU2164" s="133" t="s">
        <v>7075</v>
      </c>
      <c r="AV2164" s="133" t="s">
        <v>9597</v>
      </c>
      <c r="AW2164" s="133" t="s">
        <v>9628</v>
      </c>
    </row>
    <row r="2165" spans="1:49" x14ac:dyDescent="0.25">
      <c r="A2165" s="80" t="s">
        <v>1779</v>
      </c>
      <c r="B2165" s="80" t="s">
        <v>1784</v>
      </c>
      <c r="C2165" s="80" t="s">
        <v>10614</v>
      </c>
      <c r="D2165" s="80" t="s">
        <v>10615</v>
      </c>
      <c r="E2165" s="80" t="s">
        <v>7086</v>
      </c>
      <c r="F2165" s="80" t="s">
        <v>10616</v>
      </c>
      <c r="G2165" s="80" t="s">
        <v>9705</v>
      </c>
      <c r="H2165" s="80" t="s">
        <v>9952</v>
      </c>
      <c r="I2165" s="80" t="s">
        <v>9635</v>
      </c>
      <c r="K2165" s="80" t="s">
        <v>15593</v>
      </c>
      <c r="L2165" s="80" t="s">
        <v>15431</v>
      </c>
      <c r="M2165" s="80" t="s">
        <v>15532</v>
      </c>
      <c r="N2165" s="80" t="s">
        <v>15813</v>
      </c>
      <c r="O2165" s="80" t="s">
        <v>3864</v>
      </c>
      <c r="P2165" s="80" t="s">
        <v>1</v>
      </c>
      <c r="Q2165" s="80" t="s">
        <v>5374</v>
      </c>
      <c r="R2165" s="80" t="s">
        <v>15649</v>
      </c>
      <c r="S2165" s="80" t="s">
        <v>1759</v>
      </c>
      <c r="T2165" s="80" t="s">
        <v>1757</v>
      </c>
      <c r="U2165" s="110">
        <v>2.5</v>
      </c>
      <c r="V2165" s="110">
        <v>15</v>
      </c>
      <c r="W2165" s="91">
        <v>1.0874999999999999</v>
      </c>
      <c r="X2165" s="91">
        <v>13.05</v>
      </c>
      <c r="Y2165" s="110" t="s">
        <v>14932</v>
      </c>
      <c r="Z2165" s="110" t="s">
        <v>1</v>
      </c>
      <c r="AB2165" s="133" t="s">
        <v>15650</v>
      </c>
      <c r="AC2165" s="133" t="s">
        <v>15651</v>
      </c>
      <c r="AD2165" s="133" t="s">
        <v>1757</v>
      </c>
      <c r="AE2165" s="79">
        <v>144</v>
      </c>
      <c r="AF2165" s="79" t="s">
        <v>15801</v>
      </c>
      <c r="AG2165" s="134">
        <v>9</v>
      </c>
      <c r="AH2165" s="134">
        <v>6</v>
      </c>
      <c r="AI2165" s="134">
        <v>0.125</v>
      </c>
      <c r="AJ2165" s="134">
        <v>5.2999999999999999E-2</v>
      </c>
      <c r="AK2165" s="134">
        <v>7.125</v>
      </c>
      <c r="AL2165" s="134">
        <v>6.25</v>
      </c>
      <c r="AM2165" s="134">
        <v>1.75</v>
      </c>
      <c r="AN2165" s="134">
        <v>0.65800000000000003</v>
      </c>
      <c r="AO2165" s="134">
        <v>4.4999999999999998E-2</v>
      </c>
      <c r="AP2165" s="134"/>
      <c r="AQ2165" s="134"/>
      <c r="AR2165" s="134"/>
      <c r="AS2165" s="134"/>
      <c r="AT2165" s="133" t="s">
        <v>7086</v>
      </c>
      <c r="AU2165" s="133" t="s">
        <v>7080</v>
      </c>
      <c r="AV2165" s="133" t="s">
        <v>9597</v>
      </c>
      <c r="AW2165" s="133" t="s">
        <v>9629</v>
      </c>
    </row>
    <row r="2166" spans="1:49" x14ac:dyDescent="0.25">
      <c r="A2166" s="80" t="s">
        <v>1779</v>
      </c>
      <c r="B2166" s="80" t="s">
        <v>1784</v>
      </c>
      <c r="C2166" s="80" t="s">
        <v>10179</v>
      </c>
      <c r="D2166" s="80" t="s">
        <v>10180</v>
      </c>
      <c r="E2166" s="80" t="s">
        <v>1778</v>
      </c>
      <c r="F2166" s="80" t="s">
        <v>10181</v>
      </c>
      <c r="G2166" s="80" t="s">
        <v>9947</v>
      </c>
      <c r="H2166" s="80" t="s">
        <v>10182</v>
      </c>
      <c r="I2166" s="80" t="s">
        <v>9635</v>
      </c>
      <c r="K2166" s="80" t="s">
        <v>15593</v>
      </c>
      <c r="L2166" s="80" t="s">
        <v>15432</v>
      </c>
      <c r="M2166" s="80" t="s">
        <v>15533</v>
      </c>
      <c r="N2166" s="80" t="s">
        <v>15813</v>
      </c>
      <c r="O2166" s="80" t="s">
        <v>15652</v>
      </c>
      <c r="P2166" s="80" t="s">
        <v>1</v>
      </c>
      <c r="Q2166" s="80" t="s">
        <v>5374</v>
      </c>
      <c r="R2166" s="80" t="s">
        <v>15653</v>
      </c>
      <c r="S2166" s="80" t="s">
        <v>1760</v>
      </c>
      <c r="T2166" s="80" t="s">
        <v>1757</v>
      </c>
      <c r="U2166" s="110">
        <v>7.6</v>
      </c>
      <c r="V2166" s="110">
        <v>45.6</v>
      </c>
      <c r="W2166" s="91">
        <v>2.85</v>
      </c>
      <c r="X2166" s="91">
        <v>34.200000000000003</v>
      </c>
      <c r="Y2166" s="110" t="s">
        <v>7087</v>
      </c>
      <c r="Z2166" s="110" t="s">
        <v>1</v>
      </c>
      <c r="AB2166" s="133" t="s">
        <v>15654</v>
      </c>
      <c r="AC2166" s="133" t="s">
        <v>15655</v>
      </c>
      <c r="AD2166" s="133" t="s">
        <v>1760</v>
      </c>
      <c r="AE2166" s="79">
        <v>96</v>
      </c>
      <c r="AF2166" s="79" t="s">
        <v>15802</v>
      </c>
      <c r="AG2166" s="134">
        <v>1</v>
      </c>
      <c r="AH2166" s="134">
        <v>4</v>
      </c>
      <c r="AI2166" s="134">
        <v>13</v>
      </c>
      <c r="AJ2166" s="134">
        <v>0.25600000000000001</v>
      </c>
      <c r="AK2166" s="134">
        <v>13.25</v>
      </c>
      <c r="AL2166" s="134">
        <v>4.25</v>
      </c>
      <c r="AM2166" s="134">
        <v>9.5</v>
      </c>
      <c r="AN2166" s="134">
        <v>3.2</v>
      </c>
      <c r="AO2166" s="134">
        <v>0.31</v>
      </c>
      <c r="AP2166" s="134"/>
      <c r="AQ2166" s="134"/>
      <c r="AR2166" s="134"/>
      <c r="AS2166" s="134"/>
      <c r="AT2166" s="133" t="s">
        <v>9570</v>
      </c>
      <c r="AU2166" s="133" t="s">
        <v>7065</v>
      </c>
      <c r="AV2166" s="133" t="s">
        <v>9616</v>
      </c>
      <c r="AW2166" s="133" t="s">
        <v>9628</v>
      </c>
    </row>
    <row r="2167" spans="1:49" x14ac:dyDescent="0.25">
      <c r="A2167" s="80" t="s">
        <v>1779</v>
      </c>
      <c r="B2167" s="80" t="s">
        <v>1790</v>
      </c>
      <c r="C2167" s="80" t="s">
        <v>9918</v>
      </c>
      <c r="D2167" s="80" t="s">
        <v>9919</v>
      </c>
      <c r="E2167" s="80" t="s">
        <v>1788</v>
      </c>
      <c r="F2167" s="80" t="s">
        <v>9920</v>
      </c>
      <c r="G2167" s="80" t="s">
        <v>9677</v>
      </c>
      <c r="H2167" s="80" t="s">
        <v>9921</v>
      </c>
      <c r="I2167" s="80" t="s">
        <v>5377</v>
      </c>
      <c r="K2167" s="80" t="s">
        <v>15593</v>
      </c>
      <c r="L2167" s="80" t="s">
        <v>15433</v>
      </c>
      <c r="M2167" s="80" t="s">
        <v>15534</v>
      </c>
      <c r="N2167" s="80" t="s">
        <v>15815</v>
      </c>
      <c r="O2167" s="80" t="s">
        <v>3523</v>
      </c>
      <c r="P2167" s="80" t="s">
        <v>1</v>
      </c>
      <c r="Q2167" s="80" t="s">
        <v>5374</v>
      </c>
      <c r="R2167" s="80" t="s">
        <v>15656</v>
      </c>
      <c r="S2167" s="80" t="s">
        <v>1760</v>
      </c>
      <c r="T2167" s="80" t="s">
        <v>1757</v>
      </c>
      <c r="U2167" s="110">
        <v>6.2</v>
      </c>
      <c r="V2167" s="110">
        <v>37.200000000000003</v>
      </c>
      <c r="W2167" s="91">
        <v>1.55</v>
      </c>
      <c r="X2167" s="91">
        <v>18.600000000000001</v>
      </c>
      <c r="Y2167" s="110" t="s">
        <v>7087</v>
      </c>
      <c r="Z2167" s="110" t="s">
        <v>1</v>
      </c>
      <c r="AB2167" s="133" t="s">
        <v>15657</v>
      </c>
      <c r="AC2167" s="133" t="s">
        <v>15657</v>
      </c>
      <c r="AD2167" s="133" t="s">
        <v>1759</v>
      </c>
      <c r="AE2167" s="79">
        <v>12</v>
      </c>
      <c r="AF2167" s="79" t="s">
        <v>11145</v>
      </c>
      <c r="AG2167" s="134">
        <v>0.75</v>
      </c>
      <c r="AH2167" s="134">
        <v>8.875</v>
      </c>
      <c r="AI2167" s="134">
        <v>8.875</v>
      </c>
      <c r="AJ2167" s="134">
        <v>0.22500000000000001</v>
      </c>
      <c r="AK2167" s="134">
        <v>9.2200000000000006</v>
      </c>
      <c r="AL2167" s="134">
        <v>7.97</v>
      </c>
      <c r="AM2167" s="134">
        <v>9.44</v>
      </c>
      <c r="AN2167" s="134">
        <v>3.1</v>
      </c>
      <c r="AO2167" s="134">
        <v>0.40100000000000002</v>
      </c>
      <c r="AP2167" s="134"/>
      <c r="AQ2167" s="134"/>
      <c r="AR2167" s="134"/>
      <c r="AS2167" s="134"/>
      <c r="AT2167" s="133" t="s">
        <v>1761</v>
      </c>
      <c r="AU2167" s="133" t="s">
        <v>7065</v>
      </c>
      <c r="AV2167" s="133" t="s">
        <v>9603</v>
      </c>
      <c r="AW2167" s="133" t="s">
        <v>9630</v>
      </c>
    </row>
    <row r="2168" spans="1:49" x14ac:dyDescent="0.25">
      <c r="A2168" s="80" t="s">
        <v>1779</v>
      </c>
      <c r="B2168" s="80" t="s">
        <v>1790</v>
      </c>
      <c r="C2168" s="80" t="s">
        <v>9692</v>
      </c>
      <c r="D2168" s="80" t="s">
        <v>9693</v>
      </c>
      <c r="E2168" s="80" t="s">
        <v>1788</v>
      </c>
      <c r="F2168" s="80" t="s">
        <v>9694</v>
      </c>
      <c r="G2168" s="80" t="s">
        <v>9695</v>
      </c>
      <c r="H2168" s="80" t="s">
        <v>9696</v>
      </c>
      <c r="I2168" s="80" t="s">
        <v>5377</v>
      </c>
      <c r="K2168" s="80" t="s">
        <v>15593</v>
      </c>
      <c r="L2168" s="80" t="s">
        <v>15434</v>
      </c>
      <c r="M2168" s="80" t="s">
        <v>15535</v>
      </c>
      <c r="N2168" s="80" t="s">
        <v>15815</v>
      </c>
      <c r="O2168" s="80" t="s">
        <v>3527</v>
      </c>
      <c r="P2168" s="80" t="s">
        <v>1</v>
      </c>
      <c r="Q2168" s="80" t="s">
        <v>5374</v>
      </c>
      <c r="R2168" s="80" t="s">
        <v>15658</v>
      </c>
      <c r="S2168" s="80" t="s">
        <v>1760</v>
      </c>
      <c r="T2168" s="80" t="s">
        <v>1757</v>
      </c>
      <c r="U2168" s="110">
        <v>5</v>
      </c>
      <c r="V2168" s="110">
        <v>30</v>
      </c>
      <c r="W2168" s="91">
        <v>1.25</v>
      </c>
      <c r="X2168" s="91">
        <v>15</v>
      </c>
      <c r="Y2168" s="110" t="s">
        <v>7087</v>
      </c>
      <c r="Z2168" s="110" t="s">
        <v>1</v>
      </c>
      <c r="AB2168" s="133" t="s">
        <v>15659</v>
      </c>
      <c r="AC2168" s="133" t="s">
        <v>15659</v>
      </c>
      <c r="AD2168" s="133" t="s">
        <v>1759</v>
      </c>
      <c r="AE2168" s="79">
        <v>12</v>
      </c>
      <c r="AF2168" s="79" t="s">
        <v>11091</v>
      </c>
      <c r="AG2168" s="134">
        <v>0.625</v>
      </c>
      <c r="AH2168" s="134">
        <v>6.875</v>
      </c>
      <c r="AI2168" s="134">
        <v>6.875</v>
      </c>
      <c r="AJ2168" s="134">
        <v>0.13100000000000001</v>
      </c>
      <c r="AK2168" s="134">
        <v>7.22</v>
      </c>
      <c r="AL2168" s="134">
        <v>6.8449999999999998</v>
      </c>
      <c r="AM2168" s="134">
        <v>7.44</v>
      </c>
      <c r="AN2168" s="134">
        <v>1.782</v>
      </c>
      <c r="AO2168" s="134">
        <v>0.21299999999999999</v>
      </c>
      <c r="AP2168" s="134"/>
      <c r="AQ2168" s="134"/>
      <c r="AR2168" s="134"/>
      <c r="AS2168" s="134"/>
      <c r="AT2168" s="133" t="s">
        <v>9573</v>
      </c>
      <c r="AU2168" s="133" t="s">
        <v>1758</v>
      </c>
      <c r="AV2168" s="133" t="s">
        <v>9603</v>
      </c>
      <c r="AW2168" s="133" t="s">
        <v>9630</v>
      </c>
    </row>
    <row r="2169" spans="1:49" x14ac:dyDescent="0.25">
      <c r="A2169" s="80" t="s">
        <v>1779</v>
      </c>
      <c r="B2169" s="80" t="s">
        <v>1790</v>
      </c>
      <c r="C2169" s="80" t="s">
        <v>9780</v>
      </c>
      <c r="D2169" s="80" t="s">
        <v>9730</v>
      </c>
      <c r="E2169" s="80" t="s">
        <v>1788</v>
      </c>
      <c r="F2169" s="80" t="s">
        <v>9731</v>
      </c>
      <c r="G2169" s="80" t="s">
        <v>9668</v>
      </c>
      <c r="H2169" s="80" t="s">
        <v>9732</v>
      </c>
      <c r="I2169" s="80" t="s">
        <v>5377</v>
      </c>
      <c r="K2169" s="80" t="s">
        <v>15593</v>
      </c>
      <c r="L2169" s="80" t="s">
        <v>15435</v>
      </c>
      <c r="M2169" s="80" t="s">
        <v>15536</v>
      </c>
      <c r="N2169" s="80" t="s">
        <v>15815</v>
      </c>
      <c r="O2169" s="80" t="s">
        <v>15660</v>
      </c>
      <c r="P2169" s="80" t="s">
        <v>1</v>
      </c>
      <c r="Q2169" s="80" t="s">
        <v>5374</v>
      </c>
      <c r="R2169" s="80" t="s">
        <v>15661</v>
      </c>
      <c r="S2169" s="80" t="s">
        <v>1765</v>
      </c>
      <c r="T2169" s="80" t="s">
        <v>1757</v>
      </c>
      <c r="U2169" s="110">
        <v>6.2</v>
      </c>
      <c r="V2169" s="110">
        <v>37.200000000000003</v>
      </c>
      <c r="W2169" s="91">
        <v>1.55</v>
      </c>
      <c r="X2169" s="91">
        <v>18.600000000000001</v>
      </c>
      <c r="Y2169" s="110" t="s">
        <v>7087</v>
      </c>
      <c r="Z2169" s="110" t="s">
        <v>1</v>
      </c>
      <c r="AB2169" s="133" t="s">
        <v>15662</v>
      </c>
      <c r="AC2169" s="133" t="s">
        <v>15662</v>
      </c>
      <c r="AD2169" s="133" t="s">
        <v>1759</v>
      </c>
      <c r="AE2169" s="79">
        <v>12</v>
      </c>
      <c r="AF2169" s="79" t="s">
        <v>11113</v>
      </c>
      <c r="AG2169" s="134">
        <v>0.625</v>
      </c>
      <c r="AH2169" s="134">
        <v>6.5</v>
      </c>
      <c r="AI2169" s="134">
        <v>6.5</v>
      </c>
      <c r="AJ2169" s="134">
        <v>0.13900000000000001</v>
      </c>
      <c r="AK2169" s="134">
        <v>10.845000000000001</v>
      </c>
      <c r="AL2169" s="134">
        <v>6.8449999999999998</v>
      </c>
      <c r="AM2169" s="134">
        <v>6.8150000000000004</v>
      </c>
      <c r="AN2169" s="134">
        <v>1.9610000000000001</v>
      </c>
      <c r="AO2169" s="134">
        <v>0.29299999999999998</v>
      </c>
      <c r="AP2169" s="134">
        <v>5.5E-2</v>
      </c>
      <c r="AQ2169" s="134">
        <v>12.875</v>
      </c>
      <c r="AR2169" s="134">
        <v>12.75</v>
      </c>
      <c r="AS2169" s="134">
        <v>8.9999999999999993E-3</v>
      </c>
      <c r="AT2169" s="133" t="s">
        <v>1761</v>
      </c>
      <c r="AU2169" s="133" t="s">
        <v>7077</v>
      </c>
      <c r="AV2169" s="133" t="s">
        <v>9601</v>
      </c>
      <c r="AW2169" s="133" t="s">
        <v>9630</v>
      </c>
    </row>
    <row r="2170" spans="1:49" x14ac:dyDescent="0.25">
      <c r="A2170" s="80" t="s">
        <v>1779</v>
      </c>
      <c r="B2170" s="80" t="s">
        <v>1790</v>
      </c>
      <c r="C2170" s="80" t="s">
        <v>9780</v>
      </c>
      <c r="D2170" s="80" t="s">
        <v>9730</v>
      </c>
      <c r="E2170" s="80" t="s">
        <v>1788</v>
      </c>
      <c r="F2170" s="80" t="s">
        <v>9731</v>
      </c>
      <c r="G2170" s="80" t="s">
        <v>9668</v>
      </c>
      <c r="H2170" s="80" t="s">
        <v>9732</v>
      </c>
      <c r="I2170" s="80" t="s">
        <v>5377</v>
      </c>
      <c r="K2170" s="80" t="s">
        <v>15593</v>
      </c>
      <c r="L2170" s="80" t="s">
        <v>15436</v>
      </c>
      <c r="M2170" s="80" t="s">
        <v>15537</v>
      </c>
      <c r="N2170" s="80" t="s">
        <v>15815</v>
      </c>
      <c r="O2170" s="80" t="s">
        <v>15663</v>
      </c>
      <c r="P2170" s="80" t="s">
        <v>1</v>
      </c>
      <c r="Q2170" s="80" t="s">
        <v>5374</v>
      </c>
      <c r="R2170" s="80" t="s">
        <v>15664</v>
      </c>
      <c r="S2170" s="80" t="s">
        <v>1765</v>
      </c>
      <c r="T2170" s="80" t="s">
        <v>1757</v>
      </c>
      <c r="U2170" s="110">
        <v>6.2</v>
      </c>
      <c r="V2170" s="110">
        <v>37.200000000000003</v>
      </c>
      <c r="W2170" s="91">
        <v>1.55</v>
      </c>
      <c r="X2170" s="91">
        <v>18.600000000000001</v>
      </c>
      <c r="Y2170" s="110" t="s">
        <v>7087</v>
      </c>
      <c r="Z2170" s="110" t="s">
        <v>1</v>
      </c>
      <c r="AB2170" s="133" t="s">
        <v>15665</v>
      </c>
      <c r="AC2170" s="133" t="s">
        <v>15665</v>
      </c>
      <c r="AD2170" s="133" t="s">
        <v>1759</v>
      </c>
      <c r="AE2170" s="79">
        <v>12</v>
      </c>
      <c r="AF2170" s="79" t="s">
        <v>11113</v>
      </c>
      <c r="AG2170" s="134">
        <v>0.625</v>
      </c>
      <c r="AH2170" s="134">
        <v>6.5</v>
      </c>
      <c r="AI2170" s="134">
        <v>6.5</v>
      </c>
      <c r="AJ2170" s="134">
        <v>0.13900000000000001</v>
      </c>
      <c r="AK2170" s="134">
        <v>10.845000000000001</v>
      </c>
      <c r="AL2170" s="134">
        <v>6.8449999999999998</v>
      </c>
      <c r="AM2170" s="134">
        <v>6.8150000000000004</v>
      </c>
      <c r="AN2170" s="134">
        <v>1.9610000000000001</v>
      </c>
      <c r="AO2170" s="134">
        <v>0.29299999999999998</v>
      </c>
      <c r="AP2170" s="134">
        <v>5.5E-2</v>
      </c>
      <c r="AQ2170" s="134">
        <v>12.875</v>
      </c>
      <c r="AR2170" s="134">
        <v>12.75</v>
      </c>
      <c r="AS2170" s="134">
        <v>8.9999999999999993E-3</v>
      </c>
      <c r="AT2170" s="133" t="s">
        <v>1761</v>
      </c>
      <c r="AU2170" s="133" t="s">
        <v>7077</v>
      </c>
      <c r="AV2170" s="133" t="s">
        <v>9601</v>
      </c>
      <c r="AW2170" s="133" t="s">
        <v>9630</v>
      </c>
    </row>
    <row r="2171" spans="1:49" x14ac:dyDescent="0.25">
      <c r="A2171" s="80" t="s">
        <v>1779</v>
      </c>
      <c r="B2171" s="80" t="s">
        <v>1790</v>
      </c>
      <c r="C2171" s="80" t="s">
        <v>9564</v>
      </c>
      <c r="D2171" s="80" t="s">
        <v>9742</v>
      </c>
      <c r="E2171" s="80" t="s">
        <v>1788</v>
      </c>
      <c r="F2171" s="80" t="s">
        <v>9743</v>
      </c>
      <c r="G2171" s="80" t="s">
        <v>9744</v>
      </c>
      <c r="H2171" s="80" t="s">
        <v>9732</v>
      </c>
      <c r="I2171" s="80" t="s">
        <v>5377</v>
      </c>
      <c r="K2171" s="80" t="s">
        <v>15593</v>
      </c>
      <c r="L2171" s="80" t="s">
        <v>15437</v>
      </c>
      <c r="M2171" s="80" t="s">
        <v>15538</v>
      </c>
      <c r="N2171" s="80" t="s">
        <v>15815</v>
      </c>
      <c r="O2171" s="80" t="s">
        <v>15666</v>
      </c>
      <c r="P2171" s="80" t="s">
        <v>1</v>
      </c>
      <c r="Q2171" s="80" t="s">
        <v>5374</v>
      </c>
      <c r="R2171" s="80" t="s">
        <v>15667</v>
      </c>
      <c r="S2171" s="80" t="s">
        <v>1765</v>
      </c>
      <c r="T2171" s="80" t="s">
        <v>1757</v>
      </c>
      <c r="U2171" s="110">
        <v>5.05</v>
      </c>
      <c r="V2171" s="110">
        <v>30.3</v>
      </c>
      <c r="W2171" s="91">
        <v>1.2625</v>
      </c>
      <c r="X2171" s="91">
        <v>15.15</v>
      </c>
      <c r="Y2171" s="110" t="s">
        <v>7087</v>
      </c>
      <c r="Z2171" s="110" t="s">
        <v>1</v>
      </c>
      <c r="AB2171" s="133" t="s">
        <v>15668</v>
      </c>
      <c r="AC2171" s="133" t="s">
        <v>15668</v>
      </c>
      <c r="AD2171" s="133" t="s">
        <v>1759</v>
      </c>
      <c r="AE2171" s="79">
        <v>12</v>
      </c>
      <c r="AF2171" s="79" t="s">
        <v>11127</v>
      </c>
      <c r="AG2171" s="134">
        <v>0.625</v>
      </c>
      <c r="AH2171" s="134">
        <v>5</v>
      </c>
      <c r="AI2171" s="134">
        <v>5</v>
      </c>
      <c r="AJ2171" s="134">
        <v>0.09</v>
      </c>
      <c r="AK2171" s="134">
        <v>10.125</v>
      </c>
      <c r="AL2171" s="134">
        <v>5.375</v>
      </c>
      <c r="AM2171" s="134">
        <v>5.5</v>
      </c>
      <c r="AN2171" s="134">
        <v>1.25</v>
      </c>
      <c r="AO2171" s="134">
        <v>0.17299999999999999</v>
      </c>
      <c r="AP2171" s="134">
        <v>5.5E-2</v>
      </c>
      <c r="AQ2171" s="134">
        <v>10</v>
      </c>
      <c r="AR2171" s="134">
        <v>10</v>
      </c>
      <c r="AS2171" s="134">
        <v>6.0000000000000001E-3</v>
      </c>
      <c r="AT2171" s="133" t="s">
        <v>1768</v>
      </c>
      <c r="AU2171" s="133" t="s">
        <v>1760</v>
      </c>
      <c r="AV2171" s="133" t="s">
        <v>9601</v>
      </c>
      <c r="AW2171" s="133" t="s">
        <v>9630</v>
      </c>
    </row>
    <row r="2172" spans="1:49" x14ac:dyDescent="0.25">
      <c r="A2172" s="80" t="s">
        <v>1779</v>
      </c>
      <c r="B2172" s="80" t="s">
        <v>1790</v>
      </c>
      <c r="C2172" s="80" t="s">
        <v>9564</v>
      </c>
      <c r="D2172" s="80" t="s">
        <v>9742</v>
      </c>
      <c r="E2172" s="80" t="s">
        <v>1788</v>
      </c>
      <c r="F2172" s="80" t="s">
        <v>9743</v>
      </c>
      <c r="G2172" s="80" t="s">
        <v>9744</v>
      </c>
      <c r="H2172" s="80" t="s">
        <v>9732</v>
      </c>
      <c r="I2172" s="80" t="s">
        <v>5377</v>
      </c>
      <c r="K2172" s="80" t="s">
        <v>15593</v>
      </c>
      <c r="L2172" s="80" t="s">
        <v>15438</v>
      </c>
      <c r="M2172" s="80" t="s">
        <v>15539</v>
      </c>
      <c r="N2172" s="80" t="s">
        <v>15815</v>
      </c>
      <c r="O2172" s="80" t="s">
        <v>15669</v>
      </c>
      <c r="P2172" s="80" t="s">
        <v>1</v>
      </c>
      <c r="Q2172" s="80" t="s">
        <v>5374</v>
      </c>
      <c r="R2172" s="80" t="s">
        <v>15670</v>
      </c>
      <c r="S2172" s="80" t="s">
        <v>1765</v>
      </c>
      <c r="T2172" s="80" t="s">
        <v>1757</v>
      </c>
      <c r="U2172" s="110">
        <v>5.05</v>
      </c>
      <c r="V2172" s="110">
        <v>30.3</v>
      </c>
      <c r="W2172" s="91">
        <v>1.2625</v>
      </c>
      <c r="X2172" s="91">
        <v>15.15</v>
      </c>
      <c r="Y2172" s="110" t="s">
        <v>7087</v>
      </c>
      <c r="Z2172" s="110" t="s">
        <v>1</v>
      </c>
      <c r="AB2172" s="133" t="s">
        <v>15671</v>
      </c>
      <c r="AC2172" s="133" t="s">
        <v>15671</v>
      </c>
      <c r="AD2172" s="133" t="s">
        <v>1759</v>
      </c>
      <c r="AE2172" s="79">
        <v>12</v>
      </c>
      <c r="AF2172" s="79" t="s">
        <v>11127</v>
      </c>
      <c r="AG2172" s="134">
        <v>0.625</v>
      </c>
      <c r="AH2172" s="134">
        <v>5</v>
      </c>
      <c r="AI2172" s="134">
        <v>5</v>
      </c>
      <c r="AJ2172" s="134">
        <v>0.09</v>
      </c>
      <c r="AK2172" s="134">
        <v>10.125</v>
      </c>
      <c r="AL2172" s="134">
        <v>5.375</v>
      </c>
      <c r="AM2172" s="134">
        <v>5.5</v>
      </c>
      <c r="AN2172" s="134">
        <v>1.25</v>
      </c>
      <c r="AO2172" s="134">
        <v>0.17299999999999999</v>
      </c>
      <c r="AP2172" s="134">
        <v>5.5E-2</v>
      </c>
      <c r="AQ2172" s="134">
        <v>10</v>
      </c>
      <c r="AR2172" s="134">
        <v>10</v>
      </c>
      <c r="AS2172" s="134">
        <v>6.0000000000000001E-3</v>
      </c>
      <c r="AT2172" s="133" t="s">
        <v>1768</v>
      </c>
      <c r="AU2172" s="133" t="s">
        <v>1760</v>
      </c>
      <c r="AV2172" s="133" t="s">
        <v>9601</v>
      </c>
      <c r="AW2172" s="133" t="s">
        <v>9630</v>
      </c>
    </row>
    <row r="2173" spans="1:49" x14ac:dyDescent="0.25">
      <c r="A2173" s="80" t="s">
        <v>1779</v>
      </c>
      <c r="B2173" s="80" t="s">
        <v>1790</v>
      </c>
      <c r="C2173" s="80" t="s">
        <v>9564</v>
      </c>
      <c r="D2173" s="80" t="s">
        <v>9742</v>
      </c>
      <c r="E2173" s="80" t="s">
        <v>1788</v>
      </c>
      <c r="F2173" s="80" t="s">
        <v>9743</v>
      </c>
      <c r="G2173" s="80" t="s">
        <v>9744</v>
      </c>
      <c r="H2173" s="80" t="s">
        <v>9732</v>
      </c>
      <c r="I2173" s="80" t="s">
        <v>5377</v>
      </c>
      <c r="K2173" s="80" t="s">
        <v>15593</v>
      </c>
      <c r="L2173" s="80" t="s">
        <v>15439</v>
      </c>
      <c r="M2173" s="80" t="s">
        <v>15540</v>
      </c>
      <c r="N2173" s="80" t="s">
        <v>15815</v>
      </c>
      <c r="O2173" s="80" t="s">
        <v>15672</v>
      </c>
      <c r="P2173" s="80" t="s">
        <v>1</v>
      </c>
      <c r="Q2173" s="80" t="s">
        <v>5374</v>
      </c>
      <c r="R2173" s="80" t="s">
        <v>15673</v>
      </c>
      <c r="S2173" s="80" t="s">
        <v>1765</v>
      </c>
      <c r="T2173" s="80" t="s">
        <v>1757</v>
      </c>
      <c r="U2173" s="110">
        <v>5.05</v>
      </c>
      <c r="V2173" s="110">
        <v>30.3</v>
      </c>
      <c r="W2173" s="91">
        <v>1.2625</v>
      </c>
      <c r="X2173" s="91">
        <v>15.15</v>
      </c>
      <c r="Y2173" s="110" t="s">
        <v>7087</v>
      </c>
      <c r="Z2173" s="110" t="s">
        <v>1</v>
      </c>
      <c r="AB2173" s="133" t="s">
        <v>15674</v>
      </c>
      <c r="AC2173" s="133" t="s">
        <v>15674</v>
      </c>
      <c r="AD2173" s="133" t="s">
        <v>1759</v>
      </c>
      <c r="AE2173" s="79">
        <v>12</v>
      </c>
      <c r="AF2173" s="79" t="s">
        <v>11127</v>
      </c>
      <c r="AG2173" s="134">
        <v>0.625</v>
      </c>
      <c r="AH2173" s="134">
        <v>5</v>
      </c>
      <c r="AI2173" s="134">
        <v>5</v>
      </c>
      <c r="AJ2173" s="134">
        <v>0.09</v>
      </c>
      <c r="AK2173" s="134">
        <v>10.125</v>
      </c>
      <c r="AL2173" s="134">
        <v>5.375</v>
      </c>
      <c r="AM2173" s="134">
        <v>5.5</v>
      </c>
      <c r="AN2173" s="134">
        <v>1.25</v>
      </c>
      <c r="AO2173" s="134">
        <v>0.17299999999999999</v>
      </c>
      <c r="AP2173" s="134">
        <v>5.5E-2</v>
      </c>
      <c r="AQ2173" s="134">
        <v>10</v>
      </c>
      <c r="AR2173" s="134">
        <v>10</v>
      </c>
      <c r="AS2173" s="134">
        <v>6.0000000000000001E-3</v>
      </c>
      <c r="AT2173" s="133" t="s">
        <v>1768</v>
      </c>
      <c r="AU2173" s="133" t="s">
        <v>1760</v>
      </c>
      <c r="AV2173" s="133" t="s">
        <v>9601</v>
      </c>
      <c r="AW2173" s="133" t="s">
        <v>9630</v>
      </c>
    </row>
    <row r="2174" spans="1:49" x14ac:dyDescent="0.25">
      <c r="A2174" s="80" t="s">
        <v>1779</v>
      </c>
      <c r="B2174" s="80" t="s">
        <v>1790</v>
      </c>
      <c r="C2174" s="80" t="s">
        <v>10509</v>
      </c>
      <c r="D2174" s="80" t="s">
        <v>10510</v>
      </c>
      <c r="E2174" s="80" t="s">
        <v>1787</v>
      </c>
      <c r="F2174" s="80" t="s">
        <v>10511</v>
      </c>
      <c r="G2174" s="80" t="s">
        <v>9808</v>
      </c>
      <c r="H2174" s="80" t="s">
        <v>10512</v>
      </c>
      <c r="I2174" s="80" t="s">
        <v>9635</v>
      </c>
      <c r="K2174" s="80" t="s">
        <v>15593</v>
      </c>
      <c r="L2174" s="80" t="s">
        <v>15440</v>
      </c>
      <c r="M2174" s="80" t="s">
        <v>15541</v>
      </c>
      <c r="N2174" s="80" t="s">
        <v>15815</v>
      </c>
      <c r="O2174" s="80" t="s">
        <v>3870</v>
      </c>
      <c r="P2174" s="80" t="s">
        <v>1</v>
      </c>
      <c r="Q2174" s="80" t="s">
        <v>5374</v>
      </c>
      <c r="R2174" s="80" t="s">
        <v>15675</v>
      </c>
      <c r="S2174" s="80" t="s">
        <v>1759</v>
      </c>
      <c r="T2174" s="80" t="s">
        <v>1757</v>
      </c>
      <c r="U2174" s="110">
        <v>3.8</v>
      </c>
      <c r="V2174" s="110">
        <v>22.8</v>
      </c>
      <c r="W2174" s="91">
        <v>1.425</v>
      </c>
      <c r="X2174" s="91">
        <v>17.100000000000001</v>
      </c>
      <c r="Y2174" s="110" t="s">
        <v>7087</v>
      </c>
      <c r="Z2174" s="110" t="s">
        <v>1</v>
      </c>
      <c r="AB2174" s="133" t="s">
        <v>15676</v>
      </c>
      <c r="AC2174" s="133" t="s">
        <v>15677</v>
      </c>
      <c r="AD2174" s="133" t="s">
        <v>1757</v>
      </c>
      <c r="AE2174" s="79">
        <v>144</v>
      </c>
      <c r="AF2174" s="79" t="s">
        <v>15803</v>
      </c>
      <c r="AG2174" s="134">
        <v>7.5</v>
      </c>
      <c r="AH2174" s="134">
        <v>4.5</v>
      </c>
      <c r="AI2174" s="134">
        <v>0.625</v>
      </c>
      <c r="AJ2174" s="134">
        <v>7.5999999999999998E-2</v>
      </c>
      <c r="AK2174" s="134">
        <v>7.75</v>
      </c>
      <c r="AL2174" s="134">
        <v>7.25</v>
      </c>
      <c r="AM2174" s="134">
        <v>4.875</v>
      </c>
      <c r="AN2174" s="134">
        <v>0.95</v>
      </c>
      <c r="AO2174" s="134">
        <v>0.159</v>
      </c>
      <c r="AP2174" s="134"/>
      <c r="AQ2174" s="134"/>
      <c r="AR2174" s="134"/>
      <c r="AS2174" s="134"/>
      <c r="AT2174" s="133" t="s">
        <v>9570</v>
      </c>
      <c r="AU2174" s="133" t="s">
        <v>7075</v>
      </c>
      <c r="AV2174" s="133" t="s">
        <v>9597</v>
      </c>
      <c r="AW2174" s="133" t="s">
        <v>9632</v>
      </c>
    </row>
    <row r="2175" spans="1:49" x14ac:dyDescent="0.25">
      <c r="A2175" s="80" t="s">
        <v>1779</v>
      </c>
      <c r="B2175" s="80" t="s">
        <v>1790</v>
      </c>
      <c r="C2175" s="80" t="s">
        <v>10321</v>
      </c>
      <c r="D2175" s="80" t="s">
        <v>10322</v>
      </c>
      <c r="E2175" s="80" t="s">
        <v>7086</v>
      </c>
      <c r="F2175" s="80" t="s">
        <v>10323</v>
      </c>
      <c r="G2175" s="80" t="s">
        <v>9705</v>
      </c>
      <c r="H2175" s="80" t="s">
        <v>10324</v>
      </c>
      <c r="I2175" s="80" t="s">
        <v>9635</v>
      </c>
      <c r="K2175" s="80" t="s">
        <v>15593</v>
      </c>
      <c r="L2175" s="80" t="s">
        <v>15441</v>
      </c>
      <c r="M2175" s="80" t="s">
        <v>15542</v>
      </c>
      <c r="N2175" s="80" t="s">
        <v>15815</v>
      </c>
      <c r="O2175" s="80" t="s">
        <v>15678</v>
      </c>
      <c r="P2175" s="80" t="s">
        <v>1</v>
      </c>
      <c r="Q2175" s="80" t="s">
        <v>5374</v>
      </c>
      <c r="R2175" s="80" t="s">
        <v>15679</v>
      </c>
      <c r="S2175" s="80" t="s">
        <v>1759</v>
      </c>
      <c r="T2175" s="80" t="s">
        <v>1757</v>
      </c>
      <c r="U2175" s="110">
        <v>10.75</v>
      </c>
      <c r="V2175" s="110">
        <v>64.5</v>
      </c>
      <c r="W2175" s="91">
        <v>4.6762499999999996</v>
      </c>
      <c r="X2175" s="91">
        <v>56.115000000000002</v>
      </c>
      <c r="Y2175" s="110" t="s">
        <v>14932</v>
      </c>
      <c r="Z2175" s="110" t="s">
        <v>1</v>
      </c>
      <c r="AB2175" s="133" t="s">
        <v>15680</v>
      </c>
      <c r="AC2175" s="133" t="s">
        <v>15681</v>
      </c>
      <c r="AD2175" s="133" t="s">
        <v>1764</v>
      </c>
      <c r="AE2175" s="79">
        <v>48</v>
      </c>
      <c r="AF2175" s="79" t="s">
        <v>15804</v>
      </c>
      <c r="AG2175" s="134">
        <v>0.70799999999999996</v>
      </c>
      <c r="AH2175" s="134">
        <v>6.5</v>
      </c>
      <c r="AI2175" s="134">
        <v>9</v>
      </c>
      <c r="AJ2175" s="134">
        <v>0.19500000000000001</v>
      </c>
      <c r="AK2175" s="134">
        <v>4.45</v>
      </c>
      <c r="AL2175" s="134">
        <v>13.4</v>
      </c>
      <c r="AM2175" s="134">
        <v>9.1999999999999993</v>
      </c>
      <c r="AN2175" s="134">
        <v>2.44</v>
      </c>
      <c r="AO2175" s="134">
        <v>0.317</v>
      </c>
      <c r="AP2175" s="134"/>
      <c r="AQ2175" s="134"/>
      <c r="AR2175" s="134"/>
      <c r="AS2175" s="134"/>
      <c r="AT2175" s="133" t="s">
        <v>1775</v>
      </c>
      <c r="AU2175" s="133" t="s">
        <v>7065</v>
      </c>
      <c r="AV2175" s="133" t="s">
        <v>9597</v>
      </c>
      <c r="AW2175" s="133" t="s">
        <v>9629</v>
      </c>
    </row>
    <row r="2176" spans="1:49" x14ac:dyDescent="0.25">
      <c r="A2176" s="80" t="s">
        <v>1779</v>
      </c>
      <c r="B2176" s="80" t="s">
        <v>1796</v>
      </c>
      <c r="C2176" s="80" t="s">
        <v>9918</v>
      </c>
      <c r="D2176" s="80" t="s">
        <v>9919</v>
      </c>
      <c r="E2176" s="80" t="s">
        <v>1788</v>
      </c>
      <c r="F2176" s="80" t="s">
        <v>9920</v>
      </c>
      <c r="G2176" s="80" t="s">
        <v>9677</v>
      </c>
      <c r="H2176" s="80" t="s">
        <v>9921</v>
      </c>
      <c r="I2176" s="80" t="s">
        <v>5377</v>
      </c>
      <c r="K2176" s="80" t="s">
        <v>15593</v>
      </c>
      <c r="L2176" s="80" t="s">
        <v>15442</v>
      </c>
      <c r="M2176" s="80" t="s">
        <v>15543</v>
      </c>
      <c r="N2176" s="80" t="s">
        <v>15816</v>
      </c>
      <c r="O2176" s="80" t="s">
        <v>3523</v>
      </c>
      <c r="P2176" s="80" t="s">
        <v>1</v>
      </c>
      <c r="Q2176" s="80" t="s">
        <v>5374</v>
      </c>
      <c r="R2176" s="80" t="s">
        <v>15682</v>
      </c>
      <c r="S2176" s="80" t="s">
        <v>1760</v>
      </c>
      <c r="T2176" s="80" t="s">
        <v>1757</v>
      </c>
      <c r="U2176" s="110">
        <v>6.2</v>
      </c>
      <c r="V2176" s="110">
        <v>37.200000000000003</v>
      </c>
      <c r="W2176" s="91">
        <v>1.55</v>
      </c>
      <c r="X2176" s="91">
        <v>18.600000000000001</v>
      </c>
      <c r="Y2176" s="110" t="s">
        <v>7087</v>
      </c>
      <c r="Z2176" s="110" t="s">
        <v>1</v>
      </c>
      <c r="AB2176" s="133" t="s">
        <v>15683</v>
      </c>
      <c r="AC2176" s="133" t="s">
        <v>15683</v>
      </c>
      <c r="AD2176" s="133" t="s">
        <v>1759</v>
      </c>
      <c r="AE2176" s="79">
        <v>12</v>
      </c>
      <c r="AF2176" s="79" t="s">
        <v>11145</v>
      </c>
      <c r="AG2176" s="134">
        <v>0.75</v>
      </c>
      <c r="AH2176" s="134">
        <v>8.875</v>
      </c>
      <c r="AI2176" s="134">
        <v>8.875</v>
      </c>
      <c r="AJ2176" s="134">
        <v>0.22500000000000001</v>
      </c>
      <c r="AK2176" s="134">
        <v>9.2200000000000006</v>
      </c>
      <c r="AL2176" s="134">
        <v>7.97</v>
      </c>
      <c r="AM2176" s="134">
        <v>9.44</v>
      </c>
      <c r="AN2176" s="134">
        <v>3.1</v>
      </c>
      <c r="AO2176" s="134">
        <v>0.40100000000000002</v>
      </c>
      <c r="AP2176" s="134"/>
      <c r="AQ2176" s="134"/>
      <c r="AR2176" s="134"/>
      <c r="AS2176" s="134"/>
      <c r="AT2176" s="133" t="s">
        <v>1761</v>
      </c>
      <c r="AU2176" s="133" t="s">
        <v>7065</v>
      </c>
      <c r="AV2176" s="133" t="s">
        <v>9603</v>
      </c>
      <c r="AW2176" s="133" t="s">
        <v>9630</v>
      </c>
    </row>
    <row r="2177" spans="1:49" x14ac:dyDescent="0.25">
      <c r="A2177" s="80" t="s">
        <v>1779</v>
      </c>
      <c r="B2177" s="80" t="s">
        <v>1796</v>
      </c>
      <c r="C2177" s="80" t="s">
        <v>9692</v>
      </c>
      <c r="D2177" s="80" t="s">
        <v>9693</v>
      </c>
      <c r="E2177" s="80" t="s">
        <v>1788</v>
      </c>
      <c r="F2177" s="80" t="s">
        <v>9694</v>
      </c>
      <c r="G2177" s="80" t="s">
        <v>9695</v>
      </c>
      <c r="H2177" s="80" t="s">
        <v>9696</v>
      </c>
      <c r="I2177" s="80" t="s">
        <v>5377</v>
      </c>
      <c r="K2177" s="80" t="s">
        <v>15593</v>
      </c>
      <c r="L2177" s="80" t="s">
        <v>15443</v>
      </c>
      <c r="M2177" s="80" t="s">
        <v>15544</v>
      </c>
      <c r="N2177" s="80" t="s">
        <v>15816</v>
      </c>
      <c r="O2177" s="80" t="s">
        <v>3527</v>
      </c>
      <c r="P2177" s="80" t="s">
        <v>1</v>
      </c>
      <c r="Q2177" s="80" t="s">
        <v>5374</v>
      </c>
      <c r="R2177" s="80" t="s">
        <v>15684</v>
      </c>
      <c r="S2177" s="80" t="s">
        <v>1760</v>
      </c>
      <c r="T2177" s="80" t="s">
        <v>1757</v>
      </c>
      <c r="U2177" s="110">
        <v>5</v>
      </c>
      <c r="V2177" s="110">
        <v>30</v>
      </c>
      <c r="W2177" s="91">
        <v>1.25</v>
      </c>
      <c r="X2177" s="91">
        <v>15</v>
      </c>
      <c r="Y2177" s="110" t="s">
        <v>7087</v>
      </c>
      <c r="Z2177" s="110" t="s">
        <v>1</v>
      </c>
      <c r="AB2177" s="133" t="s">
        <v>15685</v>
      </c>
      <c r="AC2177" s="133" t="s">
        <v>15685</v>
      </c>
      <c r="AD2177" s="133" t="s">
        <v>1759</v>
      </c>
      <c r="AE2177" s="79">
        <v>12</v>
      </c>
      <c r="AF2177" s="79" t="s">
        <v>11091</v>
      </c>
      <c r="AG2177" s="134">
        <v>0.625</v>
      </c>
      <c r="AH2177" s="134">
        <v>6.875</v>
      </c>
      <c r="AI2177" s="134">
        <v>6.875</v>
      </c>
      <c r="AJ2177" s="134">
        <v>0.13100000000000001</v>
      </c>
      <c r="AK2177" s="134">
        <v>7.22</v>
      </c>
      <c r="AL2177" s="134">
        <v>6.8449999999999998</v>
      </c>
      <c r="AM2177" s="134">
        <v>7.44</v>
      </c>
      <c r="AN2177" s="134">
        <v>1.782</v>
      </c>
      <c r="AO2177" s="134">
        <v>0.21299999999999999</v>
      </c>
      <c r="AP2177" s="134"/>
      <c r="AQ2177" s="134"/>
      <c r="AR2177" s="134"/>
      <c r="AS2177" s="134"/>
      <c r="AT2177" s="133" t="s">
        <v>9573</v>
      </c>
      <c r="AU2177" s="133" t="s">
        <v>1758</v>
      </c>
      <c r="AV2177" s="133" t="s">
        <v>9603</v>
      </c>
      <c r="AW2177" s="133" t="s">
        <v>9630</v>
      </c>
    </row>
    <row r="2178" spans="1:49" x14ac:dyDescent="0.25">
      <c r="A2178" s="80" t="s">
        <v>1779</v>
      </c>
      <c r="B2178" s="80" t="s">
        <v>1796</v>
      </c>
      <c r="C2178" s="80" t="s">
        <v>9780</v>
      </c>
      <c r="D2178" s="80" t="s">
        <v>9730</v>
      </c>
      <c r="E2178" s="80" t="s">
        <v>1788</v>
      </c>
      <c r="F2178" s="80" t="s">
        <v>9731</v>
      </c>
      <c r="G2178" s="80" t="s">
        <v>9668</v>
      </c>
      <c r="H2178" s="80" t="s">
        <v>9732</v>
      </c>
      <c r="I2178" s="80" t="s">
        <v>5377</v>
      </c>
      <c r="K2178" s="80" t="s">
        <v>15593</v>
      </c>
      <c r="L2178" s="80" t="s">
        <v>15444</v>
      </c>
      <c r="M2178" s="80" t="s">
        <v>15545</v>
      </c>
      <c r="N2178" s="80" t="s">
        <v>15816</v>
      </c>
      <c r="O2178" s="80" t="s">
        <v>3847</v>
      </c>
      <c r="P2178" s="80" t="s">
        <v>1</v>
      </c>
      <c r="Q2178" s="80" t="s">
        <v>5374</v>
      </c>
      <c r="R2178" s="80" t="s">
        <v>15686</v>
      </c>
      <c r="S2178" s="80" t="s">
        <v>1765</v>
      </c>
      <c r="T2178" s="80" t="s">
        <v>1757</v>
      </c>
      <c r="U2178" s="110">
        <v>6.2</v>
      </c>
      <c r="V2178" s="110">
        <v>37.200000000000003</v>
      </c>
      <c r="W2178" s="91">
        <v>1.55</v>
      </c>
      <c r="X2178" s="91">
        <v>18.600000000000001</v>
      </c>
      <c r="Y2178" s="110" t="s">
        <v>7087</v>
      </c>
      <c r="Z2178" s="110" t="s">
        <v>1</v>
      </c>
      <c r="AB2178" s="133" t="s">
        <v>15687</v>
      </c>
      <c r="AC2178" s="133" t="s">
        <v>15687</v>
      </c>
      <c r="AD2178" s="133" t="s">
        <v>1759</v>
      </c>
      <c r="AE2178" s="79">
        <v>12</v>
      </c>
      <c r="AF2178" s="79" t="s">
        <v>11113</v>
      </c>
      <c r="AG2178" s="134">
        <v>0.625</v>
      </c>
      <c r="AH2178" s="134">
        <v>6.5</v>
      </c>
      <c r="AI2178" s="134">
        <v>6.5</v>
      </c>
      <c r="AJ2178" s="134">
        <v>0.13900000000000001</v>
      </c>
      <c r="AK2178" s="134">
        <v>10.845000000000001</v>
      </c>
      <c r="AL2178" s="134">
        <v>6.8449999999999998</v>
      </c>
      <c r="AM2178" s="134">
        <v>6.8150000000000004</v>
      </c>
      <c r="AN2178" s="134">
        <v>1.9610000000000001</v>
      </c>
      <c r="AO2178" s="134">
        <v>0.29299999999999998</v>
      </c>
      <c r="AP2178" s="134">
        <v>5.5E-2</v>
      </c>
      <c r="AQ2178" s="134">
        <v>12.875</v>
      </c>
      <c r="AR2178" s="134">
        <v>12.75</v>
      </c>
      <c r="AS2178" s="134">
        <v>8.9999999999999993E-3</v>
      </c>
      <c r="AT2178" s="133" t="s">
        <v>1761</v>
      </c>
      <c r="AU2178" s="133" t="s">
        <v>7077</v>
      </c>
      <c r="AV2178" s="133" t="s">
        <v>9601</v>
      </c>
      <c r="AW2178" s="133" t="s">
        <v>9630</v>
      </c>
    </row>
    <row r="2179" spans="1:49" x14ac:dyDescent="0.25">
      <c r="A2179" s="80" t="s">
        <v>1779</v>
      </c>
      <c r="B2179" s="80" t="s">
        <v>1796</v>
      </c>
      <c r="C2179" s="80" t="s">
        <v>9636</v>
      </c>
      <c r="D2179" s="80" t="s">
        <v>9637</v>
      </c>
      <c r="E2179" s="80" t="s">
        <v>7086</v>
      </c>
      <c r="F2179" s="80" t="s">
        <v>15688</v>
      </c>
      <c r="G2179" s="80" t="s">
        <v>9705</v>
      </c>
      <c r="H2179" s="80" t="s">
        <v>15689</v>
      </c>
      <c r="I2179" s="80" t="s">
        <v>9635</v>
      </c>
      <c r="K2179" s="80" t="s">
        <v>15593</v>
      </c>
      <c r="L2179" s="80" t="s">
        <v>15445</v>
      </c>
      <c r="M2179" s="80" t="s">
        <v>15546</v>
      </c>
      <c r="N2179" s="80" t="s">
        <v>15816</v>
      </c>
      <c r="O2179" s="80" t="s">
        <v>15678</v>
      </c>
      <c r="P2179" s="80" t="s">
        <v>1</v>
      </c>
      <c r="Q2179" s="80" t="s">
        <v>5374</v>
      </c>
      <c r="R2179" s="80" t="s">
        <v>15690</v>
      </c>
      <c r="S2179" s="80" t="s">
        <v>1759</v>
      </c>
      <c r="T2179" s="80" t="s">
        <v>1757</v>
      </c>
      <c r="U2179" s="110">
        <v>8.25</v>
      </c>
      <c r="V2179" s="110">
        <v>49.5</v>
      </c>
      <c r="W2179" s="91">
        <v>3.5887500000000001</v>
      </c>
      <c r="X2179" s="91">
        <v>43.064999999999998</v>
      </c>
      <c r="Y2179" s="110" t="s">
        <v>14932</v>
      </c>
      <c r="Z2179" s="110" t="s">
        <v>1</v>
      </c>
      <c r="AB2179" s="133" t="s">
        <v>15691</v>
      </c>
      <c r="AC2179" s="133" t="s">
        <v>15692</v>
      </c>
      <c r="AD2179" s="133" t="s">
        <v>1764</v>
      </c>
      <c r="AE2179" s="79">
        <v>48</v>
      </c>
      <c r="AF2179" s="79" t="s">
        <v>15805</v>
      </c>
      <c r="AG2179" s="134">
        <v>0.6</v>
      </c>
      <c r="AH2179" s="134">
        <v>6.5</v>
      </c>
      <c r="AI2179" s="134">
        <v>9</v>
      </c>
      <c r="AJ2179" s="134">
        <v>0.155</v>
      </c>
      <c r="AK2179" s="134">
        <v>3.8</v>
      </c>
      <c r="AL2179" s="134">
        <v>13.4</v>
      </c>
      <c r="AM2179" s="134">
        <v>9.1999999999999993</v>
      </c>
      <c r="AN2179" s="134">
        <v>1.94</v>
      </c>
      <c r="AO2179" s="134">
        <v>0.27100000000000002</v>
      </c>
      <c r="AP2179" s="134"/>
      <c r="AQ2179" s="134"/>
      <c r="AR2179" s="134"/>
      <c r="AS2179" s="134"/>
      <c r="AT2179" s="133" t="s">
        <v>9572</v>
      </c>
      <c r="AU2179" s="133" t="s">
        <v>7065</v>
      </c>
      <c r="AV2179" s="133" t="s">
        <v>9597</v>
      </c>
      <c r="AW2179" s="133" t="s">
        <v>9629</v>
      </c>
    </row>
    <row r="2180" spans="1:49" x14ac:dyDescent="0.25">
      <c r="A2180" s="80" t="s">
        <v>1779</v>
      </c>
      <c r="B2180" s="80" t="s">
        <v>1796</v>
      </c>
      <c r="C2180" s="80" t="s">
        <v>10784</v>
      </c>
      <c r="D2180" s="80" t="s">
        <v>10785</v>
      </c>
      <c r="E2180" s="80" t="s">
        <v>7086</v>
      </c>
      <c r="F2180" s="80" t="s">
        <v>10786</v>
      </c>
      <c r="G2180" s="80" t="s">
        <v>10425</v>
      </c>
      <c r="H2180" s="80" t="s">
        <v>10787</v>
      </c>
      <c r="I2180" s="80" t="s">
        <v>9635</v>
      </c>
      <c r="K2180" s="80" t="s">
        <v>15593</v>
      </c>
      <c r="L2180" s="80" t="s">
        <v>15446</v>
      </c>
      <c r="M2180" s="80" t="s">
        <v>15547</v>
      </c>
      <c r="N2180" s="80" t="s">
        <v>15816</v>
      </c>
      <c r="O2180" s="80" t="s">
        <v>3977</v>
      </c>
      <c r="P2180" s="80" t="s">
        <v>1</v>
      </c>
      <c r="Q2180" s="80" t="s">
        <v>5374</v>
      </c>
      <c r="R2180" s="80" t="s">
        <v>15693</v>
      </c>
      <c r="S2180" s="80" t="s">
        <v>1759</v>
      </c>
      <c r="T2180" s="80" t="s">
        <v>1757</v>
      </c>
      <c r="U2180" s="110">
        <v>8.65</v>
      </c>
      <c r="V2180" s="110">
        <v>51.9</v>
      </c>
      <c r="W2180" s="91">
        <v>3.76275</v>
      </c>
      <c r="X2180" s="91">
        <v>45.152999999999999</v>
      </c>
      <c r="Y2180" s="110" t="s">
        <v>14932</v>
      </c>
      <c r="Z2180" s="110" t="s">
        <v>1</v>
      </c>
      <c r="AB2180" s="133" t="s">
        <v>15694</v>
      </c>
      <c r="AC2180" s="133" t="s">
        <v>15695</v>
      </c>
      <c r="AD2180" s="133" t="s">
        <v>1757</v>
      </c>
      <c r="AE2180" s="79">
        <v>144</v>
      </c>
      <c r="AF2180" s="79" t="s">
        <v>15806</v>
      </c>
      <c r="AG2180" s="134">
        <v>0.04</v>
      </c>
      <c r="AH2180" s="134">
        <v>7.5</v>
      </c>
      <c r="AI2180" s="134">
        <v>9.5</v>
      </c>
      <c r="AJ2180" s="134">
        <v>5.6000000000000001E-2</v>
      </c>
      <c r="AK2180" s="134">
        <v>10.43</v>
      </c>
      <c r="AL2180" s="134">
        <v>7.87</v>
      </c>
      <c r="AM2180" s="134">
        <v>0.6</v>
      </c>
      <c r="AN2180" s="134">
        <v>0.7</v>
      </c>
      <c r="AO2180" s="134">
        <v>2.9000000000000001E-2</v>
      </c>
      <c r="AP2180" s="134"/>
      <c r="AQ2180" s="134"/>
      <c r="AR2180" s="134"/>
      <c r="AS2180" s="134"/>
      <c r="AT2180" s="133" t="s">
        <v>9554</v>
      </c>
      <c r="AU2180" s="133" t="s">
        <v>15014</v>
      </c>
      <c r="AV2180" s="133" t="s">
        <v>9597</v>
      </c>
      <c r="AW2180" s="133" t="s">
        <v>9629</v>
      </c>
    </row>
    <row r="2181" spans="1:49" x14ac:dyDescent="0.25">
      <c r="A2181" s="80" t="s">
        <v>1779</v>
      </c>
      <c r="B2181" s="80" t="s">
        <v>1796</v>
      </c>
      <c r="C2181" s="80" t="s">
        <v>9918</v>
      </c>
      <c r="D2181" s="80" t="s">
        <v>9919</v>
      </c>
      <c r="E2181" s="80" t="s">
        <v>1788</v>
      </c>
      <c r="F2181" s="80" t="s">
        <v>9920</v>
      </c>
      <c r="G2181" s="80" t="s">
        <v>9677</v>
      </c>
      <c r="H2181" s="80" t="s">
        <v>9921</v>
      </c>
      <c r="I2181" s="80" t="s">
        <v>5377</v>
      </c>
      <c r="K2181" s="80" t="s">
        <v>15593</v>
      </c>
      <c r="L2181" s="80" t="s">
        <v>15447</v>
      </c>
      <c r="M2181" s="80" t="s">
        <v>15548</v>
      </c>
      <c r="N2181" s="80" t="s">
        <v>15817</v>
      </c>
      <c r="O2181" s="80" t="s">
        <v>3523</v>
      </c>
      <c r="P2181" s="80" t="s">
        <v>1</v>
      </c>
      <c r="Q2181" s="80" t="s">
        <v>5374</v>
      </c>
      <c r="R2181" s="80" t="s">
        <v>15696</v>
      </c>
      <c r="S2181" s="80" t="s">
        <v>1760</v>
      </c>
      <c r="T2181" s="80" t="s">
        <v>1757</v>
      </c>
      <c r="U2181" s="110">
        <v>6.2</v>
      </c>
      <c r="V2181" s="110">
        <v>37.200000000000003</v>
      </c>
      <c r="W2181" s="91">
        <v>1.55</v>
      </c>
      <c r="X2181" s="91">
        <v>18.600000000000001</v>
      </c>
      <c r="Y2181" s="110" t="s">
        <v>7087</v>
      </c>
      <c r="Z2181" s="110" t="s">
        <v>1</v>
      </c>
      <c r="AB2181" s="133" t="s">
        <v>15697</v>
      </c>
      <c r="AC2181" s="133" t="s">
        <v>15697</v>
      </c>
      <c r="AD2181" s="133" t="s">
        <v>1759</v>
      </c>
      <c r="AE2181" s="79">
        <v>12</v>
      </c>
      <c r="AF2181" s="79" t="s">
        <v>11145</v>
      </c>
      <c r="AG2181" s="134">
        <v>0.75</v>
      </c>
      <c r="AH2181" s="134">
        <v>8.875</v>
      </c>
      <c r="AI2181" s="134">
        <v>8.875</v>
      </c>
      <c r="AJ2181" s="134">
        <v>0.22500000000000001</v>
      </c>
      <c r="AK2181" s="134">
        <v>9.2200000000000006</v>
      </c>
      <c r="AL2181" s="134">
        <v>7.97</v>
      </c>
      <c r="AM2181" s="134">
        <v>9.44</v>
      </c>
      <c r="AN2181" s="134">
        <v>3.1</v>
      </c>
      <c r="AO2181" s="134">
        <v>0.40100000000000002</v>
      </c>
      <c r="AP2181" s="134"/>
      <c r="AQ2181" s="134"/>
      <c r="AR2181" s="134"/>
      <c r="AS2181" s="134"/>
      <c r="AT2181" s="133" t="s">
        <v>1761</v>
      </c>
      <c r="AU2181" s="133" t="s">
        <v>7065</v>
      </c>
      <c r="AV2181" s="133" t="s">
        <v>9603</v>
      </c>
      <c r="AW2181" s="133" t="s">
        <v>9630</v>
      </c>
    </row>
    <row r="2182" spans="1:49" x14ac:dyDescent="0.25">
      <c r="A2182" s="80" t="s">
        <v>1779</v>
      </c>
      <c r="B2182" s="80" t="s">
        <v>1796</v>
      </c>
      <c r="C2182" s="80" t="s">
        <v>9692</v>
      </c>
      <c r="D2182" s="80" t="s">
        <v>9693</v>
      </c>
      <c r="E2182" s="80" t="s">
        <v>1788</v>
      </c>
      <c r="F2182" s="80" t="s">
        <v>9694</v>
      </c>
      <c r="G2182" s="80" t="s">
        <v>9695</v>
      </c>
      <c r="H2182" s="80" t="s">
        <v>9696</v>
      </c>
      <c r="I2182" s="80" t="s">
        <v>5377</v>
      </c>
      <c r="K2182" s="80" t="s">
        <v>15593</v>
      </c>
      <c r="L2182" s="80" t="s">
        <v>15448</v>
      </c>
      <c r="M2182" s="80" t="s">
        <v>15549</v>
      </c>
      <c r="N2182" s="80" t="s">
        <v>15817</v>
      </c>
      <c r="O2182" s="80" t="s">
        <v>3747</v>
      </c>
      <c r="P2182" s="80" t="s">
        <v>1</v>
      </c>
      <c r="Q2182" s="80" t="s">
        <v>5374</v>
      </c>
      <c r="R2182" s="80" t="s">
        <v>15698</v>
      </c>
      <c r="S2182" s="80" t="s">
        <v>1760</v>
      </c>
      <c r="T2182" s="80" t="s">
        <v>1757</v>
      </c>
      <c r="U2182" s="110">
        <v>5</v>
      </c>
      <c r="V2182" s="110">
        <v>30</v>
      </c>
      <c r="W2182" s="91">
        <v>1.25</v>
      </c>
      <c r="X2182" s="91">
        <v>15</v>
      </c>
      <c r="Y2182" s="110" t="s">
        <v>7087</v>
      </c>
      <c r="Z2182" s="110" t="s">
        <v>1</v>
      </c>
      <c r="AB2182" s="133" t="s">
        <v>15699</v>
      </c>
      <c r="AC2182" s="133" t="s">
        <v>15699</v>
      </c>
      <c r="AD2182" s="133" t="s">
        <v>1759</v>
      </c>
      <c r="AE2182" s="79">
        <v>12</v>
      </c>
      <c r="AF2182" s="79" t="s">
        <v>11091</v>
      </c>
      <c r="AG2182" s="134">
        <v>0.625</v>
      </c>
      <c r="AH2182" s="134">
        <v>6.875</v>
      </c>
      <c r="AI2182" s="134">
        <v>6.875</v>
      </c>
      <c r="AJ2182" s="134">
        <v>0.13100000000000001</v>
      </c>
      <c r="AK2182" s="134">
        <v>7.22</v>
      </c>
      <c r="AL2182" s="134">
        <v>6.8449999999999998</v>
      </c>
      <c r="AM2182" s="134">
        <v>7.44</v>
      </c>
      <c r="AN2182" s="134">
        <v>1.782</v>
      </c>
      <c r="AO2182" s="134">
        <v>0.21299999999999999</v>
      </c>
      <c r="AP2182" s="134"/>
      <c r="AQ2182" s="134"/>
      <c r="AR2182" s="134"/>
      <c r="AS2182" s="134"/>
      <c r="AT2182" s="133" t="s">
        <v>9573</v>
      </c>
      <c r="AU2182" s="133" t="s">
        <v>1758</v>
      </c>
      <c r="AV2182" s="133" t="s">
        <v>9603</v>
      </c>
      <c r="AW2182" s="133" t="s">
        <v>9630</v>
      </c>
    </row>
    <row r="2183" spans="1:49" x14ac:dyDescent="0.25">
      <c r="A2183" s="80" t="s">
        <v>1779</v>
      </c>
      <c r="B2183" s="80" t="s">
        <v>1796</v>
      </c>
      <c r="C2183" s="80" t="s">
        <v>9780</v>
      </c>
      <c r="D2183" s="80" t="s">
        <v>9730</v>
      </c>
      <c r="E2183" s="80" t="s">
        <v>1788</v>
      </c>
      <c r="F2183" s="80" t="s">
        <v>9731</v>
      </c>
      <c r="G2183" s="80" t="s">
        <v>9668</v>
      </c>
      <c r="H2183" s="80" t="s">
        <v>9732</v>
      </c>
      <c r="I2183" s="80" t="s">
        <v>5377</v>
      </c>
      <c r="K2183" s="80" t="s">
        <v>15593</v>
      </c>
      <c r="L2183" s="80" t="s">
        <v>15449</v>
      </c>
      <c r="M2183" s="80" t="s">
        <v>15550</v>
      </c>
      <c r="N2183" s="80" t="s">
        <v>15817</v>
      </c>
      <c r="O2183" s="80" t="s">
        <v>3847</v>
      </c>
      <c r="P2183" s="80" t="s">
        <v>1</v>
      </c>
      <c r="Q2183" s="80" t="s">
        <v>5374</v>
      </c>
      <c r="R2183" s="80" t="s">
        <v>15700</v>
      </c>
      <c r="S2183" s="80" t="s">
        <v>1765</v>
      </c>
      <c r="T2183" s="80" t="s">
        <v>1757</v>
      </c>
      <c r="U2183" s="110">
        <v>6.2</v>
      </c>
      <c r="V2183" s="110">
        <v>37.200000000000003</v>
      </c>
      <c r="W2183" s="91">
        <v>1.55</v>
      </c>
      <c r="X2183" s="91">
        <v>18.600000000000001</v>
      </c>
      <c r="Y2183" s="110" t="s">
        <v>7087</v>
      </c>
      <c r="Z2183" s="110" t="s">
        <v>1</v>
      </c>
      <c r="AB2183" s="133" t="s">
        <v>15701</v>
      </c>
      <c r="AC2183" s="133" t="s">
        <v>15701</v>
      </c>
      <c r="AD2183" s="133" t="s">
        <v>1759</v>
      </c>
      <c r="AE2183" s="79">
        <v>12</v>
      </c>
      <c r="AF2183" s="79" t="s">
        <v>11113</v>
      </c>
      <c r="AG2183" s="134">
        <v>0.625</v>
      </c>
      <c r="AH2183" s="134">
        <v>6.5</v>
      </c>
      <c r="AI2183" s="134">
        <v>6.5</v>
      </c>
      <c r="AJ2183" s="134">
        <v>0.13900000000000001</v>
      </c>
      <c r="AK2183" s="134">
        <v>10.845000000000001</v>
      </c>
      <c r="AL2183" s="134">
        <v>6.8449999999999998</v>
      </c>
      <c r="AM2183" s="134">
        <v>6.8150000000000004</v>
      </c>
      <c r="AN2183" s="134">
        <v>1.9610000000000001</v>
      </c>
      <c r="AO2183" s="134">
        <v>0.29299999999999998</v>
      </c>
      <c r="AP2183" s="134">
        <v>5.5E-2</v>
      </c>
      <c r="AQ2183" s="134">
        <v>12.875</v>
      </c>
      <c r="AR2183" s="134">
        <v>12.75</v>
      </c>
      <c r="AS2183" s="134">
        <v>8.9999999999999993E-3</v>
      </c>
      <c r="AT2183" s="133" t="s">
        <v>1761</v>
      </c>
      <c r="AU2183" s="133" t="s">
        <v>7077</v>
      </c>
      <c r="AV2183" s="133" t="s">
        <v>9601</v>
      </c>
      <c r="AW2183" s="133" t="s">
        <v>9630</v>
      </c>
    </row>
    <row r="2184" spans="1:49" x14ac:dyDescent="0.25">
      <c r="A2184" s="80" t="s">
        <v>1779</v>
      </c>
      <c r="B2184" s="80" t="s">
        <v>1796</v>
      </c>
      <c r="C2184" s="80" t="s">
        <v>10658</v>
      </c>
      <c r="D2184" s="80" t="s">
        <v>10659</v>
      </c>
      <c r="E2184" s="80" t="s">
        <v>1793</v>
      </c>
      <c r="F2184" s="80" t="s">
        <v>15702</v>
      </c>
      <c r="G2184" s="80" t="s">
        <v>9700</v>
      </c>
      <c r="H2184" s="80" t="s">
        <v>15703</v>
      </c>
      <c r="I2184" s="80" t="s">
        <v>5376</v>
      </c>
      <c r="K2184" s="80" t="s">
        <v>15593</v>
      </c>
      <c r="L2184" s="80" t="s">
        <v>15450</v>
      </c>
      <c r="M2184" s="80" t="s">
        <v>15551</v>
      </c>
      <c r="N2184" s="80" t="s">
        <v>15817</v>
      </c>
      <c r="O2184" s="80" t="s">
        <v>15704</v>
      </c>
      <c r="P2184" s="80" t="s">
        <v>1</v>
      </c>
      <c r="Q2184" s="80" t="s">
        <v>5374</v>
      </c>
      <c r="R2184" s="80" t="s">
        <v>15705</v>
      </c>
      <c r="S2184" s="80" t="s">
        <v>1759</v>
      </c>
      <c r="T2184" s="80" t="s">
        <v>1757</v>
      </c>
      <c r="U2184" s="110">
        <v>9.0500000000000007</v>
      </c>
      <c r="V2184" s="110">
        <v>54.3</v>
      </c>
      <c r="W2184" s="91">
        <v>2.2625000000000002</v>
      </c>
      <c r="X2184" s="91">
        <v>27.15</v>
      </c>
      <c r="Y2184" s="110" t="s">
        <v>7087</v>
      </c>
      <c r="Z2184" s="110" t="s">
        <v>1</v>
      </c>
      <c r="AB2184" s="133" t="s">
        <v>15706</v>
      </c>
      <c r="AC2184" s="133" t="s">
        <v>15706</v>
      </c>
      <c r="AD2184" s="133" t="s">
        <v>1759</v>
      </c>
      <c r="AE2184" s="79">
        <v>12</v>
      </c>
      <c r="AF2184" s="79" t="s">
        <v>11337</v>
      </c>
      <c r="AG2184" s="134">
        <v>0.5</v>
      </c>
      <c r="AH2184" s="134">
        <v>7.5</v>
      </c>
      <c r="AI2184" s="134">
        <v>14.5</v>
      </c>
      <c r="AJ2184" s="134">
        <v>0.188</v>
      </c>
      <c r="AK2184" s="134">
        <v>14.824999999999999</v>
      </c>
      <c r="AL2184" s="134">
        <v>8.4499999999999993</v>
      </c>
      <c r="AM2184" s="134">
        <v>9.0250000000000004</v>
      </c>
      <c r="AN2184" s="134">
        <v>2.8460000000000001</v>
      </c>
      <c r="AO2184" s="134">
        <v>0.65400000000000003</v>
      </c>
      <c r="AP2184" s="134"/>
      <c r="AQ2184" s="134"/>
      <c r="AR2184" s="134"/>
      <c r="AS2184" s="134"/>
      <c r="AT2184" s="133" t="s">
        <v>7070</v>
      </c>
      <c r="AU2184" s="133" t="s">
        <v>7065</v>
      </c>
      <c r="AV2184" s="133" t="s">
        <v>9601</v>
      </c>
      <c r="AW2184" s="133" t="s">
        <v>9630</v>
      </c>
    </row>
    <row r="2185" spans="1:49" x14ac:dyDescent="0.25">
      <c r="A2185" s="80" t="s">
        <v>1779</v>
      </c>
      <c r="B2185" s="80" t="s">
        <v>1797</v>
      </c>
      <c r="C2185" s="80" t="s">
        <v>9918</v>
      </c>
      <c r="D2185" s="80" t="s">
        <v>9919</v>
      </c>
      <c r="E2185" s="80" t="s">
        <v>1788</v>
      </c>
      <c r="F2185" s="80" t="s">
        <v>9920</v>
      </c>
      <c r="G2185" s="80" t="s">
        <v>9677</v>
      </c>
      <c r="H2185" s="80" t="s">
        <v>9921</v>
      </c>
      <c r="I2185" s="80" t="s">
        <v>5377</v>
      </c>
      <c r="K2185" s="80" t="s">
        <v>15593</v>
      </c>
      <c r="L2185" s="80" t="s">
        <v>15451</v>
      </c>
      <c r="M2185" s="80" t="s">
        <v>15552</v>
      </c>
      <c r="N2185" s="80" t="s">
        <v>15818</v>
      </c>
      <c r="O2185" s="80" t="s">
        <v>3523</v>
      </c>
      <c r="P2185" s="80" t="s">
        <v>1</v>
      </c>
      <c r="Q2185" s="80" t="s">
        <v>5374</v>
      </c>
      <c r="R2185" s="80" t="s">
        <v>15707</v>
      </c>
      <c r="S2185" s="80" t="s">
        <v>1760</v>
      </c>
      <c r="T2185" s="80" t="s">
        <v>1757</v>
      </c>
      <c r="U2185" s="110">
        <v>6.2</v>
      </c>
      <c r="V2185" s="110">
        <v>37.200000000000003</v>
      </c>
      <c r="W2185" s="91">
        <v>1.55</v>
      </c>
      <c r="X2185" s="91">
        <v>18.600000000000001</v>
      </c>
      <c r="Y2185" s="110" t="s">
        <v>7087</v>
      </c>
      <c r="Z2185" s="110" t="s">
        <v>1</v>
      </c>
      <c r="AB2185" s="133" t="s">
        <v>15708</v>
      </c>
      <c r="AC2185" s="133" t="s">
        <v>15708</v>
      </c>
      <c r="AD2185" s="133" t="s">
        <v>1759</v>
      </c>
      <c r="AE2185" s="79">
        <v>12</v>
      </c>
      <c r="AF2185" s="79" t="s">
        <v>11145</v>
      </c>
      <c r="AG2185" s="134">
        <v>0.75</v>
      </c>
      <c r="AH2185" s="134">
        <v>8.875</v>
      </c>
      <c r="AI2185" s="134">
        <v>8.875</v>
      </c>
      <c r="AJ2185" s="134">
        <v>0.22500000000000001</v>
      </c>
      <c r="AK2185" s="134">
        <v>9.2200000000000006</v>
      </c>
      <c r="AL2185" s="134">
        <v>7.97</v>
      </c>
      <c r="AM2185" s="134">
        <v>9.44</v>
      </c>
      <c r="AN2185" s="134">
        <v>3.1</v>
      </c>
      <c r="AO2185" s="134">
        <v>0.40100000000000002</v>
      </c>
      <c r="AP2185" s="134"/>
      <c r="AQ2185" s="134"/>
      <c r="AR2185" s="134"/>
      <c r="AS2185" s="134"/>
      <c r="AT2185" s="133" t="s">
        <v>1761</v>
      </c>
      <c r="AU2185" s="133" t="s">
        <v>7065</v>
      </c>
      <c r="AV2185" s="133" t="s">
        <v>9603</v>
      </c>
      <c r="AW2185" s="133" t="s">
        <v>9630</v>
      </c>
    </row>
    <row r="2186" spans="1:49" x14ac:dyDescent="0.25">
      <c r="A2186" s="80" t="s">
        <v>1779</v>
      </c>
      <c r="B2186" s="80" t="s">
        <v>1797</v>
      </c>
      <c r="C2186" s="80" t="s">
        <v>9780</v>
      </c>
      <c r="D2186" s="80" t="s">
        <v>9730</v>
      </c>
      <c r="E2186" s="80" t="s">
        <v>1788</v>
      </c>
      <c r="F2186" s="80" t="s">
        <v>9731</v>
      </c>
      <c r="G2186" s="80" t="s">
        <v>9668</v>
      </c>
      <c r="H2186" s="80" t="s">
        <v>9732</v>
      </c>
      <c r="I2186" s="80" t="s">
        <v>5377</v>
      </c>
      <c r="K2186" s="80" t="s">
        <v>15593</v>
      </c>
      <c r="L2186" s="80" t="s">
        <v>15452</v>
      </c>
      <c r="M2186" s="80" t="s">
        <v>15553</v>
      </c>
      <c r="N2186" s="80" t="s">
        <v>15818</v>
      </c>
      <c r="O2186" s="80" t="s">
        <v>3847</v>
      </c>
      <c r="P2186" s="80" t="s">
        <v>1</v>
      </c>
      <c r="Q2186" s="80" t="s">
        <v>5374</v>
      </c>
      <c r="R2186" s="80" t="s">
        <v>15709</v>
      </c>
      <c r="S2186" s="80" t="s">
        <v>1765</v>
      </c>
      <c r="T2186" s="80" t="s">
        <v>1757</v>
      </c>
      <c r="U2186" s="110">
        <v>6.2</v>
      </c>
      <c r="V2186" s="110">
        <v>37.200000000000003</v>
      </c>
      <c r="W2186" s="91">
        <v>1.55</v>
      </c>
      <c r="X2186" s="91">
        <v>18.600000000000001</v>
      </c>
      <c r="Y2186" s="110" t="s">
        <v>7087</v>
      </c>
      <c r="Z2186" s="110" t="s">
        <v>1</v>
      </c>
      <c r="AB2186" s="133" t="s">
        <v>15710</v>
      </c>
      <c r="AC2186" s="133" t="s">
        <v>15710</v>
      </c>
      <c r="AD2186" s="133" t="s">
        <v>1759</v>
      </c>
      <c r="AE2186" s="79">
        <v>12</v>
      </c>
      <c r="AF2186" s="79" t="s">
        <v>11113</v>
      </c>
      <c r="AG2186" s="134">
        <v>0.625</v>
      </c>
      <c r="AH2186" s="134">
        <v>6.5</v>
      </c>
      <c r="AI2186" s="134">
        <v>6.5</v>
      </c>
      <c r="AJ2186" s="134">
        <v>0.13900000000000001</v>
      </c>
      <c r="AK2186" s="134">
        <v>10.845000000000001</v>
      </c>
      <c r="AL2186" s="134">
        <v>6.8449999999999998</v>
      </c>
      <c r="AM2186" s="134">
        <v>6.8150000000000004</v>
      </c>
      <c r="AN2186" s="134">
        <v>1.9610000000000001</v>
      </c>
      <c r="AO2186" s="134">
        <v>0.29299999999999998</v>
      </c>
      <c r="AP2186" s="134">
        <v>5.5E-2</v>
      </c>
      <c r="AQ2186" s="134">
        <v>12.875</v>
      </c>
      <c r="AR2186" s="134">
        <v>12.75</v>
      </c>
      <c r="AS2186" s="134">
        <v>8.9999999999999993E-3</v>
      </c>
      <c r="AT2186" s="133" t="s">
        <v>1761</v>
      </c>
      <c r="AU2186" s="133" t="s">
        <v>7077</v>
      </c>
      <c r="AV2186" s="133" t="s">
        <v>9601</v>
      </c>
      <c r="AW2186" s="133" t="s">
        <v>9630</v>
      </c>
    </row>
    <row r="2187" spans="1:49" x14ac:dyDescent="0.25">
      <c r="A2187" s="80" t="s">
        <v>1779</v>
      </c>
      <c r="B2187" s="80" t="s">
        <v>1797</v>
      </c>
      <c r="C2187" s="80" t="s">
        <v>9564</v>
      </c>
      <c r="D2187" s="80" t="s">
        <v>9742</v>
      </c>
      <c r="E2187" s="80" t="s">
        <v>1788</v>
      </c>
      <c r="F2187" s="80" t="s">
        <v>9743</v>
      </c>
      <c r="G2187" s="80" t="s">
        <v>9744</v>
      </c>
      <c r="H2187" s="80" t="s">
        <v>9732</v>
      </c>
      <c r="I2187" s="80" t="s">
        <v>5377</v>
      </c>
      <c r="K2187" s="80" t="s">
        <v>15593</v>
      </c>
      <c r="L2187" s="80" t="s">
        <v>15453</v>
      </c>
      <c r="M2187" s="80" t="s">
        <v>15554</v>
      </c>
      <c r="N2187" s="80" t="s">
        <v>15818</v>
      </c>
      <c r="O2187" s="80" t="s">
        <v>3537</v>
      </c>
      <c r="P2187" s="80" t="s">
        <v>1</v>
      </c>
      <c r="Q2187" s="80" t="s">
        <v>5374</v>
      </c>
      <c r="R2187" s="80" t="s">
        <v>15711</v>
      </c>
      <c r="S2187" s="80" t="s">
        <v>1765</v>
      </c>
      <c r="T2187" s="80" t="s">
        <v>1757</v>
      </c>
      <c r="U2187" s="110">
        <v>5.05</v>
      </c>
      <c r="V2187" s="110">
        <v>30.3</v>
      </c>
      <c r="W2187" s="91">
        <v>1.2625</v>
      </c>
      <c r="X2187" s="91">
        <v>15.15</v>
      </c>
      <c r="Y2187" s="110" t="s">
        <v>7087</v>
      </c>
      <c r="Z2187" s="110" t="s">
        <v>1</v>
      </c>
      <c r="AB2187" s="133" t="s">
        <v>15712</v>
      </c>
      <c r="AC2187" s="133" t="s">
        <v>15712</v>
      </c>
      <c r="AD2187" s="133" t="s">
        <v>1759</v>
      </c>
      <c r="AE2187" s="79">
        <v>12</v>
      </c>
      <c r="AF2187" s="79" t="s">
        <v>11127</v>
      </c>
      <c r="AG2187" s="134">
        <v>0.625</v>
      </c>
      <c r="AH2187" s="134">
        <v>5</v>
      </c>
      <c r="AI2187" s="134">
        <v>5</v>
      </c>
      <c r="AJ2187" s="134">
        <v>0.09</v>
      </c>
      <c r="AK2187" s="134">
        <v>10.125</v>
      </c>
      <c r="AL2187" s="134">
        <v>5.375</v>
      </c>
      <c r="AM2187" s="134">
        <v>5.5</v>
      </c>
      <c r="AN2187" s="134">
        <v>1.25</v>
      </c>
      <c r="AO2187" s="134">
        <v>0.17299999999999999</v>
      </c>
      <c r="AP2187" s="134">
        <v>5.5E-2</v>
      </c>
      <c r="AQ2187" s="134">
        <v>10</v>
      </c>
      <c r="AR2187" s="134">
        <v>10</v>
      </c>
      <c r="AS2187" s="134">
        <v>6.0000000000000001E-3</v>
      </c>
      <c r="AT2187" s="133" t="s">
        <v>1768</v>
      </c>
      <c r="AU2187" s="133" t="s">
        <v>1760</v>
      </c>
      <c r="AV2187" s="133" t="s">
        <v>9601</v>
      </c>
      <c r="AW2187" s="133" t="s">
        <v>9630</v>
      </c>
    </row>
    <row r="2188" spans="1:49" x14ac:dyDescent="0.25">
      <c r="A2188" s="80" t="s">
        <v>1779</v>
      </c>
      <c r="B2188" s="80" t="s">
        <v>1797</v>
      </c>
      <c r="C2188" s="80" t="s">
        <v>9918</v>
      </c>
      <c r="D2188" s="80" t="s">
        <v>9919</v>
      </c>
      <c r="E2188" s="80" t="s">
        <v>1788</v>
      </c>
      <c r="F2188" s="80" t="s">
        <v>9920</v>
      </c>
      <c r="G2188" s="80" t="s">
        <v>9677</v>
      </c>
      <c r="H2188" s="80" t="s">
        <v>9921</v>
      </c>
      <c r="I2188" s="80" t="s">
        <v>5377</v>
      </c>
      <c r="K2188" s="80" t="s">
        <v>15593</v>
      </c>
      <c r="L2188" s="80" t="s">
        <v>15454</v>
      </c>
      <c r="M2188" s="80" t="s">
        <v>15555</v>
      </c>
      <c r="N2188" s="80" t="s">
        <v>15819</v>
      </c>
      <c r="O2188" s="80" t="s">
        <v>3523</v>
      </c>
      <c r="P2188" s="80" t="s">
        <v>1</v>
      </c>
      <c r="Q2188" s="80" t="s">
        <v>5374</v>
      </c>
      <c r="R2188" s="80" t="s">
        <v>15713</v>
      </c>
      <c r="S2188" s="80" t="s">
        <v>1760</v>
      </c>
      <c r="T2188" s="80" t="s">
        <v>1757</v>
      </c>
      <c r="U2188" s="110">
        <v>6.2</v>
      </c>
      <c r="V2188" s="110">
        <v>37.200000000000003</v>
      </c>
      <c r="W2188" s="91">
        <v>1.55</v>
      </c>
      <c r="X2188" s="91">
        <v>18.600000000000001</v>
      </c>
      <c r="Y2188" s="110" t="s">
        <v>7087</v>
      </c>
      <c r="Z2188" s="110" t="s">
        <v>1</v>
      </c>
      <c r="AB2188" s="133" t="s">
        <v>15714</v>
      </c>
      <c r="AC2188" s="133" t="s">
        <v>15714</v>
      </c>
      <c r="AD2188" s="133" t="s">
        <v>1759</v>
      </c>
      <c r="AE2188" s="79">
        <v>12</v>
      </c>
      <c r="AF2188" s="79" t="s">
        <v>11145</v>
      </c>
      <c r="AG2188" s="134">
        <v>0.75</v>
      </c>
      <c r="AH2188" s="134">
        <v>8.875</v>
      </c>
      <c r="AI2188" s="134">
        <v>8.875</v>
      </c>
      <c r="AJ2188" s="134">
        <v>0.22500000000000001</v>
      </c>
      <c r="AK2188" s="134">
        <v>9.2200000000000006</v>
      </c>
      <c r="AL2188" s="134">
        <v>7.97</v>
      </c>
      <c r="AM2188" s="134">
        <v>9.44</v>
      </c>
      <c r="AN2188" s="134">
        <v>3.1</v>
      </c>
      <c r="AO2188" s="134">
        <v>0.40100000000000002</v>
      </c>
      <c r="AP2188" s="134"/>
      <c r="AQ2188" s="134"/>
      <c r="AR2188" s="134"/>
      <c r="AS2188" s="134"/>
      <c r="AT2188" s="133" t="s">
        <v>1761</v>
      </c>
      <c r="AU2188" s="133" t="s">
        <v>7065</v>
      </c>
      <c r="AV2188" s="133" t="s">
        <v>9603</v>
      </c>
      <c r="AW2188" s="133" t="s">
        <v>9630</v>
      </c>
    </row>
    <row r="2189" spans="1:49" x14ac:dyDescent="0.25">
      <c r="A2189" s="80" t="s">
        <v>1779</v>
      </c>
      <c r="B2189" s="80" t="s">
        <v>1797</v>
      </c>
      <c r="C2189" s="80" t="s">
        <v>9692</v>
      </c>
      <c r="D2189" s="80" t="s">
        <v>9693</v>
      </c>
      <c r="E2189" s="80" t="s">
        <v>1788</v>
      </c>
      <c r="F2189" s="80" t="s">
        <v>9694</v>
      </c>
      <c r="G2189" s="80" t="s">
        <v>9695</v>
      </c>
      <c r="H2189" s="80" t="s">
        <v>9696</v>
      </c>
      <c r="I2189" s="80" t="s">
        <v>5377</v>
      </c>
      <c r="K2189" s="80" t="s">
        <v>15593</v>
      </c>
      <c r="L2189" s="80" t="s">
        <v>15455</v>
      </c>
      <c r="M2189" s="80" t="s">
        <v>15556</v>
      </c>
      <c r="N2189" s="80" t="s">
        <v>15819</v>
      </c>
      <c r="O2189" s="80" t="s">
        <v>3527</v>
      </c>
      <c r="P2189" s="80" t="s">
        <v>1</v>
      </c>
      <c r="Q2189" s="80" t="s">
        <v>5374</v>
      </c>
      <c r="R2189" s="80" t="s">
        <v>15715</v>
      </c>
      <c r="S2189" s="80" t="s">
        <v>1760</v>
      </c>
      <c r="T2189" s="80" t="s">
        <v>1757</v>
      </c>
      <c r="U2189" s="110">
        <v>5</v>
      </c>
      <c r="V2189" s="110">
        <v>30</v>
      </c>
      <c r="W2189" s="91">
        <v>1.25</v>
      </c>
      <c r="X2189" s="91">
        <v>15</v>
      </c>
      <c r="Y2189" s="110" t="s">
        <v>7087</v>
      </c>
      <c r="Z2189" s="110" t="s">
        <v>1</v>
      </c>
      <c r="AB2189" s="133" t="s">
        <v>15716</v>
      </c>
      <c r="AC2189" s="133" t="s">
        <v>15716</v>
      </c>
      <c r="AD2189" s="133" t="s">
        <v>1759</v>
      </c>
      <c r="AE2189" s="79">
        <v>12</v>
      </c>
      <c r="AF2189" s="79" t="s">
        <v>11091</v>
      </c>
      <c r="AG2189" s="134">
        <v>0.625</v>
      </c>
      <c r="AH2189" s="134">
        <v>6.875</v>
      </c>
      <c r="AI2189" s="134">
        <v>6.875</v>
      </c>
      <c r="AJ2189" s="134">
        <v>0.13100000000000001</v>
      </c>
      <c r="AK2189" s="134">
        <v>7.22</v>
      </c>
      <c r="AL2189" s="134">
        <v>6.8449999999999998</v>
      </c>
      <c r="AM2189" s="134">
        <v>7.44</v>
      </c>
      <c r="AN2189" s="134">
        <v>1.782</v>
      </c>
      <c r="AO2189" s="134">
        <v>0.21299999999999999</v>
      </c>
      <c r="AP2189" s="134"/>
      <c r="AQ2189" s="134"/>
      <c r="AR2189" s="134"/>
      <c r="AS2189" s="134"/>
      <c r="AT2189" s="133" t="s">
        <v>9573</v>
      </c>
      <c r="AU2189" s="133" t="s">
        <v>1758</v>
      </c>
      <c r="AV2189" s="133" t="s">
        <v>9603</v>
      </c>
      <c r="AW2189" s="133" t="s">
        <v>9630</v>
      </c>
    </row>
    <row r="2190" spans="1:49" x14ac:dyDescent="0.25">
      <c r="A2190" s="80" t="s">
        <v>1779</v>
      </c>
      <c r="B2190" s="80" t="s">
        <v>1797</v>
      </c>
      <c r="C2190" s="80" t="s">
        <v>9780</v>
      </c>
      <c r="D2190" s="80" t="s">
        <v>9730</v>
      </c>
      <c r="E2190" s="80" t="s">
        <v>1788</v>
      </c>
      <c r="F2190" s="80" t="s">
        <v>9731</v>
      </c>
      <c r="G2190" s="80" t="s">
        <v>9668</v>
      </c>
      <c r="H2190" s="80" t="s">
        <v>9732</v>
      </c>
      <c r="I2190" s="80" t="s">
        <v>5377</v>
      </c>
      <c r="K2190" s="80" t="s">
        <v>15593</v>
      </c>
      <c r="L2190" s="80" t="s">
        <v>15456</v>
      </c>
      <c r="M2190" s="80" t="s">
        <v>15557</v>
      </c>
      <c r="N2190" s="80" t="s">
        <v>15819</v>
      </c>
      <c r="O2190" s="80" t="s">
        <v>3847</v>
      </c>
      <c r="P2190" s="80" t="s">
        <v>1</v>
      </c>
      <c r="Q2190" s="80" t="s">
        <v>5374</v>
      </c>
      <c r="R2190" s="80" t="s">
        <v>15717</v>
      </c>
      <c r="S2190" s="80" t="s">
        <v>1765</v>
      </c>
      <c r="T2190" s="80" t="s">
        <v>1757</v>
      </c>
      <c r="U2190" s="110">
        <v>6.2</v>
      </c>
      <c r="V2190" s="110">
        <v>37.200000000000003</v>
      </c>
      <c r="W2190" s="91">
        <v>1.55</v>
      </c>
      <c r="X2190" s="91">
        <v>18.600000000000001</v>
      </c>
      <c r="Y2190" s="110" t="s">
        <v>7087</v>
      </c>
      <c r="Z2190" s="110" t="s">
        <v>1</v>
      </c>
      <c r="AB2190" s="133" t="s">
        <v>15718</v>
      </c>
      <c r="AC2190" s="133" t="s">
        <v>15718</v>
      </c>
      <c r="AD2190" s="133" t="s">
        <v>1759</v>
      </c>
      <c r="AE2190" s="79">
        <v>12</v>
      </c>
      <c r="AF2190" s="79" t="s">
        <v>11113</v>
      </c>
      <c r="AG2190" s="134">
        <v>0.625</v>
      </c>
      <c r="AH2190" s="134">
        <v>6.5</v>
      </c>
      <c r="AI2190" s="134">
        <v>6.5</v>
      </c>
      <c r="AJ2190" s="134">
        <v>0.13900000000000001</v>
      </c>
      <c r="AK2190" s="134">
        <v>10.845000000000001</v>
      </c>
      <c r="AL2190" s="134">
        <v>6.8449999999999998</v>
      </c>
      <c r="AM2190" s="134">
        <v>6.8150000000000004</v>
      </c>
      <c r="AN2190" s="134">
        <v>1.9610000000000001</v>
      </c>
      <c r="AO2190" s="134">
        <v>0.29299999999999998</v>
      </c>
      <c r="AP2190" s="134">
        <v>5.5E-2</v>
      </c>
      <c r="AQ2190" s="134">
        <v>12.875</v>
      </c>
      <c r="AR2190" s="134">
        <v>12.75</v>
      </c>
      <c r="AS2190" s="134">
        <v>8.9999999999999993E-3</v>
      </c>
      <c r="AT2190" s="133" t="s">
        <v>1761</v>
      </c>
      <c r="AU2190" s="133" t="s">
        <v>7077</v>
      </c>
      <c r="AV2190" s="133" t="s">
        <v>9601</v>
      </c>
      <c r="AW2190" s="133" t="s">
        <v>9630</v>
      </c>
    </row>
    <row r="2191" spans="1:49" x14ac:dyDescent="0.25">
      <c r="A2191" s="80" t="s">
        <v>1779</v>
      </c>
      <c r="B2191" s="80" t="s">
        <v>1809</v>
      </c>
      <c r="C2191" s="80" t="s">
        <v>9692</v>
      </c>
      <c r="D2191" s="80" t="s">
        <v>9693</v>
      </c>
      <c r="E2191" s="80" t="s">
        <v>1788</v>
      </c>
      <c r="F2191" s="80" t="s">
        <v>9694</v>
      </c>
      <c r="G2191" s="80" t="s">
        <v>9695</v>
      </c>
      <c r="H2191" s="80" t="s">
        <v>9696</v>
      </c>
      <c r="I2191" s="80" t="s">
        <v>5377</v>
      </c>
      <c r="K2191" s="80" t="s">
        <v>15593</v>
      </c>
      <c r="L2191" s="80" t="s">
        <v>15457</v>
      </c>
      <c r="M2191" s="80" t="s">
        <v>15558</v>
      </c>
      <c r="N2191" s="80" t="s">
        <v>15820</v>
      </c>
      <c r="O2191" s="80" t="s">
        <v>3527</v>
      </c>
      <c r="P2191" s="80" t="s">
        <v>1</v>
      </c>
      <c r="Q2191" s="80" t="s">
        <v>5374</v>
      </c>
      <c r="R2191" s="80" t="s">
        <v>15719</v>
      </c>
      <c r="S2191" s="80" t="s">
        <v>1760</v>
      </c>
      <c r="T2191" s="80" t="s">
        <v>1757</v>
      </c>
      <c r="U2191" s="110">
        <v>5</v>
      </c>
      <c r="V2191" s="110">
        <v>30</v>
      </c>
      <c r="W2191" s="91">
        <v>1.25</v>
      </c>
      <c r="X2191" s="91">
        <v>15</v>
      </c>
      <c r="Y2191" s="110" t="s">
        <v>7087</v>
      </c>
      <c r="Z2191" s="110" t="s">
        <v>1</v>
      </c>
      <c r="AB2191" s="133" t="s">
        <v>15720</v>
      </c>
      <c r="AC2191" s="133" t="s">
        <v>15720</v>
      </c>
      <c r="AD2191" s="133" t="s">
        <v>1759</v>
      </c>
      <c r="AE2191" s="79">
        <v>12</v>
      </c>
      <c r="AF2191" s="79" t="s">
        <v>11091</v>
      </c>
      <c r="AG2191" s="134">
        <v>0.625</v>
      </c>
      <c r="AH2191" s="134">
        <v>6.875</v>
      </c>
      <c r="AI2191" s="134">
        <v>6.875</v>
      </c>
      <c r="AJ2191" s="134">
        <v>0.13100000000000001</v>
      </c>
      <c r="AK2191" s="134">
        <v>7.22</v>
      </c>
      <c r="AL2191" s="134">
        <v>6.8449999999999998</v>
      </c>
      <c r="AM2191" s="134">
        <v>7.44</v>
      </c>
      <c r="AN2191" s="134">
        <v>1.782</v>
      </c>
      <c r="AO2191" s="134">
        <v>0.21299999999999999</v>
      </c>
      <c r="AP2191" s="134"/>
      <c r="AQ2191" s="134"/>
      <c r="AR2191" s="134"/>
      <c r="AS2191" s="134"/>
      <c r="AT2191" s="133" t="s">
        <v>9573</v>
      </c>
      <c r="AU2191" s="133" t="s">
        <v>1758</v>
      </c>
      <c r="AV2191" s="133" t="s">
        <v>9603</v>
      </c>
      <c r="AW2191" s="133" t="s">
        <v>9630</v>
      </c>
    </row>
    <row r="2192" spans="1:49" x14ac:dyDescent="0.25">
      <c r="A2192" s="80" t="s">
        <v>1779</v>
      </c>
      <c r="B2192" s="80" t="s">
        <v>1809</v>
      </c>
      <c r="C2192" s="80" t="s">
        <v>9780</v>
      </c>
      <c r="D2192" s="80" t="s">
        <v>9730</v>
      </c>
      <c r="E2192" s="80" t="s">
        <v>1788</v>
      </c>
      <c r="F2192" s="80" t="s">
        <v>9731</v>
      </c>
      <c r="G2192" s="80" t="s">
        <v>9668</v>
      </c>
      <c r="H2192" s="80" t="s">
        <v>9732</v>
      </c>
      <c r="I2192" s="80" t="s">
        <v>5377</v>
      </c>
      <c r="K2192" s="80" t="s">
        <v>15593</v>
      </c>
      <c r="L2192" s="80" t="s">
        <v>15458</v>
      </c>
      <c r="M2192" s="80" t="s">
        <v>15559</v>
      </c>
      <c r="N2192" s="80" t="s">
        <v>15820</v>
      </c>
      <c r="O2192" s="80" t="s">
        <v>3847</v>
      </c>
      <c r="P2192" s="80" t="s">
        <v>1</v>
      </c>
      <c r="Q2192" s="80" t="s">
        <v>5374</v>
      </c>
      <c r="R2192" s="80" t="s">
        <v>15721</v>
      </c>
      <c r="S2192" s="80" t="s">
        <v>1765</v>
      </c>
      <c r="T2192" s="80" t="s">
        <v>1757</v>
      </c>
      <c r="U2192" s="110">
        <v>6.2</v>
      </c>
      <c r="V2192" s="110">
        <v>37.200000000000003</v>
      </c>
      <c r="W2192" s="91">
        <v>1.55</v>
      </c>
      <c r="X2192" s="91">
        <v>18.600000000000001</v>
      </c>
      <c r="Y2192" s="110" t="s">
        <v>7087</v>
      </c>
      <c r="Z2192" s="110" t="s">
        <v>1</v>
      </c>
      <c r="AB2192" s="133" t="s">
        <v>15722</v>
      </c>
      <c r="AC2192" s="133" t="s">
        <v>15722</v>
      </c>
      <c r="AD2192" s="133" t="s">
        <v>1759</v>
      </c>
      <c r="AE2192" s="79">
        <v>12</v>
      </c>
      <c r="AF2192" s="79" t="s">
        <v>11113</v>
      </c>
      <c r="AG2192" s="134">
        <v>0.625</v>
      </c>
      <c r="AH2192" s="134">
        <v>6.5</v>
      </c>
      <c r="AI2192" s="134">
        <v>6.5</v>
      </c>
      <c r="AJ2192" s="134">
        <v>0.13900000000000001</v>
      </c>
      <c r="AK2192" s="134">
        <v>10.845000000000001</v>
      </c>
      <c r="AL2192" s="134">
        <v>6.8449999999999998</v>
      </c>
      <c r="AM2192" s="134">
        <v>6.8150000000000004</v>
      </c>
      <c r="AN2192" s="134">
        <v>1.9610000000000001</v>
      </c>
      <c r="AO2192" s="134">
        <v>0.29299999999999998</v>
      </c>
      <c r="AP2192" s="134">
        <v>5.5E-2</v>
      </c>
      <c r="AQ2192" s="134">
        <v>12.875</v>
      </c>
      <c r="AR2192" s="134">
        <v>12.75</v>
      </c>
      <c r="AS2192" s="134">
        <v>8.9999999999999993E-3</v>
      </c>
      <c r="AT2192" s="133" t="s">
        <v>1761</v>
      </c>
      <c r="AU2192" s="133" t="s">
        <v>7077</v>
      </c>
      <c r="AV2192" s="133" t="s">
        <v>9601</v>
      </c>
      <c r="AW2192" s="133" t="s">
        <v>9630</v>
      </c>
    </row>
    <row r="2193" spans="1:49" x14ac:dyDescent="0.25">
      <c r="A2193" s="80" t="s">
        <v>1779</v>
      </c>
      <c r="B2193" s="80" t="s">
        <v>1809</v>
      </c>
      <c r="C2193" s="80" t="s">
        <v>10658</v>
      </c>
      <c r="D2193" s="80" t="s">
        <v>10659</v>
      </c>
      <c r="E2193" s="80" t="s">
        <v>1793</v>
      </c>
      <c r="F2193" s="80" t="s">
        <v>15702</v>
      </c>
      <c r="G2193" s="80" t="s">
        <v>9700</v>
      </c>
      <c r="H2193" s="80" t="s">
        <v>15703</v>
      </c>
      <c r="I2193" s="80" t="s">
        <v>5376</v>
      </c>
      <c r="K2193" s="80" t="s">
        <v>15593</v>
      </c>
      <c r="L2193" s="80" t="s">
        <v>15459</v>
      </c>
      <c r="M2193" s="80" t="s">
        <v>15560</v>
      </c>
      <c r="N2193" s="80" t="s">
        <v>15820</v>
      </c>
      <c r="O2193" s="80" t="s">
        <v>15704</v>
      </c>
      <c r="P2193" s="80" t="s">
        <v>1</v>
      </c>
      <c r="Q2193" s="80" t="s">
        <v>5374</v>
      </c>
      <c r="R2193" s="80" t="s">
        <v>15723</v>
      </c>
      <c r="S2193" s="80" t="s">
        <v>1759</v>
      </c>
      <c r="T2193" s="80" t="s">
        <v>1757</v>
      </c>
      <c r="U2193" s="110">
        <v>9.0500000000000007</v>
      </c>
      <c r="V2193" s="110">
        <v>54.3</v>
      </c>
      <c r="W2193" s="91">
        <v>2.2625000000000002</v>
      </c>
      <c r="X2193" s="91">
        <v>27.15</v>
      </c>
      <c r="Y2193" s="110" t="s">
        <v>7087</v>
      </c>
      <c r="Z2193" s="110" t="s">
        <v>1</v>
      </c>
      <c r="AB2193" s="133" t="s">
        <v>15724</v>
      </c>
      <c r="AC2193" s="133" t="s">
        <v>15724</v>
      </c>
      <c r="AD2193" s="133" t="s">
        <v>1759</v>
      </c>
      <c r="AE2193" s="79">
        <v>12</v>
      </c>
      <c r="AF2193" s="79" t="s">
        <v>11337</v>
      </c>
      <c r="AG2193" s="134">
        <v>0.5</v>
      </c>
      <c r="AH2193" s="134">
        <v>7.5</v>
      </c>
      <c r="AI2193" s="134">
        <v>14.5</v>
      </c>
      <c r="AJ2193" s="134">
        <v>0.188</v>
      </c>
      <c r="AK2193" s="134">
        <v>14.824999999999999</v>
      </c>
      <c r="AL2193" s="134">
        <v>8.4499999999999993</v>
      </c>
      <c r="AM2193" s="134">
        <v>9.0250000000000004</v>
      </c>
      <c r="AN2193" s="134">
        <v>2.8460000000000001</v>
      </c>
      <c r="AO2193" s="134">
        <v>0.65400000000000003</v>
      </c>
      <c r="AP2193" s="134"/>
      <c r="AQ2193" s="134"/>
      <c r="AR2193" s="134"/>
      <c r="AS2193" s="134"/>
      <c r="AT2193" s="133" t="s">
        <v>7070</v>
      </c>
      <c r="AU2193" s="133" t="s">
        <v>7065</v>
      </c>
      <c r="AV2193" s="133" t="s">
        <v>9601</v>
      </c>
      <c r="AW2193" s="133" t="s">
        <v>9630</v>
      </c>
    </row>
    <row r="2194" spans="1:49" x14ac:dyDescent="0.25">
      <c r="A2194" s="80" t="s">
        <v>1779</v>
      </c>
      <c r="B2194" s="80" t="s">
        <v>1797</v>
      </c>
      <c r="C2194" s="80" t="s">
        <v>9918</v>
      </c>
      <c r="D2194" s="80" t="s">
        <v>9919</v>
      </c>
      <c r="E2194" s="80" t="s">
        <v>1788</v>
      </c>
      <c r="F2194" s="80" t="s">
        <v>9920</v>
      </c>
      <c r="G2194" s="80" t="s">
        <v>9677</v>
      </c>
      <c r="H2194" s="80" t="s">
        <v>9921</v>
      </c>
      <c r="I2194" s="80" t="s">
        <v>5377</v>
      </c>
      <c r="K2194" s="80" t="s">
        <v>15593</v>
      </c>
      <c r="L2194" s="80" t="s">
        <v>15460</v>
      </c>
      <c r="M2194" s="80" t="s">
        <v>15561</v>
      </c>
      <c r="N2194" s="80" t="s">
        <v>15821</v>
      </c>
      <c r="O2194" s="80" t="s">
        <v>3523</v>
      </c>
      <c r="P2194" s="80" t="s">
        <v>1</v>
      </c>
      <c r="Q2194" s="80" t="s">
        <v>5374</v>
      </c>
      <c r="R2194" s="80" t="s">
        <v>15725</v>
      </c>
      <c r="S2194" s="80" t="s">
        <v>1760</v>
      </c>
      <c r="T2194" s="80" t="s">
        <v>1757</v>
      </c>
      <c r="U2194" s="110">
        <v>6.2</v>
      </c>
      <c r="V2194" s="110">
        <v>37.200000000000003</v>
      </c>
      <c r="W2194" s="91">
        <v>1.55</v>
      </c>
      <c r="X2194" s="91">
        <v>18.600000000000001</v>
      </c>
      <c r="Y2194" s="110" t="s">
        <v>7087</v>
      </c>
      <c r="Z2194" s="110" t="s">
        <v>1</v>
      </c>
      <c r="AB2194" s="133" t="s">
        <v>15726</v>
      </c>
      <c r="AC2194" s="133" t="s">
        <v>15726</v>
      </c>
      <c r="AD2194" s="133" t="s">
        <v>1759</v>
      </c>
      <c r="AE2194" s="79">
        <v>12</v>
      </c>
      <c r="AF2194" s="79" t="s">
        <v>11145</v>
      </c>
      <c r="AG2194" s="134">
        <v>0.75</v>
      </c>
      <c r="AH2194" s="134">
        <v>8.875</v>
      </c>
      <c r="AI2194" s="134">
        <v>8.875</v>
      </c>
      <c r="AJ2194" s="134">
        <v>0.22500000000000001</v>
      </c>
      <c r="AK2194" s="134">
        <v>9.2200000000000006</v>
      </c>
      <c r="AL2194" s="134">
        <v>7.97</v>
      </c>
      <c r="AM2194" s="134">
        <v>9.44</v>
      </c>
      <c r="AN2194" s="134">
        <v>3.1</v>
      </c>
      <c r="AO2194" s="134">
        <v>0.40100000000000002</v>
      </c>
      <c r="AP2194" s="134"/>
      <c r="AQ2194" s="134"/>
      <c r="AR2194" s="134"/>
      <c r="AS2194" s="134"/>
      <c r="AT2194" s="133" t="s">
        <v>1761</v>
      </c>
      <c r="AU2194" s="133" t="s">
        <v>7065</v>
      </c>
      <c r="AV2194" s="133" t="s">
        <v>9603</v>
      </c>
      <c r="AW2194" s="133" t="s">
        <v>9630</v>
      </c>
    </row>
    <row r="2195" spans="1:49" x14ac:dyDescent="0.25">
      <c r="A2195" s="80" t="s">
        <v>1779</v>
      </c>
      <c r="B2195" s="80" t="s">
        <v>1797</v>
      </c>
      <c r="C2195" s="80" t="s">
        <v>9692</v>
      </c>
      <c r="D2195" s="80" t="s">
        <v>9693</v>
      </c>
      <c r="E2195" s="80" t="s">
        <v>1788</v>
      </c>
      <c r="F2195" s="80" t="s">
        <v>9694</v>
      </c>
      <c r="G2195" s="80" t="s">
        <v>9695</v>
      </c>
      <c r="H2195" s="80" t="s">
        <v>9696</v>
      </c>
      <c r="I2195" s="80" t="s">
        <v>5377</v>
      </c>
      <c r="K2195" s="80" t="s">
        <v>15593</v>
      </c>
      <c r="L2195" s="80" t="s">
        <v>15461</v>
      </c>
      <c r="M2195" s="80" t="s">
        <v>15562</v>
      </c>
      <c r="N2195" s="80" t="s">
        <v>15821</v>
      </c>
      <c r="O2195" s="80" t="s">
        <v>3747</v>
      </c>
      <c r="P2195" s="80" t="s">
        <v>1</v>
      </c>
      <c r="Q2195" s="80" t="s">
        <v>5374</v>
      </c>
      <c r="R2195" s="80" t="s">
        <v>15727</v>
      </c>
      <c r="S2195" s="80" t="s">
        <v>1760</v>
      </c>
      <c r="T2195" s="80" t="s">
        <v>1757</v>
      </c>
      <c r="U2195" s="110">
        <v>5</v>
      </c>
      <c r="V2195" s="110">
        <v>30</v>
      </c>
      <c r="W2195" s="91">
        <v>1.25</v>
      </c>
      <c r="X2195" s="91">
        <v>15</v>
      </c>
      <c r="Y2195" s="110" t="s">
        <v>7087</v>
      </c>
      <c r="Z2195" s="110" t="s">
        <v>1</v>
      </c>
      <c r="AB2195" s="133" t="s">
        <v>15728</v>
      </c>
      <c r="AC2195" s="133" t="s">
        <v>15728</v>
      </c>
      <c r="AD2195" s="133" t="s">
        <v>1759</v>
      </c>
      <c r="AE2195" s="79">
        <v>12</v>
      </c>
      <c r="AF2195" s="79" t="s">
        <v>11091</v>
      </c>
      <c r="AG2195" s="134">
        <v>0.625</v>
      </c>
      <c r="AH2195" s="134">
        <v>6.875</v>
      </c>
      <c r="AI2195" s="134">
        <v>6.875</v>
      </c>
      <c r="AJ2195" s="134">
        <v>0.13100000000000001</v>
      </c>
      <c r="AK2195" s="134">
        <v>7.22</v>
      </c>
      <c r="AL2195" s="134">
        <v>6.8449999999999998</v>
      </c>
      <c r="AM2195" s="134">
        <v>7.44</v>
      </c>
      <c r="AN2195" s="134">
        <v>1.782</v>
      </c>
      <c r="AO2195" s="134">
        <v>0.21299999999999999</v>
      </c>
      <c r="AP2195" s="134"/>
      <c r="AQ2195" s="134"/>
      <c r="AR2195" s="134"/>
      <c r="AS2195" s="134"/>
      <c r="AT2195" s="133" t="s">
        <v>9573</v>
      </c>
      <c r="AU2195" s="133" t="s">
        <v>1758</v>
      </c>
      <c r="AV2195" s="133" t="s">
        <v>9603</v>
      </c>
      <c r="AW2195" s="133" t="s">
        <v>9630</v>
      </c>
    </row>
    <row r="2196" spans="1:49" x14ac:dyDescent="0.25">
      <c r="A2196" s="80" t="s">
        <v>1779</v>
      </c>
      <c r="B2196" s="80" t="s">
        <v>1797</v>
      </c>
      <c r="C2196" s="80" t="s">
        <v>9780</v>
      </c>
      <c r="D2196" s="80" t="s">
        <v>9730</v>
      </c>
      <c r="E2196" s="80" t="s">
        <v>1788</v>
      </c>
      <c r="F2196" s="80" t="s">
        <v>9731</v>
      </c>
      <c r="G2196" s="80" t="s">
        <v>9668</v>
      </c>
      <c r="H2196" s="80" t="s">
        <v>9732</v>
      </c>
      <c r="I2196" s="80" t="s">
        <v>5377</v>
      </c>
      <c r="K2196" s="80" t="s">
        <v>15593</v>
      </c>
      <c r="L2196" s="80" t="s">
        <v>15462</v>
      </c>
      <c r="M2196" s="80" t="s">
        <v>15563</v>
      </c>
      <c r="N2196" s="80" t="s">
        <v>15821</v>
      </c>
      <c r="O2196" s="80" t="s">
        <v>3847</v>
      </c>
      <c r="P2196" s="80" t="s">
        <v>1</v>
      </c>
      <c r="Q2196" s="80" t="s">
        <v>5374</v>
      </c>
      <c r="R2196" s="80" t="s">
        <v>15729</v>
      </c>
      <c r="S2196" s="80" t="s">
        <v>1765</v>
      </c>
      <c r="T2196" s="80" t="s">
        <v>1757</v>
      </c>
      <c r="U2196" s="110">
        <v>6.2</v>
      </c>
      <c r="V2196" s="110">
        <v>37.200000000000003</v>
      </c>
      <c r="W2196" s="91">
        <v>1.55</v>
      </c>
      <c r="X2196" s="91">
        <v>18.600000000000001</v>
      </c>
      <c r="Y2196" s="110" t="s">
        <v>7087</v>
      </c>
      <c r="Z2196" s="110" t="s">
        <v>1</v>
      </c>
      <c r="AB2196" s="133" t="s">
        <v>15730</v>
      </c>
      <c r="AC2196" s="133" t="s">
        <v>15730</v>
      </c>
      <c r="AD2196" s="133" t="s">
        <v>1759</v>
      </c>
      <c r="AE2196" s="79">
        <v>12</v>
      </c>
      <c r="AF2196" s="79" t="s">
        <v>11113</v>
      </c>
      <c r="AG2196" s="134">
        <v>0.625</v>
      </c>
      <c r="AH2196" s="134">
        <v>6.5</v>
      </c>
      <c r="AI2196" s="134">
        <v>6.5</v>
      </c>
      <c r="AJ2196" s="134">
        <v>0.13900000000000001</v>
      </c>
      <c r="AK2196" s="134">
        <v>10.845000000000001</v>
      </c>
      <c r="AL2196" s="134">
        <v>6.8449999999999998</v>
      </c>
      <c r="AM2196" s="134">
        <v>6.8150000000000004</v>
      </c>
      <c r="AN2196" s="134">
        <v>1.9610000000000001</v>
      </c>
      <c r="AO2196" s="134">
        <v>0.29299999999999998</v>
      </c>
      <c r="AP2196" s="134">
        <v>5.5E-2</v>
      </c>
      <c r="AQ2196" s="134">
        <v>12.875</v>
      </c>
      <c r="AR2196" s="134">
        <v>12.75</v>
      </c>
      <c r="AS2196" s="134">
        <v>8.9999999999999993E-3</v>
      </c>
      <c r="AT2196" s="133" t="s">
        <v>1761</v>
      </c>
      <c r="AU2196" s="133" t="s">
        <v>7077</v>
      </c>
      <c r="AV2196" s="133" t="s">
        <v>9601</v>
      </c>
      <c r="AW2196" s="133" t="s">
        <v>9630</v>
      </c>
    </row>
    <row r="2197" spans="1:49" x14ac:dyDescent="0.25">
      <c r="A2197" s="80" t="s">
        <v>1779</v>
      </c>
      <c r="B2197" s="80" t="s">
        <v>1809</v>
      </c>
      <c r="C2197" s="80" t="s">
        <v>9918</v>
      </c>
      <c r="D2197" s="80" t="s">
        <v>9919</v>
      </c>
      <c r="E2197" s="80" t="s">
        <v>1788</v>
      </c>
      <c r="F2197" s="80" t="s">
        <v>9920</v>
      </c>
      <c r="G2197" s="80" t="s">
        <v>9677</v>
      </c>
      <c r="H2197" s="80" t="s">
        <v>9921</v>
      </c>
      <c r="I2197" s="80" t="s">
        <v>5377</v>
      </c>
      <c r="K2197" s="80" t="s">
        <v>15593</v>
      </c>
      <c r="L2197" s="80" t="s">
        <v>15463</v>
      </c>
      <c r="M2197" s="80" t="s">
        <v>15564</v>
      </c>
      <c r="N2197" s="80" t="s">
        <v>15822</v>
      </c>
      <c r="O2197" s="80" t="s">
        <v>3523</v>
      </c>
      <c r="P2197" s="80" t="s">
        <v>1</v>
      </c>
      <c r="Q2197" s="80" t="s">
        <v>5374</v>
      </c>
      <c r="R2197" s="80" t="s">
        <v>15731</v>
      </c>
      <c r="S2197" s="80" t="s">
        <v>1760</v>
      </c>
      <c r="T2197" s="80" t="s">
        <v>1757</v>
      </c>
      <c r="U2197" s="110">
        <v>6.2</v>
      </c>
      <c r="V2197" s="110">
        <v>37.200000000000003</v>
      </c>
      <c r="W2197" s="91">
        <v>1.55</v>
      </c>
      <c r="X2197" s="91">
        <v>18.600000000000001</v>
      </c>
      <c r="Y2197" s="110" t="s">
        <v>7087</v>
      </c>
      <c r="Z2197" s="110" t="s">
        <v>1</v>
      </c>
      <c r="AB2197" s="133" t="s">
        <v>15732</v>
      </c>
      <c r="AC2197" s="133" t="s">
        <v>15732</v>
      </c>
      <c r="AD2197" s="133" t="s">
        <v>1759</v>
      </c>
      <c r="AE2197" s="79">
        <v>12</v>
      </c>
      <c r="AF2197" s="79" t="s">
        <v>11145</v>
      </c>
      <c r="AG2197" s="134">
        <v>0.75</v>
      </c>
      <c r="AH2197" s="134">
        <v>8.875</v>
      </c>
      <c r="AI2197" s="134">
        <v>8.875</v>
      </c>
      <c r="AJ2197" s="134">
        <v>0.22500000000000001</v>
      </c>
      <c r="AK2197" s="134">
        <v>9.2200000000000006</v>
      </c>
      <c r="AL2197" s="134">
        <v>7.97</v>
      </c>
      <c r="AM2197" s="134">
        <v>9.44</v>
      </c>
      <c r="AN2197" s="134">
        <v>3.1</v>
      </c>
      <c r="AO2197" s="134">
        <v>0.40100000000000002</v>
      </c>
      <c r="AP2197" s="134"/>
      <c r="AQ2197" s="134"/>
      <c r="AR2197" s="134"/>
      <c r="AS2197" s="134"/>
      <c r="AT2197" s="133" t="s">
        <v>1761</v>
      </c>
      <c r="AU2197" s="133" t="s">
        <v>7065</v>
      </c>
      <c r="AV2197" s="133" t="s">
        <v>9603</v>
      </c>
      <c r="AW2197" s="133" t="s">
        <v>9630</v>
      </c>
    </row>
    <row r="2198" spans="1:49" x14ac:dyDescent="0.25">
      <c r="A2198" s="80" t="s">
        <v>1779</v>
      </c>
      <c r="B2198" s="80" t="s">
        <v>1809</v>
      </c>
      <c r="C2198" s="80" t="s">
        <v>9692</v>
      </c>
      <c r="D2198" s="80" t="s">
        <v>9693</v>
      </c>
      <c r="E2198" s="80" t="s">
        <v>1788</v>
      </c>
      <c r="F2198" s="80" t="s">
        <v>9694</v>
      </c>
      <c r="G2198" s="80" t="s">
        <v>9695</v>
      </c>
      <c r="H2198" s="80" t="s">
        <v>9696</v>
      </c>
      <c r="I2198" s="80" t="s">
        <v>5377</v>
      </c>
      <c r="K2198" s="80" t="s">
        <v>15593</v>
      </c>
      <c r="L2198" s="80" t="s">
        <v>15464</v>
      </c>
      <c r="M2198" s="80" t="s">
        <v>15565</v>
      </c>
      <c r="N2198" s="80" t="s">
        <v>15822</v>
      </c>
      <c r="O2198" s="80" t="s">
        <v>3747</v>
      </c>
      <c r="P2198" s="80" t="s">
        <v>1</v>
      </c>
      <c r="Q2198" s="80" t="s">
        <v>5374</v>
      </c>
      <c r="R2198" s="80" t="s">
        <v>15733</v>
      </c>
      <c r="S2198" s="80" t="s">
        <v>1760</v>
      </c>
      <c r="T2198" s="80" t="s">
        <v>1757</v>
      </c>
      <c r="U2198" s="110">
        <v>5</v>
      </c>
      <c r="V2198" s="110">
        <v>30</v>
      </c>
      <c r="W2198" s="91">
        <v>1.25</v>
      </c>
      <c r="X2198" s="91">
        <v>15</v>
      </c>
      <c r="Y2198" s="110" t="s">
        <v>7087</v>
      </c>
      <c r="Z2198" s="110" t="s">
        <v>1</v>
      </c>
      <c r="AB2198" s="133" t="s">
        <v>15734</v>
      </c>
      <c r="AC2198" s="133" t="s">
        <v>15734</v>
      </c>
      <c r="AD2198" s="133" t="s">
        <v>1759</v>
      </c>
      <c r="AE2198" s="79">
        <v>12</v>
      </c>
      <c r="AF2198" s="79" t="s">
        <v>11091</v>
      </c>
      <c r="AG2198" s="134">
        <v>0.625</v>
      </c>
      <c r="AH2198" s="134">
        <v>6.875</v>
      </c>
      <c r="AI2198" s="134">
        <v>6.875</v>
      </c>
      <c r="AJ2198" s="134">
        <v>0.13100000000000001</v>
      </c>
      <c r="AK2198" s="134">
        <v>7.22</v>
      </c>
      <c r="AL2198" s="134">
        <v>6.8449999999999998</v>
      </c>
      <c r="AM2198" s="134">
        <v>7.44</v>
      </c>
      <c r="AN2198" s="134">
        <v>1.782</v>
      </c>
      <c r="AO2198" s="134">
        <v>0.21299999999999999</v>
      </c>
      <c r="AP2198" s="134"/>
      <c r="AQ2198" s="134"/>
      <c r="AR2198" s="134"/>
      <c r="AS2198" s="134"/>
      <c r="AT2198" s="133" t="s">
        <v>9573</v>
      </c>
      <c r="AU2198" s="133" t="s">
        <v>1758</v>
      </c>
      <c r="AV2198" s="133" t="s">
        <v>9603</v>
      </c>
      <c r="AW2198" s="133" t="s">
        <v>9630</v>
      </c>
    </row>
    <row r="2199" spans="1:49" x14ac:dyDescent="0.25">
      <c r="A2199" s="80" t="s">
        <v>1779</v>
      </c>
      <c r="B2199" s="80" t="s">
        <v>1809</v>
      </c>
      <c r="C2199" s="80" t="s">
        <v>9780</v>
      </c>
      <c r="D2199" s="80" t="s">
        <v>9730</v>
      </c>
      <c r="E2199" s="80" t="s">
        <v>1788</v>
      </c>
      <c r="F2199" s="80" t="s">
        <v>9731</v>
      </c>
      <c r="G2199" s="80" t="s">
        <v>9668</v>
      </c>
      <c r="H2199" s="80" t="s">
        <v>9732</v>
      </c>
      <c r="I2199" s="80" t="s">
        <v>5377</v>
      </c>
      <c r="K2199" s="80" t="s">
        <v>15593</v>
      </c>
      <c r="L2199" s="80" t="s">
        <v>15465</v>
      </c>
      <c r="M2199" s="80" t="s">
        <v>15566</v>
      </c>
      <c r="N2199" s="80" t="s">
        <v>15822</v>
      </c>
      <c r="O2199" s="80" t="s">
        <v>3847</v>
      </c>
      <c r="P2199" s="80" t="s">
        <v>1</v>
      </c>
      <c r="Q2199" s="80" t="s">
        <v>5374</v>
      </c>
      <c r="R2199" s="80" t="s">
        <v>15735</v>
      </c>
      <c r="S2199" s="80" t="s">
        <v>1765</v>
      </c>
      <c r="T2199" s="80" t="s">
        <v>1757</v>
      </c>
      <c r="U2199" s="110">
        <v>6.2</v>
      </c>
      <c r="V2199" s="110">
        <v>37.200000000000003</v>
      </c>
      <c r="W2199" s="91">
        <v>1.55</v>
      </c>
      <c r="X2199" s="91">
        <v>18.600000000000001</v>
      </c>
      <c r="Y2199" s="110" t="s">
        <v>7087</v>
      </c>
      <c r="Z2199" s="110" t="s">
        <v>1</v>
      </c>
      <c r="AB2199" s="133" t="s">
        <v>15736</v>
      </c>
      <c r="AC2199" s="133" t="s">
        <v>15736</v>
      </c>
      <c r="AD2199" s="133" t="s">
        <v>1759</v>
      </c>
      <c r="AE2199" s="79">
        <v>12</v>
      </c>
      <c r="AF2199" s="79" t="s">
        <v>11113</v>
      </c>
      <c r="AG2199" s="134">
        <v>0.625</v>
      </c>
      <c r="AH2199" s="134">
        <v>6.5</v>
      </c>
      <c r="AI2199" s="134">
        <v>6.5</v>
      </c>
      <c r="AJ2199" s="134">
        <v>0.13900000000000001</v>
      </c>
      <c r="AK2199" s="134">
        <v>10.845000000000001</v>
      </c>
      <c r="AL2199" s="134">
        <v>6.8449999999999998</v>
      </c>
      <c r="AM2199" s="134">
        <v>6.8150000000000004</v>
      </c>
      <c r="AN2199" s="134">
        <v>1.9610000000000001</v>
      </c>
      <c r="AO2199" s="134">
        <v>0.29299999999999998</v>
      </c>
      <c r="AP2199" s="134">
        <v>5.5E-2</v>
      </c>
      <c r="AQ2199" s="134">
        <v>12.875</v>
      </c>
      <c r="AR2199" s="134">
        <v>12.75</v>
      </c>
      <c r="AS2199" s="134">
        <v>8.9999999999999993E-3</v>
      </c>
      <c r="AT2199" s="133" t="s">
        <v>1761</v>
      </c>
      <c r="AU2199" s="133" t="s">
        <v>7077</v>
      </c>
      <c r="AV2199" s="133" t="s">
        <v>9601</v>
      </c>
      <c r="AW2199" s="133" t="s">
        <v>9630</v>
      </c>
    </row>
    <row r="2200" spans="1:49" x14ac:dyDescent="0.25">
      <c r="A2200" s="80" t="s">
        <v>1779</v>
      </c>
      <c r="B2200" s="80" t="s">
        <v>1809</v>
      </c>
      <c r="C2200" s="80" t="s">
        <v>10142</v>
      </c>
      <c r="D2200" s="80" t="s">
        <v>10143</v>
      </c>
      <c r="E2200" s="80" t="s">
        <v>1788</v>
      </c>
      <c r="F2200" s="80" t="s">
        <v>10144</v>
      </c>
      <c r="G2200" s="80" t="s">
        <v>9700</v>
      </c>
      <c r="H2200" s="80" t="s">
        <v>10145</v>
      </c>
      <c r="I2200" s="80" t="s">
        <v>5377</v>
      </c>
      <c r="K2200" s="80" t="s">
        <v>15593</v>
      </c>
      <c r="L2200" s="80" t="s">
        <v>15466</v>
      </c>
      <c r="M2200" s="80" t="s">
        <v>15567</v>
      </c>
      <c r="N2200" s="80" t="s">
        <v>15822</v>
      </c>
      <c r="O2200" s="80" t="s">
        <v>3848</v>
      </c>
      <c r="P2200" s="80" t="s">
        <v>1</v>
      </c>
      <c r="Q2200" s="80" t="s">
        <v>5374</v>
      </c>
      <c r="R2200" s="80" t="s">
        <v>15737</v>
      </c>
      <c r="S2200" s="80" t="s">
        <v>1759</v>
      </c>
      <c r="T2200" s="80" t="s">
        <v>1758</v>
      </c>
      <c r="U2200" s="110">
        <v>9.9499999999999993</v>
      </c>
      <c r="V2200" s="110">
        <v>29.85</v>
      </c>
      <c r="W2200" s="91">
        <v>2.4874999999999998</v>
      </c>
      <c r="X2200" s="91">
        <v>14.925000000000001</v>
      </c>
      <c r="Y2200" s="110" t="s">
        <v>7087</v>
      </c>
      <c r="Z2200" s="110" t="s">
        <v>1</v>
      </c>
      <c r="AB2200" s="133" t="s">
        <v>15738</v>
      </c>
      <c r="AC2200" s="133" t="s">
        <v>15738</v>
      </c>
      <c r="AD2200" s="133" t="s">
        <v>1759</v>
      </c>
      <c r="AE2200" s="79">
        <v>6</v>
      </c>
      <c r="AF2200" s="79" t="s">
        <v>11092</v>
      </c>
      <c r="AG2200" s="134">
        <v>0.3</v>
      </c>
      <c r="AH2200" s="134">
        <v>7.5</v>
      </c>
      <c r="AI2200" s="134">
        <v>14.5</v>
      </c>
      <c r="AJ2200" s="134">
        <v>0.22800000000000001</v>
      </c>
      <c r="AK2200" s="134">
        <v>14.824999999999999</v>
      </c>
      <c r="AL2200" s="134">
        <v>8.4499999999999993</v>
      </c>
      <c r="AM2200" s="134">
        <v>5.125</v>
      </c>
      <c r="AN2200" s="134">
        <v>1.8080000000000001</v>
      </c>
      <c r="AO2200" s="134">
        <v>0.372</v>
      </c>
      <c r="AP2200" s="134"/>
      <c r="AQ2200" s="134"/>
      <c r="AR2200" s="134"/>
      <c r="AS2200" s="134"/>
      <c r="AT2200" s="133" t="s">
        <v>7066</v>
      </c>
      <c r="AU2200" s="133" t="s">
        <v>7075</v>
      </c>
      <c r="AV2200" s="133" t="s">
        <v>9601</v>
      </c>
      <c r="AW2200" s="133" t="s">
        <v>9630</v>
      </c>
    </row>
    <row r="2201" spans="1:49" x14ac:dyDescent="0.25">
      <c r="A2201" s="80" t="s">
        <v>1779</v>
      </c>
      <c r="B2201" s="80" t="s">
        <v>1809</v>
      </c>
      <c r="C2201" s="80" t="s">
        <v>10172</v>
      </c>
      <c r="D2201" s="80" t="s">
        <v>10173</v>
      </c>
      <c r="E2201" s="80" t="s">
        <v>1787</v>
      </c>
      <c r="F2201" s="80" t="s">
        <v>10174</v>
      </c>
      <c r="G2201" s="80" t="s">
        <v>9705</v>
      </c>
      <c r="H2201" s="80" t="s">
        <v>10175</v>
      </c>
      <c r="I2201" s="80" t="s">
        <v>9635</v>
      </c>
      <c r="K2201" s="80" t="s">
        <v>15593</v>
      </c>
      <c r="L2201" s="80" t="s">
        <v>15467</v>
      </c>
      <c r="M2201" s="80" t="s">
        <v>15568</v>
      </c>
      <c r="N2201" s="80" t="s">
        <v>15822</v>
      </c>
      <c r="O2201" s="80" t="s">
        <v>15739</v>
      </c>
      <c r="P2201" s="80" t="s">
        <v>1</v>
      </c>
      <c r="Q2201" s="80" t="s">
        <v>5374</v>
      </c>
      <c r="R2201" s="80" t="s">
        <v>15740</v>
      </c>
      <c r="S2201" s="80" t="s">
        <v>1759</v>
      </c>
      <c r="T2201" s="80" t="s">
        <v>1757</v>
      </c>
      <c r="U2201" s="110">
        <v>8.25</v>
      </c>
      <c r="V2201" s="110">
        <v>49.5</v>
      </c>
      <c r="W2201" s="91">
        <v>3.09375</v>
      </c>
      <c r="X2201" s="91">
        <v>37.125</v>
      </c>
      <c r="Y2201" s="110" t="s">
        <v>7087</v>
      </c>
      <c r="Z2201" s="110" t="s">
        <v>1</v>
      </c>
      <c r="AB2201" s="133" t="s">
        <v>15741</v>
      </c>
      <c r="AC2201" s="133" t="s">
        <v>15742</v>
      </c>
      <c r="AD2201" s="133" t="s">
        <v>1757</v>
      </c>
      <c r="AE2201" s="79">
        <v>144</v>
      </c>
      <c r="AF2201" s="79" t="s">
        <v>15807</v>
      </c>
      <c r="AG2201" s="134">
        <v>0.25</v>
      </c>
      <c r="AH2201" s="134">
        <v>6</v>
      </c>
      <c r="AI2201" s="134">
        <v>7</v>
      </c>
      <c r="AJ2201" s="134">
        <v>0.12</v>
      </c>
      <c r="AK2201" s="134">
        <v>7.25</v>
      </c>
      <c r="AL2201" s="134">
        <v>6.25</v>
      </c>
      <c r="AM2201" s="134">
        <v>3.5</v>
      </c>
      <c r="AN2201" s="134">
        <v>1.5</v>
      </c>
      <c r="AO2201" s="134">
        <v>9.1999999999999998E-2</v>
      </c>
      <c r="AP2201" s="134"/>
      <c r="AQ2201" s="134"/>
      <c r="AR2201" s="134"/>
      <c r="AS2201" s="134"/>
      <c r="AT2201" s="133" t="s">
        <v>7071</v>
      </c>
      <c r="AU2201" s="133" t="s">
        <v>7070</v>
      </c>
      <c r="AV2201" s="133" t="s">
        <v>9597</v>
      </c>
      <c r="AW2201" s="133" t="s">
        <v>9628</v>
      </c>
    </row>
    <row r="2202" spans="1:49" x14ac:dyDescent="0.25">
      <c r="A2202" s="80" t="s">
        <v>1779</v>
      </c>
      <c r="B2202" s="80" t="s">
        <v>1809</v>
      </c>
      <c r="C2202" s="80" t="s">
        <v>9636</v>
      </c>
      <c r="D2202" s="80" t="s">
        <v>9637</v>
      </c>
      <c r="E2202" s="80" t="s">
        <v>1787</v>
      </c>
      <c r="F2202" s="80" t="s">
        <v>15743</v>
      </c>
      <c r="G2202" s="80" t="s">
        <v>10336</v>
      </c>
      <c r="H2202" s="80" t="s">
        <v>15744</v>
      </c>
      <c r="I2202" s="80" t="s">
        <v>9635</v>
      </c>
      <c r="K2202" s="80" t="s">
        <v>15593</v>
      </c>
      <c r="L2202" s="80" t="s">
        <v>15468</v>
      </c>
      <c r="M2202" s="80" t="s">
        <v>15569</v>
      </c>
      <c r="N2202" s="80" t="s">
        <v>15822</v>
      </c>
      <c r="O2202" s="80" t="s">
        <v>15745</v>
      </c>
      <c r="P2202" s="80" t="s">
        <v>1</v>
      </c>
      <c r="Q2202" s="80" t="s">
        <v>5374</v>
      </c>
      <c r="R2202" s="80" t="s">
        <v>15746</v>
      </c>
      <c r="S2202" s="80" t="s">
        <v>1769</v>
      </c>
      <c r="T2202" s="80" t="s">
        <v>1757</v>
      </c>
      <c r="U2202" s="110">
        <v>8.8000000000000007</v>
      </c>
      <c r="V2202" s="110">
        <v>52.8</v>
      </c>
      <c r="W2202" s="91">
        <v>3.3</v>
      </c>
      <c r="X2202" s="91">
        <v>39.6</v>
      </c>
      <c r="Y2202" s="110" t="s">
        <v>7087</v>
      </c>
      <c r="Z2202" s="110" t="s">
        <v>1</v>
      </c>
      <c r="AB2202" s="133" t="s">
        <v>15747</v>
      </c>
      <c r="AC2202" s="133" t="s">
        <v>15748</v>
      </c>
      <c r="AD2202" s="133" t="s">
        <v>1758</v>
      </c>
      <c r="AE2202" s="79">
        <v>72</v>
      </c>
      <c r="AF2202" s="79" t="s">
        <v>15808</v>
      </c>
      <c r="AG2202" s="134">
        <v>0.125</v>
      </c>
      <c r="AH2202" s="134">
        <v>13</v>
      </c>
      <c r="AI2202" s="134">
        <v>11.25</v>
      </c>
      <c r="AJ2202" s="134">
        <v>0.33600000000000002</v>
      </c>
      <c r="AK2202" s="134">
        <v>13.25</v>
      </c>
      <c r="AL2202" s="134">
        <v>11.5</v>
      </c>
      <c r="AM2202" s="134">
        <v>2</v>
      </c>
      <c r="AN2202" s="134">
        <v>4.2</v>
      </c>
      <c r="AO2202" s="134">
        <v>0.17599999999999999</v>
      </c>
      <c r="AP2202" s="134"/>
      <c r="AQ2202" s="134"/>
      <c r="AR2202" s="134"/>
      <c r="AS2202" s="134"/>
      <c r="AT2202" s="133" t="s">
        <v>1757</v>
      </c>
      <c r="AU2202" s="133" t="s">
        <v>1762</v>
      </c>
      <c r="AV2202" s="133" t="s">
        <v>9597</v>
      </c>
      <c r="AW2202" s="133" t="s">
        <v>9628</v>
      </c>
    </row>
    <row r="2203" spans="1:49" x14ac:dyDescent="0.25">
      <c r="A2203" s="80" t="s">
        <v>1779</v>
      </c>
      <c r="B2203" s="80" t="s">
        <v>1797</v>
      </c>
      <c r="C2203" s="80" t="s">
        <v>9918</v>
      </c>
      <c r="D2203" s="80" t="s">
        <v>9919</v>
      </c>
      <c r="E2203" s="80" t="s">
        <v>1788</v>
      </c>
      <c r="F2203" s="80" t="s">
        <v>9920</v>
      </c>
      <c r="G2203" s="80" t="s">
        <v>9677</v>
      </c>
      <c r="H2203" s="80" t="s">
        <v>9921</v>
      </c>
      <c r="I2203" s="80" t="s">
        <v>5377</v>
      </c>
      <c r="K2203" s="80" t="s">
        <v>15593</v>
      </c>
      <c r="L2203" s="80" t="s">
        <v>15469</v>
      </c>
      <c r="M2203" s="80" t="s">
        <v>15570</v>
      </c>
      <c r="N2203" s="80" t="s">
        <v>15814</v>
      </c>
      <c r="O2203" s="80" t="s">
        <v>3523</v>
      </c>
      <c r="P2203" s="80" t="s">
        <v>1</v>
      </c>
      <c r="Q2203" s="80" t="s">
        <v>5374</v>
      </c>
      <c r="R2203" s="80" t="s">
        <v>15749</v>
      </c>
      <c r="S2203" s="80" t="s">
        <v>1760</v>
      </c>
      <c r="T2203" s="80" t="s">
        <v>1757</v>
      </c>
      <c r="U2203" s="110">
        <v>6.2</v>
      </c>
      <c r="V2203" s="110">
        <v>37.200000000000003</v>
      </c>
      <c r="W2203" s="91">
        <v>1.55</v>
      </c>
      <c r="X2203" s="91">
        <v>18.600000000000001</v>
      </c>
      <c r="Y2203" s="110" t="s">
        <v>7087</v>
      </c>
      <c r="Z2203" s="110" t="s">
        <v>1</v>
      </c>
      <c r="AB2203" s="133" t="s">
        <v>15750</v>
      </c>
      <c r="AC2203" s="133" t="s">
        <v>15750</v>
      </c>
      <c r="AD2203" s="133" t="s">
        <v>1759</v>
      </c>
      <c r="AE2203" s="79">
        <v>12</v>
      </c>
      <c r="AF2203" s="79" t="s">
        <v>11145</v>
      </c>
      <c r="AG2203" s="134">
        <v>0.75</v>
      </c>
      <c r="AH2203" s="134">
        <v>8.875</v>
      </c>
      <c r="AI2203" s="134">
        <v>8.875</v>
      </c>
      <c r="AJ2203" s="134">
        <v>0.22500000000000001</v>
      </c>
      <c r="AK2203" s="134">
        <v>9.2200000000000006</v>
      </c>
      <c r="AL2203" s="134">
        <v>7.97</v>
      </c>
      <c r="AM2203" s="134">
        <v>9.44</v>
      </c>
      <c r="AN2203" s="134">
        <v>3.1</v>
      </c>
      <c r="AO2203" s="134">
        <v>0.40100000000000002</v>
      </c>
      <c r="AP2203" s="134"/>
      <c r="AQ2203" s="134"/>
      <c r="AR2203" s="134"/>
      <c r="AS2203" s="134"/>
      <c r="AT2203" s="133" t="s">
        <v>1761</v>
      </c>
      <c r="AU2203" s="133" t="s">
        <v>7065</v>
      </c>
      <c r="AV2203" s="133" t="s">
        <v>9603</v>
      </c>
      <c r="AW2203" s="133" t="s">
        <v>9630</v>
      </c>
    </row>
    <row r="2204" spans="1:49" x14ac:dyDescent="0.25">
      <c r="A2204" s="80" t="s">
        <v>1779</v>
      </c>
      <c r="B2204" s="80" t="s">
        <v>1797</v>
      </c>
      <c r="C2204" s="80" t="s">
        <v>9780</v>
      </c>
      <c r="D2204" s="80" t="s">
        <v>9730</v>
      </c>
      <c r="E2204" s="80" t="s">
        <v>1788</v>
      </c>
      <c r="F2204" s="80" t="s">
        <v>9731</v>
      </c>
      <c r="G2204" s="80" t="s">
        <v>9668</v>
      </c>
      <c r="H2204" s="80" t="s">
        <v>9732</v>
      </c>
      <c r="I2204" s="80" t="s">
        <v>5377</v>
      </c>
      <c r="K2204" s="80" t="s">
        <v>15593</v>
      </c>
      <c r="L2204" s="80" t="s">
        <v>15470</v>
      </c>
      <c r="M2204" s="80" t="s">
        <v>15571</v>
      </c>
      <c r="N2204" s="80" t="s">
        <v>15814</v>
      </c>
      <c r="O2204" s="80" t="s">
        <v>3847</v>
      </c>
      <c r="P2204" s="80" t="s">
        <v>1</v>
      </c>
      <c r="Q2204" s="80" t="s">
        <v>5374</v>
      </c>
      <c r="R2204" s="80" t="s">
        <v>15751</v>
      </c>
      <c r="S2204" s="80" t="s">
        <v>1765</v>
      </c>
      <c r="T2204" s="80" t="s">
        <v>1757</v>
      </c>
      <c r="U2204" s="110">
        <v>6.2</v>
      </c>
      <c r="V2204" s="110">
        <v>37.200000000000003</v>
      </c>
      <c r="W2204" s="91">
        <v>1.55</v>
      </c>
      <c r="X2204" s="91">
        <v>18.600000000000001</v>
      </c>
      <c r="Y2204" s="110" t="s">
        <v>7087</v>
      </c>
      <c r="Z2204" s="110" t="s">
        <v>1</v>
      </c>
      <c r="AB2204" s="133" t="s">
        <v>15752</v>
      </c>
      <c r="AC2204" s="133" t="s">
        <v>15752</v>
      </c>
      <c r="AD2204" s="133" t="s">
        <v>1759</v>
      </c>
      <c r="AE2204" s="79">
        <v>12</v>
      </c>
      <c r="AF2204" s="79" t="s">
        <v>11113</v>
      </c>
      <c r="AG2204" s="134">
        <v>0.625</v>
      </c>
      <c r="AH2204" s="134">
        <v>6.5</v>
      </c>
      <c r="AI2204" s="134">
        <v>6.5</v>
      </c>
      <c r="AJ2204" s="134">
        <v>0.13900000000000001</v>
      </c>
      <c r="AK2204" s="134">
        <v>10.845000000000001</v>
      </c>
      <c r="AL2204" s="134">
        <v>6.8449999999999998</v>
      </c>
      <c r="AM2204" s="134">
        <v>6.8150000000000004</v>
      </c>
      <c r="AN2204" s="134">
        <v>1.9610000000000001</v>
      </c>
      <c r="AO2204" s="134">
        <v>0.29299999999999998</v>
      </c>
      <c r="AP2204" s="134">
        <v>5.5E-2</v>
      </c>
      <c r="AQ2204" s="134">
        <v>12.875</v>
      </c>
      <c r="AR2204" s="134">
        <v>12.75</v>
      </c>
      <c r="AS2204" s="134">
        <v>8.9999999999999993E-3</v>
      </c>
      <c r="AT2204" s="133" t="s">
        <v>1761</v>
      </c>
      <c r="AU2204" s="133" t="s">
        <v>7077</v>
      </c>
      <c r="AV2204" s="133" t="s">
        <v>9601</v>
      </c>
      <c r="AW2204" s="133" t="s">
        <v>9630</v>
      </c>
    </row>
    <row r="2205" spans="1:49" x14ac:dyDescent="0.25">
      <c r="A2205" s="80" t="s">
        <v>1779</v>
      </c>
      <c r="B2205" s="80" t="s">
        <v>1797</v>
      </c>
      <c r="C2205" s="80" t="s">
        <v>9564</v>
      </c>
      <c r="D2205" s="80" t="s">
        <v>9742</v>
      </c>
      <c r="E2205" s="80" t="s">
        <v>1788</v>
      </c>
      <c r="F2205" s="80" t="s">
        <v>9743</v>
      </c>
      <c r="G2205" s="80" t="s">
        <v>9744</v>
      </c>
      <c r="H2205" s="80" t="s">
        <v>9732</v>
      </c>
      <c r="I2205" s="80" t="s">
        <v>5377</v>
      </c>
      <c r="K2205" s="80" t="s">
        <v>15593</v>
      </c>
      <c r="L2205" s="80" t="s">
        <v>15471</v>
      </c>
      <c r="M2205" s="80" t="s">
        <v>15572</v>
      </c>
      <c r="N2205" s="80" t="s">
        <v>15814</v>
      </c>
      <c r="O2205" s="80" t="s">
        <v>3537</v>
      </c>
      <c r="P2205" s="80" t="s">
        <v>1</v>
      </c>
      <c r="Q2205" s="80" t="s">
        <v>5374</v>
      </c>
      <c r="R2205" s="80" t="s">
        <v>15753</v>
      </c>
      <c r="S2205" s="80" t="s">
        <v>1765</v>
      </c>
      <c r="T2205" s="80" t="s">
        <v>1757</v>
      </c>
      <c r="U2205" s="110">
        <v>5.05</v>
      </c>
      <c r="V2205" s="110">
        <v>30.3</v>
      </c>
      <c r="W2205" s="91">
        <v>1.2625</v>
      </c>
      <c r="X2205" s="91">
        <v>15.15</v>
      </c>
      <c r="Y2205" s="110" t="s">
        <v>7087</v>
      </c>
      <c r="Z2205" s="110" t="s">
        <v>1</v>
      </c>
      <c r="AB2205" s="133" t="s">
        <v>15754</v>
      </c>
      <c r="AC2205" s="133" t="s">
        <v>15754</v>
      </c>
      <c r="AD2205" s="133" t="s">
        <v>1759</v>
      </c>
      <c r="AE2205" s="79">
        <v>12</v>
      </c>
      <c r="AF2205" s="79" t="s">
        <v>11127</v>
      </c>
      <c r="AG2205" s="134">
        <v>0.625</v>
      </c>
      <c r="AH2205" s="134">
        <v>5</v>
      </c>
      <c r="AI2205" s="134">
        <v>5</v>
      </c>
      <c r="AJ2205" s="134">
        <v>0.09</v>
      </c>
      <c r="AK2205" s="134">
        <v>10.125</v>
      </c>
      <c r="AL2205" s="134">
        <v>5.375</v>
      </c>
      <c r="AM2205" s="134">
        <v>5.5</v>
      </c>
      <c r="AN2205" s="134">
        <v>1.25</v>
      </c>
      <c r="AO2205" s="134">
        <v>0.17299999999999999</v>
      </c>
      <c r="AP2205" s="134">
        <v>5.5E-2</v>
      </c>
      <c r="AQ2205" s="134">
        <v>10</v>
      </c>
      <c r="AR2205" s="134">
        <v>10</v>
      </c>
      <c r="AS2205" s="134">
        <v>6.0000000000000001E-3</v>
      </c>
      <c r="AT2205" s="133" t="s">
        <v>1768</v>
      </c>
      <c r="AU2205" s="133" t="s">
        <v>1760</v>
      </c>
      <c r="AV2205" s="133" t="s">
        <v>9601</v>
      </c>
      <c r="AW2205" s="133" t="s">
        <v>9630</v>
      </c>
    </row>
    <row r="2206" spans="1:49" x14ac:dyDescent="0.25">
      <c r="A2206" s="80" t="s">
        <v>1779</v>
      </c>
      <c r="B2206" s="80" t="s">
        <v>1797</v>
      </c>
      <c r="C2206" s="80" t="s">
        <v>9790</v>
      </c>
      <c r="D2206" s="80" t="s">
        <v>9791</v>
      </c>
      <c r="E2206" s="80" t="s">
        <v>1785</v>
      </c>
      <c r="F2206" s="80" t="s">
        <v>9792</v>
      </c>
      <c r="G2206" s="80" t="s">
        <v>9726</v>
      </c>
      <c r="H2206" s="80" t="s">
        <v>9793</v>
      </c>
      <c r="I2206" s="80" t="s">
        <v>5377</v>
      </c>
      <c r="K2206" s="80" t="s">
        <v>15593</v>
      </c>
      <c r="L2206" s="80" t="s">
        <v>15472</v>
      </c>
      <c r="M2206" s="80" t="s">
        <v>15573</v>
      </c>
      <c r="N2206" s="80" t="s">
        <v>15814</v>
      </c>
      <c r="O2206" s="80" t="s">
        <v>15639</v>
      </c>
      <c r="P2206" s="80" t="s">
        <v>1</v>
      </c>
      <c r="Q2206" s="80" t="s">
        <v>5374</v>
      </c>
      <c r="R2206" s="80" t="s">
        <v>15755</v>
      </c>
      <c r="S2206" s="80" t="s">
        <v>1760</v>
      </c>
      <c r="T2206" s="80" t="s">
        <v>1757</v>
      </c>
      <c r="U2206" s="110">
        <v>5.7</v>
      </c>
      <c r="V2206" s="110">
        <v>34.200000000000003</v>
      </c>
      <c r="W2206" s="91">
        <v>1.8952500000000001</v>
      </c>
      <c r="X2206" s="91">
        <v>22.742999999999999</v>
      </c>
      <c r="Y2206" s="110" t="s">
        <v>14933</v>
      </c>
      <c r="Z2206" s="110" t="s">
        <v>1</v>
      </c>
      <c r="AB2206" s="133" t="s">
        <v>15756</v>
      </c>
      <c r="AC2206" s="133" t="s">
        <v>15756</v>
      </c>
      <c r="AD2206" s="133" t="s">
        <v>1759</v>
      </c>
      <c r="AE2206" s="79">
        <v>12</v>
      </c>
      <c r="AF2206" s="79" t="s">
        <v>11098</v>
      </c>
      <c r="AG2206" s="134">
        <v>3.15</v>
      </c>
      <c r="AH2206" s="134">
        <v>3.15</v>
      </c>
      <c r="AI2206" s="134">
        <v>5.51</v>
      </c>
      <c r="AJ2206" s="134">
        <v>0.153</v>
      </c>
      <c r="AK2206" s="134">
        <v>10.4</v>
      </c>
      <c r="AL2206" s="134">
        <v>6.69</v>
      </c>
      <c r="AM2206" s="134">
        <v>8.4600000000000009</v>
      </c>
      <c r="AN2206" s="134">
        <v>1.91</v>
      </c>
      <c r="AO2206" s="134">
        <v>0.34100000000000003</v>
      </c>
      <c r="AP2206" s="134"/>
      <c r="AQ2206" s="134"/>
      <c r="AR2206" s="134"/>
      <c r="AS2206" s="134"/>
      <c r="AT2206" s="133" t="s">
        <v>7080</v>
      </c>
      <c r="AU2206" s="133" t="s">
        <v>7065</v>
      </c>
      <c r="AV2206" s="133" t="s">
        <v>9608</v>
      </c>
      <c r="AW2206" s="133" t="s">
        <v>9629</v>
      </c>
    </row>
    <row r="2207" spans="1:49" x14ac:dyDescent="0.25">
      <c r="A2207" s="80" t="s">
        <v>1779</v>
      </c>
      <c r="B2207" s="80" t="s">
        <v>1797</v>
      </c>
      <c r="C2207" s="80" t="s">
        <v>9636</v>
      </c>
      <c r="D2207" s="80" t="s">
        <v>9637</v>
      </c>
      <c r="E2207" s="80" t="s">
        <v>1787</v>
      </c>
      <c r="F2207" s="80" t="s">
        <v>15757</v>
      </c>
      <c r="G2207" s="80" t="s">
        <v>9797</v>
      </c>
      <c r="H2207" s="80" t="s">
        <v>15758</v>
      </c>
      <c r="I2207" s="80" t="s">
        <v>9635</v>
      </c>
      <c r="K2207" s="80" t="s">
        <v>15593</v>
      </c>
      <c r="L2207" s="80" t="s">
        <v>15473</v>
      </c>
      <c r="M2207" s="80" t="s">
        <v>15574</v>
      </c>
      <c r="N2207" s="80" t="s">
        <v>15814</v>
      </c>
      <c r="O2207" s="80" t="s">
        <v>3945</v>
      </c>
      <c r="P2207" s="80" t="s">
        <v>1</v>
      </c>
      <c r="Q2207" s="80" t="s">
        <v>5374</v>
      </c>
      <c r="R2207" s="80" t="s">
        <v>15759</v>
      </c>
      <c r="S2207" s="80" t="s">
        <v>1759</v>
      </c>
      <c r="T2207" s="80" t="s">
        <v>1757</v>
      </c>
      <c r="U2207" s="110">
        <v>8.0500000000000007</v>
      </c>
      <c r="V2207" s="110">
        <v>48.3</v>
      </c>
      <c r="W2207" s="91">
        <v>3.0187499999999998</v>
      </c>
      <c r="X2207" s="91">
        <v>36.225000000000001</v>
      </c>
      <c r="Y2207" s="110" t="s">
        <v>7087</v>
      </c>
      <c r="Z2207" s="110" t="s">
        <v>1</v>
      </c>
      <c r="AB2207" s="133" t="s">
        <v>15760</v>
      </c>
      <c r="AC2207" s="133" t="s">
        <v>15761</v>
      </c>
      <c r="AD2207" s="133" t="s">
        <v>1760</v>
      </c>
      <c r="AE2207" s="79">
        <v>96</v>
      </c>
      <c r="AF2207" s="79" t="s">
        <v>15809</v>
      </c>
      <c r="AG2207" s="134">
        <v>0.2</v>
      </c>
      <c r="AH2207" s="134">
        <v>9.5</v>
      </c>
      <c r="AI2207" s="134">
        <v>13</v>
      </c>
      <c r="AJ2207" s="134">
        <v>0.26400000000000001</v>
      </c>
      <c r="AK2207" s="134">
        <v>13.25</v>
      </c>
      <c r="AL2207" s="134">
        <v>9.75</v>
      </c>
      <c r="AM2207" s="134">
        <v>3</v>
      </c>
      <c r="AN2207" s="134">
        <v>3.3</v>
      </c>
      <c r="AO2207" s="134">
        <v>0.224</v>
      </c>
      <c r="AP2207" s="134"/>
      <c r="AQ2207" s="134"/>
      <c r="AR2207" s="134"/>
      <c r="AS2207" s="134"/>
      <c r="AT2207" s="133" t="s">
        <v>7066</v>
      </c>
      <c r="AU2207" s="133" t="s">
        <v>1765</v>
      </c>
      <c r="AV2207" s="133" t="s">
        <v>9597</v>
      </c>
      <c r="AW2207" s="133" t="s">
        <v>9628</v>
      </c>
    </row>
    <row r="2208" spans="1:49" x14ac:dyDescent="0.25">
      <c r="A2208" s="80" t="s">
        <v>1779</v>
      </c>
      <c r="B2208" s="80" t="s">
        <v>1797</v>
      </c>
      <c r="C2208" s="80" t="s">
        <v>10590</v>
      </c>
      <c r="D2208" s="80" t="s">
        <v>10591</v>
      </c>
      <c r="E2208" s="80" t="s">
        <v>1787</v>
      </c>
      <c r="F2208" s="80" t="s">
        <v>10592</v>
      </c>
      <c r="G2208" s="80" t="s">
        <v>10345</v>
      </c>
      <c r="H2208" s="80" t="s">
        <v>10593</v>
      </c>
      <c r="I2208" s="80" t="s">
        <v>9635</v>
      </c>
      <c r="K2208" s="80" t="s">
        <v>15593</v>
      </c>
      <c r="L2208" s="80" t="s">
        <v>15474</v>
      </c>
      <c r="M2208" s="80" t="s">
        <v>15575</v>
      </c>
      <c r="N2208" s="80" t="s">
        <v>15814</v>
      </c>
      <c r="O2208" s="80" t="s">
        <v>15762</v>
      </c>
      <c r="P2208" s="80" t="s">
        <v>1</v>
      </c>
      <c r="Q2208" s="80" t="s">
        <v>5374</v>
      </c>
      <c r="R2208" s="80" t="s">
        <v>15763</v>
      </c>
      <c r="S2208" s="80" t="s">
        <v>1769</v>
      </c>
      <c r="T2208" s="80" t="s">
        <v>1757</v>
      </c>
      <c r="U2208" s="110">
        <v>8.8000000000000007</v>
      </c>
      <c r="V2208" s="110">
        <v>52.8</v>
      </c>
      <c r="W2208" s="91">
        <v>3.3</v>
      </c>
      <c r="X2208" s="91">
        <v>39.6</v>
      </c>
      <c r="Y2208" s="110" t="s">
        <v>7087</v>
      </c>
      <c r="Z2208" s="110" t="s">
        <v>1</v>
      </c>
      <c r="AB2208" s="133" t="s">
        <v>15764</v>
      </c>
      <c r="AC2208" s="133" t="s">
        <v>15765</v>
      </c>
      <c r="AD2208" s="133" t="s">
        <v>1757</v>
      </c>
      <c r="AE2208" s="79">
        <v>144</v>
      </c>
      <c r="AF2208" s="79" t="s">
        <v>15800</v>
      </c>
      <c r="AG2208" s="134">
        <v>0.375</v>
      </c>
      <c r="AH2208" s="134">
        <v>7</v>
      </c>
      <c r="AI2208" s="134">
        <v>8</v>
      </c>
      <c r="AJ2208" s="134">
        <v>0.20799999999999999</v>
      </c>
      <c r="AK2208" s="134">
        <v>8.25</v>
      </c>
      <c r="AL2208" s="134">
        <v>7.25</v>
      </c>
      <c r="AM2208" s="134">
        <v>5</v>
      </c>
      <c r="AN2208" s="134">
        <v>2.6</v>
      </c>
      <c r="AO2208" s="134">
        <v>0.17299999999999999</v>
      </c>
      <c r="AP2208" s="134"/>
      <c r="AQ2208" s="134"/>
      <c r="AR2208" s="134"/>
      <c r="AS2208" s="134"/>
      <c r="AT2208" s="133" t="s">
        <v>1775</v>
      </c>
      <c r="AU2208" s="133" t="s">
        <v>7075</v>
      </c>
      <c r="AV2208" s="133" t="s">
        <v>9597</v>
      </c>
      <c r="AW2208" s="133" t="s">
        <v>9628</v>
      </c>
    </row>
    <row r="2209" spans="1:49" x14ac:dyDescent="0.25">
      <c r="A2209" s="80" t="s">
        <v>1779</v>
      </c>
      <c r="B2209" s="80" t="s">
        <v>1797</v>
      </c>
      <c r="C2209" s="80" t="s">
        <v>10624</v>
      </c>
      <c r="D2209" s="80" t="s">
        <v>10625</v>
      </c>
      <c r="E2209" s="80" t="s">
        <v>1787</v>
      </c>
      <c r="F2209" s="80" t="s">
        <v>10626</v>
      </c>
      <c r="G2209" s="80" t="s">
        <v>9705</v>
      </c>
      <c r="H2209" s="80" t="s">
        <v>10627</v>
      </c>
      <c r="I2209" s="80" t="s">
        <v>9635</v>
      </c>
      <c r="K2209" s="80" t="s">
        <v>15593</v>
      </c>
      <c r="L2209" s="80" t="s">
        <v>15475</v>
      </c>
      <c r="M2209" s="80" t="s">
        <v>15576</v>
      </c>
      <c r="N2209" s="80" t="s">
        <v>15814</v>
      </c>
      <c r="O2209" s="80" t="s">
        <v>3980</v>
      </c>
      <c r="P2209" s="80" t="s">
        <v>1</v>
      </c>
      <c r="Q2209" s="80" t="s">
        <v>5374</v>
      </c>
      <c r="R2209" s="80" t="s">
        <v>15766</v>
      </c>
      <c r="S2209" s="80" t="s">
        <v>1759</v>
      </c>
      <c r="T2209" s="80" t="s">
        <v>1757</v>
      </c>
      <c r="U2209" s="110">
        <v>10.75</v>
      </c>
      <c r="V2209" s="110">
        <v>64.5</v>
      </c>
      <c r="W2209" s="91">
        <v>4.03125</v>
      </c>
      <c r="X2209" s="91">
        <v>48.375</v>
      </c>
      <c r="Y2209" s="110" t="s">
        <v>7087</v>
      </c>
      <c r="Z2209" s="110" t="s">
        <v>1</v>
      </c>
      <c r="AB2209" s="133" t="s">
        <v>15767</v>
      </c>
      <c r="AC2209" s="133" t="s">
        <v>15768</v>
      </c>
      <c r="AD2209" s="133" t="s">
        <v>1757</v>
      </c>
      <c r="AE2209" s="79">
        <v>144</v>
      </c>
      <c r="AF2209" s="79" t="s">
        <v>15810</v>
      </c>
      <c r="AG2209" s="134">
        <v>0.25</v>
      </c>
      <c r="AH2209" s="134">
        <v>6</v>
      </c>
      <c r="AI2209" s="134">
        <v>9</v>
      </c>
      <c r="AJ2209" s="134">
        <v>0.192</v>
      </c>
      <c r="AK2209" s="134">
        <v>9.25</v>
      </c>
      <c r="AL2209" s="134">
        <v>6.25</v>
      </c>
      <c r="AM2209" s="134">
        <v>3.5</v>
      </c>
      <c r="AN2209" s="134">
        <v>2.4</v>
      </c>
      <c r="AO2209" s="134">
        <v>0.11700000000000001</v>
      </c>
      <c r="AP2209" s="134"/>
      <c r="AQ2209" s="134"/>
      <c r="AR2209" s="134"/>
      <c r="AS2209" s="134"/>
      <c r="AT2209" s="133" t="s">
        <v>7083</v>
      </c>
      <c r="AU2209" s="133" t="s">
        <v>7070</v>
      </c>
      <c r="AV2209" s="133" t="s">
        <v>9597</v>
      </c>
      <c r="AW2209" s="133" t="s">
        <v>9628</v>
      </c>
    </row>
    <row r="2210" spans="1:49" x14ac:dyDescent="0.25">
      <c r="A2210" s="80" t="s">
        <v>1779</v>
      </c>
      <c r="B2210" s="80" t="s">
        <v>1809</v>
      </c>
      <c r="C2210" s="80" t="s">
        <v>9918</v>
      </c>
      <c r="D2210" s="80" t="s">
        <v>9919</v>
      </c>
      <c r="E2210" s="80" t="s">
        <v>1788</v>
      </c>
      <c r="F2210" s="80" t="s">
        <v>9920</v>
      </c>
      <c r="G2210" s="80" t="s">
        <v>9677</v>
      </c>
      <c r="H2210" s="80" t="s">
        <v>9921</v>
      </c>
      <c r="I2210" s="80" t="s">
        <v>5377</v>
      </c>
      <c r="K2210" s="80" t="s">
        <v>15593</v>
      </c>
      <c r="L2210" s="80" t="s">
        <v>15476</v>
      </c>
      <c r="M2210" s="80" t="s">
        <v>15577</v>
      </c>
      <c r="N2210" s="80" t="s">
        <v>15823</v>
      </c>
      <c r="O2210" s="80" t="s">
        <v>3523</v>
      </c>
      <c r="P2210" s="80" t="s">
        <v>1</v>
      </c>
      <c r="Q2210" s="80" t="s">
        <v>5374</v>
      </c>
      <c r="R2210" s="80" t="s">
        <v>15769</v>
      </c>
      <c r="S2210" s="80" t="s">
        <v>1760</v>
      </c>
      <c r="T2210" s="80" t="s">
        <v>1757</v>
      </c>
      <c r="U2210" s="110">
        <v>6.2</v>
      </c>
      <c r="V2210" s="110">
        <v>37.200000000000003</v>
      </c>
      <c r="W2210" s="91">
        <v>1.55</v>
      </c>
      <c r="X2210" s="91">
        <v>18.600000000000001</v>
      </c>
      <c r="Y2210" s="110" t="s">
        <v>7087</v>
      </c>
      <c r="Z2210" s="110" t="s">
        <v>1</v>
      </c>
      <c r="AB2210" s="133" t="s">
        <v>15770</v>
      </c>
      <c r="AC2210" s="133" t="s">
        <v>15770</v>
      </c>
      <c r="AD2210" s="133" t="s">
        <v>1759</v>
      </c>
      <c r="AE2210" s="79">
        <v>12</v>
      </c>
      <c r="AF2210" s="79" t="s">
        <v>11145</v>
      </c>
      <c r="AG2210" s="134">
        <v>0.75</v>
      </c>
      <c r="AH2210" s="134">
        <v>8.875</v>
      </c>
      <c r="AI2210" s="134">
        <v>8.875</v>
      </c>
      <c r="AJ2210" s="134">
        <v>0.22500000000000001</v>
      </c>
      <c r="AK2210" s="134">
        <v>9.2200000000000006</v>
      </c>
      <c r="AL2210" s="134">
        <v>7.97</v>
      </c>
      <c r="AM2210" s="134">
        <v>9.44</v>
      </c>
      <c r="AN2210" s="134">
        <v>3.1</v>
      </c>
      <c r="AO2210" s="134">
        <v>0.40100000000000002</v>
      </c>
      <c r="AP2210" s="134"/>
      <c r="AQ2210" s="134"/>
      <c r="AR2210" s="134"/>
      <c r="AS2210" s="134"/>
      <c r="AT2210" s="133" t="s">
        <v>1761</v>
      </c>
      <c r="AU2210" s="133" t="s">
        <v>7065</v>
      </c>
      <c r="AV2210" s="133" t="s">
        <v>9603</v>
      </c>
      <c r="AW2210" s="133" t="s">
        <v>9630</v>
      </c>
    </row>
    <row r="2211" spans="1:49" x14ac:dyDescent="0.25">
      <c r="A2211" s="80" t="s">
        <v>1779</v>
      </c>
      <c r="B2211" s="80" t="s">
        <v>1809</v>
      </c>
      <c r="C2211" s="80" t="s">
        <v>9692</v>
      </c>
      <c r="D2211" s="80" t="s">
        <v>9693</v>
      </c>
      <c r="E2211" s="80" t="s">
        <v>1788</v>
      </c>
      <c r="F2211" s="80" t="s">
        <v>9694</v>
      </c>
      <c r="G2211" s="80" t="s">
        <v>9695</v>
      </c>
      <c r="H2211" s="80" t="s">
        <v>9696</v>
      </c>
      <c r="I2211" s="80" t="s">
        <v>5377</v>
      </c>
      <c r="K2211" s="80" t="s">
        <v>15593</v>
      </c>
      <c r="L2211" s="80" t="s">
        <v>15477</v>
      </c>
      <c r="M2211" s="80" t="s">
        <v>15578</v>
      </c>
      <c r="N2211" s="80" t="s">
        <v>15823</v>
      </c>
      <c r="O2211" s="80" t="s">
        <v>3527</v>
      </c>
      <c r="P2211" s="80" t="s">
        <v>1</v>
      </c>
      <c r="Q2211" s="80" t="s">
        <v>5374</v>
      </c>
      <c r="R2211" s="80" t="s">
        <v>15771</v>
      </c>
      <c r="S2211" s="80" t="s">
        <v>1760</v>
      </c>
      <c r="T2211" s="80" t="s">
        <v>1757</v>
      </c>
      <c r="U2211" s="110">
        <v>5</v>
      </c>
      <c r="V2211" s="110">
        <v>30</v>
      </c>
      <c r="W2211" s="91">
        <v>1.25</v>
      </c>
      <c r="X2211" s="91">
        <v>15</v>
      </c>
      <c r="Y2211" s="110" t="s">
        <v>7087</v>
      </c>
      <c r="Z2211" s="110" t="s">
        <v>1</v>
      </c>
      <c r="AB2211" s="133" t="s">
        <v>15772</v>
      </c>
      <c r="AC2211" s="133" t="s">
        <v>15772</v>
      </c>
      <c r="AD2211" s="133" t="s">
        <v>1759</v>
      </c>
      <c r="AE2211" s="79">
        <v>12</v>
      </c>
      <c r="AF2211" s="79" t="s">
        <v>11091</v>
      </c>
      <c r="AG2211" s="134">
        <v>0.625</v>
      </c>
      <c r="AH2211" s="134">
        <v>6.875</v>
      </c>
      <c r="AI2211" s="134">
        <v>6.875</v>
      </c>
      <c r="AJ2211" s="134">
        <v>0.13100000000000001</v>
      </c>
      <c r="AK2211" s="134">
        <v>7.22</v>
      </c>
      <c r="AL2211" s="134">
        <v>6.8449999999999998</v>
      </c>
      <c r="AM2211" s="134">
        <v>7.44</v>
      </c>
      <c r="AN2211" s="134">
        <v>1.782</v>
      </c>
      <c r="AO2211" s="134">
        <v>0.21299999999999999</v>
      </c>
      <c r="AP2211" s="134"/>
      <c r="AQ2211" s="134"/>
      <c r="AR2211" s="134"/>
      <c r="AS2211" s="134"/>
      <c r="AT2211" s="133" t="s">
        <v>9573</v>
      </c>
      <c r="AU2211" s="133" t="s">
        <v>1758</v>
      </c>
      <c r="AV2211" s="133" t="s">
        <v>9603</v>
      </c>
      <c r="AW2211" s="133" t="s">
        <v>9630</v>
      </c>
    </row>
    <row r="2212" spans="1:49" x14ac:dyDescent="0.25">
      <c r="A2212" s="80" t="s">
        <v>1779</v>
      </c>
      <c r="B2212" s="80" t="s">
        <v>1809</v>
      </c>
      <c r="C2212" s="80" t="s">
        <v>9780</v>
      </c>
      <c r="D2212" s="80" t="s">
        <v>9730</v>
      </c>
      <c r="E2212" s="80" t="s">
        <v>1788</v>
      </c>
      <c r="F2212" s="80" t="s">
        <v>9731</v>
      </c>
      <c r="G2212" s="80" t="s">
        <v>9668</v>
      </c>
      <c r="H2212" s="80" t="s">
        <v>9732</v>
      </c>
      <c r="I2212" s="80" t="s">
        <v>5377</v>
      </c>
      <c r="K2212" s="80" t="s">
        <v>15593</v>
      </c>
      <c r="L2212" s="80" t="s">
        <v>15478</v>
      </c>
      <c r="M2212" s="80" t="s">
        <v>15579</v>
      </c>
      <c r="N2212" s="80" t="s">
        <v>15823</v>
      </c>
      <c r="O2212" s="80" t="s">
        <v>3847</v>
      </c>
      <c r="P2212" s="80" t="s">
        <v>1</v>
      </c>
      <c r="Q2212" s="80" t="s">
        <v>5374</v>
      </c>
      <c r="R2212" s="80" t="s">
        <v>15773</v>
      </c>
      <c r="S2212" s="80" t="s">
        <v>1765</v>
      </c>
      <c r="T2212" s="80" t="s">
        <v>1757</v>
      </c>
      <c r="U2212" s="110">
        <v>6.2</v>
      </c>
      <c r="V2212" s="110">
        <v>37.200000000000003</v>
      </c>
      <c r="W2212" s="91">
        <v>1.55</v>
      </c>
      <c r="X2212" s="91">
        <v>18.600000000000001</v>
      </c>
      <c r="Y2212" s="110" t="s">
        <v>7087</v>
      </c>
      <c r="Z2212" s="110" t="s">
        <v>1</v>
      </c>
      <c r="AB2212" s="133" t="s">
        <v>15774</v>
      </c>
      <c r="AC2212" s="133" t="s">
        <v>15774</v>
      </c>
      <c r="AD2212" s="133" t="s">
        <v>1759</v>
      </c>
      <c r="AE2212" s="79">
        <v>12</v>
      </c>
      <c r="AF2212" s="79" t="s">
        <v>11113</v>
      </c>
      <c r="AG2212" s="134">
        <v>0.625</v>
      </c>
      <c r="AH2212" s="134">
        <v>6.5</v>
      </c>
      <c r="AI2212" s="134">
        <v>6.5</v>
      </c>
      <c r="AJ2212" s="134">
        <v>0.13900000000000001</v>
      </c>
      <c r="AK2212" s="134">
        <v>10.845000000000001</v>
      </c>
      <c r="AL2212" s="134">
        <v>6.8449999999999998</v>
      </c>
      <c r="AM2212" s="134">
        <v>6.8150000000000004</v>
      </c>
      <c r="AN2212" s="134">
        <v>1.9610000000000001</v>
      </c>
      <c r="AO2212" s="134">
        <v>0.29299999999999998</v>
      </c>
      <c r="AP2212" s="134">
        <v>5.5E-2</v>
      </c>
      <c r="AQ2212" s="134">
        <v>12.875</v>
      </c>
      <c r="AR2212" s="134">
        <v>12.75</v>
      </c>
      <c r="AS2212" s="134">
        <v>8.9999999999999993E-3</v>
      </c>
      <c r="AT2212" s="133" t="s">
        <v>1761</v>
      </c>
      <c r="AU2212" s="133" t="s">
        <v>7077</v>
      </c>
      <c r="AV2212" s="133" t="s">
        <v>9601</v>
      </c>
      <c r="AW2212" s="133" t="s">
        <v>9630</v>
      </c>
    </row>
    <row r="2213" spans="1:49" x14ac:dyDescent="0.25">
      <c r="A2213" s="80" t="s">
        <v>1779</v>
      </c>
      <c r="B2213" s="80" t="s">
        <v>1809</v>
      </c>
      <c r="C2213" s="80" t="s">
        <v>10351</v>
      </c>
      <c r="D2213" s="80" t="s">
        <v>10352</v>
      </c>
      <c r="E2213" s="80" t="s">
        <v>1787</v>
      </c>
      <c r="F2213" s="80" t="s">
        <v>10353</v>
      </c>
      <c r="G2213" s="80" t="s">
        <v>10336</v>
      </c>
      <c r="H2213" s="80" t="s">
        <v>10354</v>
      </c>
      <c r="I2213" s="80" t="s">
        <v>9635</v>
      </c>
      <c r="K2213" s="80" t="s">
        <v>15593</v>
      </c>
      <c r="L2213" s="80" t="s">
        <v>15479</v>
      </c>
      <c r="M2213" s="80" t="s">
        <v>15580</v>
      </c>
      <c r="N2213" s="80" t="s">
        <v>15823</v>
      </c>
      <c r="O2213" s="80" t="s">
        <v>3844</v>
      </c>
      <c r="P2213" s="80" t="s">
        <v>1</v>
      </c>
      <c r="Q2213" s="80" t="s">
        <v>5374</v>
      </c>
      <c r="R2213" s="80" t="s">
        <v>15775</v>
      </c>
      <c r="S2213" s="80" t="s">
        <v>1769</v>
      </c>
      <c r="T2213" s="80" t="s">
        <v>1757</v>
      </c>
      <c r="U2213" s="110">
        <v>8.8000000000000007</v>
      </c>
      <c r="V2213" s="110">
        <v>52.8</v>
      </c>
      <c r="W2213" s="91">
        <v>3.3</v>
      </c>
      <c r="X2213" s="91">
        <v>39.6</v>
      </c>
      <c r="Y2213" s="110" t="s">
        <v>7087</v>
      </c>
      <c r="Z2213" s="110" t="s">
        <v>1</v>
      </c>
      <c r="AB2213" s="133" t="s">
        <v>15776</v>
      </c>
      <c r="AC2213" s="133" t="s">
        <v>15777</v>
      </c>
      <c r="AD2213" s="133" t="s">
        <v>1760</v>
      </c>
      <c r="AE2213" s="79">
        <v>96</v>
      </c>
      <c r="AF2213" s="79" t="s">
        <v>15800</v>
      </c>
      <c r="AG2213" s="134">
        <v>0.375</v>
      </c>
      <c r="AH2213" s="134">
        <v>7</v>
      </c>
      <c r="AI2213" s="134">
        <v>8</v>
      </c>
      <c r="AJ2213" s="134">
        <v>0.224</v>
      </c>
      <c r="AK2213" s="134">
        <v>10.25</v>
      </c>
      <c r="AL2213" s="134">
        <v>7.25</v>
      </c>
      <c r="AM2213" s="134">
        <v>5</v>
      </c>
      <c r="AN2213" s="134">
        <v>2.8</v>
      </c>
      <c r="AO2213" s="134">
        <v>0.215</v>
      </c>
      <c r="AP2213" s="134"/>
      <c r="AQ2213" s="134"/>
      <c r="AR2213" s="134"/>
      <c r="AS2213" s="134"/>
      <c r="AT2213" s="133" t="s">
        <v>1761</v>
      </c>
      <c r="AU2213" s="133" t="s">
        <v>7075</v>
      </c>
      <c r="AV2213" s="133" t="s">
        <v>9597</v>
      </c>
      <c r="AW2213" s="133" t="s">
        <v>9628</v>
      </c>
    </row>
    <row r="2214" spans="1:49" x14ac:dyDescent="0.25">
      <c r="A2214" s="80" t="s">
        <v>1779</v>
      </c>
      <c r="B2214" s="80" t="s">
        <v>1796</v>
      </c>
      <c r="C2214" s="80" t="s">
        <v>10792</v>
      </c>
      <c r="D2214" s="80" t="s">
        <v>10793</v>
      </c>
      <c r="E2214" s="80" t="s">
        <v>1787</v>
      </c>
      <c r="F2214" s="80" t="s">
        <v>10794</v>
      </c>
      <c r="G2214" s="80" t="s">
        <v>9797</v>
      </c>
      <c r="H2214" s="80" t="s">
        <v>15591</v>
      </c>
      <c r="I2214" s="80" t="s">
        <v>9635</v>
      </c>
      <c r="K2214" s="80" t="s">
        <v>15593</v>
      </c>
      <c r="L2214" s="80" t="s">
        <v>15480</v>
      </c>
      <c r="M2214" s="80" t="s">
        <v>15581</v>
      </c>
      <c r="N2214" s="80" t="s">
        <v>15817</v>
      </c>
      <c r="O2214" s="80" t="s">
        <v>3843</v>
      </c>
      <c r="P2214" s="80" t="s">
        <v>1</v>
      </c>
      <c r="Q2214" s="80" t="s">
        <v>5374</v>
      </c>
      <c r="R2214" s="80" t="s">
        <v>15778</v>
      </c>
      <c r="S2214" s="80" t="s">
        <v>1769</v>
      </c>
      <c r="T2214" s="80" t="s">
        <v>1757</v>
      </c>
      <c r="U2214" s="110">
        <v>9.4499999999999993</v>
      </c>
      <c r="V2214" s="110">
        <v>56.7</v>
      </c>
      <c r="W2214" s="91">
        <v>3.5437500000000002</v>
      </c>
      <c r="X2214" s="91">
        <v>42.524999999999999</v>
      </c>
      <c r="Y2214" s="110" t="s">
        <v>7087</v>
      </c>
      <c r="Z2214" s="110" t="s">
        <v>1</v>
      </c>
      <c r="AB2214" s="133" t="s">
        <v>15779</v>
      </c>
      <c r="AC2214" s="133" t="s">
        <v>15780</v>
      </c>
      <c r="AD2214" s="133" t="s">
        <v>1760</v>
      </c>
      <c r="AE2214" s="79">
        <v>96</v>
      </c>
      <c r="AF2214" s="79" t="s">
        <v>15811</v>
      </c>
      <c r="AG2214" s="134">
        <v>0.375</v>
      </c>
      <c r="AH2214" s="134">
        <v>7.25</v>
      </c>
      <c r="AI2214" s="134">
        <v>11</v>
      </c>
      <c r="AJ2214" s="134">
        <v>0.28000000000000003</v>
      </c>
      <c r="AK2214" s="134">
        <v>11.25</v>
      </c>
      <c r="AL2214" s="134">
        <v>7.5</v>
      </c>
      <c r="AM2214" s="134">
        <v>5</v>
      </c>
      <c r="AN2214" s="134">
        <v>3.5</v>
      </c>
      <c r="AO2214" s="134">
        <v>0.24399999999999999</v>
      </c>
      <c r="AP2214" s="134"/>
      <c r="AQ2214" s="134"/>
      <c r="AR2214" s="134"/>
      <c r="AS2214" s="134"/>
      <c r="AT2214" s="133" t="s">
        <v>9556</v>
      </c>
      <c r="AU2214" s="133" t="s">
        <v>7075</v>
      </c>
      <c r="AV2214" s="133" t="s">
        <v>9597</v>
      </c>
      <c r="AW2214" s="133" t="s">
        <v>9628</v>
      </c>
    </row>
    <row r="2215" spans="1:49" x14ac:dyDescent="0.25">
      <c r="A2215" s="80" t="s">
        <v>1779</v>
      </c>
      <c r="B2215" s="80" t="s">
        <v>1796</v>
      </c>
      <c r="C2215" s="80" t="s">
        <v>10172</v>
      </c>
      <c r="D2215" s="80" t="s">
        <v>10173</v>
      </c>
      <c r="E2215" s="80" t="s">
        <v>1787</v>
      </c>
      <c r="F2215" s="80" t="s">
        <v>10174</v>
      </c>
      <c r="G2215" s="80" t="s">
        <v>9705</v>
      </c>
      <c r="H2215" s="80" t="s">
        <v>10175</v>
      </c>
      <c r="I2215" s="80" t="s">
        <v>9635</v>
      </c>
      <c r="K2215" s="80" t="s">
        <v>15593</v>
      </c>
      <c r="L2215" s="80" t="s">
        <v>15481</v>
      </c>
      <c r="M2215" s="80" t="s">
        <v>15582</v>
      </c>
      <c r="N2215" s="80" t="s">
        <v>15817</v>
      </c>
      <c r="O2215" s="80" t="s">
        <v>15739</v>
      </c>
      <c r="P2215" s="80" t="s">
        <v>1</v>
      </c>
      <c r="Q2215" s="80" t="s">
        <v>5374</v>
      </c>
      <c r="R2215" s="80" t="s">
        <v>15781</v>
      </c>
      <c r="S2215" s="80" t="s">
        <v>1759</v>
      </c>
      <c r="T2215" s="80" t="s">
        <v>1757</v>
      </c>
      <c r="U2215" s="110">
        <v>10</v>
      </c>
      <c r="V2215" s="110">
        <v>60</v>
      </c>
      <c r="W2215" s="91">
        <v>3.75</v>
      </c>
      <c r="X2215" s="91">
        <v>45</v>
      </c>
      <c r="Y2215" s="110" t="s">
        <v>7087</v>
      </c>
      <c r="Z2215" s="110" t="s">
        <v>1</v>
      </c>
      <c r="AB2215" s="133" t="s">
        <v>15782</v>
      </c>
      <c r="AC2215" s="133" t="s">
        <v>15783</v>
      </c>
      <c r="AD2215" s="133" t="s">
        <v>1757</v>
      </c>
      <c r="AE2215" s="79">
        <v>144</v>
      </c>
      <c r="AF2215" s="79" t="s">
        <v>12104</v>
      </c>
      <c r="AG2215" s="134">
        <v>0.25</v>
      </c>
      <c r="AH2215" s="134">
        <v>7</v>
      </c>
      <c r="AI2215" s="134">
        <v>8</v>
      </c>
      <c r="AJ2215" s="134">
        <v>0.216</v>
      </c>
      <c r="AK2215" s="134">
        <v>8.25</v>
      </c>
      <c r="AL2215" s="134">
        <v>7.25</v>
      </c>
      <c r="AM2215" s="134">
        <v>3.5</v>
      </c>
      <c r="AN2215" s="134">
        <v>2.7</v>
      </c>
      <c r="AO2215" s="134">
        <v>0.121</v>
      </c>
      <c r="AP2215" s="134"/>
      <c r="AQ2215" s="134"/>
      <c r="AR2215" s="134"/>
      <c r="AS2215" s="134"/>
      <c r="AT2215" s="133" t="s">
        <v>1775</v>
      </c>
      <c r="AU2215" s="133" t="s">
        <v>7070</v>
      </c>
      <c r="AV2215" s="133" t="s">
        <v>9597</v>
      </c>
      <c r="AW2215" s="133" t="s">
        <v>9628</v>
      </c>
    </row>
    <row r="2216" spans="1:49" x14ac:dyDescent="0.25">
      <c r="A2216" s="80" t="s">
        <v>1779</v>
      </c>
      <c r="B2216" s="80" t="s">
        <v>1784</v>
      </c>
      <c r="C2216" s="80" t="s">
        <v>9918</v>
      </c>
      <c r="D2216" s="80" t="s">
        <v>9919</v>
      </c>
      <c r="E2216" s="80" t="s">
        <v>1788</v>
      </c>
      <c r="F2216" s="80" t="s">
        <v>9920</v>
      </c>
      <c r="G2216" s="80" t="s">
        <v>9677</v>
      </c>
      <c r="H2216" s="80" t="s">
        <v>9921</v>
      </c>
      <c r="I2216" s="80" t="s">
        <v>5377</v>
      </c>
      <c r="K2216" s="80" t="s">
        <v>15593</v>
      </c>
      <c r="L2216" s="80" t="s">
        <v>15482</v>
      </c>
      <c r="M2216" s="80" t="s">
        <v>15583</v>
      </c>
      <c r="N2216" s="80" t="s">
        <v>15824</v>
      </c>
      <c r="O2216" s="80" t="s">
        <v>3523</v>
      </c>
      <c r="P2216" s="80" t="s">
        <v>1</v>
      </c>
      <c r="Q2216" s="80" t="s">
        <v>5374</v>
      </c>
      <c r="R2216" s="80" t="s">
        <v>15784</v>
      </c>
      <c r="S2216" s="80" t="s">
        <v>1760</v>
      </c>
      <c r="T2216" s="80" t="s">
        <v>1757</v>
      </c>
      <c r="U2216" s="110">
        <v>6.2</v>
      </c>
      <c r="V2216" s="110">
        <v>37.200000000000003</v>
      </c>
      <c r="W2216" s="91">
        <v>1.55</v>
      </c>
      <c r="X2216" s="91">
        <v>18.600000000000001</v>
      </c>
      <c r="Y2216" s="110" t="s">
        <v>7087</v>
      </c>
      <c r="Z2216" s="110" t="s">
        <v>1</v>
      </c>
      <c r="AB2216" s="133" t="s">
        <v>15785</v>
      </c>
      <c r="AC2216" s="133" t="s">
        <v>15785</v>
      </c>
      <c r="AD2216" s="133" t="s">
        <v>1759</v>
      </c>
      <c r="AE2216" s="79">
        <v>12</v>
      </c>
      <c r="AF2216" s="79" t="s">
        <v>11145</v>
      </c>
      <c r="AG2216" s="134">
        <v>0.75</v>
      </c>
      <c r="AH2216" s="134">
        <v>8.875</v>
      </c>
      <c r="AI2216" s="134">
        <v>8.875</v>
      </c>
      <c r="AJ2216" s="134">
        <v>0.22500000000000001</v>
      </c>
      <c r="AK2216" s="134">
        <v>9.2200000000000006</v>
      </c>
      <c r="AL2216" s="134">
        <v>7.97</v>
      </c>
      <c r="AM2216" s="134">
        <v>9.44</v>
      </c>
      <c r="AN2216" s="134">
        <v>3.1</v>
      </c>
      <c r="AO2216" s="134">
        <v>0.40100000000000002</v>
      </c>
      <c r="AP2216" s="134"/>
      <c r="AQ2216" s="134"/>
      <c r="AR2216" s="134"/>
      <c r="AS2216" s="134"/>
      <c r="AT2216" s="133" t="s">
        <v>1761</v>
      </c>
      <c r="AU2216" s="133" t="s">
        <v>7065</v>
      </c>
      <c r="AV2216" s="133" t="s">
        <v>9603</v>
      </c>
      <c r="AW2216" s="133" t="s">
        <v>9630</v>
      </c>
    </row>
    <row r="2217" spans="1:49" x14ac:dyDescent="0.25">
      <c r="A2217" s="80" t="s">
        <v>1779</v>
      </c>
      <c r="B2217" s="80" t="s">
        <v>1784</v>
      </c>
      <c r="C2217" s="80" t="s">
        <v>9780</v>
      </c>
      <c r="D2217" s="80" t="s">
        <v>9730</v>
      </c>
      <c r="E2217" s="80" t="s">
        <v>1788</v>
      </c>
      <c r="F2217" s="80" t="s">
        <v>9731</v>
      </c>
      <c r="G2217" s="80" t="s">
        <v>9668</v>
      </c>
      <c r="H2217" s="80" t="s">
        <v>9732</v>
      </c>
      <c r="I2217" s="80" t="s">
        <v>5377</v>
      </c>
      <c r="K2217" s="80" t="s">
        <v>15593</v>
      </c>
      <c r="L2217" s="80" t="s">
        <v>15483</v>
      </c>
      <c r="M2217" s="80" t="s">
        <v>15584</v>
      </c>
      <c r="N2217" s="80" t="s">
        <v>15824</v>
      </c>
      <c r="O2217" s="80" t="s">
        <v>3847</v>
      </c>
      <c r="P2217" s="80" t="s">
        <v>1</v>
      </c>
      <c r="Q2217" s="80" t="s">
        <v>5374</v>
      </c>
      <c r="R2217" s="80" t="s">
        <v>15786</v>
      </c>
      <c r="S2217" s="80" t="s">
        <v>1765</v>
      </c>
      <c r="T2217" s="80" t="s">
        <v>1757</v>
      </c>
      <c r="U2217" s="110">
        <v>6.2</v>
      </c>
      <c r="V2217" s="110">
        <v>37.200000000000003</v>
      </c>
      <c r="W2217" s="91">
        <v>1.55</v>
      </c>
      <c r="X2217" s="91">
        <v>18.600000000000001</v>
      </c>
      <c r="Y2217" s="110" t="s">
        <v>7087</v>
      </c>
      <c r="Z2217" s="110" t="s">
        <v>1</v>
      </c>
      <c r="AB2217" s="133" t="s">
        <v>15787</v>
      </c>
      <c r="AC2217" s="133" t="s">
        <v>15787</v>
      </c>
      <c r="AD2217" s="133" t="s">
        <v>1759</v>
      </c>
      <c r="AE2217" s="79">
        <v>12</v>
      </c>
      <c r="AF2217" s="79" t="s">
        <v>11113</v>
      </c>
      <c r="AG2217" s="134">
        <v>0.625</v>
      </c>
      <c r="AH2217" s="134">
        <v>6.5</v>
      </c>
      <c r="AI2217" s="134">
        <v>6.5</v>
      </c>
      <c r="AJ2217" s="134">
        <v>0.13900000000000001</v>
      </c>
      <c r="AK2217" s="134">
        <v>10.845000000000001</v>
      </c>
      <c r="AL2217" s="134">
        <v>6.8449999999999998</v>
      </c>
      <c r="AM2217" s="134">
        <v>6.8150000000000004</v>
      </c>
      <c r="AN2217" s="134">
        <v>1.9610000000000001</v>
      </c>
      <c r="AO2217" s="134">
        <v>0.29299999999999998</v>
      </c>
      <c r="AP2217" s="134"/>
      <c r="AQ2217" s="134"/>
      <c r="AR2217" s="134"/>
      <c r="AS2217" s="134"/>
      <c r="AT2217" s="133" t="s">
        <v>1761</v>
      </c>
      <c r="AU2217" s="133" t="s">
        <v>7077</v>
      </c>
      <c r="AV2217" s="133" t="s">
        <v>9601</v>
      </c>
      <c r="AW2217" s="133" t="s">
        <v>9630</v>
      </c>
    </row>
    <row r="2218" spans="1:49" x14ac:dyDescent="0.25">
      <c r="A2218" s="80" t="s">
        <v>1779</v>
      </c>
      <c r="B2218" s="80" t="s">
        <v>1797</v>
      </c>
      <c r="C2218" s="80" t="s">
        <v>9564</v>
      </c>
      <c r="D2218" s="80" t="s">
        <v>9742</v>
      </c>
      <c r="E2218" s="80" t="s">
        <v>1788</v>
      </c>
      <c r="F2218" s="80" t="s">
        <v>9743</v>
      </c>
      <c r="G2218" s="80" t="s">
        <v>9744</v>
      </c>
      <c r="H2218" s="80" t="s">
        <v>9732</v>
      </c>
      <c r="I2218" s="80" t="s">
        <v>5377</v>
      </c>
      <c r="K2218" s="80" t="s">
        <v>15593</v>
      </c>
      <c r="L2218" s="80" t="s">
        <v>15484</v>
      </c>
      <c r="M2218" s="80" t="s">
        <v>15585</v>
      </c>
      <c r="N2218" s="80" t="s">
        <v>15819</v>
      </c>
      <c r="O2218" s="80" t="s">
        <v>3537</v>
      </c>
      <c r="P2218" s="80" t="s">
        <v>1</v>
      </c>
      <c r="Q2218" s="80" t="s">
        <v>5374</v>
      </c>
      <c r="R2218" s="80" t="s">
        <v>15788</v>
      </c>
      <c r="S2218" s="80" t="s">
        <v>1765</v>
      </c>
      <c r="T2218" s="80" t="s">
        <v>1757</v>
      </c>
      <c r="U2218" s="110">
        <v>5.05</v>
      </c>
      <c r="V2218" s="110">
        <v>30.3</v>
      </c>
      <c r="W2218" s="91">
        <v>1.2625</v>
      </c>
      <c r="X2218" s="91">
        <v>15.15</v>
      </c>
      <c r="Y2218" s="110" t="s">
        <v>7087</v>
      </c>
      <c r="Z2218" s="110" t="s">
        <v>1</v>
      </c>
      <c r="AB2218" s="133" t="s">
        <v>15789</v>
      </c>
      <c r="AC2218" s="133" t="s">
        <v>15789</v>
      </c>
      <c r="AD2218" s="133" t="s">
        <v>1759</v>
      </c>
      <c r="AE2218" s="79">
        <v>12</v>
      </c>
      <c r="AF2218" s="79" t="s">
        <v>11127</v>
      </c>
      <c r="AG2218" s="134">
        <v>0.625</v>
      </c>
      <c r="AH2218" s="134">
        <v>5</v>
      </c>
      <c r="AI2218" s="134">
        <v>5</v>
      </c>
      <c r="AJ2218" s="134">
        <v>0.09</v>
      </c>
      <c r="AK2218" s="134">
        <v>10.125</v>
      </c>
      <c r="AL2218" s="134">
        <v>5.375</v>
      </c>
      <c r="AM2218" s="134">
        <v>5.5</v>
      </c>
      <c r="AN2218" s="134">
        <v>1.25</v>
      </c>
      <c r="AO2218" s="134">
        <v>0.17299999999999999</v>
      </c>
      <c r="AP2218" s="134"/>
      <c r="AQ2218" s="134"/>
      <c r="AR2218" s="134"/>
      <c r="AS2218" s="134"/>
      <c r="AT2218" s="133" t="s">
        <v>1768</v>
      </c>
      <c r="AU2218" s="133" t="s">
        <v>1760</v>
      </c>
      <c r="AV2218" s="133" t="s">
        <v>9601</v>
      </c>
      <c r="AW2218" s="133" t="s">
        <v>9630</v>
      </c>
    </row>
    <row r="2219" spans="1:49" x14ac:dyDescent="0.25">
      <c r="A2219" s="80" t="s">
        <v>1779</v>
      </c>
      <c r="B2219" s="80" t="s">
        <v>1790</v>
      </c>
      <c r="C2219" s="80" t="s">
        <v>9780</v>
      </c>
      <c r="D2219" s="80" t="s">
        <v>9730</v>
      </c>
      <c r="E2219" s="80" t="s">
        <v>1788</v>
      </c>
      <c r="F2219" s="80" t="s">
        <v>9731</v>
      </c>
      <c r="G2219" s="80" t="s">
        <v>9668</v>
      </c>
      <c r="H2219" s="80" t="s">
        <v>9732</v>
      </c>
      <c r="I2219" s="80" t="s">
        <v>5377</v>
      </c>
      <c r="K2219" s="80" t="s">
        <v>15593</v>
      </c>
      <c r="L2219" s="80" t="s">
        <v>15485</v>
      </c>
      <c r="M2219" s="80" t="s">
        <v>15586</v>
      </c>
      <c r="N2219" s="80" t="s">
        <v>3473</v>
      </c>
      <c r="O2219" s="80" t="s">
        <v>3734</v>
      </c>
      <c r="P2219" s="80" t="s">
        <v>1</v>
      </c>
      <c r="Q2219" s="80" t="s">
        <v>5374</v>
      </c>
      <c r="R2219" s="80" t="s">
        <v>15790</v>
      </c>
      <c r="S2219" s="80" t="s">
        <v>1765</v>
      </c>
      <c r="T2219" s="80" t="s">
        <v>1757</v>
      </c>
      <c r="U2219" s="110">
        <v>6.2</v>
      </c>
      <c r="V2219" s="110">
        <v>37.200000000000003</v>
      </c>
      <c r="W2219" s="91">
        <v>1.55</v>
      </c>
      <c r="X2219" s="91">
        <v>18.600000000000001</v>
      </c>
      <c r="Y2219" s="110" t="s">
        <v>7087</v>
      </c>
      <c r="Z2219" s="110" t="s">
        <v>1</v>
      </c>
      <c r="AB2219" s="133" t="s">
        <v>15791</v>
      </c>
      <c r="AC2219" s="133" t="s">
        <v>15791</v>
      </c>
      <c r="AD2219" s="133" t="s">
        <v>1759</v>
      </c>
      <c r="AE2219" s="79">
        <v>12</v>
      </c>
      <c r="AF2219" s="79" t="s">
        <v>11113</v>
      </c>
      <c r="AG2219" s="134">
        <v>0.625</v>
      </c>
      <c r="AH2219" s="134">
        <v>6.5</v>
      </c>
      <c r="AI2219" s="134">
        <v>6.5</v>
      </c>
      <c r="AJ2219" s="134">
        <v>0.13900000000000001</v>
      </c>
      <c r="AK2219" s="134">
        <v>10.845000000000001</v>
      </c>
      <c r="AL2219" s="134">
        <v>6.8449999999999998</v>
      </c>
      <c r="AM2219" s="134">
        <v>6.8150000000000004</v>
      </c>
      <c r="AN2219" s="134">
        <v>1.9610000000000001</v>
      </c>
      <c r="AO2219" s="134">
        <v>0.29299999999999998</v>
      </c>
      <c r="AP2219" s="134"/>
      <c r="AQ2219" s="134"/>
      <c r="AR2219" s="134"/>
      <c r="AS2219" s="134"/>
      <c r="AT2219" s="133" t="s">
        <v>1761</v>
      </c>
      <c r="AU2219" s="133" t="s">
        <v>7077</v>
      </c>
      <c r="AV2219" s="133" t="s">
        <v>9601</v>
      </c>
      <c r="AW2219" s="133" t="s">
        <v>9630</v>
      </c>
    </row>
    <row r="2220" spans="1:49" x14ac:dyDescent="0.25">
      <c r="A2220" s="80" t="s">
        <v>1779</v>
      </c>
      <c r="B2220" s="80" t="s">
        <v>1790</v>
      </c>
      <c r="C2220" s="80" t="s">
        <v>9780</v>
      </c>
      <c r="D2220" s="80" t="s">
        <v>9730</v>
      </c>
      <c r="E2220" s="80" t="s">
        <v>1788</v>
      </c>
      <c r="F2220" s="80" t="s">
        <v>9731</v>
      </c>
      <c r="G2220" s="80" t="s">
        <v>9668</v>
      </c>
      <c r="H2220" s="80" t="s">
        <v>9732</v>
      </c>
      <c r="I2220" s="80" t="s">
        <v>5377</v>
      </c>
      <c r="K2220" s="80" t="s">
        <v>15593</v>
      </c>
      <c r="L2220" s="80" t="s">
        <v>15486</v>
      </c>
      <c r="M2220" s="80" t="s">
        <v>15587</v>
      </c>
      <c r="N2220" s="80" t="s">
        <v>3473</v>
      </c>
      <c r="O2220" s="80" t="s">
        <v>3735</v>
      </c>
      <c r="P2220" s="80" t="s">
        <v>1</v>
      </c>
      <c r="Q2220" s="80" t="s">
        <v>5374</v>
      </c>
      <c r="R2220" s="80" t="s">
        <v>15792</v>
      </c>
      <c r="S2220" s="80" t="s">
        <v>1765</v>
      </c>
      <c r="T2220" s="80" t="s">
        <v>1757</v>
      </c>
      <c r="U2220" s="110">
        <v>6.2</v>
      </c>
      <c r="V2220" s="110">
        <v>37.200000000000003</v>
      </c>
      <c r="W2220" s="91">
        <v>1.55</v>
      </c>
      <c r="X2220" s="91">
        <v>18.600000000000001</v>
      </c>
      <c r="Y2220" s="110" t="s">
        <v>7087</v>
      </c>
      <c r="Z2220" s="110" t="s">
        <v>1</v>
      </c>
      <c r="AB2220" s="133" t="s">
        <v>15793</v>
      </c>
      <c r="AC2220" s="133" t="s">
        <v>15793</v>
      </c>
      <c r="AD2220" s="133" t="s">
        <v>1759</v>
      </c>
      <c r="AE2220" s="79">
        <v>12</v>
      </c>
      <c r="AF2220" s="79" t="s">
        <v>11113</v>
      </c>
      <c r="AG2220" s="134">
        <v>0.625</v>
      </c>
      <c r="AH2220" s="134">
        <v>6.5</v>
      </c>
      <c r="AI2220" s="134">
        <v>6.5</v>
      </c>
      <c r="AJ2220" s="134">
        <v>0.13900000000000001</v>
      </c>
      <c r="AK2220" s="134">
        <v>10.845000000000001</v>
      </c>
      <c r="AL2220" s="134">
        <v>6.8449999999999998</v>
      </c>
      <c r="AM2220" s="134">
        <v>6.8150000000000004</v>
      </c>
      <c r="AN2220" s="134">
        <v>1.9610000000000001</v>
      </c>
      <c r="AO2220" s="134">
        <v>0.29299999999999998</v>
      </c>
      <c r="AP2220" s="134"/>
      <c r="AQ2220" s="134"/>
      <c r="AR2220" s="134"/>
      <c r="AS2220" s="134"/>
      <c r="AT2220" s="133" t="s">
        <v>1761</v>
      </c>
      <c r="AU2220" s="133" t="s">
        <v>7077</v>
      </c>
      <c r="AV2220" s="133" t="s">
        <v>9601</v>
      </c>
      <c r="AW2220" s="133" t="s">
        <v>9630</v>
      </c>
    </row>
    <row r="2221" spans="1:49" x14ac:dyDescent="0.25">
      <c r="A2221" s="80" t="s">
        <v>1779</v>
      </c>
      <c r="B2221" s="80" t="s">
        <v>1790</v>
      </c>
      <c r="C2221" s="80" t="s">
        <v>9780</v>
      </c>
      <c r="D2221" s="80" t="s">
        <v>9730</v>
      </c>
      <c r="E2221" s="80" t="s">
        <v>1788</v>
      </c>
      <c r="F2221" s="80" t="s">
        <v>9731</v>
      </c>
      <c r="G2221" s="80" t="s">
        <v>9668</v>
      </c>
      <c r="H2221" s="80" t="s">
        <v>9732</v>
      </c>
      <c r="I2221" s="80" t="s">
        <v>5377</v>
      </c>
      <c r="K2221" s="80" t="s">
        <v>15593</v>
      </c>
      <c r="L2221" s="80" t="s">
        <v>15487</v>
      </c>
      <c r="M2221" s="80" t="s">
        <v>15588</v>
      </c>
      <c r="N2221" s="80" t="s">
        <v>3473</v>
      </c>
      <c r="O2221" s="80" t="s">
        <v>3736</v>
      </c>
      <c r="P2221" s="80" t="s">
        <v>1</v>
      </c>
      <c r="Q2221" s="80" t="s">
        <v>5374</v>
      </c>
      <c r="R2221" s="80" t="s">
        <v>15794</v>
      </c>
      <c r="S2221" s="80" t="s">
        <v>1765</v>
      </c>
      <c r="T2221" s="80" t="s">
        <v>1757</v>
      </c>
      <c r="U2221" s="110">
        <v>6.2</v>
      </c>
      <c r="V2221" s="110">
        <v>37.200000000000003</v>
      </c>
      <c r="W2221" s="91">
        <v>1.55</v>
      </c>
      <c r="X2221" s="91">
        <v>18.600000000000001</v>
      </c>
      <c r="Y2221" s="110" t="s">
        <v>7087</v>
      </c>
      <c r="Z2221" s="110" t="s">
        <v>1</v>
      </c>
      <c r="AB2221" s="133" t="s">
        <v>15795</v>
      </c>
      <c r="AC2221" s="133" t="s">
        <v>15795</v>
      </c>
      <c r="AD2221" s="133" t="s">
        <v>1759</v>
      </c>
      <c r="AE2221" s="79">
        <v>12</v>
      </c>
      <c r="AF2221" s="79" t="s">
        <v>11113</v>
      </c>
      <c r="AG2221" s="134">
        <v>0.625</v>
      </c>
      <c r="AH2221" s="134">
        <v>6.5</v>
      </c>
      <c r="AI2221" s="134">
        <v>6.5</v>
      </c>
      <c r="AJ2221" s="134">
        <v>0.13900000000000001</v>
      </c>
      <c r="AK2221" s="134">
        <v>10.845000000000001</v>
      </c>
      <c r="AL2221" s="134">
        <v>6.8449999999999998</v>
      </c>
      <c r="AM2221" s="134">
        <v>6.8150000000000004</v>
      </c>
      <c r="AN2221" s="134">
        <v>1.9610000000000001</v>
      </c>
      <c r="AO2221" s="134">
        <v>0.29299999999999998</v>
      </c>
      <c r="AP2221" s="134"/>
      <c r="AQ2221" s="134"/>
      <c r="AR2221" s="134"/>
      <c r="AS2221" s="134"/>
      <c r="AT2221" s="133" t="s">
        <v>1761</v>
      </c>
      <c r="AU2221" s="133" t="s">
        <v>7077</v>
      </c>
      <c r="AV2221" s="133" t="s">
        <v>9601</v>
      </c>
      <c r="AW2221" s="133" t="s">
        <v>9630</v>
      </c>
    </row>
    <row r="2222" spans="1:49" x14ac:dyDescent="0.25">
      <c r="A2222" s="80" t="s">
        <v>1779</v>
      </c>
      <c r="B2222" s="80" t="s">
        <v>1790</v>
      </c>
      <c r="C2222" s="80" t="s">
        <v>9780</v>
      </c>
      <c r="D2222" s="80" t="s">
        <v>9730</v>
      </c>
      <c r="E2222" s="80" t="s">
        <v>1788</v>
      </c>
      <c r="F2222" s="80" t="s">
        <v>9731</v>
      </c>
      <c r="G2222" s="80" t="s">
        <v>9668</v>
      </c>
      <c r="H2222" s="80" t="s">
        <v>9732</v>
      </c>
      <c r="I2222" s="80" t="s">
        <v>5377</v>
      </c>
      <c r="K2222" s="80" t="s">
        <v>15593</v>
      </c>
      <c r="L2222" s="80" t="s">
        <v>15488</v>
      </c>
      <c r="M2222" s="80" t="s">
        <v>15589</v>
      </c>
      <c r="N2222" s="80" t="s">
        <v>3473</v>
      </c>
      <c r="O2222" s="80" t="s">
        <v>3718</v>
      </c>
      <c r="P2222" s="80" t="s">
        <v>1</v>
      </c>
      <c r="Q2222" s="80" t="s">
        <v>5374</v>
      </c>
      <c r="R2222" s="80" t="s">
        <v>15796</v>
      </c>
      <c r="S2222" s="80" t="s">
        <v>1765</v>
      </c>
      <c r="T2222" s="80" t="s">
        <v>1757</v>
      </c>
      <c r="U2222" s="110">
        <v>6.2</v>
      </c>
      <c r="V2222" s="110">
        <v>37.200000000000003</v>
      </c>
      <c r="W2222" s="91">
        <v>1.55</v>
      </c>
      <c r="X2222" s="91">
        <v>18.600000000000001</v>
      </c>
      <c r="Y2222" s="110" t="s">
        <v>7087</v>
      </c>
      <c r="Z2222" s="110" t="s">
        <v>1</v>
      </c>
      <c r="AB2222" s="133" t="s">
        <v>15797</v>
      </c>
      <c r="AC2222" s="133" t="s">
        <v>15797</v>
      </c>
      <c r="AD2222" s="133" t="s">
        <v>1759</v>
      </c>
      <c r="AE2222" s="79">
        <v>12</v>
      </c>
      <c r="AF2222" s="79" t="s">
        <v>11113</v>
      </c>
      <c r="AG2222" s="134">
        <v>0.625</v>
      </c>
      <c r="AH2222" s="134">
        <v>6.5</v>
      </c>
      <c r="AI2222" s="134">
        <v>6.5</v>
      </c>
      <c r="AJ2222" s="134">
        <v>0.13900000000000001</v>
      </c>
      <c r="AK2222" s="134">
        <v>10.845000000000001</v>
      </c>
      <c r="AL2222" s="134">
        <v>6.8449999999999998</v>
      </c>
      <c r="AM2222" s="134">
        <v>6.8150000000000004</v>
      </c>
      <c r="AN2222" s="134">
        <v>1.9610000000000001</v>
      </c>
      <c r="AO2222" s="134">
        <v>0.29299999999999998</v>
      </c>
      <c r="AP2222" s="134"/>
      <c r="AQ2222" s="134"/>
      <c r="AR2222" s="134"/>
      <c r="AS2222" s="134"/>
      <c r="AT2222" s="133" t="s">
        <v>1761</v>
      </c>
      <c r="AU2222" s="133" t="s">
        <v>7077</v>
      </c>
      <c r="AV2222" s="133" t="s">
        <v>9601</v>
      </c>
      <c r="AW2222" s="133" t="s">
        <v>9630</v>
      </c>
    </row>
    <row r="2223" spans="1:49" x14ac:dyDescent="0.25">
      <c r="A2223" s="80" t="s">
        <v>1779</v>
      </c>
      <c r="B2223" s="80" t="s">
        <v>1817</v>
      </c>
      <c r="C2223" s="80" t="s">
        <v>10815</v>
      </c>
      <c r="D2223" s="80" t="s">
        <v>10816</v>
      </c>
      <c r="E2223" s="80" t="s">
        <v>1818</v>
      </c>
      <c r="F2223" s="80" t="s">
        <v>10817</v>
      </c>
      <c r="G2223" s="80" t="s">
        <v>9729</v>
      </c>
      <c r="H2223" s="80" t="s">
        <v>10818</v>
      </c>
      <c r="I2223" s="80" t="s">
        <v>1817</v>
      </c>
      <c r="K2223" s="80" t="s">
        <v>12946</v>
      </c>
      <c r="L2223" s="80" t="s">
        <v>1481</v>
      </c>
      <c r="M2223" s="80" t="s">
        <v>3286</v>
      </c>
      <c r="N2223" s="80" t="s">
        <v>3493</v>
      </c>
      <c r="O2223" s="80" t="s">
        <v>4014</v>
      </c>
      <c r="P2223" s="80" t="s">
        <v>5236</v>
      </c>
      <c r="Q2223" s="80" t="s">
        <v>1817</v>
      </c>
      <c r="R2223" s="80" t="s">
        <v>6893</v>
      </c>
      <c r="S2223" s="80" t="s">
        <v>1760</v>
      </c>
      <c r="T2223" s="80" t="s">
        <v>1757</v>
      </c>
      <c r="U2223" s="110">
        <v>8.8000000000000007</v>
      </c>
      <c r="V2223" s="110">
        <v>52.8</v>
      </c>
      <c r="W2223" s="91">
        <v>3.3</v>
      </c>
      <c r="X2223" s="91">
        <v>39.6</v>
      </c>
      <c r="Y2223" s="110" t="s">
        <v>7087</v>
      </c>
      <c r="Z2223" s="110" t="s">
        <v>1</v>
      </c>
      <c r="AB2223" s="133" t="s">
        <v>8603</v>
      </c>
      <c r="AC2223" s="133" t="s">
        <v>9530</v>
      </c>
      <c r="AD2223" s="133" t="s">
        <v>1759</v>
      </c>
      <c r="AE2223" s="79">
        <v>12</v>
      </c>
      <c r="AF2223" s="79" t="s">
        <v>11150</v>
      </c>
      <c r="AG2223" s="134">
        <v>3.625</v>
      </c>
      <c r="AH2223" s="134">
        <v>3.625</v>
      </c>
      <c r="AI2223" s="134">
        <v>7.5</v>
      </c>
      <c r="AJ2223" s="134">
        <v>0.24399999999999999</v>
      </c>
      <c r="AK2223" s="134">
        <v>15.574999999999999</v>
      </c>
      <c r="AL2223" s="134">
        <v>11.7</v>
      </c>
      <c r="AM2223" s="134">
        <v>8.5250000000000004</v>
      </c>
      <c r="AN2223" s="134">
        <v>3.8279999999999998</v>
      </c>
      <c r="AO2223" s="134">
        <v>0.89900000000000002</v>
      </c>
      <c r="AP2223" s="134">
        <v>3.5</v>
      </c>
      <c r="AQ2223" s="134">
        <v>3.5</v>
      </c>
      <c r="AR2223" s="134">
        <v>5</v>
      </c>
      <c r="AS2223" s="134">
        <v>2.5000000000000001E-2</v>
      </c>
      <c r="AT2223" s="133" t="s">
        <v>1767</v>
      </c>
      <c r="AU2223" s="133" t="s">
        <v>7065</v>
      </c>
      <c r="AV2223" s="133" t="s">
        <v>9598</v>
      </c>
      <c r="AW2223" s="133" t="s">
        <v>9633</v>
      </c>
    </row>
    <row r="2224" spans="1:49" x14ac:dyDescent="0.25">
      <c r="A2224" s="80" t="s">
        <v>1779</v>
      </c>
      <c r="B2224" s="80" t="s">
        <v>1817</v>
      </c>
      <c r="C2224" s="80" t="s">
        <v>10815</v>
      </c>
      <c r="D2224" s="80" t="s">
        <v>10816</v>
      </c>
      <c r="E2224" s="80" t="s">
        <v>1818</v>
      </c>
      <c r="F2224" s="80" t="s">
        <v>10817</v>
      </c>
      <c r="G2224" s="80" t="s">
        <v>9729</v>
      </c>
      <c r="H2224" s="80" t="s">
        <v>10818</v>
      </c>
      <c r="I2224" s="80" t="s">
        <v>1817</v>
      </c>
      <c r="K2224" s="80" t="s">
        <v>12946</v>
      </c>
      <c r="L2224" s="80" t="s">
        <v>1485</v>
      </c>
      <c r="M2224" s="80" t="s">
        <v>3288</v>
      </c>
      <c r="N2224" s="80" t="s">
        <v>3495</v>
      </c>
      <c r="O2224" s="80" t="s">
        <v>4014</v>
      </c>
      <c r="P2224" s="80" t="s">
        <v>5237</v>
      </c>
      <c r="Q2224" s="80" t="s">
        <v>1817</v>
      </c>
      <c r="R2224" s="80" t="s">
        <v>6895</v>
      </c>
      <c r="S2224" s="80" t="s">
        <v>1760</v>
      </c>
      <c r="T2224" s="80" t="s">
        <v>1757</v>
      </c>
      <c r="U2224" s="110">
        <v>8.8000000000000007</v>
      </c>
      <c r="V2224" s="110">
        <v>52.8</v>
      </c>
      <c r="W2224" s="91">
        <v>3.3</v>
      </c>
      <c r="X2224" s="91">
        <v>39.6</v>
      </c>
      <c r="Y2224" s="110" t="s">
        <v>7087</v>
      </c>
      <c r="Z2224" s="110" t="s">
        <v>1</v>
      </c>
      <c r="AB2224" s="133" t="s">
        <v>8605</v>
      </c>
      <c r="AC2224" s="133" t="s">
        <v>9531</v>
      </c>
      <c r="AD2224" s="133" t="s">
        <v>1759</v>
      </c>
      <c r="AE2224" s="79">
        <v>12</v>
      </c>
      <c r="AF2224" s="79" t="s">
        <v>11150</v>
      </c>
      <c r="AG2224" s="134">
        <v>3.625</v>
      </c>
      <c r="AH2224" s="134">
        <v>3.625</v>
      </c>
      <c r="AI2224" s="134">
        <v>7.5</v>
      </c>
      <c r="AJ2224" s="134">
        <v>0.24399999999999999</v>
      </c>
      <c r="AK2224" s="134">
        <v>15.574999999999999</v>
      </c>
      <c r="AL2224" s="134">
        <v>11.7</v>
      </c>
      <c r="AM2224" s="134">
        <v>8.5250000000000004</v>
      </c>
      <c r="AN2224" s="134">
        <v>3.8279999999999998</v>
      </c>
      <c r="AO2224" s="134">
        <v>0.89900000000000002</v>
      </c>
      <c r="AP2224" s="134">
        <v>3.5</v>
      </c>
      <c r="AQ2224" s="134">
        <v>3.5</v>
      </c>
      <c r="AR2224" s="134">
        <v>5</v>
      </c>
      <c r="AS2224" s="134">
        <v>2.5000000000000001E-2</v>
      </c>
      <c r="AT2224" s="133" t="s">
        <v>1767</v>
      </c>
      <c r="AU2224" s="133" t="s">
        <v>7065</v>
      </c>
      <c r="AV2224" s="133" t="s">
        <v>9598</v>
      </c>
      <c r="AW2224" s="133" t="s">
        <v>9633</v>
      </c>
    </row>
    <row r="2225" spans="1:49" x14ac:dyDescent="0.25">
      <c r="A2225" s="80" t="s">
        <v>1779</v>
      </c>
      <c r="B2225" s="80" t="s">
        <v>1817</v>
      </c>
      <c r="C2225" s="80" t="s">
        <v>10815</v>
      </c>
      <c r="D2225" s="80" t="s">
        <v>10816</v>
      </c>
      <c r="E2225" s="80" t="s">
        <v>1818</v>
      </c>
      <c r="F2225" s="80" t="s">
        <v>10817</v>
      </c>
      <c r="G2225" s="80" t="s">
        <v>9729</v>
      </c>
      <c r="H2225" s="80" t="s">
        <v>10818</v>
      </c>
      <c r="I2225" s="80" t="s">
        <v>1817</v>
      </c>
      <c r="K2225" s="80" t="s">
        <v>12946</v>
      </c>
      <c r="L2225" s="80" t="s">
        <v>1437</v>
      </c>
      <c r="M2225" s="80" t="s">
        <v>3289</v>
      </c>
      <c r="N2225" s="80" t="s">
        <v>3494</v>
      </c>
      <c r="O2225" s="80" t="s">
        <v>4014</v>
      </c>
      <c r="P2225" s="80" t="s">
        <v>5238</v>
      </c>
      <c r="Q2225" s="80" t="s">
        <v>1817</v>
      </c>
      <c r="R2225" s="80" t="s">
        <v>6896</v>
      </c>
      <c r="S2225" s="80" t="s">
        <v>1760</v>
      </c>
      <c r="T2225" s="80" t="s">
        <v>1757</v>
      </c>
      <c r="U2225" s="110">
        <v>8.8000000000000007</v>
      </c>
      <c r="V2225" s="110">
        <v>52.8</v>
      </c>
      <c r="W2225" s="91">
        <v>3.3</v>
      </c>
      <c r="X2225" s="91">
        <v>39.6</v>
      </c>
      <c r="Y2225" s="110" t="s">
        <v>7087</v>
      </c>
      <c r="Z2225" s="110" t="s">
        <v>1</v>
      </c>
      <c r="AB2225" s="133" t="s">
        <v>8606</v>
      </c>
      <c r="AC2225" s="133" t="s">
        <v>9532</v>
      </c>
      <c r="AD2225" s="133" t="s">
        <v>1759</v>
      </c>
      <c r="AE2225" s="79">
        <v>12</v>
      </c>
      <c r="AF2225" s="79" t="s">
        <v>11150</v>
      </c>
      <c r="AG2225" s="134">
        <v>3.625</v>
      </c>
      <c r="AH2225" s="134">
        <v>3.625</v>
      </c>
      <c r="AI2225" s="134">
        <v>7.5</v>
      </c>
      <c r="AJ2225" s="134">
        <v>0.24399999999999999</v>
      </c>
      <c r="AK2225" s="134">
        <v>15.574999999999999</v>
      </c>
      <c r="AL2225" s="134">
        <v>11.7</v>
      </c>
      <c r="AM2225" s="134">
        <v>8.5250000000000004</v>
      </c>
      <c r="AN2225" s="134">
        <v>3.8279999999999998</v>
      </c>
      <c r="AO2225" s="134">
        <v>0.89900000000000002</v>
      </c>
      <c r="AP2225" s="134">
        <v>3.5</v>
      </c>
      <c r="AQ2225" s="134">
        <v>3.5</v>
      </c>
      <c r="AR2225" s="134">
        <v>5</v>
      </c>
      <c r="AS2225" s="134">
        <v>2.5000000000000001E-2</v>
      </c>
      <c r="AT2225" s="133" t="s">
        <v>1767</v>
      </c>
      <c r="AU2225" s="133" t="s">
        <v>7065</v>
      </c>
      <c r="AV2225" s="133" t="s">
        <v>9598</v>
      </c>
      <c r="AW2225" s="133" t="s">
        <v>9633</v>
      </c>
    </row>
    <row r="2226" spans="1:49" x14ac:dyDescent="0.25">
      <c r="A2226" s="80" t="s">
        <v>1779</v>
      </c>
      <c r="B2226" s="80" t="s">
        <v>1817</v>
      </c>
      <c r="C2226" s="80" t="s">
        <v>10815</v>
      </c>
      <c r="D2226" s="80" t="s">
        <v>10816</v>
      </c>
      <c r="E2226" s="80" t="s">
        <v>1818</v>
      </c>
      <c r="F2226" s="80" t="s">
        <v>10817</v>
      </c>
      <c r="G2226" s="80" t="s">
        <v>9729</v>
      </c>
      <c r="H2226" s="80" t="s">
        <v>10818</v>
      </c>
      <c r="I2226" s="80" t="s">
        <v>1817</v>
      </c>
      <c r="K2226" s="80" t="s">
        <v>12946</v>
      </c>
      <c r="L2226" s="80" t="s">
        <v>1438</v>
      </c>
      <c r="M2226" s="80" t="s">
        <v>3291</v>
      </c>
      <c r="N2226" s="80" t="s">
        <v>3497</v>
      </c>
      <c r="O2226" s="80" t="s">
        <v>4014</v>
      </c>
      <c r="P2226" s="80" t="s">
        <v>5239</v>
      </c>
      <c r="Q2226" s="80" t="s">
        <v>1817</v>
      </c>
      <c r="R2226" s="80" t="s">
        <v>6898</v>
      </c>
      <c r="S2226" s="80" t="s">
        <v>1760</v>
      </c>
      <c r="T2226" s="80" t="s">
        <v>1757</v>
      </c>
      <c r="U2226" s="110">
        <v>8.8000000000000007</v>
      </c>
      <c r="V2226" s="110">
        <v>52.8</v>
      </c>
      <c r="W2226" s="91">
        <v>3.3</v>
      </c>
      <c r="X2226" s="91">
        <v>39.6</v>
      </c>
      <c r="Y2226" s="110" t="s">
        <v>7087</v>
      </c>
      <c r="Z2226" s="110" t="s">
        <v>1</v>
      </c>
      <c r="AB2226" s="133" t="s">
        <v>8608</v>
      </c>
      <c r="AC2226" s="133" t="s">
        <v>9533</v>
      </c>
      <c r="AD2226" s="133" t="s">
        <v>1759</v>
      </c>
      <c r="AE2226" s="79">
        <v>12</v>
      </c>
      <c r="AF2226" s="79" t="s">
        <v>11150</v>
      </c>
      <c r="AG2226" s="134">
        <v>3.625</v>
      </c>
      <c r="AH2226" s="134">
        <v>3.625</v>
      </c>
      <c r="AI2226" s="134">
        <v>7.5</v>
      </c>
      <c r="AJ2226" s="134">
        <v>0.24399999999999999</v>
      </c>
      <c r="AK2226" s="134">
        <v>15.574999999999999</v>
      </c>
      <c r="AL2226" s="134">
        <v>11.7</v>
      </c>
      <c r="AM2226" s="134">
        <v>8.5250000000000004</v>
      </c>
      <c r="AN2226" s="134">
        <v>3.8279999999999998</v>
      </c>
      <c r="AO2226" s="134">
        <v>0.89900000000000002</v>
      </c>
      <c r="AP2226" s="134">
        <v>3.5</v>
      </c>
      <c r="AQ2226" s="134">
        <v>3.5</v>
      </c>
      <c r="AR2226" s="134">
        <v>5</v>
      </c>
      <c r="AS2226" s="134">
        <v>2.5000000000000001E-2</v>
      </c>
      <c r="AT2226" s="133" t="s">
        <v>1767</v>
      </c>
      <c r="AU2226" s="133" t="s">
        <v>7065</v>
      </c>
      <c r="AV2226" s="133" t="s">
        <v>9598</v>
      </c>
      <c r="AW2226" s="133" t="s">
        <v>9633</v>
      </c>
    </row>
    <row r="2227" spans="1:49" x14ac:dyDescent="0.25">
      <c r="A2227" s="80" t="s">
        <v>1779</v>
      </c>
      <c r="B2227" s="80" t="s">
        <v>1817</v>
      </c>
      <c r="C2227" s="80" t="s">
        <v>10815</v>
      </c>
      <c r="D2227" s="80" t="s">
        <v>10816</v>
      </c>
      <c r="E2227" s="80" t="s">
        <v>1818</v>
      </c>
      <c r="F2227" s="80" t="s">
        <v>10817</v>
      </c>
      <c r="G2227" s="80" t="s">
        <v>9729</v>
      </c>
      <c r="H2227" s="80" t="s">
        <v>10818</v>
      </c>
      <c r="I2227" s="80" t="s">
        <v>1817</v>
      </c>
      <c r="K2227" s="80" t="s">
        <v>12946</v>
      </c>
      <c r="L2227" s="80" t="s">
        <v>1439</v>
      </c>
      <c r="M2227" s="80" t="s">
        <v>3293</v>
      </c>
      <c r="N2227" s="80" t="s">
        <v>3496</v>
      </c>
      <c r="O2227" s="80" t="s">
        <v>4014</v>
      </c>
      <c r="P2227" s="80" t="s">
        <v>5240</v>
      </c>
      <c r="Q2227" s="80" t="s">
        <v>1817</v>
      </c>
      <c r="R2227" s="80" t="s">
        <v>6900</v>
      </c>
      <c r="S2227" s="80" t="s">
        <v>1760</v>
      </c>
      <c r="T2227" s="80" t="s">
        <v>1757</v>
      </c>
      <c r="U2227" s="110">
        <v>8.8000000000000007</v>
      </c>
      <c r="V2227" s="110">
        <v>52.8</v>
      </c>
      <c r="W2227" s="91">
        <v>3.3</v>
      </c>
      <c r="X2227" s="91">
        <v>39.6</v>
      </c>
      <c r="Y2227" s="110" t="s">
        <v>7087</v>
      </c>
      <c r="Z2227" s="110" t="s">
        <v>1</v>
      </c>
      <c r="AB2227" s="133" t="s">
        <v>8610</v>
      </c>
      <c r="AC2227" s="133" t="s">
        <v>9534</v>
      </c>
      <c r="AD2227" s="133" t="s">
        <v>1759</v>
      </c>
      <c r="AE2227" s="79">
        <v>12</v>
      </c>
      <c r="AF2227" s="79" t="s">
        <v>11150</v>
      </c>
      <c r="AG2227" s="134">
        <v>3.625</v>
      </c>
      <c r="AH2227" s="134">
        <v>3.625</v>
      </c>
      <c r="AI2227" s="134">
        <v>7.5</v>
      </c>
      <c r="AJ2227" s="134">
        <v>0.24399999999999999</v>
      </c>
      <c r="AK2227" s="134">
        <v>15.574999999999999</v>
      </c>
      <c r="AL2227" s="134">
        <v>11.7</v>
      </c>
      <c r="AM2227" s="134">
        <v>8.5250000000000004</v>
      </c>
      <c r="AN2227" s="134">
        <v>3.8279999999999998</v>
      </c>
      <c r="AO2227" s="134">
        <v>0.89900000000000002</v>
      </c>
      <c r="AP2227" s="134">
        <v>3.5</v>
      </c>
      <c r="AQ2227" s="134">
        <v>3.5</v>
      </c>
      <c r="AR2227" s="134">
        <v>5</v>
      </c>
      <c r="AS2227" s="134">
        <v>2.5000000000000001E-2</v>
      </c>
      <c r="AT2227" s="133" t="s">
        <v>1767</v>
      </c>
      <c r="AU2227" s="133" t="s">
        <v>7065</v>
      </c>
      <c r="AV2227" s="133" t="s">
        <v>9598</v>
      </c>
      <c r="AW2227" s="133" t="s">
        <v>9633</v>
      </c>
    </row>
    <row r="2228" spans="1:49" x14ac:dyDescent="0.25">
      <c r="A2228" s="80" t="s">
        <v>1779</v>
      </c>
      <c r="B2228" s="80" t="s">
        <v>1817</v>
      </c>
      <c r="C2228" s="80" t="s">
        <v>10815</v>
      </c>
      <c r="D2228" s="80" t="s">
        <v>10816</v>
      </c>
      <c r="E2228" s="80" t="s">
        <v>1818</v>
      </c>
      <c r="F2228" s="80" t="s">
        <v>10817</v>
      </c>
      <c r="G2228" s="80" t="s">
        <v>9729</v>
      </c>
      <c r="H2228" s="80" t="s">
        <v>10818</v>
      </c>
      <c r="I2228" s="80" t="s">
        <v>1817</v>
      </c>
      <c r="K2228" s="80" t="s">
        <v>12946</v>
      </c>
      <c r="L2228" s="80" t="s">
        <v>1577</v>
      </c>
      <c r="M2228" s="80" t="s">
        <v>3295</v>
      </c>
      <c r="N2228" s="80" t="s">
        <v>3501</v>
      </c>
      <c r="O2228" s="80" t="s">
        <v>4014</v>
      </c>
      <c r="P2228" s="80" t="s">
        <v>5241</v>
      </c>
      <c r="Q2228" s="80" t="s">
        <v>1817</v>
      </c>
      <c r="R2228" s="80" t="s">
        <v>6904</v>
      </c>
      <c r="S2228" s="80" t="s">
        <v>1760</v>
      </c>
      <c r="T2228" s="80" t="s">
        <v>1757</v>
      </c>
      <c r="U2228" s="110">
        <v>8.8000000000000007</v>
      </c>
      <c r="V2228" s="110">
        <v>52.8</v>
      </c>
      <c r="W2228" s="91">
        <v>3.3</v>
      </c>
      <c r="X2228" s="91">
        <v>39.6</v>
      </c>
      <c r="Y2228" s="110" t="s">
        <v>7087</v>
      </c>
      <c r="Z2228" s="110" t="s">
        <v>1</v>
      </c>
      <c r="AB2228" s="133" t="s">
        <v>8614</v>
      </c>
      <c r="AC2228" s="133" t="s">
        <v>9535</v>
      </c>
      <c r="AD2228" s="133" t="s">
        <v>1759</v>
      </c>
      <c r="AE2228" s="79">
        <v>12</v>
      </c>
      <c r="AF2228" s="79" t="s">
        <v>11150</v>
      </c>
      <c r="AG2228" s="134">
        <v>3.625</v>
      </c>
      <c r="AH2228" s="134">
        <v>3.625</v>
      </c>
      <c r="AI2228" s="134">
        <v>7.5</v>
      </c>
      <c r="AJ2228" s="134">
        <v>0.24399999999999999</v>
      </c>
      <c r="AK2228" s="134">
        <v>15.574999999999999</v>
      </c>
      <c r="AL2228" s="134">
        <v>11.7</v>
      </c>
      <c r="AM2228" s="134">
        <v>8.5250000000000004</v>
      </c>
      <c r="AN2228" s="134">
        <v>3.8279999999999998</v>
      </c>
      <c r="AO2228" s="134">
        <v>0.89900000000000002</v>
      </c>
      <c r="AP2228" s="134">
        <v>3.5</v>
      </c>
      <c r="AQ2228" s="134">
        <v>3.5</v>
      </c>
      <c r="AR2228" s="134">
        <v>5</v>
      </c>
      <c r="AS2228" s="134">
        <v>2.5000000000000001E-2</v>
      </c>
      <c r="AT2228" s="133" t="s">
        <v>1767</v>
      </c>
      <c r="AU2228" s="133" t="s">
        <v>7065</v>
      </c>
      <c r="AV2228" s="133" t="s">
        <v>9598</v>
      </c>
      <c r="AW2228" s="133" t="s">
        <v>9633</v>
      </c>
    </row>
    <row r="2229" spans="1:49" x14ac:dyDescent="0.25">
      <c r="A2229" s="80" t="s">
        <v>1779</v>
      </c>
      <c r="B2229" s="80" t="s">
        <v>1817</v>
      </c>
      <c r="C2229" s="80" t="s">
        <v>10832</v>
      </c>
      <c r="D2229" s="80" t="s">
        <v>10833</v>
      </c>
      <c r="E2229" s="80" t="s">
        <v>1818</v>
      </c>
      <c r="F2229" s="80" t="s">
        <v>10834</v>
      </c>
      <c r="G2229" s="80" t="s">
        <v>9744</v>
      </c>
      <c r="H2229" s="80" t="s">
        <v>9732</v>
      </c>
      <c r="I2229" s="80" t="s">
        <v>1817</v>
      </c>
      <c r="K2229" s="80" t="s">
        <v>12946</v>
      </c>
      <c r="L2229" s="80" t="s">
        <v>1537</v>
      </c>
      <c r="M2229" s="80" t="s">
        <v>13828</v>
      </c>
      <c r="N2229" s="80" t="s">
        <v>3483</v>
      </c>
      <c r="O2229" s="80" t="s">
        <v>3537</v>
      </c>
      <c r="P2229" s="80" t="s">
        <v>5315</v>
      </c>
      <c r="Q2229" s="80" t="s">
        <v>1817</v>
      </c>
      <c r="R2229" s="80" t="s">
        <v>6981</v>
      </c>
      <c r="S2229" s="80" t="s">
        <v>1765</v>
      </c>
      <c r="T2229" s="80" t="s">
        <v>1757</v>
      </c>
      <c r="U2229" s="110">
        <v>5.4</v>
      </c>
      <c r="V2229" s="110">
        <v>32.4</v>
      </c>
      <c r="W2229" s="91">
        <v>1.35</v>
      </c>
      <c r="X2229" s="91">
        <v>16.2</v>
      </c>
      <c r="Y2229" s="110" t="s">
        <v>7087</v>
      </c>
      <c r="Z2229" s="110" t="s">
        <v>1</v>
      </c>
      <c r="AB2229" s="133" t="s">
        <v>8691</v>
      </c>
      <c r="AC2229" s="133" t="s">
        <v>8691</v>
      </c>
      <c r="AD2229" s="133" t="s">
        <v>1759</v>
      </c>
      <c r="AE2229" s="79">
        <v>12</v>
      </c>
      <c r="AF2229" s="79" t="s">
        <v>11127</v>
      </c>
      <c r="AG2229" s="134">
        <v>0.625</v>
      </c>
      <c r="AH2229" s="134">
        <v>5</v>
      </c>
      <c r="AI2229" s="134">
        <v>5</v>
      </c>
      <c r="AJ2229" s="134">
        <v>0.09</v>
      </c>
      <c r="AK2229" s="134">
        <v>10.125</v>
      </c>
      <c r="AL2229" s="134">
        <v>5.375</v>
      </c>
      <c r="AM2229" s="134">
        <v>5.5</v>
      </c>
      <c r="AN2229" s="134">
        <v>1.25</v>
      </c>
      <c r="AO2229" s="134">
        <v>0.17299999999999999</v>
      </c>
      <c r="AP2229" s="134">
        <v>5.5E-2</v>
      </c>
      <c r="AQ2229" s="134">
        <v>10</v>
      </c>
      <c r="AR2229" s="134">
        <v>10</v>
      </c>
      <c r="AS2229" s="134">
        <v>6.0000000000000001E-3</v>
      </c>
      <c r="AT2229" s="133" t="s">
        <v>1768</v>
      </c>
      <c r="AU2229" s="133" t="s">
        <v>1760</v>
      </c>
      <c r="AV2229" s="133" t="s">
        <v>9601</v>
      </c>
      <c r="AW2229" s="133" t="s">
        <v>9630</v>
      </c>
    </row>
    <row r="2230" spans="1:49" x14ac:dyDescent="0.25">
      <c r="A2230" s="80" t="s">
        <v>1779</v>
      </c>
      <c r="B2230" s="80" t="s">
        <v>1817</v>
      </c>
      <c r="C2230" s="80" t="s">
        <v>10815</v>
      </c>
      <c r="D2230" s="80" t="s">
        <v>10816</v>
      </c>
      <c r="E2230" s="80" t="s">
        <v>1818</v>
      </c>
      <c r="F2230" s="80" t="s">
        <v>10817</v>
      </c>
      <c r="G2230" s="80" t="s">
        <v>9729</v>
      </c>
      <c r="H2230" s="80" t="s">
        <v>10818</v>
      </c>
      <c r="I2230" s="80" t="s">
        <v>1817</v>
      </c>
      <c r="K2230" s="80" t="s">
        <v>12946</v>
      </c>
      <c r="L2230" s="80" t="s">
        <v>1492</v>
      </c>
      <c r="M2230" s="80" t="s">
        <v>3297</v>
      </c>
      <c r="N2230" s="80" t="s">
        <v>3498</v>
      </c>
      <c r="O2230" s="80" t="s">
        <v>4014</v>
      </c>
      <c r="P2230" s="80" t="s">
        <v>5243</v>
      </c>
      <c r="Q2230" s="80" t="s">
        <v>1817</v>
      </c>
      <c r="R2230" s="80" t="s">
        <v>6909</v>
      </c>
      <c r="S2230" s="80" t="s">
        <v>1760</v>
      </c>
      <c r="T2230" s="80" t="s">
        <v>1757</v>
      </c>
      <c r="U2230" s="110">
        <v>8.8000000000000007</v>
      </c>
      <c r="V2230" s="110">
        <v>52.8</v>
      </c>
      <c r="W2230" s="91">
        <v>3.3</v>
      </c>
      <c r="X2230" s="91">
        <v>39.6</v>
      </c>
      <c r="Y2230" s="110" t="s">
        <v>7087</v>
      </c>
      <c r="Z2230" s="110" t="s">
        <v>1</v>
      </c>
      <c r="AB2230" s="133" t="s">
        <v>8619</v>
      </c>
      <c r="AC2230" s="133" t="s">
        <v>9537</v>
      </c>
      <c r="AD2230" s="133" t="s">
        <v>1759</v>
      </c>
      <c r="AE2230" s="79">
        <v>12</v>
      </c>
      <c r="AF2230" s="79" t="s">
        <v>11150</v>
      </c>
      <c r="AG2230" s="134">
        <v>3.625</v>
      </c>
      <c r="AH2230" s="134">
        <v>3.625</v>
      </c>
      <c r="AI2230" s="134">
        <v>7.5</v>
      </c>
      <c r="AJ2230" s="134">
        <v>0.24399999999999999</v>
      </c>
      <c r="AK2230" s="134">
        <v>15.574999999999999</v>
      </c>
      <c r="AL2230" s="134">
        <v>11.7</v>
      </c>
      <c r="AM2230" s="134">
        <v>8.5250000000000004</v>
      </c>
      <c r="AN2230" s="134">
        <v>3.8279999999999998</v>
      </c>
      <c r="AO2230" s="134">
        <v>0.89900000000000002</v>
      </c>
      <c r="AP2230" s="134">
        <v>3.5</v>
      </c>
      <c r="AQ2230" s="134">
        <v>3.5</v>
      </c>
      <c r="AR2230" s="134">
        <v>5</v>
      </c>
      <c r="AS2230" s="134">
        <v>2.5000000000000001E-2</v>
      </c>
      <c r="AT2230" s="133" t="s">
        <v>1767</v>
      </c>
      <c r="AU2230" s="133" t="s">
        <v>7065</v>
      </c>
      <c r="AV2230" s="133" t="s">
        <v>9598</v>
      </c>
      <c r="AW2230" s="133" t="s">
        <v>9633</v>
      </c>
    </row>
    <row r="2231" spans="1:49" x14ac:dyDescent="0.25">
      <c r="A2231" s="80" t="s">
        <v>1779</v>
      </c>
      <c r="B2231" s="80" t="s">
        <v>1817</v>
      </c>
      <c r="C2231" s="80" t="s">
        <v>10815</v>
      </c>
      <c r="D2231" s="80" t="s">
        <v>10816</v>
      </c>
      <c r="E2231" s="80" t="s">
        <v>1818</v>
      </c>
      <c r="F2231" s="80" t="s">
        <v>10817</v>
      </c>
      <c r="G2231" s="80" t="s">
        <v>9729</v>
      </c>
      <c r="H2231" s="80" t="s">
        <v>10818</v>
      </c>
      <c r="I2231" s="80" t="s">
        <v>1817</v>
      </c>
      <c r="K2231" s="80" t="s">
        <v>12946</v>
      </c>
      <c r="L2231" s="80" t="s">
        <v>1495</v>
      </c>
      <c r="M2231" s="80" t="s">
        <v>3298</v>
      </c>
      <c r="N2231" s="80" t="s">
        <v>3502</v>
      </c>
      <c r="O2231" s="80" t="s">
        <v>4014</v>
      </c>
      <c r="P2231" s="80" t="s">
        <v>5246</v>
      </c>
      <c r="Q2231" s="80" t="s">
        <v>1817</v>
      </c>
      <c r="R2231" s="80" t="s">
        <v>6912</v>
      </c>
      <c r="S2231" s="80" t="s">
        <v>1760</v>
      </c>
      <c r="T2231" s="80" t="s">
        <v>1757</v>
      </c>
      <c r="U2231" s="110">
        <v>8.8000000000000007</v>
      </c>
      <c r="V2231" s="110">
        <v>52.8</v>
      </c>
      <c r="W2231" s="91">
        <v>3.3</v>
      </c>
      <c r="X2231" s="91">
        <v>39.6</v>
      </c>
      <c r="Y2231" s="110" t="s">
        <v>7087</v>
      </c>
      <c r="Z2231" s="110" t="s">
        <v>1</v>
      </c>
      <c r="AB2231" s="133" t="s">
        <v>8622</v>
      </c>
      <c r="AC2231" s="133" t="s">
        <v>9538</v>
      </c>
      <c r="AD2231" s="133" t="s">
        <v>1759</v>
      </c>
      <c r="AE2231" s="79">
        <v>12</v>
      </c>
      <c r="AF2231" s="79" t="s">
        <v>11150</v>
      </c>
      <c r="AG2231" s="134">
        <v>3.625</v>
      </c>
      <c r="AH2231" s="134">
        <v>3.625</v>
      </c>
      <c r="AI2231" s="134">
        <v>7.5</v>
      </c>
      <c r="AJ2231" s="134">
        <v>0.24399999999999999</v>
      </c>
      <c r="AK2231" s="134">
        <v>15.574999999999999</v>
      </c>
      <c r="AL2231" s="134">
        <v>11.7</v>
      </c>
      <c r="AM2231" s="134">
        <v>8.5250000000000004</v>
      </c>
      <c r="AN2231" s="134">
        <v>3.8279999999999998</v>
      </c>
      <c r="AO2231" s="134">
        <v>0.89900000000000002</v>
      </c>
      <c r="AP2231" s="134">
        <v>3.5</v>
      </c>
      <c r="AQ2231" s="134">
        <v>3.5</v>
      </c>
      <c r="AR2231" s="134">
        <v>5</v>
      </c>
      <c r="AS2231" s="134">
        <v>2.5000000000000001E-2</v>
      </c>
      <c r="AT2231" s="133" t="s">
        <v>1767</v>
      </c>
      <c r="AU2231" s="133" t="s">
        <v>7065</v>
      </c>
      <c r="AV2231" s="133" t="s">
        <v>9598</v>
      </c>
      <c r="AW2231" s="133" t="s">
        <v>9633</v>
      </c>
    </row>
    <row r="2232" spans="1:49" x14ac:dyDescent="0.25">
      <c r="A2232" s="80" t="s">
        <v>1779</v>
      </c>
      <c r="B2232" s="80" t="s">
        <v>1817</v>
      </c>
      <c r="C2232" s="80" t="s">
        <v>10815</v>
      </c>
      <c r="D2232" s="80" t="s">
        <v>10816</v>
      </c>
      <c r="E2232" s="80" t="s">
        <v>1818</v>
      </c>
      <c r="F2232" s="80" t="s">
        <v>10817</v>
      </c>
      <c r="G2232" s="80" t="s">
        <v>9729</v>
      </c>
      <c r="H2232" s="80" t="s">
        <v>10818</v>
      </c>
      <c r="I2232" s="80" t="s">
        <v>1817</v>
      </c>
      <c r="K2232" s="80" t="s">
        <v>12946</v>
      </c>
      <c r="L2232" s="80" t="s">
        <v>1480</v>
      </c>
      <c r="M2232" s="80" t="s">
        <v>3299</v>
      </c>
      <c r="N2232" s="80" t="s">
        <v>3499</v>
      </c>
      <c r="O2232" s="80" t="s">
        <v>4014</v>
      </c>
      <c r="P2232" s="80" t="s">
        <v>5248</v>
      </c>
      <c r="Q2232" s="80" t="s">
        <v>1817</v>
      </c>
      <c r="R2232" s="80" t="s">
        <v>6914</v>
      </c>
      <c r="S2232" s="80" t="s">
        <v>1760</v>
      </c>
      <c r="T2232" s="80" t="s">
        <v>1757</v>
      </c>
      <c r="U2232" s="110">
        <v>8.8000000000000007</v>
      </c>
      <c r="V2232" s="110">
        <v>52.8</v>
      </c>
      <c r="W2232" s="91">
        <v>3.3</v>
      </c>
      <c r="X2232" s="91">
        <v>39.6</v>
      </c>
      <c r="Y2232" s="110" t="s">
        <v>7087</v>
      </c>
      <c r="Z2232" s="110" t="s">
        <v>1</v>
      </c>
      <c r="AB2232" s="133" t="s">
        <v>8624</v>
      </c>
      <c r="AC2232" s="133" t="s">
        <v>9539</v>
      </c>
      <c r="AD2232" s="133" t="s">
        <v>1759</v>
      </c>
      <c r="AE2232" s="79">
        <v>12</v>
      </c>
      <c r="AF2232" s="79" t="s">
        <v>11150</v>
      </c>
      <c r="AG2232" s="134">
        <v>3.625</v>
      </c>
      <c r="AH2232" s="134">
        <v>3.625</v>
      </c>
      <c r="AI2232" s="134">
        <v>7.5</v>
      </c>
      <c r="AJ2232" s="134">
        <v>0.24399999999999999</v>
      </c>
      <c r="AK2232" s="134">
        <v>15.574999999999999</v>
      </c>
      <c r="AL2232" s="134">
        <v>11.7</v>
      </c>
      <c r="AM2232" s="134">
        <v>8.5250000000000004</v>
      </c>
      <c r="AN2232" s="134">
        <v>3.8279999999999998</v>
      </c>
      <c r="AO2232" s="134">
        <v>0.89900000000000002</v>
      </c>
      <c r="AP2232" s="134">
        <v>3.5</v>
      </c>
      <c r="AQ2232" s="134">
        <v>3.5</v>
      </c>
      <c r="AR2232" s="134">
        <v>5</v>
      </c>
      <c r="AS2232" s="134">
        <v>2.5000000000000001E-2</v>
      </c>
      <c r="AT2232" s="133" t="s">
        <v>1767</v>
      </c>
      <c r="AU2232" s="133" t="s">
        <v>7065</v>
      </c>
      <c r="AV2232" s="133" t="s">
        <v>9598</v>
      </c>
      <c r="AW2232" s="133" t="s">
        <v>9633</v>
      </c>
    </row>
    <row r="2233" spans="1:49" x14ac:dyDescent="0.25">
      <c r="A2233" s="80" t="s">
        <v>1779</v>
      </c>
      <c r="B2233" s="80" t="s">
        <v>1817</v>
      </c>
      <c r="C2233" s="80" t="s">
        <v>10815</v>
      </c>
      <c r="D2233" s="80" t="s">
        <v>10816</v>
      </c>
      <c r="E2233" s="80" t="s">
        <v>1818</v>
      </c>
      <c r="F2233" s="80" t="s">
        <v>10817</v>
      </c>
      <c r="G2233" s="80" t="s">
        <v>9729</v>
      </c>
      <c r="H2233" s="80" t="s">
        <v>10818</v>
      </c>
      <c r="I2233" s="80" t="s">
        <v>1817</v>
      </c>
      <c r="K2233" s="80" t="s">
        <v>12946</v>
      </c>
      <c r="L2233" s="80" t="s">
        <v>1498</v>
      </c>
      <c r="M2233" s="80" t="s">
        <v>13829</v>
      </c>
      <c r="N2233" s="80" t="s">
        <v>3503</v>
      </c>
      <c r="O2233" s="80" t="s">
        <v>4014</v>
      </c>
      <c r="P2233" s="80" t="s">
        <v>5249</v>
      </c>
      <c r="Q2233" s="80" t="s">
        <v>1817</v>
      </c>
      <c r="R2233" s="80" t="s">
        <v>6915</v>
      </c>
      <c r="S2233" s="80" t="s">
        <v>1760</v>
      </c>
      <c r="T2233" s="80" t="s">
        <v>1757</v>
      </c>
      <c r="U2233" s="110">
        <v>8.8000000000000007</v>
      </c>
      <c r="V2233" s="110">
        <v>52.8</v>
      </c>
      <c r="W2233" s="91">
        <v>3.3</v>
      </c>
      <c r="X2233" s="91">
        <v>39.6</v>
      </c>
      <c r="Y2233" s="110" t="s">
        <v>7087</v>
      </c>
      <c r="Z2233" s="110" t="s">
        <v>1</v>
      </c>
      <c r="AB2233" s="133" t="s">
        <v>8625</v>
      </c>
      <c r="AC2233" s="133" t="s">
        <v>9540</v>
      </c>
      <c r="AD2233" s="133" t="s">
        <v>1759</v>
      </c>
      <c r="AE2233" s="79">
        <v>12</v>
      </c>
      <c r="AF2233" s="79" t="s">
        <v>11428</v>
      </c>
      <c r="AG2233" s="134">
        <v>3.625</v>
      </c>
      <c r="AH2233" s="134">
        <v>3.625</v>
      </c>
      <c r="AI2233" s="134">
        <v>7.375</v>
      </c>
      <c r="AJ2233" s="134">
        <v>0.25</v>
      </c>
      <c r="AK2233" s="134">
        <v>15</v>
      </c>
      <c r="AL2233" s="134">
        <v>11</v>
      </c>
      <c r="AM2233" s="134">
        <v>7.5</v>
      </c>
      <c r="AN2233" s="134">
        <v>3.13</v>
      </c>
      <c r="AO2233" s="134">
        <v>0.93799999999999994</v>
      </c>
      <c r="AP2233" s="134">
        <v>3.5</v>
      </c>
      <c r="AQ2233" s="134">
        <v>3.5</v>
      </c>
      <c r="AR2233" s="134">
        <v>5</v>
      </c>
      <c r="AS2233" s="134">
        <v>2.5000000000000001E-2</v>
      </c>
      <c r="AT2233" s="133" t="s">
        <v>1783</v>
      </c>
      <c r="AU2233" s="133" t="s">
        <v>7065</v>
      </c>
      <c r="AV2233" s="133" t="s">
        <v>9598</v>
      </c>
      <c r="AW2233" s="133" t="s">
        <v>9633</v>
      </c>
    </row>
    <row r="2234" spans="1:49" x14ac:dyDescent="0.25">
      <c r="A2234" s="80" t="s">
        <v>1779</v>
      </c>
      <c r="B2234" s="80" t="s">
        <v>1817</v>
      </c>
      <c r="C2234" s="80" t="s">
        <v>10815</v>
      </c>
      <c r="D2234" s="80" t="s">
        <v>10816</v>
      </c>
      <c r="E2234" s="80" t="s">
        <v>1818</v>
      </c>
      <c r="F2234" s="80" t="s">
        <v>10817</v>
      </c>
      <c r="G2234" s="80" t="s">
        <v>9729</v>
      </c>
      <c r="H2234" s="80" t="s">
        <v>10818</v>
      </c>
      <c r="I2234" s="80" t="s">
        <v>1817</v>
      </c>
      <c r="K2234" s="80" t="s">
        <v>12946</v>
      </c>
      <c r="L2234" s="80" t="s">
        <v>1499</v>
      </c>
      <c r="M2234" s="80" t="s">
        <v>13830</v>
      </c>
      <c r="N2234" s="80" t="s">
        <v>3504</v>
      </c>
      <c r="O2234" s="80" t="s">
        <v>4014</v>
      </c>
      <c r="P2234" s="80" t="s">
        <v>5250</v>
      </c>
      <c r="Q2234" s="80" t="s">
        <v>1817</v>
      </c>
      <c r="R2234" s="80" t="s">
        <v>6916</v>
      </c>
      <c r="S2234" s="80" t="s">
        <v>1760</v>
      </c>
      <c r="T2234" s="80" t="s">
        <v>1757</v>
      </c>
      <c r="U2234" s="110">
        <v>8.8000000000000007</v>
      </c>
      <c r="V2234" s="110">
        <v>52.8</v>
      </c>
      <c r="W2234" s="91">
        <v>3.3</v>
      </c>
      <c r="X2234" s="91">
        <v>39.6</v>
      </c>
      <c r="Y2234" s="110" t="s">
        <v>7087</v>
      </c>
      <c r="Z2234" s="110" t="s">
        <v>1</v>
      </c>
      <c r="AB2234" s="133" t="s">
        <v>8626</v>
      </c>
      <c r="AC2234" s="133" t="s">
        <v>9541</v>
      </c>
      <c r="AD2234" s="133" t="s">
        <v>1759</v>
      </c>
      <c r="AE2234" s="79">
        <v>12</v>
      </c>
      <c r="AF2234" s="79" t="s">
        <v>11150</v>
      </c>
      <c r="AG2234" s="134">
        <v>3.625</v>
      </c>
      <c r="AH2234" s="134">
        <v>3.625</v>
      </c>
      <c r="AI2234" s="134">
        <v>7.5</v>
      </c>
      <c r="AJ2234" s="134">
        <v>0.24399999999999999</v>
      </c>
      <c r="AK2234" s="134">
        <v>15.574999999999999</v>
      </c>
      <c r="AL2234" s="134">
        <v>11.7</v>
      </c>
      <c r="AM2234" s="134">
        <v>8.5250000000000004</v>
      </c>
      <c r="AN2234" s="134">
        <v>3.8279999999999998</v>
      </c>
      <c r="AO2234" s="134">
        <v>0.89900000000000002</v>
      </c>
      <c r="AP2234" s="134">
        <v>3.5</v>
      </c>
      <c r="AQ2234" s="134">
        <v>3.5</v>
      </c>
      <c r="AR2234" s="134">
        <v>5</v>
      </c>
      <c r="AS2234" s="134">
        <v>2.5000000000000001E-2</v>
      </c>
      <c r="AT2234" s="133" t="s">
        <v>1767</v>
      </c>
      <c r="AU2234" s="133" t="s">
        <v>7065</v>
      </c>
      <c r="AV2234" s="133" t="s">
        <v>9598</v>
      </c>
      <c r="AW2234" s="133" t="s">
        <v>9633</v>
      </c>
    </row>
    <row r="2235" spans="1:49" x14ac:dyDescent="0.25">
      <c r="A2235" s="80" t="s">
        <v>1779</v>
      </c>
      <c r="B2235" s="80" t="s">
        <v>1817</v>
      </c>
      <c r="C2235" s="80" t="s">
        <v>10815</v>
      </c>
      <c r="D2235" s="80" t="s">
        <v>10816</v>
      </c>
      <c r="E2235" s="80" t="s">
        <v>1818</v>
      </c>
      <c r="F2235" s="80" t="s">
        <v>10817</v>
      </c>
      <c r="G2235" s="80" t="s">
        <v>9729</v>
      </c>
      <c r="H2235" s="80" t="s">
        <v>10818</v>
      </c>
      <c r="I2235" s="80" t="s">
        <v>1817</v>
      </c>
      <c r="K2235" s="80" t="s">
        <v>12946</v>
      </c>
      <c r="L2235" s="80" t="s">
        <v>1466</v>
      </c>
      <c r="M2235" s="80" t="s">
        <v>3300</v>
      </c>
      <c r="N2235" s="80" t="s">
        <v>3500</v>
      </c>
      <c r="O2235" s="80" t="s">
        <v>4014</v>
      </c>
      <c r="P2235" s="80" t="s">
        <v>5251</v>
      </c>
      <c r="Q2235" s="80" t="s">
        <v>1817</v>
      </c>
      <c r="R2235" s="80" t="s">
        <v>6917</v>
      </c>
      <c r="S2235" s="80" t="s">
        <v>1760</v>
      </c>
      <c r="T2235" s="80" t="s">
        <v>1757</v>
      </c>
      <c r="U2235" s="110">
        <v>8.8000000000000007</v>
      </c>
      <c r="V2235" s="110">
        <v>52.8</v>
      </c>
      <c r="W2235" s="91">
        <v>3.3</v>
      </c>
      <c r="X2235" s="91">
        <v>39.6</v>
      </c>
      <c r="Y2235" s="110" t="s">
        <v>7087</v>
      </c>
      <c r="Z2235" s="110" t="s">
        <v>1</v>
      </c>
      <c r="AB2235" s="133" t="s">
        <v>8627</v>
      </c>
      <c r="AC2235" s="133" t="s">
        <v>9542</v>
      </c>
      <c r="AD2235" s="133" t="s">
        <v>1759</v>
      </c>
      <c r="AE2235" s="79">
        <v>12</v>
      </c>
      <c r="AF2235" s="79" t="s">
        <v>11150</v>
      </c>
      <c r="AG2235" s="134">
        <v>3.625</v>
      </c>
      <c r="AH2235" s="134">
        <v>3.625</v>
      </c>
      <c r="AI2235" s="134">
        <v>7.5</v>
      </c>
      <c r="AJ2235" s="134">
        <v>0.24399999999999999</v>
      </c>
      <c r="AK2235" s="134">
        <v>15.574999999999999</v>
      </c>
      <c r="AL2235" s="134">
        <v>11.7</v>
      </c>
      <c r="AM2235" s="134">
        <v>8.5250000000000004</v>
      </c>
      <c r="AN2235" s="134">
        <v>3.8279999999999998</v>
      </c>
      <c r="AO2235" s="134">
        <v>0.89900000000000002</v>
      </c>
      <c r="AP2235" s="134">
        <v>3.5</v>
      </c>
      <c r="AQ2235" s="134">
        <v>3.5</v>
      </c>
      <c r="AR2235" s="134">
        <v>5</v>
      </c>
      <c r="AS2235" s="134">
        <v>2.5000000000000001E-2</v>
      </c>
      <c r="AT2235" s="133" t="s">
        <v>1767</v>
      </c>
      <c r="AU2235" s="133" t="s">
        <v>7065</v>
      </c>
      <c r="AV2235" s="133" t="s">
        <v>9598</v>
      </c>
      <c r="AW2235" s="133" t="s">
        <v>9633</v>
      </c>
    </row>
    <row r="2236" spans="1:49" x14ac:dyDescent="0.25">
      <c r="A2236" s="80" t="s">
        <v>1779</v>
      </c>
      <c r="B2236" s="80" t="s">
        <v>1817</v>
      </c>
      <c r="C2236" s="80" t="s">
        <v>10815</v>
      </c>
      <c r="D2236" s="80" t="s">
        <v>10816</v>
      </c>
      <c r="E2236" s="80" t="s">
        <v>1818</v>
      </c>
      <c r="F2236" s="80" t="s">
        <v>10817</v>
      </c>
      <c r="G2236" s="80" t="s">
        <v>9729</v>
      </c>
      <c r="H2236" s="80" t="s">
        <v>10818</v>
      </c>
      <c r="I2236" s="80" t="s">
        <v>1817</v>
      </c>
      <c r="K2236" s="80" t="s">
        <v>12946</v>
      </c>
      <c r="L2236" s="80" t="s">
        <v>1445</v>
      </c>
      <c r="M2236" s="80" t="s">
        <v>13831</v>
      </c>
      <c r="N2236" s="80" t="s">
        <v>3505</v>
      </c>
      <c r="O2236" s="80" t="s">
        <v>4014</v>
      </c>
      <c r="P2236" s="80" t="s">
        <v>5252</v>
      </c>
      <c r="Q2236" s="80" t="s">
        <v>1817</v>
      </c>
      <c r="R2236" s="80" t="s">
        <v>6918</v>
      </c>
      <c r="S2236" s="80" t="s">
        <v>1760</v>
      </c>
      <c r="T2236" s="80" t="s">
        <v>1757</v>
      </c>
      <c r="U2236" s="110">
        <v>8.8000000000000007</v>
      </c>
      <c r="V2236" s="110">
        <v>52.8</v>
      </c>
      <c r="W2236" s="91">
        <v>3.3</v>
      </c>
      <c r="X2236" s="91">
        <v>39.6</v>
      </c>
      <c r="Y2236" s="110" t="s">
        <v>7087</v>
      </c>
      <c r="Z2236" s="110" t="s">
        <v>1</v>
      </c>
      <c r="AB2236" s="133" t="s">
        <v>8628</v>
      </c>
      <c r="AC2236" s="133" t="s">
        <v>9543</v>
      </c>
      <c r="AD2236" s="133" t="s">
        <v>1759</v>
      </c>
      <c r="AE2236" s="79">
        <v>12</v>
      </c>
      <c r="AF2236" s="79" t="s">
        <v>11150</v>
      </c>
      <c r="AG2236" s="134">
        <v>3.625</v>
      </c>
      <c r="AH2236" s="134">
        <v>3.625</v>
      </c>
      <c r="AI2236" s="134">
        <v>7.5</v>
      </c>
      <c r="AJ2236" s="134">
        <v>0.24399999999999999</v>
      </c>
      <c r="AK2236" s="134">
        <v>15.574999999999999</v>
      </c>
      <c r="AL2236" s="134">
        <v>11.7</v>
      </c>
      <c r="AM2236" s="134">
        <v>8.5250000000000004</v>
      </c>
      <c r="AN2236" s="134">
        <v>3.8279999999999998</v>
      </c>
      <c r="AO2236" s="134">
        <v>0.89900000000000002</v>
      </c>
      <c r="AP2236" s="134">
        <v>3.5</v>
      </c>
      <c r="AQ2236" s="134">
        <v>3.5</v>
      </c>
      <c r="AR2236" s="134">
        <v>5</v>
      </c>
      <c r="AS2236" s="134">
        <v>2.5000000000000001E-2</v>
      </c>
      <c r="AT2236" s="133" t="s">
        <v>1767</v>
      </c>
      <c r="AU2236" s="133" t="s">
        <v>7065</v>
      </c>
      <c r="AV2236" s="133" t="s">
        <v>9598</v>
      </c>
      <c r="AW2236" s="133" t="s">
        <v>9633</v>
      </c>
    </row>
    <row r="2237" spans="1:49" x14ac:dyDescent="0.25">
      <c r="A2237" s="80" t="s">
        <v>1779</v>
      </c>
      <c r="B2237" s="80" t="s">
        <v>1817</v>
      </c>
      <c r="C2237" s="80" t="s">
        <v>10815</v>
      </c>
      <c r="D2237" s="80" t="s">
        <v>10816</v>
      </c>
      <c r="E2237" s="80" t="s">
        <v>1818</v>
      </c>
      <c r="F2237" s="80" t="s">
        <v>10817</v>
      </c>
      <c r="G2237" s="80" t="s">
        <v>9729</v>
      </c>
      <c r="H2237" s="80" t="s">
        <v>10818</v>
      </c>
      <c r="I2237" s="80" t="s">
        <v>1817</v>
      </c>
      <c r="K2237" s="80" t="s">
        <v>12946</v>
      </c>
      <c r="L2237" s="80" t="s">
        <v>1446</v>
      </c>
      <c r="M2237" s="80" t="s">
        <v>3301</v>
      </c>
      <c r="N2237" s="80" t="s">
        <v>3483</v>
      </c>
      <c r="O2237" s="80" t="s">
        <v>4014</v>
      </c>
      <c r="P2237" s="80" t="s">
        <v>5253</v>
      </c>
      <c r="Q2237" s="80" t="s">
        <v>1817</v>
      </c>
      <c r="R2237" s="80" t="s">
        <v>6919</v>
      </c>
      <c r="S2237" s="80" t="s">
        <v>1760</v>
      </c>
      <c r="T2237" s="80" t="s">
        <v>1757</v>
      </c>
      <c r="U2237" s="110">
        <v>8.8000000000000007</v>
      </c>
      <c r="V2237" s="110">
        <v>52.8</v>
      </c>
      <c r="W2237" s="91">
        <v>3.3</v>
      </c>
      <c r="X2237" s="91">
        <v>39.6</v>
      </c>
      <c r="Y2237" s="110" t="s">
        <v>7087</v>
      </c>
      <c r="Z2237" s="110" t="s">
        <v>1</v>
      </c>
      <c r="AB2237" s="133" t="s">
        <v>8629</v>
      </c>
      <c r="AC2237" s="133" t="s">
        <v>9544</v>
      </c>
      <c r="AD2237" s="133" t="s">
        <v>1759</v>
      </c>
      <c r="AE2237" s="79">
        <v>12</v>
      </c>
      <c r="AF2237" s="79" t="s">
        <v>11150</v>
      </c>
      <c r="AG2237" s="134">
        <v>3.625</v>
      </c>
      <c r="AH2237" s="134">
        <v>3.625</v>
      </c>
      <c r="AI2237" s="134">
        <v>7.5</v>
      </c>
      <c r="AJ2237" s="134">
        <v>0.24399999999999999</v>
      </c>
      <c r="AK2237" s="134">
        <v>15.574999999999999</v>
      </c>
      <c r="AL2237" s="134">
        <v>11.7</v>
      </c>
      <c r="AM2237" s="134">
        <v>8.5250000000000004</v>
      </c>
      <c r="AN2237" s="134">
        <v>3.8279999999999998</v>
      </c>
      <c r="AO2237" s="134">
        <v>0.89900000000000002</v>
      </c>
      <c r="AP2237" s="134">
        <v>3.5</v>
      </c>
      <c r="AQ2237" s="134">
        <v>3.5</v>
      </c>
      <c r="AR2237" s="134">
        <v>5</v>
      </c>
      <c r="AS2237" s="134">
        <v>2.5000000000000001E-2</v>
      </c>
      <c r="AT2237" s="133" t="s">
        <v>1767</v>
      </c>
      <c r="AU2237" s="133" t="s">
        <v>7065</v>
      </c>
      <c r="AV2237" s="133" t="s">
        <v>9598</v>
      </c>
      <c r="AW2237" s="133" t="s">
        <v>9633</v>
      </c>
    </row>
    <row r="2238" spans="1:49" x14ac:dyDescent="0.25">
      <c r="A2238" s="80" t="s">
        <v>1779</v>
      </c>
      <c r="B2238" s="80" t="s">
        <v>1817</v>
      </c>
      <c r="C2238" s="80" t="s">
        <v>10815</v>
      </c>
      <c r="D2238" s="80" t="s">
        <v>10816</v>
      </c>
      <c r="E2238" s="80" t="s">
        <v>1818</v>
      </c>
      <c r="F2238" s="80" t="s">
        <v>10817</v>
      </c>
      <c r="G2238" s="80" t="s">
        <v>9729</v>
      </c>
      <c r="H2238" s="80" t="s">
        <v>10818</v>
      </c>
      <c r="I2238" s="80" t="s">
        <v>1817</v>
      </c>
      <c r="K2238" s="80" t="s">
        <v>12946</v>
      </c>
      <c r="L2238" s="80" t="s">
        <v>1467</v>
      </c>
      <c r="M2238" s="80" t="s">
        <v>13832</v>
      </c>
      <c r="N2238" s="80" t="s">
        <v>3484</v>
      </c>
      <c r="O2238" s="80" t="s">
        <v>4014</v>
      </c>
      <c r="P2238" s="80" t="s">
        <v>5254</v>
      </c>
      <c r="Q2238" s="80" t="s">
        <v>1817</v>
      </c>
      <c r="R2238" s="80" t="s">
        <v>6920</v>
      </c>
      <c r="S2238" s="80" t="s">
        <v>1760</v>
      </c>
      <c r="T2238" s="80" t="s">
        <v>1757</v>
      </c>
      <c r="U2238" s="110">
        <v>8.8000000000000007</v>
      </c>
      <c r="V2238" s="110">
        <v>52.8</v>
      </c>
      <c r="W2238" s="91">
        <v>3.3</v>
      </c>
      <c r="X2238" s="91">
        <v>39.6</v>
      </c>
      <c r="Y2238" s="110" t="s">
        <v>7087</v>
      </c>
      <c r="Z2238" s="110" t="s">
        <v>1</v>
      </c>
      <c r="AB2238" s="133" t="s">
        <v>8630</v>
      </c>
      <c r="AC2238" s="133" t="s">
        <v>9545</v>
      </c>
      <c r="AD2238" s="133" t="s">
        <v>1759</v>
      </c>
      <c r="AE2238" s="79">
        <v>12</v>
      </c>
      <c r="AF2238" s="79" t="s">
        <v>11428</v>
      </c>
      <c r="AG2238" s="134">
        <v>3.625</v>
      </c>
      <c r="AH2238" s="134">
        <v>3.625</v>
      </c>
      <c r="AI2238" s="134">
        <v>7.375</v>
      </c>
      <c r="AJ2238" s="134">
        <v>0.25</v>
      </c>
      <c r="AK2238" s="134">
        <v>15.574999999999999</v>
      </c>
      <c r="AL2238" s="134">
        <v>11.7</v>
      </c>
      <c r="AM2238" s="134">
        <v>8.5250000000000004</v>
      </c>
      <c r="AN2238" s="134">
        <v>3.9</v>
      </c>
      <c r="AO2238" s="134">
        <v>0.89900000000000002</v>
      </c>
      <c r="AP2238" s="134">
        <v>3.5</v>
      </c>
      <c r="AQ2238" s="134">
        <v>3.5</v>
      </c>
      <c r="AR2238" s="134">
        <v>5</v>
      </c>
      <c r="AS2238" s="134">
        <v>2.5000000000000001E-2</v>
      </c>
      <c r="AT2238" s="133" t="s">
        <v>1767</v>
      </c>
      <c r="AU2238" s="133" t="s">
        <v>7065</v>
      </c>
      <c r="AV2238" s="133" t="s">
        <v>9598</v>
      </c>
      <c r="AW2238" s="133" t="s">
        <v>9633</v>
      </c>
    </row>
    <row r="2239" spans="1:49" x14ac:dyDescent="0.25">
      <c r="A2239" s="80" t="s">
        <v>1779</v>
      </c>
      <c r="B2239" s="80" t="s">
        <v>1817</v>
      </c>
      <c r="C2239" s="80" t="s">
        <v>10815</v>
      </c>
      <c r="D2239" s="80" t="s">
        <v>10816</v>
      </c>
      <c r="E2239" s="80" t="s">
        <v>1818</v>
      </c>
      <c r="F2239" s="80" t="s">
        <v>10817</v>
      </c>
      <c r="G2239" s="80" t="s">
        <v>9729</v>
      </c>
      <c r="H2239" s="80" t="s">
        <v>10818</v>
      </c>
      <c r="I2239" s="80" t="s">
        <v>1817</v>
      </c>
      <c r="K2239" s="80" t="s">
        <v>12946</v>
      </c>
      <c r="L2239" s="80" t="s">
        <v>1447</v>
      </c>
      <c r="M2239" s="80" t="s">
        <v>13833</v>
      </c>
      <c r="N2239" s="80" t="s">
        <v>3485</v>
      </c>
      <c r="O2239" s="80" t="s">
        <v>4014</v>
      </c>
      <c r="P2239" s="80" t="s">
        <v>5255</v>
      </c>
      <c r="Q2239" s="80" t="s">
        <v>1817</v>
      </c>
      <c r="R2239" s="80" t="s">
        <v>6921</v>
      </c>
      <c r="S2239" s="80" t="s">
        <v>1760</v>
      </c>
      <c r="T2239" s="80" t="s">
        <v>1757</v>
      </c>
      <c r="U2239" s="110">
        <v>8.8000000000000007</v>
      </c>
      <c r="V2239" s="110">
        <v>52.8</v>
      </c>
      <c r="W2239" s="91">
        <v>3.3</v>
      </c>
      <c r="X2239" s="91">
        <v>39.6</v>
      </c>
      <c r="Y2239" s="110" t="s">
        <v>7087</v>
      </c>
      <c r="Z2239" s="110" t="s">
        <v>1</v>
      </c>
      <c r="AB2239" s="133" t="s">
        <v>8631</v>
      </c>
      <c r="AC2239" s="133" t="s">
        <v>9546</v>
      </c>
      <c r="AD2239" s="133" t="s">
        <v>1759</v>
      </c>
      <c r="AE2239" s="79">
        <v>12</v>
      </c>
      <c r="AF2239" s="79" t="s">
        <v>11150</v>
      </c>
      <c r="AG2239" s="134">
        <v>3.625</v>
      </c>
      <c r="AH2239" s="134">
        <v>3.625</v>
      </c>
      <c r="AI2239" s="134">
        <v>7.5</v>
      </c>
      <c r="AJ2239" s="134">
        <v>0.24399999999999999</v>
      </c>
      <c r="AK2239" s="134">
        <v>15.574999999999999</v>
      </c>
      <c r="AL2239" s="134">
        <v>11.7</v>
      </c>
      <c r="AM2239" s="134">
        <v>8.5250000000000004</v>
      </c>
      <c r="AN2239" s="134">
        <v>3.8279999999999998</v>
      </c>
      <c r="AO2239" s="134">
        <v>0.89900000000000002</v>
      </c>
      <c r="AP2239" s="134">
        <v>3.5</v>
      </c>
      <c r="AQ2239" s="134">
        <v>3.5</v>
      </c>
      <c r="AR2239" s="134">
        <v>5</v>
      </c>
      <c r="AS2239" s="134">
        <v>2.5000000000000001E-2</v>
      </c>
      <c r="AT2239" s="133" t="s">
        <v>1767</v>
      </c>
      <c r="AU2239" s="133" t="s">
        <v>7065</v>
      </c>
      <c r="AV2239" s="133" t="s">
        <v>9598</v>
      </c>
      <c r="AW2239" s="133" t="s">
        <v>9633</v>
      </c>
    </row>
    <row r="2240" spans="1:49" x14ac:dyDescent="0.25">
      <c r="A2240" s="80" t="s">
        <v>1779</v>
      </c>
      <c r="B2240" s="80" t="s">
        <v>1817</v>
      </c>
      <c r="C2240" s="80" t="s">
        <v>10815</v>
      </c>
      <c r="D2240" s="80" t="s">
        <v>10816</v>
      </c>
      <c r="E2240" s="80" t="s">
        <v>1818</v>
      </c>
      <c r="F2240" s="80" t="s">
        <v>10817</v>
      </c>
      <c r="G2240" s="80" t="s">
        <v>9729</v>
      </c>
      <c r="H2240" s="80" t="s">
        <v>10818</v>
      </c>
      <c r="I2240" s="80" t="s">
        <v>1817</v>
      </c>
      <c r="K2240" s="80" t="s">
        <v>12946</v>
      </c>
      <c r="L2240" s="80" t="s">
        <v>1448</v>
      </c>
      <c r="M2240" s="80" t="s">
        <v>3302</v>
      </c>
      <c r="N2240" s="80" t="s">
        <v>3486</v>
      </c>
      <c r="O2240" s="80" t="s">
        <v>4014</v>
      </c>
      <c r="P2240" s="80" t="s">
        <v>5257</v>
      </c>
      <c r="Q2240" s="80" t="s">
        <v>1817</v>
      </c>
      <c r="R2240" s="80" t="s">
        <v>6923</v>
      </c>
      <c r="S2240" s="80" t="s">
        <v>1760</v>
      </c>
      <c r="T2240" s="80" t="s">
        <v>1757</v>
      </c>
      <c r="U2240" s="110">
        <v>8.8000000000000007</v>
      </c>
      <c r="V2240" s="110">
        <v>52.8</v>
      </c>
      <c r="W2240" s="91">
        <v>3.3</v>
      </c>
      <c r="X2240" s="91">
        <v>39.6</v>
      </c>
      <c r="Y2240" s="110" t="s">
        <v>7087</v>
      </c>
      <c r="Z2240" s="110" t="s">
        <v>1</v>
      </c>
      <c r="AB2240" s="133" t="s">
        <v>8633</v>
      </c>
      <c r="AC2240" s="133" t="s">
        <v>9547</v>
      </c>
      <c r="AD2240" s="133" t="s">
        <v>1759</v>
      </c>
      <c r="AE2240" s="79">
        <v>12</v>
      </c>
      <c r="AF2240" s="79" t="s">
        <v>11150</v>
      </c>
      <c r="AG2240" s="134">
        <v>3.625</v>
      </c>
      <c r="AH2240" s="134">
        <v>3.625</v>
      </c>
      <c r="AI2240" s="134">
        <v>7.5</v>
      </c>
      <c r="AJ2240" s="134">
        <v>0.24399999999999999</v>
      </c>
      <c r="AK2240" s="134">
        <v>15.574999999999999</v>
      </c>
      <c r="AL2240" s="134">
        <v>11.7</v>
      </c>
      <c r="AM2240" s="134">
        <v>8.5250000000000004</v>
      </c>
      <c r="AN2240" s="134">
        <v>3.8279999999999998</v>
      </c>
      <c r="AO2240" s="134">
        <v>0.89900000000000002</v>
      </c>
      <c r="AP2240" s="134">
        <v>3.5</v>
      </c>
      <c r="AQ2240" s="134">
        <v>3.5</v>
      </c>
      <c r="AR2240" s="134">
        <v>5</v>
      </c>
      <c r="AS2240" s="134">
        <v>2.5000000000000001E-2</v>
      </c>
      <c r="AT2240" s="133" t="s">
        <v>1767</v>
      </c>
      <c r="AU2240" s="133" t="s">
        <v>7065</v>
      </c>
      <c r="AV2240" s="133" t="s">
        <v>9598</v>
      </c>
      <c r="AW2240" s="133" t="s">
        <v>9633</v>
      </c>
    </row>
    <row r="2241" spans="1:49" x14ac:dyDescent="0.25">
      <c r="A2241" s="80" t="s">
        <v>1779</v>
      </c>
      <c r="B2241" s="80" t="s">
        <v>1817</v>
      </c>
      <c r="C2241" s="80" t="s">
        <v>10815</v>
      </c>
      <c r="D2241" s="80" t="s">
        <v>10816</v>
      </c>
      <c r="E2241" s="80" t="s">
        <v>1818</v>
      </c>
      <c r="F2241" s="80" t="s">
        <v>10817</v>
      </c>
      <c r="G2241" s="80" t="s">
        <v>9729</v>
      </c>
      <c r="H2241" s="80" t="s">
        <v>10818</v>
      </c>
      <c r="I2241" s="80" t="s">
        <v>1817</v>
      </c>
      <c r="K2241" s="80" t="s">
        <v>12946</v>
      </c>
      <c r="L2241" s="80" t="s">
        <v>1468</v>
      </c>
      <c r="M2241" s="80" t="s">
        <v>3303</v>
      </c>
      <c r="N2241" s="80" t="s">
        <v>3487</v>
      </c>
      <c r="O2241" s="80" t="s">
        <v>4014</v>
      </c>
      <c r="P2241" s="80" t="s">
        <v>5258</v>
      </c>
      <c r="Q2241" s="80" t="s">
        <v>1817</v>
      </c>
      <c r="R2241" s="80" t="s">
        <v>6924</v>
      </c>
      <c r="S2241" s="80" t="s">
        <v>1760</v>
      </c>
      <c r="T2241" s="80" t="s">
        <v>1757</v>
      </c>
      <c r="U2241" s="110">
        <v>8.8000000000000007</v>
      </c>
      <c r="V2241" s="110">
        <v>52.8</v>
      </c>
      <c r="W2241" s="91">
        <v>3.3</v>
      </c>
      <c r="X2241" s="91">
        <v>39.6</v>
      </c>
      <c r="Y2241" s="110" t="s">
        <v>7087</v>
      </c>
      <c r="Z2241" s="110" t="s">
        <v>1</v>
      </c>
      <c r="AB2241" s="133" t="s">
        <v>8634</v>
      </c>
      <c r="AC2241" s="133" t="s">
        <v>9548</v>
      </c>
      <c r="AD2241" s="133" t="s">
        <v>1759</v>
      </c>
      <c r="AE2241" s="79">
        <v>12</v>
      </c>
      <c r="AF2241" s="79" t="s">
        <v>11150</v>
      </c>
      <c r="AG2241" s="134">
        <v>3.625</v>
      </c>
      <c r="AH2241" s="134">
        <v>3.625</v>
      </c>
      <c r="AI2241" s="134">
        <v>7.5</v>
      </c>
      <c r="AJ2241" s="134">
        <v>0.24399999999999999</v>
      </c>
      <c r="AK2241" s="134">
        <v>15.574999999999999</v>
      </c>
      <c r="AL2241" s="134">
        <v>11.7</v>
      </c>
      <c r="AM2241" s="134">
        <v>8.5250000000000004</v>
      </c>
      <c r="AN2241" s="134">
        <v>3.8279999999999998</v>
      </c>
      <c r="AO2241" s="134">
        <v>0.89900000000000002</v>
      </c>
      <c r="AP2241" s="134">
        <v>3.5</v>
      </c>
      <c r="AQ2241" s="134">
        <v>3.5</v>
      </c>
      <c r="AR2241" s="134">
        <v>5</v>
      </c>
      <c r="AS2241" s="134">
        <v>2.5000000000000001E-2</v>
      </c>
      <c r="AT2241" s="133" t="s">
        <v>1767</v>
      </c>
      <c r="AU2241" s="133" t="s">
        <v>7065</v>
      </c>
      <c r="AV2241" s="133" t="s">
        <v>9598</v>
      </c>
      <c r="AW2241" s="133" t="s">
        <v>9633</v>
      </c>
    </row>
    <row r="2242" spans="1:49" x14ac:dyDescent="0.25">
      <c r="A2242" s="80" t="s">
        <v>1779</v>
      </c>
      <c r="B2242" s="80" t="s">
        <v>1817</v>
      </c>
      <c r="C2242" s="80" t="s">
        <v>10815</v>
      </c>
      <c r="D2242" s="80" t="s">
        <v>10816</v>
      </c>
      <c r="E2242" s="80" t="s">
        <v>1818</v>
      </c>
      <c r="F2242" s="80" t="s">
        <v>10817</v>
      </c>
      <c r="G2242" s="80" t="s">
        <v>9729</v>
      </c>
      <c r="H2242" s="80" t="s">
        <v>10818</v>
      </c>
      <c r="I2242" s="80" t="s">
        <v>1817</v>
      </c>
      <c r="K2242" s="80" t="s">
        <v>12946</v>
      </c>
      <c r="L2242" s="80" t="s">
        <v>1455</v>
      </c>
      <c r="M2242" s="80" t="s">
        <v>13834</v>
      </c>
      <c r="N2242" s="80" t="s">
        <v>3488</v>
      </c>
      <c r="O2242" s="80" t="s">
        <v>4014</v>
      </c>
      <c r="P2242" s="80" t="s">
        <v>5259</v>
      </c>
      <c r="Q2242" s="80" t="s">
        <v>1817</v>
      </c>
      <c r="R2242" s="80" t="s">
        <v>6925</v>
      </c>
      <c r="S2242" s="80" t="s">
        <v>1760</v>
      </c>
      <c r="T2242" s="80" t="s">
        <v>1757</v>
      </c>
      <c r="U2242" s="110">
        <v>8.8000000000000007</v>
      </c>
      <c r="V2242" s="110">
        <v>52.8</v>
      </c>
      <c r="W2242" s="91">
        <v>3.3</v>
      </c>
      <c r="X2242" s="91">
        <v>39.6</v>
      </c>
      <c r="Y2242" s="110" t="s">
        <v>7087</v>
      </c>
      <c r="Z2242" s="110" t="s">
        <v>1</v>
      </c>
      <c r="AB2242" s="133" t="s">
        <v>8635</v>
      </c>
      <c r="AC2242" s="133" t="s">
        <v>9549</v>
      </c>
      <c r="AD2242" s="133" t="s">
        <v>1759</v>
      </c>
      <c r="AE2242" s="79">
        <v>12</v>
      </c>
      <c r="AF2242" s="79" t="s">
        <v>11150</v>
      </c>
      <c r="AG2242" s="134">
        <v>3.625</v>
      </c>
      <c r="AH2242" s="134">
        <v>3.625</v>
      </c>
      <c r="AI2242" s="134">
        <v>7.5</v>
      </c>
      <c r="AJ2242" s="134">
        <v>0.24399999999999999</v>
      </c>
      <c r="AK2242" s="134">
        <v>15.574999999999999</v>
      </c>
      <c r="AL2242" s="134">
        <v>11.7</v>
      </c>
      <c r="AM2242" s="134">
        <v>8.5250000000000004</v>
      </c>
      <c r="AN2242" s="134">
        <v>3.8279999999999998</v>
      </c>
      <c r="AO2242" s="134">
        <v>0.89900000000000002</v>
      </c>
      <c r="AP2242" s="134">
        <v>3.5</v>
      </c>
      <c r="AQ2242" s="134">
        <v>3.5</v>
      </c>
      <c r="AR2242" s="134">
        <v>5</v>
      </c>
      <c r="AS2242" s="134">
        <v>2.5000000000000001E-2</v>
      </c>
      <c r="AT2242" s="133" t="s">
        <v>1767</v>
      </c>
      <c r="AU2242" s="133" t="s">
        <v>7065</v>
      </c>
      <c r="AV2242" s="133" t="s">
        <v>9598</v>
      </c>
      <c r="AW2242" s="133" t="s">
        <v>9633</v>
      </c>
    </row>
    <row r="2243" spans="1:49" x14ac:dyDescent="0.25">
      <c r="A2243" s="80" t="s">
        <v>1779</v>
      </c>
      <c r="B2243" s="80" t="s">
        <v>1817</v>
      </c>
      <c r="C2243" s="80" t="s">
        <v>10815</v>
      </c>
      <c r="D2243" s="80" t="s">
        <v>10816</v>
      </c>
      <c r="E2243" s="80" t="s">
        <v>1818</v>
      </c>
      <c r="F2243" s="80" t="s">
        <v>10817</v>
      </c>
      <c r="G2243" s="80" t="s">
        <v>9729</v>
      </c>
      <c r="H2243" s="80" t="s">
        <v>10818</v>
      </c>
      <c r="I2243" s="80" t="s">
        <v>1817</v>
      </c>
      <c r="K2243" s="80" t="s">
        <v>12946</v>
      </c>
      <c r="L2243" s="80" t="s">
        <v>1523</v>
      </c>
      <c r="M2243" s="80" t="s">
        <v>3304</v>
      </c>
      <c r="N2243" s="80" t="s">
        <v>3489</v>
      </c>
      <c r="O2243" s="80" t="s">
        <v>4014</v>
      </c>
      <c r="P2243" s="80" t="s">
        <v>5260</v>
      </c>
      <c r="Q2243" s="80" t="s">
        <v>1817</v>
      </c>
      <c r="R2243" s="80" t="s">
        <v>6926</v>
      </c>
      <c r="S2243" s="80" t="s">
        <v>1760</v>
      </c>
      <c r="T2243" s="80" t="s">
        <v>1757</v>
      </c>
      <c r="U2243" s="110">
        <v>8.8000000000000007</v>
      </c>
      <c r="V2243" s="110">
        <v>52.8</v>
      </c>
      <c r="W2243" s="91">
        <v>3.3</v>
      </c>
      <c r="X2243" s="91">
        <v>39.6</v>
      </c>
      <c r="Y2243" s="110" t="s">
        <v>7087</v>
      </c>
      <c r="Z2243" s="110" t="s">
        <v>1</v>
      </c>
      <c r="AB2243" s="133" t="s">
        <v>8636</v>
      </c>
      <c r="AC2243" s="133" t="s">
        <v>9550</v>
      </c>
      <c r="AD2243" s="133" t="s">
        <v>1759</v>
      </c>
      <c r="AE2243" s="79">
        <v>12</v>
      </c>
      <c r="AF2243" s="79" t="s">
        <v>11150</v>
      </c>
      <c r="AG2243" s="134">
        <v>3.625</v>
      </c>
      <c r="AH2243" s="134">
        <v>3.625</v>
      </c>
      <c r="AI2243" s="134">
        <v>7.5</v>
      </c>
      <c r="AJ2243" s="134">
        <v>0.24399999999999999</v>
      </c>
      <c r="AK2243" s="134">
        <v>15.574999999999999</v>
      </c>
      <c r="AL2243" s="134">
        <v>11.7</v>
      </c>
      <c r="AM2243" s="134">
        <v>8.5250000000000004</v>
      </c>
      <c r="AN2243" s="134">
        <v>3.8279999999999998</v>
      </c>
      <c r="AO2243" s="134">
        <v>0.89900000000000002</v>
      </c>
      <c r="AP2243" s="134">
        <v>3.5</v>
      </c>
      <c r="AQ2243" s="134">
        <v>3.5</v>
      </c>
      <c r="AR2243" s="134">
        <v>5</v>
      </c>
      <c r="AS2243" s="134">
        <v>2.5000000000000001E-2</v>
      </c>
      <c r="AT2243" s="133" t="s">
        <v>1767</v>
      </c>
      <c r="AU2243" s="133" t="s">
        <v>7065</v>
      </c>
      <c r="AV2243" s="133" t="s">
        <v>9598</v>
      </c>
      <c r="AW2243" s="133" t="s">
        <v>9633</v>
      </c>
    </row>
    <row r="2244" spans="1:49" x14ac:dyDescent="0.25">
      <c r="A2244" s="80" t="s">
        <v>1779</v>
      </c>
      <c r="B2244" s="80" t="s">
        <v>1817</v>
      </c>
      <c r="C2244" s="80" t="s">
        <v>10815</v>
      </c>
      <c r="D2244" s="80" t="s">
        <v>10816</v>
      </c>
      <c r="E2244" s="80" t="s">
        <v>1818</v>
      </c>
      <c r="F2244" s="80" t="s">
        <v>10817</v>
      </c>
      <c r="G2244" s="80" t="s">
        <v>9729</v>
      </c>
      <c r="H2244" s="80" t="s">
        <v>10818</v>
      </c>
      <c r="I2244" s="80" t="s">
        <v>1817</v>
      </c>
      <c r="K2244" s="80" t="s">
        <v>12946</v>
      </c>
      <c r="L2244" s="80" t="s">
        <v>1456</v>
      </c>
      <c r="M2244" s="80" t="s">
        <v>3306</v>
      </c>
      <c r="N2244" s="80" t="s">
        <v>3491</v>
      </c>
      <c r="O2244" s="80" t="s">
        <v>4014</v>
      </c>
      <c r="P2244" s="80" t="s">
        <v>5264</v>
      </c>
      <c r="Q2244" s="80" t="s">
        <v>1817</v>
      </c>
      <c r="R2244" s="80" t="s">
        <v>6930</v>
      </c>
      <c r="S2244" s="80" t="s">
        <v>1760</v>
      </c>
      <c r="T2244" s="80" t="s">
        <v>1757</v>
      </c>
      <c r="U2244" s="110">
        <v>8.8000000000000007</v>
      </c>
      <c r="V2244" s="110">
        <v>52.8</v>
      </c>
      <c r="W2244" s="91">
        <v>3.3</v>
      </c>
      <c r="X2244" s="91">
        <v>39.6</v>
      </c>
      <c r="Y2244" s="110" t="s">
        <v>7087</v>
      </c>
      <c r="Z2244" s="110" t="s">
        <v>1</v>
      </c>
      <c r="AB2244" s="133" t="s">
        <v>8640</v>
      </c>
      <c r="AC2244" s="133" t="s">
        <v>9551</v>
      </c>
      <c r="AD2244" s="133" t="s">
        <v>1759</v>
      </c>
      <c r="AE2244" s="79">
        <v>12</v>
      </c>
      <c r="AF2244" s="79" t="s">
        <v>11150</v>
      </c>
      <c r="AG2244" s="134">
        <v>3.625</v>
      </c>
      <c r="AH2244" s="134">
        <v>3.625</v>
      </c>
      <c r="AI2244" s="134">
        <v>7.5</v>
      </c>
      <c r="AJ2244" s="134">
        <v>0.24399999999999999</v>
      </c>
      <c r="AK2244" s="134">
        <v>15.574999999999999</v>
      </c>
      <c r="AL2244" s="134">
        <v>11.7</v>
      </c>
      <c r="AM2244" s="134">
        <v>8.5250000000000004</v>
      </c>
      <c r="AN2244" s="134">
        <v>3.8279999999999998</v>
      </c>
      <c r="AO2244" s="134">
        <v>0.89900000000000002</v>
      </c>
      <c r="AP2244" s="134">
        <v>3.5</v>
      </c>
      <c r="AQ2244" s="134">
        <v>3.5</v>
      </c>
      <c r="AR2244" s="134">
        <v>5</v>
      </c>
      <c r="AS2244" s="134">
        <v>2.5000000000000001E-2</v>
      </c>
      <c r="AT2244" s="133" t="s">
        <v>1767</v>
      </c>
      <c r="AU2244" s="133" t="s">
        <v>7065</v>
      </c>
      <c r="AV2244" s="133" t="s">
        <v>9598</v>
      </c>
      <c r="AW2244" s="133" t="s">
        <v>9633</v>
      </c>
    </row>
    <row r="2245" spans="1:49" x14ac:dyDescent="0.25">
      <c r="A2245" s="80" t="s">
        <v>1779</v>
      </c>
      <c r="B2245" s="80" t="s">
        <v>1817</v>
      </c>
      <c r="C2245" s="80" t="s">
        <v>10826</v>
      </c>
      <c r="D2245" s="80" t="s">
        <v>10827</v>
      </c>
      <c r="E2245" s="80" t="s">
        <v>1818</v>
      </c>
      <c r="F2245" s="80" t="s">
        <v>10828</v>
      </c>
      <c r="G2245" s="80" t="s">
        <v>9668</v>
      </c>
      <c r="H2245" s="80" t="s">
        <v>9732</v>
      </c>
      <c r="I2245" s="80" t="s">
        <v>1817</v>
      </c>
      <c r="K2245" s="80" t="s">
        <v>12946</v>
      </c>
      <c r="L2245" s="80" t="s">
        <v>1535</v>
      </c>
      <c r="M2245" s="80" t="s">
        <v>13835</v>
      </c>
      <c r="N2245" s="80" t="s">
        <v>3483</v>
      </c>
      <c r="O2245" s="80" t="s">
        <v>3547</v>
      </c>
      <c r="P2245" s="80" t="s">
        <v>5256</v>
      </c>
      <c r="Q2245" s="80" t="s">
        <v>1817</v>
      </c>
      <c r="R2245" s="80" t="s">
        <v>6922</v>
      </c>
      <c r="S2245" s="80" t="s">
        <v>1765</v>
      </c>
      <c r="T2245" s="80" t="s">
        <v>1757</v>
      </c>
      <c r="U2245" s="110">
        <v>6.5</v>
      </c>
      <c r="V2245" s="110">
        <v>39</v>
      </c>
      <c r="W2245" s="91">
        <v>1.63</v>
      </c>
      <c r="X2245" s="91">
        <v>19.559999999999999</v>
      </c>
      <c r="Y2245" s="110" t="s">
        <v>7087</v>
      </c>
      <c r="Z2245" s="110" t="s">
        <v>1</v>
      </c>
      <c r="AB2245" s="133" t="s">
        <v>8632</v>
      </c>
      <c r="AC2245" s="133" t="s">
        <v>8632</v>
      </c>
      <c r="AD2245" s="133" t="s">
        <v>1759</v>
      </c>
      <c r="AE2245" s="79">
        <v>12</v>
      </c>
      <c r="AF2245" s="79" t="s">
        <v>11113</v>
      </c>
      <c r="AG2245" s="134">
        <v>0.625</v>
      </c>
      <c r="AH2245" s="134">
        <v>6.5</v>
      </c>
      <c r="AI2245" s="134">
        <v>6.5</v>
      </c>
      <c r="AJ2245" s="134">
        <v>0.13900000000000001</v>
      </c>
      <c r="AK2245" s="134">
        <v>10.845000000000001</v>
      </c>
      <c r="AL2245" s="134">
        <v>6.8449999999999998</v>
      </c>
      <c r="AM2245" s="134">
        <v>6.8150000000000004</v>
      </c>
      <c r="AN2245" s="134">
        <v>1.9610000000000001</v>
      </c>
      <c r="AO2245" s="134">
        <v>0.29299999999999998</v>
      </c>
      <c r="AP2245" s="134">
        <v>5.5E-2</v>
      </c>
      <c r="AQ2245" s="134">
        <v>12.875</v>
      </c>
      <c r="AR2245" s="134">
        <v>12.75</v>
      </c>
      <c r="AS2245" s="134">
        <v>8.9999999999999993E-3</v>
      </c>
      <c r="AT2245" s="133" t="s">
        <v>1761</v>
      </c>
      <c r="AU2245" s="133" t="s">
        <v>7077</v>
      </c>
      <c r="AV2245" s="133" t="s">
        <v>9601</v>
      </c>
      <c r="AW2245" s="133" t="s">
        <v>9630</v>
      </c>
    </row>
    <row r="2246" spans="1:49" x14ac:dyDescent="0.25">
      <c r="A2246" s="80" t="s">
        <v>1779</v>
      </c>
      <c r="B2246" s="80" t="s">
        <v>1817</v>
      </c>
      <c r="C2246" s="80" t="s">
        <v>10811</v>
      </c>
      <c r="D2246" s="80" t="s">
        <v>10812</v>
      </c>
      <c r="E2246" s="80" t="s">
        <v>1818</v>
      </c>
      <c r="F2246" s="80" t="s">
        <v>10813</v>
      </c>
      <c r="G2246" s="80" t="s">
        <v>9700</v>
      </c>
      <c r="H2246" s="80" t="s">
        <v>10814</v>
      </c>
      <c r="I2246" s="80" t="s">
        <v>1817</v>
      </c>
      <c r="K2246" s="80" t="s">
        <v>12946</v>
      </c>
      <c r="L2246" s="80" t="s">
        <v>1469</v>
      </c>
      <c r="M2246" s="80" t="s">
        <v>13836</v>
      </c>
      <c r="N2246" s="80" t="s">
        <v>3493</v>
      </c>
      <c r="O2246" s="80" t="s">
        <v>3834</v>
      </c>
      <c r="P2246" s="80" t="s">
        <v>5344</v>
      </c>
      <c r="Q2246" s="80" t="s">
        <v>1817</v>
      </c>
      <c r="R2246" s="80" t="s">
        <v>7025</v>
      </c>
      <c r="S2246" s="80" t="s">
        <v>1759</v>
      </c>
      <c r="T2246" s="80" t="s">
        <v>1757</v>
      </c>
      <c r="U2246" s="110">
        <v>10.3</v>
      </c>
      <c r="V2246" s="110">
        <v>61.8</v>
      </c>
      <c r="W2246" s="91">
        <v>2.83</v>
      </c>
      <c r="X2246" s="91">
        <v>33.96</v>
      </c>
      <c r="Y2246" s="110" t="s">
        <v>7087</v>
      </c>
      <c r="Z2246" s="110" t="s">
        <v>1</v>
      </c>
      <c r="AB2246" s="133" t="s">
        <v>8735</v>
      </c>
      <c r="AC2246" s="133" t="s">
        <v>8735</v>
      </c>
      <c r="AD2246" s="133" t="s">
        <v>1759</v>
      </c>
      <c r="AE2246" s="79">
        <v>12</v>
      </c>
      <c r="AF2246" s="79" t="s">
        <v>11337</v>
      </c>
      <c r="AG2246" s="134">
        <v>0.5</v>
      </c>
      <c r="AH2246" s="134">
        <v>7.5</v>
      </c>
      <c r="AI2246" s="134">
        <v>14.5</v>
      </c>
      <c r="AJ2246" s="134">
        <v>0.28799999999999998</v>
      </c>
      <c r="AK2246" s="134">
        <v>14.824999999999999</v>
      </c>
      <c r="AL2246" s="134">
        <v>8.4499999999999993</v>
      </c>
      <c r="AM2246" s="134">
        <v>5.125</v>
      </c>
      <c r="AN2246" s="134">
        <v>3.8959999999999999</v>
      </c>
      <c r="AO2246" s="134">
        <v>0.372</v>
      </c>
      <c r="AP2246" s="134">
        <v>0</v>
      </c>
      <c r="AQ2246" s="134">
        <v>102</v>
      </c>
      <c r="AR2246" s="134">
        <v>54</v>
      </c>
      <c r="AS2246" s="134">
        <v>0.28199999999999997</v>
      </c>
      <c r="AT2246" s="133" t="s">
        <v>7066</v>
      </c>
      <c r="AU2246" s="133" t="s">
        <v>7075</v>
      </c>
      <c r="AV2246" s="133" t="s">
        <v>9602</v>
      </c>
      <c r="AW2246" s="133" t="s">
        <v>9630</v>
      </c>
    </row>
    <row r="2247" spans="1:49" x14ac:dyDescent="0.25">
      <c r="A2247" s="80" t="s">
        <v>1779</v>
      </c>
      <c r="B2247" s="80" t="s">
        <v>1817</v>
      </c>
      <c r="C2247" s="80" t="s">
        <v>10811</v>
      </c>
      <c r="D2247" s="80" t="s">
        <v>10812</v>
      </c>
      <c r="E2247" s="80" t="s">
        <v>1818</v>
      </c>
      <c r="F2247" s="80" t="s">
        <v>10813</v>
      </c>
      <c r="G2247" s="80" t="s">
        <v>9700</v>
      </c>
      <c r="H2247" s="80" t="s">
        <v>10814</v>
      </c>
      <c r="I2247" s="80" t="s">
        <v>1817</v>
      </c>
      <c r="K2247" s="80" t="s">
        <v>12946</v>
      </c>
      <c r="L2247" s="80" t="s">
        <v>1471</v>
      </c>
      <c r="M2247" s="80" t="s">
        <v>13837</v>
      </c>
      <c r="N2247" s="80" t="s">
        <v>3495</v>
      </c>
      <c r="O2247" s="80" t="s">
        <v>3834</v>
      </c>
      <c r="P2247" s="80" t="s">
        <v>5345</v>
      </c>
      <c r="Q2247" s="80" t="s">
        <v>1817</v>
      </c>
      <c r="R2247" s="80" t="s">
        <v>7027</v>
      </c>
      <c r="S2247" s="80" t="s">
        <v>1759</v>
      </c>
      <c r="T2247" s="80" t="s">
        <v>1757</v>
      </c>
      <c r="U2247" s="110">
        <v>10.3</v>
      </c>
      <c r="V2247" s="110">
        <v>61.8</v>
      </c>
      <c r="W2247" s="91">
        <v>2.83</v>
      </c>
      <c r="X2247" s="91">
        <v>33.96</v>
      </c>
      <c r="Y2247" s="110" t="s">
        <v>7087</v>
      </c>
      <c r="Z2247" s="110" t="s">
        <v>1</v>
      </c>
      <c r="AB2247" s="133" t="s">
        <v>8737</v>
      </c>
      <c r="AC2247" s="133" t="s">
        <v>8737</v>
      </c>
      <c r="AD2247" s="133" t="s">
        <v>1759</v>
      </c>
      <c r="AE2247" s="79">
        <v>12</v>
      </c>
      <c r="AF2247" s="79" t="s">
        <v>11337</v>
      </c>
      <c r="AG2247" s="134">
        <v>0.5</v>
      </c>
      <c r="AH2247" s="134">
        <v>7.5</v>
      </c>
      <c r="AI2247" s="134">
        <v>14.5</v>
      </c>
      <c r="AJ2247" s="134">
        <v>0.28799999999999998</v>
      </c>
      <c r="AK2247" s="134">
        <v>14.824999999999999</v>
      </c>
      <c r="AL2247" s="134">
        <v>8.4499999999999993</v>
      </c>
      <c r="AM2247" s="134">
        <v>5.125</v>
      </c>
      <c r="AN2247" s="134">
        <v>3.8959999999999999</v>
      </c>
      <c r="AO2247" s="134">
        <v>0.372</v>
      </c>
      <c r="AP2247" s="134">
        <v>0</v>
      </c>
      <c r="AQ2247" s="134">
        <v>102</v>
      </c>
      <c r="AR2247" s="134">
        <v>54</v>
      </c>
      <c r="AS2247" s="134">
        <v>0.28199999999999997</v>
      </c>
      <c r="AT2247" s="133" t="s">
        <v>7066</v>
      </c>
      <c r="AU2247" s="133" t="s">
        <v>7075</v>
      </c>
      <c r="AV2247" s="133" t="s">
        <v>9602</v>
      </c>
      <c r="AW2247" s="133" t="s">
        <v>9630</v>
      </c>
    </row>
    <row r="2248" spans="1:49" x14ac:dyDescent="0.25">
      <c r="A2248" s="80" t="s">
        <v>1779</v>
      </c>
      <c r="B2248" s="80" t="s">
        <v>1817</v>
      </c>
      <c r="C2248" s="80" t="s">
        <v>10815</v>
      </c>
      <c r="D2248" s="80" t="s">
        <v>10816</v>
      </c>
      <c r="E2248" s="80" t="s">
        <v>1818</v>
      </c>
      <c r="F2248" s="80" t="s">
        <v>10817</v>
      </c>
      <c r="G2248" s="80" t="s">
        <v>9729</v>
      </c>
      <c r="H2248" s="80" t="s">
        <v>10818</v>
      </c>
      <c r="I2248" s="80" t="s">
        <v>1817</v>
      </c>
      <c r="K2248" s="80" t="s">
        <v>12946</v>
      </c>
      <c r="L2248" s="80" t="s">
        <v>1457</v>
      </c>
      <c r="M2248" s="80" t="s">
        <v>3309</v>
      </c>
      <c r="N2248" s="80" t="s">
        <v>3492</v>
      </c>
      <c r="O2248" s="80" t="s">
        <v>4014</v>
      </c>
      <c r="P2248" s="80" t="s">
        <v>5268</v>
      </c>
      <c r="Q2248" s="80" t="s">
        <v>1817</v>
      </c>
      <c r="R2248" s="80" t="s">
        <v>6934</v>
      </c>
      <c r="S2248" s="80" t="s">
        <v>1760</v>
      </c>
      <c r="T2248" s="80" t="s">
        <v>1757</v>
      </c>
      <c r="U2248" s="110">
        <v>8.8000000000000007</v>
      </c>
      <c r="V2248" s="110">
        <v>52.8</v>
      </c>
      <c r="W2248" s="91">
        <v>3.3</v>
      </c>
      <c r="X2248" s="91">
        <v>39.6</v>
      </c>
      <c r="Y2248" s="110" t="s">
        <v>7087</v>
      </c>
      <c r="Z2248" s="110" t="s">
        <v>1</v>
      </c>
      <c r="AB2248" s="133" t="s">
        <v>8644</v>
      </c>
      <c r="AC2248" s="133" t="s">
        <v>9552</v>
      </c>
      <c r="AD2248" s="133" t="s">
        <v>1759</v>
      </c>
      <c r="AE2248" s="79">
        <v>12</v>
      </c>
      <c r="AF2248" s="79" t="s">
        <v>11150</v>
      </c>
      <c r="AG2248" s="134">
        <v>3.625</v>
      </c>
      <c r="AH2248" s="134">
        <v>3.625</v>
      </c>
      <c r="AI2248" s="134">
        <v>7.5</v>
      </c>
      <c r="AJ2248" s="134">
        <v>0.24399999999999999</v>
      </c>
      <c r="AK2248" s="134">
        <v>15.574999999999999</v>
      </c>
      <c r="AL2248" s="134">
        <v>11.7</v>
      </c>
      <c r="AM2248" s="134">
        <v>8.5250000000000004</v>
      </c>
      <c r="AN2248" s="134">
        <v>3.8279999999999998</v>
      </c>
      <c r="AO2248" s="134">
        <v>0.89900000000000002</v>
      </c>
      <c r="AP2248" s="134">
        <v>3.5</v>
      </c>
      <c r="AQ2248" s="134">
        <v>3.5</v>
      </c>
      <c r="AR2248" s="134">
        <v>5</v>
      </c>
      <c r="AS2248" s="134">
        <v>2.5000000000000001E-2</v>
      </c>
      <c r="AT2248" s="133" t="s">
        <v>1767</v>
      </c>
      <c r="AU2248" s="133" t="s">
        <v>7065</v>
      </c>
      <c r="AV2248" s="133" t="s">
        <v>9598</v>
      </c>
      <c r="AW2248" s="133" t="s">
        <v>9633</v>
      </c>
    </row>
    <row r="2249" spans="1:49" x14ac:dyDescent="0.25">
      <c r="A2249" s="80" t="s">
        <v>1779</v>
      </c>
      <c r="B2249" s="80" t="s">
        <v>1817</v>
      </c>
      <c r="C2249" s="80" t="s">
        <v>10811</v>
      </c>
      <c r="D2249" s="80" t="s">
        <v>10812</v>
      </c>
      <c r="E2249" s="80" t="s">
        <v>1818</v>
      </c>
      <c r="F2249" s="80" t="s">
        <v>10813</v>
      </c>
      <c r="G2249" s="80" t="s">
        <v>9700</v>
      </c>
      <c r="H2249" s="80" t="s">
        <v>10814</v>
      </c>
      <c r="I2249" s="80" t="s">
        <v>1817</v>
      </c>
      <c r="K2249" s="80" t="s">
        <v>12946</v>
      </c>
      <c r="L2249" s="80" t="s">
        <v>1440</v>
      </c>
      <c r="M2249" s="80" t="s">
        <v>13838</v>
      </c>
      <c r="N2249" s="80" t="s">
        <v>3506</v>
      </c>
      <c r="O2249" s="80" t="s">
        <v>3834</v>
      </c>
      <c r="P2249" s="80" t="s">
        <v>5346</v>
      </c>
      <c r="Q2249" s="80" t="s">
        <v>1817</v>
      </c>
      <c r="R2249" s="80" t="s">
        <v>7029</v>
      </c>
      <c r="S2249" s="80" t="s">
        <v>1759</v>
      </c>
      <c r="T2249" s="80" t="s">
        <v>1757</v>
      </c>
      <c r="U2249" s="110">
        <v>10.3</v>
      </c>
      <c r="V2249" s="110">
        <v>61.8</v>
      </c>
      <c r="W2249" s="91">
        <v>2.83</v>
      </c>
      <c r="X2249" s="91">
        <v>33.96</v>
      </c>
      <c r="Y2249" s="110" t="s">
        <v>7087</v>
      </c>
      <c r="Z2249" s="110" t="s">
        <v>1</v>
      </c>
      <c r="AB2249" s="133" t="s">
        <v>8739</v>
      </c>
      <c r="AC2249" s="133" t="s">
        <v>8739</v>
      </c>
      <c r="AD2249" s="133" t="s">
        <v>1759</v>
      </c>
      <c r="AE2249" s="79">
        <v>12</v>
      </c>
      <c r="AF2249" s="79" t="s">
        <v>11337</v>
      </c>
      <c r="AG2249" s="134">
        <v>0.5</v>
      </c>
      <c r="AH2249" s="134">
        <v>7.5</v>
      </c>
      <c r="AI2249" s="134">
        <v>14.5</v>
      </c>
      <c r="AJ2249" s="134">
        <v>0.28799999999999998</v>
      </c>
      <c r="AK2249" s="134">
        <v>14.824999999999999</v>
      </c>
      <c r="AL2249" s="134">
        <v>8.4499999999999993</v>
      </c>
      <c r="AM2249" s="134">
        <v>5.125</v>
      </c>
      <c r="AN2249" s="134">
        <v>3.8959999999999999</v>
      </c>
      <c r="AO2249" s="134">
        <v>0.372</v>
      </c>
      <c r="AP2249" s="134">
        <v>0</v>
      </c>
      <c r="AQ2249" s="134">
        <v>102</v>
      </c>
      <c r="AR2249" s="134">
        <v>54</v>
      </c>
      <c r="AS2249" s="134">
        <v>0.28199999999999997</v>
      </c>
      <c r="AT2249" s="133" t="s">
        <v>7066</v>
      </c>
      <c r="AU2249" s="133" t="s">
        <v>7075</v>
      </c>
      <c r="AV2249" s="133" t="s">
        <v>9602</v>
      </c>
      <c r="AW2249" s="133" t="s">
        <v>9630</v>
      </c>
    </row>
    <row r="2250" spans="1:49" x14ac:dyDescent="0.25">
      <c r="A2250" s="80" t="s">
        <v>1779</v>
      </c>
      <c r="B2250" s="80" t="s">
        <v>1817</v>
      </c>
      <c r="C2250" s="80" t="s">
        <v>10811</v>
      </c>
      <c r="D2250" s="80" t="s">
        <v>10812</v>
      </c>
      <c r="E2250" s="80" t="s">
        <v>1818</v>
      </c>
      <c r="F2250" s="80" t="s">
        <v>10813</v>
      </c>
      <c r="G2250" s="80" t="s">
        <v>9700</v>
      </c>
      <c r="H2250" s="80" t="s">
        <v>10814</v>
      </c>
      <c r="I2250" s="80" t="s">
        <v>1817</v>
      </c>
      <c r="K2250" s="80" t="s">
        <v>12946</v>
      </c>
      <c r="L2250" s="80" t="s">
        <v>1538</v>
      </c>
      <c r="M2250" s="80" t="s">
        <v>13839</v>
      </c>
      <c r="N2250" s="80" t="s">
        <v>3494</v>
      </c>
      <c r="O2250" s="80" t="s">
        <v>3834</v>
      </c>
      <c r="P2250" s="80" t="s">
        <v>5347</v>
      </c>
      <c r="Q2250" s="80" t="s">
        <v>1817</v>
      </c>
      <c r="R2250" s="80" t="s">
        <v>7031</v>
      </c>
      <c r="S2250" s="80" t="s">
        <v>1759</v>
      </c>
      <c r="T2250" s="80" t="s">
        <v>1757</v>
      </c>
      <c r="U2250" s="110">
        <v>10.3</v>
      </c>
      <c r="V2250" s="110">
        <v>61.8</v>
      </c>
      <c r="W2250" s="91">
        <v>2.83</v>
      </c>
      <c r="X2250" s="91">
        <v>33.96</v>
      </c>
      <c r="Y2250" s="110" t="s">
        <v>7087</v>
      </c>
      <c r="Z2250" s="110" t="s">
        <v>1</v>
      </c>
      <c r="AB2250" s="133" t="s">
        <v>8741</v>
      </c>
      <c r="AC2250" s="133" t="s">
        <v>8741</v>
      </c>
      <c r="AD2250" s="133" t="s">
        <v>1759</v>
      </c>
      <c r="AE2250" s="79">
        <v>12</v>
      </c>
      <c r="AF2250" s="79" t="s">
        <v>11337</v>
      </c>
      <c r="AG2250" s="134">
        <v>0.5</v>
      </c>
      <c r="AH2250" s="134">
        <v>7.5</v>
      </c>
      <c r="AI2250" s="134">
        <v>14.5</v>
      </c>
      <c r="AJ2250" s="134">
        <v>0.28799999999999998</v>
      </c>
      <c r="AK2250" s="134">
        <v>14.824999999999999</v>
      </c>
      <c r="AL2250" s="134">
        <v>8.4499999999999993</v>
      </c>
      <c r="AM2250" s="134">
        <v>5.125</v>
      </c>
      <c r="AN2250" s="134">
        <v>3.8959999999999999</v>
      </c>
      <c r="AO2250" s="134">
        <v>0.372</v>
      </c>
      <c r="AP2250" s="134">
        <v>0</v>
      </c>
      <c r="AQ2250" s="134">
        <v>102</v>
      </c>
      <c r="AR2250" s="134">
        <v>54</v>
      </c>
      <c r="AS2250" s="134">
        <v>0.28199999999999997</v>
      </c>
      <c r="AT2250" s="133" t="s">
        <v>7066</v>
      </c>
      <c r="AU2250" s="133" t="s">
        <v>7075</v>
      </c>
      <c r="AV2250" s="133" t="s">
        <v>9602</v>
      </c>
      <c r="AW2250" s="133" t="s">
        <v>9630</v>
      </c>
    </row>
    <row r="2251" spans="1:49" x14ac:dyDescent="0.25">
      <c r="A2251" s="80" t="s">
        <v>1779</v>
      </c>
      <c r="B2251" s="80" t="s">
        <v>1817</v>
      </c>
      <c r="C2251" s="80" t="s">
        <v>10811</v>
      </c>
      <c r="D2251" s="80" t="s">
        <v>10812</v>
      </c>
      <c r="E2251" s="80" t="s">
        <v>1818</v>
      </c>
      <c r="F2251" s="80" t="s">
        <v>10813</v>
      </c>
      <c r="G2251" s="80" t="s">
        <v>9700</v>
      </c>
      <c r="H2251" s="80" t="s">
        <v>10814</v>
      </c>
      <c r="I2251" s="80" t="s">
        <v>1817</v>
      </c>
      <c r="K2251" s="80" t="s">
        <v>12946</v>
      </c>
      <c r="L2251" s="80" t="s">
        <v>1475</v>
      </c>
      <c r="M2251" s="80" t="s">
        <v>13840</v>
      </c>
      <c r="N2251" s="80" t="s">
        <v>3497</v>
      </c>
      <c r="O2251" s="80" t="s">
        <v>3834</v>
      </c>
      <c r="P2251" s="80" t="s">
        <v>5348</v>
      </c>
      <c r="Q2251" s="80" t="s">
        <v>1817</v>
      </c>
      <c r="R2251" s="80" t="s">
        <v>7033</v>
      </c>
      <c r="S2251" s="80" t="s">
        <v>1759</v>
      </c>
      <c r="T2251" s="80" t="s">
        <v>1757</v>
      </c>
      <c r="U2251" s="110">
        <v>10.3</v>
      </c>
      <c r="V2251" s="110">
        <v>61.8</v>
      </c>
      <c r="W2251" s="91">
        <v>2.83</v>
      </c>
      <c r="X2251" s="91">
        <v>33.96</v>
      </c>
      <c r="Y2251" s="110" t="s">
        <v>7087</v>
      </c>
      <c r="Z2251" s="110" t="s">
        <v>1</v>
      </c>
      <c r="AB2251" s="133" t="s">
        <v>8743</v>
      </c>
      <c r="AC2251" s="133" t="s">
        <v>8743</v>
      </c>
      <c r="AD2251" s="133" t="s">
        <v>1759</v>
      </c>
      <c r="AE2251" s="79">
        <v>12</v>
      </c>
      <c r="AF2251" s="79" t="s">
        <v>11337</v>
      </c>
      <c r="AG2251" s="134">
        <v>0.5</v>
      </c>
      <c r="AH2251" s="134">
        <v>7.5</v>
      </c>
      <c r="AI2251" s="134">
        <v>14.5</v>
      </c>
      <c r="AJ2251" s="134">
        <v>0.28799999999999998</v>
      </c>
      <c r="AK2251" s="134">
        <v>14.824999999999999</v>
      </c>
      <c r="AL2251" s="134">
        <v>8.4499999999999993</v>
      </c>
      <c r="AM2251" s="134">
        <v>5.125</v>
      </c>
      <c r="AN2251" s="134">
        <v>3.8959999999999999</v>
      </c>
      <c r="AO2251" s="134">
        <v>0.372</v>
      </c>
      <c r="AP2251" s="134">
        <v>0</v>
      </c>
      <c r="AQ2251" s="134">
        <v>102</v>
      </c>
      <c r="AR2251" s="134">
        <v>54</v>
      </c>
      <c r="AS2251" s="134">
        <v>0.28199999999999997</v>
      </c>
      <c r="AT2251" s="133" t="s">
        <v>7066</v>
      </c>
      <c r="AU2251" s="133" t="s">
        <v>7075</v>
      </c>
      <c r="AV2251" s="133" t="s">
        <v>9602</v>
      </c>
      <c r="AW2251" s="133" t="s">
        <v>9630</v>
      </c>
    </row>
    <row r="2252" spans="1:49" x14ac:dyDescent="0.25">
      <c r="A2252" s="80" t="s">
        <v>1779</v>
      </c>
      <c r="B2252" s="80" t="s">
        <v>1817</v>
      </c>
      <c r="C2252" s="80" t="s">
        <v>10811</v>
      </c>
      <c r="D2252" s="80" t="s">
        <v>10812</v>
      </c>
      <c r="E2252" s="80" t="s">
        <v>1818</v>
      </c>
      <c r="F2252" s="80" t="s">
        <v>10813</v>
      </c>
      <c r="G2252" s="80" t="s">
        <v>9700</v>
      </c>
      <c r="H2252" s="80" t="s">
        <v>10814</v>
      </c>
      <c r="I2252" s="80" t="s">
        <v>1817</v>
      </c>
      <c r="K2252" s="80" t="s">
        <v>12946</v>
      </c>
      <c r="L2252" s="80" t="s">
        <v>1472</v>
      </c>
      <c r="M2252" s="80" t="s">
        <v>13841</v>
      </c>
      <c r="N2252" s="80" t="s">
        <v>3496</v>
      </c>
      <c r="O2252" s="80" t="s">
        <v>3834</v>
      </c>
      <c r="P2252" s="80" t="s">
        <v>5349</v>
      </c>
      <c r="Q2252" s="80" t="s">
        <v>1817</v>
      </c>
      <c r="R2252" s="80" t="s">
        <v>7034</v>
      </c>
      <c r="S2252" s="80" t="s">
        <v>1759</v>
      </c>
      <c r="T2252" s="80" t="s">
        <v>1757</v>
      </c>
      <c r="U2252" s="110">
        <v>10.3</v>
      </c>
      <c r="V2252" s="110">
        <v>61.8</v>
      </c>
      <c r="W2252" s="91">
        <v>2.83</v>
      </c>
      <c r="X2252" s="91">
        <v>33.96</v>
      </c>
      <c r="Y2252" s="110" t="s">
        <v>7087</v>
      </c>
      <c r="Z2252" s="110" t="s">
        <v>1</v>
      </c>
      <c r="AB2252" s="133" t="s">
        <v>8744</v>
      </c>
      <c r="AC2252" s="133" t="s">
        <v>8744</v>
      </c>
      <c r="AD2252" s="133" t="s">
        <v>1759</v>
      </c>
      <c r="AE2252" s="79">
        <v>12</v>
      </c>
      <c r="AF2252" s="79" t="s">
        <v>11337</v>
      </c>
      <c r="AG2252" s="134">
        <v>0.5</v>
      </c>
      <c r="AH2252" s="134">
        <v>7.5</v>
      </c>
      <c r="AI2252" s="134">
        <v>14.5</v>
      </c>
      <c r="AJ2252" s="134">
        <v>0.28799999999999998</v>
      </c>
      <c r="AK2252" s="134">
        <v>14.824999999999999</v>
      </c>
      <c r="AL2252" s="134">
        <v>8.4499999999999993</v>
      </c>
      <c r="AM2252" s="134">
        <v>5.125</v>
      </c>
      <c r="AN2252" s="134">
        <v>3.8959999999999999</v>
      </c>
      <c r="AO2252" s="134">
        <v>0.372</v>
      </c>
      <c r="AP2252" s="134">
        <v>0</v>
      </c>
      <c r="AQ2252" s="134">
        <v>102</v>
      </c>
      <c r="AR2252" s="134">
        <v>54</v>
      </c>
      <c r="AS2252" s="134">
        <v>0.28199999999999997</v>
      </c>
      <c r="AT2252" s="133" t="s">
        <v>7066</v>
      </c>
      <c r="AU2252" s="133" t="s">
        <v>7075</v>
      </c>
      <c r="AV2252" s="133" t="s">
        <v>9602</v>
      </c>
      <c r="AW2252" s="133" t="s">
        <v>9630</v>
      </c>
    </row>
    <row r="2253" spans="1:49" x14ac:dyDescent="0.25">
      <c r="A2253" s="80" t="s">
        <v>1779</v>
      </c>
      <c r="B2253" s="80" t="s">
        <v>1817</v>
      </c>
      <c r="C2253" s="80" t="s">
        <v>10811</v>
      </c>
      <c r="D2253" s="80" t="s">
        <v>10812</v>
      </c>
      <c r="E2253" s="80" t="s">
        <v>1818</v>
      </c>
      <c r="F2253" s="80" t="s">
        <v>10813</v>
      </c>
      <c r="G2253" s="80" t="s">
        <v>9700</v>
      </c>
      <c r="H2253" s="80" t="s">
        <v>10814</v>
      </c>
      <c r="I2253" s="80" t="s">
        <v>1817</v>
      </c>
      <c r="K2253" s="80" t="s">
        <v>12946</v>
      </c>
      <c r="L2253" s="80" t="s">
        <v>1441</v>
      </c>
      <c r="M2253" s="80" t="s">
        <v>13842</v>
      </c>
      <c r="N2253" s="80" t="s">
        <v>3501</v>
      </c>
      <c r="O2253" s="80" t="s">
        <v>3834</v>
      </c>
      <c r="P2253" s="80" t="s">
        <v>5350</v>
      </c>
      <c r="Q2253" s="80" t="s">
        <v>1817</v>
      </c>
      <c r="R2253" s="80" t="s">
        <v>7037</v>
      </c>
      <c r="S2253" s="80" t="s">
        <v>1759</v>
      </c>
      <c r="T2253" s="80" t="s">
        <v>1757</v>
      </c>
      <c r="U2253" s="110">
        <v>10.3</v>
      </c>
      <c r="V2253" s="110">
        <v>61.8</v>
      </c>
      <c r="W2253" s="91">
        <v>2.83</v>
      </c>
      <c r="X2253" s="91">
        <v>33.96</v>
      </c>
      <c r="Y2253" s="110" t="s">
        <v>7087</v>
      </c>
      <c r="Z2253" s="110" t="s">
        <v>1</v>
      </c>
      <c r="AB2253" s="133" t="s">
        <v>8747</v>
      </c>
      <c r="AC2253" s="133" t="s">
        <v>8747</v>
      </c>
      <c r="AD2253" s="133" t="s">
        <v>1759</v>
      </c>
      <c r="AE2253" s="79">
        <v>12</v>
      </c>
      <c r="AF2253" s="79" t="s">
        <v>11337</v>
      </c>
      <c r="AG2253" s="134">
        <v>0.5</v>
      </c>
      <c r="AH2253" s="134">
        <v>7.5</v>
      </c>
      <c r="AI2253" s="134">
        <v>14.5</v>
      </c>
      <c r="AJ2253" s="134">
        <v>0.28799999999999998</v>
      </c>
      <c r="AK2253" s="134">
        <v>14.824999999999999</v>
      </c>
      <c r="AL2253" s="134">
        <v>8.4499999999999993</v>
      </c>
      <c r="AM2253" s="134">
        <v>5.125</v>
      </c>
      <c r="AN2253" s="134">
        <v>3.8959999999999999</v>
      </c>
      <c r="AO2253" s="134">
        <v>0.372</v>
      </c>
      <c r="AP2253" s="134">
        <v>0</v>
      </c>
      <c r="AQ2253" s="134">
        <v>102</v>
      </c>
      <c r="AR2253" s="134">
        <v>54</v>
      </c>
      <c r="AS2253" s="134">
        <v>0.28199999999999997</v>
      </c>
      <c r="AT2253" s="133" t="s">
        <v>7066</v>
      </c>
      <c r="AU2253" s="133" t="s">
        <v>7075</v>
      </c>
      <c r="AV2253" s="133" t="s">
        <v>9602</v>
      </c>
      <c r="AW2253" s="133" t="s">
        <v>9630</v>
      </c>
    </row>
    <row r="2254" spans="1:49" x14ac:dyDescent="0.25">
      <c r="A2254" s="80" t="s">
        <v>1779</v>
      </c>
      <c r="B2254" s="80" t="s">
        <v>1817</v>
      </c>
      <c r="C2254" s="80" t="s">
        <v>10811</v>
      </c>
      <c r="D2254" s="80" t="s">
        <v>10812</v>
      </c>
      <c r="E2254" s="80" t="s">
        <v>1818</v>
      </c>
      <c r="F2254" s="80" t="s">
        <v>10813</v>
      </c>
      <c r="G2254" s="80" t="s">
        <v>9700</v>
      </c>
      <c r="H2254" s="80" t="s">
        <v>10814</v>
      </c>
      <c r="I2254" s="80" t="s">
        <v>1817</v>
      </c>
      <c r="K2254" s="80" t="s">
        <v>12946</v>
      </c>
      <c r="L2254" s="80" t="s">
        <v>1473</v>
      </c>
      <c r="M2254" s="80" t="s">
        <v>13843</v>
      </c>
      <c r="N2254" s="80" t="s">
        <v>3498</v>
      </c>
      <c r="O2254" s="80" t="s">
        <v>3834</v>
      </c>
      <c r="P2254" s="80" t="s">
        <v>5351</v>
      </c>
      <c r="Q2254" s="80" t="s">
        <v>1817</v>
      </c>
      <c r="R2254" s="80" t="s">
        <v>7038</v>
      </c>
      <c r="S2254" s="80" t="s">
        <v>1759</v>
      </c>
      <c r="T2254" s="80" t="s">
        <v>1757</v>
      </c>
      <c r="U2254" s="110">
        <v>10.3</v>
      </c>
      <c r="V2254" s="110">
        <v>61.8</v>
      </c>
      <c r="W2254" s="91">
        <v>2.83</v>
      </c>
      <c r="X2254" s="91">
        <v>33.96</v>
      </c>
      <c r="Y2254" s="110" t="s">
        <v>7087</v>
      </c>
      <c r="Z2254" s="110" t="s">
        <v>1</v>
      </c>
      <c r="AB2254" s="133" t="s">
        <v>8748</v>
      </c>
      <c r="AC2254" s="133" t="s">
        <v>8748</v>
      </c>
      <c r="AD2254" s="133" t="s">
        <v>1759</v>
      </c>
      <c r="AE2254" s="79">
        <v>12</v>
      </c>
      <c r="AF2254" s="79" t="s">
        <v>11337</v>
      </c>
      <c r="AG2254" s="134">
        <v>0.5</v>
      </c>
      <c r="AH2254" s="134">
        <v>7.5</v>
      </c>
      <c r="AI2254" s="134">
        <v>14.5</v>
      </c>
      <c r="AJ2254" s="134">
        <v>1.9E-2</v>
      </c>
      <c r="AK2254" s="134">
        <v>14.824999999999999</v>
      </c>
      <c r="AL2254" s="134">
        <v>8.4499999999999993</v>
      </c>
      <c r="AM2254" s="134">
        <v>5.125</v>
      </c>
      <c r="AN2254" s="134">
        <v>0.66800000000000004</v>
      </c>
      <c r="AO2254" s="134">
        <v>0.372</v>
      </c>
      <c r="AP2254" s="134">
        <v>0</v>
      </c>
      <c r="AQ2254" s="134">
        <v>102</v>
      </c>
      <c r="AR2254" s="134">
        <v>54</v>
      </c>
      <c r="AS2254" s="134">
        <v>0.28199999999999997</v>
      </c>
      <c r="AT2254" s="133" t="s">
        <v>7066</v>
      </c>
      <c r="AU2254" s="133" t="s">
        <v>7075</v>
      </c>
      <c r="AV2254" s="133" t="s">
        <v>9602</v>
      </c>
      <c r="AW2254" s="133" t="s">
        <v>9630</v>
      </c>
    </row>
    <row r="2255" spans="1:49" x14ac:dyDescent="0.25">
      <c r="A2255" s="80" t="s">
        <v>1779</v>
      </c>
      <c r="B2255" s="80" t="s">
        <v>1817</v>
      </c>
      <c r="C2255" s="80" t="s">
        <v>10811</v>
      </c>
      <c r="D2255" s="80" t="s">
        <v>10812</v>
      </c>
      <c r="E2255" s="80" t="s">
        <v>1818</v>
      </c>
      <c r="F2255" s="80" t="s">
        <v>10813</v>
      </c>
      <c r="G2255" s="80" t="s">
        <v>9700</v>
      </c>
      <c r="H2255" s="80" t="s">
        <v>10814</v>
      </c>
      <c r="I2255" s="80" t="s">
        <v>1817</v>
      </c>
      <c r="K2255" s="80" t="s">
        <v>12946</v>
      </c>
      <c r="L2255" s="80" t="s">
        <v>1442</v>
      </c>
      <c r="M2255" s="80" t="s">
        <v>13844</v>
      </c>
      <c r="N2255" s="80" t="s">
        <v>3502</v>
      </c>
      <c r="O2255" s="80" t="s">
        <v>3834</v>
      </c>
      <c r="P2255" s="80" t="s">
        <v>5352</v>
      </c>
      <c r="Q2255" s="80" t="s">
        <v>1817</v>
      </c>
      <c r="R2255" s="80" t="s">
        <v>7040</v>
      </c>
      <c r="S2255" s="80" t="s">
        <v>1759</v>
      </c>
      <c r="T2255" s="80" t="s">
        <v>1757</v>
      </c>
      <c r="U2255" s="110">
        <v>10.3</v>
      </c>
      <c r="V2255" s="110">
        <v>61.8</v>
      </c>
      <c r="W2255" s="91">
        <v>2.83</v>
      </c>
      <c r="X2255" s="91">
        <v>33.96</v>
      </c>
      <c r="Y2255" s="110" t="s">
        <v>7087</v>
      </c>
      <c r="Z2255" s="110" t="s">
        <v>1</v>
      </c>
      <c r="AB2255" s="133" t="s">
        <v>8750</v>
      </c>
      <c r="AC2255" s="133" t="s">
        <v>8750</v>
      </c>
      <c r="AD2255" s="133" t="s">
        <v>1759</v>
      </c>
      <c r="AE2255" s="79">
        <v>12</v>
      </c>
      <c r="AF2255" s="79" t="s">
        <v>11337</v>
      </c>
      <c r="AG2255" s="134">
        <v>0.5</v>
      </c>
      <c r="AH2255" s="134">
        <v>7.5</v>
      </c>
      <c r="AI2255" s="134">
        <v>14.5</v>
      </c>
      <c r="AJ2255" s="134">
        <v>0.28799999999999998</v>
      </c>
      <c r="AK2255" s="134">
        <v>14.824999999999999</v>
      </c>
      <c r="AL2255" s="134">
        <v>8.4499999999999993</v>
      </c>
      <c r="AM2255" s="134">
        <v>5.125</v>
      </c>
      <c r="AN2255" s="134">
        <v>3.8959999999999999</v>
      </c>
      <c r="AO2255" s="134">
        <v>0.372</v>
      </c>
      <c r="AP2255" s="134">
        <v>0</v>
      </c>
      <c r="AQ2255" s="134">
        <v>102</v>
      </c>
      <c r="AR2255" s="134">
        <v>54</v>
      </c>
      <c r="AS2255" s="134">
        <v>0.28199999999999997</v>
      </c>
      <c r="AT2255" s="133" t="s">
        <v>7066</v>
      </c>
      <c r="AU2255" s="133" t="s">
        <v>7075</v>
      </c>
      <c r="AV2255" s="133" t="s">
        <v>9602</v>
      </c>
      <c r="AW2255" s="133" t="s">
        <v>9630</v>
      </c>
    </row>
    <row r="2256" spans="1:49" x14ac:dyDescent="0.25">
      <c r="A2256" s="80" t="s">
        <v>1779</v>
      </c>
      <c r="B2256" s="80" t="s">
        <v>1817</v>
      </c>
      <c r="C2256" s="80" t="s">
        <v>10815</v>
      </c>
      <c r="D2256" s="80" t="s">
        <v>10816</v>
      </c>
      <c r="E2256" s="80" t="s">
        <v>1818</v>
      </c>
      <c r="F2256" s="80" t="s">
        <v>10817</v>
      </c>
      <c r="G2256" s="80" t="s">
        <v>9729</v>
      </c>
      <c r="H2256" s="80" t="s">
        <v>10818</v>
      </c>
      <c r="I2256" s="80" t="s">
        <v>1817</v>
      </c>
      <c r="K2256" s="80" t="s">
        <v>12946</v>
      </c>
      <c r="L2256" s="80" t="s">
        <v>1479</v>
      </c>
      <c r="M2256" s="80" t="s">
        <v>3319</v>
      </c>
      <c r="N2256" s="80" t="s">
        <v>3506</v>
      </c>
      <c r="O2256" s="80" t="s">
        <v>4014</v>
      </c>
      <c r="P2256" s="80" t="s">
        <v>5281</v>
      </c>
      <c r="Q2256" s="80" t="s">
        <v>1817</v>
      </c>
      <c r="R2256" s="80" t="s">
        <v>6947</v>
      </c>
      <c r="S2256" s="80" t="s">
        <v>1760</v>
      </c>
      <c r="T2256" s="80" t="s">
        <v>1757</v>
      </c>
      <c r="U2256" s="110">
        <v>8.8000000000000007</v>
      </c>
      <c r="V2256" s="110">
        <v>52.8</v>
      </c>
      <c r="W2256" s="91">
        <v>3.3</v>
      </c>
      <c r="X2256" s="91">
        <v>39.6</v>
      </c>
      <c r="Y2256" s="110" t="s">
        <v>7087</v>
      </c>
      <c r="Z2256" s="110" t="s">
        <v>1</v>
      </c>
      <c r="AB2256" s="133" t="s">
        <v>8657</v>
      </c>
      <c r="AC2256" s="133" t="s">
        <v>9553</v>
      </c>
      <c r="AD2256" s="133" t="s">
        <v>1759</v>
      </c>
      <c r="AE2256" s="79">
        <v>12</v>
      </c>
      <c r="AF2256" s="79" t="s">
        <v>11150</v>
      </c>
      <c r="AG2256" s="134">
        <v>3.625</v>
      </c>
      <c r="AH2256" s="134">
        <v>3.625</v>
      </c>
      <c r="AI2256" s="134">
        <v>7.5</v>
      </c>
      <c r="AJ2256" s="134">
        <v>0.24399999999999999</v>
      </c>
      <c r="AK2256" s="134">
        <v>15.574999999999999</v>
      </c>
      <c r="AL2256" s="134">
        <v>11.7</v>
      </c>
      <c r="AM2256" s="134">
        <v>8.5250000000000004</v>
      </c>
      <c r="AN2256" s="134">
        <v>3.8279999999999998</v>
      </c>
      <c r="AO2256" s="134">
        <v>0.89900000000000002</v>
      </c>
      <c r="AP2256" s="134">
        <v>3.5</v>
      </c>
      <c r="AQ2256" s="134">
        <v>3.5</v>
      </c>
      <c r="AR2256" s="134">
        <v>5</v>
      </c>
      <c r="AS2256" s="134">
        <v>2.5000000000000001E-2</v>
      </c>
      <c r="AT2256" s="133" t="s">
        <v>1767</v>
      </c>
      <c r="AU2256" s="133" t="s">
        <v>7065</v>
      </c>
      <c r="AV2256" s="133" t="s">
        <v>9598</v>
      </c>
      <c r="AW2256" s="133" t="s">
        <v>9633</v>
      </c>
    </row>
    <row r="2257" spans="1:49" x14ac:dyDescent="0.25">
      <c r="A2257" s="80" t="s">
        <v>1779</v>
      </c>
      <c r="B2257" s="80" t="s">
        <v>1817</v>
      </c>
      <c r="C2257" s="80" t="s">
        <v>10811</v>
      </c>
      <c r="D2257" s="80" t="s">
        <v>10812</v>
      </c>
      <c r="E2257" s="80" t="s">
        <v>1818</v>
      </c>
      <c r="F2257" s="80" t="s">
        <v>10813</v>
      </c>
      <c r="G2257" s="80" t="s">
        <v>9700</v>
      </c>
      <c r="H2257" s="80" t="s">
        <v>10814</v>
      </c>
      <c r="I2257" s="80" t="s">
        <v>1817</v>
      </c>
      <c r="K2257" s="80" t="s">
        <v>12946</v>
      </c>
      <c r="L2257" s="80" t="s">
        <v>1476</v>
      </c>
      <c r="M2257" s="80" t="s">
        <v>13845</v>
      </c>
      <c r="N2257" s="80" t="s">
        <v>3499</v>
      </c>
      <c r="O2257" s="80" t="s">
        <v>3834</v>
      </c>
      <c r="P2257" s="80" t="s">
        <v>5353</v>
      </c>
      <c r="Q2257" s="80" t="s">
        <v>1817</v>
      </c>
      <c r="R2257" s="80" t="s">
        <v>7041</v>
      </c>
      <c r="S2257" s="80" t="s">
        <v>1759</v>
      </c>
      <c r="T2257" s="80" t="s">
        <v>1757</v>
      </c>
      <c r="U2257" s="110">
        <v>10.3</v>
      </c>
      <c r="V2257" s="110">
        <v>61.8</v>
      </c>
      <c r="W2257" s="91">
        <v>2.83</v>
      </c>
      <c r="X2257" s="91">
        <v>33.96</v>
      </c>
      <c r="Y2257" s="110" t="s">
        <v>7087</v>
      </c>
      <c r="Z2257" s="110" t="s">
        <v>1</v>
      </c>
      <c r="AB2257" s="133" t="s">
        <v>8751</v>
      </c>
      <c r="AC2257" s="133" t="s">
        <v>8751</v>
      </c>
      <c r="AD2257" s="133" t="s">
        <v>1759</v>
      </c>
      <c r="AE2257" s="79">
        <v>12</v>
      </c>
      <c r="AF2257" s="79" t="s">
        <v>11337</v>
      </c>
      <c r="AG2257" s="134">
        <v>0.5</v>
      </c>
      <c r="AH2257" s="134">
        <v>7.5</v>
      </c>
      <c r="AI2257" s="134">
        <v>14.5</v>
      </c>
      <c r="AJ2257" s="134">
        <v>0.28799999999999998</v>
      </c>
      <c r="AK2257" s="134">
        <v>14.824999999999999</v>
      </c>
      <c r="AL2257" s="134">
        <v>8.4499999999999993</v>
      </c>
      <c r="AM2257" s="134">
        <v>5.125</v>
      </c>
      <c r="AN2257" s="134">
        <v>3.8959999999999999</v>
      </c>
      <c r="AO2257" s="134">
        <v>0.372</v>
      </c>
      <c r="AP2257" s="134">
        <v>0</v>
      </c>
      <c r="AQ2257" s="134">
        <v>102</v>
      </c>
      <c r="AR2257" s="134">
        <v>54</v>
      </c>
      <c r="AS2257" s="134">
        <v>0.28199999999999997</v>
      </c>
      <c r="AT2257" s="133" t="s">
        <v>7066</v>
      </c>
      <c r="AU2257" s="133" t="s">
        <v>7075</v>
      </c>
      <c r="AV2257" s="133" t="s">
        <v>9602</v>
      </c>
      <c r="AW2257" s="133" t="s">
        <v>9630</v>
      </c>
    </row>
    <row r="2258" spans="1:49" x14ac:dyDescent="0.25">
      <c r="A2258" s="80" t="s">
        <v>1779</v>
      </c>
      <c r="B2258" s="80" t="s">
        <v>1817</v>
      </c>
      <c r="C2258" s="80" t="s">
        <v>10811</v>
      </c>
      <c r="D2258" s="80" t="s">
        <v>10812</v>
      </c>
      <c r="E2258" s="80" t="s">
        <v>1818</v>
      </c>
      <c r="F2258" s="80" t="s">
        <v>10813</v>
      </c>
      <c r="G2258" s="80" t="s">
        <v>9700</v>
      </c>
      <c r="H2258" s="80" t="s">
        <v>10814</v>
      </c>
      <c r="I2258" s="80" t="s">
        <v>1817</v>
      </c>
      <c r="K2258" s="80" t="s">
        <v>12946</v>
      </c>
      <c r="L2258" s="80" t="s">
        <v>1477</v>
      </c>
      <c r="M2258" s="80" t="s">
        <v>13846</v>
      </c>
      <c r="N2258" s="80" t="s">
        <v>3503</v>
      </c>
      <c r="O2258" s="80" t="s">
        <v>3834</v>
      </c>
      <c r="P2258" s="80" t="s">
        <v>5354</v>
      </c>
      <c r="Q2258" s="80" t="s">
        <v>1817</v>
      </c>
      <c r="R2258" s="80" t="s">
        <v>7042</v>
      </c>
      <c r="S2258" s="80" t="s">
        <v>1759</v>
      </c>
      <c r="T2258" s="80" t="s">
        <v>1757</v>
      </c>
      <c r="U2258" s="110">
        <v>10.3</v>
      </c>
      <c r="V2258" s="110">
        <v>61.8</v>
      </c>
      <c r="W2258" s="91">
        <v>2.83</v>
      </c>
      <c r="X2258" s="91">
        <v>33.96</v>
      </c>
      <c r="Y2258" s="110" t="s">
        <v>7087</v>
      </c>
      <c r="Z2258" s="110" t="s">
        <v>1</v>
      </c>
      <c r="AB2258" s="133" t="s">
        <v>8752</v>
      </c>
      <c r="AC2258" s="133" t="s">
        <v>8752</v>
      </c>
      <c r="AD2258" s="133" t="s">
        <v>1759</v>
      </c>
      <c r="AE2258" s="79">
        <v>12</v>
      </c>
      <c r="AF2258" s="79" t="s">
        <v>11337</v>
      </c>
      <c r="AG2258" s="134">
        <v>0.5</v>
      </c>
      <c r="AH2258" s="134">
        <v>7.5</v>
      </c>
      <c r="AI2258" s="134">
        <v>14.5</v>
      </c>
      <c r="AJ2258" s="134">
        <v>0.28799999999999998</v>
      </c>
      <c r="AK2258" s="134">
        <v>14.824999999999999</v>
      </c>
      <c r="AL2258" s="134">
        <v>8.4499999999999993</v>
      </c>
      <c r="AM2258" s="134">
        <v>5.125</v>
      </c>
      <c r="AN2258" s="134">
        <v>3.8959999999999999</v>
      </c>
      <c r="AO2258" s="134">
        <v>0.372</v>
      </c>
      <c r="AP2258" s="134">
        <v>0</v>
      </c>
      <c r="AQ2258" s="134">
        <v>102</v>
      </c>
      <c r="AR2258" s="134">
        <v>54</v>
      </c>
      <c r="AS2258" s="134">
        <v>0.28199999999999997</v>
      </c>
      <c r="AT2258" s="133" t="s">
        <v>7066</v>
      </c>
      <c r="AU2258" s="133" t="s">
        <v>7075</v>
      </c>
      <c r="AV2258" s="133" t="s">
        <v>9602</v>
      </c>
      <c r="AW2258" s="133" t="s">
        <v>9630</v>
      </c>
    </row>
    <row r="2259" spans="1:49" x14ac:dyDescent="0.25">
      <c r="A2259" s="80" t="s">
        <v>1779</v>
      </c>
      <c r="B2259" s="80" t="s">
        <v>1817</v>
      </c>
      <c r="C2259" s="80" t="s">
        <v>10811</v>
      </c>
      <c r="D2259" s="80" t="s">
        <v>10812</v>
      </c>
      <c r="E2259" s="80" t="s">
        <v>1818</v>
      </c>
      <c r="F2259" s="80" t="s">
        <v>10813</v>
      </c>
      <c r="G2259" s="80" t="s">
        <v>9700</v>
      </c>
      <c r="H2259" s="80" t="s">
        <v>10814</v>
      </c>
      <c r="I2259" s="80" t="s">
        <v>1817</v>
      </c>
      <c r="K2259" s="80" t="s">
        <v>12946</v>
      </c>
      <c r="L2259" s="80" t="s">
        <v>1443</v>
      </c>
      <c r="M2259" s="80" t="s">
        <v>13847</v>
      </c>
      <c r="N2259" s="80" t="s">
        <v>3504</v>
      </c>
      <c r="O2259" s="80" t="s">
        <v>3834</v>
      </c>
      <c r="P2259" s="80" t="s">
        <v>5355</v>
      </c>
      <c r="Q2259" s="80" t="s">
        <v>1817</v>
      </c>
      <c r="R2259" s="80" t="s">
        <v>7043</v>
      </c>
      <c r="S2259" s="80" t="s">
        <v>1759</v>
      </c>
      <c r="T2259" s="80" t="s">
        <v>1757</v>
      </c>
      <c r="U2259" s="110">
        <v>10.3</v>
      </c>
      <c r="V2259" s="110">
        <v>61.8</v>
      </c>
      <c r="W2259" s="91">
        <v>2.83</v>
      </c>
      <c r="X2259" s="91">
        <v>33.96</v>
      </c>
      <c r="Y2259" s="110" t="s">
        <v>7087</v>
      </c>
      <c r="Z2259" s="110" t="s">
        <v>1</v>
      </c>
      <c r="AB2259" s="133" t="s">
        <v>8753</v>
      </c>
      <c r="AC2259" s="133" t="s">
        <v>8753</v>
      </c>
      <c r="AD2259" s="133" t="s">
        <v>1759</v>
      </c>
      <c r="AE2259" s="79">
        <v>12</v>
      </c>
      <c r="AF2259" s="79" t="s">
        <v>11337</v>
      </c>
      <c r="AG2259" s="134">
        <v>0.5</v>
      </c>
      <c r="AH2259" s="134">
        <v>7.5</v>
      </c>
      <c r="AI2259" s="134">
        <v>14.5</v>
      </c>
      <c r="AJ2259" s="134">
        <v>0.28799999999999998</v>
      </c>
      <c r="AK2259" s="134">
        <v>14.824999999999999</v>
      </c>
      <c r="AL2259" s="134">
        <v>8.4499999999999993</v>
      </c>
      <c r="AM2259" s="134">
        <v>5.125</v>
      </c>
      <c r="AN2259" s="134">
        <v>3.8959999999999999</v>
      </c>
      <c r="AO2259" s="134">
        <v>0.372</v>
      </c>
      <c r="AP2259" s="134">
        <v>0</v>
      </c>
      <c r="AQ2259" s="134">
        <v>102</v>
      </c>
      <c r="AR2259" s="134">
        <v>54</v>
      </c>
      <c r="AS2259" s="134">
        <v>0.28199999999999997</v>
      </c>
      <c r="AT2259" s="133" t="s">
        <v>7066</v>
      </c>
      <c r="AU2259" s="133" t="s">
        <v>7075</v>
      </c>
      <c r="AV2259" s="133" t="s">
        <v>9602</v>
      </c>
      <c r="AW2259" s="133" t="s">
        <v>9630</v>
      </c>
    </row>
    <row r="2260" spans="1:49" x14ac:dyDescent="0.25">
      <c r="A2260" s="80" t="s">
        <v>1779</v>
      </c>
      <c r="B2260" s="80" t="s">
        <v>1817</v>
      </c>
      <c r="C2260" s="80" t="s">
        <v>10811</v>
      </c>
      <c r="D2260" s="80" t="s">
        <v>10812</v>
      </c>
      <c r="E2260" s="80" t="s">
        <v>1818</v>
      </c>
      <c r="F2260" s="80" t="s">
        <v>10813</v>
      </c>
      <c r="G2260" s="80" t="s">
        <v>9700</v>
      </c>
      <c r="H2260" s="80" t="s">
        <v>10814</v>
      </c>
      <c r="I2260" s="80" t="s">
        <v>1817</v>
      </c>
      <c r="K2260" s="80" t="s">
        <v>12946</v>
      </c>
      <c r="L2260" s="80" t="s">
        <v>1539</v>
      </c>
      <c r="M2260" s="80" t="s">
        <v>13848</v>
      </c>
      <c r="N2260" s="80" t="s">
        <v>3500</v>
      </c>
      <c r="O2260" s="80" t="s">
        <v>3834</v>
      </c>
      <c r="P2260" s="80" t="s">
        <v>5356</v>
      </c>
      <c r="Q2260" s="80" t="s">
        <v>1817</v>
      </c>
      <c r="R2260" s="80" t="s">
        <v>7044</v>
      </c>
      <c r="S2260" s="80" t="s">
        <v>1759</v>
      </c>
      <c r="T2260" s="80" t="s">
        <v>1757</v>
      </c>
      <c r="U2260" s="110">
        <v>10.3</v>
      </c>
      <c r="V2260" s="110">
        <v>61.8</v>
      </c>
      <c r="W2260" s="91">
        <v>2.83</v>
      </c>
      <c r="X2260" s="91">
        <v>33.96</v>
      </c>
      <c r="Y2260" s="110" t="s">
        <v>7087</v>
      </c>
      <c r="Z2260" s="110" t="s">
        <v>1</v>
      </c>
      <c r="AB2260" s="133" t="s">
        <v>8754</v>
      </c>
      <c r="AC2260" s="133" t="s">
        <v>8754</v>
      </c>
      <c r="AD2260" s="133" t="s">
        <v>1759</v>
      </c>
      <c r="AE2260" s="79">
        <v>12</v>
      </c>
      <c r="AF2260" s="79" t="s">
        <v>11337</v>
      </c>
      <c r="AG2260" s="134">
        <v>0.5</v>
      </c>
      <c r="AH2260" s="134">
        <v>7.5</v>
      </c>
      <c r="AI2260" s="134">
        <v>14.5</v>
      </c>
      <c r="AJ2260" s="134">
        <v>0.28799999999999998</v>
      </c>
      <c r="AK2260" s="134">
        <v>14.824999999999999</v>
      </c>
      <c r="AL2260" s="134">
        <v>8.4499999999999993</v>
      </c>
      <c r="AM2260" s="134">
        <v>5.125</v>
      </c>
      <c r="AN2260" s="134">
        <v>3.8959999999999999</v>
      </c>
      <c r="AO2260" s="134">
        <v>0.372</v>
      </c>
      <c r="AP2260" s="134">
        <v>0</v>
      </c>
      <c r="AQ2260" s="134">
        <v>102</v>
      </c>
      <c r="AR2260" s="134">
        <v>54</v>
      </c>
      <c r="AS2260" s="134">
        <v>0.28199999999999997</v>
      </c>
      <c r="AT2260" s="133" t="s">
        <v>7066</v>
      </c>
      <c r="AU2260" s="133" t="s">
        <v>7075</v>
      </c>
      <c r="AV2260" s="133" t="s">
        <v>9602</v>
      </c>
      <c r="AW2260" s="133" t="s">
        <v>9630</v>
      </c>
    </row>
    <row r="2261" spans="1:49" x14ac:dyDescent="0.25">
      <c r="A2261" s="80" t="s">
        <v>1779</v>
      </c>
      <c r="B2261" s="80" t="s">
        <v>1817</v>
      </c>
      <c r="C2261" s="80" t="s">
        <v>10811</v>
      </c>
      <c r="D2261" s="80" t="s">
        <v>10812</v>
      </c>
      <c r="E2261" s="80" t="s">
        <v>1818</v>
      </c>
      <c r="F2261" s="80" t="s">
        <v>10813</v>
      </c>
      <c r="G2261" s="80" t="s">
        <v>9700</v>
      </c>
      <c r="H2261" s="80" t="s">
        <v>10814</v>
      </c>
      <c r="I2261" s="80" t="s">
        <v>1817</v>
      </c>
      <c r="K2261" s="80" t="s">
        <v>12946</v>
      </c>
      <c r="L2261" s="80" t="s">
        <v>1540</v>
      </c>
      <c r="M2261" s="80" t="s">
        <v>13849</v>
      </c>
      <c r="N2261" s="80" t="s">
        <v>3505</v>
      </c>
      <c r="O2261" s="80" t="s">
        <v>3834</v>
      </c>
      <c r="P2261" s="80" t="s">
        <v>5357</v>
      </c>
      <c r="Q2261" s="80" t="s">
        <v>1817</v>
      </c>
      <c r="R2261" s="80" t="s">
        <v>7045</v>
      </c>
      <c r="S2261" s="80" t="s">
        <v>1759</v>
      </c>
      <c r="T2261" s="80" t="s">
        <v>1757</v>
      </c>
      <c r="U2261" s="110">
        <v>10.3</v>
      </c>
      <c r="V2261" s="110">
        <v>61.8</v>
      </c>
      <c r="W2261" s="91">
        <v>2.83</v>
      </c>
      <c r="X2261" s="91">
        <v>33.96</v>
      </c>
      <c r="Y2261" s="110" t="s">
        <v>7087</v>
      </c>
      <c r="Z2261" s="110" t="s">
        <v>1</v>
      </c>
      <c r="AB2261" s="133" t="s">
        <v>8755</v>
      </c>
      <c r="AC2261" s="133" t="s">
        <v>8755</v>
      </c>
      <c r="AD2261" s="133" t="s">
        <v>1759</v>
      </c>
      <c r="AE2261" s="79">
        <v>12</v>
      </c>
      <c r="AF2261" s="79" t="s">
        <v>11337</v>
      </c>
      <c r="AG2261" s="134">
        <v>0.5</v>
      </c>
      <c r="AH2261" s="134">
        <v>7.5</v>
      </c>
      <c r="AI2261" s="134">
        <v>14.5</v>
      </c>
      <c r="AJ2261" s="134">
        <v>0.28799999999999998</v>
      </c>
      <c r="AK2261" s="134">
        <v>14.824999999999999</v>
      </c>
      <c r="AL2261" s="134">
        <v>8.4499999999999993</v>
      </c>
      <c r="AM2261" s="134">
        <v>5.125</v>
      </c>
      <c r="AN2261" s="134">
        <v>3.8959999999999999</v>
      </c>
      <c r="AO2261" s="134">
        <v>0.372</v>
      </c>
      <c r="AP2261" s="134">
        <v>0</v>
      </c>
      <c r="AQ2261" s="134">
        <v>102</v>
      </c>
      <c r="AR2261" s="134">
        <v>54</v>
      </c>
      <c r="AS2261" s="134">
        <v>0.28199999999999997</v>
      </c>
      <c r="AT2261" s="133" t="s">
        <v>7066</v>
      </c>
      <c r="AU2261" s="133" t="s">
        <v>7075</v>
      </c>
      <c r="AV2261" s="133" t="s">
        <v>9602</v>
      </c>
      <c r="AW2261" s="133" t="s">
        <v>9630</v>
      </c>
    </row>
    <row r="2262" spans="1:49" x14ac:dyDescent="0.25">
      <c r="A2262" s="80" t="s">
        <v>1779</v>
      </c>
      <c r="B2262" s="80" t="s">
        <v>1817</v>
      </c>
      <c r="C2262" s="80" t="s">
        <v>10815</v>
      </c>
      <c r="D2262" s="80" t="s">
        <v>10816</v>
      </c>
      <c r="E2262" s="80" t="s">
        <v>1818</v>
      </c>
      <c r="F2262" s="80" t="s">
        <v>10817</v>
      </c>
      <c r="G2262" s="80" t="s">
        <v>9729</v>
      </c>
      <c r="H2262" s="80" t="s">
        <v>10818</v>
      </c>
      <c r="I2262" s="80" t="s">
        <v>1817</v>
      </c>
      <c r="K2262" s="80" t="s">
        <v>12946</v>
      </c>
      <c r="L2262" s="80" t="s">
        <v>1474</v>
      </c>
      <c r="M2262" s="80" t="s">
        <v>3359</v>
      </c>
      <c r="N2262" s="80" t="s">
        <v>3510</v>
      </c>
      <c r="O2262" s="80" t="s">
        <v>4014</v>
      </c>
      <c r="P2262" s="80" t="s">
        <v>5358</v>
      </c>
      <c r="Q2262" s="80" t="s">
        <v>1817</v>
      </c>
      <c r="R2262" s="80" t="s">
        <v>7046</v>
      </c>
      <c r="S2262" s="80" t="s">
        <v>1760</v>
      </c>
      <c r="T2262" s="80" t="s">
        <v>1757</v>
      </c>
      <c r="U2262" s="110">
        <v>8.8000000000000007</v>
      </c>
      <c r="V2262" s="110">
        <v>52.8</v>
      </c>
      <c r="W2262" s="91">
        <v>3.3</v>
      </c>
      <c r="X2262" s="91">
        <v>39.6</v>
      </c>
      <c r="Y2262" s="110" t="s">
        <v>7087</v>
      </c>
      <c r="Z2262" s="110" t="s">
        <v>1</v>
      </c>
      <c r="AB2262" s="133" t="s">
        <v>8756</v>
      </c>
      <c r="AC2262" s="133" t="s">
        <v>8756</v>
      </c>
      <c r="AD2262" s="133" t="s">
        <v>1759</v>
      </c>
      <c r="AE2262" s="79">
        <v>12</v>
      </c>
      <c r="AF2262" s="79" t="s">
        <v>11150</v>
      </c>
      <c r="AG2262" s="134">
        <v>3.625</v>
      </c>
      <c r="AH2262" s="134">
        <v>3.625</v>
      </c>
      <c r="AI2262" s="134">
        <v>7.5</v>
      </c>
      <c r="AJ2262" s="134">
        <v>0.24399999999999999</v>
      </c>
      <c r="AK2262" s="134">
        <v>15.574999999999999</v>
      </c>
      <c r="AL2262" s="134">
        <v>11.7</v>
      </c>
      <c r="AM2262" s="134">
        <v>8.5250000000000004</v>
      </c>
      <c r="AN2262" s="134">
        <v>3.8279999999999998</v>
      </c>
      <c r="AO2262" s="134">
        <v>0.89900000000000002</v>
      </c>
      <c r="AP2262" s="134">
        <v>3.5</v>
      </c>
      <c r="AQ2262" s="134">
        <v>3.5</v>
      </c>
      <c r="AR2262" s="134">
        <v>5</v>
      </c>
      <c r="AS2262" s="134">
        <v>2.5000000000000001E-2</v>
      </c>
      <c r="AT2262" s="133" t="s">
        <v>1767</v>
      </c>
      <c r="AU2262" s="133" t="s">
        <v>7065</v>
      </c>
      <c r="AV2262" s="133" t="s">
        <v>9598</v>
      </c>
      <c r="AW2262" s="133" t="s">
        <v>9633</v>
      </c>
    </row>
    <row r="2263" spans="1:49" x14ac:dyDescent="0.25">
      <c r="A2263" s="80" t="s">
        <v>1779</v>
      </c>
      <c r="B2263" s="80" t="s">
        <v>1817</v>
      </c>
      <c r="C2263" s="80" t="s">
        <v>10811</v>
      </c>
      <c r="D2263" s="80" t="s">
        <v>10812</v>
      </c>
      <c r="E2263" s="80" t="s">
        <v>1818</v>
      </c>
      <c r="F2263" s="80" t="s">
        <v>10813</v>
      </c>
      <c r="G2263" s="80" t="s">
        <v>9700</v>
      </c>
      <c r="H2263" s="80" t="s">
        <v>10814</v>
      </c>
      <c r="I2263" s="80" t="s">
        <v>1817</v>
      </c>
      <c r="K2263" s="80" t="s">
        <v>12946</v>
      </c>
      <c r="L2263" s="80" t="s">
        <v>1478</v>
      </c>
      <c r="M2263" s="80" t="s">
        <v>13850</v>
      </c>
      <c r="N2263" s="80" t="s">
        <v>3510</v>
      </c>
      <c r="O2263" s="80" t="s">
        <v>3834</v>
      </c>
      <c r="P2263" s="80" t="s">
        <v>5359</v>
      </c>
      <c r="Q2263" s="80" t="s">
        <v>1817</v>
      </c>
      <c r="R2263" s="80" t="s">
        <v>7047</v>
      </c>
      <c r="S2263" s="80" t="s">
        <v>1759</v>
      </c>
      <c r="T2263" s="80" t="s">
        <v>1757</v>
      </c>
      <c r="U2263" s="110">
        <v>10.3</v>
      </c>
      <c r="V2263" s="110">
        <v>61.8</v>
      </c>
      <c r="W2263" s="91">
        <v>2.83</v>
      </c>
      <c r="X2263" s="91">
        <v>33.96</v>
      </c>
      <c r="Y2263" s="110" t="s">
        <v>7087</v>
      </c>
      <c r="Z2263" s="110" t="s">
        <v>1</v>
      </c>
      <c r="AB2263" s="133" t="s">
        <v>8757</v>
      </c>
      <c r="AC2263" s="133" t="s">
        <v>8757</v>
      </c>
      <c r="AD2263" s="133" t="s">
        <v>1759</v>
      </c>
      <c r="AE2263" s="79">
        <v>12</v>
      </c>
      <c r="AF2263" s="79" t="s">
        <v>11337</v>
      </c>
      <c r="AG2263" s="134">
        <v>0.5</v>
      </c>
      <c r="AH2263" s="134">
        <v>7.5</v>
      </c>
      <c r="AI2263" s="134">
        <v>14.5</v>
      </c>
      <c r="AJ2263" s="134">
        <v>1.9E-2</v>
      </c>
      <c r="AK2263" s="134">
        <v>14.824999999999999</v>
      </c>
      <c r="AL2263" s="134">
        <v>8.4499999999999993</v>
      </c>
      <c r="AM2263" s="134">
        <v>5.15</v>
      </c>
      <c r="AN2263" s="134">
        <v>0.66600000000000004</v>
      </c>
      <c r="AO2263" s="134">
        <v>0.373</v>
      </c>
      <c r="AP2263" s="134">
        <v>0</v>
      </c>
      <c r="AQ2263" s="134">
        <v>102</v>
      </c>
      <c r="AR2263" s="134">
        <v>54</v>
      </c>
      <c r="AS2263" s="134">
        <v>0.28199999999999997</v>
      </c>
      <c r="AT2263" s="133" t="s">
        <v>7066</v>
      </c>
      <c r="AU2263" s="133" t="s">
        <v>7075</v>
      </c>
      <c r="AV2263" s="133" t="s">
        <v>9602</v>
      </c>
      <c r="AW2263" s="133" t="s">
        <v>9630</v>
      </c>
    </row>
    <row r="2264" spans="1:49" x14ac:dyDescent="0.25">
      <c r="A2264" s="80" t="s">
        <v>1779</v>
      </c>
      <c r="B2264" s="80" t="s">
        <v>1817</v>
      </c>
      <c r="C2264" s="80" t="s">
        <v>10826</v>
      </c>
      <c r="D2264" s="80" t="s">
        <v>10827</v>
      </c>
      <c r="E2264" s="80" t="s">
        <v>1818</v>
      </c>
      <c r="F2264" s="80" t="s">
        <v>10828</v>
      </c>
      <c r="G2264" s="80" t="s">
        <v>9668</v>
      </c>
      <c r="H2264" s="80" t="s">
        <v>9732</v>
      </c>
      <c r="I2264" s="80" t="s">
        <v>1817</v>
      </c>
      <c r="K2264" s="80" t="s">
        <v>12946</v>
      </c>
      <c r="L2264" s="80" t="s">
        <v>1541</v>
      </c>
      <c r="M2264" s="80" t="s">
        <v>3360</v>
      </c>
      <c r="N2264" s="80" t="s">
        <v>3510</v>
      </c>
      <c r="O2264" s="80" t="s">
        <v>3547</v>
      </c>
      <c r="P2264" s="80" t="s">
        <v>5360</v>
      </c>
      <c r="Q2264" s="80" t="s">
        <v>1817</v>
      </c>
      <c r="R2264" s="80" t="s">
        <v>7048</v>
      </c>
      <c r="S2264" s="80" t="s">
        <v>1765</v>
      </c>
      <c r="T2264" s="80" t="s">
        <v>1757</v>
      </c>
      <c r="U2264" s="110">
        <v>6.5</v>
      </c>
      <c r="V2264" s="110">
        <v>39</v>
      </c>
      <c r="W2264" s="91">
        <v>1.63</v>
      </c>
      <c r="X2264" s="91">
        <v>19.559999999999999</v>
      </c>
      <c r="Y2264" s="110" t="s">
        <v>7087</v>
      </c>
      <c r="Z2264" s="110" t="s">
        <v>1</v>
      </c>
      <c r="AB2264" s="133" t="s">
        <v>8758</v>
      </c>
      <c r="AC2264" s="133" t="s">
        <v>8758</v>
      </c>
      <c r="AD2264" s="133" t="s">
        <v>1759</v>
      </c>
      <c r="AE2264" s="79">
        <v>12</v>
      </c>
      <c r="AF2264" s="79" t="s">
        <v>11113</v>
      </c>
      <c r="AG2264" s="134">
        <v>0.625</v>
      </c>
      <c r="AH2264" s="134">
        <v>6.5</v>
      </c>
      <c r="AI2264" s="134">
        <v>6.5</v>
      </c>
      <c r="AJ2264" s="134">
        <v>0.13900000000000001</v>
      </c>
      <c r="AK2264" s="134">
        <v>10.845000000000001</v>
      </c>
      <c r="AL2264" s="134">
        <v>6.8449999999999998</v>
      </c>
      <c r="AM2264" s="134">
        <v>6.8150000000000004</v>
      </c>
      <c r="AN2264" s="134">
        <v>1.9610000000000001</v>
      </c>
      <c r="AO2264" s="134">
        <v>0.29299999999999998</v>
      </c>
      <c r="AP2264" s="134">
        <v>5.5E-2</v>
      </c>
      <c r="AQ2264" s="134">
        <v>12.875</v>
      </c>
      <c r="AR2264" s="134">
        <v>12.75</v>
      </c>
      <c r="AS2264" s="134">
        <v>8.9999999999999993E-3</v>
      </c>
      <c r="AT2264" s="133" t="s">
        <v>1761</v>
      </c>
      <c r="AU2264" s="133" t="s">
        <v>7077</v>
      </c>
      <c r="AV2264" s="133" t="s">
        <v>9601</v>
      </c>
      <c r="AW2264" s="133" t="s">
        <v>9630</v>
      </c>
    </row>
    <row r="2265" spans="1:49" x14ac:dyDescent="0.25">
      <c r="A2265" s="80" t="s">
        <v>1779</v>
      </c>
      <c r="B2265" s="80" t="s">
        <v>1817</v>
      </c>
      <c r="C2265" s="80" t="s">
        <v>10829</v>
      </c>
      <c r="D2265" s="80" t="s">
        <v>10830</v>
      </c>
      <c r="E2265" s="80" t="s">
        <v>1818</v>
      </c>
      <c r="F2265" s="80" t="s">
        <v>10831</v>
      </c>
      <c r="G2265" s="80" t="s">
        <v>9677</v>
      </c>
      <c r="H2265" s="80" t="s">
        <v>9921</v>
      </c>
      <c r="I2265" s="80" t="s">
        <v>1817</v>
      </c>
      <c r="K2265" s="80" t="s">
        <v>12946</v>
      </c>
      <c r="L2265" s="80" t="s">
        <v>1444</v>
      </c>
      <c r="M2265" s="80" t="s">
        <v>13851</v>
      </c>
      <c r="N2265" s="80" t="s">
        <v>3510</v>
      </c>
      <c r="O2265" s="80" t="s">
        <v>3523</v>
      </c>
      <c r="P2265" s="80" t="s">
        <v>5361</v>
      </c>
      <c r="Q2265" s="80" t="s">
        <v>1817</v>
      </c>
      <c r="R2265" s="80" t="s">
        <v>7049</v>
      </c>
      <c r="S2265" s="80" t="s">
        <v>1760</v>
      </c>
      <c r="T2265" s="80" t="s">
        <v>1757</v>
      </c>
      <c r="U2265" s="110">
        <v>6.5</v>
      </c>
      <c r="V2265" s="110">
        <v>39</v>
      </c>
      <c r="W2265" s="91">
        <v>1.63</v>
      </c>
      <c r="X2265" s="91">
        <v>19.559999999999999</v>
      </c>
      <c r="Y2265" s="110" t="s">
        <v>7087</v>
      </c>
      <c r="Z2265" s="110" t="s">
        <v>1</v>
      </c>
      <c r="AB2265" s="133" t="s">
        <v>8759</v>
      </c>
      <c r="AC2265" s="133" t="s">
        <v>8759</v>
      </c>
      <c r="AD2265" s="133" t="s">
        <v>1759</v>
      </c>
      <c r="AE2265" s="79">
        <v>12</v>
      </c>
      <c r="AF2265" s="79" t="s">
        <v>11145</v>
      </c>
      <c r="AG2265" s="134">
        <v>0.75</v>
      </c>
      <c r="AH2265" s="134">
        <v>8.875</v>
      </c>
      <c r="AI2265" s="134">
        <v>8.875</v>
      </c>
      <c r="AJ2265" s="134">
        <v>0.22500000000000001</v>
      </c>
      <c r="AK2265" s="134">
        <v>9.6999999999999993</v>
      </c>
      <c r="AL2265" s="134">
        <v>8.1999999999999993</v>
      </c>
      <c r="AM2265" s="134">
        <v>9.65</v>
      </c>
      <c r="AN2265" s="134">
        <v>3.14</v>
      </c>
      <c r="AO2265" s="134">
        <v>0.44400000000000001</v>
      </c>
      <c r="AP2265" s="134">
        <v>0.5</v>
      </c>
      <c r="AQ2265" s="134">
        <v>8.75</v>
      </c>
      <c r="AR2265" s="134">
        <v>8.75</v>
      </c>
      <c r="AS2265" s="134">
        <v>0.03</v>
      </c>
      <c r="AT2265" s="133" t="s">
        <v>1763</v>
      </c>
      <c r="AU2265" s="133" t="s">
        <v>7065</v>
      </c>
      <c r="AV2265" s="133" t="s">
        <v>9603</v>
      </c>
      <c r="AW2265" s="133" t="s">
        <v>9630</v>
      </c>
    </row>
    <row r="2266" spans="1:49" x14ac:dyDescent="0.25">
      <c r="A2266" s="80" t="s">
        <v>1779</v>
      </c>
      <c r="B2266" s="80" t="s">
        <v>1817</v>
      </c>
      <c r="C2266" s="80" t="s">
        <v>10823</v>
      </c>
      <c r="D2266" s="80" t="s">
        <v>10824</v>
      </c>
      <c r="E2266" s="80" t="s">
        <v>1818</v>
      </c>
      <c r="F2266" s="80" t="s">
        <v>10825</v>
      </c>
      <c r="G2266" s="80" t="s">
        <v>9695</v>
      </c>
      <c r="H2266" s="80" t="s">
        <v>9696</v>
      </c>
      <c r="I2266" s="80" t="s">
        <v>1817</v>
      </c>
      <c r="K2266" s="80" t="s">
        <v>12946</v>
      </c>
      <c r="L2266" s="80" t="s">
        <v>1449</v>
      </c>
      <c r="M2266" s="80" t="s">
        <v>13852</v>
      </c>
      <c r="N2266" s="80" t="s">
        <v>3483</v>
      </c>
      <c r="O2266" s="80" t="s">
        <v>3527</v>
      </c>
      <c r="P2266" s="80" t="s">
        <v>5247</v>
      </c>
      <c r="Q2266" s="80" t="s">
        <v>1817</v>
      </c>
      <c r="R2266" s="80" t="s">
        <v>6913</v>
      </c>
      <c r="S2266" s="80" t="s">
        <v>1760</v>
      </c>
      <c r="T2266" s="80" t="s">
        <v>1757</v>
      </c>
      <c r="U2266" s="110">
        <v>5.4</v>
      </c>
      <c r="V2266" s="110">
        <v>32.4</v>
      </c>
      <c r="W2266" s="91">
        <v>1.35</v>
      </c>
      <c r="X2266" s="91">
        <v>16.2</v>
      </c>
      <c r="Y2266" s="110" t="s">
        <v>7087</v>
      </c>
      <c r="Z2266" s="110" t="s">
        <v>1</v>
      </c>
      <c r="AB2266" s="133" t="s">
        <v>8623</v>
      </c>
      <c r="AC2266" s="133" t="s">
        <v>8623</v>
      </c>
      <c r="AD2266" s="133" t="s">
        <v>1759</v>
      </c>
      <c r="AE2266" s="79">
        <v>12</v>
      </c>
      <c r="AF2266" s="79" t="s">
        <v>11091</v>
      </c>
      <c r="AG2266" s="134">
        <v>0.625</v>
      </c>
      <c r="AH2266" s="134">
        <v>6.875</v>
      </c>
      <c r="AI2266" s="134">
        <v>6.875</v>
      </c>
      <c r="AJ2266" s="134">
        <v>0.13100000000000001</v>
      </c>
      <c r="AK2266" s="134">
        <v>8.4499999999999993</v>
      </c>
      <c r="AL2266" s="134">
        <v>7.3250000000000002</v>
      </c>
      <c r="AM2266" s="134">
        <v>7.5250000000000004</v>
      </c>
      <c r="AN2266" s="134">
        <v>1.8919999999999999</v>
      </c>
      <c r="AO2266" s="134">
        <v>0.27</v>
      </c>
      <c r="AP2266" s="134">
        <v>0.5</v>
      </c>
      <c r="AQ2266" s="134">
        <v>6.875</v>
      </c>
      <c r="AR2266" s="134">
        <v>6.875</v>
      </c>
      <c r="AS2266" s="134">
        <v>1.6E-2</v>
      </c>
      <c r="AT2266" s="133" t="s">
        <v>9568</v>
      </c>
      <c r="AU2266" s="133" t="s">
        <v>1758</v>
      </c>
      <c r="AV2266" s="133" t="s">
        <v>9603</v>
      </c>
      <c r="AW2266" s="133" t="s">
        <v>9630</v>
      </c>
    </row>
    <row r="2267" spans="1:49" x14ac:dyDescent="0.25">
      <c r="A2267" s="80" t="s">
        <v>1779</v>
      </c>
      <c r="B2267" s="80" t="s">
        <v>1817</v>
      </c>
      <c r="C2267" s="80" t="s">
        <v>10826</v>
      </c>
      <c r="D2267" s="80" t="s">
        <v>10827</v>
      </c>
      <c r="E2267" s="80" t="s">
        <v>1818</v>
      </c>
      <c r="F2267" s="80" t="s">
        <v>10828</v>
      </c>
      <c r="G2267" s="80" t="s">
        <v>9668</v>
      </c>
      <c r="H2267" s="80" t="s">
        <v>9732</v>
      </c>
      <c r="I2267" s="80" t="s">
        <v>1817</v>
      </c>
      <c r="K2267" s="80" t="s">
        <v>12946</v>
      </c>
      <c r="L2267" s="80" t="s">
        <v>1450</v>
      </c>
      <c r="M2267" s="80" t="s">
        <v>13853</v>
      </c>
      <c r="N2267" s="80" t="s">
        <v>3493</v>
      </c>
      <c r="O2267" s="80" t="s">
        <v>3547</v>
      </c>
      <c r="P2267" s="80" t="s">
        <v>5275</v>
      </c>
      <c r="Q2267" s="80" t="s">
        <v>1817</v>
      </c>
      <c r="R2267" s="80" t="s">
        <v>6941</v>
      </c>
      <c r="S2267" s="80" t="s">
        <v>1765</v>
      </c>
      <c r="T2267" s="80" t="s">
        <v>1757</v>
      </c>
      <c r="U2267" s="110">
        <v>6.5</v>
      </c>
      <c r="V2267" s="110">
        <v>39</v>
      </c>
      <c r="W2267" s="91">
        <v>1.63</v>
      </c>
      <c r="X2267" s="91">
        <v>19.559999999999999</v>
      </c>
      <c r="Y2267" s="110" t="s">
        <v>7087</v>
      </c>
      <c r="Z2267" s="110" t="s">
        <v>1</v>
      </c>
      <c r="AB2267" s="133" t="s">
        <v>8651</v>
      </c>
      <c r="AC2267" s="133" t="s">
        <v>8651</v>
      </c>
      <c r="AD2267" s="133" t="s">
        <v>1759</v>
      </c>
      <c r="AE2267" s="79">
        <v>12</v>
      </c>
      <c r="AF2267" s="79" t="s">
        <v>11113</v>
      </c>
      <c r="AG2267" s="134">
        <v>0.625</v>
      </c>
      <c r="AH2267" s="134">
        <v>6.5</v>
      </c>
      <c r="AI2267" s="134">
        <v>6.5</v>
      </c>
      <c r="AJ2267" s="134">
        <v>0.13900000000000001</v>
      </c>
      <c r="AK2267" s="134">
        <v>10.845000000000001</v>
      </c>
      <c r="AL2267" s="134">
        <v>6.8449999999999998</v>
      </c>
      <c r="AM2267" s="134">
        <v>6.8150000000000004</v>
      </c>
      <c r="AN2267" s="134">
        <v>1.9610000000000001</v>
      </c>
      <c r="AO2267" s="134">
        <v>0.29299999999999998</v>
      </c>
      <c r="AP2267" s="134">
        <v>5.5E-2</v>
      </c>
      <c r="AQ2267" s="134">
        <v>12.875</v>
      </c>
      <c r="AR2267" s="134">
        <v>12.75</v>
      </c>
      <c r="AS2267" s="134">
        <v>8.9999999999999993E-3</v>
      </c>
      <c r="AT2267" s="133" t="s">
        <v>1761</v>
      </c>
      <c r="AU2267" s="133" t="s">
        <v>7077</v>
      </c>
      <c r="AV2267" s="133" t="s">
        <v>9601</v>
      </c>
      <c r="AW2267" s="133" t="s">
        <v>9630</v>
      </c>
    </row>
    <row r="2268" spans="1:49" x14ac:dyDescent="0.25">
      <c r="A2268" s="80" t="s">
        <v>1779</v>
      </c>
      <c r="B2268" s="80" t="s">
        <v>1817</v>
      </c>
      <c r="C2268" s="80" t="s">
        <v>10826</v>
      </c>
      <c r="D2268" s="80" t="s">
        <v>10827</v>
      </c>
      <c r="E2268" s="80" t="s">
        <v>1818</v>
      </c>
      <c r="F2268" s="80" t="s">
        <v>10828</v>
      </c>
      <c r="G2268" s="80" t="s">
        <v>9668</v>
      </c>
      <c r="H2268" s="80" t="s">
        <v>9732</v>
      </c>
      <c r="I2268" s="80" t="s">
        <v>1817</v>
      </c>
      <c r="K2268" s="80" t="s">
        <v>12946</v>
      </c>
      <c r="L2268" s="80" t="s">
        <v>1600</v>
      </c>
      <c r="M2268" s="80" t="s">
        <v>3316</v>
      </c>
      <c r="N2268" s="80" t="s">
        <v>3495</v>
      </c>
      <c r="O2268" s="80" t="s">
        <v>3547</v>
      </c>
      <c r="P2268" s="80" t="s">
        <v>5277</v>
      </c>
      <c r="Q2268" s="80" t="s">
        <v>1817</v>
      </c>
      <c r="R2268" s="80" t="s">
        <v>6943</v>
      </c>
      <c r="S2268" s="80" t="s">
        <v>1765</v>
      </c>
      <c r="T2268" s="80" t="s">
        <v>1757</v>
      </c>
      <c r="U2268" s="110">
        <v>6.5</v>
      </c>
      <c r="V2268" s="110">
        <v>39</v>
      </c>
      <c r="W2268" s="91">
        <v>1.63</v>
      </c>
      <c r="X2268" s="91">
        <v>19.559999999999999</v>
      </c>
      <c r="Y2268" s="110" t="s">
        <v>7087</v>
      </c>
      <c r="Z2268" s="110" t="s">
        <v>1</v>
      </c>
      <c r="AB2268" s="133" t="s">
        <v>8653</v>
      </c>
      <c r="AC2268" s="133" t="s">
        <v>8653</v>
      </c>
      <c r="AD2268" s="133" t="s">
        <v>1759</v>
      </c>
      <c r="AE2268" s="79">
        <v>12</v>
      </c>
      <c r="AF2268" s="79" t="s">
        <v>11113</v>
      </c>
      <c r="AG2268" s="134">
        <v>0.625</v>
      </c>
      <c r="AH2268" s="134">
        <v>6.5</v>
      </c>
      <c r="AI2268" s="134">
        <v>6.5</v>
      </c>
      <c r="AJ2268" s="134">
        <v>0.13900000000000001</v>
      </c>
      <c r="AK2268" s="134">
        <v>10.845000000000001</v>
      </c>
      <c r="AL2268" s="134">
        <v>6.8449999999999998</v>
      </c>
      <c r="AM2268" s="134">
        <v>6.8150000000000004</v>
      </c>
      <c r="AN2268" s="134">
        <v>1.9610000000000001</v>
      </c>
      <c r="AO2268" s="134">
        <v>0.29299999999999998</v>
      </c>
      <c r="AP2268" s="134">
        <v>5.5E-2</v>
      </c>
      <c r="AQ2268" s="134">
        <v>12.875</v>
      </c>
      <c r="AR2268" s="134">
        <v>12.75</v>
      </c>
      <c r="AS2268" s="134">
        <v>8.9999999999999993E-3</v>
      </c>
      <c r="AT2268" s="133" t="s">
        <v>1761</v>
      </c>
      <c r="AU2268" s="133" t="s">
        <v>7077</v>
      </c>
      <c r="AV2268" s="133" t="s">
        <v>9601</v>
      </c>
      <c r="AW2268" s="133" t="s">
        <v>9630</v>
      </c>
    </row>
    <row r="2269" spans="1:49" x14ac:dyDescent="0.25">
      <c r="A2269" s="80" t="s">
        <v>1779</v>
      </c>
      <c r="B2269" s="80" t="s">
        <v>1817</v>
      </c>
      <c r="C2269" s="80" t="s">
        <v>10819</v>
      </c>
      <c r="D2269" s="80" t="s">
        <v>10820</v>
      </c>
      <c r="E2269" s="80" t="s">
        <v>1818</v>
      </c>
      <c r="F2269" s="80" t="s">
        <v>10821</v>
      </c>
      <c r="G2269" s="80" t="s">
        <v>9785</v>
      </c>
      <c r="H2269" s="80" t="s">
        <v>10822</v>
      </c>
      <c r="I2269" s="80" t="s">
        <v>1817</v>
      </c>
      <c r="K2269" s="80" t="s">
        <v>12946</v>
      </c>
      <c r="L2269" s="80" t="s">
        <v>1553</v>
      </c>
      <c r="M2269" s="80" t="s">
        <v>3287</v>
      </c>
      <c r="N2269" s="80" t="s">
        <v>3494</v>
      </c>
      <c r="O2269" s="80" t="s">
        <v>3825</v>
      </c>
      <c r="P2269" s="80" t="s">
        <v>1</v>
      </c>
      <c r="Q2269" s="80" t="s">
        <v>1817</v>
      </c>
      <c r="R2269" s="80" t="s">
        <v>6894</v>
      </c>
      <c r="S2269" s="80" t="s">
        <v>1759</v>
      </c>
      <c r="T2269" s="80" t="s">
        <v>1759</v>
      </c>
      <c r="U2269" s="110">
        <v>873.6</v>
      </c>
      <c r="V2269" s="110">
        <v>436.8</v>
      </c>
      <c r="W2269" s="91">
        <v>239.35</v>
      </c>
      <c r="X2269" s="91">
        <v>239.35</v>
      </c>
      <c r="Y2269" s="110" t="s">
        <v>7087</v>
      </c>
      <c r="Z2269" s="110" t="s">
        <v>1</v>
      </c>
      <c r="AB2269" s="133" t="s">
        <v>8604</v>
      </c>
      <c r="AC2269" s="133" t="s">
        <v>8604</v>
      </c>
      <c r="AD2269" s="133" t="s">
        <v>1759</v>
      </c>
      <c r="AE2269" s="79">
        <v>1</v>
      </c>
      <c r="AF2269" s="79" t="s">
        <v>15798</v>
      </c>
      <c r="AG2269" s="134"/>
      <c r="AH2269" s="134"/>
      <c r="AI2269" s="134"/>
      <c r="AJ2269" s="134"/>
      <c r="AK2269" s="134">
        <v>51.125</v>
      </c>
      <c r="AL2269" s="134">
        <v>16.312999999999999</v>
      </c>
      <c r="AM2269" s="134">
        <v>10.063000000000001</v>
      </c>
      <c r="AN2269" s="134">
        <v>31.48</v>
      </c>
      <c r="AO2269" s="134">
        <v>4.8570000000000002</v>
      </c>
      <c r="AP2269" s="134"/>
      <c r="AQ2269" s="134"/>
      <c r="AR2269" s="134"/>
      <c r="AS2269" s="134"/>
      <c r="AT2269" s="133" t="s">
        <v>1764</v>
      </c>
      <c r="AU2269" s="133" t="s">
        <v>1769</v>
      </c>
      <c r="AV2269" s="133" t="s">
        <v>9601</v>
      </c>
      <c r="AW2269" s="133" t="s">
        <v>9630</v>
      </c>
    </row>
    <row r="2270" spans="1:49" x14ac:dyDescent="0.25">
      <c r="A2270" s="80" t="s">
        <v>1779</v>
      </c>
      <c r="B2270" s="80" t="s">
        <v>1817</v>
      </c>
      <c r="C2270" s="80" t="s">
        <v>10819</v>
      </c>
      <c r="D2270" s="80" t="s">
        <v>10820</v>
      </c>
      <c r="E2270" s="80" t="s">
        <v>1818</v>
      </c>
      <c r="F2270" s="80" t="s">
        <v>10821</v>
      </c>
      <c r="G2270" s="80" t="s">
        <v>9785</v>
      </c>
      <c r="H2270" s="80" t="s">
        <v>10822</v>
      </c>
      <c r="I2270" s="80" t="s">
        <v>1817</v>
      </c>
      <c r="K2270" s="80" t="s">
        <v>12946</v>
      </c>
      <c r="L2270" s="80" t="s">
        <v>1554</v>
      </c>
      <c r="M2270" s="80" t="s">
        <v>3290</v>
      </c>
      <c r="N2270" s="80" t="s">
        <v>3496</v>
      </c>
      <c r="O2270" s="80" t="s">
        <v>3825</v>
      </c>
      <c r="P2270" s="80" t="s">
        <v>1</v>
      </c>
      <c r="Q2270" s="80" t="s">
        <v>1817</v>
      </c>
      <c r="R2270" s="80" t="s">
        <v>6897</v>
      </c>
      <c r="S2270" s="80" t="s">
        <v>1759</v>
      </c>
      <c r="T2270" s="80" t="s">
        <v>1759</v>
      </c>
      <c r="U2270" s="110">
        <v>873.6</v>
      </c>
      <c r="V2270" s="110">
        <v>436.8</v>
      </c>
      <c r="W2270" s="91">
        <v>239.35</v>
      </c>
      <c r="X2270" s="91">
        <v>239.35</v>
      </c>
      <c r="Y2270" s="110" t="s">
        <v>7087</v>
      </c>
      <c r="Z2270" s="110" t="s">
        <v>1</v>
      </c>
      <c r="AB2270" s="133" t="s">
        <v>8607</v>
      </c>
      <c r="AC2270" s="133" t="s">
        <v>8607</v>
      </c>
      <c r="AD2270" s="133" t="s">
        <v>1759</v>
      </c>
      <c r="AE2270" s="79">
        <v>1</v>
      </c>
      <c r="AF2270" s="79" t="s">
        <v>15798</v>
      </c>
      <c r="AG2270" s="134"/>
      <c r="AH2270" s="134"/>
      <c r="AI2270" s="134"/>
      <c r="AJ2270" s="134"/>
      <c r="AK2270" s="134">
        <v>51.125</v>
      </c>
      <c r="AL2270" s="134">
        <v>16.312999999999999</v>
      </c>
      <c r="AM2270" s="134">
        <v>10.063000000000001</v>
      </c>
      <c r="AN2270" s="134">
        <v>31.48</v>
      </c>
      <c r="AO2270" s="134">
        <v>4.8570000000000002</v>
      </c>
      <c r="AP2270" s="134"/>
      <c r="AQ2270" s="134"/>
      <c r="AR2270" s="134"/>
      <c r="AS2270" s="134"/>
      <c r="AT2270" s="133" t="s">
        <v>1764</v>
      </c>
      <c r="AU2270" s="133" t="s">
        <v>1769</v>
      </c>
      <c r="AV2270" s="133" t="s">
        <v>9601</v>
      </c>
      <c r="AW2270" s="133" t="s">
        <v>9630</v>
      </c>
    </row>
    <row r="2271" spans="1:49" x14ac:dyDescent="0.25">
      <c r="A2271" s="80" t="s">
        <v>1779</v>
      </c>
      <c r="B2271" s="80" t="s">
        <v>1817</v>
      </c>
      <c r="C2271" s="80" t="s">
        <v>10826</v>
      </c>
      <c r="D2271" s="80" t="s">
        <v>10827</v>
      </c>
      <c r="E2271" s="80" t="s">
        <v>1818</v>
      </c>
      <c r="F2271" s="80" t="s">
        <v>10828</v>
      </c>
      <c r="G2271" s="80" t="s">
        <v>9668</v>
      </c>
      <c r="H2271" s="80" t="s">
        <v>9732</v>
      </c>
      <c r="I2271" s="80" t="s">
        <v>1817</v>
      </c>
      <c r="K2271" s="80" t="s">
        <v>12946</v>
      </c>
      <c r="L2271" s="80" t="s">
        <v>1451</v>
      </c>
      <c r="M2271" s="80" t="s">
        <v>3320</v>
      </c>
      <c r="N2271" s="80" t="s">
        <v>3506</v>
      </c>
      <c r="O2271" s="80" t="s">
        <v>3547</v>
      </c>
      <c r="P2271" s="80" t="s">
        <v>5282</v>
      </c>
      <c r="Q2271" s="80" t="s">
        <v>1817</v>
      </c>
      <c r="R2271" s="80" t="s">
        <v>6948</v>
      </c>
      <c r="S2271" s="80" t="s">
        <v>1765</v>
      </c>
      <c r="T2271" s="80" t="s">
        <v>1757</v>
      </c>
      <c r="U2271" s="110">
        <v>6.5</v>
      </c>
      <c r="V2271" s="110">
        <v>39</v>
      </c>
      <c r="W2271" s="91">
        <v>1.63</v>
      </c>
      <c r="X2271" s="91">
        <v>19.559999999999999</v>
      </c>
      <c r="Y2271" s="110" t="s">
        <v>7087</v>
      </c>
      <c r="Z2271" s="110" t="s">
        <v>1</v>
      </c>
      <c r="AB2271" s="133" t="s">
        <v>8658</v>
      </c>
      <c r="AC2271" s="133" t="s">
        <v>8658</v>
      </c>
      <c r="AD2271" s="133" t="s">
        <v>1759</v>
      </c>
      <c r="AE2271" s="79">
        <v>12</v>
      </c>
      <c r="AF2271" s="79" t="s">
        <v>11113</v>
      </c>
      <c r="AG2271" s="134">
        <v>0.625</v>
      </c>
      <c r="AH2271" s="134">
        <v>6.5</v>
      </c>
      <c r="AI2271" s="134">
        <v>6.5</v>
      </c>
      <c r="AJ2271" s="134">
        <v>0.13900000000000001</v>
      </c>
      <c r="AK2271" s="134">
        <v>10.845000000000001</v>
      </c>
      <c r="AL2271" s="134">
        <v>6.8449999999999998</v>
      </c>
      <c r="AM2271" s="134">
        <v>6.8150000000000004</v>
      </c>
      <c r="AN2271" s="134">
        <v>1.9610000000000001</v>
      </c>
      <c r="AO2271" s="134">
        <v>0.29299999999999998</v>
      </c>
      <c r="AP2271" s="134">
        <v>5.5E-2</v>
      </c>
      <c r="AQ2271" s="134">
        <v>12.875</v>
      </c>
      <c r="AR2271" s="134">
        <v>12.75</v>
      </c>
      <c r="AS2271" s="134">
        <v>8.9999999999999993E-3</v>
      </c>
      <c r="AT2271" s="133" t="s">
        <v>1761</v>
      </c>
      <c r="AU2271" s="133" t="s">
        <v>7077</v>
      </c>
      <c r="AV2271" s="133" t="s">
        <v>9601</v>
      </c>
      <c r="AW2271" s="133" t="s">
        <v>9630</v>
      </c>
    </row>
    <row r="2272" spans="1:49" x14ac:dyDescent="0.25">
      <c r="A2272" s="80" t="s">
        <v>1779</v>
      </c>
      <c r="B2272" s="80" t="s">
        <v>1817</v>
      </c>
      <c r="C2272" s="80" t="s">
        <v>10819</v>
      </c>
      <c r="D2272" s="80" t="s">
        <v>10820</v>
      </c>
      <c r="E2272" s="80" t="s">
        <v>1818</v>
      </c>
      <c r="F2272" s="80" t="s">
        <v>10821</v>
      </c>
      <c r="G2272" s="80" t="s">
        <v>9785</v>
      </c>
      <c r="H2272" s="80" t="s">
        <v>10822</v>
      </c>
      <c r="I2272" s="80" t="s">
        <v>1817</v>
      </c>
      <c r="K2272" s="80" t="s">
        <v>12946</v>
      </c>
      <c r="L2272" s="80" t="s">
        <v>1483</v>
      </c>
      <c r="M2272" s="80" t="s">
        <v>3292</v>
      </c>
      <c r="N2272" s="80" t="s">
        <v>3498</v>
      </c>
      <c r="O2272" s="80" t="s">
        <v>3825</v>
      </c>
      <c r="P2272" s="80" t="s">
        <v>1</v>
      </c>
      <c r="Q2272" s="80" t="s">
        <v>1817</v>
      </c>
      <c r="R2272" s="80" t="s">
        <v>6899</v>
      </c>
      <c r="S2272" s="80" t="s">
        <v>1759</v>
      </c>
      <c r="T2272" s="80" t="s">
        <v>1759</v>
      </c>
      <c r="U2272" s="110">
        <v>873.6</v>
      </c>
      <c r="V2272" s="110">
        <v>436.8</v>
      </c>
      <c r="W2272" s="91">
        <v>239.35</v>
      </c>
      <c r="X2272" s="91">
        <v>239.35</v>
      </c>
      <c r="Y2272" s="110" t="s">
        <v>7087</v>
      </c>
      <c r="Z2272" s="110" t="s">
        <v>1</v>
      </c>
      <c r="AB2272" s="133" t="s">
        <v>8609</v>
      </c>
      <c r="AC2272" s="133" t="s">
        <v>8609</v>
      </c>
      <c r="AD2272" s="133" t="s">
        <v>1759</v>
      </c>
      <c r="AE2272" s="79">
        <v>1</v>
      </c>
      <c r="AF2272" s="79" t="s">
        <v>15798</v>
      </c>
      <c r="AG2272" s="134"/>
      <c r="AH2272" s="134"/>
      <c r="AI2272" s="134"/>
      <c r="AJ2272" s="134"/>
      <c r="AK2272" s="134">
        <v>51.125</v>
      </c>
      <c r="AL2272" s="134">
        <v>16.312999999999999</v>
      </c>
      <c r="AM2272" s="134">
        <v>10.063000000000001</v>
      </c>
      <c r="AN2272" s="134">
        <v>31.48</v>
      </c>
      <c r="AO2272" s="134">
        <v>4.8570000000000002</v>
      </c>
      <c r="AP2272" s="134"/>
      <c r="AQ2272" s="134"/>
      <c r="AR2272" s="134"/>
      <c r="AS2272" s="134"/>
      <c r="AT2272" s="133" t="s">
        <v>1764</v>
      </c>
      <c r="AU2272" s="133" t="s">
        <v>1769</v>
      </c>
      <c r="AV2272" s="133" t="s">
        <v>9601</v>
      </c>
      <c r="AW2272" s="133" t="s">
        <v>9630</v>
      </c>
    </row>
    <row r="2273" spans="1:49" x14ac:dyDescent="0.25">
      <c r="A2273" s="80" t="s">
        <v>1779</v>
      </c>
      <c r="B2273" s="80" t="s">
        <v>1817</v>
      </c>
      <c r="C2273" s="80" t="s">
        <v>10819</v>
      </c>
      <c r="D2273" s="80" t="s">
        <v>10820</v>
      </c>
      <c r="E2273" s="80" t="s">
        <v>1818</v>
      </c>
      <c r="F2273" s="80" t="s">
        <v>10821</v>
      </c>
      <c r="G2273" s="80" t="s">
        <v>9785</v>
      </c>
      <c r="H2273" s="80" t="s">
        <v>10822</v>
      </c>
      <c r="I2273" s="80" t="s">
        <v>1817</v>
      </c>
      <c r="K2273" s="80" t="s">
        <v>12946</v>
      </c>
      <c r="L2273" s="80" t="s">
        <v>1462</v>
      </c>
      <c r="M2273" s="80" t="s">
        <v>3294</v>
      </c>
      <c r="N2273" s="80" t="s">
        <v>3499</v>
      </c>
      <c r="O2273" s="80" t="s">
        <v>3825</v>
      </c>
      <c r="P2273" s="80" t="s">
        <v>1</v>
      </c>
      <c r="Q2273" s="80" t="s">
        <v>1817</v>
      </c>
      <c r="R2273" s="80" t="s">
        <v>6901</v>
      </c>
      <c r="S2273" s="80" t="s">
        <v>1759</v>
      </c>
      <c r="T2273" s="80" t="s">
        <v>1759</v>
      </c>
      <c r="U2273" s="110">
        <v>873.6</v>
      </c>
      <c r="V2273" s="110">
        <v>436.8</v>
      </c>
      <c r="W2273" s="91">
        <v>239.35</v>
      </c>
      <c r="X2273" s="91">
        <v>239.35</v>
      </c>
      <c r="Y2273" s="110" t="s">
        <v>7087</v>
      </c>
      <c r="Z2273" s="110" t="s">
        <v>1</v>
      </c>
      <c r="AB2273" s="133" t="s">
        <v>8611</v>
      </c>
      <c r="AC2273" s="133" t="s">
        <v>8611</v>
      </c>
      <c r="AD2273" s="133" t="s">
        <v>1759</v>
      </c>
      <c r="AE2273" s="79">
        <v>1</v>
      </c>
      <c r="AF2273" s="79" t="s">
        <v>15798</v>
      </c>
      <c r="AG2273" s="134"/>
      <c r="AH2273" s="134"/>
      <c r="AI2273" s="134"/>
      <c r="AJ2273" s="134"/>
      <c r="AK2273" s="134">
        <v>51.125</v>
      </c>
      <c r="AL2273" s="134">
        <v>16.312999999999999</v>
      </c>
      <c r="AM2273" s="134">
        <v>10.063000000000001</v>
      </c>
      <c r="AN2273" s="134">
        <v>31.48</v>
      </c>
      <c r="AO2273" s="134">
        <v>4.8570000000000002</v>
      </c>
      <c r="AP2273" s="134"/>
      <c r="AQ2273" s="134"/>
      <c r="AR2273" s="134"/>
      <c r="AS2273" s="134"/>
      <c r="AT2273" s="133" t="s">
        <v>1764</v>
      </c>
      <c r="AU2273" s="133" t="s">
        <v>1769</v>
      </c>
      <c r="AV2273" s="133" t="s">
        <v>9601</v>
      </c>
      <c r="AW2273" s="133" t="s">
        <v>9630</v>
      </c>
    </row>
    <row r="2274" spans="1:49" x14ac:dyDescent="0.25">
      <c r="A2274" s="80" t="s">
        <v>1779</v>
      </c>
      <c r="B2274" s="80" t="s">
        <v>1817</v>
      </c>
      <c r="C2274" s="80" t="s">
        <v>10819</v>
      </c>
      <c r="D2274" s="80" t="s">
        <v>10820</v>
      </c>
      <c r="E2274" s="80" t="s">
        <v>1818</v>
      </c>
      <c r="F2274" s="80" t="s">
        <v>10821</v>
      </c>
      <c r="G2274" s="80" t="s">
        <v>9785</v>
      </c>
      <c r="H2274" s="80" t="s">
        <v>10822</v>
      </c>
      <c r="I2274" s="80" t="s">
        <v>1817</v>
      </c>
      <c r="K2274" s="80" t="s">
        <v>12946</v>
      </c>
      <c r="L2274" s="80" t="s">
        <v>1463</v>
      </c>
      <c r="M2274" s="80" t="s">
        <v>13854</v>
      </c>
      <c r="N2274" s="80" t="s">
        <v>3500</v>
      </c>
      <c r="O2274" s="80" t="s">
        <v>3825</v>
      </c>
      <c r="P2274" s="80" t="s">
        <v>1</v>
      </c>
      <c r="Q2274" s="80" t="s">
        <v>1817</v>
      </c>
      <c r="R2274" s="80" t="s">
        <v>6902</v>
      </c>
      <c r="S2274" s="80" t="s">
        <v>1759</v>
      </c>
      <c r="T2274" s="80" t="s">
        <v>1759</v>
      </c>
      <c r="U2274" s="110">
        <v>873.6</v>
      </c>
      <c r="V2274" s="110">
        <v>436.8</v>
      </c>
      <c r="W2274" s="91">
        <v>239.35</v>
      </c>
      <c r="X2274" s="91">
        <v>239.35</v>
      </c>
      <c r="Y2274" s="110" t="s">
        <v>7087</v>
      </c>
      <c r="Z2274" s="110" t="s">
        <v>1</v>
      </c>
      <c r="AB2274" s="133" t="s">
        <v>8612</v>
      </c>
      <c r="AC2274" s="133" t="s">
        <v>8612</v>
      </c>
      <c r="AD2274" s="133" t="s">
        <v>1759</v>
      </c>
      <c r="AE2274" s="79">
        <v>1</v>
      </c>
      <c r="AF2274" s="79" t="s">
        <v>15798</v>
      </c>
      <c r="AG2274" s="134"/>
      <c r="AH2274" s="134"/>
      <c r="AI2274" s="134"/>
      <c r="AJ2274" s="134"/>
      <c r="AK2274" s="134">
        <v>51.125</v>
      </c>
      <c r="AL2274" s="134">
        <v>16.312999999999999</v>
      </c>
      <c r="AM2274" s="134">
        <v>10.063000000000001</v>
      </c>
      <c r="AN2274" s="134">
        <v>31.48</v>
      </c>
      <c r="AO2274" s="134">
        <v>4.8570000000000002</v>
      </c>
      <c r="AP2274" s="134"/>
      <c r="AQ2274" s="134"/>
      <c r="AR2274" s="134"/>
      <c r="AS2274" s="134"/>
      <c r="AT2274" s="133" t="s">
        <v>1764</v>
      </c>
      <c r="AU2274" s="133" t="s">
        <v>1769</v>
      </c>
      <c r="AV2274" s="133" t="s">
        <v>9601</v>
      </c>
      <c r="AW2274" s="133" t="s">
        <v>9630</v>
      </c>
    </row>
    <row r="2275" spans="1:49" x14ac:dyDescent="0.25">
      <c r="A2275" s="80" t="s">
        <v>1779</v>
      </c>
      <c r="B2275" s="80" t="s">
        <v>1817</v>
      </c>
      <c r="C2275" s="80" t="s">
        <v>10826</v>
      </c>
      <c r="D2275" s="80" t="s">
        <v>10827</v>
      </c>
      <c r="E2275" s="80" t="s">
        <v>1818</v>
      </c>
      <c r="F2275" s="80" t="s">
        <v>10828</v>
      </c>
      <c r="G2275" s="80" t="s">
        <v>9668</v>
      </c>
      <c r="H2275" s="80" t="s">
        <v>9732</v>
      </c>
      <c r="I2275" s="80" t="s">
        <v>1817</v>
      </c>
      <c r="K2275" s="80" t="s">
        <v>12946</v>
      </c>
      <c r="L2275" s="80" t="s">
        <v>1452</v>
      </c>
      <c r="M2275" s="80" t="s">
        <v>3322</v>
      </c>
      <c r="N2275" s="80" t="s">
        <v>3494</v>
      </c>
      <c r="O2275" s="80" t="s">
        <v>3547</v>
      </c>
      <c r="P2275" s="80" t="s">
        <v>5287</v>
      </c>
      <c r="Q2275" s="80" t="s">
        <v>1817</v>
      </c>
      <c r="R2275" s="80" t="s">
        <v>6953</v>
      </c>
      <c r="S2275" s="80" t="s">
        <v>1765</v>
      </c>
      <c r="T2275" s="80" t="s">
        <v>1757</v>
      </c>
      <c r="U2275" s="110">
        <v>6.5</v>
      </c>
      <c r="V2275" s="110">
        <v>39</v>
      </c>
      <c r="W2275" s="91">
        <v>1.63</v>
      </c>
      <c r="X2275" s="91">
        <v>19.559999999999999</v>
      </c>
      <c r="Y2275" s="110" t="s">
        <v>7087</v>
      </c>
      <c r="Z2275" s="110" t="s">
        <v>1</v>
      </c>
      <c r="AB2275" s="133" t="s">
        <v>8663</v>
      </c>
      <c r="AC2275" s="133" t="s">
        <v>8663</v>
      </c>
      <c r="AD2275" s="133" t="s">
        <v>1759</v>
      </c>
      <c r="AE2275" s="79">
        <v>12</v>
      </c>
      <c r="AF2275" s="79" t="s">
        <v>11113</v>
      </c>
      <c r="AG2275" s="134">
        <v>0.625</v>
      </c>
      <c r="AH2275" s="134">
        <v>6.5</v>
      </c>
      <c r="AI2275" s="134">
        <v>6.5</v>
      </c>
      <c r="AJ2275" s="134">
        <v>0.13900000000000001</v>
      </c>
      <c r="AK2275" s="134">
        <v>10.845000000000001</v>
      </c>
      <c r="AL2275" s="134">
        <v>6.8449999999999998</v>
      </c>
      <c r="AM2275" s="134">
        <v>6.8150000000000004</v>
      </c>
      <c r="AN2275" s="134">
        <v>1.9610000000000001</v>
      </c>
      <c r="AO2275" s="134">
        <v>0.29299999999999998</v>
      </c>
      <c r="AP2275" s="134">
        <v>5.5E-2</v>
      </c>
      <c r="AQ2275" s="134">
        <v>12.875</v>
      </c>
      <c r="AR2275" s="134">
        <v>12.75</v>
      </c>
      <c r="AS2275" s="134">
        <v>8.9999999999999993E-3</v>
      </c>
      <c r="AT2275" s="133" t="s">
        <v>1761</v>
      </c>
      <c r="AU2275" s="133" t="s">
        <v>7077</v>
      </c>
      <c r="AV2275" s="133" t="s">
        <v>9601</v>
      </c>
      <c r="AW2275" s="133" t="s">
        <v>9630</v>
      </c>
    </row>
    <row r="2276" spans="1:49" x14ac:dyDescent="0.25">
      <c r="A2276" s="80" t="s">
        <v>1779</v>
      </c>
      <c r="B2276" s="80" t="s">
        <v>1817</v>
      </c>
      <c r="C2276" s="80" t="s">
        <v>10819</v>
      </c>
      <c r="D2276" s="80" t="s">
        <v>10820</v>
      </c>
      <c r="E2276" s="80" t="s">
        <v>1818</v>
      </c>
      <c r="F2276" s="80" t="s">
        <v>10821</v>
      </c>
      <c r="G2276" s="80" t="s">
        <v>9785</v>
      </c>
      <c r="H2276" s="80" t="s">
        <v>10822</v>
      </c>
      <c r="I2276" s="80" t="s">
        <v>1817</v>
      </c>
      <c r="K2276" s="80" t="s">
        <v>12946</v>
      </c>
      <c r="L2276" s="80" t="s">
        <v>1464</v>
      </c>
      <c r="M2276" s="80" t="s">
        <v>13855</v>
      </c>
      <c r="N2276" s="80" t="s">
        <v>3483</v>
      </c>
      <c r="O2276" s="80" t="s">
        <v>3825</v>
      </c>
      <c r="P2276" s="80" t="s">
        <v>1</v>
      </c>
      <c r="Q2276" s="80" t="s">
        <v>1817</v>
      </c>
      <c r="R2276" s="80" t="s">
        <v>6903</v>
      </c>
      <c r="S2276" s="80" t="s">
        <v>1759</v>
      </c>
      <c r="T2276" s="80" t="s">
        <v>1759</v>
      </c>
      <c r="U2276" s="110">
        <v>873.6</v>
      </c>
      <c r="V2276" s="110">
        <v>436.8</v>
      </c>
      <c r="W2276" s="91">
        <v>239.35</v>
      </c>
      <c r="X2276" s="91">
        <v>239.35</v>
      </c>
      <c r="Y2276" s="110" t="s">
        <v>7087</v>
      </c>
      <c r="Z2276" s="110" t="s">
        <v>1</v>
      </c>
      <c r="AB2276" s="133" t="s">
        <v>8613</v>
      </c>
      <c r="AC2276" s="133" t="s">
        <v>8613</v>
      </c>
      <c r="AD2276" s="133" t="s">
        <v>1759</v>
      </c>
      <c r="AE2276" s="79">
        <v>1</v>
      </c>
      <c r="AF2276" s="79" t="s">
        <v>15798</v>
      </c>
      <c r="AG2276" s="134"/>
      <c r="AH2276" s="134"/>
      <c r="AI2276" s="134"/>
      <c r="AJ2276" s="134"/>
      <c r="AK2276" s="134">
        <v>51.125</v>
      </c>
      <c r="AL2276" s="134">
        <v>16.312999999999999</v>
      </c>
      <c r="AM2276" s="134">
        <v>10.063000000000001</v>
      </c>
      <c r="AN2276" s="134">
        <v>31.48</v>
      </c>
      <c r="AO2276" s="134">
        <v>4.8570000000000002</v>
      </c>
      <c r="AP2276" s="134"/>
      <c r="AQ2276" s="134"/>
      <c r="AR2276" s="134"/>
      <c r="AS2276" s="134"/>
      <c r="AT2276" s="133" t="s">
        <v>1764</v>
      </c>
      <c r="AU2276" s="133" t="s">
        <v>1769</v>
      </c>
      <c r="AV2276" s="133" t="s">
        <v>9601</v>
      </c>
      <c r="AW2276" s="133" t="s">
        <v>9630</v>
      </c>
    </row>
    <row r="2277" spans="1:49" x14ac:dyDescent="0.25">
      <c r="A2277" s="80" t="s">
        <v>1779</v>
      </c>
      <c r="B2277" s="80" t="s">
        <v>1817</v>
      </c>
      <c r="C2277" s="80" t="s">
        <v>10819</v>
      </c>
      <c r="D2277" s="80" t="s">
        <v>10820</v>
      </c>
      <c r="E2277" s="80" t="s">
        <v>1818</v>
      </c>
      <c r="F2277" s="80" t="s">
        <v>10821</v>
      </c>
      <c r="G2277" s="80" t="s">
        <v>9785</v>
      </c>
      <c r="H2277" s="80" t="s">
        <v>10822</v>
      </c>
      <c r="I2277" s="80" t="s">
        <v>1817</v>
      </c>
      <c r="K2277" s="80" t="s">
        <v>12946</v>
      </c>
      <c r="L2277" s="80" t="s">
        <v>1470</v>
      </c>
      <c r="M2277" s="80" t="s">
        <v>13856</v>
      </c>
      <c r="N2277" s="80" t="s">
        <v>3485</v>
      </c>
      <c r="O2277" s="80" t="s">
        <v>3825</v>
      </c>
      <c r="P2277" s="80" t="s">
        <v>1</v>
      </c>
      <c r="Q2277" s="80" t="s">
        <v>1817</v>
      </c>
      <c r="R2277" s="80" t="s">
        <v>6905</v>
      </c>
      <c r="S2277" s="80" t="s">
        <v>1759</v>
      </c>
      <c r="T2277" s="80" t="s">
        <v>1759</v>
      </c>
      <c r="U2277" s="110">
        <v>873.6</v>
      </c>
      <c r="V2277" s="110">
        <v>436.8</v>
      </c>
      <c r="W2277" s="91">
        <v>239.35</v>
      </c>
      <c r="X2277" s="91">
        <v>239.35</v>
      </c>
      <c r="Y2277" s="110" t="s">
        <v>7087</v>
      </c>
      <c r="Z2277" s="110" t="s">
        <v>1</v>
      </c>
      <c r="AB2277" s="133" t="s">
        <v>8615</v>
      </c>
      <c r="AC2277" s="133" t="s">
        <v>8615</v>
      </c>
      <c r="AD2277" s="133" t="s">
        <v>1759</v>
      </c>
      <c r="AE2277" s="79">
        <v>1</v>
      </c>
      <c r="AF2277" s="79" t="s">
        <v>15798</v>
      </c>
      <c r="AG2277" s="134"/>
      <c r="AH2277" s="134"/>
      <c r="AI2277" s="134"/>
      <c r="AJ2277" s="134"/>
      <c r="AK2277" s="134">
        <v>51.125</v>
      </c>
      <c r="AL2277" s="134">
        <v>16.312999999999999</v>
      </c>
      <c r="AM2277" s="134">
        <v>10.063000000000001</v>
      </c>
      <c r="AN2277" s="134">
        <v>31.48</v>
      </c>
      <c r="AO2277" s="134">
        <v>4.8570000000000002</v>
      </c>
      <c r="AP2277" s="134"/>
      <c r="AQ2277" s="134"/>
      <c r="AR2277" s="134"/>
      <c r="AS2277" s="134"/>
      <c r="AT2277" s="133" t="s">
        <v>1764</v>
      </c>
      <c r="AU2277" s="133" t="s">
        <v>1769</v>
      </c>
      <c r="AV2277" s="133" t="s">
        <v>9601</v>
      </c>
      <c r="AW2277" s="133" t="s">
        <v>9630</v>
      </c>
    </row>
    <row r="2278" spans="1:49" x14ac:dyDescent="0.25">
      <c r="A2278" s="80" t="s">
        <v>1779</v>
      </c>
      <c r="B2278" s="80" t="s">
        <v>1817</v>
      </c>
      <c r="C2278" s="80" t="s">
        <v>10819</v>
      </c>
      <c r="D2278" s="80" t="s">
        <v>10820</v>
      </c>
      <c r="E2278" s="80" t="s">
        <v>1818</v>
      </c>
      <c r="F2278" s="80" t="s">
        <v>10821</v>
      </c>
      <c r="G2278" s="80" t="s">
        <v>9785</v>
      </c>
      <c r="H2278" s="80" t="s">
        <v>10822</v>
      </c>
      <c r="I2278" s="80" t="s">
        <v>1817</v>
      </c>
      <c r="K2278" s="80" t="s">
        <v>12946</v>
      </c>
      <c r="L2278" s="80" t="s">
        <v>1459</v>
      </c>
      <c r="M2278" s="80" t="s">
        <v>13857</v>
      </c>
      <c r="N2278" s="80" t="s">
        <v>3486</v>
      </c>
      <c r="O2278" s="80" t="s">
        <v>3825</v>
      </c>
      <c r="P2278" s="80" t="s">
        <v>1</v>
      </c>
      <c r="Q2278" s="80" t="s">
        <v>1817</v>
      </c>
      <c r="R2278" s="80" t="s">
        <v>6906</v>
      </c>
      <c r="S2278" s="80" t="s">
        <v>1759</v>
      </c>
      <c r="T2278" s="80" t="s">
        <v>1759</v>
      </c>
      <c r="U2278" s="110">
        <v>873.6</v>
      </c>
      <c r="V2278" s="110">
        <v>436.8</v>
      </c>
      <c r="W2278" s="91">
        <v>239.35</v>
      </c>
      <c r="X2278" s="91">
        <v>239.35</v>
      </c>
      <c r="Y2278" s="110" t="s">
        <v>7087</v>
      </c>
      <c r="Z2278" s="110" t="s">
        <v>1</v>
      </c>
      <c r="AB2278" s="133" t="s">
        <v>8616</v>
      </c>
      <c r="AC2278" s="133" t="s">
        <v>8616</v>
      </c>
      <c r="AD2278" s="133" t="s">
        <v>1759</v>
      </c>
      <c r="AE2278" s="79">
        <v>1</v>
      </c>
      <c r="AF2278" s="79" t="s">
        <v>15798</v>
      </c>
      <c r="AG2278" s="134"/>
      <c r="AH2278" s="134"/>
      <c r="AI2278" s="134"/>
      <c r="AJ2278" s="134"/>
      <c r="AK2278" s="134">
        <v>51.125</v>
      </c>
      <c r="AL2278" s="134">
        <v>16.312999999999999</v>
      </c>
      <c r="AM2278" s="134">
        <v>10.063000000000001</v>
      </c>
      <c r="AN2278" s="134">
        <v>31.48</v>
      </c>
      <c r="AO2278" s="134">
        <v>4.8570000000000002</v>
      </c>
      <c r="AP2278" s="134"/>
      <c r="AQ2278" s="134"/>
      <c r="AR2278" s="134"/>
      <c r="AS2278" s="134"/>
      <c r="AT2278" s="133" t="s">
        <v>1764</v>
      </c>
      <c r="AU2278" s="133" t="s">
        <v>1769</v>
      </c>
      <c r="AV2278" s="133" t="s">
        <v>9601</v>
      </c>
      <c r="AW2278" s="133" t="s">
        <v>9630</v>
      </c>
    </row>
    <row r="2279" spans="1:49" x14ac:dyDescent="0.25">
      <c r="A2279" s="80" t="s">
        <v>1779</v>
      </c>
      <c r="B2279" s="80" t="s">
        <v>1817</v>
      </c>
      <c r="C2279" s="80" t="s">
        <v>10819</v>
      </c>
      <c r="D2279" s="80" t="s">
        <v>10820</v>
      </c>
      <c r="E2279" s="80" t="s">
        <v>1818</v>
      </c>
      <c r="F2279" s="80" t="s">
        <v>10821</v>
      </c>
      <c r="G2279" s="80" t="s">
        <v>9785</v>
      </c>
      <c r="H2279" s="80" t="s">
        <v>10822</v>
      </c>
      <c r="I2279" s="80" t="s">
        <v>1817</v>
      </c>
      <c r="K2279" s="80" t="s">
        <v>12946</v>
      </c>
      <c r="L2279" s="80" t="s">
        <v>1484</v>
      </c>
      <c r="M2279" s="80" t="s">
        <v>13858</v>
      </c>
      <c r="N2279" s="80" t="s">
        <v>3487</v>
      </c>
      <c r="O2279" s="80" t="s">
        <v>3825</v>
      </c>
      <c r="P2279" s="80" t="s">
        <v>1</v>
      </c>
      <c r="Q2279" s="80" t="s">
        <v>1817</v>
      </c>
      <c r="R2279" s="80" t="s">
        <v>6907</v>
      </c>
      <c r="S2279" s="80" t="s">
        <v>1759</v>
      </c>
      <c r="T2279" s="80" t="s">
        <v>1759</v>
      </c>
      <c r="U2279" s="110">
        <v>873.6</v>
      </c>
      <c r="V2279" s="110">
        <v>436.8</v>
      </c>
      <c r="W2279" s="91">
        <v>239.35</v>
      </c>
      <c r="X2279" s="91">
        <v>239.35</v>
      </c>
      <c r="Y2279" s="110" t="s">
        <v>7087</v>
      </c>
      <c r="Z2279" s="110" t="s">
        <v>1</v>
      </c>
      <c r="AB2279" s="133" t="s">
        <v>8617</v>
      </c>
      <c r="AC2279" s="133" t="s">
        <v>8617</v>
      </c>
      <c r="AD2279" s="133" t="s">
        <v>1759</v>
      </c>
      <c r="AE2279" s="79">
        <v>1</v>
      </c>
      <c r="AF2279" s="79" t="s">
        <v>15798</v>
      </c>
      <c r="AG2279" s="134"/>
      <c r="AH2279" s="134"/>
      <c r="AI2279" s="134"/>
      <c r="AJ2279" s="134"/>
      <c r="AK2279" s="134">
        <v>51.125</v>
      </c>
      <c r="AL2279" s="134">
        <v>16.312999999999999</v>
      </c>
      <c r="AM2279" s="134">
        <v>10.063000000000001</v>
      </c>
      <c r="AN2279" s="134">
        <v>31.48</v>
      </c>
      <c r="AO2279" s="134">
        <v>4.8570000000000002</v>
      </c>
      <c r="AP2279" s="134"/>
      <c r="AQ2279" s="134"/>
      <c r="AR2279" s="134"/>
      <c r="AS2279" s="134"/>
      <c r="AT2279" s="133" t="s">
        <v>1764</v>
      </c>
      <c r="AU2279" s="133" t="s">
        <v>1769</v>
      </c>
      <c r="AV2279" s="133" t="s">
        <v>9601</v>
      </c>
      <c r="AW2279" s="133" t="s">
        <v>9630</v>
      </c>
    </row>
    <row r="2280" spans="1:49" x14ac:dyDescent="0.25">
      <c r="A2280" s="80" t="s">
        <v>1779</v>
      </c>
      <c r="B2280" s="80" t="s">
        <v>1817</v>
      </c>
      <c r="C2280" s="80" t="s">
        <v>10826</v>
      </c>
      <c r="D2280" s="80" t="s">
        <v>10827</v>
      </c>
      <c r="E2280" s="80" t="s">
        <v>1818</v>
      </c>
      <c r="F2280" s="80" t="s">
        <v>10828</v>
      </c>
      <c r="G2280" s="80" t="s">
        <v>9668</v>
      </c>
      <c r="H2280" s="80" t="s">
        <v>9732</v>
      </c>
      <c r="I2280" s="80" t="s">
        <v>1817</v>
      </c>
      <c r="K2280" s="80" t="s">
        <v>12946</v>
      </c>
      <c r="L2280" s="80" t="s">
        <v>1508</v>
      </c>
      <c r="M2280" s="80" t="s">
        <v>13859</v>
      </c>
      <c r="N2280" s="80" t="s">
        <v>3497</v>
      </c>
      <c r="O2280" s="80" t="s">
        <v>3547</v>
      </c>
      <c r="P2280" s="80" t="s">
        <v>5291</v>
      </c>
      <c r="Q2280" s="80" t="s">
        <v>1817</v>
      </c>
      <c r="R2280" s="80" t="s">
        <v>6957</v>
      </c>
      <c r="S2280" s="80" t="s">
        <v>1765</v>
      </c>
      <c r="T2280" s="80" t="s">
        <v>1757</v>
      </c>
      <c r="U2280" s="110">
        <v>6.5</v>
      </c>
      <c r="V2280" s="110">
        <v>39</v>
      </c>
      <c r="W2280" s="91">
        <v>1.63</v>
      </c>
      <c r="X2280" s="91">
        <v>19.559999999999999</v>
      </c>
      <c r="Y2280" s="110" t="s">
        <v>7087</v>
      </c>
      <c r="Z2280" s="110" t="s">
        <v>1</v>
      </c>
      <c r="AB2280" s="133" t="s">
        <v>8667</v>
      </c>
      <c r="AC2280" s="133" t="s">
        <v>8667</v>
      </c>
      <c r="AD2280" s="133" t="s">
        <v>1759</v>
      </c>
      <c r="AE2280" s="79">
        <v>12</v>
      </c>
      <c r="AF2280" s="79" t="s">
        <v>11113</v>
      </c>
      <c r="AG2280" s="134">
        <v>0.625</v>
      </c>
      <c r="AH2280" s="134">
        <v>6.5</v>
      </c>
      <c r="AI2280" s="134">
        <v>6.5</v>
      </c>
      <c r="AJ2280" s="134">
        <v>0.13900000000000001</v>
      </c>
      <c r="AK2280" s="134">
        <v>10.845000000000001</v>
      </c>
      <c r="AL2280" s="134">
        <v>6.8449999999999998</v>
      </c>
      <c r="AM2280" s="134">
        <v>6.8150000000000004</v>
      </c>
      <c r="AN2280" s="134">
        <v>1.9610000000000001</v>
      </c>
      <c r="AO2280" s="134">
        <v>0.29299999999999998</v>
      </c>
      <c r="AP2280" s="134">
        <v>5.5E-2</v>
      </c>
      <c r="AQ2280" s="134">
        <v>12.875</v>
      </c>
      <c r="AR2280" s="134">
        <v>12.75</v>
      </c>
      <c r="AS2280" s="134">
        <v>8.9999999999999993E-3</v>
      </c>
      <c r="AT2280" s="133" t="s">
        <v>1761</v>
      </c>
      <c r="AU2280" s="133" t="s">
        <v>7077</v>
      </c>
      <c r="AV2280" s="133" t="s">
        <v>9601</v>
      </c>
      <c r="AW2280" s="133" t="s">
        <v>9630</v>
      </c>
    </row>
    <row r="2281" spans="1:49" x14ac:dyDescent="0.25">
      <c r="A2281" s="80" t="s">
        <v>1779</v>
      </c>
      <c r="B2281" s="80" t="s">
        <v>1817</v>
      </c>
      <c r="C2281" s="80" t="s">
        <v>10826</v>
      </c>
      <c r="D2281" s="80" t="s">
        <v>10827</v>
      </c>
      <c r="E2281" s="80" t="s">
        <v>1818</v>
      </c>
      <c r="F2281" s="80" t="s">
        <v>10828</v>
      </c>
      <c r="G2281" s="80" t="s">
        <v>9668</v>
      </c>
      <c r="H2281" s="80" t="s">
        <v>9732</v>
      </c>
      <c r="I2281" s="80" t="s">
        <v>1817</v>
      </c>
      <c r="K2281" s="80" t="s">
        <v>12946</v>
      </c>
      <c r="L2281" s="80" t="s">
        <v>1601</v>
      </c>
      <c r="M2281" s="80" t="s">
        <v>3323</v>
      </c>
      <c r="N2281" s="80" t="s">
        <v>3496</v>
      </c>
      <c r="O2281" s="80" t="s">
        <v>3547</v>
      </c>
      <c r="P2281" s="80" t="s">
        <v>5293</v>
      </c>
      <c r="Q2281" s="80" t="s">
        <v>1817</v>
      </c>
      <c r="R2281" s="80" t="s">
        <v>6959</v>
      </c>
      <c r="S2281" s="80" t="s">
        <v>1765</v>
      </c>
      <c r="T2281" s="80" t="s">
        <v>1757</v>
      </c>
      <c r="U2281" s="110">
        <v>6.5</v>
      </c>
      <c r="V2281" s="110">
        <v>39</v>
      </c>
      <c r="W2281" s="91">
        <v>1.63</v>
      </c>
      <c r="X2281" s="91">
        <v>19.559999999999999</v>
      </c>
      <c r="Y2281" s="110" t="s">
        <v>7087</v>
      </c>
      <c r="Z2281" s="110" t="s">
        <v>1</v>
      </c>
      <c r="AB2281" s="133" t="s">
        <v>8669</v>
      </c>
      <c r="AC2281" s="133" t="s">
        <v>8669</v>
      </c>
      <c r="AD2281" s="133" t="s">
        <v>1759</v>
      </c>
      <c r="AE2281" s="79">
        <v>12</v>
      </c>
      <c r="AF2281" s="79" t="s">
        <v>11113</v>
      </c>
      <c r="AG2281" s="134">
        <v>0.625</v>
      </c>
      <c r="AH2281" s="134">
        <v>6.5</v>
      </c>
      <c r="AI2281" s="134">
        <v>6.5</v>
      </c>
      <c r="AJ2281" s="134">
        <v>0.13900000000000001</v>
      </c>
      <c r="AK2281" s="134">
        <v>10.845000000000001</v>
      </c>
      <c r="AL2281" s="134">
        <v>6.8449999999999998</v>
      </c>
      <c r="AM2281" s="134">
        <v>6.8150000000000004</v>
      </c>
      <c r="AN2281" s="134">
        <v>1.9610000000000001</v>
      </c>
      <c r="AO2281" s="134">
        <v>0.29299999999999998</v>
      </c>
      <c r="AP2281" s="134">
        <v>5.5E-2</v>
      </c>
      <c r="AQ2281" s="134">
        <v>12.875</v>
      </c>
      <c r="AR2281" s="134">
        <v>12.75</v>
      </c>
      <c r="AS2281" s="134">
        <v>8.9999999999999993E-3</v>
      </c>
      <c r="AT2281" s="133" t="s">
        <v>1761</v>
      </c>
      <c r="AU2281" s="133" t="s">
        <v>7077</v>
      </c>
      <c r="AV2281" s="133" t="s">
        <v>9601</v>
      </c>
      <c r="AW2281" s="133" t="s">
        <v>9630</v>
      </c>
    </row>
    <row r="2282" spans="1:49" x14ac:dyDescent="0.25">
      <c r="A2282" s="80" t="s">
        <v>1779</v>
      </c>
      <c r="B2282" s="80" t="s">
        <v>1817</v>
      </c>
      <c r="C2282" s="80" t="s">
        <v>10829</v>
      </c>
      <c r="D2282" s="80" t="s">
        <v>10830</v>
      </c>
      <c r="E2282" s="80" t="s">
        <v>1818</v>
      </c>
      <c r="F2282" s="80" t="s">
        <v>10831</v>
      </c>
      <c r="G2282" s="80" t="s">
        <v>9677</v>
      </c>
      <c r="H2282" s="80" t="s">
        <v>9921</v>
      </c>
      <c r="I2282" s="80" t="s">
        <v>1817</v>
      </c>
      <c r="K2282" s="80" t="s">
        <v>12946</v>
      </c>
      <c r="L2282" s="80" t="s">
        <v>1562</v>
      </c>
      <c r="M2282" s="80" t="s">
        <v>13860</v>
      </c>
      <c r="N2282" s="80" t="s">
        <v>3493</v>
      </c>
      <c r="O2282" s="80" t="s">
        <v>3523</v>
      </c>
      <c r="P2282" s="80" t="s">
        <v>5261</v>
      </c>
      <c r="Q2282" s="80" t="s">
        <v>1817</v>
      </c>
      <c r="R2282" s="80" t="s">
        <v>6927</v>
      </c>
      <c r="S2282" s="80" t="s">
        <v>1760</v>
      </c>
      <c r="T2282" s="80" t="s">
        <v>1757</v>
      </c>
      <c r="U2282" s="110">
        <v>6.5</v>
      </c>
      <c r="V2282" s="110">
        <v>39</v>
      </c>
      <c r="W2282" s="91">
        <v>1.63</v>
      </c>
      <c r="X2282" s="91">
        <v>19.559999999999999</v>
      </c>
      <c r="Y2282" s="110" t="s">
        <v>7087</v>
      </c>
      <c r="Z2282" s="110" t="s">
        <v>1</v>
      </c>
      <c r="AB2282" s="133" t="s">
        <v>8637</v>
      </c>
      <c r="AC2282" s="133" t="s">
        <v>8637</v>
      </c>
      <c r="AD2282" s="133" t="s">
        <v>1759</v>
      </c>
      <c r="AE2282" s="79">
        <v>12</v>
      </c>
      <c r="AF2282" s="79" t="s">
        <v>11145</v>
      </c>
      <c r="AG2282" s="134">
        <v>0.75</v>
      </c>
      <c r="AH2282" s="134">
        <v>8.875</v>
      </c>
      <c r="AI2282" s="134">
        <v>8.875</v>
      </c>
      <c r="AJ2282" s="134">
        <v>0.22500000000000001</v>
      </c>
      <c r="AK2282" s="134">
        <v>9.6999999999999993</v>
      </c>
      <c r="AL2282" s="134">
        <v>8.1999999999999993</v>
      </c>
      <c r="AM2282" s="134">
        <v>9.65</v>
      </c>
      <c r="AN2282" s="134">
        <v>3.14</v>
      </c>
      <c r="AO2282" s="134">
        <v>0.44400000000000001</v>
      </c>
      <c r="AP2282" s="134">
        <v>0.5</v>
      </c>
      <c r="AQ2282" s="134">
        <v>8.75</v>
      </c>
      <c r="AR2282" s="134">
        <v>8.75</v>
      </c>
      <c r="AS2282" s="134">
        <v>0.03</v>
      </c>
      <c r="AT2282" s="133" t="s">
        <v>1763</v>
      </c>
      <c r="AU2282" s="133" t="s">
        <v>7065</v>
      </c>
      <c r="AV2282" s="133" t="s">
        <v>9603</v>
      </c>
      <c r="AW2282" s="133" t="s">
        <v>9630</v>
      </c>
    </row>
    <row r="2283" spans="1:49" x14ac:dyDescent="0.25">
      <c r="A2283" s="80" t="s">
        <v>1779</v>
      </c>
      <c r="B2283" s="80" t="s">
        <v>1817</v>
      </c>
      <c r="C2283" s="80" t="s">
        <v>10826</v>
      </c>
      <c r="D2283" s="80" t="s">
        <v>10827</v>
      </c>
      <c r="E2283" s="80" t="s">
        <v>1818</v>
      </c>
      <c r="F2283" s="80" t="s">
        <v>10828</v>
      </c>
      <c r="G2283" s="80" t="s">
        <v>9668</v>
      </c>
      <c r="H2283" s="80" t="s">
        <v>9732</v>
      </c>
      <c r="I2283" s="80" t="s">
        <v>1817</v>
      </c>
      <c r="K2283" s="80" t="s">
        <v>12946</v>
      </c>
      <c r="L2283" s="80" t="s">
        <v>1489</v>
      </c>
      <c r="M2283" s="80" t="s">
        <v>13861</v>
      </c>
      <c r="N2283" s="80" t="s">
        <v>3501</v>
      </c>
      <c r="O2283" s="80" t="s">
        <v>3547</v>
      </c>
      <c r="P2283" s="80" t="s">
        <v>5296</v>
      </c>
      <c r="Q2283" s="80" t="s">
        <v>1817</v>
      </c>
      <c r="R2283" s="80" t="s">
        <v>6962</v>
      </c>
      <c r="S2283" s="80" t="s">
        <v>1765</v>
      </c>
      <c r="T2283" s="80" t="s">
        <v>1757</v>
      </c>
      <c r="U2283" s="110">
        <v>6.5</v>
      </c>
      <c r="V2283" s="110">
        <v>39</v>
      </c>
      <c r="W2283" s="91">
        <v>1.63</v>
      </c>
      <c r="X2283" s="91">
        <v>19.559999999999999</v>
      </c>
      <c r="Y2283" s="110" t="s">
        <v>7087</v>
      </c>
      <c r="Z2283" s="110" t="s">
        <v>1</v>
      </c>
      <c r="AB2283" s="133" t="s">
        <v>8672</v>
      </c>
      <c r="AC2283" s="133" t="s">
        <v>8672</v>
      </c>
      <c r="AD2283" s="133" t="s">
        <v>1759</v>
      </c>
      <c r="AE2283" s="79">
        <v>12</v>
      </c>
      <c r="AF2283" s="79" t="s">
        <v>11113</v>
      </c>
      <c r="AG2283" s="134">
        <v>0.625</v>
      </c>
      <c r="AH2283" s="134">
        <v>6.5</v>
      </c>
      <c r="AI2283" s="134">
        <v>6.5</v>
      </c>
      <c r="AJ2283" s="134">
        <v>0.13900000000000001</v>
      </c>
      <c r="AK2283" s="134">
        <v>10.845000000000001</v>
      </c>
      <c r="AL2283" s="134">
        <v>6.8449999999999998</v>
      </c>
      <c r="AM2283" s="134">
        <v>6.8150000000000004</v>
      </c>
      <c r="AN2283" s="134">
        <v>1.9610000000000001</v>
      </c>
      <c r="AO2283" s="134">
        <v>0.29299999999999998</v>
      </c>
      <c r="AP2283" s="134">
        <v>5.5E-2</v>
      </c>
      <c r="AQ2283" s="134">
        <v>12.875</v>
      </c>
      <c r="AR2283" s="134">
        <v>12.75</v>
      </c>
      <c r="AS2283" s="134">
        <v>8.9999999999999993E-3</v>
      </c>
      <c r="AT2283" s="133" t="s">
        <v>1761</v>
      </c>
      <c r="AU2283" s="133" t="s">
        <v>7077</v>
      </c>
      <c r="AV2283" s="133" t="s">
        <v>9601</v>
      </c>
      <c r="AW2283" s="133" t="s">
        <v>9630</v>
      </c>
    </row>
    <row r="2284" spans="1:49" x14ac:dyDescent="0.25">
      <c r="A2284" s="80" t="s">
        <v>1779</v>
      </c>
      <c r="B2284" s="80" t="s">
        <v>1817</v>
      </c>
      <c r="C2284" s="80" t="s">
        <v>10829</v>
      </c>
      <c r="D2284" s="80" t="s">
        <v>10830</v>
      </c>
      <c r="E2284" s="80" t="s">
        <v>1818</v>
      </c>
      <c r="F2284" s="80" t="s">
        <v>10831</v>
      </c>
      <c r="G2284" s="80" t="s">
        <v>9677</v>
      </c>
      <c r="H2284" s="80" t="s">
        <v>9921</v>
      </c>
      <c r="I2284" s="80" t="s">
        <v>1817</v>
      </c>
      <c r="K2284" s="80" t="s">
        <v>12946</v>
      </c>
      <c r="L2284" s="80" t="s">
        <v>1524</v>
      </c>
      <c r="M2284" s="80" t="s">
        <v>3305</v>
      </c>
      <c r="N2284" s="80" t="s">
        <v>3495</v>
      </c>
      <c r="O2284" s="80" t="s">
        <v>3523</v>
      </c>
      <c r="P2284" s="80" t="s">
        <v>5262</v>
      </c>
      <c r="Q2284" s="80" t="s">
        <v>1817</v>
      </c>
      <c r="R2284" s="80" t="s">
        <v>6928</v>
      </c>
      <c r="S2284" s="80" t="s">
        <v>1760</v>
      </c>
      <c r="T2284" s="80" t="s">
        <v>1757</v>
      </c>
      <c r="U2284" s="110">
        <v>6.5</v>
      </c>
      <c r="V2284" s="110">
        <v>39</v>
      </c>
      <c r="W2284" s="91">
        <v>1.63</v>
      </c>
      <c r="X2284" s="91">
        <v>19.559999999999999</v>
      </c>
      <c r="Y2284" s="110" t="s">
        <v>7087</v>
      </c>
      <c r="Z2284" s="110" t="s">
        <v>1</v>
      </c>
      <c r="AB2284" s="133" t="s">
        <v>8638</v>
      </c>
      <c r="AC2284" s="133" t="s">
        <v>8638</v>
      </c>
      <c r="AD2284" s="133" t="s">
        <v>1759</v>
      </c>
      <c r="AE2284" s="79">
        <v>12</v>
      </c>
      <c r="AF2284" s="79" t="s">
        <v>11145</v>
      </c>
      <c r="AG2284" s="134">
        <v>0.75</v>
      </c>
      <c r="AH2284" s="134">
        <v>8.875</v>
      </c>
      <c r="AI2284" s="134">
        <v>8.875</v>
      </c>
      <c r="AJ2284" s="134">
        <v>0.22500000000000001</v>
      </c>
      <c r="AK2284" s="134">
        <v>9.6999999999999993</v>
      </c>
      <c r="AL2284" s="134">
        <v>8.1999999999999993</v>
      </c>
      <c r="AM2284" s="134">
        <v>9.65</v>
      </c>
      <c r="AN2284" s="134">
        <v>3.14</v>
      </c>
      <c r="AO2284" s="134">
        <v>0.44400000000000001</v>
      </c>
      <c r="AP2284" s="134">
        <v>0.5</v>
      </c>
      <c r="AQ2284" s="134">
        <v>8.75</v>
      </c>
      <c r="AR2284" s="134">
        <v>8.75</v>
      </c>
      <c r="AS2284" s="134">
        <v>0.03</v>
      </c>
      <c r="AT2284" s="133" t="s">
        <v>1763</v>
      </c>
      <c r="AU2284" s="133" t="s">
        <v>7065</v>
      </c>
      <c r="AV2284" s="133" t="s">
        <v>9603</v>
      </c>
      <c r="AW2284" s="133" t="s">
        <v>9630</v>
      </c>
    </row>
    <row r="2285" spans="1:49" x14ac:dyDescent="0.25">
      <c r="A2285" s="80" t="s">
        <v>1779</v>
      </c>
      <c r="B2285" s="80" t="s">
        <v>1817</v>
      </c>
      <c r="C2285" s="80" t="s">
        <v>10829</v>
      </c>
      <c r="D2285" s="80" t="s">
        <v>10830</v>
      </c>
      <c r="E2285" s="80" t="s">
        <v>1818</v>
      </c>
      <c r="F2285" s="80" t="s">
        <v>10831</v>
      </c>
      <c r="G2285" s="80" t="s">
        <v>9677</v>
      </c>
      <c r="H2285" s="80" t="s">
        <v>9921</v>
      </c>
      <c r="I2285" s="80" t="s">
        <v>1817</v>
      </c>
      <c r="K2285" s="80" t="s">
        <v>12946</v>
      </c>
      <c r="L2285" s="80" t="s">
        <v>1563</v>
      </c>
      <c r="M2285" s="80" t="s">
        <v>13862</v>
      </c>
      <c r="N2285" s="80" t="s">
        <v>3506</v>
      </c>
      <c r="O2285" s="80" t="s">
        <v>3523</v>
      </c>
      <c r="P2285" s="80" t="s">
        <v>5263</v>
      </c>
      <c r="Q2285" s="80" t="s">
        <v>1817</v>
      </c>
      <c r="R2285" s="80" t="s">
        <v>6929</v>
      </c>
      <c r="S2285" s="80" t="s">
        <v>1760</v>
      </c>
      <c r="T2285" s="80" t="s">
        <v>1757</v>
      </c>
      <c r="U2285" s="110">
        <v>6.5</v>
      </c>
      <c r="V2285" s="110">
        <v>39</v>
      </c>
      <c r="W2285" s="91">
        <v>1.63</v>
      </c>
      <c r="X2285" s="91">
        <v>19.559999999999999</v>
      </c>
      <c r="Y2285" s="110" t="s">
        <v>7087</v>
      </c>
      <c r="Z2285" s="110" t="s">
        <v>1</v>
      </c>
      <c r="AB2285" s="133" t="s">
        <v>8639</v>
      </c>
      <c r="AC2285" s="133" t="s">
        <v>8639</v>
      </c>
      <c r="AD2285" s="133" t="s">
        <v>1759</v>
      </c>
      <c r="AE2285" s="79">
        <v>12</v>
      </c>
      <c r="AF2285" s="79" t="s">
        <v>11145</v>
      </c>
      <c r="AG2285" s="134">
        <v>0.75</v>
      </c>
      <c r="AH2285" s="134">
        <v>8.875</v>
      </c>
      <c r="AI2285" s="134">
        <v>8.875</v>
      </c>
      <c r="AJ2285" s="134">
        <v>0.22500000000000001</v>
      </c>
      <c r="AK2285" s="134">
        <v>9.6999999999999993</v>
      </c>
      <c r="AL2285" s="134">
        <v>8.1999999999999993</v>
      </c>
      <c r="AM2285" s="134">
        <v>9.65</v>
      </c>
      <c r="AN2285" s="134">
        <v>3.14</v>
      </c>
      <c r="AO2285" s="134">
        <v>0.44400000000000001</v>
      </c>
      <c r="AP2285" s="134">
        <v>0.5</v>
      </c>
      <c r="AQ2285" s="134">
        <v>8.75</v>
      </c>
      <c r="AR2285" s="134">
        <v>8.75</v>
      </c>
      <c r="AS2285" s="134">
        <v>0.03</v>
      </c>
      <c r="AT2285" s="133" t="s">
        <v>1763</v>
      </c>
      <c r="AU2285" s="133" t="s">
        <v>7065</v>
      </c>
      <c r="AV2285" s="133" t="s">
        <v>9603</v>
      </c>
      <c r="AW2285" s="133" t="s">
        <v>9630</v>
      </c>
    </row>
    <row r="2286" spans="1:49" x14ac:dyDescent="0.25">
      <c r="A2286" s="80" t="s">
        <v>1779</v>
      </c>
      <c r="B2286" s="80" t="s">
        <v>1817</v>
      </c>
      <c r="C2286" s="80" t="s">
        <v>10826</v>
      </c>
      <c r="D2286" s="80" t="s">
        <v>10827</v>
      </c>
      <c r="E2286" s="80" t="s">
        <v>1818</v>
      </c>
      <c r="F2286" s="80" t="s">
        <v>10828</v>
      </c>
      <c r="G2286" s="80" t="s">
        <v>9668</v>
      </c>
      <c r="H2286" s="80" t="s">
        <v>9732</v>
      </c>
      <c r="I2286" s="80" t="s">
        <v>1817</v>
      </c>
      <c r="K2286" s="80" t="s">
        <v>12946</v>
      </c>
      <c r="L2286" s="80" t="s">
        <v>1602</v>
      </c>
      <c r="M2286" s="80" t="s">
        <v>3324</v>
      </c>
      <c r="N2286" s="80" t="s">
        <v>3498</v>
      </c>
      <c r="O2286" s="80" t="s">
        <v>3547</v>
      </c>
      <c r="P2286" s="80" t="s">
        <v>5297</v>
      </c>
      <c r="Q2286" s="80" t="s">
        <v>1817</v>
      </c>
      <c r="R2286" s="80" t="s">
        <v>6963</v>
      </c>
      <c r="S2286" s="80" t="s">
        <v>1765</v>
      </c>
      <c r="T2286" s="80" t="s">
        <v>1757</v>
      </c>
      <c r="U2286" s="110">
        <v>6.5</v>
      </c>
      <c r="V2286" s="110">
        <v>39</v>
      </c>
      <c r="W2286" s="91">
        <v>1.63</v>
      </c>
      <c r="X2286" s="91">
        <v>19.559999999999999</v>
      </c>
      <c r="Y2286" s="110" t="s">
        <v>7087</v>
      </c>
      <c r="Z2286" s="110" t="s">
        <v>1</v>
      </c>
      <c r="AB2286" s="133" t="s">
        <v>8673</v>
      </c>
      <c r="AC2286" s="133" t="s">
        <v>8673</v>
      </c>
      <c r="AD2286" s="133" t="s">
        <v>1759</v>
      </c>
      <c r="AE2286" s="79">
        <v>12</v>
      </c>
      <c r="AF2286" s="79" t="s">
        <v>11113</v>
      </c>
      <c r="AG2286" s="134">
        <v>0.625</v>
      </c>
      <c r="AH2286" s="134">
        <v>6.5</v>
      </c>
      <c r="AI2286" s="134">
        <v>6.5</v>
      </c>
      <c r="AJ2286" s="134">
        <v>0.13900000000000001</v>
      </c>
      <c r="AK2286" s="134">
        <v>10.845000000000001</v>
      </c>
      <c r="AL2286" s="134">
        <v>6.8449999999999998</v>
      </c>
      <c r="AM2286" s="134">
        <v>6.8150000000000004</v>
      </c>
      <c r="AN2286" s="134">
        <v>1.9610000000000001</v>
      </c>
      <c r="AO2286" s="134">
        <v>0.29299999999999998</v>
      </c>
      <c r="AP2286" s="134">
        <v>5.5E-2</v>
      </c>
      <c r="AQ2286" s="134">
        <v>12.875</v>
      </c>
      <c r="AR2286" s="134">
        <v>12.75</v>
      </c>
      <c r="AS2286" s="134">
        <v>8.9999999999999993E-3</v>
      </c>
      <c r="AT2286" s="133" t="s">
        <v>1761</v>
      </c>
      <c r="AU2286" s="133" t="s">
        <v>7077</v>
      </c>
      <c r="AV2286" s="133" t="s">
        <v>9601</v>
      </c>
      <c r="AW2286" s="133" t="s">
        <v>9630</v>
      </c>
    </row>
    <row r="2287" spans="1:49" x14ac:dyDescent="0.25">
      <c r="A2287" s="80" t="s">
        <v>1779</v>
      </c>
      <c r="B2287" s="80" t="s">
        <v>1817</v>
      </c>
      <c r="C2287" s="80" t="s">
        <v>10829</v>
      </c>
      <c r="D2287" s="80" t="s">
        <v>10830</v>
      </c>
      <c r="E2287" s="80" t="s">
        <v>1818</v>
      </c>
      <c r="F2287" s="80" t="s">
        <v>10831</v>
      </c>
      <c r="G2287" s="80" t="s">
        <v>9677</v>
      </c>
      <c r="H2287" s="80" t="s">
        <v>9921</v>
      </c>
      <c r="I2287" s="80" t="s">
        <v>1817</v>
      </c>
      <c r="K2287" s="80" t="s">
        <v>12946</v>
      </c>
      <c r="L2287" s="80" t="s">
        <v>1460</v>
      </c>
      <c r="M2287" s="80" t="s">
        <v>3307</v>
      </c>
      <c r="N2287" s="80" t="s">
        <v>3494</v>
      </c>
      <c r="O2287" s="80" t="s">
        <v>3523</v>
      </c>
      <c r="P2287" s="80" t="s">
        <v>5265</v>
      </c>
      <c r="Q2287" s="80" t="s">
        <v>1817</v>
      </c>
      <c r="R2287" s="80" t="s">
        <v>6931</v>
      </c>
      <c r="S2287" s="80" t="s">
        <v>1760</v>
      </c>
      <c r="T2287" s="80" t="s">
        <v>1757</v>
      </c>
      <c r="U2287" s="110">
        <v>6.5</v>
      </c>
      <c r="V2287" s="110">
        <v>39</v>
      </c>
      <c r="W2287" s="91">
        <v>1.63</v>
      </c>
      <c r="X2287" s="91">
        <v>19.559999999999999</v>
      </c>
      <c r="Y2287" s="110" t="s">
        <v>7087</v>
      </c>
      <c r="Z2287" s="110" t="s">
        <v>1</v>
      </c>
      <c r="AB2287" s="133" t="s">
        <v>8641</v>
      </c>
      <c r="AC2287" s="133" t="s">
        <v>8641</v>
      </c>
      <c r="AD2287" s="133" t="s">
        <v>1759</v>
      </c>
      <c r="AE2287" s="79">
        <v>12</v>
      </c>
      <c r="AF2287" s="79" t="s">
        <v>11145</v>
      </c>
      <c r="AG2287" s="134">
        <v>0.75</v>
      </c>
      <c r="AH2287" s="134">
        <v>8.875</v>
      </c>
      <c r="AI2287" s="134">
        <v>8.875</v>
      </c>
      <c r="AJ2287" s="134">
        <v>0.22500000000000001</v>
      </c>
      <c r="AK2287" s="134">
        <v>9.6999999999999993</v>
      </c>
      <c r="AL2287" s="134">
        <v>8.1999999999999993</v>
      </c>
      <c r="AM2287" s="134">
        <v>9.65</v>
      </c>
      <c r="AN2287" s="134">
        <v>3.14</v>
      </c>
      <c r="AO2287" s="134">
        <v>0.44400000000000001</v>
      </c>
      <c r="AP2287" s="134">
        <v>0.5</v>
      </c>
      <c r="AQ2287" s="134">
        <v>8.75</v>
      </c>
      <c r="AR2287" s="134">
        <v>8.75</v>
      </c>
      <c r="AS2287" s="134">
        <v>0.03</v>
      </c>
      <c r="AT2287" s="133" t="s">
        <v>1763</v>
      </c>
      <c r="AU2287" s="133" t="s">
        <v>7065</v>
      </c>
      <c r="AV2287" s="133" t="s">
        <v>9603</v>
      </c>
      <c r="AW2287" s="133" t="s">
        <v>9630</v>
      </c>
    </row>
    <row r="2288" spans="1:49" x14ac:dyDescent="0.25">
      <c r="A2288" s="80" t="s">
        <v>1779</v>
      </c>
      <c r="B2288" s="80" t="s">
        <v>1817</v>
      </c>
      <c r="C2288" s="80" t="s">
        <v>10823</v>
      </c>
      <c r="D2288" s="80" t="s">
        <v>10824</v>
      </c>
      <c r="E2288" s="80" t="s">
        <v>1818</v>
      </c>
      <c r="F2288" s="80" t="s">
        <v>10825</v>
      </c>
      <c r="G2288" s="80" t="s">
        <v>9695</v>
      </c>
      <c r="H2288" s="80" t="s">
        <v>9696</v>
      </c>
      <c r="I2288" s="80" t="s">
        <v>1817</v>
      </c>
      <c r="K2288" s="80" t="s">
        <v>12946</v>
      </c>
      <c r="L2288" s="80" t="s">
        <v>1555</v>
      </c>
      <c r="M2288" s="80" t="s">
        <v>13863</v>
      </c>
      <c r="N2288" s="80" t="s">
        <v>3486</v>
      </c>
      <c r="O2288" s="80" t="s">
        <v>3527</v>
      </c>
      <c r="P2288" s="80" t="s">
        <v>5244</v>
      </c>
      <c r="Q2288" s="80" t="s">
        <v>1817</v>
      </c>
      <c r="R2288" s="80" t="s">
        <v>6910</v>
      </c>
      <c r="S2288" s="80" t="s">
        <v>1760</v>
      </c>
      <c r="T2288" s="80" t="s">
        <v>1757</v>
      </c>
      <c r="U2288" s="110">
        <v>5.4</v>
      </c>
      <c r="V2288" s="110">
        <v>32.4</v>
      </c>
      <c r="W2288" s="91">
        <v>1.35</v>
      </c>
      <c r="X2288" s="91">
        <v>16.2</v>
      </c>
      <c r="Y2288" s="110" t="s">
        <v>7087</v>
      </c>
      <c r="Z2288" s="110" t="s">
        <v>1</v>
      </c>
      <c r="AB2288" s="133" t="s">
        <v>8620</v>
      </c>
      <c r="AC2288" s="133" t="s">
        <v>8620</v>
      </c>
      <c r="AD2288" s="133" t="s">
        <v>1759</v>
      </c>
      <c r="AE2288" s="79">
        <v>12</v>
      </c>
      <c r="AF2288" s="79" t="s">
        <v>11091</v>
      </c>
      <c r="AG2288" s="134">
        <v>0.625</v>
      </c>
      <c r="AH2288" s="134">
        <v>6.875</v>
      </c>
      <c r="AI2288" s="134">
        <v>6.875</v>
      </c>
      <c r="AJ2288" s="134">
        <v>0.13100000000000001</v>
      </c>
      <c r="AK2288" s="134">
        <v>8.4499999999999993</v>
      </c>
      <c r="AL2288" s="134">
        <v>7.3250000000000002</v>
      </c>
      <c r="AM2288" s="134">
        <v>7.5250000000000004</v>
      </c>
      <c r="AN2288" s="134">
        <v>1.8919999999999999</v>
      </c>
      <c r="AO2288" s="134">
        <v>0.27</v>
      </c>
      <c r="AP2288" s="134">
        <v>0.5</v>
      </c>
      <c r="AQ2288" s="134">
        <v>6.875</v>
      </c>
      <c r="AR2288" s="134">
        <v>6.875</v>
      </c>
      <c r="AS2288" s="134">
        <v>1.6E-2</v>
      </c>
      <c r="AT2288" s="133" t="s">
        <v>9568</v>
      </c>
      <c r="AU2288" s="133" t="s">
        <v>1758</v>
      </c>
      <c r="AV2288" s="133" t="s">
        <v>9603</v>
      </c>
      <c r="AW2288" s="133" t="s">
        <v>9630</v>
      </c>
    </row>
    <row r="2289" spans="1:49" x14ac:dyDescent="0.25">
      <c r="A2289" s="80" t="s">
        <v>1779</v>
      </c>
      <c r="B2289" s="80" t="s">
        <v>1817</v>
      </c>
      <c r="C2289" s="80" t="s">
        <v>10829</v>
      </c>
      <c r="D2289" s="80" t="s">
        <v>10830</v>
      </c>
      <c r="E2289" s="80" t="s">
        <v>1818</v>
      </c>
      <c r="F2289" s="80" t="s">
        <v>10831</v>
      </c>
      <c r="G2289" s="80" t="s">
        <v>9677</v>
      </c>
      <c r="H2289" s="80" t="s">
        <v>9921</v>
      </c>
      <c r="I2289" s="80" t="s">
        <v>1817</v>
      </c>
      <c r="K2289" s="80" t="s">
        <v>12946</v>
      </c>
      <c r="L2289" s="80" t="s">
        <v>1564</v>
      </c>
      <c r="M2289" s="80" t="s">
        <v>13864</v>
      </c>
      <c r="N2289" s="80" t="s">
        <v>3497</v>
      </c>
      <c r="O2289" s="80" t="s">
        <v>3523</v>
      </c>
      <c r="P2289" s="80" t="s">
        <v>5266</v>
      </c>
      <c r="Q2289" s="80" t="s">
        <v>1817</v>
      </c>
      <c r="R2289" s="80" t="s">
        <v>6932</v>
      </c>
      <c r="S2289" s="80" t="s">
        <v>1760</v>
      </c>
      <c r="T2289" s="80" t="s">
        <v>1757</v>
      </c>
      <c r="U2289" s="110">
        <v>6.5</v>
      </c>
      <c r="V2289" s="110">
        <v>39</v>
      </c>
      <c r="W2289" s="91">
        <v>1.63</v>
      </c>
      <c r="X2289" s="91">
        <v>19.559999999999999</v>
      </c>
      <c r="Y2289" s="110" t="s">
        <v>7087</v>
      </c>
      <c r="Z2289" s="110" t="s">
        <v>1</v>
      </c>
      <c r="AB2289" s="133" t="s">
        <v>8642</v>
      </c>
      <c r="AC2289" s="133" t="s">
        <v>8642</v>
      </c>
      <c r="AD2289" s="133" t="s">
        <v>1759</v>
      </c>
      <c r="AE2289" s="79">
        <v>12</v>
      </c>
      <c r="AF2289" s="79" t="s">
        <v>11145</v>
      </c>
      <c r="AG2289" s="134">
        <v>0.75</v>
      </c>
      <c r="AH2289" s="134">
        <v>8.875</v>
      </c>
      <c r="AI2289" s="134">
        <v>8.875</v>
      </c>
      <c r="AJ2289" s="134">
        <v>0.22500000000000001</v>
      </c>
      <c r="AK2289" s="134">
        <v>9.6999999999999993</v>
      </c>
      <c r="AL2289" s="134">
        <v>8.1999999999999993</v>
      </c>
      <c r="AM2289" s="134">
        <v>9.65</v>
      </c>
      <c r="AN2289" s="134">
        <v>3.14</v>
      </c>
      <c r="AO2289" s="134">
        <v>0.44400000000000001</v>
      </c>
      <c r="AP2289" s="134">
        <v>0.5</v>
      </c>
      <c r="AQ2289" s="134">
        <v>8.75</v>
      </c>
      <c r="AR2289" s="134">
        <v>8.75</v>
      </c>
      <c r="AS2289" s="134">
        <v>0.03</v>
      </c>
      <c r="AT2289" s="133" t="s">
        <v>1763</v>
      </c>
      <c r="AU2289" s="133" t="s">
        <v>7065</v>
      </c>
      <c r="AV2289" s="133" t="s">
        <v>9603</v>
      </c>
      <c r="AW2289" s="133" t="s">
        <v>9630</v>
      </c>
    </row>
    <row r="2290" spans="1:49" x14ac:dyDescent="0.25">
      <c r="A2290" s="80" t="s">
        <v>1779</v>
      </c>
      <c r="B2290" s="80" t="s">
        <v>1817</v>
      </c>
      <c r="C2290" s="80" t="s">
        <v>10826</v>
      </c>
      <c r="D2290" s="80" t="s">
        <v>10827</v>
      </c>
      <c r="E2290" s="80" t="s">
        <v>1818</v>
      </c>
      <c r="F2290" s="80" t="s">
        <v>10828</v>
      </c>
      <c r="G2290" s="80" t="s">
        <v>9668</v>
      </c>
      <c r="H2290" s="80" t="s">
        <v>9732</v>
      </c>
      <c r="I2290" s="80" t="s">
        <v>1817</v>
      </c>
      <c r="K2290" s="80" t="s">
        <v>12946</v>
      </c>
      <c r="L2290" s="80" t="s">
        <v>1603</v>
      </c>
      <c r="M2290" s="80" t="s">
        <v>3325</v>
      </c>
      <c r="N2290" s="80" t="s">
        <v>3502</v>
      </c>
      <c r="O2290" s="80" t="s">
        <v>3547</v>
      </c>
      <c r="P2290" s="80" t="s">
        <v>5299</v>
      </c>
      <c r="Q2290" s="80" t="s">
        <v>1817</v>
      </c>
      <c r="R2290" s="80" t="s">
        <v>6965</v>
      </c>
      <c r="S2290" s="80" t="s">
        <v>1765</v>
      </c>
      <c r="T2290" s="80" t="s">
        <v>1757</v>
      </c>
      <c r="U2290" s="110">
        <v>6.5</v>
      </c>
      <c r="V2290" s="110">
        <v>39</v>
      </c>
      <c r="W2290" s="91">
        <v>1.63</v>
      </c>
      <c r="X2290" s="91">
        <v>19.559999999999999</v>
      </c>
      <c r="Y2290" s="110" t="s">
        <v>7087</v>
      </c>
      <c r="Z2290" s="110" t="s">
        <v>1</v>
      </c>
      <c r="AB2290" s="133" t="s">
        <v>8675</v>
      </c>
      <c r="AC2290" s="133" t="s">
        <v>8675</v>
      </c>
      <c r="AD2290" s="133" t="s">
        <v>1759</v>
      </c>
      <c r="AE2290" s="79">
        <v>12</v>
      </c>
      <c r="AF2290" s="79" t="s">
        <v>11113</v>
      </c>
      <c r="AG2290" s="134">
        <v>0.625</v>
      </c>
      <c r="AH2290" s="134">
        <v>6.5</v>
      </c>
      <c r="AI2290" s="134">
        <v>6.5</v>
      </c>
      <c r="AJ2290" s="134">
        <v>0.13900000000000001</v>
      </c>
      <c r="AK2290" s="134">
        <v>10.845000000000001</v>
      </c>
      <c r="AL2290" s="134">
        <v>6.8449999999999998</v>
      </c>
      <c r="AM2290" s="134">
        <v>6.8150000000000004</v>
      </c>
      <c r="AN2290" s="134">
        <v>1.9610000000000001</v>
      </c>
      <c r="AO2290" s="134">
        <v>0.29299999999999998</v>
      </c>
      <c r="AP2290" s="134">
        <v>5.5E-2</v>
      </c>
      <c r="AQ2290" s="134">
        <v>12.875</v>
      </c>
      <c r="AR2290" s="134">
        <v>12.75</v>
      </c>
      <c r="AS2290" s="134">
        <v>8.9999999999999993E-3</v>
      </c>
      <c r="AT2290" s="133" t="s">
        <v>1761</v>
      </c>
      <c r="AU2290" s="133" t="s">
        <v>7077</v>
      </c>
      <c r="AV2290" s="133" t="s">
        <v>9601</v>
      </c>
      <c r="AW2290" s="133" t="s">
        <v>9630</v>
      </c>
    </row>
    <row r="2291" spans="1:49" x14ac:dyDescent="0.25">
      <c r="A2291" s="80" t="s">
        <v>1779</v>
      </c>
      <c r="B2291" s="80" t="s">
        <v>1817</v>
      </c>
      <c r="C2291" s="80" t="s">
        <v>10829</v>
      </c>
      <c r="D2291" s="80" t="s">
        <v>10830</v>
      </c>
      <c r="E2291" s="80" t="s">
        <v>1818</v>
      </c>
      <c r="F2291" s="80" t="s">
        <v>10831</v>
      </c>
      <c r="G2291" s="80" t="s">
        <v>9677</v>
      </c>
      <c r="H2291" s="80" t="s">
        <v>9921</v>
      </c>
      <c r="I2291" s="80" t="s">
        <v>1817</v>
      </c>
      <c r="K2291" s="80" t="s">
        <v>12946</v>
      </c>
      <c r="L2291" s="80" t="s">
        <v>1501</v>
      </c>
      <c r="M2291" s="80" t="s">
        <v>3308</v>
      </c>
      <c r="N2291" s="80" t="s">
        <v>3496</v>
      </c>
      <c r="O2291" s="80" t="s">
        <v>3523</v>
      </c>
      <c r="P2291" s="80" t="s">
        <v>5267</v>
      </c>
      <c r="Q2291" s="80" t="s">
        <v>1817</v>
      </c>
      <c r="R2291" s="80" t="s">
        <v>6933</v>
      </c>
      <c r="S2291" s="80" t="s">
        <v>1760</v>
      </c>
      <c r="T2291" s="80" t="s">
        <v>1757</v>
      </c>
      <c r="U2291" s="110">
        <v>6.5</v>
      </c>
      <c r="V2291" s="110">
        <v>39</v>
      </c>
      <c r="W2291" s="91">
        <v>1.63</v>
      </c>
      <c r="X2291" s="91">
        <v>19.559999999999999</v>
      </c>
      <c r="Y2291" s="110" t="s">
        <v>7087</v>
      </c>
      <c r="Z2291" s="110" t="s">
        <v>1</v>
      </c>
      <c r="AB2291" s="133" t="s">
        <v>8643</v>
      </c>
      <c r="AC2291" s="133" t="s">
        <v>8643</v>
      </c>
      <c r="AD2291" s="133" t="s">
        <v>1759</v>
      </c>
      <c r="AE2291" s="79">
        <v>12</v>
      </c>
      <c r="AF2291" s="79" t="s">
        <v>11145</v>
      </c>
      <c r="AG2291" s="134">
        <v>0.75</v>
      </c>
      <c r="AH2291" s="134">
        <v>8.875</v>
      </c>
      <c r="AI2291" s="134">
        <v>8.875</v>
      </c>
      <c r="AJ2291" s="134">
        <v>0.22500000000000001</v>
      </c>
      <c r="AK2291" s="134">
        <v>9.6999999999999993</v>
      </c>
      <c r="AL2291" s="134">
        <v>8.1999999999999993</v>
      </c>
      <c r="AM2291" s="134">
        <v>9.65</v>
      </c>
      <c r="AN2291" s="134">
        <v>3.14</v>
      </c>
      <c r="AO2291" s="134">
        <v>0.44400000000000001</v>
      </c>
      <c r="AP2291" s="134">
        <v>0.5</v>
      </c>
      <c r="AQ2291" s="134">
        <v>8.75</v>
      </c>
      <c r="AR2291" s="134">
        <v>8.75</v>
      </c>
      <c r="AS2291" s="134">
        <v>0.03</v>
      </c>
      <c r="AT2291" s="133" t="s">
        <v>1763</v>
      </c>
      <c r="AU2291" s="133" t="s">
        <v>7065</v>
      </c>
      <c r="AV2291" s="133" t="s">
        <v>9603</v>
      </c>
      <c r="AW2291" s="133" t="s">
        <v>9630</v>
      </c>
    </row>
    <row r="2292" spans="1:49" x14ac:dyDescent="0.25">
      <c r="A2292" s="80" t="s">
        <v>1779</v>
      </c>
      <c r="B2292" s="80" t="s">
        <v>1817</v>
      </c>
      <c r="C2292" s="80" t="s">
        <v>10823</v>
      </c>
      <c r="D2292" s="80" t="s">
        <v>10824</v>
      </c>
      <c r="E2292" s="80" t="s">
        <v>1818</v>
      </c>
      <c r="F2292" s="80" t="s">
        <v>10825</v>
      </c>
      <c r="G2292" s="80" t="s">
        <v>9695</v>
      </c>
      <c r="H2292" s="80" t="s">
        <v>9696</v>
      </c>
      <c r="I2292" s="80" t="s">
        <v>1817</v>
      </c>
      <c r="K2292" s="80" t="s">
        <v>12946</v>
      </c>
      <c r="L2292" s="80" t="s">
        <v>1514</v>
      </c>
      <c r="M2292" s="80" t="s">
        <v>13865</v>
      </c>
      <c r="N2292" s="80" t="s">
        <v>3487</v>
      </c>
      <c r="O2292" s="80" t="s">
        <v>3527</v>
      </c>
      <c r="P2292" s="80" t="s">
        <v>5245</v>
      </c>
      <c r="Q2292" s="80" t="s">
        <v>1817</v>
      </c>
      <c r="R2292" s="80" t="s">
        <v>6911</v>
      </c>
      <c r="S2292" s="80" t="s">
        <v>1760</v>
      </c>
      <c r="T2292" s="80" t="s">
        <v>1757</v>
      </c>
      <c r="U2292" s="110">
        <v>5.4</v>
      </c>
      <c r="V2292" s="110">
        <v>32.4</v>
      </c>
      <c r="W2292" s="91">
        <v>1.35</v>
      </c>
      <c r="X2292" s="91">
        <v>16.2</v>
      </c>
      <c r="Y2292" s="110" t="s">
        <v>7087</v>
      </c>
      <c r="Z2292" s="110" t="s">
        <v>1</v>
      </c>
      <c r="AB2292" s="133" t="s">
        <v>8621</v>
      </c>
      <c r="AC2292" s="133" t="s">
        <v>8621</v>
      </c>
      <c r="AD2292" s="133" t="s">
        <v>1759</v>
      </c>
      <c r="AE2292" s="79">
        <v>12</v>
      </c>
      <c r="AF2292" s="79" t="s">
        <v>11091</v>
      </c>
      <c r="AG2292" s="134">
        <v>0.625</v>
      </c>
      <c r="AH2292" s="134">
        <v>6.875</v>
      </c>
      <c r="AI2292" s="134">
        <v>6.875</v>
      </c>
      <c r="AJ2292" s="134">
        <v>0.13100000000000001</v>
      </c>
      <c r="AK2292" s="134">
        <v>8.4499999999999993</v>
      </c>
      <c r="AL2292" s="134">
        <v>7.3250000000000002</v>
      </c>
      <c r="AM2292" s="134">
        <v>7.5250000000000004</v>
      </c>
      <c r="AN2292" s="134">
        <v>1.8919999999999999</v>
      </c>
      <c r="AO2292" s="134">
        <v>0.27</v>
      </c>
      <c r="AP2292" s="134">
        <v>0.5</v>
      </c>
      <c r="AQ2292" s="134">
        <v>6.875</v>
      </c>
      <c r="AR2292" s="134">
        <v>6.875</v>
      </c>
      <c r="AS2292" s="134">
        <v>1.6E-2</v>
      </c>
      <c r="AT2292" s="133" t="s">
        <v>9568</v>
      </c>
      <c r="AU2292" s="133" t="s">
        <v>1758</v>
      </c>
      <c r="AV2292" s="133" t="s">
        <v>9603</v>
      </c>
      <c r="AW2292" s="133" t="s">
        <v>9630</v>
      </c>
    </row>
    <row r="2293" spans="1:49" x14ac:dyDescent="0.25">
      <c r="A2293" s="80" t="s">
        <v>1779</v>
      </c>
      <c r="B2293" s="80" t="s">
        <v>1817</v>
      </c>
      <c r="C2293" s="80" t="s">
        <v>10829</v>
      </c>
      <c r="D2293" s="80" t="s">
        <v>10830</v>
      </c>
      <c r="E2293" s="80" t="s">
        <v>1818</v>
      </c>
      <c r="F2293" s="80" t="s">
        <v>10831</v>
      </c>
      <c r="G2293" s="80" t="s">
        <v>9677</v>
      </c>
      <c r="H2293" s="80" t="s">
        <v>9921</v>
      </c>
      <c r="I2293" s="80" t="s">
        <v>1817</v>
      </c>
      <c r="K2293" s="80" t="s">
        <v>12946</v>
      </c>
      <c r="L2293" s="80" t="s">
        <v>1525</v>
      </c>
      <c r="M2293" s="80" t="s">
        <v>13866</v>
      </c>
      <c r="N2293" s="80" t="s">
        <v>3501</v>
      </c>
      <c r="O2293" s="80" t="s">
        <v>3523</v>
      </c>
      <c r="P2293" s="80" t="s">
        <v>5269</v>
      </c>
      <c r="Q2293" s="80" t="s">
        <v>1817</v>
      </c>
      <c r="R2293" s="80" t="s">
        <v>6935</v>
      </c>
      <c r="S2293" s="80" t="s">
        <v>1760</v>
      </c>
      <c r="T2293" s="80" t="s">
        <v>1757</v>
      </c>
      <c r="U2293" s="110">
        <v>6.5</v>
      </c>
      <c r="V2293" s="110">
        <v>39</v>
      </c>
      <c r="W2293" s="91">
        <v>1.63</v>
      </c>
      <c r="X2293" s="91">
        <v>19.559999999999999</v>
      </c>
      <c r="Y2293" s="110" t="s">
        <v>7087</v>
      </c>
      <c r="Z2293" s="110" t="s">
        <v>1</v>
      </c>
      <c r="AB2293" s="133" t="s">
        <v>8645</v>
      </c>
      <c r="AC2293" s="133" t="s">
        <v>8645</v>
      </c>
      <c r="AD2293" s="133" t="s">
        <v>1759</v>
      </c>
      <c r="AE2293" s="79">
        <v>12</v>
      </c>
      <c r="AF2293" s="79" t="s">
        <v>11145</v>
      </c>
      <c r="AG2293" s="134">
        <v>0.75</v>
      </c>
      <c r="AH2293" s="134">
        <v>8.875</v>
      </c>
      <c r="AI2293" s="134">
        <v>8.875</v>
      </c>
      <c r="AJ2293" s="134">
        <v>0.22500000000000001</v>
      </c>
      <c r="AK2293" s="134">
        <v>9.6999999999999993</v>
      </c>
      <c r="AL2293" s="134">
        <v>8.1999999999999993</v>
      </c>
      <c r="AM2293" s="134">
        <v>9.65</v>
      </c>
      <c r="AN2293" s="134">
        <v>3.14</v>
      </c>
      <c r="AO2293" s="134">
        <v>0.44400000000000001</v>
      </c>
      <c r="AP2293" s="134">
        <v>0.5</v>
      </c>
      <c r="AQ2293" s="134">
        <v>8.75</v>
      </c>
      <c r="AR2293" s="134">
        <v>8.75</v>
      </c>
      <c r="AS2293" s="134">
        <v>0.03</v>
      </c>
      <c r="AT2293" s="133" t="s">
        <v>1763</v>
      </c>
      <c r="AU2293" s="133" t="s">
        <v>7065</v>
      </c>
      <c r="AV2293" s="133" t="s">
        <v>9603</v>
      </c>
      <c r="AW2293" s="133" t="s">
        <v>9630</v>
      </c>
    </row>
    <row r="2294" spans="1:49" x14ac:dyDescent="0.25">
      <c r="A2294" s="80" t="s">
        <v>1779</v>
      </c>
      <c r="B2294" s="80" t="s">
        <v>1817</v>
      </c>
      <c r="C2294" s="80" t="s">
        <v>10826</v>
      </c>
      <c r="D2294" s="80" t="s">
        <v>10827</v>
      </c>
      <c r="E2294" s="80" t="s">
        <v>1818</v>
      </c>
      <c r="F2294" s="80" t="s">
        <v>10828</v>
      </c>
      <c r="G2294" s="80" t="s">
        <v>9668</v>
      </c>
      <c r="H2294" s="80" t="s">
        <v>9732</v>
      </c>
      <c r="I2294" s="80" t="s">
        <v>1817</v>
      </c>
      <c r="K2294" s="80" t="s">
        <v>12946</v>
      </c>
      <c r="L2294" s="80" t="s">
        <v>1604</v>
      </c>
      <c r="M2294" s="80" t="s">
        <v>3327</v>
      </c>
      <c r="N2294" s="80" t="s">
        <v>3499</v>
      </c>
      <c r="O2294" s="80" t="s">
        <v>3547</v>
      </c>
      <c r="P2294" s="80" t="s">
        <v>5302</v>
      </c>
      <c r="Q2294" s="80" t="s">
        <v>1817</v>
      </c>
      <c r="R2294" s="80" t="s">
        <v>6968</v>
      </c>
      <c r="S2294" s="80" t="s">
        <v>1765</v>
      </c>
      <c r="T2294" s="80" t="s">
        <v>1757</v>
      </c>
      <c r="U2294" s="110">
        <v>6.5</v>
      </c>
      <c r="V2294" s="110">
        <v>39</v>
      </c>
      <c r="W2294" s="91">
        <v>1.63</v>
      </c>
      <c r="X2294" s="91">
        <v>19.559999999999999</v>
      </c>
      <c r="Y2294" s="110" t="s">
        <v>7087</v>
      </c>
      <c r="Z2294" s="110" t="s">
        <v>1</v>
      </c>
      <c r="AB2294" s="133" t="s">
        <v>8678</v>
      </c>
      <c r="AC2294" s="133" t="s">
        <v>8678</v>
      </c>
      <c r="AD2294" s="133" t="s">
        <v>1759</v>
      </c>
      <c r="AE2294" s="79">
        <v>12</v>
      </c>
      <c r="AF2294" s="79" t="s">
        <v>11113</v>
      </c>
      <c r="AG2294" s="134">
        <v>0.625</v>
      </c>
      <c r="AH2294" s="134">
        <v>6.5</v>
      </c>
      <c r="AI2294" s="134">
        <v>6.5</v>
      </c>
      <c r="AJ2294" s="134">
        <v>0.13900000000000001</v>
      </c>
      <c r="AK2294" s="134">
        <v>10.845000000000001</v>
      </c>
      <c r="AL2294" s="134">
        <v>6.8449999999999998</v>
      </c>
      <c r="AM2294" s="134">
        <v>6.8150000000000004</v>
      </c>
      <c r="AN2294" s="134">
        <v>1.9610000000000001</v>
      </c>
      <c r="AO2294" s="134">
        <v>0.29299999999999998</v>
      </c>
      <c r="AP2294" s="134">
        <v>5.5E-2</v>
      </c>
      <c r="AQ2294" s="134">
        <v>12.875</v>
      </c>
      <c r="AR2294" s="134">
        <v>12.75</v>
      </c>
      <c r="AS2294" s="134">
        <v>8.9999999999999993E-3</v>
      </c>
      <c r="AT2294" s="133" t="s">
        <v>1761</v>
      </c>
      <c r="AU2294" s="133" t="s">
        <v>7077</v>
      </c>
      <c r="AV2294" s="133" t="s">
        <v>9601</v>
      </c>
      <c r="AW2294" s="133" t="s">
        <v>9630</v>
      </c>
    </row>
    <row r="2295" spans="1:49" x14ac:dyDescent="0.25">
      <c r="A2295" s="80" t="s">
        <v>1779</v>
      </c>
      <c r="B2295" s="80" t="s">
        <v>1817</v>
      </c>
      <c r="C2295" s="80" t="s">
        <v>10823</v>
      </c>
      <c r="D2295" s="80" t="s">
        <v>10824</v>
      </c>
      <c r="E2295" s="80" t="s">
        <v>1818</v>
      </c>
      <c r="F2295" s="80" t="s">
        <v>10825</v>
      </c>
      <c r="G2295" s="80" t="s">
        <v>9695</v>
      </c>
      <c r="H2295" s="80" t="s">
        <v>9696</v>
      </c>
      <c r="I2295" s="80" t="s">
        <v>1817</v>
      </c>
      <c r="K2295" s="80" t="s">
        <v>12946</v>
      </c>
      <c r="L2295" s="80" t="s">
        <v>1526</v>
      </c>
      <c r="M2295" s="80" t="s">
        <v>3310</v>
      </c>
      <c r="N2295" s="80" t="s">
        <v>3494</v>
      </c>
      <c r="O2295" s="80" t="s">
        <v>3527</v>
      </c>
      <c r="P2295" s="80" t="s">
        <v>5270</v>
      </c>
      <c r="Q2295" s="80" t="s">
        <v>1817</v>
      </c>
      <c r="R2295" s="80" t="s">
        <v>6936</v>
      </c>
      <c r="S2295" s="80" t="s">
        <v>1760</v>
      </c>
      <c r="T2295" s="80" t="s">
        <v>1757</v>
      </c>
      <c r="U2295" s="110">
        <v>5.4</v>
      </c>
      <c r="V2295" s="110">
        <v>32.4</v>
      </c>
      <c r="W2295" s="91">
        <v>1.35</v>
      </c>
      <c r="X2295" s="91">
        <v>16.2</v>
      </c>
      <c r="Y2295" s="110" t="s">
        <v>7087</v>
      </c>
      <c r="Z2295" s="110" t="s">
        <v>1</v>
      </c>
      <c r="AB2295" s="133" t="s">
        <v>8646</v>
      </c>
      <c r="AC2295" s="133" t="s">
        <v>8646</v>
      </c>
      <c r="AD2295" s="133" t="s">
        <v>1759</v>
      </c>
      <c r="AE2295" s="79">
        <v>12</v>
      </c>
      <c r="AF2295" s="79" t="s">
        <v>11091</v>
      </c>
      <c r="AG2295" s="134">
        <v>0.625</v>
      </c>
      <c r="AH2295" s="134">
        <v>6.875</v>
      </c>
      <c r="AI2295" s="134">
        <v>6.875</v>
      </c>
      <c r="AJ2295" s="134">
        <v>0.13100000000000001</v>
      </c>
      <c r="AK2295" s="134">
        <v>8.4499999999999993</v>
      </c>
      <c r="AL2295" s="134">
        <v>7.3250000000000002</v>
      </c>
      <c r="AM2295" s="134">
        <v>7.5250000000000004</v>
      </c>
      <c r="AN2295" s="134">
        <v>1.8919999999999999</v>
      </c>
      <c r="AO2295" s="134">
        <v>0.27</v>
      </c>
      <c r="AP2295" s="134">
        <v>0.5</v>
      </c>
      <c r="AQ2295" s="134">
        <v>6.875</v>
      </c>
      <c r="AR2295" s="134">
        <v>6.875</v>
      </c>
      <c r="AS2295" s="134">
        <v>1.6E-2</v>
      </c>
      <c r="AT2295" s="133" t="s">
        <v>9568</v>
      </c>
      <c r="AU2295" s="133" t="s">
        <v>1758</v>
      </c>
      <c r="AV2295" s="133" t="s">
        <v>9603</v>
      </c>
      <c r="AW2295" s="133" t="s">
        <v>9630</v>
      </c>
    </row>
    <row r="2296" spans="1:49" x14ac:dyDescent="0.25">
      <c r="A2296" s="80" t="s">
        <v>1779</v>
      </c>
      <c r="B2296" s="80" t="s">
        <v>1817</v>
      </c>
      <c r="C2296" s="80" t="s">
        <v>10826</v>
      </c>
      <c r="D2296" s="80" t="s">
        <v>10827</v>
      </c>
      <c r="E2296" s="80" t="s">
        <v>1818</v>
      </c>
      <c r="F2296" s="80" t="s">
        <v>10828</v>
      </c>
      <c r="G2296" s="80" t="s">
        <v>9668</v>
      </c>
      <c r="H2296" s="80" t="s">
        <v>9732</v>
      </c>
      <c r="I2296" s="80" t="s">
        <v>1817</v>
      </c>
      <c r="K2296" s="80" t="s">
        <v>12946</v>
      </c>
      <c r="L2296" s="80" t="s">
        <v>1491</v>
      </c>
      <c r="M2296" s="80" t="s">
        <v>3328</v>
      </c>
      <c r="N2296" s="80" t="s">
        <v>3503</v>
      </c>
      <c r="O2296" s="80" t="s">
        <v>3547</v>
      </c>
      <c r="P2296" s="80" t="s">
        <v>5303</v>
      </c>
      <c r="Q2296" s="80" t="s">
        <v>1817</v>
      </c>
      <c r="R2296" s="80" t="s">
        <v>6969</v>
      </c>
      <c r="S2296" s="80" t="s">
        <v>1765</v>
      </c>
      <c r="T2296" s="80" t="s">
        <v>1757</v>
      </c>
      <c r="U2296" s="110">
        <v>6.5</v>
      </c>
      <c r="V2296" s="110">
        <v>39</v>
      </c>
      <c r="W2296" s="91">
        <v>1.63</v>
      </c>
      <c r="X2296" s="91">
        <v>19.559999999999999</v>
      </c>
      <c r="Y2296" s="110" t="s">
        <v>7087</v>
      </c>
      <c r="Z2296" s="110" t="s">
        <v>1</v>
      </c>
      <c r="AB2296" s="133" t="s">
        <v>8679</v>
      </c>
      <c r="AC2296" s="133" t="s">
        <v>8679</v>
      </c>
      <c r="AD2296" s="133" t="s">
        <v>1759</v>
      </c>
      <c r="AE2296" s="79">
        <v>12</v>
      </c>
      <c r="AF2296" s="79" t="s">
        <v>11113</v>
      </c>
      <c r="AG2296" s="134">
        <v>0.625</v>
      </c>
      <c r="AH2296" s="134">
        <v>6.5</v>
      </c>
      <c r="AI2296" s="134">
        <v>6.5</v>
      </c>
      <c r="AJ2296" s="134">
        <v>0.13900000000000001</v>
      </c>
      <c r="AK2296" s="134">
        <v>10.845000000000001</v>
      </c>
      <c r="AL2296" s="134">
        <v>6.8449999999999998</v>
      </c>
      <c r="AM2296" s="134">
        <v>6.8150000000000004</v>
      </c>
      <c r="AN2296" s="134">
        <v>1.9610000000000001</v>
      </c>
      <c r="AO2296" s="134">
        <v>0.29299999999999998</v>
      </c>
      <c r="AP2296" s="134">
        <v>5.5E-2</v>
      </c>
      <c r="AQ2296" s="134">
        <v>12.875</v>
      </c>
      <c r="AR2296" s="134">
        <v>12.75</v>
      </c>
      <c r="AS2296" s="134">
        <v>8.9999999999999993E-3</v>
      </c>
      <c r="AT2296" s="133" t="s">
        <v>1761</v>
      </c>
      <c r="AU2296" s="133" t="s">
        <v>7077</v>
      </c>
      <c r="AV2296" s="133" t="s">
        <v>9601</v>
      </c>
      <c r="AW2296" s="133" t="s">
        <v>9630</v>
      </c>
    </row>
    <row r="2297" spans="1:49" x14ac:dyDescent="0.25">
      <c r="A2297" s="80" t="s">
        <v>1779</v>
      </c>
      <c r="B2297" s="80" t="s">
        <v>1817</v>
      </c>
      <c r="C2297" s="80" t="s">
        <v>10829</v>
      </c>
      <c r="D2297" s="80" t="s">
        <v>10830</v>
      </c>
      <c r="E2297" s="80" t="s">
        <v>1818</v>
      </c>
      <c r="F2297" s="80" t="s">
        <v>10831</v>
      </c>
      <c r="G2297" s="80" t="s">
        <v>9677</v>
      </c>
      <c r="H2297" s="80" t="s">
        <v>9921</v>
      </c>
      <c r="I2297" s="80" t="s">
        <v>1817</v>
      </c>
      <c r="K2297" s="80" t="s">
        <v>12946</v>
      </c>
      <c r="L2297" s="80" t="s">
        <v>1461</v>
      </c>
      <c r="M2297" s="80" t="s">
        <v>3311</v>
      </c>
      <c r="N2297" s="80" t="s">
        <v>3498</v>
      </c>
      <c r="O2297" s="80" t="s">
        <v>3523</v>
      </c>
      <c r="P2297" s="80" t="s">
        <v>5271</v>
      </c>
      <c r="Q2297" s="80" t="s">
        <v>1817</v>
      </c>
      <c r="R2297" s="80" t="s">
        <v>6937</v>
      </c>
      <c r="S2297" s="80" t="s">
        <v>1760</v>
      </c>
      <c r="T2297" s="80" t="s">
        <v>1757</v>
      </c>
      <c r="U2297" s="110">
        <v>6.5</v>
      </c>
      <c r="V2297" s="110">
        <v>39</v>
      </c>
      <c r="W2297" s="91">
        <v>1.63</v>
      </c>
      <c r="X2297" s="91">
        <v>19.559999999999999</v>
      </c>
      <c r="Y2297" s="110" t="s">
        <v>7087</v>
      </c>
      <c r="Z2297" s="110" t="s">
        <v>1</v>
      </c>
      <c r="AB2297" s="133" t="s">
        <v>8647</v>
      </c>
      <c r="AC2297" s="133" t="s">
        <v>8647</v>
      </c>
      <c r="AD2297" s="133" t="s">
        <v>1759</v>
      </c>
      <c r="AE2297" s="79">
        <v>12</v>
      </c>
      <c r="AF2297" s="79" t="s">
        <v>11145</v>
      </c>
      <c r="AG2297" s="134">
        <v>0.75</v>
      </c>
      <c r="AH2297" s="134">
        <v>8.875</v>
      </c>
      <c r="AI2297" s="134">
        <v>8.875</v>
      </c>
      <c r="AJ2297" s="134">
        <v>0.22500000000000001</v>
      </c>
      <c r="AK2297" s="134">
        <v>9.6999999999999993</v>
      </c>
      <c r="AL2297" s="134">
        <v>8.1999999999999993</v>
      </c>
      <c r="AM2297" s="134">
        <v>9.65</v>
      </c>
      <c r="AN2297" s="134">
        <v>3.14</v>
      </c>
      <c r="AO2297" s="134">
        <v>0.44400000000000001</v>
      </c>
      <c r="AP2297" s="134">
        <v>0.5</v>
      </c>
      <c r="AQ2297" s="134">
        <v>8.75</v>
      </c>
      <c r="AR2297" s="134">
        <v>8.75</v>
      </c>
      <c r="AS2297" s="134">
        <v>0.03</v>
      </c>
      <c r="AT2297" s="133" t="s">
        <v>1763</v>
      </c>
      <c r="AU2297" s="133" t="s">
        <v>7065</v>
      </c>
      <c r="AV2297" s="133" t="s">
        <v>9603</v>
      </c>
      <c r="AW2297" s="133" t="s">
        <v>9630</v>
      </c>
    </row>
    <row r="2298" spans="1:49" x14ac:dyDescent="0.25">
      <c r="A2298" s="80" t="s">
        <v>1779</v>
      </c>
      <c r="B2298" s="80" t="s">
        <v>1817</v>
      </c>
      <c r="C2298" s="80" t="s">
        <v>10829</v>
      </c>
      <c r="D2298" s="80" t="s">
        <v>10830</v>
      </c>
      <c r="E2298" s="80" t="s">
        <v>1818</v>
      </c>
      <c r="F2298" s="80" t="s">
        <v>10831</v>
      </c>
      <c r="G2298" s="80" t="s">
        <v>9677</v>
      </c>
      <c r="H2298" s="80" t="s">
        <v>9921</v>
      </c>
      <c r="I2298" s="80" t="s">
        <v>1817</v>
      </c>
      <c r="K2298" s="80" t="s">
        <v>12946</v>
      </c>
      <c r="L2298" s="80" t="s">
        <v>1565</v>
      </c>
      <c r="M2298" s="80" t="s">
        <v>3312</v>
      </c>
      <c r="N2298" s="80" t="s">
        <v>3502</v>
      </c>
      <c r="O2298" s="80" t="s">
        <v>3523</v>
      </c>
      <c r="P2298" s="80" t="s">
        <v>5272</v>
      </c>
      <c r="Q2298" s="80" t="s">
        <v>1817</v>
      </c>
      <c r="R2298" s="80" t="s">
        <v>6938</v>
      </c>
      <c r="S2298" s="80" t="s">
        <v>1760</v>
      </c>
      <c r="T2298" s="80" t="s">
        <v>1757</v>
      </c>
      <c r="U2298" s="110">
        <v>6.5</v>
      </c>
      <c r="V2298" s="110">
        <v>39</v>
      </c>
      <c r="W2298" s="91">
        <v>1.63</v>
      </c>
      <c r="X2298" s="91">
        <v>19.559999999999999</v>
      </c>
      <c r="Y2298" s="110" t="s">
        <v>7087</v>
      </c>
      <c r="Z2298" s="110" t="s">
        <v>1</v>
      </c>
      <c r="AB2298" s="133" t="s">
        <v>8648</v>
      </c>
      <c r="AC2298" s="133" t="s">
        <v>8648</v>
      </c>
      <c r="AD2298" s="133" t="s">
        <v>1759</v>
      </c>
      <c r="AE2298" s="79">
        <v>12</v>
      </c>
      <c r="AF2298" s="79" t="s">
        <v>11145</v>
      </c>
      <c r="AG2298" s="134">
        <v>0.75</v>
      </c>
      <c r="AH2298" s="134">
        <v>8.875</v>
      </c>
      <c r="AI2298" s="134">
        <v>8.875</v>
      </c>
      <c r="AJ2298" s="134">
        <v>0.22500000000000001</v>
      </c>
      <c r="AK2298" s="134">
        <v>9.6999999999999993</v>
      </c>
      <c r="AL2298" s="134">
        <v>8.1999999999999993</v>
      </c>
      <c r="AM2298" s="134">
        <v>9.65</v>
      </c>
      <c r="AN2298" s="134">
        <v>3.14</v>
      </c>
      <c r="AO2298" s="134">
        <v>0.44400000000000001</v>
      </c>
      <c r="AP2298" s="134">
        <v>0.5</v>
      </c>
      <c r="AQ2298" s="134">
        <v>8.75</v>
      </c>
      <c r="AR2298" s="134">
        <v>8.75</v>
      </c>
      <c r="AS2298" s="134">
        <v>0.03</v>
      </c>
      <c r="AT2298" s="133" t="s">
        <v>1763</v>
      </c>
      <c r="AU2298" s="133" t="s">
        <v>7065</v>
      </c>
      <c r="AV2298" s="133" t="s">
        <v>9603</v>
      </c>
      <c r="AW2298" s="133" t="s">
        <v>9630</v>
      </c>
    </row>
    <row r="2299" spans="1:49" x14ac:dyDescent="0.25">
      <c r="A2299" s="80" t="s">
        <v>1779</v>
      </c>
      <c r="B2299" s="80" t="s">
        <v>1817</v>
      </c>
      <c r="C2299" s="80" t="s">
        <v>10823</v>
      </c>
      <c r="D2299" s="80" t="s">
        <v>10824</v>
      </c>
      <c r="E2299" s="80" t="s">
        <v>1818</v>
      </c>
      <c r="F2299" s="80" t="s">
        <v>10825</v>
      </c>
      <c r="G2299" s="80" t="s">
        <v>9695</v>
      </c>
      <c r="H2299" s="80" t="s">
        <v>9696</v>
      </c>
      <c r="I2299" s="80" t="s">
        <v>1817</v>
      </c>
      <c r="K2299" s="80" t="s">
        <v>12946</v>
      </c>
      <c r="L2299" s="80" t="s">
        <v>1502</v>
      </c>
      <c r="M2299" s="80" t="s">
        <v>3313</v>
      </c>
      <c r="N2299" s="80" t="s">
        <v>3496</v>
      </c>
      <c r="O2299" s="80" t="s">
        <v>3527</v>
      </c>
      <c r="P2299" s="80" t="s">
        <v>5273</v>
      </c>
      <c r="Q2299" s="80" t="s">
        <v>1817</v>
      </c>
      <c r="R2299" s="80" t="s">
        <v>6939</v>
      </c>
      <c r="S2299" s="80" t="s">
        <v>1760</v>
      </c>
      <c r="T2299" s="80" t="s">
        <v>1757</v>
      </c>
      <c r="U2299" s="110">
        <v>5.4</v>
      </c>
      <c r="V2299" s="110">
        <v>32.4</v>
      </c>
      <c r="W2299" s="91">
        <v>1.35</v>
      </c>
      <c r="X2299" s="91">
        <v>16.2</v>
      </c>
      <c r="Y2299" s="110" t="s">
        <v>7087</v>
      </c>
      <c r="Z2299" s="110" t="s">
        <v>1</v>
      </c>
      <c r="AB2299" s="133" t="s">
        <v>8649</v>
      </c>
      <c r="AC2299" s="133" t="s">
        <v>8649</v>
      </c>
      <c r="AD2299" s="133" t="s">
        <v>1759</v>
      </c>
      <c r="AE2299" s="79">
        <v>12</v>
      </c>
      <c r="AF2299" s="79" t="s">
        <v>11091</v>
      </c>
      <c r="AG2299" s="134">
        <v>0.625</v>
      </c>
      <c r="AH2299" s="134">
        <v>6.875</v>
      </c>
      <c r="AI2299" s="134">
        <v>6.875</v>
      </c>
      <c r="AJ2299" s="134">
        <v>0.13100000000000001</v>
      </c>
      <c r="AK2299" s="134">
        <v>8.4499999999999993</v>
      </c>
      <c r="AL2299" s="134">
        <v>7.3250000000000002</v>
      </c>
      <c r="AM2299" s="134">
        <v>7.5250000000000004</v>
      </c>
      <c r="AN2299" s="134">
        <v>1.8919999999999999</v>
      </c>
      <c r="AO2299" s="134">
        <v>0.27</v>
      </c>
      <c r="AP2299" s="134">
        <v>0.5</v>
      </c>
      <c r="AQ2299" s="134">
        <v>6.875</v>
      </c>
      <c r="AR2299" s="134">
        <v>6.875</v>
      </c>
      <c r="AS2299" s="134">
        <v>1.6E-2</v>
      </c>
      <c r="AT2299" s="133" t="s">
        <v>9568</v>
      </c>
      <c r="AU2299" s="133" t="s">
        <v>1758</v>
      </c>
      <c r="AV2299" s="133" t="s">
        <v>9603</v>
      </c>
      <c r="AW2299" s="133" t="s">
        <v>9630</v>
      </c>
    </row>
    <row r="2300" spans="1:49" x14ac:dyDescent="0.25">
      <c r="A2300" s="80" t="s">
        <v>1779</v>
      </c>
      <c r="B2300" s="80" t="s">
        <v>1817</v>
      </c>
      <c r="C2300" s="80" t="s">
        <v>10829</v>
      </c>
      <c r="D2300" s="80" t="s">
        <v>10830</v>
      </c>
      <c r="E2300" s="80" t="s">
        <v>1818</v>
      </c>
      <c r="F2300" s="80" t="s">
        <v>10831</v>
      </c>
      <c r="G2300" s="80" t="s">
        <v>9677</v>
      </c>
      <c r="H2300" s="80" t="s">
        <v>9921</v>
      </c>
      <c r="I2300" s="80" t="s">
        <v>1817</v>
      </c>
      <c r="K2300" s="80" t="s">
        <v>12946</v>
      </c>
      <c r="L2300" s="80" t="s">
        <v>1503</v>
      </c>
      <c r="M2300" s="80" t="s">
        <v>3314</v>
      </c>
      <c r="N2300" s="80" t="s">
        <v>3499</v>
      </c>
      <c r="O2300" s="80" t="s">
        <v>3523</v>
      </c>
      <c r="P2300" s="80" t="s">
        <v>5274</v>
      </c>
      <c r="Q2300" s="80" t="s">
        <v>1817</v>
      </c>
      <c r="R2300" s="80" t="s">
        <v>6940</v>
      </c>
      <c r="S2300" s="80" t="s">
        <v>1760</v>
      </c>
      <c r="T2300" s="80" t="s">
        <v>1757</v>
      </c>
      <c r="U2300" s="110">
        <v>6.5</v>
      </c>
      <c r="V2300" s="110">
        <v>39</v>
      </c>
      <c r="W2300" s="91">
        <v>1.63</v>
      </c>
      <c r="X2300" s="91">
        <v>19.559999999999999</v>
      </c>
      <c r="Y2300" s="110" t="s">
        <v>7087</v>
      </c>
      <c r="Z2300" s="110" t="s">
        <v>1</v>
      </c>
      <c r="AB2300" s="133" t="s">
        <v>8650</v>
      </c>
      <c r="AC2300" s="133" t="s">
        <v>8650</v>
      </c>
      <c r="AD2300" s="133" t="s">
        <v>1759</v>
      </c>
      <c r="AE2300" s="79">
        <v>12</v>
      </c>
      <c r="AF2300" s="79" t="s">
        <v>11145</v>
      </c>
      <c r="AG2300" s="134">
        <v>0.75</v>
      </c>
      <c r="AH2300" s="134">
        <v>8.875</v>
      </c>
      <c r="AI2300" s="134">
        <v>8.875</v>
      </c>
      <c r="AJ2300" s="134">
        <v>0.22500000000000001</v>
      </c>
      <c r="AK2300" s="134">
        <v>9.6999999999999993</v>
      </c>
      <c r="AL2300" s="134">
        <v>8.1999999999999993</v>
      </c>
      <c r="AM2300" s="134">
        <v>9.65</v>
      </c>
      <c r="AN2300" s="134">
        <v>3.14</v>
      </c>
      <c r="AO2300" s="134">
        <v>0.44400000000000001</v>
      </c>
      <c r="AP2300" s="134">
        <v>0.5</v>
      </c>
      <c r="AQ2300" s="134">
        <v>8.75</v>
      </c>
      <c r="AR2300" s="134">
        <v>8.75</v>
      </c>
      <c r="AS2300" s="134">
        <v>0.03</v>
      </c>
      <c r="AT2300" s="133" t="s">
        <v>1763</v>
      </c>
      <c r="AU2300" s="133" t="s">
        <v>7065</v>
      </c>
      <c r="AV2300" s="133" t="s">
        <v>9603</v>
      </c>
      <c r="AW2300" s="133" t="s">
        <v>9630</v>
      </c>
    </row>
    <row r="2301" spans="1:49" x14ac:dyDescent="0.25">
      <c r="A2301" s="80" t="s">
        <v>1779</v>
      </c>
      <c r="B2301" s="80" t="s">
        <v>1817</v>
      </c>
      <c r="C2301" s="80" t="s">
        <v>10826</v>
      </c>
      <c r="D2301" s="80" t="s">
        <v>10827</v>
      </c>
      <c r="E2301" s="80" t="s">
        <v>1818</v>
      </c>
      <c r="F2301" s="80" t="s">
        <v>10828</v>
      </c>
      <c r="G2301" s="80" t="s">
        <v>9668</v>
      </c>
      <c r="H2301" s="80" t="s">
        <v>9732</v>
      </c>
      <c r="I2301" s="80" t="s">
        <v>1817</v>
      </c>
      <c r="K2301" s="80" t="s">
        <v>12946</v>
      </c>
      <c r="L2301" s="80" t="s">
        <v>1510</v>
      </c>
      <c r="M2301" s="80" t="s">
        <v>3331</v>
      </c>
      <c r="N2301" s="80" t="s">
        <v>3504</v>
      </c>
      <c r="O2301" s="80" t="s">
        <v>3547</v>
      </c>
      <c r="P2301" s="80" t="s">
        <v>5308</v>
      </c>
      <c r="Q2301" s="80" t="s">
        <v>1817</v>
      </c>
      <c r="R2301" s="80" t="s">
        <v>6974</v>
      </c>
      <c r="S2301" s="80" t="s">
        <v>1765</v>
      </c>
      <c r="T2301" s="80" t="s">
        <v>1757</v>
      </c>
      <c r="U2301" s="110">
        <v>6.5</v>
      </c>
      <c r="V2301" s="110">
        <v>39</v>
      </c>
      <c r="W2301" s="91">
        <v>1.63</v>
      </c>
      <c r="X2301" s="91">
        <v>19.559999999999999</v>
      </c>
      <c r="Y2301" s="110" t="s">
        <v>7087</v>
      </c>
      <c r="Z2301" s="110" t="s">
        <v>1</v>
      </c>
      <c r="AB2301" s="133" t="s">
        <v>8684</v>
      </c>
      <c r="AC2301" s="133" t="s">
        <v>8684</v>
      </c>
      <c r="AD2301" s="133" t="s">
        <v>1759</v>
      </c>
      <c r="AE2301" s="79">
        <v>12</v>
      </c>
      <c r="AF2301" s="79" t="s">
        <v>11113</v>
      </c>
      <c r="AG2301" s="134">
        <v>0.625</v>
      </c>
      <c r="AH2301" s="134">
        <v>6.5</v>
      </c>
      <c r="AI2301" s="134">
        <v>6.5</v>
      </c>
      <c r="AJ2301" s="134">
        <v>0.13900000000000001</v>
      </c>
      <c r="AK2301" s="134">
        <v>10.845000000000001</v>
      </c>
      <c r="AL2301" s="134">
        <v>6.8449999999999998</v>
      </c>
      <c r="AM2301" s="134">
        <v>6.8150000000000004</v>
      </c>
      <c r="AN2301" s="134">
        <v>1.9610000000000001</v>
      </c>
      <c r="AO2301" s="134">
        <v>0.29299999999999998</v>
      </c>
      <c r="AP2301" s="134">
        <v>5.5E-2</v>
      </c>
      <c r="AQ2301" s="134">
        <v>12.875</v>
      </c>
      <c r="AR2301" s="134">
        <v>12.75</v>
      </c>
      <c r="AS2301" s="134">
        <v>8.9999999999999993E-3</v>
      </c>
      <c r="AT2301" s="133" t="s">
        <v>1761</v>
      </c>
      <c r="AU2301" s="133" t="s">
        <v>7077</v>
      </c>
      <c r="AV2301" s="133" t="s">
        <v>9601</v>
      </c>
      <c r="AW2301" s="133" t="s">
        <v>9630</v>
      </c>
    </row>
    <row r="2302" spans="1:49" x14ac:dyDescent="0.25">
      <c r="A2302" s="80" t="s">
        <v>1779</v>
      </c>
      <c r="B2302" s="80" t="s">
        <v>1817</v>
      </c>
      <c r="C2302" s="80" t="s">
        <v>10823</v>
      </c>
      <c r="D2302" s="80" t="s">
        <v>10824</v>
      </c>
      <c r="E2302" s="80" t="s">
        <v>1818</v>
      </c>
      <c r="F2302" s="80" t="s">
        <v>10825</v>
      </c>
      <c r="G2302" s="80" t="s">
        <v>9695</v>
      </c>
      <c r="H2302" s="80" t="s">
        <v>9696</v>
      </c>
      <c r="I2302" s="80" t="s">
        <v>1817</v>
      </c>
      <c r="K2302" s="80" t="s">
        <v>12946</v>
      </c>
      <c r="L2302" s="80" t="s">
        <v>1527</v>
      </c>
      <c r="M2302" s="80" t="s">
        <v>3315</v>
      </c>
      <c r="N2302" s="80" t="s">
        <v>3498</v>
      </c>
      <c r="O2302" s="80" t="s">
        <v>3527</v>
      </c>
      <c r="P2302" s="80" t="s">
        <v>5276</v>
      </c>
      <c r="Q2302" s="80" t="s">
        <v>1817</v>
      </c>
      <c r="R2302" s="80" t="s">
        <v>6942</v>
      </c>
      <c r="S2302" s="80" t="s">
        <v>1760</v>
      </c>
      <c r="T2302" s="80" t="s">
        <v>1757</v>
      </c>
      <c r="U2302" s="110">
        <v>5.4</v>
      </c>
      <c r="V2302" s="110">
        <v>32.4</v>
      </c>
      <c r="W2302" s="91">
        <v>1.35</v>
      </c>
      <c r="X2302" s="91">
        <v>16.2</v>
      </c>
      <c r="Y2302" s="110" t="s">
        <v>7087</v>
      </c>
      <c r="Z2302" s="110" t="s">
        <v>1</v>
      </c>
      <c r="AB2302" s="133" t="s">
        <v>8652</v>
      </c>
      <c r="AC2302" s="133" t="s">
        <v>8652</v>
      </c>
      <c r="AD2302" s="133" t="s">
        <v>1759</v>
      </c>
      <c r="AE2302" s="79">
        <v>12</v>
      </c>
      <c r="AF2302" s="79" t="s">
        <v>11091</v>
      </c>
      <c r="AG2302" s="134">
        <v>0.625</v>
      </c>
      <c r="AH2302" s="134">
        <v>6.875</v>
      </c>
      <c r="AI2302" s="134">
        <v>6.875</v>
      </c>
      <c r="AJ2302" s="134">
        <v>0.13100000000000001</v>
      </c>
      <c r="AK2302" s="134">
        <v>8.4499999999999993</v>
      </c>
      <c r="AL2302" s="134">
        <v>7.3250000000000002</v>
      </c>
      <c r="AM2302" s="134">
        <v>7.5250000000000004</v>
      </c>
      <c r="AN2302" s="134">
        <v>1.8919999999999999</v>
      </c>
      <c r="AO2302" s="134">
        <v>0.27</v>
      </c>
      <c r="AP2302" s="134">
        <v>0.5</v>
      </c>
      <c r="AQ2302" s="134">
        <v>6.875</v>
      </c>
      <c r="AR2302" s="134">
        <v>6.875</v>
      </c>
      <c r="AS2302" s="134">
        <v>1.6E-2</v>
      </c>
      <c r="AT2302" s="133" t="s">
        <v>9568</v>
      </c>
      <c r="AU2302" s="133" t="s">
        <v>1758</v>
      </c>
      <c r="AV2302" s="133" t="s">
        <v>9603</v>
      </c>
      <c r="AW2302" s="133" t="s">
        <v>9630</v>
      </c>
    </row>
    <row r="2303" spans="1:49" x14ac:dyDescent="0.25">
      <c r="A2303" s="80" t="s">
        <v>1779</v>
      </c>
      <c r="B2303" s="80" t="s">
        <v>1817</v>
      </c>
      <c r="C2303" s="80" t="s">
        <v>10826</v>
      </c>
      <c r="D2303" s="80" t="s">
        <v>10827</v>
      </c>
      <c r="E2303" s="80" t="s">
        <v>1818</v>
      </c>
      <c r="F2303" s="80" t="s">
        <v>10828</v>
      </c>
      <c r="G2303" s="80" t="s">
        <v>9668</v>
      </c>
      <c r="H2303" s="80" t="s">
        <v>9732</v>
      </c>
      <c r="I2303" s="80" t="s">
        <v>1817</v>
      </c>
      <c r="K2303" s="80" t="s">
        <v>12946</v>
      </c>
      <c r="L2303" s="80" t="s">
        <v>1511</v>
      </c>
      <c r="M2303" s="80" t="s">
        <v>13867</v>
      </c>
      <c r="N2303" s="80" t="s">
        <v>3500</v>
      </c>
      <c r="O2303" s="80" t="s">
        <v>3547</v>
      </c>
      <c r="P2303" s="80" t="s">
        <v>5310</v>
      </c>
      <c r="Q2303" s="80" t="s">
        <v>1817</v>
      </c>
      <c r="R2303" s="80" t="s">
        <v>6976</v>
      </c>
      <c r="S2303" s="80" t="s">
        <v>1765</v>
      </c>
      <c r="T2303" s="80" t="s">
        <v>1757</v>
      </c>
      <c r="U2303" s="110">
        <v>6.5</v>
      </c>
      <c r="V2303" s="110">
        <v>39</v>
      </c>
      <c r="W2303" s="91">
        <v>1.63</v>
      </c>
      <c r="X2303" s="91">
        <v>19.559999999999999</v>
      </c>
      <c r="Y2303" s="110" t="s">
        <v>7087</v>
      </c>
      <c r="Z2303" s="110" t="s">
        <v>1</v>
      </c>
      <c r="AB2303" s="133" t="s">
        <v>8686</v>
      </c>
      <c r="AC2303" s="133" t="s">
        <v>8686</v>
      </c>
      <c r="AD2303" s="133" t="s">
        <v>1759</v>
      </c>
      <c r="AE2303" s="79">
        <v>12</v>
      </c>
      <c r="AF2303" s="79" t="s">
        <v>11113</v>
      </c>
      <c r="AG2303" s="134">
        <v>0.625</v>
      </c>
      <c r="AH2303" s="134">
        <v>6.5</v>
      </c>
      <c r="AI2303" s="134">
        <v>6.5</v>
      </c>
      <c r="AJ2303" s="134">
        <v>0.13900000000000001</v>
      </c>
      <c r="AK2303" s="134">
        <v>10.845000000000001</v>
      </c>
      <c r="AL2303" s="134">
        <v>6.8449999999999998</v>
      </c>
      <c r="AM2303" s="134">
        <v>6.8150000000000004</v>
      </c>
      <c r="AN2303" s="134">
        <v>1.9610000000000001</v>
      </c>
      <c r="AO2303" s="134">
        <v>0.29299999999999998</v>
      </c>
      <c r="AP2303" s="134">
        <v>5.5E-2</v>
      </c>
      <c r="AQ2303" s="134">
        <v>12.875</v>
      </c>
      <c r="AR2303" s="134">
        <v>12.75</v>
      </c>
      <c r="AS2303" s="134">
        <v>8.9999999999999993E-3</v>
      </c>
      <c r="AT2303" s="133" t="s">
        <v>1761</v>
      </c>
      <c r="AU2303" s="133" t="s">
        <v>7077</v>
      </c>
      <c r="AV2303" s="133" t="s">
        <v>9601</v>
      </c>
      <c r="AW2303" s="133" t="s">
        <v>9630</v>
      </c>
    </row>
    <row r="2304" spans="1:49" x14ac:dyDescent="0.25">
      <c r="A2304" s="80" t="s">
        <v>1779</v>
      </c>
      <c r="B2304" s="80" t="s">
        <v>1817</v>
      </c>
      <c r="C2304" s="80" t="s">
        <v>10829</v>
      </c>
      <c r="D2304" s="80" t="s">
        <v>10830</v>
      </c>
      <c r="E2304" s="80" t="s">
        <v>1818</v>
      </c>
      <c r="F2304" s="80" t="s">
        <v>10831</v>
      </c>
      <c r="G2304" s="80" t="s">
        <v>9677</v>
      </c>
      <c r="H2304" s="80" t="s">
        <v>9921</v>
      </c>
      <c r="I2304" s="80" t="s">
        <v>1817</v>
      </c>
      <c r="K2304" s="80" t="s">
        <v>12946</v>
      </c>
      <c r="L2304" s="80" t="s">
        <v>1504</v>
      </c>
      <c r="M2304" s="80" t="s">
        <v>3317</v>
      </c>
      <c r="N2304" s="80" t="s">
        <v>3503</v>
      </c>
      <c r="O2304" s="80" t="s">
        <v>3523</v>
      </c>
      <c r="P2304" s="80" t="s">
        <v>5278</v>
      </c>
      <c r="Q2304" s="80" t="s">
        <v>1817</v>
      </c>
      <c r="R2304" s="80" t="s">
        <v>6944</v>
      </c>
      <c r="S2304" s="80" t="s">
        <v>1760</v>
      </c>
      <c r="T2304" s="80" t="s">
        <v>1757</v>
      </c>
      <c r="U2304" s="110">
        <v>6.5</v>
      </c>
      <c r="V2304" s="110">
        <v>39</v>
      </c>
      <c r="W2304" s="91">
        <v>1.63</v>
      </c>
      <c r="X2304" s="91">
        <v>19.559999999999999</v>
      </c>
      <c r="Y2304" s="110" t="s">
        <v>7087</v>
      </c>
      <c r="Z2304" s="110" t="s">
        <v>1</v>
      </c>
      <c r="AB2304" s="133" t="s">
        <v>8654</v>
      </c>
      <c r="AC2304" s="133" t="s">
        <v>8654</v>
      </c>
      <c r="AD2304" s="133" t="s">
        <v>1759</v>
      </c>
      <c r="AE2304" s="79">
        <v>12</v>
      </c>
      <c r="AF2304" s="79" t="s">
        <v>11145</v>
      </c>
      <c r="AG2304" s="134">
        <v>0.75</v>
      </c>
      <c r="AH2304" s="134">
        <v>8.875</v>
      </c>
      <c r="AI2304" s="134">
        <v>8.875</v>
      </c>
      <c r="AJ2304" s="134">
        <v>0.22500000000000001</v>
      </c>
      <c r="AK2304" s="134">
        <v>9.6999999999999993</v>
      </c>
      <c r="AL2304" s="134">
        <v>8.1999999999999993</v>
      </c>
      <c r="AM2304" s="134">
        <v>9.65</v>
      </c>
      <c r="AN2304" s="134">
        <v>3.14</v>
      </c>
      <c r="AO2304" s="134">
        <v>0.44400000000000001</v>
      </c>
      <c r="AP2304" s="134">
        <v>0.5</v>
      </c>
      <c r="AQ2304" s="134">
        <v>8.75</v>
      </c>
      <c r="AR2304" s="134">
        <v>8.75</v>
      </c>
      <c r="AS2304" s="134">
        <v>0.03</v>
      </c>
      <c r="AT2304" s="133" t="s">
        <v>1763</v>
      </c>
      <c r="AU2304" s="133" t="s">
        <v>7065</v>
      </c>
      <c r="AV2304" s="133" t="s">
        <v>9603</v>
      </c>
      <c r="AW2304" s="133" t="s">
        <v>9630</v>
      </c>
    </row>
    <row r="2305" spans="1:49" x14ac:dyDescent="0.25">
      <c r="A2305" s="80" t="s">
        <v>1779</v>
      </c>
      <c r="B2305" s="80" t="s">
        <v>1817</v>
      </c>
      <c r="C2305" s="80" t="s">
        <v>10829</v>
      </c>
      <c r="D2305" s="80" t="s">
        <v>10830</v>
      </c>
      <c r="E2305" s="80" t="s">
        <v>1818</v>
      </c>
      <c r="F2305" s="80" t="s">
        <v>10831</v>
      </c>
      <c r="G2305" s="80" t="s">
        <v>9677</v>
      </c>
      <c r="H2305" s="80" t="s">
        <v>9921</v>
      </c>
      <c r="I2305" s="80" t="s">
        <v>1817</v>
      </c>
      <c r="K2305" s="80" t="s">
        <v>12946</v>
      </c>
      <c r="L2305" s="80" t="s">
        <v>1505</v>
      </c>
      <c r="M2305" s="80" t="s">
        <v>13868</v>
      </c>
      <c r="N2305" s="80" t="s">
        <v>3504</v>
      </c>
      <c r="O2305" s="80" t="s">
        <v>3523</v>
      </c>
      <c r="P2305" s="80" t="s">
        <v>5279</v>
      </c>
      <c r="Q2305" s="80" t="s">
        <v>1817</v>
      </c>
      <c r="R2305" s="80" t="s">
        <v>6945</v>
      </c>
      <c r="S2305" s="80" t="s">
        <v>1760</v>
      </c>
      <c r="T2305" s="80" t="s">
        <v>1757</v>
      </c>
      <c r="U2305" s="110">
        <v>6.5</v>
      </c>
      <c r="V2305" s="110">
        <v>39</v>
      </c>
      <c r="W2305" s="91">
        <v>1.63</v>
      </c>
      <c r="X2305" s="91">
        <v>19.559999999999999</v>
      </c>
      <c r="Y2305" s="110" t="s">
        <v>7087</v>
      </c>
      <c r="Z2305" s="110" t="s">
        <v>1</v>
      </c>
      <c r="AB2305" s="133" t="s">
        <v>8655</v>
      </c>
      <c r="AC2305" s="133" t="s">
        <v>8655</v>
      </c>
      <c r="AD2305" s="133" t="s">
        <v>1759</v>
      </c>
      <c r="AE2305" s="79">
        <v>12</v>
      </c>
      <c r="AF2305" s="79" t="s">
        <v>11145</v>
      </c>
      <c r="AG2305" s="134">
        <v>0.75</v>
      </c>
      <c r="AH2305" s="134">
        <v>8.875</v>
      </c>
      <c r="AI2305" s="134">
        <v>8.875</v>
      </c>
      <c r="AJ2305" s="134">
        <v>0.22500000000000001</v>
      </c>
      <c r="AK2305" s="134">
        <v>9.6999999999999993</v>
      </c>
      <c r="AL2305" s="134">
        <v>8.1999999999999993</v>
      </c>
      <c r="AM2305" s="134">
        <v>9.65</v>
      </c>
      <c r="AN2305" s="134">
        <v>3.14</v>
      </c>
      <c r="AO2305" s="134">
        <v>0.44400000000000001</v>
      </c>
      <c r="AP2305" s="134">
        <v>0.5</v>
      </c>
      <c r="AQ2305" s="134">
        <v>8.75</v>
      </c>
      <c r="AR2305" s="134">
        <v>8.75</v>
      </c>
      <c r="AS2305" s="134">
        <v>0.03</v>
      </c>
      <c r="AT2305" s="133" t="s">
        <v>1763</v>
      </c>
      <c r="AU2305" s="133" t="s">
        <v>7065</v>
      </c>
      <c r="AV2305" s="133" t="s">
        <v>9603</v>
      </c>
      <c r="AW2305" s="133" t="s">
        <v>9630</v>
      </c>
    </row>
    <row r="2306" spans="1:49" x14ac:dyDescent="0.25">
      <c r="A2306" s="80" t="s">
        <v>1779</v>
      </c>
      <c r="B2306" s="80" t="s">
        <v>1817</v>
      </c>
      <c r="C2306" s="80" t="s">
        <v>10823</v>
      </c>
      <c r="D2306" s="80" t="s">
        <v>10824</v>
      </c>
      <c r="E2306" s="80" t="s">
        <v>1818</v>
      </c>
      <c r="F2306" s="80" t="s">
        <v>10825</v>
      </c>
      <c r="G2306" s="80" t="s">
        <v>9695</v>
      </c>
      <c r="H2306" s="80" t="s">
        <v>9696</v>
      </c>
      <c r="I2306" s="80" t="s">
        <v>1817</v>
      </c>
      <c r="K2306" s="80" t="s">
        <v>12946</v>
      </c>
      <c r="L2306" s="80" t="s">
        <v>1528</v>
      </c>
      <c r="M2306" s="80" t="s">
        <v>3318</v>
      </c>
      <c r="N2306" s="80" t="s">
        <v>3499</v>
      </c>
      <c r="O2306" s="80" t="s">
        <v>3527</v>
      </c>
      <c r="P2306" s="80" t="s">
        <v>5280</v>
      </c>
      <c r="Q2306" s="80" t="s">
        <v>1817</v>
      </c>
      <c r="R2306" s="80" t="s">
        <v>6946</v>
      </c>
      <c r="S2306" s="80" t="s">
        <v>1760</v>
      </c>
      <c r="T2306" s="80" t="s">
        <v>1757</v>
      </c>
      <c r="U2306" s="110">
        <v>5.4</v>
      </c>
      <c r="V2306" s="110">
        <v>32.4</v>
      </c>
      <c r="W2306" s="91">
        <v>1.35</v>
      </c>
      <c r="X2306" s="91">
        <v>16.2</v>
      </c>
      <c r="Y2306" s="110" t="s">
        <v>7087</v>
      </c>
      <c r="Z2306" s="110" t="s">
        <v>1</v>
      </c>
      <c r="AB2306" s="133" t="s">
        <v>8656</v>
      </c>
      <c r="AC2306" s="133" t="s">
        <v>8656</v>
      </c>
      <c r="AD2306" s="133" t="s">
        <v>1759</v>
      </c>
      <c r="AE2306" s="79">
        <v>12</v>
      </c>
      <c r="AF2306" s="79" t="s">
        <v>11091</v>
      </c>
      <c r="AG2306" s="134">
        <v>0.625</v>
      </c>
      <c r="AH2306" s="134">
        <v>6.875</v>
      </c>
      <c r="AI2306" s="134">
        <v>6.875</v>
      </c>
      <c r="AJ2306" s="134">
        <v>0.13100000000000001</v>
      </c>
      <c r="AK2306" s="134">
        <v>8.4499999999999993</v>
      </c>
      <c r="AL2306" s="134">
        <v>7.3250000000000002</v>
      </c>
      <c r="AM2306" s="134">
        <v>7.5250000000000004</v>
      </c>
      <c r="AN2306" s="134">
        <v>1.8919999999999999</v>
      </c>
      <c r="AO2306" s="134">
        <v>0.27</v>
      </c>
      <c r="AP2306" s="134">
        <v>0.5</v>
      </c>
      <c r="AQ2306" s="134">
        <v>6.875</v>
      </c>
      <c r="AR2306" s="134">
        <v>6.875</v>
      </c>
      <c r="AS2306" s="134">
        <v>1.6E-2</v>
      </c>
      <c r="AT2306" s="133" t="s">
        <v>9568</v>
      </c>
      <c r="AU2306" s="133" t="s">
        <v>1758</v>
      </c>
      <c r="AV2306" s="133" t="s">
        <v>9603</v>
      </c>
      <c r="AW2306" s="133" t="s">
        <v>9630</v>
      </c>
    </row>
    <row r="2307" spans="1:49" x14ac:dyDescent="0.25">
      <c r="A2307" s="80" t="s">
        <v>1779</v>
      </c>
      <c r="B2307" s="80" t="s">
        <v>1817</v>
      </c>
      <c r="C2307" s="80" t="s">
        <v>10829</v>
      </c>
      <c r="D2307" s="80" t="s">
        <v>10830</v>
      </c>
      <c r="E2307" s="80" t="s">
        <v>1818</v>
      </c>
      <c r="F2307" s="80" t="s">
        <v>10831</v>
      </c>
      <c r="G2307" s="80" t="s">
        <v>9677</v>
      </c>
      <c r="H2307" s="80" t="s">
        <v>9921</v>
      </c>
      <c r="I2307" s="80" t="s">
        <v>1817</v>
      </c>
      <c r="K2307" s="80" t="s">
        <v>12946</v>
      </c>
      <c r="L2307" s="80" t="s">
        <v>1529</v>
      </c>
      <c r="M2307" s="80" t="s">
        <v>13869</v>
      </c>
      <c r="N2307" s="80" t="s">
        <v>3500</v>
      </c>
      <c r="O2307" s="80" t="s">
        <v>3523</v>
      </c>
      <c r="P2307" s="80" t="s">
        <v>5283</v>
      </c>
      <c r="Q2307" s="80" t="s">
        <v>1817</v>
      </c>
      <c r="R2307" s="80" t="s">
        <v>6949</v>
      </c>
      <c r="S2307" s="80" t="s">
        <v>1760</v>
      </c>
      <c r="T2307" s="80" t="s">
        <v>1757</v>
      </c>
      <c r="U2307" s="110">
        <v>6.5</v>
      </c>
      <c r="V2307" s="110">
        <v>39</v>
      </c>
      <c r="W2307" s="91">
        <v>1.63</v>
      </c>
      <c r="X2307" s="91">
        <v>19.559999999999999</v>
      </c>
      <c r="Y2307" s="110" t="s">
        <v>7087</v>
      </c>
      <c r="Z2307" s="110" t="s">
        <v>1</v>
      </c>
      <c r="AB2307" s="133" t="s">
        <v>8659</v>
      </c>
      <c r="AC2307" s="133" t="s">
        <v>8659</v>
      </c>
      <c r="AD2307" s="133" t="s">
        <v>1759</v>
      </c>
      <c r="AE2307" s="79">
        <v>12</v>
      </c>
      <c r="AF2307" s="79" t="s">
        <v>11145</v>
      </c>
      <c r="AG2307" s="134">
        <v>0.75</v>
      </c>
      <c r="AH2307" s="134">
        <v>8.875</v>
      </c>
      <c r="AI2307" s="134">
        <v>8.875</v>
      </c>
      <c r="AJ2307" s="134">
        <v>0.22500000000000001</v>
      </c>
      <c r="AK2307" s="134">
        <v>9.6999999999999993</v>
      </c>
      <c r="AL2307" s="134">
        <v>8.1999999999999993</v>
      </c>
      <c r="AM2307" s="134">
        <v>9.65</v>
      </c>
      <c r="AN2307" s="134">
        <v>3.14</v>
      </c>
      <c r="AO2307" s="134">
        <v>0.44400000000000001</v>
      </c>
      <c r="AP2307" s="134">
        <v>0.5</v>
      </c>
      <c r="AQ2307" s="134">
        <v>8.75</v>
      </c>
      <c r="AR2307" s="134">
        <v>8.75</v>
      </c>
      <c r="AS2307" s="134">
        <v>0.03</v>
      </c>
      <c r="AT2307" s="133" t="s">
        <v>1763</v>
      </c>
      <c r="AU2307" s="133" t="s">
        <v>7065</v>
      </c>
      <c r="AV2307" s="133" t="s">
        <v>9603</v>
      </c>
      <c r="AW2307" s="133" t="s">
        <v>9630</v>
      </c>
    </row>
    <row r="2308" spans="1:49" x14ac:dyDescent="0.25">
      <c r="A2308" s="80" t="s">
        <v>1779</v>
      </c>
      <c r="B2308" s="80" t="s">
        <v>1817</v>
      </c>
      <c r="C2308" s="80" t="s">
        <v>10826</v>
      </c>
      <c r="D2308" s="80" t="s">
        <v>10827</v>
      </c>
      <c r="E2308" s="80" t="s">
        <v>1818</v>
      </c>
      <c r="F2308" s="80" t="s">
        <v>10828</v>
      </c>
      <c r="G2308" s="80" t="s">
        <v>9668</v>
      </c>
      <c r="H2308" s="80" t="s">
        <v>9732</v>
      </c>
      <c r="I2308" s="80" t="s">
        <v>1817</v>
      </c>
      <c r="K2308" s="80" t="s">
        <v>12946</v>
      </c>
      <c r="L2308" s="80" t="s">
        <v>1453</v>
      </c>
      <c r="M2308" s="80" t="s">
        <v>13870</v>
      </c>
      <c r="N2308" s="80" t="s">
        <v>3505</v>
      </c>
      <c r="O2308" s="80" t="s">
        <v>3547</v>
      </c>
      <c r="P2308" s="80" t="s">
        <v>5312</v>
      </c>
      <c r="Q2308" s="80" t="s">
        <v>1817</v>
      </c>
      <c r="R2308" s="80" t="s">
        <v>6978</v>
      </c>
      <c r="S2308" s="80" t="s">
        <v>1765</v>
      </c>
      <c r="T2308" s="80" t="s">
        <v>1757</v>
      </c>
      <c r="U2308" s="110">
        <v>6.5</v>
      </c>
      <c r="V2308" s="110">
        <v>39</v>
      </c>
      <c r="W2308" s="91">
        <v>1.63</v>
      </c>
      <c r="X2308" s="91">
        <v>19.559999999999999</v>
      </c>
      <c r="Y2308" s="110" t="s">
        <v>7087</v>
      </c>
      <c r="Z2308" s="110" t="s">
        <v>1</v>
      </c>
      <c r="AB2308" s="133" t="s">
        <v>8688</v>
      </c>
      <c r="AC2308" s="133" t="s">
        <v>8688</v>
      </c>
      <c r="AD2308" s="133" t="s">
        <v>1759</v>
      </c>
      <c r="AE2308" s="79">
        <v>12</v>
      </c>
      <c r="AF2308" s="79" t="s">
        <v>11113</v>
      </c>
      <c r="AG2308" s="134">
        <v>0.625</v>
      </c>
      <c r="AH2308" s="134">
        <v>6.5</v>
      </c>
      <c r="AI2308" s="134">
        <v>6.5</v>
      </c>
      <c r="AJ2308" s="134">
        <v>0.13900000000000001</v>
      </c>
      <c r="AK2308" s="134">
        <v>10.845000000000001</v>
      </c>
      <c r="AL2308" s="134">
        <v>6.8449999999999998</v>
      </c>
      <c r="AM2308" s="134">
        <v>6.8150000000000004</v>
      </c>
      <c r="AN2308" s="134">
        <v>1.9610000000000001</v>
      </c>
      <c r="AO2308" s="134">
        <v>0.29299999999999998</v>
      </c>
      <c r="AP2308" s="134">
        <v>5.5E-2</v>
      </c>
      <c r="AQ2308" s="134">
        <v>12.875</v>
      </c>
      <c r="AR2308" s="134">
        <v>12.75</v>
      </c>
      <c r="AS2308" s="134">
        <v>8.9999999999999993E-3</v>
      </c>
      <c r="AT2308" s="133" t="s">
        <v>1761</v>
      </c>
      <c r="AU2308" s="133" t="s">
        <v>7077</v>
      </c>
      <c r="AV2308" s="133" t="s">
        <v>9601</v>
      </c>
      <c r="AW2308" s="133" t="s">
        <v>9630</v>
      </c>
    </row>
    <row r="2309" spans="1:49" x14ac:dyDescent="0.25">
      <c r="A2309" s="80" t="s">
        <v>1779</v>
      </c>
      <c r="B2309" s="80" t="s">
        <v>1817</v>
      </c>
      <c r="C2309" s="80" t="s">
        <v>10829</v>
      </c>
      <c r="D2309" s="80" t="s">
        <v>10830</v>
      </c>
      <c r="E2309" s="80" t="s">
        <v>1818</v>
      </c>
      <c r="F2309" s="80" t="s">
        <v>10831</v>
      </c>
      <c r="G2309" s="80" t="s">
        <v>9677</v>
      </c>
      <c r="H2309" s="80" t="s">
        <v>9921</v>
      </c>
      <c r="I2309" s="80" t="s">
        <v>1817</v>
      </c>
      <c r="K2309" s="80" t="s">
        <v>12946</v>
      </c>
      <c r="L2309" s="80" t="s">
        <v>1431</v>
      </c>
      <c r="M2309" s="80" t="s">
        <v>13871</v>
      </c>
      <c r="N2309" s="80" t="s">
        <v>3505</v>
      </c>
      <c r="O2309" s="80" t="s">
        <v>3523</v>
      </c>
      <c r="P2309" s="80" t="s">
        <v>5284</v>
      </c>
      <c r="Q2309" s="80" t="s">
        <v>1817</v>
      </c>
      <c r="R2309" s="80" t="s">
        <v>6950</v>
      </c>
      <c r="S2309" s="80" t="s">
        <v>1760</v>
      </c>
      <c r="T2309" s="80" t="s">
        <v>1757</v>
      </c>
      <c r="U2309" s="110">
        <v>6.5</v>
      </c>
      <c r="V2309" s="110">
        <v>39</v>
      </c>
      <c r="W2309" s="91">
        <v>1.63</v>
      </c>
      <c r="X2309" s="91">
        <v>19.559999999999999</v>
      </c>
      <c r="Y2309" s="110" t="s">
        <v>7087</v>
      </c>
      <c r="Z2309" s="110" t="s">
        <v>1</v>
      </c>
      <c r="AB2309" s="133" t="s">
        <v>8660</v>
      </c>
      <c r="AC2309" s="133" t="s">
        <v>8660</v>
      </c>
      <c r="AD2309" s="133" t="s">
        <v>1759</v>
      </c>
      <c r="AE2309" s="79">
        <v>12</v>
      </c>
      <c r="AF2309" s="79" t="s">
        <v>11145</v>
      </c>
      <c r="AG2309" s="134">
        <v>0.75</v>
      </c>
      <c r="AH2309" s="134">
        <v>8.875</v>
      </c>
      <c r="AI2309" s="134">
        <v>8.875</v>
      </c>
      <c r="AJ2309" s="134">
        <v>0.22500000000000001</v>
      </c>
      <c r="AK2309" s="134">
        <v>9.6999999999999993</v>
      </c>
      <c r="AL2309" s="134">
        <v>8.1999999999999993</v>
      </c>
      <c r="AM2309" s="134">
        <v>9.65</v>
      </c>
      <c r="AN2309" s="134">
        <v>3.14</v>
      </c>
      <c r="AO2309" s="134">
        <v>0.44400000000000001</v>
      </c>
      <c r="AP2309" s="134">
        <v>0.5</v>
      </c>
      <c r="AQ2309" s="134">
        <v>8.75</v>
      </c>
      <c r="AR2309" s="134">
        <v>8.75</v>
      </c>
      <c r="AS2309" s="134">
        <v>0.03</v>
      </c>
      <c r="AT2309" s="133" t="s">
        <v>1763</v>
      </c>
      <c r="AU2309" s="133" t="s">
        <v>7065</v>
      </c>
      <c r="AV2309" s="133" t="s">
        <v>9603</v>
      </c>
      <c r="AW2309" s="133" t="s">
        <v>9630</v>
      </c>
    </row>
    <row r="2310" spans="1:49" x14ac:dyDescent="0.25">
      <c r="A2310" s="80" t="s">
        <v>1779</v>
      </c>
      <c r="B2310" s="80" t="s">
        <v>1817</v>
      </c>
      <c r="C2310" s="80" t="s">
        <v>10823</v>
      </c>
      <c r="D2310" s="80" t="s">
        <v>10824</v>
      </c>
      <c r="E2310" s="80" t="s">
        <v>1818</v>
      </c>
      <c r="F2310" s="80" t="s">
        <v>10825</v>
      </c>
      <c r="G2310" s="80" t="s">
        <v>9695</v>
      </c>
      <c r="H2310" s="80" t="s">
        <v>9696</v>
      </c>
      <c r="I2310" s="80" t="s">
        <v>1817</v>
      </c>
      <c r="K2310" s="80" t="s">
        <v>12946</v>
      </c>
      <c r="L2310" s="80" t="s">
        <v>1566</v>
      </c>
      <c r="M2310" s="80" t="s">
        <v>13872</v>
      </c>
      <c r="N2310" s="80" t="s">
        <v>3500</v>
      </c>
      <c r="O2310" s="80" t="s">
        <v>3527</v>
      </c>
      <c r="P2310" s="80" t="s">
        <v>5285</v>
      </c>
      <c r="Q2310" s="80" t="s">
        <v>1817</v>
      </c>
      <c r="R2310" s="80" t="s">
        <v>6951</v>
      </c>
      <c r="S2310" s="80" t="s">
        <v>1760</v>
      </c>
      <c r="T2310" s="80" t="s">
        <v>1757</v>
      </c>
      <c r="U2310" s="110">
        <v>5.4</v>
      </c>
      <c r="V2310" s="110">
        <v>32.4</v>
      </c>
      <c r="W2310" s="91">
        <v>1.35</v>
      </c>
      <c r="X2310" s="91">
        <v>16.2</v>
      </c>
      <c r="Y2310" s="110" t="s">
        <v>7087</v>
      </c>
      <c r="Z2310" s="110" t="s">
        <v>1</v>
      </c>
      <c r="AB2310" s="133" t="s">
        <v>8661</v>
      </c>
      <c r="AC2310" s="133" t="s">
        <v>8661</v>
      </c>
      <c r="AD2310" s="133" t="s">
        <v>1759</v>
      </c>
      <c r="AE2310" s="79">
        <v>12</v>
      </c>
      <c r="AF2310" s="79" t="s">
        <v>11091</v>
      </c>
      <c r="AG2310" s="134">
        <v>0.625</v>
      </c>
      <c r="AH2310" s="134">
        <v>6.875</v>
      </c>
      <c r="AI2310" s="134">
        <v>6.875</v>
      </c>
      <c r="AJ2310" s="134">
        <v>0.13100000000000001</v>
      </c>
      <c r="AK2310" s="134">
        <v>8.4499999999999993</v>
      </c>
      <c r="AL2310" s="134">
        <v>7.3250000000000002</v>
      </c>
      <c r="AM2310" s="134">
        <v>7.5250000000000004</v>
      </c>
      <c r="AN2310" s="134">
        <v>1.8919999999999999</v>
      </c>
      <c r="AO2310" s="134">
        <v>0.27</v>
      </c>
      <c r="AP2310" s="134">
        <v>0.5</v>
      </c>
      <c r="AQ2310" s="134">
        <v>6.875</v>
      </c>
      <c r="AR2310" s="134">
        <v>6.875</v>
      </c>
      <c r="AS2310" s="134">
        <v>1.6E-2</v>
      </c>
      <c r="AT2310" s="133" t="s">
        <v>9568</v>
      </c>
      <c r="AU2310" s="133" t="s">
        <v>1758</v>
      </c>
      <c r="AV2310" s="133" t="s">
        <v>9603</v>
      </c>
      <c r="AW2310" s="133" t="s">
        <v>9630</v>
      </c>
    </row>
    <row r="2311" spans="1:49" x14ac:dyDescent="0.25">
      <c r="A2311" s="80" t="s">
        <v>1779</v>
      </c>
      <c r="B2311" s="80" t="s">
        <v>1817</v>
      </c>
      <c r="C2311" s="80" t="s">
        <v>10829</v>
      </c>
      <c r="D2311" s="80" t="s">
        <v>10830</v>
      </c>
      <c r="E2311" s="80" t="s">
        <v>1818</v>
      </c>
      <c r="F2311" s="80" t="s">
        <v>10831</v>
      </c>
      <c r="G2311" s="80" t="s">
        <v>9677</v>
      </c>
      <c r="H2311" s="80" t="s">
        <v>9921</v>
      </c>
      <c r="I2311" s="80" t="s">
        <v>1817</v>
      </c>
      <c r="K2311" s="80" t="s">
        <v>12946</v>
      </c>
      <c r="L2311" s="80" t="s">
        <v>1567</v>
      </c>
      <c r="M2311" s="80" t="s">
        <v>3321</v>
      </c>
      <c r="N2311" s="80" t="s">
        <v>3484</v>
      </c>
      <c r="O2311" s="80" t="s">
        <v>3523</v>
      </c>
      <c r="P2311" s="80" t="s">
        <v>5286</v>
      </c>
      <c r="Q2311" s="80" t="s">
        <v>1817</v>
      </c>
      <c r="R2311" s="80" t="s">
        <v>6952</v>
      </c>
      <c r="S2311" s="80" t="s">
        <v>1760</v>
      </c>
      <c r="T2311" s="80" t="s">
        <v>1757</v>
      </c>
      <c r="U2311" s="110">
        <v>6.5</v>
      </c>
      <c r="V2311" s="110">
        <v>39</v>
      </c>
      <c r="W2311" s="91">
        <v>1.63</v>
      </c>
      <c r="X2311" s="91">
        <v>19.559999999999999</v>
      </c>
      <c r="Y2311" s="110" t="s">
        <v>7087</v>
      </c>
      <c r="Z2311" s="110" t="s">
        <v>1</v>
      </c>
      <c r="AB2311" s="133" t="s">
        <v>8662</v>
      </c>
      <c r="AC2311" s="133" t="s">
        <v>8662</v>
      </c>
      <c r="AD2311" s="133" t="s">
        <v>1759</v>
      </c>
      <c r="AE2311" s="79">
        <v>12</v>
      </c>
      <c r="AF2311" s="79" t="s">
        <v>11145</v>
      </c>
      <c r="AG2311" s="134">
        <v>0.75</v>
      </c>
      <c r="AH2311" s="134">
        <v>8.875</v>
      </c>
      <c r="AI2311" s="134">
        <v>8.875</v>
      </c>
      <c r="AJ2311" s="134">
        <v>0.22500000000000001</v>
      </c>
      <c r="AK2311" s="134">
        <v>9.6999999999999993</v>
      </c>
      <c r="AL2311" s="134">
        <v>8.1999999999999993</v>
      </c>
      <c r="AM2311" s="134">
        <v>9.65</v>
      </c>
      <c r="AN2311" s="134">
        <v>3.14</v>
      </c>
      <c r="AO2311" s="134">
        <v>0.44400000000000001</v>
      </c>
      <c r="AP2311" s="134">
        <v>0.5</v>
      </c>
      <c r="AQ2311" s="134">
        <v>8.75</v>
      </c>
      <c r="AR2311" s="134">
        <v>8.75</v>
      </c>
      <c r="AS2311" s="134">
        <v>0.03</v>
      </c>
      <c r="AT2311" s="133" t="s">
        <v>1763</v>
      </c>
      <c r="AU2311" s="133" t="s">
        <v>7065</v>
      </c>
      <c r="AV2311" s="133" t="s">
        <v>9603</v>
      </c>
      <c r="AW2311" s="133" t="s">
        <v>9630</v>
      </c>
    </row>
    <row r="2312" spans="1:49" x14ac:dyDescent="0.25">
      <c r="A2312" s="80" t="s">
        <v>1779</v>
      </c>
      <c r="B2312" s="80" t="s">
        <v>1817</v>
      </c>
      <c r="C2312" s="80" t="s">
        <v>10826</v>
      </c>
      <c r="D2312" s="80" t="s">
        <v>10827</v>
      </c>
      <c r="E2312" s="80" t="s">
        <v>1818</v>
      </c>
      <c r="F2312" s="80" t="s">
        <v>10828</v>
      </c>
      <c r="G2312" s="80" t="s">
        <v>9668</v>
      </c>
      <c r="H2312" s="80" t="s">
        <v>9732</v>
      </c>
      <c r="I2312" s="80" t="s">
        <v>1817</v>
      </c>
      <c r="K2312" s="80" t="s">
        <v>12946</v>
      </c>
      <c r="L2312" s="80" t="s">
        <v>1454</v>
      </c>
      <c r="M2312" s="80" t="s">
        <v>3332</v>
      </c>
      <c r="N2312" s="80" t="s">
        <v>3484</v>
      </c>
      <c r="O2312" s="80" t="s">
        <v>3547</v>
      </c>
      <c r="P2312" s="80" t="s">
        <v>5313</v>
      </c>
      <c r="Q2312" s="80" t="s">
        <v>1817</v>
      </c>
      <c r="R2312" s="80" t="s">
        <v>6979</v>
      </c>
      <c r="S2312" s="80" t="s">
        <v>1765</v>
      </c>
      <c r="T2312" s="80" t="s">
        <v>1757</v>
      </c>
      <c r="U2312" s="110">
        <v>6.5</v>
      </c>
      <c r="V2312" s="110">
        <v>39</v>
      </c>
      <c r="W2312" s="91">
        <v>1.63</v>
      </c>
      <c r="X2312" s="91">
        <v>19.559999999999999</v>
      </c>
      <c r="Y2312" s="110" t="s">
        <v>7087</v>
      </c>
      <c r="Z2312" s="110" t="s">
        <v>1</v>
      </c>
      <c r="AB2312" s="133" t="s">
        <v>8689</v>
      </c>
      <c r="AC2312" s="133" t="s">
        <v>8689</v>
      </c>
      <c r="AD2312" s="133" t="s">
        <v>1759</v>
      </c>
      <c r="AE2312" s="79">
        <v>12</v>
      </c>
      <c r="AF2312" s="79" t="s">
        <v>11113</v>
      </c>
      <c r="AG2312" s="134">
        <v>0.625</v>
      </c>
      <c r="AH2312" s="134">
        <v>6.5</v>
      </c>
      <c r="AI2312" s="134">
        <v>6.5</v>
      </c>
      <c r="AJ2312" s="134">
        <v>0.13900000000000001</v>
      </c>
      <c r="AK2312" s="134">
        <v>10.845000000000001</v>
      </c>
      <c r="AL2312" s="134">
        <v>6.8449999999999998</v>
      </c>
      <c r="AM2312" s="134">
        <v>6.8150000000000004</v>
      </c>
      <c r="AN2312" s="134">
        <v>1.9610000000000001</v>
      </c>
      <c r="AO2312" s="134">
        <v>0.29299999999999998</v>
      </c>
      <c r="AP2312" s="134">
        <v>5.5E-2</v>
      </c>
      <c r="AQ2312" s="134">
        <v>12.875</v>
      </c>
      <c r="AR2312" s="134">
        <v>12.75</v>
      </c>
      <c r="AS2312" s="134">
        <v>8.9999999999999993E-3</v>
      </c>
      <c r="AT2312" s="133" t="s">
        <v>1761</v>
      </c>
      <c r="AU2312" s="133" t="s">
        <v>7077</v>
      </c>
      <c r="AV2312" s="133" t="s">
        <v>9601</v>
      </c>
      <c r="AW2312" s="133" t="s">
        <v>9630</v>
      </c>
    </row>
    <row r="2313" spans="1:49" x14ac:dyDescent="0.25">
      <c r="A2313" s="80" t="s">
        <v>1779</v>
      </c>
      <c r="B2313" s="80" t="s">
        <v>1817</v>
      </c>
      <c r="C2313" s="80" t="s">
        <v>10829</v>
      </c>
      <c r="D2313" s="80" t="s">
        <v>10830</v>
      </c>
      <c r="E2313" s="80" t="s">
        <v>1818</v>
      </c>
      <c r="F2313" s="80" t="s">
        <v>10831</v>
      </c>
      <c r="G2313" s="80" t="s">
        <v>9677</v>
      </c>
      <c r="H2313" s="80" t="s">
        <v>9921</v>
      </c>
      <c r="I2313" s="80" t="s">
        <v>1817</v>
      </c>
      <c r="K2313" s="80" t="s">
        <v>12946</v>
      </c>
      <c r="L2313" s="80" t="s">
        <v>1506</v>
      </c>
      <c r="M2313" s="80" t="s">
        <v>13873</v>
      </c>
      <c r="N2313" s="80" t="s">
        <v>3485</v>
      </c>
      <c r="O2313" s="80" t="s">
        <v>3523</v>
      </c>
      <c r="P2313" s="80" t="s">
        <v>5288</v>
      </c>
      <c r="Q2313" s="80" t="s">
        <v>1817</v>
      </c>
      <c r="R2313" s="80" t="s">
        <v>6954</v>
      </c>
      <c r="S2313" s="80" t="s">
        <v>1760</v>
      </c>
      <c r="T2313" s="80" t="s">
        <v>1757</v>
      </c>
      <c r="U2313" s="110">
        <v>6.5</v>
      </c>
      <c r="V2313" s="110">
        <v>39</v>
      </c>
      <c r="W2313" s="91">
        <v>1.63</v>
      </c>
      <c r="X2313" s="91">
        <v>19.559999999999999</v>
      </c>
      <c r="Y2313" s="110" t="s">
        <v>7087</v>
      </c>
      <c r="Z2313" s="110" t="s">
        <v>1</v>
      </c>
      <c r="AB2313" s="133" t="s">
        <v>8664</v>
      </c>
      <c r="AC2313" s="133" t="s">
        <v>8664</v>
      </c>
      <c r="AD2313" s="133" t="s">
        <v>1759</v>
      </c>
      <c r="AE2313" s="79">
        <v>12</v>
      </c>
      <c r="AF2313" s="79" t="s">
        <v>11145</v>
      </c>
      <c r="AG2313" s="134">
        <v>0.75</v>
      </c>
      <c r="AH2313" s="134">
        <v>8.875</v>
      </c>
      <c r="AI2313" s="134">
        <v>8.875</v>
      </c>
      <c r="AJ2313" s="134">
        <v>0.22500000000000001</v>
      </c>
      <c r="AK2313" s="134">
        <v>9.6999999999999993</v>
      </c>
      <c r="AL2313" s="134">
        <v>8.1999999999999993</v>
      </c>
      <c r="AM2313" s="134">
        <v>9.65</v>
      </c>
      <c r="AN2313" s="134">
        <v>3.14</v>
      </c>
      <c r="AO2313" s="134">
        <v>0.44400000000000001</v>
      </c>
      <c r="AP2313" s="134">
        <v>0.5</v>
      </c>
      <c r="AQ2313" s="134">
        <v>8.75</v>
      </c>
      <c r="AR2313" s="134">
        <v>8.75</v>
      </c>
      <c r="AS2313" s="134">
        <v>0.03</v>
      </c>
      <c r="AT2313" s="133" t="s">
        <v>1763</v>
      </c>
      <c r="AU2313" s="133" t="s">
        <v>7065</v>
      </c>
      <c r="AV2313" s="133" t="s">
        <v>9603</v>
      </c>
      <c r="AW2313" s="133" t="s">
        <v>9630</v>
      </c>
    </row>
    <row r="2314" spans="1:49" x14ac:dyDescent="0.25">
      <c r="A2314" s="80" t="s">
        <v>1779</v>
      </c>
      <c r="B2314" s="80" t="s">
        <v>1817</v>
      </c>
      <c r="C2314" s="80" t="s">
        <v>10823</v>
      </c>
      <c r="D2314" s="80" t="s">
        <v>10824</v>
      </c>
      <c r="E2314" s="80" t="s">
        <v>1818</v>
      </c>
      <c r="F2314" s="80" t="s">
        <v>10825</v>
      </c>
      <c r="G2314" s="80" t="s">
        <v>9695</v>
      </c>
      <c r="H2314" s="80" t="s">
        <v>9696</v>
      </c>
      <c r="I2314" s="80" t="s">
        <v>1817</v>
      </c>
      <c r="K2314" s="80" t="s">
        <v>12946</v>
      </c>
      <c r="L2314" s="80" t="s">
        <v>1432</v>
      </c>
      <c r="M2314" s="80" t="s">
        <v>13874</v>
      </c>
      <c r="N2314" s="80" t="s">
        <v>3485</v>
      </c>
      <c r="O2314" s="80" t="s">
        <v>3527</v>
      </c>
      <c r="P2314" s="80" t="s">
        <v>5289</v>
      </c>
      <c r="Q2314" s="80" t="s">
        <v>1817</v>
      </c>
      <c r="R2314" s="80" t="s">
        <v>6955</v>
      </c>
      <c r="S2314" s="80" t="s">
        <v>1760</v>
      </c>
      <c r="T2314" s="80" t="s">
        <v>1757</v>
      </c>
      <c r="U2314" s="110">
        <v>5.4</v>
      </c>
      <c r="V2314" s="110">
        <v>32.4</v>
      </c>
      <c r="W2314" s="91">
        <v>1.35</v>
      </c>
      <c r="X2314" s="91">
        <v>16.2</v>
      </c>
      <c r="Y2314" s="110" t="s">
        <v>7087</v>
      </c>
      <c r="Z2314" s="110" t="s">
        <v>1</v>
      </c>
      <c r="AB2314" s="133" t="s">
        <v>8665</v>
      </c>
      <c r="AC2314" s="133" t="s">
        <v>8665</v>
      </c>
      <c r="AD2314" s="133" t="s">
        <v>1759</v>
      </c>
      <c r="AE2314" s="79">
        <v>12</v>
      </c>
      <c r="AF2314" s="79" t="s">
        <v>11091</v>
      </c>
      <c r="AG2314" s="134">
        <v>0.625</v>
      </c>
      <c r="AH2314" s="134">
        <v>6.875</v>
      </c>
      <c r="AI2314" s="134">
        <v>6.875</v>
      </c>
      <c r="AJ2314" s="134">
        <v>0.13100000000000001</v>
      </c>
      <c r="AK2314" s="134">
        <v>8.4499999999999993</v>
      </c>
      <c r="AL2314" s="134">
        <v>7.3250000000000002</v>
      </c>
      <c r="AM2314" s="134">
        <v>7.5250000000000004</v>
      </c>
      <c r="AN2314" s="134">
        <v>1.8919999999999999</v>
      </c>
      <c r="AO2314" s="134">
        <v>0.27</v>
      </c>
      <c r="AP2314" s="134">
        <v>0.5</v>
      </c>
      <c r="AQ2314" s="134">
        <v>6.875</v>
      </c>
      <c r="AR2314" s="134">
        <v>6.875</v>
      </c>
      <c r="AS2314" s="134">
        <v>1.6E-2</v>
      </c>
      <c r="AT2314" s="133" t="s">
        <v>9568</v>
      </c>
      <c r="AU2314" s="133" t="s">
        <v>1758</v>
      </c>
      <c r="AV2314" s="133" t="s">
        <v>9603</v>
      </c>
      <c r="AW2314" s="133" t="s">
        <v>9630</v>
      </c>
    </row>
    <row r="2315" spans="1:49" x14ac:dyDescent="0.25">
      <c r="A2315" s="80" t="s">
        <v>1779</v>
      </c>
      <c r="B2315" s="80" t="s">
        <v>1817</v>
      </c>
      <c r="C2315" s="80" t="s">
        <v>10826</v>
      </c>
      <c r="D2315" s="80" t="s">
        <v>10827</v>
      </c>
      <c r="E2315" s="80" t="s">
        <v>1818</v>
      </c>
      <c r="F2315" s="80" t="s">
        <v>10828</v>
      </c>
      <c r="G2315" s="80" t="s">
        <v>9668</v>
      </c>
      <c r="H2315" s="80" t="s">
        <v>9732</v>
      </c>
      <c r="I2315" s="80" t="s">
        <v>1817</v>
      </c>
      <c r="K2315" s="80" t="s">
        <v>12946</v>
      </c>
      <c r="L2315" s="80" t="s">
        <v>1512</v>
      </c>
      <c r="M2315" s="80" t="s">
        <v>13875</v>
      </c>
      <c r="N2315" s="80" t="s">
        <v>3485</v>
      </c>
      <c r="O2315" s="80" t="s">
        <v>3547</v>
      </c>
      <c r="P2315" s="80" t="s">
        <v>5317</v>
      </c>
      <c r="Q2315" s="80" t="s">
        <v>1817</v>
      </c>
      <c r="R2315" s="80" t="s">
        <v>6983</v>
      </c>
      <c r="S2315" s="80" t="s">
        <v>1765</v>
      </c>
      <c r="T2315" s="80" t="s">
        <v>1757</v>
      </c>
      <c r="U2315" s="110">
        <v>6.5</v>
      </c>
      <c r="V2315" s="110">
        <v>39</v>
      </c>
      <c r="W2315" s="91">
        <v>1.63</v>
      </c>
      <c r="X2315" s="91">
        <v>19.559999999999999</v>
      </c>
      <c r="Y2315" s="110" t="s">
        <v>7087</v>
      </c>
      <c r="Z2315" s="110" t="s">
        <v>1</v>
      </c>
      <c r="AB2315" s="133" t="s">
        <v>8693</v>
      </c>
      <c r="AC2315" s="133" t="s">
        <v>8693</v>
      </c>
      <c r="AD2315" s="133" t="s">
        <v>1759</v>
      </c>
      <c r="AE2315" s="79">
        <v>12</v>
      </c>
      <c r="AF2315" s="79" t="s">
        <v>11113</v>
      </c>
      <c r="AG2315" s="134">
        <v>0.625</v>
      </c>
      <c r="AH2315" s="134">
        <v>6.5</v>
      </c>
      <c r="AI2315" s="134">
        <v>6.5</v>
      </c>
      <c r="AJ2315" s="134">
        <v>0.13900000000000001</v>
      </c>
      <c r="AK2315" s="134">
        <v>10.845000000000001</v>
      </c>
      <c r="AL2315" s="134">
        <v>6.8449999999999998</v>
      </c>
      <c r="AM2315" s="134">
        <v>6.8150000000000004</v>
      </c>
      <c r="AN2315" s="134">
        <v>1.9610000000000001</v>
      </c>
      <c r="AO2315" s="134">
        <v>0.29299999999999998</v>
      </c>
      <c r="AP2315" s="134">
        <v>5.5E-2</v>
      </c>
      <c r="AQ2315" s="134">
        <v>12.875</v>
      </c>
      <c r="AR2315" s="134">
        <v>12.75</v>
      </c>
      <c r="AS2315" s="134">
        <v>8.9999999999999993E-3</v>
      </c>
      <c r="AT2315" s="133" t="s">
        <v>1761</v>
      </c>
      <c r="AU2315" s="133" t="s">
        <v>7077</v>
      </c>
      <c r="AV2315" s="133" t="s">
        <v>9601</v>
      </c>
      <c r="AW2315" s="133" t="s">
        <v>9630</v>
      </c>
    </row>
    <row r="2316" spans="1:49" x14ac:dyDescent="0.25">
      <c r="A2316" s="80" t="s">
        <v>1779</v>
      </c>
      <c r="B2316" s="80" t="s">
        <v>1817</v>
      </c>
      <c r="C2316" s="80" t="s">
        <v>10829</v>
      </c>
      <c r="D2316" s="80" t="s">
        <v>10830</v>
      </c>
      <c r="E2316" s="80" t="s">
        <v>1818</v>
      </c>
      <c r="F2316" s="80" t="s">
        <v>10831</v>
      </c>
      <c r="G2316" s="80" t="s">
        <v>9677</v>
      </c>
      <c r="H2316" s="80" t="s">
        <v>9921</v>
      </c>
      <c r="I2316" s="80" t="s">
        <v>1817</v>
      </c>
      <c r="K2316" s="80" t="s">
        <v>12946</v>
      </c>
      <c r="L2316" s="80" t="s">
        <v>1507</v>
      </c>
      <c r="M2316" s="80" t="s">
        <v>13876</v>
      </c>
      <c r="N2316" s="80" t="s">
        <v>3486</v>
      </c>
      <c r="O2316" s="80" t="s">
        <v>3523</v>
      </c>
      <c r="P2316" s="80" t="s">
        <v>5290</v>
      </c>
      <c r="Q2316" s="80" t="s">
        <v>1817</v>
      </c>
      <c r="R2316" s="80" t="s">
        <v>6956</v>
      </c>
      <c r="S2316" s="80" t="s">
        <v>1760</v>
      </c>
      <c r="T2316" s="80" t="s">
        <v>1757</v>
      </c>
      <c r="U2316" s="110">
        <v>6.5</v>
      </c>
      <c r="V2316" s="110">
        <v>39</v>
      </c>
      <c r="W2316" s="91">
        <v>1.63</v>
      </c>
      <c r="X2316" s="91">
        <v>19.559999999999999</v>
      </c>
      <c r="Y2316" s="110" t="s">
        <v>7087</v>
      </c>
      <c r="Z2316" s="110" t="s">
        <v>1</v>
      </c>
      <c r="AB2316" s="133" t="s">
        <v>8666</v>
      </c>
      <c r="AC2316" s="133" t="s">
        <v>8666</v>
      </c>
      <c r="AD2316" s="133" t="s">
        <v>1759</v>
      </c>
      <c r="AE2316" s="79">
        <v>12</v>
      </c>
      <c r="AF2316" s="79" t="s">
        <v>11145</v>
      </c>
      <c r="AG2316" s="134">
        <v>0.75</v>
      </c>
      <c r="AH2316" s="134">
        <v>8.875</v>
      </c>
      <c r="AI2316" s="134">
        <v>8.875</v>
      </c>
      <c r="AJ2316" s="134">
        <v>0.22500000000000001</v>
      </c>
      <c r="AK2316" s="134">
        <v>9.6999999999999993</v>
      </c>
      <c r="AL2316" s="134">
        <v>8.1999999999999993</v>
      </c>
      <c r="AM2316" s="134">
        <v>9.65</v>
      </c>
      <c r="AN2316" s="134">
        <v>3.14</v>
      </c>
      <c r="AO2316" s="134">
        <v>0.44400000000000001</v>
      </c>
      <c r="AP2316" s="134">
        <v>0.5</v>
      </c>
      <c r="AQ2316" s="134">
        <v>8.75</v>
      </c>
      <c r="AR2316" s="134">
        <v>8.75</v>
      </c>
      <c r="AS2316" s="134">
        <v>0.03</v>
      </c>
      <c r="AT2316" s="133" t="s">
        <v>1763</v>
      </c>
      <c r="AU2316" s="133" t="s">
        <v>7065</v>
      </c>
      <c r="AV2316" s="133" t="s">
        <v>9603</v>
      </c>
      <c r="AW2316" s="133" t="s">
        <v>9630</v>
      </c>
    </row>
    <row r="2317" spans="1:49" x14ac:dyDescent="0.25">
      <c r="A2317" s="80" t="s">
        <v>1779</v>
      </c>
      <c r="B2317" s="80" t="s">
        <v>1817</v>
      </c>
      <c r="C2317" s="80" t="s">
        <v>10826</v>
      </c>
      <c r="D2317" s="80" t="s">
        <v>10827</v>
      </c>
      <c r="E2317" s="80" t="s">
        <v>1818</v>
      </c>
      <c r="F2317" s="80" t="s">
        <v>10828</v>
      </c>
      <c r="G2317" s="80" t="s">
        <v>9668</v>
      </c>
      <c r="H2317" s="80" t="s">
        <v>9732</v>
      </c>
      <c r="I2317" s="80" t="s">
        <v>1817</v>
      </c>
      <c r="K2317" s="80" t="s">
        <v>12946</v>
      </c>
      <c r="L2317" s="80" t="s">
        <v>1605</v>
      </c>
      <c r="M2317" s="80" t="s">
        <v>13877</v>
      </c>
      <c r="N2317" s="80" t="s">
        <v>3486</v>
      </c>
      <c r="O2317" s="80" t="s">
        <v>3547</v>
      </c>
      <c r="P2317" s="80" t="s">
        <v>5319</v>
      </c>
      <c r="Q2317" s="80" t="s">
        <v>1817</v>
      </c>
      <c r="R2317" s="80" t="s">
        <v>6985</v>
      </c>
      <c r="S2317" s="80" t="s">
        <v>1765</v>
      </c>
      <c r="T2317" s="80" t="s">
        <v>1757</v>
      </c>
      <c r="U2317" s="110">
        <v>6.5</v>
      </c>
      <c r="V2317" s="110">
        <v>39</v>
      </c>
      <c r="W2317" s="91">
        <v>1.63</v>
      </c>
      <c r="X2317" s="91">
        <v>19.559999999999999</v>
      </c>
      <c r="Y2317" s="110" t="s">
        <v>7087</v>
      </c>
      <c r="Z2317" s="110" t="s">
        <v>1</v>
      </c>
      <c r="AB2317" s="133" t="s">
        <v>8695</v>
      </c>
      <c r="AC2317" s="133" t="s">
        <v>8695</v>
      </c>
      <c r="AD2317" s="133" t="s">
        <v>1759</v>
      </c>
      <c r="AE2317" s="79">
        <v>12</v>
      </c>
      <c r="AF2317" s="79" t="s">
        <v>11113</v>
      </c>
      <c r="AG2317" s="134">
        <v>0.625</v>
      </c>
      <c r="AH2317" s="134">
        <v>6.5</v>
      </c>
      <c r="AI2317" s="134">
        <v>6.5</v>
      </c>
      <c r="AJ2317" s="134">
        <v>0.13900000000000001</v>
      </c>
      <c r="AK2317" s="134">
        <v>10.845000000000001</v>
      </c>
      <c r="AL2317" s="134">
        <v>6.8449999999999998</v>
      </c>
      <c r="AM2317" s="134">
        <v>6.8150000000000004</v>
      </c>
      <c r="AN2317" s="134">
        <v>1.9610000000000001</v>
      </c>
      <c r="AO2317" s="134">
        <v>0.29299999999999998</v>
      </c>
      <c r="AP2317" s="134">
        <v>5.5E-2</v>
      </c>
      <c r="AQ2317" s="134">
        <v>12.875</v>
      </c>
      <c r="AR2317" s="134">
        <v>12.75</v>
      </c>
      <c r="AS2317" s="134">
        <v>8.9999999999999993E-3</v>
      </c>
      <c r="AT2317" s="133" t="s">
        <v>1761</v>
      </c>
      <c r="AU2317" s="133" t="s">
        <v>7077</v>
      </c>
      <c r="AV2317" s="133" t="s">
        <v>9601</v>
      </c>
      <c r="AW2317" s="133" t="s">
        <v>9630</v>
      </c>
    </row>
    <row r="2318" spans="1:49" x14ac:dyDescent="0.25">
      <c r="A2318" s="80" t="s">
        <v>1779</v>
      </c>
      <c r="B2318" s="80" t="s">
        <v>1817</v>
      </c>
      <c r="C2318" s="80" t="s">
        <v>10826</v>
      </c>
      <c r="D2318" s="80" t="s">
        <v>10827</v>
      </c>
      <c r="E2318" s="80" t="s">
        <v>1818</v>
      </c>
      <c r="F2318" s="80" t="s">
        <v>10828</v>
      </c>
      <c r="G2318" s="80" t="s">
        <v>9668</v>
      </c>
      <c r="H2318" s="80" t="s">
        <v>9732</v>
      </c>
      <c r="I2318" s="80" t="s">
        <v>1817</v>
      </c>
      <c r="K2318" s="80" t="s">
        <v>12946</v>
      </c>
      <c r="L2318" s="80" t="s">
        <v>1493</v>
      </c>
      <c r="M2318" s="80" t="s">
        <v>13878</v>
      </c>
      <c r="N2318" s="80" t="s">
        <v>3487</v>
      </c>
      <c r="O2318" s="80" t="s">
        <v>3547</v>
      </c>
      <c r="P2318" s="80" t="s">
        <v>5320</v>
      </c>
      <c r="Q2318" s="80" t="s">
        <v>1817</v>
      </c>
      <c r="R2318" s="80" t="s">
        <v>6986</v>
      </c>
      <c r="S2318" s="80" t="s">
        <v>1765</v>
      </c>
      <c r="T2318" s="80" t="s">
        <v>1757</v>
      </c>
      <c r="U2318" s="110">
        <v>6.5</v>
      </c>
      <c r="V2318" s="110">
        <v>39</v>
      </c>
      <c r="W2318" s="91">
        <v>1.63</v>
      </c>
      <c r="X2318" s="91">
        <v>19.559999999999999</v>
      </c>
      <c r="Y2318" s="110" t="s">
        <v>7087</v>
      </c>
      <c r="Z2318" s="110" t="s">
        <v>1</v>
      </c>
      <c r="AB2318" s="133" t="s">
        <v>8696</v>
      </c>
      <c r="AC2318" s="133" t="s">
        <v>8696</v>
      </c>
      <c r="AD2318" s="133" t="s">
        <v>1759</v>
      </c>
      <c r="AE2318" s="79">
        <v>12</v>
      </c>
      <c r="AF2318" s="79" t="s">
        <v>11113</v>
      </c>
      <c r="AG2318" s="134">
        <v>0.625</v>
      </c>
      <c r="AH2318" s="134">
        <v>6.5</v>
      </c>
      <c r="AI2318" s="134">
        <v>6.5</v>
      </c>
      <c r="AJ2318" s="134">
        <v>0.13900000000000001</v>
      </c>
      <c r="AK2318" s="134">
        <v>10.845000000000001</v>
      </c>
      <c r="AL2318" s="134">
        <v>6.8449999999999998</v>
      </c>
      <c r="AM2318" s="134">
        <v>6.8150000000000004</v>
      </c>
      <c r="AN2318" s="134">
        <v>1.9610000000000001</v>
      </c>
      <c r="AO2318" s="134">
        <v>0.29299999999999998</v>
      </c>
      <c r="AP2318" s="134">
        <v>5.5E-2</v>
      </c>
      <c r="AQ2318" s="134">
        <v>12.875</v>
      </c>
      <c r="AR2318" s="134">
        <v>12.75</v>
      </c>
      <c r="AS2318" s="134">
        <v>8.9999999999999993E-3</v>
      </c>
      <c r="AT2318" s="133" t="s">
        <v>1761</v>
      </c>
      <c r="AU2318" s="133" t="s">
        <v>7077</v>
      </c>
      <c r="AV2318" s="133" t="s">
        <v>9601</v>
      </c>
      <c r="AW2318" s="133" t="s">
        <v>9630</v>
      </c>
    </row>
    <row r="2319" spans="1:49" x14ac:dyDescent="0.25">
      <c r="A2319" s="80" t="s">
        <v>1779</v>
      </c>
      <c r="B2319" s="80" t="s">
        <v>1817</v>
      </c>
      <c r="C2319" s="80" t="s">
        <v>10829</v>
      </c>
      <c r="D2319" s="80" t="s">
        <v>10830</v>
      </c>
      <c r="E2319" s="80" t="s">
        <v>1818</v>
      </c>
      <c r="F2319" s="80" t="s">
        <v>10831</v>
      </c>
      <c r="G2319" s="80" t="s">
        <v>9677</v>
      </c>
      <c r="H2319" s="80" t="s">
        <v>9921</v>
      </c>
      <c r="I2319" s="80" t="s">
        <v>1817</v>
      </c>
      <c r="K2319" s="80" t="s">
        <v>12946</v>
      </c>
      <c r="L2319" s="80" t="s">
        <v>1568</v>
      </c>
      <c r="M2319" s="80" t="s">
        <v>13879</v>
      </c>
      <c r="N2319" s="80" t="s">
        <v>3487</v>
      </c>
      <c r="O2319" s="80" t="s">
        <v>3523</v>
      </c>
      <c r="P2319" s="80" t="s">
        <v>5292</v>
      </c>
      <c r="Q2319" s="80" t="s">
        <v>1817</v>
      </c>
      <c r="R2319" s="80" t="s">
        <v>6958</v>
      </c>
      <c r="S2319" s="80" t="s">
        <v>1760</v>
      </c>
      <c r="T2319" s="80" t="s">
        <v>1757</v>
      </c>
      <c r="U2319" s="110">
        <v>6.5</v>
      </c>
      <c r="V2319" s="110">
        <v>39</v>
      </c>
      <c r="W2319" s="91">
        <v>1.63</v>
      </c>
      <c r="X2319" s="91">
        <v>19.559999999999999</v>
      </c>
      <c r="Y2319" s="110" t="s">
        <v>7087</v>
      </c>
      <c r="Z2319" s="110" t="s">
        <v>1</v>
      </c>
      <c r="AB2319" s="133" t="s">
        <v>8668</v>
      </c>
      <c r="AC2319" s="133" t="s">
        <v>8668</v>
      </c>
      <c r="AD2319" s="133" t="s">
        <v>1759</v>
      </c>
      <c r="AE2319" s="79">
        <v>12</v>
      </c>
      <c r="AF2319" s="79" t="s">
        <v>11145</v>
      </c>
      <c r="AG2319" s="134">
        <v>0.75</v>
      </c>
      <c r="AH2319" s="134">
        <v>8.875</v>
      </c>
      <c r="AI2319" s="134">
        <v>8.875</v>
      </c>
      <c r="AJ2319" s="134">
        <v>0.22500000000000001</v>
      </c>
      <c r="AK2319" s="134">
        <v>9.6999999999999993</v>
      </c>
      <c r="AL2319" s="134">
        <v>8.1999999999999993</v>
      </c>
      <c r="AM2319" s="134">
        <v>9.65</v>
      </c>
      <c r="AN2319" s="134">
        <v>3.14</v>
      </c>
      <c r="AO2319" s="134">
        <v>0.44400000000000001</v>
      </c>
      <c r="AP2319" s="134">
        <v>0.5</v>
      </c>
      <c r="AQ2319" s="134">
        <v>8.75</v>
      </c>
      <c r="AR2319" s="134">
        <v>8.75</v>
      </c>
      <c r="AS2319" s="134">
        <v>0.03</v>
      </c>
      <c r="AT2319" s="133" t="s">
        <v>1763</v>
      </c>
      <c r="AU2319" s="133" t="s">
        <v>7065</v>
      </c>
      <c r="AV2319" s="133" t="s">
        <v>9603</v>
      </c>
      <c r="AW2319" s="133" t="s">
        <v>9630</v>
      </c>
    </row>
    <row r="2320" spans="1:49" x14ac:dyDescent="0.25">
      <c r="A2320" s="80" t="s">
        <v>1779</v>
      </c>
      <c r="B2320" s="80" t="s">
        <v>1817</v>
      </c>
      <c r="C2320" s="80" t="s">
        <v>10826</v>
      </c>
      <c r="D2320" s="80" t="s">
        <v>10827</v>
      </c>
      <c r="E2320" s="80" t="s">
        <v>1818</v>
      </c>
      <c r="F2320" s="80" t="s">
        <v>10828</v>
      </c>
      <c r="G2320" s="80" t="s">
        <v>9668</v>
      </c>
      <c r="H2320" s="80" t="s">
        <v>9732</v>
      </c>
      <c r="I2320" s="80" t="s">
        <v>1817</v>
      </c>
      <c r="K2320" s="80" t="s">
        <v>12946</v>
      </c>
      <c r="L2320" s="80" t="s">
        <v>1494</v>
      </c>
      <c r="M2320" s="80" t="s">
        <v>13880</v>
      </c>
      <c r="N2320" s="80" t="s">
        <v>3488</v>
      </c>
      <c r="O2320" s="80" t="s">
        <v>3547</v>
      </c>
      <c r="P2320" s="80" t="s">
        <v>5321</v>
      </c>
      <c r="Q2320" s="80" t="s">
        <v>1817</v>
      </c>
      <c r="R2320" s="80" t="s">
        <v>6987</v>
      </c>
      <c r="S2320" s="80" t="s">
        <v>1765</v>
      </c>
      <c r="T2320" s="80" t="s">
        <v>1757</v>
      </c>
      <c r="U2320" s="110">
        <v>6.5</v>
      </c>
      <c r="V2320" s="110">
        <v>39</v>
      </c>
      <c r="W2320" s="91">
        <v>1.63</v>
      </c>
      <c r="X2320" s="91">
        <v>19.559999999999999</v>
      </c>
      <c r="Y2320" s="110" t="s">
        <v>7087</v>
      </c>
      <c r="Z2320" s="110" t="s">
        <v>1</v>
      </c>
      <c r="AB2320" s="133" t="s">
        <v>8697</v>
      </c>
      <c r="AC2320" s="133" t="s">
        <v>8697</v>
      </c>
      <c r="AD2320" s="133" t="s">
        <v>1759</v>
      </c>
      <c r="AE2320" s="79">
        <v>12</v>
      </c>
      <c r="AF2320" s="79" t="s">
        <v>11113</v>
      </c>
      <c r="AG2320" s="134">
        <v>0.625</v>
      </c>
      <c r="AH2320" s="134">
        <v>6.5</v>
      </c>
      <c r="AI2320" s="134">
        <v>6.5</v>
      </c>
      <c r="AJ2320" s="134">
        <v>0.13900000000000001</v>
      </c>
      <c r="AK2320" s="134">
        <v>10.845000000000001</v>
      </c>
      <c r="AL2320" s="134">
        <v>6.8449999999999998</v>
      </c>
      <c r="AM2320" s="134">
        <v>6.8150000000000004</v>
      </c>
      <c r="AN2320" s="134">
        <v>1.9610000000000001</v>
      </c>
      <c r="AO2320" s="134">
        <v>0.29299999999999998</v>
      </c>
      <c r="AP2320" s="134">
        <v>5.5E-2</v>
      </c>
      <c r="AQ2320" s="134">
        <v>12.875</v>
      </c>
      <c r="AR2320" s="134">
        <v>12.75</v>
      </c>
      <c r="AS2320" s="134">
        <v>8.9999999999999993E-3</v>
      </c>
      <c r="AT2320" s="133" t="s">
        <v>1761</v>
      </c>
      <c r="AU2320" s="133" t="s">
        <v>7077</v>
      </c>
      <c r="AV2320" s="133" t="s">
        <v>9601</v>
      </c>
      <c r="AW2320" s="133" t="s">
        <v>9630</v>
      </c>
    </row>
    <row r="2321" spans="1:49" x14ac:dyDescent="0.25">
      <c r="A2321" s="80" t="s">
        <v>1779</v>
      </c>
      <c r="B2321" s="80" t="s">
        <v>1817</v>
      </c>
      <c r="C2321" s="80" t="s">
        <v>10826</v>
      </c>
      <c r="D2321" s="80" t="s">
        <v>10827</v>
      </c>
      <c r="E2321" s="80" t="s">
        <v>1818</v>
      </c>
      <c r="F2321" s="80" t="s">
        <v>10828</v>
      </c>
      <c r="G2321" s="80" t="s">
        <v>9668</v>
      </c>
      <c r="H2321" s="80" t="s">
        <v>9732</v>
      </c>
      <c r="I2321" s="80" t="s">
        <v>1817</v>
      </c>
      <c r="K2321" s="80" t="s">
        <v>12946</v>
      </c>
      <c r="L2321" s="80" t="s">
        <v>1496</v>
      </c>
      <c r="M2321" s="80" t="s">
        <v>3333</v>
      </c>
      <c r="N2321" s="80" t="s">
        <v>3489</v>
      </c>
      <c r="O2321" s="80" t="s">
        <v>3547</v>
      </c>
      <c r="P2321" s="80" t="s">
        <v>5322</v>
      </c>
      <c r="Q2321" s="80" t="s">
        <v>1817</v>
      </c>
      <c r="R2321" s="80" t="s">
        <v>6988</v>
      </c>
      <c r="S2321" s="80" t="s">
        <v>1765</v>
      </c>
      <c r="T2321" s="80" t="s">
        <v>1757</v>
      </c>
      <c r="U2321" s="110">
        <v>6.5</v>
      </c>
      <c r="V2321" s="110">
        <v>39</v>
      </c>
      <c r="W2321" s="91">
        <v>1.63</v>
      </c>
      <c r="X2321" s="91">
        <v>19.559999999999999</v>
      </c>
      <c r="Y2321" s="110" t="s">
        <v>7087</v>
      </c>
      <c r="Z2321" s="110" t="s">
        <v>1</v>
      </c>
      <c r="AB2321" s="133" t="s">
        <v>8698</v>
      </c>
      <c r="AC2321" s="133" t="s">
        <v>8698</v>
      </c>
      <c r="AD2321" s="133" t="s">
        <v>1759</v>
      </c>
      <c r="AE2321" s="79">
        <v>12</v>
      </c>
      <c r="AF2321" s="79" t="s">
        <v>11113</v>
      </c>
      <c r="AG2321" s="134">
        <v>0.625</v>
      </c>
      <c r="AH2321" s="134">
        <v>6.5</v>
      </c>
      <c r="AI2321" s="134">
        <v>6.5</v>
      </c>
      <c r="AJ2321" s="134">
        <v>0.13900000000000001</v>
      </c>
      <c r="AK2321" s="134">
        <v>10.845000000000001</v>
      </c>
      <c r="AL2321" s="134">
        <v>6.8449999999999998</v>
      </c>
      <c r="AM2321" s="134">
        <v>6.8150000000000004</v>
      </c>
      <c r="AN2321" s="134">
        <v>1.9610000000000001</v>
      </c>
      <c r="AO2321" s="134">
        <v>0.29299999999999998</v>
      </c>
      <c r="AP2321" s="134">
        <v>5.5E-2</v>
      </c>
      <c r="AQ2321" s="134">
        <v>12.875</v>
      </c>
      <c r="AR2321" s="134">
        <v>12.75</v>
      </c>
      <c r="AS2321" s="134">
        <v>8.9999999999999993E-3</v>
      </c>
      <c r="AT2321" s="133" t="s">
        <v>1761</v>
      </c>
      <c r="AU2321" s="133" t="s">
        <v>7077</v>
      </c>
      <c r="AV2321" s="133" t="s">
        <v>9601</v>
      </c>
      <c r="AW2321" s="133" t="s">
        <v>9630</v>
      </c>
    </row>
    <row r="2322" spans="1:49" x14ac:dyDescent="0.25">
      <c r="A2322" s="80" t="s">
        <v>1779</v>
      </c>
      <c r="B2322" s="80" t="s">
        <v>1817</v>
      </c>
      <c r="C2322" s="80" t="s">
        <v>10829</v>
      </c>
      <c r="D2322" s="80" t="s">
        <v>10830</v>
      </c>
      <c r="E2322" s="80" t="s">
        <v>1818</v>
      </c>
      <c r="F2322" s="80" t="s">
        <v>10831</v>
      </c>
      <c r="G2322" s="80" t="s">
        <v>9677</v>
      </c>
      <c r="H2322" s="80" t="s">
        <v>9921</v>
      </c>
      <c r="I2322" s="80" t="s">
        <v>1817</v>
      </c>
      <c r="K2322" s="80" t="s">
        <v>12946</v>
      </c>
      <c r="L2322" s="80" t="s">
        <v>1433</v>
      </c>
      <c r="M2322" s="80" t="s">
        <v>13881</v>
      </c>
      <c r="N2322" s="80" t="s">
        <v>3488</v>
      </c>
      <c r="O2322" s="80" t="s">
        <v>3523</v>
      </c>
      <c r="P2322" s="80" t="s">
        <v>5294</v>
      </c>
      <c r="Q2322" s="80" t="s">
        <v>1817</v>
      </c>
      <c r="R2322" s="80" t="s">
        <v>6960</v>
      </c>
      <c r="S2322" s="80" t="s">
        <v>1760</v>
      </c>
      <c r="T2322" s="80" t="s">
        <v>1757</v>
      </c>
      <c r="U2322" s="110">
        <v>6.5</v>
      </c>
      <c r="V2322" s="110">
        <v>39</v>
      </c>
      <c r="W2322" s="91">
        <v>1.63</v>
      </c>
      <c r="X2322" s="91">
        <v>19.559999999999999</v>
      </c>
      <c r="Y2322" s="110" t="s">
        <v>7087</v>
      </c>
      <c r="Z2322" s="110" t="s">
        <v>1</v>
      </c>
      <c r="AB2322" s="133" t="s">
        <v>8670</v>
      </c>
      <c r="AC2322" s="133" t="s">
        <v>8670</v>
      </c>
      <c r="AD2322" s="133" t="s">
        <v>1759</v>
      </c>
      <c r="AE2322" s="79">
        <v>12</v>
      </c>
      <c r="AF2322" s="79" t="s">
        <v>11145</v>
      </c>
      <c r="AG2322" s="134">
        <v>0.75</v>
      </c>
      <c r="AH2322" s="134">
        <v>8.875</v>
      </c>
      <c r="AI2322" s="134">
        <v>8.875</v>
      </c>
      <c r="AJ2322" s="134">
        <v>0.22500000000000001</v>
      </c>
      <c r="AK2322" s="134">
        <v>9.6999999999999993</v>
      </c>
      <c r="AL2322" s="134">
        <v>8.1999999999999993</v>
      </c>
      <c r="AM2322" s="134">
        <v>9.65</v>
      </c>
      <c r="AN2322" s="134">
        <v>3.14</v>
      </c>
      <c r="AO2322" s="134">
        <v>0.44400000000000001</v>
      </c>
      <c r="AP2322" s="134">
        <v>0.5</v>
      </c>
      <c r="AQ2322" s="134">
        <v>8.75</v>
      </c>
      <c r="AR2322" s="134">
        <v>8.75</v>
      </c>
      <c r="AS2322" s="134">
        <v>0.03</v>
      </c>
      <c r="AT2322" s="133" t="s">
        <v>1763</v>
      </c>
      <c r="AU2322" s="133" t="s">
        <v>7065</v>
      </c>
      <c r="AV2322" s="133" t="s">
        <v>9603</v>
      </c>
      <c r="AW2322" s="133" t="s">
        <v>9630</v>
      </c>
    </row>
    <row r="2323" spans="1:49" x14ac:dyDescent="0.25">
      <c r="A2323" s="80" t="s">
        <v>1779</v>
      </c>
      <c r="B2323" s="80" t="s">
        <v>1817</v>
      </c>
      <c r="C2323" s="80" t="s">
        <v>10826</v>
      </c>
      <c r="D2323" s="80" t="s">
        <v>10827</v>
      </c>
      <c r="E2323" s="80" t="s">
        <v>1818</v>
      </c>
      <c r="F2323" s="80" t="s">
        <v>10828</v>
      </c>
      <c r="G2323" s="80" t="s">
        <v>9668</v>
      </c>
      <c r="H2323" s="80" t="s">
        <v>9732</v>
      </c>
      <c r="I2323" s="80" t="s">
        <v>1817</v>
      </c>
      <c r="K2323" s="80" t="s">
        <v>12946</v>
      </c>
      <c r="L2323" s="80" t="s">
        <v>1497</v>
      </c>
      <c r="M2323" s="80" t="s">
        <v>13882</v>
      </c>
      <c r="N2323" s="80" t="s">
        <v>3490</v>
      </c>
      <c r="O2323" s="80" t="s">
        <v>3547</v>
      </c>
      <c r="P2323" s="80" t="s">
        <v>5323</v>
      </c>
      <c r="Q2323" s="80" t="s">
        <v>1817</v>
      </c>
      <c r="R2323" s="80" t="s">
        <v>6989</v>
      </c>
      <c r="S2323" s="80" t="s">
        <v>1765</v>
      </c>
      <c r="T2323" s="80" t="s">
        <v>1757</v>
      </c>
      <c r="U2323" s="110">
        <v>6.5</v>
      </c>
      <c r="V2323" s="110">
        <v>39</v>
      </c>
      <c r="W2323" s="91">
        <v>1.63</v>
      </c>
      <c r="X2323" s="91">
        <v>19.559999999999999</v>
      </c>
      <c r="Y2323" s="110" t="s">
        <v>7087</v>
      </c>
      <c r="Z2323" s="110" t="s">
        <v>1</v>
      </c>
      <c r="AB2323" s="133" t="s">
        <v>8699</v>
      </c>
      <c r="AC2323" s="133" t="s">
        <v>8699</v>
      </c>
      <c r="AD2323" s="133" t="s">
        <v>1759</v>
      </c>
      <c r="AE2323" s="79">
        <v>12</v>
      </c>
      <c r="AF2323" s="79" t="s">
        <v>11113</v>
      </c>
      <c r="AG2323" s="134">
        <v>0.625</v>
      </c>
      <c r="AH2323" s="134">
        <v>6.5</v>
      </c>
      <c r="AI2323" s="134">
        <v>6.5</v>
      </c>
      <c r="AJ2323" s="134">
        <v>0.13900000000000001</v>
      </c>
      <c r="AK2323" s="134">
        <v>10.845000000000001</v>
      </c>
      <c r="AL2323" s="134">
        <v>6.8449999999999998</v>
      </c>
      <c r="AM2323" s="134">
        <v>6.8150000000000004</v>
      </c>
      <c r="AN2323" s="134">
        <v>1.9610000000000001</v>
      </c>
      <c r="AO2323" s="134">
        <v>0.29299999999999998</v>
      </c>
      <c r="AP2323" s="134">
        <v>5.5E-2</v>
      </c>
      <c r="AQ2323" s="134">
        <v>12.875</v>
      </c>
      <c r="AR2323" s="134">
        <v>12.75</v>
      </c>
      <c r="AS2323" s="134">
        <v>8.9999999999999993E-3</v>
      </c>
      <c r="AT2323" s="133" t="s">
        <v>1761</v>
      </c>
      <c r="AU2323" s="133" t="s">
        <v>7077</v>
      </c>
      <c r="AV2323" s="133" t="s">
        <v>9601</v>
      </c>
      <c r="AW2323" s="133" t="s">
        <v>9630</v>
      </c>
    </row>
    <row r="2324" spans="1:49" x14ac:dyDescent="0.25">
      <c r="A2324" s="80" t="s">
        <v>1779</v>
      </c>
      <c r="B2324" s="80" t="s">
        <v>1817</v>
      </c>
      <c r="C2324" s="80" t="s">
        <v>10829</v>
      </c>
      <c r="D2324" s="80" t="s">
        <v>10830</v>
      </c>
      <c r="E2324" s="80" t="s">
        <v>1818</v>
      </c>
      <c r="F2324" s="80" t="s">
        <v>10831</v>
      </c>
      <c r="G2324" s="80" t="s">
        <v>9677</v>
      </c>
      <c r="H2324" s="80" t="s">
        <v>9921</v>
      </c>
      <c r="I2324" s="80" t="s">
        <v>1817</v>
      </c>
      <c r="K2324" s="80" t="s">
        <v>12946</v>
      </c>
      <c r="L2324" s="80" t="s">
        <v>1509</v>
      </c>
      <c r="M2324" s="80" t="s">
        <v>13883</v>
      </c>
      <c r="N2324" s="80" t="s">
        <v>3489</v>
      </c>
      <c r="O2324" s="80" t="s">
        <v>3523</v>
      </c>
      <c r="P2324" s="80" t="s">
        <v>5298</v>
      </c>
      <c r="Q2324" s="80" t="s">
        <v>1817</v>
      </c>
      <c r="R2324" s="80" t="s">
        <v>6964</v>
      </c>
      <c r="S2324" s="80" t="s">
        <v>1760</v>
      </c>
      <c r="T2324" s="80" t="s">
        <v>1757</v>
      </c>
      <c r="U2324" s="110">
        <v>6.5</v>
      </c>
      <c r="V2324" s="110">
        <v>39</v>
      </c>
      <c r="W2324" s="91">
        <v>1.63</v>
      </c>
      <c r="X2324" s="91">
        <v>19.559999999999999</v>
      </c>
      <c r="Y2324" s="110" t="s">
        <v>7087</v>
      </c>
      <c r="Z2324" s="110" t="s">
        <v>1</v>
      </c>
      <c r="AB2324" s="133" t="s">
        <v>8674</v>
      </c>
      <c r="AC2324" s="133" t="s">
        <v>8674</v>
      </c>
      <c r="AD2324" s="133" t="s">
        <v>1759</v>
      </c>
      <c r="AE2324" s="79">
        <v>12</v>
      </c>
      <c r="AF2324" s="79" t="s">
        <v>11145</v>
      </c>
      <c r="AG2324" s="134">
        <v>0.75</v>
      </c>
      <c r="AH2324" s="134">
        <v>8.875</v>
      </c>
      <c r="AI2324" s="134">
        <v>8.875</v>
      </c>
      <c r="AJ2324" s="134">
        <v>0.22500000000000001</v>
      </c>
      <c r="AK2324" s="134">
        <v>9.6999999999999993</v>
      </c>
      <c r="AL2324" s="134">
        <v>8.1999999999999993</v>
      </c>
      <c r="AM2324" s="134">
        <v>9.65</v>
      </c>
      <c r="AN2324" s="134">
        <v>3.14</v>
      </c>
      <c r="AO2324" s="134">
        <v>0.44400000000000001</v>
      </c>
      <c r="AP2324" s="134">
        <v>0.5</v>
      </c>
      <c r="AQ2324" s="134">
        <v>8.75</v>
      </c>
      <c r="AR2324" s="134">
        <v>8.75</v>
      </c>
      <c r="AS2324" s="134">
        <v>0.03</v>
      </c>
      <c r="AT2324" s="133" t="s">
        <v>1763</v>
      </c>
      <c r="AU2324" s="133" t="s">
        <v>7065</v>
      </c>
      <c r="AV2324" s="133" t="s">
        <v>9603</v>
      </c>
      <c r="AW2324" s="133" t="s">
        <v>9630</v>
      </c>
    </row>
    <row r="2325" spans="1:49" x14ac:dyDescent="0.25">
      <c r="A2325" s="80" t="s">
        <v>1779</v>
      </c>
      <c r="B2325" s="80" t="s">
        <v>1817</v>
      </c>
      <c r="C2325" s="80" t="s">
        <v>10832</v>
      </c>
      <c r="D2325" s="80" t="s">
        <v>10833</v>
      </c>
      <c r="E2325" s="80" t="s">
        <v>1818</v>
      </c>
      <c r="F2325" s="80" t="s">
        <v>10834</v>
      </c>
      <c r="G2325" s="80" t="s">
        <v>9744</v>
      </c>
      <c r="H2325" s="80" t="s">
        <v>9732</v>
      </c>
      <c r="I2325" s="80" t="s">
        <v>1817</v>
      </c>
      <c r="K2325" s="80" t="s">
        <v>12946</v>
      </c>
      <c r="L2325" s="80" t="s">
        <v>1434</v>
      </c>
      <c r="M2325" s="80" t="s">
        <v>3326</v>
      </c>
      <c r="N2325" s="80" t="s">
        <v>3494</v>
      </c>
      <c r="O2325" s="80" t="s">
        <v>3537</v>
      </c>
      <c r="P2325" s="80" t="s">
        <v>5300</v>
      </c>
      <c r="Q2325" s="80" t="s">
        <v>1817</v>
      </c>
      <c r="R2325" s="80" t="s">
        <v>6966</v>
      </c>
      <c r="S2325" s="80" t="s">
        <v>1765</v>
      </c>
      <c r="T2325" s="80" t="s">
        <v>1757</v>
      </c>
      <c r="U2325" s="110">
        <v>5.4</v>
      </c>
      <c r="V2325" s="110">
        <v>32.4</v>
      </c>
      <c r="W2325" s="91">
        <v>1.35</v>
      </c>
      <c r="X2325" s="91">
        <v>16.2</v>
      </c>
      <c r="Y2325" s="110" t="s">
        <v>7087</v>
      </c>
      <c r="Z2325" s="110" t="s">
        <v>1</v>
      </c>
      <c r="AB2325" s="133" t="s">
        <v>8676</v>
      </c>
      <c r="AC2325" s="133" t="s">
        <v>8676</v>
      </c>
      <c r="AD2325" s="133" t="s">
        <v>1759</v>
      </c>
      <c r="AE2325" s="79">
        <v>12</v>
      </c>
      <c r="AF2325" s="79" t="s">
        <v>11127</v>
      </c>
      <c r="AG2325" s="134">
        <v>0.625</v>
      </c>
      <c r="AH2325" s="134">
        <v>5</v>
      </c>
      <c r="AI2325" s="134">
        <v>5</v>
      </c>
      <c r="AJ2325" s="134">
        <v>0.09</v>
      </c>
      <c r="AK2325" s="134">
        <v>10.125</v>
      </c>
      <c r="AL2325" s="134">
        <v>5.375</v>
      </c>
      <c r="AM2325" s="134">
        <v>5.5</v>
      </c>
      <c r="AN2325" s="134">
        <v>1.25</v>
      </c>
      <c r="AO2325" s="134">
        <v>0.17299999999999999</v>
      </c>
      <c r="AP2325" s="134">
        <v>5.5E-2</v>
      </c>
      <c r="AQ2325" s="134">
        <v>10</v>
      </c>
      <c r="AR2325" s="134">
        <v>10</v>
      </c>
      <c r="AS2325" s="134">
        <v>6.0000000000000001E-3</v>
      </c>
      <c r="AT2325" s="133" t="s">
        <v>1768</v>
      </c>
      <c r="AU2325" s="133" t="s">
        <v>1760</v>
      </c>
      <c r="AV2325" s="133" t="s">
        <v>9601</v>
      </c>
      <c r="AW2325" s="133" t="s">
        <v>9630</v>
      </c>
    </row>
    <row r="2326" spans="1:49" x14ac:dyDescent="0.25">
      <c r="A2326" s="80" t="s">
        <v>1779</v>
      </c>
      <c r="B2326" s="80" t="s">
        <v>1817</v>
      </c>
      <c r="C2326" s="80" t="s">
        <v>10826</v>
      </c>
      <c r="D2326" s="80" t="s">
        <v>10827</v>
      </c>
      <c r="E2326" s="80" t="s">
        <v>1818</v>
      </c>
      <c r="F2326" s="80" t="s">
        <v>10828</v>
      </c>
      <c r="G2326" s="80" t="s">
        <v>9668</v>
      </c>
      <c r="H2326" s="80" t="s">
        <v>9732</v>
      </c>
      <c r="I2326" s="80" t="s">
        <v>1817</v>
      </c>
      <c r="K2326" s="80" t="s">
        <v>12946</v>
      </c>
      <c r="L2326" s="80" t="s">
        <v>1576</v>
      </c>
      <c r="M2326" s="80" t="s">
        <v>13884</v>
      </c>
      <c r="N2326" s="80" t="s">
        <v>3492</v>
      </c>
      <c r="O2326" s="80" t="s">
        <v>3547</v>
      </c>
      <c r="P2326" s="80" t="s">
        <v>5324</v>
      </c>
      <c r="Q2326" s="80" t="s">
        <v>1817</v>
      </c>
      <c r="R2326" s="80" t="s">
        <v>6990</v>
      </c>
      <c r="S2326" s="80" t="s">
        <v>1765</v>
      </c>
      <c r="T2326" s="80" t="s">
        <v>1757</v>
      </c>
      <c r="U2326" s="110">
        <v>6.5</v>
      </c>
      <c r="V2326" s="110">
        <v>39</v>
      </c>
      <c r="W2326" s="91">
        <v>1.63</v>
      </c>
      <c r="X2326" s="91">
        <v>19.559999999999999</v>
      </c>
      <c r="Y2326" s="110" t="s">
        <v>7087</v>
      </c>
      <c r="Z2326" s="110" t="s">
        <v>1</v>
      </c>
      <c r="AB2326" s="133" t="s">
        <v>8700</v>
      </c>
      <c r="AC2326" s="133" t="s">
        <v>8700</v>
      </c>
      <c r="AD2326" s="133" t="s">
        <v>1759</v>
      </c>
      <c r="AE2326" s="79">
        <v>12</v>
      </c>
      <c r="AF2326" s="79" t="s">
        <v>11113</v>
      </c>
      <c r="AG2326" s="134">
        <v>0.625</v>
      </c>
      <c r="AH2326" s="134">
        <v>6.5</v>
      </c>
      <c r="AI2326" s="134">
        <v>6.5</v>
      </c>
      <c r="AJ2326" s="134">
        <v>0.13900000000000001</v>
      </c>
      <c r="AK2326" s="134">
        <v>10.845000000000001</v>
      </c>
      <c r="AL2326" s="134">
        <v>6.8449999999999998</v>
      </c>
      <c r="AM2326" s="134">
        <v>6.8150000000000004</v>
      </c>
      <c r="AN2326" s="134">
        <v>1.9610000000000001</v>
      </c>
      <c r="AO2326" s="134">
        <v>0.29299999999999998</v>
      </c>
      <c r="AP2326" s="134">
        <v>5.5E-2</v>
      </c>
      <c r="AQ2326" s="134">
        <v>12.875</v>
      </c>
      <c r="AR2326" s="134">
        <v>12.75</v>
      </c>
      <c r="AS2326" s="134">
        <v>8.9999999999999993E-3</v>
      </c>
      <c r="AT2326" s="133" t="s">
        <v>1761</v>
      </c>
      <c r="AU2326" s="133" t="s">
        <v>7077</v>
      </c>
      <c r="AV2326" s="133" t="s">
        <v>9601</v>
      </c>
      <c r="AW2326" s="133" t="s">
        <v>9630</v>
      </c>
    </row>
    <row r="2327" spans="1:49" x14ac:dyDescent="0.25">
      <c r="A2327" s="80" t="s">
        <v>1779</v>
      </c>
      <c r="B2327" s="80" t="s">
        <v>1817</v>
      </c>
      <c r="C2327" s="80" t="s">
        <v>10829</v>
      </c>
      <c r="D2327" s="80" t="s">
        <v>10830</v>
      </c>
      <c r="E2327" s="80" t="s">
        <v>1818</v>
      </c>
      <c r="F2327" s="80" t="s">
        <v>10831</v>
      </c>
      <c r="G2327" s="80" t="s">
        <v>9677</v>
      </c>
      <c r="H2327" s="80" t="s">
        <v>9921</v>
      </c>
      <c r="I2327" s="80" t="s">
        <v>1817</v>
      </c>
      <c r="K2327" s="80" t="s">
        <v>12946</v>
      </c>
      <c r="L2327" s="80" t="s">
        <v>1513</v>
      </c>
      <c r="M2327" s="80" t="s">
        <v>13885</v>
      </c>
      <c r="N2327" s="80" t="s">
        <v>3490</v>
      </c>
      <c r="O2327" s="80" t="s">
        <v>3523</v>
      </c>
      <c r="P2327" s="80" t="s">
        <v>5301</v>
      </c>
      <c r="Q2327" s="80" t="s">
        <v>1817</v>
      </c>
      <c r="R2327" s="80" t="s">
        <v>6967</v>
      </c>
      <c r="S2327" s="80" t="s">
        <v>1760</v>
      </c>
      <c r="T2327" s="80" t="s">
        <v>1757</v>
      </c>
      <c r="U2327" s="110">
        <v>6.5</v>
      </c>
      <c r="V2327" s="110">
        <v>39</v>
      </c>
      <c r="W2327" s="91">
        <v>1.63</v>
      </c>
      <c r="X2327" s="91">
        <v>19.559999999999999</v>
      </c>
      <c r="Y2327" s="110" t="s">
        <v>7087</v>
      </c>
      <c r="Z2327" s="110" t="s">
        <v>1</v>
      </c>
      <c r="AB2327" s="133" t="s">
        <v>8677</v>
      </c>
      <c r="AC2327" s="133" t="s">
        <v>8677</v>
      </c>
      <c r="AD2327" s="133" t="s">
        <v>1759</v>
      </c>
      <c r="AE2327" s="79">
        <v>12</v>
      </c>
      <c r="AF2327" s="79" t="s">
        <v>11145</v>
      </c>
      <c r="AG2327" s="134">
        <v>0.75</v>
      </c>
      <c r="AH2327" s="134">
        <v>8.875</v>
      </c>
      <c r="AI2327" s="134">
        <v>8.875</v>
      </c>
      <c r="AJ2327" s="134">
        <v>0.22500000000000001</v>
      </c>
      <c r="AK2327" s="134">
        <v>9.6999999999999993</v>
      </c>
      <c r="AL2327" s="134">
        <v>8.1999999999999993</v>
      </c>
      <c r="AM2327" s="134">
        <v>9.65</v>
      </c>
      <c r="AN2327" s="134">
        <v>3.14</v>
      </c>
      <c r="AO2327" s="134">
        <v>0.44400000000000001</v>
      </c>
      <c r="AP2327" s="134">
        <v>0.5</v>
      </c>
      <c r="AQ2327" s="134">
        <v>8.75</v>
      </c>
      <c r="AR2327" s="134">
        <v>8.75</v>
      </c>
      <c r="AS2327" s="134">
        <v>0.03</v>
      </c>
      <c r="AT2327" s="133" t="s">
        <v>1763</v>
      </c>
      <c r="AU2327" s="133" t="s">
        <v>7065</v>
      </c>
      <c r="AV2327" s="133" t="s">
        <v>9603</v>
      </c>
      <c r="AW2327" s="133" t="s">
        <v>9630</v>
      </c>
    </row>
    <row r="2328" spans="1:49" x14ac:dyDescent="0.25">
      <c r="A2328" s="80" t="s">
        <v>1779</v>
      </c>
      <c r="B2328" s="80" t="s">
        <v>1817</v>
      </c>
      <c r="C2328" s="80" t="s">
        <v>10829</v>
      </c>
      <c r="D2328" s="80" t="s">
        <v>10830</v>
      </c>
      <c r="E2328" s="80" t="s">
        <v>1818</v>
      </c>
      <c r="F2328" s="80" t="s">
        <v>10831</v>
      </c>
      <c r="G2328" s="80" t="s">
        <v>9677</v>
      </c>
      <c r="H2328" s="80" t="s">
        <v>9921</v>
      </c>
      <c r="I2328" s="80" t="s">
        <v>1817</v>
      </c>
      <c r="K2328" s="80" t="s">
        <v>12946</v>
      </c>
      <c r="L2328" s="80" t="s">
        <v>1435</v>
      </c>
      <c r="M2328" s="80" t="s">
        <v>13886</v>
      </c>
      <c r="N2328" s="80" t="s">
        <v>3491</v>
      </c>
      <c r="O2328" s="80" t="s">
        <v>3523</v>
      </c>
      <c r="P2328" s="80" t="s">
        <v>5304</v>
      </c>
      <c r="Q2328" s="80" t="s">
        <v>1817</v>
      </c>
      <c r="R2328" s="80" t="s">
        <v>6970</v>
      </c>
      <c r="S2328" s="80" t="s">
        <v>1760</v>
      </c>
      <c r="T2328" s="80" t="s">
        <v>1757</v>
      </c>
      <c r="U2328" s="110">
        <v>6.5</v>
      </c>
      <c r="V2328" s="110">
        <v>39</v>
      </c>
      <c r="W2328" s="91">
        <v>1.63</v>
      </c>
      <c r="X2328" s="91">
        <v>19.559999999999999</v>
      </c>
      <c r="Y2328" s="110" t="s">
        <v>7087</v>
      </c>
      <c r="Z2328" s="110" t="s">
        <v>1</v>
      </c>
      <c r="AB2328" s="133" t="s">
        <v>8680</v>
      </c>
      <c r="AC2328" s="133" t="s">
        <v>8680</v>
      </c>
      <c r="AD2328" s="133" t="s">
        <v>1759</v>
      </c>
      <c r="AE2328" s="79">
        <v>12</v>
      </c>
      <c r="AF2328" s="79" t="s">
        <v>11145</v>
      </c>
      <c r="AG2328" s="134">
        <v>0.75</v>
      </c>
      <c r="AH2328" s="134">
        <v>8.875</v>
      </c>
      <c r="AI2328" s="134">
        <v>8.875</v>
      </c>
      <c r="AJ2328" s="134">
        <v>0.22500000000000001</v>
      </c>
      <c r="AK2328" s="134">
        <v>9.6999999999999993</v>
      </c>
      <c r="AL2328" s="134">
        <v>8.1999999999999993</v>
      </c>
      <c r="AM2328" s="134">
        <v>9.65</v>
      </c>
      <c r="AN2328" s="134">
        <v>3.14</v>
      </c>
      <c r="AO2328" s="134">
        <v>0.44400000000000001</v>
      </c>
      <c r="AP2328" s="134">
        <v>0.5</v>
      </c>
      <c r="AQ2328" s="134">
        <v>8.75</v>
      </c>
      <c r="AR2328" s="134">
        <v>8.75</v>
      </c>
      <c r="AS2328" s="134">
        <v>0.03</v>
      </c>
      <c r="AT2328" s="133" t="s">
        <v>1763</v>
      </c>
      <c r="AU2328" s="133" t="s">
        <v>7065</v>
      </c>
      <c r="AV2328" s="133" t="s">
        <v>9603</v>
      </c>
      <c r="AW2328" s="133" t="s">
        <v>9630</v>
      </c>
    </row>
    <row r="2329" spans="1:49" x14ac:dyDescent="0.25">
      <c r="A2329" s="80" t="s">
        <v>1779</v>
      </c>
      <c r="B2329" s="80" t="s">
        <v>1817</v>
      </c>
      <c r="C2329" s="80" t="s">
        <v>10832</v>
      </c>
      <c r="D2329" s="80" t="s">
        <v>10833</v>
      </c>
      <c r="E2329" s="80" t="s">
        <v>1818</v>
      </c>
      <c r="F2329" s="80" t="s">
        <v>10834</v>
      </c>
      <c r="G2329" s="80" t="s">
        <v>9744</v>
      </c>
      <c r="H2329" s="80" t="s">
        <v>9732</v>
      </c>
      <c r="I2329" s="80" t="s">
        <v>1817</v>
      </c>
      <c r="K2329" s="80" t="s">
        <v>12946</v>
      </c>
      <c r="L2329" s="80" t="s">
        <v>1569</v>
      </c>
      <c r="M2329" s="80" t="s">
        <v>3329</v>
      </c>
      <c r="N2329" s="80" t="s">
        <v>3496</v>
      </c>
      <c r="O2329" s="80" t="s">
        <v>3537</v>
      </c>
      <c r="P2329" s="80" t="s">
        <v>5305</v>
      </c>
      <c r="Q2329" s="80" t="s">
        <v>1817</v>
      </c>
      <c r="R2329" s="80" t="s">
        <v>6971</v>
      </c>
      <c r="S2329" s="80" t="s">
        <v>1765</v>
      </c>
      <c r="T2329" s="80" t="s">
        <v>1757</v>
      </c>
      <c r="U2329" s="110">
        <v>5.4</v>
      </c>
      <c r="V2329" s="110">
        <v>32.4</v>
      </c>
      <c r="W2329" s="91">
        <v>1.35</v>
      </c>
      <c r="X2329" s="91">
        <v>16.2</v>
      </c>
      <c r="Y2329" s="110" t="s">
        <v>7087</v>
      </c>
      <c r="Z2329" s="110" t="s">
        <v>1</v>
      </c>
      <c r="AB2329" s="133" t="s">
        <v>8681</v>
      </c>
      <c r="AC2329" s="133" t="s">
        <v>8681</v>
      </c>
      <c r="AD2329" s="133" t="s">
        <v>1759</v>
      </c>
      <c r="AE2329" s="79">
        <v>12</v>
      </c>
      <c r="AF2329" s="79" t="s">
        <v>11127</v>
      </c>
      <c r="AG2329" s="134">
        <v>0.625</v>
      </c>
      <c r="AH2329" s="134">
        <v>5</v>
      </c>
      <c r="AI2329" s="134">
        <v>5</v>
      </c>
      <c r="AJ2329" s="134">
        <v>0.09</v>
      </c>
      <c r="AK2329" s="134">
        <v>10.125</v>
      </c>
      <c r="AL2329" s="134">
        <v>5.375</v>
      </c>
      <c r="AM2329" s="134">
        <v>5.5</v>
      </c>
      <c r="AN2329" s="134">
        <v>1.25</v>
      </c>
      <c r="AO2329" s="134">
        <v>0.17299999999999999</v>
      </c>
      <c r="AP2329" s="134">
        <v>5.5E-2</v>
      </c>
      <c r="AQ2329" s="134">
        <v>10</v>
      </c>
      <c r="AR2329" s="134">
        <v>10</v>
      </c>
      <c r="AS2329" s="134">
        <v>6.0000000000000001E-3</v>
      </c>
      <c r="AT2329" s="133" t="s">
        <v>1768</v>
      </c>
      <c r="AU2329" s="133" t="s">
        <v>1760</v>
      </c>
      <c r="AV2329" s="133" t="s">
        <v>9601</v>
      </c>
      <c r="AW2329" s="133" t="s">
        <v>9630</v>
      </c>
    </row>
    <row r="2330" spans="1:49" x14ac:dyDescent="0.25">
      <c r="A2330" s="80" t="s">
        <v>1779</v>
      </c>
      <c r="B2330" s="80" t="s">
        <v>1817</v>
      </c>
      <c r="C2330" s="80" t="s">
        <v>10826</v>
      </c>
      <c r="D2330" s="80" t="s">
        <v>10827</v>
      </c>
      <c r="E2330" s="80" t="s">
        <v>1818</v>
      </c>
      <c r="F2330" s="80" t="s">
        <v>10828</v>
      </c>
      <c r="G2330" s="80" t="s">
        <v>9668</v>
      </c>
      <c r="H2330" s="80" t="s">
        <v>9732</v>
      </c>
      <c r="I2330" s="80" t="s">
        <v>1817</v>
      </c>
      <c r="K2330" s="80" t="s">
        <v>12946</v>
      </c>
      <c r="L2330" s="80" t="s">
        <v>1490</v>
      </c>
      <c r="M2330" s="80" t="s">
        <v>3344</v>
      </c>
      <c r="N2330" s="80" t="s">
        <v>3511</v>
      </c>
      <c r="O2330" s="80" t="s">
        <v>3547</v>
      </c>
      <c r="P2330" s="80" t="s">
        <v>5334</v>
      </c>
      <c r="Q2330" s="80" t="s">
        <v>1817</v>
      </c>
      <c r="R2330" s="80" t="s">
        <v>7006</v>
      </c>
      <c r="S2330" s="80" t="s">
        <v>1765</v>
      </c>
      <c r="T2330" s="80" t="s">
        <v>1757</v>
      </c>
      <c r="U2330" s="110">
        <v>6.5</v>
      </c>
      <c r="V2330" s="110">
        <v>39</v>
      </c>
      <c r="W2330" s="91">
        <v>1.63</v>
      </c>
      <c r="X2330" s="91">
        <v>19.559999999999999</v>
      </c>
      <c r="Y2330" s="110" t="s">
        <v>7087</v>
      </c>
      <c r="Z2330" s="110" t="s">
        <v>1</v>
      </c>
      <c r="AB2330" s="133" t="s">
        <v>8716</v>
      </c>
      <c r="AC2330" s="133" t="s">
        <v>8716</v>
      </c>
      <c r="AD2330" s="133" t="s">
        <v>1759</v>
      </c>
      <c r="AE2330" s="79">
        <v>12</v>
      </c>
      <c r="AF2330" s="79" t="s">
        <v>11113</v>
      </c>
      <c r="AG2330" s="134">
        <v>0.625</v>
      </c>
      <c r="AH2330" s="134">
        <v>6.5</v>
      </c>
      <c r="AI2330" s="134">
        <v>6.5</v>
      </c>
      <c r="AJ2330" s="134">
        <v>0.13900000000000001</v>
      </c>
      <c r="AK2330" s="134">
        <v>10.845000000000001</v>
      </c>
      <c r="AL2330" s="134">
        <v>6.8449999999999998</v>
      </c>
      <c r="AM2330" s="134">
        <v>6.8150000000000004</v>
      </c>
      <c r="AN2330" s="134">
        <v>1.9610000000000001</v>
      </c>
      <c r="AO2330" s="134">
        <v>0.29299999999999998</v>
      </c>
      <c r="AP2330" s="134">
        <v>5.5E-2</v>
      </c>
      <c r="AQ2330" s="134">
        <v>12.875</v>
      </c>
      <c r="AR2330" s="134">
        <v>12.75</v>
      </c>
      <c r="AS2330" s="134">
        <v>8.9999999999999993E-3</v>
      </c>
      <c r="AT2330" s="133" t="s">
        <v>1761</v>
      </c>
      <c r="AU2330" s="133" t="s">
        <v>7077</v>
      </c>
      <c r="AV2330" s="133" t="s">
        <v>9601</v>
      </c>
      <c r="AW2330" s="133" t="s">
        <v>9630</v>
      </c>
    </row>
    <row r="2331" spans="1:49" x14ac:dyDescent="0.25">
      <c r="A2331" s="80" t="s">
        <v>1779</v>
      </c>
      <c r="B2331" s="80" t="s">
        <v>1817</v>
      </c>
      <c r="C2331" s="80" t="s">
        <v>10815</v>
      </c>
      <c r="D2331" s="80" t="s">
        <v>10816</v>
      </c>
      <c r="E2331" s="80" t="s">
        <v>1818</v>
      </c>
      <c r="F2331" s="80" t="s">
        <v>10817</v>
      </c>
      <c r="G2331" s="80" t="s">
        <v>9729</v>
      </c>
      <c r="H2331" s="80" t="s">
        <v>10818</v>
      </c>
      <c r="I2331" s="80" t="s">
        <v>1817</v>
      </c>
      <c r="K2331" s="80" t="s">
        <v>12946</v>
      </c>
      <c r="L2331" s="80" t="s">
        <v>1458</v>
      </c>
      <c r="M2331" s="80" t="s">
        <v>13887</v>
      </c>
      <c r="N2331" s="80" t="s">
        <v>3511</v>
      </c>
      <c r="O2331" s="80" t="s">
        <v>4014</v>
      </c>
      <c r="P2331" s="80" t="s">
        <v>5335</v>
      </c>
      <c r="Q2331" s="80" t="s">
        <v>1817</v>
      </c>
      <c r="R2331" s="80" t="s">
        <v>7007</v>
      </c>
      <c r="S2331" s="80" t="s">
        <v>1760</v>
      </c>
      <c r="T2331" s="80" t="s">
        <v>1757</v>
      </c>
      <c r="U2331" s="110">
        <v>8.8000000000000007</v>
      </c>
      <c r="V2331" s="110">
        <v>52.8</v>
      </c>
      <c r="W2331" s="91">
        <v>3.3</v>
      </c>
      <c r="X2331" s="91">
        <v>39.6</v>
      </c>
      <c r="Y2331" s="110" t="s">
        <v>7087</v>
      </c>
      <c r="Z2331" s="110" t="s">
        <v>1</v>
      </c>
      <c r="AB2331" s="133" t="s">
        <v>8717</v>
      </c>
      <c r="AC2331" s="133" t="s">
        <v>8717</v>
      </c>
      <c r="AD2331" s="133" t="s">
        <v>1759</v>
      </c>
      <c r="AE2331" s="79">
        <v>12</v>
      </c>
      <c r="AF2331" s="79" t="s">
        <v>11150</v>
      </c>
      <c r="AG2331" s="134">
        <v>3.625</v>
      </c>
      <c r="AH2331" s="134">
        <v>3.625</v>
      </c>
      <c r="AI2331" s="134">
        <v>7.5</v>
      </c>
      <c r="AJ2331" s="134">
        <v>0.24399999999999999</v>
      </c>
      <c r="AK2331" s="134">
        <v>15.574999999999999</v>
      </c>
      <c r="AL2331" s="134">
        <v>11.7</v>
      </c>
      <c r="AM2331" s="134">
        <v>8.5250000000000004</v>
      </c>
      <c r="AN2331" s="134">
        <v>3.8279999999999998</v>
      </c>
      <c r="AO2331" s="134">
        <v>0.89900000000000002</v>
      </c>
      <c r="AP2331" s="134">
        <v>3.5</v>
      </c>
      <c r="AQ2331" s="134">
        <v>3.5</v>
      </c>
      <c r="AR2331" s="134">
        <v>5</v>
      </c>
      <c r="AS2331" s="134">
        <v>2.5000000000000001E-2</v>
      </c>
      <c r="AT2331" s="133" t="s">
        <v>1767</v>
      </c>
      <c r="AU2331" s="133" t="s">
        <v>7065</v>
      </c>
      <c r="AV2331" s="133" t="s">
        <v>9598</v>
      </c>
      <c r="AW2331" s="133" t="s">
        <v>9633</v>
      </c>
    </row>
    <row r="2332" spans="1:49" x14ac:dyDescent="0.25">
      <c r="A2332" s="80" t="s">
        <v>1779</v>
      </c>
      <c r="B2332" s="80" t="s">
        <v>1817</v>
      </c>
      <c r="C2332" s="80" t="s">
        <v>10811</v>
      </c>
      <c r="D2332" s="80" t="s">
        <v>10812</v>
      </c>
      <c r="E2332" s="80" t="s">
        <v>1818</v>
      </c>
      <c r="F2332" s="80" t="s">
        <v>10813</v>
      </c>
      <c r="G2332" s="80" t="s">
        <v>9700</v>
      </c>
      <c r="H2332" s="80" t="s">
        <v>10814</v>
      </c>
      <c r="I2332" s="80" t="s">
        <v>1817</v>
      </c>
      <c r="K2332" s="80" t="s">
        <v>12946</v>
      </c>
      <c r="L2332" s="80" t="s">
        <v>1548</v>
      </c>
      <c r="M2332" s="80" t="s">
        <v>13888</v>
      </c>
      <c r="N2332" s="80" t="s">
        <v>3511</v>
      </c>
      <c r="O2332" s="80" t="s">
        <v>3834</v>
      </c>
      <c r="P2332" s="80" t="s">
        <v>5336</v>
      </c>
      <c r="Q2332" s="80" t="s">
        <v>1817</v>
      </c>
      <c r="R2332" s="80" t="s">
        <v>7008</v>
      </c>
      <c r="S2332" s="80" t="s">
        <v>1759</v>
      </c>
      <c r="T2332" s="80" t="s">
        <v>1757</v>
      </c>
      <c r="U2332" s="110">
        <v>10.3</v>
      </c>
      <c r="V2332" s="110">
        <v>61.8</v>
      </c>
      <c r="W2332" s="91">
        <v>2.83</v>
      </c>
      <c r="X2332" s="91">
        <v>33.96</v>
      </c>
      <c r="Y2332" s="110" t="s">
        <v>7087</v>
      </c>
      <c r="Z2332" s="110" t="s">
        <v>1</v>
      </c>
      <c r="AB2332" s="133" t="s">
        <v>8718</v>
      </c>
      <c r="AC2332" s="133" t="s">
        <v>8718</v>
      </c>
      <c r="AD2332" s="133" t="s">
        <v>1759</v>
      </c>
      <c r="AE2332" s="79">
        <v>12</v>
      </c>
      <c r="AF2332" s="79" t="s">
        <v>11337</v>
      </c>
      <c r="AG2332" s="134">
        <v>0.5</v>
      </c>
      <c r="AH2332" s="134">
        <v>7.5</v>
      </c>
      <c r="AI2332" s="134">
        <v>14.5</v>
      </c>
      <c r="AJ2332" s="134">
        <v>0.28799999999999998</v>
      </c>
      <c r="AK2332" s="134">
        <v>14.824999999999999</v>
      </c>
      <c r="AL2332" s="134">
        <v>8.4499999999999993</v>
      </c>
      <c r="AM2332" s="134">
        <v>5.15</v>
      </c>
      <c r="AN2332" s="134">
        <v>3.8959999999999999</v>
      </c>
      <c r="AO2332" s="134">
        <v>0.373</v>
      </c>
      <c r="AP2332" s="134">
        <v>0</v>
      </c>
      <c r="AQ2332" s="134">
        <v>102</v>
      </c>
      <c r="AR2332" s="134">
        <v>54</v>
      </c>
      <c r="AS2332" s="134">
        <v>0.28199999999999997</v>
      </c>
      <c r="AT2332" s="133" t="s">
        <v>7066</v>
      </c>
      <c r="AU2332" s="133" t="s">
        <v>7075</v>
      </c>
      <c r="AV2332" s="133" t="s">
        <v>9602</v>
      </c>
      <c r="AW2332" s="133" t="s">
        <v>9630</v>
      </c>
    </row>
    <row r="2333" spans="1:49" x14ac:dyDescent="0.25">
      <c r="A2333" s="80" t="s">
        <v>1779</v>
      </c>
      <c r="B2333" s="80" t="s">
        <v>1817</v>
      </c>
      <c r="C2333" s="80" t="s">
        <v>10832</v>
      </c>
      <c r="D2333" s="80" t="s">
        <v>10833</v>
      </c>
      <c r="E2333" s="80" t="s">
        <v>1818</v>
      </c>
      <c r="F2333" s="80" t="s">
        <v>10834</v>
      </c>
      <c r="G2333" s="80" t="s">
        <v>9744</v>
      </c>
      <c r="H2333" s="80" t="s">
        <v>9732</v>
      </c>
      <c r="I2333" s="80" t="s">
        <v>1817</v>
      </c>
      <c r="K2333" s="80" t="s">
        <v>12946</v>
      </c>
      <c r="L2333" s="80" t="s">
        <v>1570</v>
      </c>
      <c r="M2333" s="80" t="s">
        <v>3330</v>
      </c>
      <c r="N2333" s="80" t="s">
        <v>3498</v>
      </c>
      <c r="O2333" s="80" t="s">
        <v>3537</v>
      </c>
      <c r="P2333" s="80" t="s">
        <v>5306</v>
      </c>
      <c r="Q2333" s="80" t="s">
        <v>1817</v>
      </c>
      <c r="R2333" s="80" t="s">
        <v>6972</v>
      </c>
      <c r="S2333" s="80" t="s">
        <v>1765</v>
      </c>
      <c r="T2333" s="80" t="s">
        <v>1757</v>
      </c>
      <c r="U2333" s="110">
        <v>5.4</v>
      </c>
      <c r="V2333" s="110">
        <v>32.4</v>
      </c>
      <c r="W2333" s="91">
        <v>1.35</v>
      </c>
      <c r="X2333" s="91">
        <v>16.2</v>
      </c>
      <c r="Y2333" s="110" t="s">
        <v>7087</v>
      </c>
      <c r="Z2333" s="110" t="s">
        <v>1</v>
      </c>
      <c r="AB2333" s="133" t="s">
        <v>8682</v>
      </c>
      <c r="AC2333" s="133" t="s">
        <v>8682</v>
      </c>
      <c r="AD2333" s="133" t="s">
        <v>1759</v>
      </c>
      <c r="AE2333" s="79">
        <v>12</v>
      </c>
      <c r="AF2333" s="79" t="s">
        <v>11127</v>
      </c>
      <c r="AG2333" s="134">
        <v>0.625</v>
      </c>
      <c r="AH2333" s="134">
        <v>5</v>
      </c>
      <c r="AI2333" s="134">
        <v>5</v>
      </c>
      <c r="AJ2333" s="134">
        <v>0.09</v>
      </c>
      <c r="AK2333" s="134">
        <v>10.125</v>
      </c>
      <c r="AL2333" s="134">
        <v>5.375</v>
      </c>
      <c r="AM2333" s="134">
        <v>5.5</v>
      </c>
      <c r="AN2333" s="134">
        <v>1.25</v>
      </c>
      <c r="AO2333" s="134">
        <v>0.17299999999999999</v>
      </c>
      <c r="AP2333" s="134">
        <v>5.5E-2</v>
      </c>
      <c r="AQ2333" s="134">
        <v>10</v>
      </c>
      <c r="AR2333" s="134">
        <v>10</v>
      </c>
      <c r="AS2333" s="134">
        <v>6.0000000000000001E-3</v>
      </c>
      <c r="AT2333" s="133" t="s">
        <v>1768</v>
      </c>
      <c r="AU2333" s="133" t="s">
        <v>1760</v>
      </c>
      <c r="AV2333" s="133" t="s">
        <v>9601</v>
      </c>
      <c r="AW2333" s="133" t="s">
        <v>9630</v>
      </c>
    </row>
    <row r="2334" spans="1:49" x14ac:dyDescent="0.25">
      <c r="A2334" s="80" t="s">
        <v>1779</v>
      </c>
      <c r="B2334" s="80" t="s">
        <v>1817</v>
      </c>
      <c r="C2334" s="80" t="s">
        <v>10829</v>
      </c>
      <c r="D2334" s="80" t="s">
        <v>10830</v>
      </c>
      <c r="E2334" s="80" t="s">
        <v>1818</v>
      </c>
      <c r="F2334" s="80" t="s">
        <v>10831</v>
      </c>
      <c r="G2334" s="80" t="s">
        <v>9677</v>
      </c>
      <c r="H2334" s="80" t="s">
        <v>9921</v>
      </c>
      <c r="I2334" s="80" t="s">
        <v>1817</v>
      </c>
      <c r="K2334" s="80" t="s">
        <v>12946</v>
      </c>
      <c r="L2334" s="80" t="s">
        <v>1500</v>
      </c>
      <c r="M2334" s="80" t="s">
        <v>3345</v>
      </c>
      <c r="N2334" s="80" t="s">
        <v>3511</v>
      </c>
      <c r="O2334" s="80" t="s">
        <v>3523</v>
      </c>
      <c r="P2334" s="80" t="s">
        <v>5337</v>
      </c>
      <c r="Q2334" s="80" t="s">
        <v>1817</v>
      </c>
      <c r="R2334" s="80" t="s">
        <v>7009</v>
      </c>
      <c r="S2334" s="80" t="s">
        <v>1760</v>
      </c>
      <c r="T2334" s="80" t="s">
        <v>1757</v>
      </c>
      <c r="U2334" s="110">
        <v>6.5</v>
      </c>
      <c r="V2334" s="110">
        <v>39</v>
      </c>
      <c r="W2334" s="91">
        <v>1.63</v>
      </c>
      <c r="X2334" s="91">
        <v>19.559999999999999</v>
      </c>
      <c r="Y2334" s="110" t="s">
        <v>7087</v>
      </c>
      <c r="Z2334" s="110" t="s">
        <v>1</v>
      </c>
      <c r="AB2334" s="133" t="s">
        <v>8719</v>
      </c>
      <c r="AC2334" s="133" t="s">
        <v>8719</v>
      </c>
      <c r="AD2334" s="133" t="s">
        <v>1759</v>
      </c>
      <c r="AE2334" s="79">
        <v>12</v>
      </c>
      <c r="AF2334" s="79" t="s">
        <v>11145</v>
      </c>
      <c r="AG2334" s="134">
        <v>0.75</v>
      </c>
      <c r="AH2334" s="134">
        <v>8.875</v>
      </c>
      <c r="AI2334" s="134">
        <v>8.875</v>
      </c>
      <c r="AJ2334" s="134">
        <v>0.22500000000000001</v>
      </c>
      <c r="AK2334" s="134">
        <v>9.2200000000000006</v>
      </c>
      <c r="AL2334" s="134">
        <v>7.97</v>
      </c>
      <c r="AM2334" s="134">
        <v>9.44</v>
      </c>
      <c r="AN2334" s="134">
        <v>3.1</v>
      </c>
      <c r="AO2334" s="134">
        <v>0.40100000000000002</v>
      </c>
      <c r="AP2334" s="134">
        <v>0.5</v>
      </c>
      <c r="AQ2334" s="134">
        <v>8.75</v>
      </c>
      <c r="AR2334" s="134">
        <v>8.75</v>
      </c>
      <c r="AS2334" s="134">
        <v>0.03</v>
      </c>
      <c r="AT2334" s="133" t="s">
        <v>1761</v>
      </c>
      <c r="AU2334" s="133" t="s">
        <v>7065</v>
      </c>
      <c r="AV2334" s="133" t="s">
        <v>9603</v>
      </c>
      <c r="AW2334" s="133" t="s">
        <v>9630</v>
      </c>
    </row>
    <row r="2335" spans="1:49" x14ac:dyDescent="0.25">
      <c r="A2335" s="80" t="s">
        <v>1779</v>
      </c>
      <c r="B2335" s="80" t="s">
        <v>1817</v>
      </c>
      <c r="C2335" s="80" t="s">
        <v>10829</v>
      </c>
      <c r="D2335" s="80" t="s">
        <v>10830</v>
      </c>
      <c r="E2335" s="80" t="s">
        <v>1818</v>
      </c>
      <c r="F2335" s="80" t="s">
        <v>10831</v>
      </c>
      <c r="G2335" s="80" t="s">
        <v>9677</v>
      </c>
      <c r="H2335" s="80" t="s">
        <v>9921</v>
      </c>
      <c r="I2335" s="80" t="s">
        <v>1817</v>
      </c>
      <c r="K2335" s="80" t="s">
        <v>12946</v>
      </c>
      <c r="L2335" s="80" t="s">
        <v>1571</v>
      </c>
      <c r="M2335" s="80" t="s">
        <v>13889</v>
      </c>
      <c r="N2335" s="80" t="s">
        <v>3492</v>
      </c>
      <c r="O2335" s="80" t="s">
        <v>3523</v>
      </c>
      <c r="P2335" s="80" t="s">
        <v>5307</v>
      </c>
      <c r="Q2335" s="80" t="s">
        <v>1817</v>
      </c>
      <c r="R2335" s="80" t="s">
        <v>6973</v>
      </c>
      <c r="S2335" s="80" t="s">
        <v>1760</v>
      </c>
      <c r="T2335" s="80" t="s">
        <v>1757</v>
      </c>
      <c r="U2335" s="110">
        <v>6.5</v>
      </c>
      <c r="V2335" s="110">
        <v>39</v>
      </c>
      <c r="W2335" s="91">
        <v>1.63</v>
      </c>
      <c r="X2335" s="91">
        <v>19.559999999999999</v>
      </c>
      <c r="Y2335" s="110" t="s">
        <v>7087</v>
      </c>
      <c r="Z2335" s="110" t="s">
        <v>1</v>
      </c>
      <c r="AB2335" s="133" t="s">
        <v>8683</v>
      </c>
      <c r="AC2335" s="133" t="s">
        <v>8683</v>
      </c>
      <c r="AD2335" s="133" t="s">
        <v>1759</v>
      </c>
      <c r="AE2335" s="79">
        <v>12</v>
      </c>
      <c r="AF2335" s="79" t="s">
        <v>11145</v>
      </c>
      <c r="AG2335" s="134">
        <v>0.75</v>
      </c>
      <c r="AH2335" s="134">
        <v>8.875</v>
      </c>
      <c r="AI2335" s="134">
        <v>8.875</v>
      </c>
      <c r="AJ2335" s="134">
        <v>0.22500000000000001</v>
      </c>
      <c r="AK2335" s="134">
        <v>9.6999999999999993</v>
      </c>
      <c r="AL2335" s="134">
        <v>8.1999999999999993</v>
      </c>
      <c r="AM2335" s="134">
        <v>9.65</v>
      </c>
      <c r="AN2335" s="134">
        <v>3.14</v>
      </c>
      <c r="AO2335" s="134">
        <v>0.44400000000000001</v>
      </c>
      <c r="AP2335" s="134">
        <v>0.5</v>
      </c>
      <c r="AQ2335" s="134">
        <v>8.75</v>
      </c>
      <c r="AR2335" s="134">
        <v>8.75</v>
      </c>
      <c r="AS2335" s="134">
        <v>0.03</v>
      </c>
      <c r="AT2335" s="133" t="s">
        <v>1763</v>
      </c>
      <c r="AU2335" s="133" t="s">
        <v>7065</v>
      </c>
      <c r="AV2335" s="133" t="s">
        <v>9603</v>
      </c>
      <c r="AW2335" s="133" t="s">
        <v>9630</v>
      </c>
    </row>
    <row r="2336" spans="1:49" x14ac:dyDescent="0.25">
      <c r="A2336" s="80" t="s">
        <v>1779</v>
      </c>
      <c r="B2336" s="80" t="s">
        <v>1817</v>
      </c>
      <c r="C2336" s="80" t="s">
        <v>10832</v>
      </c>
      <c r="D2336" s="80" t="s">
        <v>10833</v>
      </c>
      <c r="E2336" s="80" t="s">
        <v>1818</v>
      </c>
      <c r="F2336" s="80" t="s">
        <v>10834</v>
      </c>
      <c r="G2336" s="80" t="s">
        <v>9744</v>
      </c>
      <c r="H2336" s="80" t="s">
        <v>9732</v>
      </c>
      <c r="I2336" s="80" t="s">
        <v>1817</v>
      </c>
      <c r="K2336" s="80" t="s">
        <v>12946</v>
      </c>
      <c r="L2336" s="80" t="s">
        <v>1530</v>
      </c>
      <c r="M2336" s="80" t="s">
        <v>13890</v>
      </c>
      <c r="N2336" s="80" t="s">
        <v>3499</v>
      </c>
      <c r="O2336" s="80" t="s">
        <v>3537</v>
      </c>
      <c r="P2336" s="80" t="s">
        <v>5309</v>
      </c>
      <c r="Q2336" s="80" t="s">
        <v>1817</v>
      </c>
      <c r="R2336" s="80" t="s">
        <v>6975</v>
      </c>
      <c r="S2336" s="80" t="s">
        <v>1765</v>
      </c>
      <c r="T2336" s="80" t="s">
        <v>1757</v>
      </c>
      <c r="U2336" s="110">
        <v>5.4</v>
      </c>
      <c r="V2336" s="110">
        <v>32.4</v>
      </c>
      <c r="W2336" s="91">
        <v>1.35</v>
      </c>
      <c r="X2336" s="91">
        <v>16.2</v>
      </c>
      <c r="Y2336" s="110" t="s">
        <v>7087</v>
      </c>
      <c r="Z2336" s="110" t="s">
        <v>1</v>
      </c>
      <c r="AB2336" s="133" t="s">
        <v>8685</v>
      </c>
      <c r="AC2336" s="133" t="s">
        <v>8685</v>
      </c>
      <c r="AD2336" s="133" t="s">
        <v>1759</v>
      </c>
      <c r="AE2336" s="79">
        <v>12</v>
      </c>
      <c r="AF2336" s="79" t="s">
        <v>11127</v>
      </c>
      <c r="AG2336" s="134">
        <v>0.625</v>
      </c>
      <c r="AH2336" s="134">
        <v>5</v>
      </c>
      <c r="AI2336" s="134">
        <v>5</v>
      </c>
      <c r="AJ2336" s="134">
        <v>0.09</v>
      </c>
      <c r="AK2336" s="134">
        <v>10.125</v>
      </c>
      <c r="AL2336" s="134">
        <v>5.375</v>
      </c>
      <c r="AM2336" s="134">
        <v>5.5</v>
      </c>
      <c r="AN2336" s="134">
        <v>1.25</v>
      </c>
      <c r="AO2336" s="134">
        <v>0.17299999999999999</v>
      </c>
      <c r="AP2336" s="134">
        <v>5.5E-2</v>
      </c>
      <c r="AQ2336" s="134">
        <v>10</v>
      </c>
      <c r="AR2336" s="134">
        <v>10</v>
      </c>
      <c r="AS2336" s="134">
        <v>6.0000000000000001E-3</v>
      </c>
      <c r="AT2336" s="133" t="s">
        <v>1768</v>
      </c>
      <c r="AU2336" s="133" t="s">
        <v>1760</v>
      </c>
      <c r="AV2336" s="133" t="s">
        <v>9601</v>
      </c>
      <c r="AW2336" s="133" t="s">
        <v>9630</v>
      </c>
    </row>
    <row r="2337" spans="1:49" x14ac:dyDescent="0.25">
      <c r="A2337" s="80" t="s">
        <v>1779</v>
      </c>
      <c r="B2337" s="80" t="s">
        <v>1817</v>
      </c>
      <c r="C2337" s="80" t="s">
        <v>10832</v>
      </c>
      <c r="D2337" s="80" t="s">
        <v>10833</v>
      </c>
      <c r="E2337" s="80" t="s">
        <v>1818</v>
      </c>
      <c r="F2337" s="80" t="s">
        <v>10834</v>
      </c>
      <c r="G2337" s="80" t="s">
        <v>9744</v>
      </c>
      <c r="H2337" s="80" t="s">
        <v>9732</v>
      </c>
      <c r="I2337" s="80" t="s">
        <v>1817</v>
      </c>
      <c r="K2337" s="80" t="s">
        <v>12946</v>
      </c>
      <c r="L2337" s="80" t="s">
        <v>1531</v>
      </c>
      <c r="M2337" s="80" t="s">
        <v>13891</v>
      </c>
      <c r="N2337" s="80" t="s">
        <v>3500</v>
      </c>
      <c r="O2337" s="80" t="s">
        <v>3537</v>
      </c>
      <c r="P2337" s="80" t="s">
        <v>5311</v>
      </c>
      <c r="Q2337" s="80" t="s">
        <v>1817</v>
      </c>
      <c r="R2337" s="80" t="s">
        <v>6977</v>
      </c>
      <c r="S2337" s="80" t="s">
        <v>1765</v>
      </c>
      <c r="T2337" s="80" t="s">
        <v>1757</v>
      </c>
      <c r="U2337" s="110">
        <v>5.4</v>
      </c>
      <c r="V2337" s="110">
        <v>32.4</v>
      </c>
      <c r="W2337" s="91">
        <v>1.35</v>
      </c>
      <c r="X2337" s="91">
        <v>16.2</v>
      </c>
      <c r="Y2337" s="110" t="s">
        <v>7087</v>
      </c>
      <c r="Z2337" s="110" t="s">
        <v>1</v>
      </c>
      <c r="AB2337" s="133" t="s">
        <v>8687</v>
      </c>
      <c r="AC2337" s="133" t="s">
        <v>8687</v>
      </c>
      <c r="AD2337" s="133" t="s">
        <v>1759</v>
      </c>
      <c r="AE2337" s="79">
        <v>12</v>
      </c>
      <c r="AF2337" s="79" t="s">
        <v>11127</v>
      </c>
      <c r="AG2337" s="134">
        <v>0.625</v>
      </c>
      <c r="AH2337" s="134">
        <v>5</v>
      </c>
      <c r="AI2337" s="134">
        <v>5</v>
      </c>
      <c r="AJ2337" s="134">
        <v>0.09</v>
      </c>
      <c r="AK2337" s="134">
        <v>10.125</v>
      </c>
      <c r="AL2337" s="134">
        <v>5.375</v>
      </c>
      <c r="AM2337" s="134">
        <v>5.5</v>
      </c>
      <c r="AN2337" s="134">
        <v>1.25</v>
      </c>
      <c r="AO2337" s="134">
        <v>0.17299999999999999</v>
      </c>
      <c r="AP2337" s="134">
        <v>5.5E-2</v>
      </c>
      <c r="AQ2337" s="134">
        <v>10</v>
      </c>
      <c r="AR2337" s="134">
        <v>10</v>
      </c>
      <c r="AS2337" s="134">
        <v>6.0000000000000001E-3</v>
      </c>
      <c r="AT2337" s="133" t="s">
        <v>1768</v>
      </c>
      <c r="AU2337" s="133" t="s">
        <v>1760</v>
      </c>
      <c r="AV2337" s="133" t="s">
        <v>9601</v>
      </c>
      <c r="AW2337" s="133" t="s">
        <v>9630</v>
      </c>
    </row>
    <row r="2338" spans="1:49" x14ac:dyDescent="0.25">
      <c r="A2338" s="80" t="s">
        <v>1779</v>
      </c>
      <c r="B2338" s="80" t="s">
        <v>1817</v>
      </c>
      <c r="C2338" s="80" t="s">
        <v>10815</v>
      </c>
      <c r="D2338" s="80" t="s">
        <v>10816</v>
      </c>
      <c r="E2338" s="80" t="s">
        <v>1818</v>
      </c>
      <c r="F2338" s="80" t="s">
        <v>10817</v>
      </c>
      <c r="G2338" s="80" t="s">
        <v>9729</v>
      </c>
      <c r="H2338" s="80" t="s">
        <v>10818</v>
      </c>
      <c r="I2338" s="80" t="s">
        <v>1817</v>
      </c>
      <c r="K2338" s="80" t="s">
        <v>12946</v>
      </c>
      <c r="L2338" s="80" t="s">
        <v>1482</v>
      </c>
      <c r="M2338" s="80" t="s">
        <v>3296</v>
      </c>
      <c r="N2338" s="80" t="s">
        <v>3490</v>
      </c>
      <c r="O2338" s="80" t="s">
        <v>4014</v>
      </c>
      <c r="P2338" s="80" t="s">
        <v>5242</v>
      </c>
      <c r="Q2338" s="80" t="s">
        <v>1817</v>
      </c>
      <c r="R2338" s="80" t="s">
        <v>6908</v>
      </c>
      <c r="S2338" s="80" t="s">
        <v>1760</v>
      </c>
      <c r="T2338" s="80" t="s">
        <v>1757</v>
      </c>
      <c r="U2338" s="110">
        <v>8.8000000000000007</v>
      </c>
      <c r="V2338" s="110">
        <v>52.8</v>
      </c>
      <c r="W2338" s="91">
        <v>3.3</v>
      </c>
      <c r="X2338" s="91">
        <v>39.6</v>
      </c>
      <c r="Y2338" s="110" t="s">
        <v>7087</v>
      </c>
      <c r="Z2338" s="110" t="s">
        <v>1</v>
      </c>
      <c r="AB2338" s="133" t="s">
        <v>8618</v>
      </c>
      <c r="AC2338" s="133" t="s">
        <v>9536</v>
      </c>
      <c r="AD2338" s="133" t="s">
        <v>1759</v>
      </c>
      <c r="AE2338" s="79">
        <v>12</v>
      </c>
      <c r="AF2338" s="79" t="s">
        <v>11150</v>
      </c>
      <c r="AG2338" s="134">
        <v>3.625</v>
      </c>
      <c r="AH2338" s="134">
        <v>3.625</v>
      </c>
      <c r="AI2338" s="134">
        <v>7.5</v>
      </c>
      <c r="AJ2338" s="134">
        <v>0.24399999999999999</v>
      </c>
      <c r="AK2338" s="134">
        <v>15.574999999999999</v>
      </c>
      <c r="AL2338" s="134">
        <v>11.7</v>
      </c>
      <c r="AM2338" s="134">
        <v>8.5250000000000004</v>
      </c>
      <c r="AN2338" s="134">
        <v>3.8279999999999998</v>
      </c>
      <c r="AO2338" s="134">
        <v>0.89900000000000002</v>
      </c>
      <c r="AP2338" s="134">
        <v>3.5</v>
      </c>
      <c r="AQ2338" s="134">
        <v>3.5</v>
      </c>
      <c r="AR2338" s="134">
        <v>5</v>
      </c>
      <c r="AS2338" s="134">
        <v>2.5000000000000001E-2</v>
      </c>
      <c r="AT2338" s="133" t="s">
        <v>1767</v>
      </c>
      <c r="AU2338" s="133" t="s">
        <v>7065</v>
      </c>
      <c r="AV2338" s="133" t="s">
        <v>9598</v>
      </c>
      <c r="AW2338" s="133" t="s">
        <v>9633</v>
      </c>
    </row>
    <row r="2339" spans="1:49" x14ac:dyDescent="0.25">
      <c r="A2339" s="80" t="s">
        <v>1779</v>
      </c>
      <c r="B2339" s="80" t="s">
        <v>1817</v>
      </c>
      <c r="C2339" s="80" t="s">
        <v>10832</v>
      </c>
      <c r="D2339" s="80" t="s">
        <v>10833</v>
      </c>
      <c r="E2339" s="80" t="s">
        <v>1818</v>
      </c>
      <c r="F2339" s="80" t="s">
        <v>10834</v>
      </c>
      <c r="G2339" s="80" t="s">
        <v>9744</v>
      </c>
      <c r="H2339" s="80" t="s">
        <v>9732</v>
      </c>
      <c r="I2339" s="80" t="s">
        <v>1817</v>
      </c>
      <c r="K2339" s="80" t="s">
        <v>12946</v>
      </c>
      <c r="L2339" s="80" t="s">
        <v>1572</v>
      </c>
      <c r="M2339" s="80" t="s">
        <v>13892</v>
      </c>
      <c r="N2339" s="80" t="s">
        <v>3485</v>
      </c>
      <c r="O2339" s="80" t="s">
        <v>3537</v>
      </c>
      <c r="P2339" s="80" t="s">
        <v>5314</v>
      </c>
      <c r="Q2339" s="80" t="s">
        <v>1817</v>
      </c>
      <c r="R2339" s="80" t="s">
        <v>6980</v>
      </c>
      <c r="S2339" s="80" t="s">
        <v>1765</v>
      </c>
      <c r="T2339" s="80" t="s">
        <v>1757</v>
      </c>
      <c r="U2339" s="110">
        <v>5.4</v>
      </c>
      <c r="V2339" s="110">
        <v>32.4</v>
      </c>
      <c r="W2339" s="91">
        <v>1.35</v>
      </c>
      <c r="X2339" s="91">
        <v>16.2</v>
      </c>
      <c r="Y2339" s="110" t="s">
        <v>7087</v>
      </c>
      <c r="Z2339" s="110" t="s">
        <v>1</v>
      </c>
      <c r="AB2339" s="133" t="s">
        <v>8690</v>
      </c>
      <c r="AC2339" s="133" t="s">
        <v>8690</v>
      </c>
      <c r="AD2339" s="133" t="s">
        <v>1759</v>
      </c>
      <c r="AE2339" s="79">
        <v>12</v>
      </c>
      <c r="AF2339" s="79" t="s">
        <v>11127</v>
      </c>
      <c r="AG2339" s="134">
        <v>0.625</v>
      </c>
      <c r="AH2339" s="134">
        <v>5</v>
      </c>
      <c r="AI2339" s="134">
        <v>5</v>
      </c>
      <c r="AJ2339" s="134">
        <v>0.09</v>
      </c>
      <c r="AK2339" s="134">
        <v>10.125</v>
      </c>
      <c r="AL2339" s="134">
        <v>5.375</v>
      </c>
      <c r="AM2339" s="134">
        <v>5.5</v>
      </c>
      <c r="AN2339" s="134">
        <v>1.25</v>
      </c>
      <c r="AO2339" s="134">
        <v>0.17299999999999999</v>
      </c>
      <c r="AP2339" s="134">
        <v>5.5E-2</v>
      </c>
      <c r="AQ2339" s="134">
        <v>10</v>
      </c>
      <c r="AR2339" s="134">
        <v>10</v>
      </c>
      <c r="AS2339" s="134">
        <v>6.0000000000000001E-3</v>
      </c>
      <c r="AT2339" s="133" t="s">
        <v>1768</v>
      </c>
      <c r="AU2339" s="133" t="s">
        <v>1760</v>
      </c>
      <c r="AV2339" s="133" t="s">
        <v>9601</v>
      </c>
      <c r="AW2339" s="133" t="s">
        <v>9630</v>
      </c>
    </row>
    <row r="2340" spans="1:49" x14ac:dyDescent="0.25">
      <c r="A2340" s="80" t="s">
        <v>1779</v>
      </c>
      <c r="B2340" s="80" t="s">
        <v>1817</v>
      </c>
      <c r="C2340" s="80" t="s">
        <v>10832</v>
      </c>
      <c r="D2340" s="80" t="s">
        <v>10833</v>
      </c>
      <c r="E2340" s="80" t="s">
        <v>1818</v>
      </c>
      <c r="F2340" s="80" t="s">
        <v>10834</v>
      </c>
      <c r="G2340" s="80" t="s">
        <v>9744</v>
      </c>
      <c r="H2340" s="80" t="s">
        <v>9732</v>
      </c>
      <c r="I2340" s="80" t="s">
        <v>1817</v>
      </c>
      <c r="K2340" s="80" t="s">
        <v>12946</v>
      </c>
      <c r="L2340" s="80" t="s">
        <v>1532</v>
      </c>
      <c r="M2340" s="80" t="s">
        <v>13893</v>
      </c>
      <c r="N2340" s="80" t="s">
        <v>3486</v>
      </c>
      <c r="O2340" s="80" t="s">
        <v>3537</v>
      </c>
      <c r="P2340" s="80" t="s">
        <v>5316</v>
      </c>
      <c r="Q2340" s="80" t="s">
        <v>1817</v>
      </c>
      <c r="R2340" s="80" t="s">
        <v>6982</v>
      </c>
      <c r="S2340" s="80" t="s">
        <v>1765</v>
      </c>
      <c r="T2340" s="80" t="s">
        <v>1757</v>
      </c>
      <c r="U2340" s="110">
        <v>5.4</v>
      </c>
      <c r="V2340" s="110">
        <v>32.4</v>
      </c>
      <c r="W2340" s="91">
        <v>1.35</v>
      </c>
      <c r="X2340" s="91">
        <v>16.2</v>
      </c>
      <c r="Y2340" s="110" t="s">
        <v>7087</v>
      </c>
      <c r="Z2340" s="110" t="s">
        <v>1</v>
      </c>
      <c r="AB2340" s="133" t="s">
        <v>8692</v>
      </c>
      <c r="AC2340" s="133" t="s">
        <v>8692</v>
      </c>
      <c r="AD2340" s="133" t="s">
        <v>1759</v>
      </c>
      <c r="AE2340" s="79">
        <v>12</v>
      </c>
      <c r="AF2340" s="79" t="s">
        <v>11127</v>
      </c>
      <c r="AG2340" s="134">
        <v>0.625</v>
      </c>
      <c r="AH2340" s="134">
        <v>5</v>
      </c>
      <c r="AI2340" s="134">
        <v>5</v>
      </c>
      <c r="AJ2340" s="134">
        <v>0.09</v>
      </c>
      <c r="AK2340" s="134">
        <v>10.125</v>
      </c>
      <c r="AL2340" s="134">
        <v>5.375</v>
      </c>
      <c r="AM2340" s="134">
        <v>5.5</v>
      </c>
      <c r="AN2340" s="134">
        <v>1.25</v>
      </c>
      <c r="AO2340" s="134">
        <v>0.17299999999999999</v>
      </c>
      <c r="AP2340" s="134">
        <v>5.5E-2</v>
      </c>
      <c r="AQ2340" s="134">
        <v>10</v>
      </c>
      <c r="AR2340" s="134">
        <v>10</v>
      </c>
      <c r="AS2340" s="134">
        <v>6.0000000000000001E-3</v>
      </c>
      <c r="AT2340" s="133" t="s">
        <v>1768</v>
      </c>
      <c r="AU2340" s="133" t="s">
        <v>1760</v>
      </c>
      <c r="AV2340" s="133" t="s">
        <v>9601</v>
      </c>
      <c r="AW2340" s="133" t="s">
        <v>9630</v>
      </c>
    </row>
    <row r="2341" spans="1:49" x14ac:dyDescent="0.25">
      <c r="A2341" s="80" t="s">
        <v>1779</v>
      </c>
      <c r="B2341" s="80" t="s">
        <v>1817</v>
      </c>
      <c r="C2341" s="80" t="s">
        <v>10815</v>
      </c>
      <c r="D2341" s="80" t="s">
        <v>10816</v>
      </c>
      <c r="E2341" s="80" t="s">
        <v>1818</v>
      </c>
      <c r="F2341" s="80" t="s">
        <v>10817</v>
      </c>
      <c r="G2341" s="80" t="s">
        <v>9729</v>
      </c>
      <c r="H2341" s="80" t="s">
        <v>10818</v>
      </c>
      <c r="I2341" s="80" t="s">
        <v>1817</v>
      </c>
      <c r="K2341" s="80" t="s">
        <v>12946</v>
      </c>
      <c r="L2341" s="80" t="s">
        <v>1486</v>
      </c>
      <c r="M2341" s="80" t="s">
        <v>3346</v>
      </c>
      <c r="N2341" s="80" t="s">
        <v>3508</v>
      </c>
      <c r="O2341" s="80" t="s">
        <v>4014</v>
      </c>
      <c r="P2341" s="80" t="s">
        <v>5338</v>
      </c>
      <c r="Q2341" s="80" t="s">
        <v>1817</v>
      </c>
      <c r="R2341" s="80" t="s">
        <v>7010</v>
      </c>
      <c r="S2341" s="80" t="s">
        <v>1760</v>
      </c>
      <c r="T2341" s="80" t="s">
        <v>1757</v>
      </c>
      <c r="U2341" s="110">
        <v>8.8000000000000007</v>
      </c>
      <c r="V2341" s="110">
        <v>52.8</v>
      </c>
      <c r="W2341" s="91">
        <v>3.3</v>
      </c>
      <c r="X2341" s="91">
        <v>39.6</v>
      </c>
      <c r="Y2341" s="110" t="s">
        <v>7087</v>
      </c>
      <c r="Z2341" s="110" t="s">
        <v>1</v>
      </c>
      <c r="AB2341" s="133" t="s">
        <v>8720</v>
      </c>
      <c r="AC2341" s="133" t="s">
        <v>8720</v>
      </c>
      <c r="AD2341" s="133" t="s">
        <v>1759</v>
      </c>
      <c r="AE2341" s="79">
        <v>12</v>
      </c>
      <c r="AF2341" s="79" t="s">
        <v>11150</v>
      </c>
      <c r="AG2341" s="134">
        <v>3.625</v>
      </c>
      <c r="AH2341" s="134">
        <v>3.625</v>
      </c>
      <c r="AI2341" s="134">
        <v>7.5</v>
      </c>
      <c r="AJ2341" s="134">
        <v>0.24399999999999999</v>
      </c>
      <c r="AK2341" s="134">
        <v>15.574999999999999</v>
      </c>
      <c r="AL2341" s="134">
        <v>11.7</v>
      </c>
      <c r="AM2341" s="134">
        <v>8.5250000000000004</v>
      </c>
      <c r="AN2341" s="134">
        <v>3.8279999999999998</v>
      </c>
      <c r="AO2341" s="134">
        <v>0.89900000000000002</v>
      </c>
      <c r="AP2341" s="134">
        <v>3.5</v>
      </c>
      <c r="AQ2341" s="134">
        <v>3.5</v>
      </c>
      <c r="AR2341" s="134">
        <v>5</v>
      </c>
      <c r="AS2341" s="134">
        <v>2.5000000000000001E-2</v>
      </c>
      <c r="AT2341" s="133" t="s">
        <v>1767</v>
      </c>
      <c r="AU2341" s="133" t="s">
        <v>7065</v>
      </c>
      <c r="AV2341" s="133" t="s">
        <v>9598</v>
      </c>
      <c r="AW2341" s="133" t="s">
        <v>9633</v>
      </c>
    </row>
    <row r="2342" spans="1:49" x14ac:dyDescent="0.25">
      <c r="A2342" s="80" t="s">
        <v>1779</v>
      </c>
      <c r="B2342" s="80" t="s">
        <v>1817</v>
      </c>
      <c r="C2342" s="80" t="s">
        <v>10829</v>
      </c>
      <c r="D2342" s="80" t="s">
        <v>10830</v>
      </c>
      <c r="E2342" s="80" t="s">
        <v>1818</v>
      </c>
      <c r="F2342" s="80" t="s">
        <v>10831</v>
      </c>
      <c r="G2342" s="80" t="s">
        <v>9677</v>
      </c>
      <c r="H2342" s="80" t="s">
        <v>9921</v>
      </c>
      <c r="I2342" s="80" t="s">
        <v>1817</v>
      </c>
      <c r="K2342" s="80" t="s">
        <v>12946</v>
      </c>
      <c r="L2342" s="80" t="s">
        <v>1465</v>
      </c>
      <c r="M2342" s="80" t="s">
        <v>13894</v>
      </c>
      <c r="N2342" s="80" t="s">
        <v>3483</v>
      </c>
      <c r="O2342" s="80" t="s">
        <v>3523</v>
      </c>
      <c r="P2342" s="80" t="s">
        <v>5295</v>
      </c>
      <c r="Q2342" s="80" t="s">
        <v>1817</v>
      </c>
      <c r="R2342" s="80" t="s">
        <v>6961</v>
      </c>
      <c r="S2342" s="80" t="s">
        <v>1760</v>
      </c>
      <c r="T2342" s="80" t="s">
        <v>1757</v>
      </c>
      <c r="U2342" s="110">
        <v>6.5</v>
      </c>
      <c r="V2342" s="110">
        <v>39</v>
      </c>
      <c r="W2342" s="91">
        <v>1.63</v>
      </c>
      <c r="X2342" s="91">
        <v>19.559999999999999</v>
      </c>
      <c r="Y2342" s="110" t="s">
        <v>7087</v>
      </c>
      <c r="Z2342" s="110" t="s">
        <v>1</v>
      </c>
      <c r="AB2342" s="133" t="s">
        <v>8671</v>
      </c>
      <c r="AC2342" s="133" t="s">
        <v>8671</v>
      </c>
      <c r="AD2342" s="133" t="s">
        <v>1759</v>
      </c>
      <c r="AE2342" s="79">
        <v>12</v>
      </c>
      <c r="AF2342" s="79" t="s">
        <v>11145</v>
      </c>
      <c r="AG2342" s="134">
        <v>0.75</v>
      </c>
      <c r="AH2342" s="134">
        <v>8.875</v>
      </c>
      <c r="AI2342" s="134">
        <v>8.875</v>
      </c>
      <c r="AJ2342" s="134">
        <v>0.22500000000000001</v>
      </c>
      <c r="AK2342" s="134">
        <v>9.6999999999999993</v>
      </c>
      <c r="AL2342" s="134">
        <v>8.1999999999999993</v>
      </c>
      <c r="AM2342" s="134">
        <v>9.65</v>
      </c>
      <c r="AN2342" s="134">
        <v>3.14</v>
      </c>
      <c r="AO2342" s="134">
        <v>0.44400000000000001</v>
      </c>
      <c r="AP2342" s="134">
        <v>0.5</v>
      </c>
      <c r="AQ2342" s="134">
        <v>8.75</v>
      </c>
      <c r="AR2342" s="134">
        <v>8.75</v>
      </c>
      <c r="AS2342" s="134">
        <v>0.03</v>
      </c>
      <c r="AT2342" s="133" t="s">
        <v>1763</v>
      </c>
      <c r="AU2342" s="133" t="s">
        <v>7065</v>
      </c>
      <c r="AV2342" s="133" t="s">
        <v>9603</v>
      </c>
      <c r="AW2342" s="133" t="s">
        <v>9630</v>
      </c>
    </row>
    <row r="2343" spans="1:49" x14ac:dyDescent="0.25">
      <c r="A2343" s="80" t="s">
        <v>1779</v>
      </c>
      <c r="B2343" s="80" t="s">
        <v>1817</v>
      </c>
      <c r="C2343" s="80" t="s">
        <v>10832</v>
      </c>
      <c r="D2343" s="80" t="s">
        <v>10833</v>
      </c>
      <c r="E2343" s="80" t="s">
        <v>1818</v>
      </c>
      <c r="F2343" s="80" t="s">
        <v>10834</v>
      </c>
      <c r="G2343" s="80" t="s">
        <v>9744</v>
      </c>
      <c r="H2343" s="80" t="s">
        <v>9732</v>
      </c>
      <c r="I2343" s="80" t="s">
        <v>1817</v>
      </c>
      <c r="K2343" s="80" t="s">
        <v>12946</v>
      </c>
      <c r="L2343" s="80" t="s">
        <v>1573</v>
      </c>
      <c r="M2343" s="80" t="s">
        <v>13895</v>
      </c>
      <c r="N2343" s="80" t="s">
        <v>3487</v>
      </c>
      <c r="O2343" s="80" t="s">
        <v>3537</v>
      </c>
      <c r="P2343" s="80" t="s">
        <v>5318</v>
      </c>
      <c r="Q2343" s="80" t="s">
        <v>1817</v>
      </c>
      <c r="R2343" s="80" t="s">
        <v>6984</v>
      </c>
      <c r="S2343" s="80" t="s">
        <v>1765</v>
      </c>
      <c r="T2343" s="80" t="s">
        <v>1757</v>
      </c>
      <c r="U2343" s="110">
        <v>5.4</v>
      </c>
      <c r="V2343" s="110">
        <v>32.4</v>
      </c>
      <c r="W2343" s="91">
        <v>1.35</v>
      </c>
      <c r="X2343" s="91">
        <v>16.2</v>
      </c>
      <c r="Y2343" s="110" t="s">
        <v>7087</v>
      </c>
      <c r="Z2343" s="110" t="s">
        <v>1</v>
      </c>
      <c r="AB2343" s="133" t="s">
        <v>8694</v>
      </c>
      <c r="AC2343" s="133" t="s">
        <v>8694</v>
      </c>
      <c r="AD2343" s="133" t="s">
        <v>1759</v>
      </c>
      <c r="AE2343" s="79">
        <v>12</v>
      </c>
      <c r="AF2343" s="79" t="s">
        <v>11127</v>
      </c>
      <c r="AG2343" s="134">
        <v>0.625</v>
      </c>
      <c r="AH2343" s="134">
        <v>5</v>
      </c>
      <c r="AI2343" s="134">
        <v>5</v>
      </c>
      <c r="AJ2343" s="134">
        <v>0.09</v>
      </c>
      <c r="AK2343" s="134">
        <v>10.125</v>
      </c>
      <c r="AL2343" s="134">
        <v>5.375</v>
      </c>
      <c r="AM2343" s="134">
        <v>5.5</v>
      </c>
      <c r="AN2343" s="134">
        <v>1.25</v>
      </c>
      <c r="AO2343" s="134">
        <v>0.17299999999999999</v>
      </c>
      <c r="AP2343" s="134">
        <v>5.5E-2</v>
      </c>
      <c r="AQ2343" s="134">
        <v>10</v>
      </c>
      <c r="AR2343" s="134">
        <v>10</v>
      </c>
      <c r="AS2343" s="134">
        <v>6.0000000000000001E-3</v>
      </c>
      <c r="AT2343" s="133" t="s">
        <v>1768</v>
      </c>
      <c r="AU2343" s="133" t="s">
        <v>1760</v>
      </c>
      <c r="AV2343" s="133" t="s">
        <v>9601</v>
      </c>
      <c r="AW2343" s="133" t="s">
        <v>9630</v>
      </c>
    </row>
    <row r="2344" spans="1:49" x14ac:dyDescent="0.25">
      <c r="A2344" s="80" t="s">
        <v>1779</v>
      </c>
      <c r="B2344" s="80" t="s">
        <v>1817</v>
      </c>
      <c r="C2344" s="80" t="s">
        <v>10826</v>
      </c>
      <c r="D2344" s="80" t="s">
        <v>10827</v>
      </c>
      <c r="E2344" s="80" t="s">
        <v>1818</v>
      </c>
      <c r="F2344" s="80" t="s">
        <v>10828</v>
      </c>
      <c r="G2344" s="80" t="s">
        <v>9668</v>
      </c>
      <c r="H2344" s="80" t="s">
        <v>9732</v>
      </c>
      <c r="I2344" s="80" t="s">
        <v>1817</v>
      </c>
      <c r="K2344" s="80" t="s">
        <v>12946</v>
      </c>
      <c r="L2344" s="80" t="s">
        <v>1547</v>
      </c>
      <c r="M2344" s="80" t="s">
        <v>3347</v>
      </c>
      <c r="N2344" s="80" t="s">
        <v>3508</v>
      </c>
      <c r="O2344" s="80" t="s">
        <v>3547</v>
      </c>
      <c r="P2344" s="80" t="s">
        <v>5339</v>
      </c>
      <c r="Q2344" s="80" t="s">
        <v>1817</v>
      </c>
      <c r="R2344" s="80" t="s">
        <v>7011</v>
      </c>
      <c r="S2344" s="80" t="s">
        <v>1765</v>
      </c>
      <c r="T2344" s="80" t="s">
        <v>1757</v>
      </c>
      <c r="U2344" s="110">
        <v>6.5</v>
      </c>
      <c r="V2344" s="110">
        <v>39</v>
      </c>
      <c r="W2344" s="91">
        <v>1.63</v>
      </c>
      <c r="X2344" s="91">
        <v>19.559999999999999</v>
      </c>
      <c r="Y2344" s="110" t="s">
        <v>7087</v>
      </c>
      <c r="Z2344" s="110" t="s">
        <v>1</v>
      </c>
      <c r="AB2344" s="133" t="s">
        <v>8721</v>
      </c>
      <c r="AC2344" s="133" t="s">
        <v>8721</v>
      </c>
      <c r="AD2344" s="133" t="s">
        <v>1759</v>
      </c>
      <c r="AE2344" s="79">
        <v>12</v>
      </c>
      <c r="AF2344" s="79" t="s">
        <v>11113</v>
      </c>
      <c r="AG2344" s="134">
        <v>0.625</v>
      </c>
      <c r="AH2344" s="134">
        <v>6.5</v>
      </c>
      <c r="AI2344" s="134">
        <v>6.5</v>
      </c>
      <c r="AJ2344" s="134">
        <v>0.13900000000000001</v>
      </c>
      <c r="AK2344" s="134">
        <v>10.845000000000001</v>
      </c>
      <c r="AL2344" s="134">
        <v>6.8449999999999998</v>
      </c>
      <c r="AM2344" s="134">
        <v>6.8150000000000004</v>
      </c>
      <c r="AN2344" s="134">
        <v>1.9610000000000001</v>
      </c>
      <c r="AO2344" s="134">
        <v>0.29299999999999998</v>
      </c>
      <c r="AP2344" s="134">
        <v>5.5E-2</v>
      </c>
      <c r="AQ2344" s="134">
        <v>12.875</v>
      </c>
      <c r="AR2344" s="134">
        <v>12.75</v>
      </c>
      <c r="AS2344" s="134">
        <v>8.9999999999999993E-3</v>
      </c>
      <c r="AT2344" s="133" t="s">
        <v>1761</v>
      </c>
      <c r="AU2344" s="133" t="s">
        <v>7077</v>
      </c>
      <c r="AV2344" s="133" t="s">
        <v>9601</v>
      </c>
      <c r="AW2344" s="133" t="s">
        <v>9630</v>
      </c>
    </row>
    <row r="2345" spans="1:49" x14ac:dyDescent="0.25">
      <c r="A2345" s="80" t="s">
        <v>1779</v>
      </c>
      <c r="B2345" s="80" t="s">
        <v>1817</v>
      </c>
      <c r="C2345" s="80" t="s">
        <v>10829</v>
      </c>
      <c r="D2345" s="80" t="s">
        <v>10830</v>
      </c>
      <c r="E2345" s="80" t="s">
        <v>1818</v>
      </c>
      <c r="F2345" s="80" t="s">
        <v>10831</v>
      </c>
      <c r="G2345" s="80" t="s">
        <v>9677</v>
      </c>
      <c r="H2345" s="80" t="s">
        <v>9921</v>
      </c>
      <c r="I2345" s="80" t="s">
        <v>1817</v>
      </c>
      <c r="K2345" s="80" t="s">
        <v>12946</v>
      </c>
      <c r="L2345" s="80" t="s">
        <v>1487</v>
      </c>
      <c r="M2345" s="80" t="s">
        <v>13896</v>
      </c>
      <c r="N2345" s="80" t="s">
        <v>3508</v>
      </c>
      <c r="O2345" s="80" t="s">
        <v>3523</v>
      </c>
      <c r="P2345" s="80" t="s">
        <v>5340</v>
      </c>
      <c r="Q2345" s="80" t="s">
        <v>1817</v>
      </c>
      <c r="R2345" s="80" t="s">
        <v>7012</v>
      </c>
      <c r="S2345" s="80" t="s">
        <v>1760</v>
      </c>
      <c r="T2345" s="80" t="s">
        <v>1757</v>
      </c>
      <c r="U2345" s="110">
        <v>6.5</v>
      </c>
      <c r="V2345" s="110">
        <v>39</v>
      </c>
      <c r="W2345" s="91">
        <v>1.63</v>
      </c>
      <c r="X2345" s="91">
        <v>19.559999999999999</v>
      </c>
      <c r="Y2345" s="110" t="s">
        <v>7087</v>
      </c>
      <c r="Z2345" s="110" t="s">
        <v>1</v>
      </c>
      <c r="AB2345" s="133" t="s">
        <v>8722</v>
      </c>
      <c r="AC2345" s="133" t="s">
        <v>8722</v>
      </c>
      <c r="AD2345" s="133" t="s">
        <v>1759</v>
      </c>
      <c r="AE2345" s="79">
        <v>12</v>
      </c>
      <c r="AF2345" s="79" t="s">
        <v>11145</v>
      </c>
      <c r="AG2345" s="134">
        <v>0.75</v>
      </c>
      <c r="AH2345" s="134">
        <v>8.875</v>
      </c>
      <c r="AI2345" s="134">
        <v>8.875</v>
      </c>
      <c r="AJ2345" s="134">
        <v>0.22500000000000001</v>
      </c>
      <c r="AK2345" s="134">
        <v>9.2200000000000006</v>
      </c>
      <c r="AL2345" s="134">
        <v>7.97</v>
      </c>
      <c r="AM2345" s="134">
        <v>9.44</v>
      </c>
      <c r="AN2345" s="134">
        <v>3.1</v>
      </c>
      <c r="AO2345" s="134">
        <v>0.40100000000000002</v>
      </c>
      <c r="AP2345" s="134">
        <v>0.5</v>
      </c>
      <c r="AQ2345" s="134">
        <v>8.75</v>
      </c>
      <c r="AR2345" s="134">
        <v>8.75</v>
      </c>
      <c r="AS2345" s="134">
        <v>0.03</v>
      </c>
      <c r="AT2345" s="133" t="s">
        <v>1761</v>
      </c>
      <c r="AU2345" s="133" t="s">
        <v>7065</v>
      </c>
      <c r="AV2345" s="133" t="s">
        <v>9603</v>
      </c>
      <c r="AW2345" s="133" t="s">
        <v>9630</v>
      </c>
    </row>
    <row r="2346" spans="1:49" x14ac:dyDescent="0.25">
      <c r="A2346" s="80" t="s">
        <v>1779</v>
      </c>
      <c r="B2346" s="80" t="s">
        <v>1817</v>
      </c>
      <c r="C2346" s="80" t="s">
        <v>10811</v>
      </c>
      <c r="D2346" s="80" t="s">
        <v>10812</v>
      </c>
      <c r="E2346" s="80" t="s">
        <v>1818</v>
      </c>
      <c r="F2346" s="80" t="s">
        <v>10813</v>
      </c>
      <c r="G2346" s="80" t="s">
        <v>9700</v>
      </c>
      <c r="H2346" s="80" t="s">
        <v>10814</v>
      </c>
      <c r="I2346" s="80" t="s">
        <v>1817</v>
      </c>
      <c r="K2346" s="80" t="s">
        <v>12946</v>
      </c>
      <c r="L2346" s="80" t="s">
        <v>1488</v>
      </c>
      <c r="M2346" s="80" t="s">
        <v>13897</v>
      </c>
      <c r="N2346" s="80" t="s">
        <v>3508</v>
      </c>
      <c r="O2346" s="80" t="s">
        <v>3834</v>
      </c>
      <c r="P2346" s="80" t="s">
        <v>5341</v>
      </c>
      <c r="Q2346" s="80" t="s">
        <v>1817</v>
      </c>
      <c r="R2346" s="80" t="s">
        <v>7013</v>
      </c>
      <c r="S2346" s="80" t="s">
        <v>1759</v>
      </c>
      <c r="T2346" s="80" t="s">
        <v>1757</v>
      </c>
      <c r="U2346" s="110">
        <v>10.3</v>
      </c>
      <c r="V2346" s="110">
        <v>61.8</v>
      </c>
      <c r="W2346" s="91">
        <v>2.83</v>
      </c>
      <c r="X2346" s="91">
        <v>33.96</v>
      </c>
      <c r="Y2346" s="110" t="s">
        <v>7087</v>
      </c>
      <c r="Z2346" s="110" t="s">
        <v>1</v>
      </c>
      <c r="AB2346" s="133" t="s">
        <v>8723</v>
      </c>
      <c r="AC2346" s="133" t="s">
        <v>8723</v>
      </c>
      <c r="AD2346" s="133" t="s">
        <v>1759</v>
      </c>
      <c r="AE2346" s="79">
        <v>12</v>
      </c>
      <c r="AF2346" s="79" t="s">
        <v>11337</v>
      </c>
      <c r="AG2346" s="134">
        <v>0.5</v>
      </c>
      <c r="AH2346" s="134">
        <v>7.5</v>
      </c>
      <c r="AI2346" s="134">
        <v>14.5</v>
      </c>
      <c r="AJ2346" s="134">
        <v>0.28799999999999998</v>
      </c>
      <c r="AK2346" s="134">
        <v>14.824999999999999</v>
      </c>
      <c r="AL2346" s="134">
        <v>8.4499999999999993</v>
      </c>
      <c r="AM2346" s="134">
        <v>5.125</v>
      </c>
      <c r="AN2346" s="134">
        <v>3.8959999999999999</v>
      </c>
      <c r="AO2346" s="134">
        <v>0.372</v>
      </c>
      <c r="AP2346" s="134">
        <v>0</v>
      </c>
      <c r="AQ2346" s="134">
        <v>102</v>
      </c>
      <c r="AR2346" s="134">
        <v>54</v>
      </c>
      <c r="AS2346" s="134">
        <v>0.28199999999999997</v>
      </c>
      <c r="AT2346" s="133" t="s">
        <v>7066</v>
      </c>
      <c r="AU2346" s="133" t="s">
        <v>7075</v>
      </c>
      <c r="AV2346" s="133" t="s">
        <v>9602</v>
      </c>
      <c r="AW2346" s="133" t="s">
        <v>9630</v>
      </c>
    </row>
    <row r="2347" spans="1:49" x14ac:dyDescent="0.25">
      <c r="A2347" s="80" t="s">
        <v>1779</v>
      </c>
      <c r="B2347" s="80" t="s">
        <v>1817</v>
      </c>
      <c r="C2347" s="80" t="s">
        <v>10811</v>
      </c>
      <c r="D2347" s="80" t="s">
        <v>10812</v>
      </c>
      <c r="E2347" s="80" t="s">
        <v>1818</v>
      </c>
      <c r="F2347" s="80" t="s">
        <v>10813</v>
      </c>
      <c r="G2347" s="80" t="s">
        <v>9700</v>
      </c>
      <c r="H2347" s="80" t="s">
        <v>10814</v>
      </c>
      <c r="I2347" s="80" t="s">
        <v>1817</v>
      </c>
      <c r="K2347" s="80" t="s">
        <v>12946</v>
      </c>
      <c r="L2347" s="80" t="s">
        <v>1436</v>
      </c>
      <c r="M2347" s="80" t="s">
        <v>13898</v>
      </c>
      <c r="N2347" s="80" t="s">
        <v>3483</v>
      </c>
      <c r="O2347" s="80" t="s">
        <v>3834</v>
      </c>
      <c r="P2347" s="80" t="s">
        <v>5226</v>
      </c>
      <c r="Q2347" s="80" t="s">
        <v>1817</v>
      </c>
      <c r="R2347" s="80" t="s">
        <v>6883</v>
      </c>
      <c r="S2347" s="80" t="s">
        <v>1759</v>
      </c>
      <c r="T2347" s="80" t="s">
        <v>1757</v>
      </c>
      <c r="U2347" s="110">
        <v>10.3</v>
      </c>
      <c r="V2347" s="110">
        <v>61.8</v>
      </c>
      <c r="W2347" s="91">
        <v>2.83</v>
      </c>
      <c r="X2347" s="91">
        <v>33.96</v>
      </c>
      <c r="Y2347" s="110" t="s">
        <v>7087</v>
      </c>
      <c r="Z2347" s="110" t="s">
        <v>1</v>
      </c>
      <c r="AB2347" s="133" t="s">
        <v>8593</v>
      </c>
      <c r="AC2347" s="133" t="s">
        <v>8593</v>
      </c>
      <c r="AD2347" s="133" t="s">
        <v>1759</v>
      </c>
      <c r="AE2347" s="79">
        <v>12</v>
      </c>
      <c r="AF2347" s="79" t="s">
        <v>11337</v>
      </c>
      <c r="AG2347" s="134">
        <v>0.5</v>
      </c>
      <c r="AH2347" s="134">
        <v>7.5</v>
      </c>
      <c r="AI2347" s="134">
        <v>14.5</v>
      </c>
      <c r="AJ2347" s="134">
        <v>0.28799999999999998</v>
      </c>
      <c r="AK2347" s="134">
        <v>14.824999999999999</v>
      </c>
      <c r="AL2347" s="134">
        <v>8.4499999999999993</v>
      </c>
      <c r="AM2347" s="134">
        <v>5.125</v>
      </c>
      <c r="AN2347" s="134">
        <v>3.8959999999999999</v>
      </c>
      <c r="AO2347" s="134">
        <v>0.372</v>
      </c>
      <c r="AP2347" s="134">
        <v>0</v>
      </c>
      <c r="AQ2347" s="134">
        <v>102</v>
      </c>
      <c r="AR2347" s="134">
        <v>54</v>
      </c>
      <c r="AS2347" s="134">
        <v>0.28199999999999997</v>
      </c>
      <c r="AT2347" s="133" t="s">
        <v>7066</v>
      </c>
      <c r="AU2347" s="133" t="s">
        <v>7075</v>
      </c>
      <c r="AV2347" s="133" t="s">
        <v>9602</v>
      </c>
      <c r="AW2347" s="133" t="s">
        <v>9630</v>
      </c>
    </row>
    <row r="2348" spans="1:49" x14ac:dyDescent="0.25">
      <c r="A2348" s="80" t="s">
        <v>1779</v>
      </c>
      <c r="B2348" s="80" t="s">
        <v>1817</v>
      </c>
      <c r="C2348" s="80" t="s">
        <v>10811</v>
      </c>
      <c r="D2348" s="80" t="s">
        <v>10812</v>
      </c>
      <c r="E2348" s="80" t="s">
        <v>1818</v>
      </c>
      <c r="F2348" s="80" t="s">
        <v>10813</v>
      </c>
      <c r="G2348" s="80" t="s">
        <v>9700</v>
      </c>
      <c r="H2348" s="80" t="s">
        <v>10814</v>
      </c>
      <c r="I2348" s="80" t="s">
        <v>1817</v>
      </c>
      <c r="K2348" s="80" t="s">
        <v>12946</v>
      </c>
      <c r="L2348" s="80" t="s">
        <v>1518</v>
      </c>
      <c r="M2348" s="80" t="s">
        <v>13899</v>
      </c>
      <c r="N2348" s="80" t="s">
        <v>3484</v>
      </c>
      <c r="O2348" s="80" t="s">
        <v>3834</v>
      </c>
      <c r="P2348" s="80" t="s">
        <v>5227</v>
      </c>
      <c r="Q2348" s="80" t="s">
        <v>1817</v>
      </c>
      <c r="R2348" s="80" t="s">
        <v>6884</v>
      </c>
      <c r="S2348" s="80" t="s">
        <v>1759</v>
      </c>
      <c r="T2348" s="80" t="s">
        <v>1757</v>
      </c>
      <c r="U2348" s="110">
        <v>10.3</v>
      </c>
      <c r="V2348" s="110">
        <v>61.8</v>
      </c>
      <c r="W2348" s="91">
        <v>2.83</v>
      </c>
      <c r="X2348" s="91">
        <v>33.96</v>
      </c>
      <c r="Y2348" s="110" t="s">
        <v>7087</v>
      </c>
      <c r="Z2348" s="110" t="s">
        <v>1</v>
      </c>
      <c r="AB2348" s="133" t="s">
        <v>8594</v>
      </c>
      <c r="AC2348" s="133" t="s">
        <v>8594</v>
      </c>
      <c r="AD2348" s="133" t="s">
        <v>1759</v>
      </c>
      <c r="AE2348" s="79">
        <v>12</v>
      </c>
      <c r="AF2348" s="79" t="s">
        <v>11337</v>
      </c>
      <c r="AG2348" s="134">
        <v>0.5</v>
      </c>
      <c r="AH2348" s="134">
        <v>7.5</v>
      </c>
      <c r="AI2348" s="134">
        <v>14.5</v>
      </c>
      <c r="AJ2348" s="134">
        <v>0.28799999999999998</v>
      </c>
      <c r="AK2348" s="134">
        <v>14.824999999999999</v>
      </c>
      <c r="AL2348" s="134">
        <v>8.4499999999999993</v>
      </c>
      <c r="AM2348" s="134">
        <v>5.125</v>
      </c>
      <c r="AN2348" s="134">
        <v>3.8959999999999999</v>
      </c>
      <c r="AO2348" s="134">
        <v>0.372</v>
      </c>
      <c r="AP2348" s="134">
        <v>0</v>
      </c>
      <c r="AQ2348" s="134">
        <v>102</v>
      </c>
      <c r="AR2348" s="134">
        <v>54</v>
      </c>
      <c r="AS2348" s="134">
        <v>0.28199999999999997</v>
      </c>
      <c r="AT2348" s="133" t="s">
        <v>7066</v>
      </c>
      <c r="AU2348" s="133" t="s">
        <v>7075</v>
      </c>
      <c r="AV2348" s="133" t="s">
        <v>9602</v>
      </c>
      <c r="AW2348" s="133" t="s">
        <v>9630</v>
      </c>
    </row>
    <row r="2349" spans="1:49" x14ac:dyDescent="0.25">
      <c r="A2349" s="80" t="s">
        <v>1779</v>
      </c>
      <c r="B2349" s="80" t="s">
        <v>1817</v>
      </c>
      <c r="C2349" s="80" t="s">
        <v>10811</v>
      </c>
      <c r="D2349" s="80" t="s">
        <v>10812</v>
      </c>
      <c r="E2349" s="80" t="s">
        <v>1818</v>
      </c>
      <c r="F2349" s="80" t="s">
        <v>10813</v>
      </c>
      <c r="G2349" s="80" t="s">
        <v>9700</v>
      </c>
      <c r="H2349" s="80" t="s">
        <v>10814</v>
      </c>
      <c r="I2349" s="80" t="s">
        <v>1817</v>
      </c>
      <c r="K2349" s="80" t="s">
        <v>12946</v>
      </c>
      <c r="L2349" s="80" t="s">
        <v>1533</v>
      </c>
      <c r="M2349" s="80" t="s">
        <v>13900</v>
      </c>
      <c r="N2349" s="80" t="s">
        <v>3485</v>
      </c>
      <c r="O2349" s="80" t="s">
        <v>3834</v>
      </c>
      <c r="P2349" s="80" t="s">
        <v>5228</v>
      </c>
      <c r="Q2349" s="80" t="s">
        <v>1817</v>
      </c>
      <c r="R2349" s="80" t="s">
        <v>6885</v>
      </c>
      <c r="S2349" s="80" t="s">
        <v>1759</v>
      </c>
      <c r="T2349" s="80" t="s">
        <v>1757</v>
      </c>
      <c r="U2349" s="110">
        <v>10.3</v>
      </c>
      <c r="V2349" s="110">
        <v>61.8</v>
      </c>
      <c r="W2349" s="91">
        <v>2.83</v>
      </c>
      <c r="X2349" s="91">
        <v>33.96</v>
      </c>
      <c r="Y2349" s="110" t="s">
        <v>7087</v>
      </c>
      <c r="Z2349" s="110" t="s">
        <v>1</v>
      </c>
      <c r="AB2349" s="133" t="s">
        <v>8595</v>
      </c>
      <c r="AC2349" s="133" t="s">
        <v>8595</v>
      </c>
      <c r="AD2349" s="133" t="s">
        <v>1759</v>
      </c>
      <c r="AE2349" s="79">
        <v>12</v>
      </c>
      <c r="AF2349" s="79" t="s">
        <v>11337</v>
      </c>
      <c r="AG2349" s="134">
        <v>0.5</v>
      </c>
      <c r="AH2349" s="134">
        <v>7.5</v>
      </c>
      <c r="AI2349" s="134">
        <v>14.5</v>
      </c>
      <c r="AJ2349" s="134">
        <v>0.28799999999999998</v>
      </c>
      <c r="AK2349" s="134">
        <v>14.824999999999999</v>
      </c>
      <c r="AL2349" s="134">
        <v>8.4499999999999993</v>
      </c>
      <c r="AM2349" s="134">
        <v>5.125</v>
      </c>
      <c r="AN2349" s="134">
        <v>3.8959999999999999</v>
      </c>
      <c r="AO2349" s="134">
        <v>0.372</v>
      </c>
      <c r="AP2349" s="134">
        <v>0</v>
      </c>
      <c r="AQ2349" s="134">
        <v>102</v>
      </c>
      <c r="AR2349" s="134">
        <v>54</v>
      </c>
      <c r="AS2349" s="134">
        <v>0.28199999999999997</v>
      </c>
      <c r="AT2349" s="133" t="s">
        <v>7066</v>
      </c>
      <c r="AU2349" s="133" t="s">
        <v>7075</v>
      </c>
      <c r="AV2349" s="133" t="s">
        <v>9602</v>
      </c>
      <c r="AW2349" s="133" t="s">
        <v>9630</v>
      </c>
    </row>
    <row r="2350" spans="1:49" x14ac:dyDescent="0.25">
      <c r="A2350" s="80" t="s">
        <v>1779</v>
      </c>
      <c r="B2350" s="80" t="s">
        <v>1817</v>
      </c>
      <c r="C2350" s="80" t="s">
        <v>10811</v>
      </c>
      <c r="D2350" s="80" t="s">
        <v>10812</v>
      </c>
      <c r="E2350" s="80" t="s">
        <v>1818</v>
      </c>
      <c r="F2350" s="80" t="s">
        <v>10813</v>
      </c>
      <c r="G2350" s="80" t="s">
        <v>9700</v>
      </c>
      <c r="H2350" s="80" t="s">
        <v>10814</v>
      </c>
      <c r="I2350" s="80" t="s">
        <v>1817</v>
      </c>
      <c r="K2350" s="80" t="s">
        <v>12946</v>
      </c>
      <c r="L2350" s="80" t="s">
        <v>1519</v>
      </c>
      <c r="M2350" s="80" t="s">
        <v>13901</v>
      </c>
      <c r="N2350" s="80" t="s">
        <v>3486</v>
      </c>
      <c r="O2350" s="80" t="s">
        <v>3834</v>
      </c>
      <c r="P2350" s="80" t="s">
        <v>5229</v>
      </c>
      <c r="Q2350" s="80" t="s">
        <v>1817</v>
      </c>
      <c r="R2350" s="80" t="s">
        <v>6886</v>
      </c>
      <c r="S2350" s="80" t="s">
        <v>1759</v>
      </c>
      <c r="T2350" s="80" t="s">
        <v>1757</v>
      </c>
      <c r="U2350" s="110">
        <v>10.3</v>
      </c>
      <c r="V2350" s="110">
        <v>61.8</v>
      </c>
      <c r="W2350" s="91">
        <v>2.83</v>
      </c>
      <c r="X2350" s="91">
        <v>33.96</v>
      </c>
      <c r="Y2350" s="110" t="s">
        <v>7087</v>
      </c>
      <c r="Z2350" s="110" t="s">
        <v>1</v>
      </c>
      <c r="AB2350" s="133" t="s">
        <v>8596</v>
      </c>
      <c r="AC2350" s="133" t="s">
        <v>8596</v>
      </c>
      <c r="AD2350" s="133" t="s">
        <v>1759</v>
      </c>
      <c r="AE2350" s="79">
        <v>12</v>
      </c>
      <c r="AF2350" s="79" t="s">
        <v>11337</v>
      </c>
      <c r="AG2350" s="134">
        <v>0.5</v>
      </c>
      <c r="AH2350" s="134">
        <v>7.5</v>
      </c>
      <c r="AI2350" s="134">
        <v>14.5</v>
      </c>
      <c r="AJ2350" s="134">
        <v>0.28799999999999998</v>
      </c>
      <c r="AK2350" s="134">
        <v>14.824999999999999</v>
      </c>
      <c r="AL2350" s="134">
        <v>8.4499999999999993</v>
      </c>
      <c r="AM2350" s="134">
        <v>5.125</v>
      </c>
      <c r="AN2350" s="134">
        <v>3.8959999999999999</v>
      </c>
      <c r="AO2350" s="134">
        <v>0.372</v>
      </c>
      <c r="AP2350" s="134">
        <v>0</v>
      </c>
      <c r="AQ2350" s="134">
        <v>102</v>
      </c>
      <c r="AR2350" s="134">
        <v>54</v>
      </c>
      <c r="AS2350" s="134">
        <v>0.28199999999999997</v>
      </c>
      <c r="AT2350" s="133" t="s">
        <v>7066</v>
      </c>
      <c r="AU2350" s="133" t="s">
        <v>7075</v>
      </c>
      <c r="AV2350" s="133" t="s">
        <v>9602</v>
      </c>
      <c r="AW2350" s="133" t="s">
        <v>9630</v>
      </c>
    </row>
    <row r="2351" spans="1:49" x14ac:dyDescent="0.25">
      <c r="A2351" s="80" t="s">
        <v>1779</v>
      </c>
      <c r="B2351" s="80" t="s">
        <v>1817</v>
      </c>
      <c r="C2351" s="80" t="s">
        <v>10811</v>
      </c>
      <c r="D2351" s="80" t="s">
        <v>10812</v>
      </c>
      <c r="E2351" s="80" t="s">
        <v>1818</v>
      </c>
      <c r="F2351" s="80" t="s">
        <v>10813</v>
      </c>
      <c r="G2351" s="80" t="s">
        <v>9700</v>
      </c>
      <c r="H2351" s="80" t="s">
        <v>10814</v>
      </c>
      <c r="I2351" s="80" t="s">
        <v>1817</v>
      </c>
      <c r="K2351" s="80" t="s">
        <v>12946</v>
      </c>
      <c r="L2351" s="80" t="s">
        <v>1574</v>
      </c>
      <c r="M2351" s="80" t="s">
        <v>13902</v>
      </c>
      <c r="N2351" s="80" t="s">
        <v>3487</v>
      </c>
      <c r="O2351" s="80" t="s">
        <v>3834</v>
      </c>
      <c r="P2351" s="80" t="s">
        <v>5230</v>
      </c>
      <c r="Q2351" s="80" t="s">
        <v>1817</v>
      </c>
      <c r="R2351" s="80" t="s">
        <v>6887</v>
      </c>
      <c r="S2351" s="80" t="s">
        <v>1759</v>
      </c>
      <c r="T2351" s="80" t="s">
        <v>1757</v>
      </c>
      <c r="U2351" s="110">
        <v>10.3</v>
      </c>
      <c r="V2351" s="110">
        <v>61.8</v>
      </c>
      <c r="W2351" s="91">
        <v>2.83</v>
      </c>
      <c r="X2351" s="91">
        <v>33.96</v>
      </c>
      <c r="Y2351" s="110" t="s">
        <v>7087</v>
      </c>
      <c r="Z2351" s="110" t="s">
        <v>1</v>
      </c>
      <c r="AB2351" s="133" t="s">
        <v>8597</v>
      </c>
      <c r="AC2351" s="133" t="s">
        <v>8597</v>
      </c>
      <c r="AD2351" s="133" t="s">
        <v>1759</v>
      </c>
      <c r="AE2351" s="79">
        <v>12</v>
      </c>
      <c r="AF2351" s="79" t="s">
        <v>11337</v>
      </c>
      <c r="AG2351" s="134">
        <v>0.5</v>
      </c>
      <c r="AH2351" s="134">
        <v>7.5</v>
      </c>
      <c r="AI2351" s="134">
        <v>14.5</v>
      </c>
      <c r="AJ2351" s="134">
        <v>0.28799999999999998</v>
      </c>
      <c r="AK2351" s="134">
        <v>14.824999999999999</v>
      </c>
      <c r="AL2351" s="134">
        <v>8.4499999999999993</v>
      </c>
      <c r="AM2351" s="134">
        <v>5.125</v>
      </c>
      <c r="AN2351" s="134">
        <v>3.8959999999999999</v>
      </c>
      <c r="AO2351" s="134">
        <v>0.372</v>
      </c>
      <c r="AP2351" s="134">
        <v>0</v>
      </c>
      <c r="AQ2351" s="134">
        <v>102</v>
      </c>
      <c r="AR2351" s="134">
        <v>54</v>
      </c>
      <c r="AS2351" s="134">
        <v>0.28199999999999997</v>
      </c>
      <c r="AT2351" s="133" t="s">
        <v>7066</v>
      </c>
      <c r="AU2351" s="133" t="s">
        <v>7075</v>
      </c>
      <c r="AV2351" s="133" t="s">
        <v>9602</v>
      </c>
      <c r="AW2351" s="133" t="s">
        <v>9630</v>
      </c>
    </row>
    <row r="2352" spans="1:49" x14ac:dyDescent="0.25">
      <c r="A2352" s="80" t="s">
        <v>1779</v>
      </c>
      <c r="B2352" s="80" t="s">
        <v>1817</v>
      </c>
      <c r="C2352" s="80" t="s">
        <v>10811</v>
      </c>
      <c r="D2352" s="80" t="s">
        <v>10812</v>
      </c>
      <c r="E2352" s="80" t="s">
        <v>1818</v>
      </c>
      <c r="F2352" s="80" t="s">
        <v>10813</v>
      </c>
      <c r="G2352" s="80" t="s">
        <v>9700</v>
      </c>
      <c r="H2352" s="80" t="s">
        <v>10814</v>
      </c>
      <c r="I2352" s="80" t="s">
        <v>1817</v>
      </c>
      <c r="K2352" s="80" t="s">
        <v>12946</v>
      </c>
      <c r="L2352" s="80" t="s">
        <v>1520</v>
      </c>
      <c r="M2352" s="80" t="s">
        <v>13903</v>
      </c>
      <c r="N2352" s="80" t="s">
        <v>3488</v>
      </c>
      <c r="O2352" s="80" t="s">
        <v>3834</v>
      </c>
      <c r="P2352" s="80" t="s">
        <v>5231</v>
      </c>
      <c r="Q2352" s="80" t="s">
        <v>1817</v>
      </c>
      <c r="R2352" s="80" t="s">
        <v>6888</v>
      </c>
      <c r="S2352" s="80" t="s">
        <v>1759</v>
      </c>
      <c r="T2352" s="80" t="s">
        <v>1757</v>
      </c>
      <c r="U2352" s="110">
        <v>10.3</v>
      </c>
      <c r="V2352" s="110">
        <v>61.8</v>
      </c>
      <c r="W2352" s="91">
        <v>2.83</v>
      </c>
      <c r="X2352" s="91">
        <v>33.96</v>
      </c>
      <c r="Y2352" s="110" t="s">
        <v>7087</v>
      </c>
      <c r="Z2352" s="110" t="s">
        <v>1</v>
      </c>
      <c r="AB2352" s="133" t="s">
        <v>8598</v>
      </c>
      <c r="AC2352" s="133" t="s">
        <v>8598</v>
      </c>
      <c r="AD2352" s="133" t="s">
        <v>1759</v>
      </c>
      <c r="AE2352" s="79">
        <v>12</v>
      </c>
      <c r="AF2352" s="79" t="s">
        <v>11337</v>
      </c>
      <c r="AG2352" s="134">
        <v>0.5</v>
      </c>
      <c r="AH2352" s="134">
        <v>7.5</v>
      </c>
      <c r="AI2352" s="134">
        <v>14.5</v>
      </c>
      <c r="AJ2352" s="134">
        <v>0.28799999999999998</v>
      </c>
      <c r="AK2352" s="134">
        <v>14.824999999999999</v>
      </c>
      <c r="AL2352" s="134">
        <v>8.4499999999999993</v>
      </c>
      <c r="AM2352" s="134">
        <v>5.125</v>
      </c>
      <c r="AN2352" s="134">
        <v>3.8959999999999999</v>
      </c>
      <c r="AO2352" s="134">
        <v>0.372</v>
      </c>
      <c r="AP2352" s="134">
        <v>0</v>
      </c>
      <c r="AQ2352" s="134">
        <v>102</v>
      </c>
      <c r="AR2352" s="134">
        <v>54</v>
      </c>
      <c r="AS2352" s="134">
        <v>0.28199999999999997</v>
      </c>
      <c r="AT2352" s="133" t="s">
        <v>7066</v>
      </c>
      <c r="AU2352" s="133" t="s">
        <v>7075</v>
      </c>
      <c r="AV2352" s="133" t="s">
        <v>9602</v>
      </c>
      <c r="AW2352" s="133" t="s">
        <v>9630</v>
      </c>
    </row>
    <row r="2353" spans="1:49" x14ac:dyDescent="0.25">
      <c r="A2353" s="80" t="s">
        <v>1779</v>
      </c>
      <c r="B2353" s="80" t="s">
        <v>1817</v>
      </c>
      <c r="C2353" s="80" t="s">
        <v>10811</v>
      </c>
      <c r="D2353" s="80" t="s">
        <v>10812</v>
      </c>
      <c r="E2353" s="80" t="s">
        <v>1818</v>
      </c>
      <c r="F2353" s="80" t="s">
        <v>10813</v>
      </c>
      <c r="G2353" s="80" t="s">
        <v>9700</v>
      </c>
      <c r="H2353" s="80" t="s">
        <v>10814</v>
      </c>
      <c r="I2353" s="80" t="s">
        <v>1817</v>
      </c>
      <c r="K2353" s="80" t="s">
        <v>12946</v>
      </c>
      <c r="L2353" s="80" t="s">
        <v>1575</v>
      </c>
      <c r="M2353" s="80" t="s">
        <v>13904</v>
      </c>
      <c r="N2353" s="80" t="s">
        <v>3489</v>
      </c>
      <c r="O2353" s="80" t="s">
        <v>3834</v>
      </c>
      <c r="P2353" s="80" t="s">
        <v>5232</v>
      </c>
      <c r="Q2353" s="80" t="s">
        <v>1817</v>
      </c>
      <c r="R2353" s="80" t="s">
        <v>6889</v>
      </c>
      <c r="S2353" s="80" t="s">
        <v>1759</v>
      </c>
      <c r="T2353" s="80" t="s">
        <v>1757</v>
      </c>
      <c r="U2353" s="110">
        <v>10.3</v>
      </c>
      <c r="V2353" s="110">
        <v>61.8</v>
      </c>
      <c r="W2353" s="91">
        <v>2.83</v>
      </c>
      <c r="X2353" s="91">
        <v>33.96</v>
      </c>
      <c r="Y2353" s="110" t="s">
        <v>7087</v>
      </c>
      <c r="Z2353" s="110" t="s">
        <v>1</v>
      </c>
      <c r="AB2353" s="133" t="s">
        <v>8599</v>
      </c>
      <c r="AC2353" s="133" t="s">
        <v>8599</v>
      </c>
      <c r="AD2353" s="133" t="s">
        <v>1759</v>
      </c>
      <c r="AE2353" s="79">
        <v>12</v>
      </c>
      <c r="AF2353" s="79" t="s">
        <v>11337</v>
      </c>
      <c r="AG2353" s="134">
        <v>0.5</v>
      </c>
      <c r="AH2353" s="134">
        <v>7.5</v>
      </c>
      <c r="AI2353" s="134">
        <v>14.5</v>
      </c>
      <c r="AJ2353" s="134">
        <v>0.28799999999999998</v>
      </c>
      <c r="AK2353" s="134">
        <v>14.824999999999999</v>
      </c>
      <c r="AL2353" s="134">
        <v>8.4499999999999993</v>
      </c>
      <c r="AM2353" s="134">
        <v>5.125</v>
      </c>
      <c r="AN2353" s="134">
        <v>3.8959999999999999</v>
      </c>
      <c r="AO2353" s="134">
        <v>0.372</v>
      </c>
      <c r="AP2353" s="134">
        <v>0</v>
      </c>
      <c r="AQ2353" s="134">
        <v>102</v>
      </c>
      <c r="AR2353" s="134">
        <v>54</v>
      </c>
      <c r="AS2353" s="134">
        <v>0.28199999999999997</v>
      </c>
      <c r="AT2353" s="133" t="s">
        <v>7066</v>
      </c>
      <c r="AU2353" s="133" t="s">
        <v>7075</v>
      </c>
      <c r="AV2353" s="133" t="s">
        <v>9602</v>
      </c>
      <c r="AW2353" s="133" t="s">
        <v>9630</v>
      </c>
    </row>
    <row r="2354" spans="1:49" x14ac:dyDescent="0.25">
      <c r="A2354" s="80" t="s">
        <v>1779</v>
      </c>
      <c r="B2354" s="80" t="s">
        <v>1817</v>
      </c>
      <c r="C2354" s="80" t="s">
        <v>10811</v>
      </c>
      <c r="D2354" s="80" t="s">
        <v>10812</v>
      </c>
      <c r="E2354" s="80" t="s">
        <v>1818</v>
      </c>
      <c r="F2354" s="80" t="s">
        <v>10813</v>
      </c>
      <c r="G2354" s="80" t="s">
        <v>9700</v>
      </c>
      <c r="H2354" s="80" t="s">
        <v>10814</v>
      </c>
      <c r="I2354" s="80" t="s">
        <v>1817</v>
      </c>
      <c r="K2354" s="80" t="s">
        <v>12946</v>
      </c>
      <c r="L2354" s="80" t="s">
        <v>1521</v>
      </c>
      <c r="M2354" s="80" t="s">
        <v>13905</v>
      </c>
      <c r="N2354" s="80" t="s">
        <v>3490</v>
      </c>
      <c r="O2354" s="80" t="s">
        <v>3834</v>
      </c>
      <c r="P2354" s="80" t="s">
        <v>5233</v>
      </c>
      <c r="Q2354" s="80" t="s">
        <v>1817</v>
      </c>
      <c r="R2354" s="80" t="s">
        <v>6890</v>
      </c>
      <c r="S2354" s="80" t="s">
        <v>1759</v>
      </c>
      <c r="T2354" s="80" t="s">
        <v>1757</v>
      </c>
      <c r="U2354" s="110">
        <v>10.3</v>
      </c>
      <c r="V2354" s="110">
        <v>61.8</v>
      </c>
      <c r="W2354" s="91">
        <v>2.83</v>
      </c>
      <c r="X2354" s="91">
        <v>33.96</v>
      </c>
      <c r="Y2354" s="110" t="s">
        <v>7087</v>
      </c>
      <c r="Z2354" s="110" t="s">
        <v>1</v>
      </c>
      <c r="AB2354" s="133" t="s">
        <v>8600</v>
      </c>
      <c r="AC2354" s="133" t="s">
        <v>8600</v>
      </c>
      <c r="AD2354" s="133" t="s">
        <v>1759</v>
      </c>
      <c r="AE2354" s="79">
        <v>12</v>
      </c>
      <c r="AF2354" s="79" t="s">
        <v>11337</v>
      </c>
      <c r="AG2354" s="134">
        <v>0.5</v>
      </c>
      <c r="AH2354" s="134">
        <v>7.5</v>
      </c>
      <c r="AI2354" s="134">
        <v>14.5</v>
      </c>
      <c r="AJ2354" s="134">
        <v>0.28799999999999998</v>
      </c>
      <c r="AK2354" s="134">
        <v>14.824999999999999</v>
      </c>
      <c r="AL2354" s="134">
        <v>8.4499999999999993</v>
      </c>
      <c r="AM2354" s="134">
        <v>5.125</v>
      </c>
      <c r="AN2354" s="134">
        <v>3.8959999999999999</v>
      </c>
      <c r="AO2354" s="134">
        <v>0.372</v>
      </c>
      <c r="AP2354" s="134">
        <v>0</v>
      </c>
      <c r="AQ2354" s="134">
        <v>102</v>
      </c>
      <c r="AR2354" s="134">
        <v>54</v>
      </c>
      <c r="AS2354" s="134">
        <v>0.28199999999999997</v>
      </c>
      <c r="AT2354" s="133" t="s">
        <v>7066</v>
      </c>
      <c r="AU2354" s="133" t="s">
        <v>7075</v>
      </c>
      <c r="AV2354" s="133" t="s">
        <v>9602</v>
      </c>
      <c r="AW2354" s="133" t="s">
        <v>9630</v>
      </c>
    </row>
    <row r="2355" spans="1:49" x14ac:dyDescent="0.25">
      <c r="A2355" s="80" t="s">
        <v>1779</v>
      </c>
      <c r="B2355" s="80" t="s">
        <v>1817</v>
      </c>
      <c r="C2355" s="80" t="s">
        <v>10811</v>
      </c>
      <c r="D2355" s="80" t="s">
        <v>10812</v>
      </c>
      <c r="E2355" s="80" t="s">
        <v>1818</v>
      </c>
      <c r="F2355" s="80" t="s">
        <v>10813</v>
      </c>
      <c r="G2355" s="80" t="s">
        <v>9700</v>
      </c>
      <c r="H2355" s="80" t="s">
        <v>10814</v>
      </c>
      <c r="I2355" s="80" t="s">
        <v>1817</v>
      </c>
      <c r="K2355" s="80" t="s">
        <v>12946</v>
      </c>
      <c r="L2355" s="80" t="s">
        <v>1534</v>
      </c>
      <c r="M2355" s="80" t="s">
        <v>13906</v>
      </c>
      <c r="N2355" s="80" t="s">
        <v>3491</v>
      </c>
      <c r="O2355" s="80" t="s">
        <v>3834</v>
      </c>
      <c r="P2355" s="80" t="s">
        <v>5234</v>
      </c>
      <c r="Q2355" s="80" t="s">
        <v>1817</v>
      </c>
      <c r="R2355" s="80" t="s">
        <v>6891</v>
      </c>
      <c r="S2355" s="80" t="s">
        <v>1759</v>
      </c>
      <c r="T2355" s="80" t="s">
        <v>1757</v>
      </c>
      <c r="U2355" s="110">
        <v>10.3</v>
      </c>
      <c r="V2355" s="110">
        <v>61.8</v>
      </c>
      <c r="W2355" s="91">
        <v>2.83</v>
      </c>
      <c r="X2355" s="91">
        <v>33.96</v>
      </c>
      <c r="Y2355" s="110" t="s">
        <v>7087</v>
      </c>
      <c r="Z2355" s="110" t="s">
        <v>1</v>
      </c>
      <c r="AB2355" s="133" t="s">
        <v>8601</v>
      </c>
      <c r="AC2355" s="133" t="s">
        <v>8601</v>
      </c>
      <c r="AD2355" s="133" t="s">
        <v>1759</v>
      </c>
      <c r="AE2355" s="79">
        <v>12</v>
      </c>
      <c r="AF2355" s="79" t="s">
        <v>11337</v>
      </c>
      <c r="AG2355" s="134">
        <v>0.5</v>
      </c>
      <c r="AH2355" s="134">
        <v>7.5</v>
      </c>
      <c r="AI2355" s="134">
        <v>14.5</v>
      </c>
      <c r="AJ2355" s="134">
        <v>0.28799999999999998</v>
      </c>
      <c r="AK2355" s="134">
        <v>14.824999999999999</v>
      </c>
      <c r="AL2355" s="134">
        <v>8.4499999999999993</v>
      </c>
      <c r="AM2355" s="134">
        <v>5.125</v>
      </c>
      <c r="AN2355" s="134">
        <v>3.8959999999999999</v>
      </c>
      <c r="AO2355" s="134">
        <v>0.372</v>
      </c>
      <c r="AP2355" s="134">
        <v>0</v>
      </c>
      <c r="AQ2355" s="134">
        <v>102</v>
      </c>
      <c r="AR2355" s="134">
        <v>54</v>
      </c>
      <c r="AS2355" s="134">
        <v>0.28199999999999997</v>
      </c>
      <c r="AT2355" s="133" t="s">
        <v>7066</v>
      </c>
      <c r="AU2355" s="133" t="s">
        <v>7075</v>
      </c>
      <c r="AV2355" s="133" t="s">
        <v>9602</v>
      </c>
      <c r="AW2355" s="133" t="s">
        <v>9630</v>
      </c>
    </row>
    <row r="2356" spans="1:49" x14ac:dyDescent="0.25">
      <c r="A2356" s="80" t="s">
        <v>1779</v>
      </c>
      <c r="B2356" s="80" t="s">
        <v>1817</v>
      </c>
      <c r="C2356" s="80" t="s">
        <v>10811</v>
      </c>
      <c r="D2356" s="80" t="s">
        <v>10812</v>
      </c>
      <c r="E2356" s="80" t="s">
        <v>1818</v>
      </c>
      <c r="F2356" s="80" t="s">
        <v>10813</v>
      </c>
      <c r="G2356" s="80" t="s">
        <v>9700</v>
      </c>
      <c r="H2356" s="80" t="s">
        <v>10814</v>
      </c>
      <c r="I2356" s="80" t="s">
        <v>1817</v>
      </c>
      <c r="K2356" s="80" t="s">
        <v>12946</v>
      </c>
      <c r="L2356" s="80" t="s">
        <v>1522</v>
      </c>
      <c r="M2356" s="80" t="s">
        <v>13907</v>
      </c>
      <c r="N2356" s="80" t="s">
        <v>3492</v>
      </c>
      <c r="O2356" s="80" t="s">
        <v>3834</v>
      </c>
      <c r="P2356" s="80" t="s">
        <v>5235</v>
      </c>
      <c r="Q2356" s="80" t="s">
        <v>1817</v>
      </c>
      <c r="R2356" s="80" t="s">
        <v>6892</v>
      </c>
      <c r="S2356" s="80" t="s">
        <v>1759</v>
      </c>
      <c r="T2356" s="80" t="s">
        <v>1757</v>
      </c>
      <c r="U2356" s="110">
        <v>10.3</v>
      </c>
      <c r="V2356" s="110">
        <v>61.8</v>
      </c>
      <c r="W2356" s="91">
        <v>2.83</v>
      </c>
      <c r="X2356" s="91">
        <v>33.96</v>
      </c>
      <c r="Y2356" s="110" t="s">
        <v>7087</v>
      </c>
      <c r="Z2356" s="110" t="s">
        <v>1</v>
      </c>
      <c r="AB2356" s="133" t="s">
        <v>8602</v>
      </c>
      <c r="AC2356" s="133" t="s">
        <v>8602</v>
      </c>
      <c r="AD2356" s="133" t="s">
        <v>1759</v>
      </c>
      <c r="AE2356" s="79">
        <v>12</v>
      </c>
      <c r="AF2356" s="79" t="s">
        <v>11337</v>
      </c>
      <c r="AG2356" s="134">
        <v>0.5</v>
      </c>
      <c r="AH2356" s="134">
        <v>7.5</v>
      </c>
      <c r="AI2356" s="134">
        <v>14.5</v>
      </c>
      <c r="AJ2356" s="134">
        <v>0.28799999999999998</v>
      </c>
      <c r="AK2356" s="134">
        <v>14.824999999999999</v>
      </c>
      <c r="AL2356" s="134">
        <v>8.4499999999999993</v>
      </c>
      <c r="AM2356" s="134">
        <v>5.125</v>
      </c>
      <c r="AN2356" s="134">
        <v>3.8959999999999999</v>
      </c>
      <c r="AO2356" s="134">
        <v>0.372</v>
      </c>
      <c r="AP2356" s="134">
        <v>0</v>
      </c>
      <c r="AQ2356" s="134">
        <v>102</v>
      </c>
      <c r="AR2356" s="134">
        <v>54</v>
      </c>
      <c r="AS2356" s="134">
        <v>0.28199999999999997</v>
      </c>
      <c r="AT2356" s="133" t="s">
        <v>7066</v>
      </c>
      <c r="AU2356" s="133" t="s">
        <v>7075</v>
      </c>
      <c r="AV2356" s="133" t="s">
        <v>9602</v>
      </c>
      <c r="AW2356" s="133" t="s">
        <v>9630</v>
      </c>
    </row>
    <row r="2357" spans="1:49" x14ac:dyDescent="0.25">
      <c r="A2357" s="80" t="s">
        <v>1779</v>
      </c>
      <c r="B2357" s="80" t="s">
        <v>1817</v>
      </c>
      <c r="C2357" s="80" t="s">
        <v>10835</v>
      </c>
      <c r="D2357" s="80" t="s">
        <v>10836</v>
      </c>
      <c r="E2357" s="80" t="s">
        <v>1818</v>
      </c>
      <c r="F2357" s="80" t="s">
        <v>10837</v>
      </c>
      <c r="G2357" s="80" t="s">
        <v>9785</v>
      </c>
      <c r="H2357" s="80" t="s">
        <v>10838</v>
      </c>
      <c r="I2357" s="80" t="s">
        <v>1817</v>
      </c>
      <c r="K2357" s="80" t="s">
        <v>12946</v>
      </c>
      <c r="L2357" s="80" t="s">
        <v>1515</v>
      </c>
      <c r="M2357" s="80" t="s">
        <v>13908</v>
      </c>
      <c r="N2357" s="80" t="s">
        <v>3493</v>
      </c>
      <c r="O2357" s="80" t="s">
        <v>3825</v>
      </c>
      <c r="P2357" s="80" t="s">
        <v>1</v>
      </c>
      <c r="Q2357" s="80" t="s">
        <v>1817</v>
      </c>
      <c r="R2357" s="80" t="s">
        <v>7016</v>
      </c>
      <c r="S2357" s="80" t="s">
        <v>1759</v>
      </c>
      <c r="T2357" s="80" t="s">
        <v>1759</v>
      </c>
      <c r="U2357" s="110">
        <v>763.8</v>
      </c>
      <c r="V2357" s="110">
        <v>381.9</v>
      </c>
      <c r="W2357" s="91">
        <v>220.74</v>
      </c>
      <c r="X2357" s="91">
        <v>220.74</v>
      </c>
      <c r="Y2357" s="110" t="s">
        <v>7087</v>
      </c>
      <c r="Z2357" s="110" t="s">
        <v>1</v>
      </c>
      <c r="AB2357" s="133" t="s">
        <v>8726</v>
      </c>
      <c r="AC2357" s="133" t="s">
        <v>8726</v>
      </c>
      <c r="AD2357" s="133" t="s">
        <v>1759</v>
      </c>
      <c r="AE2357" s="79">
        <v>1</v>
      </c>
      <c r="AF2357" s="79" t="s">
        <v>15798</v>
      </c>
      <c r="AG2357" s="134"/>
      <c r="AH2357" s="134"/>
      <c r="AI2357" s="134"/>
      <c r="AJ2357" s="134"/>
      <c r="AK2357" s="134">
        <v>16.312999999999999</v>
      </c>
      <c r="AL2357" s="134">
        <v>10.063000000000001</v>
      </c>
      <c r="AM2357" s="134">
        <v>50.625</v>
      </c>
      <c r="AN2357" s="134">
        <v>30.07</v>
      </c>
      <c r="AO2357" s="134">
        <v>4.8090000000000002</v>
      </c>
      <c r="AP2357" s="134"/>
      <c r="AQ2357" s="134"/>
      <c r="AR2357" s="134"/>
      <c r="AS2357" s="134"/>
      <c r="AT2357" s="133" t="s">
        <v>1764</v>
      </c>
      <c r="AU2357" s="133" t="s">
        <v>1769</v>
      </c>
      <c r="AV2357" s="133" t="s">
        <v>9601</v>
      </c>
      <c r="AW2357" s="133" t="s">
        <v>9630</v>
      </c>
    </row>
    <row r="2358" spans="1:49" x14ac:dyDescent="0.25">
      <c r="A2358" s="80" t="s">
        <v>1779</v>
      </c>
      <c r="B2358" s="80" t="s">
        <v>1817</v>
      </c>
      <c r="C2358" s="80" t="s">
        <v>10835</v>
      </c>
      <c r="D2358" s="80" t="s">
        <v>10836</v>
      </c>
      <c r="E2358" s="80" t="s">
        <v>1818</v>
      </c>
      <c r="F2358" s="80" t="s">
        <v>10837</v>
      </c>
      <c r="G2358" s="80" t="s">
        <v>9785</v>
      </c>
      <c r="H2358" s="80" t="s">
        <v>10838</v>
      </c>
      <c r="I2358" s="80" t="s">
        <v>1817</v>
      </c>
      <c r="K2358" s="80" t="s">
        <v>12946</v>
      </c>
      <c r="L2358" s="80" t="s">
        <v>1516</v>
      </c>
      <c r="M2358" s="80" t="s">
        <v>3349</v>
      </c>
      <c r="N2358" s="80" t="s">
        <v>3495</v>
      </c>
      <c r="O2358" s="80" t="s">
        <v>3825</v>
      </c>
      <c r="P2358" s="80" t="s">
        <v>1</v>
      </c>
      <c r="Q2358" s="80" t="s">
        <v>1817</v>
      </c>
      <c r="R2358" s="80" t="s">
        <v>7017</v>
      </c>
      <c r="S2358" s="80" t="s">
        <v>1759</v>
      </c>
      <c r="T2358" s="80" t="s">
        <v>1759</v>
      </c>
      <c r="U2358" s="110">
        <v>763.8</v>
      </c>
      <c r="V2358" s="110">
        <v>381.9</v>
      </c>
      <c r="W2358" s="91">
        <v>220.74</v>
      </c>
      <c r="X2358" s="91">
        <v>220.74</v>
      </c>
      <c r="Y2358" s="110" t="s">
        <v>7087</v>
      </c>
      <c r="Z2358" s="110" t="s">
        <v>1</v>
      </c>
      <c r="AB2358" s="133" t="s">
        <v>8727</v>
      </c>
      <c r="AC2358" s="133" t="s">
        <v>8727</v>
      </c>
      <c r="AD2358" s="133" t="s">
        <v>1759</v>
      </c>
      <c r="AE2358" s="79">
        <v>1</v>
      </c>
      <c r="AF2358" s="79" t="s">
        <v>15798</v>
      </c>
      <c r="AG2358" s="134"/>
      <c r="AH2358" s="134"/>
      <c r="AI2358" s="134"/>
      <c r="AJ2358" s="134"/>
      <c r="AK2358" s="134">
        <v>16.312999999999999</v>
      </c>
      <c r="AL2358" s="134">
        <v>10.063000000000001</v>
      </c>
      <c r="AM2358" s="134">
        <v>50.625</v>
      </c>
      <c r="AN2358" s="134">
        <v>30.07</v>
      </c>
      <c r="AO2358" s="134">
        <v>4.8090000000000002</v>
      </c>
      <c r="AP2358" s="134"/>
      <c r="AQ2358" s="134"/>
      <c r="AR2358" s="134"/>
      <c r="AS2358" s="134"/>
      <c r="AT2358" s="133" t="s">
        <v>1764</v>
      </c>
      <c r="AU2358" s="133" t="s">
        <v>1769</v>
      </c>
      <c r="AV2358" s="133" t="s">
        <v>9601</v>
      </c>
      <c r="AW2358" s="133" t="s">
        <v>9630</v>
      </c>
    </row>
    <row r="2359" spans="1:49" x14ac:dyDescent="0.25">
      <c r="A2359" s="80" t="s">
        <v>1779</v>
      </c>
      <c r="B2359" s="80" t="s">
        <v>1817</v>
      </c>
      <c r="C2359" s="80" t="s">
        <v>10835</v>
      </c>
      <c r="D2359" s="80" t="s">
        <v>10836</v>
      </c>
      <c r="E2359" s="80" t="s">
        <v>1818</v>
      </c>
      <c r="F2359" s="80" t="s">
        <v>10837</v>
      </c>
      <c r="G2359" s="80" t="s">
        <v>9785</v>
      </c>
      <c r="H2359" s="80" t="s">
        <v>10838</v>
      </c>
      <c r="I2359" s="80" t="s">
        <v>1817</v>
      </c>
      <c r="K2359" s="80" t="s">
        <v>12946</v>
      </c>
      <c r="L2359" s="80" t="s">
        <v>1517</v>
      </c>
      <c r="M2359" s="80" t="s">
        <v>3350</v>
      </c>
      <c r="N2359" s="80" t="s">
        <v>3506</v>
      </c>
      <c r="O2359" s="80" t="s">
        <v>3825</v>
      </c>
      <c r="P2359" s="80" t="s">
        <v>1</v>
      </c>
      <c r="Q2359" s="80" t="s">
        <v>1817</v>
      </c>
      <c r="R2359" s="80" t="s">
        <v>7018</v>
      </c>
      <c r="S2359" s="80" t="s">
        <v>1759</v>
      </c>
      <c r="T2359" s="80" t="s">
        <v>1759</v>
      </c>
      <c r="U2359" s="110">
        <v>763.8</v>
      </c>
      <c r="V2359" s="110">
        <v>381.9</v>
      </c>
      <c r="W2359" s="91">
        <v>220.74</v>
      </c>
      <c r="X2359" s="91">
        <v>220.74</v>
      </c>
      <c r="Y2359" s="110" t="s">
        <v>7087</v>
      </c>
      <c r="Z2359" s="110" t="s">
        <v>1</v>
      </c>
      <c r="AB2359" s="133" t="s">
        <v>8728</v>
      </c>
      <c r="AC2359" s="133" t="s">
        <v>8728</v>
      </c>
      <c r="AD2359" s="133" t="s">
        <v>1759</v>
      </c>
      <c r="AE2359" s="79">
        <v>1</v>
      </c>
      <c r="AF2359" s="79" t="s">
        <v>15798</v>
      </c>
      <c r="AG2359" s="134"/>
      <c r="AH2359" s="134"/>
      <c r="AI2359" s="134"/>
      <c r="AJ2359" s="134"/>
      <c r="AK2359" s="134">
        <v>16.312999999999999</v>
      </c>
      <c r="AL2359" s="134">
        <v>10.063000000000001</v>
      </c>
      <c r="AM2359" s="134">
        <v>50.625</v>
      </c>
      <c r="AN2359" s="134">
        <v>30.07</v>
      </c>
      <c r="AO2359" s="134">
        <v>4.8090000000000002</v>
      </c>
      <c r="AP2359" s="134"/>
      <c r="AQ2359" s="134"/>
      <c r="AR2359" s="134"/>
      <c r="AS2359" s="134"/>
      <c r="AT2359" s="133" t="s">
        <v>1764</v>
      </c>
      <c r="AU2359" s="133" t="s">
        <v>1769</v>
      </c>
      <c r="AV2359" s="133" t="s">
        <v>9601</v>
      </c>
      <c r="AW2359" s="133" t="s">
        <v>9630</v>
      </c>
    </row>
    <row r="2360" spans="1:49" x14ac:dyDescent="0.25">
      <c r="A2360" s="80" t="s">
        <v>1779</v>
      </c>
      <c r="B2360" s="80" t="s">
        <v>1817</v>
      </c>
      <c r="C2360" s="80" t="s">
        <v>10835</v>
      </c>
      <c r="D2360" s="80" t="s">
        <v>10836</v>
      </c>
      <c r="E2360" s="80" t="s">
        <v>1818</v>
      </c>
      <c r="F2360" s="80" t="s">
        <v>10837</v>
      </c>
      <c r="G2360" s="80" t="s">
        <v>9785</v>
      </c>
      <c r="H2360" s="80" t="s">
        <v>10838</v>
      </c>
      <c r="I2360" s="80" t="s">
        <v>1817</v>
      </c>
      <c r="K2360" s="80" t="s">
        <v>12946</v>
      </c>
      <c r="L2360" s="80" t="s">
        <v>1608</v>
      </c>
      <c r="M2360" s="80" t="s">
        <v>3351</v>
      </c>
      <c r="N2360" s="80" t="s">
        <v>3497</v>
      </c>
      <c r="O2360" s="80" t="s">
        <v>3825</v>
      </c>
      <c r="P2360" s="80" t="s">
        <v>1</v>
      </c>
      <c r="Q2360" s="80" t="s">
        <v>1817</v>
      </c>
      <c r="R2360" s="80" t="s">
        <v>7019</v>
      </c>
      <c r="S2360" s="80" t="s">
        <v>1759</v>
      </c>
      <c r="T2360" s="80" t="s">
        <v>1759</v>
      </c>
      <c r="U2360" s="110">
        <v>763.8</v>
      </c>
      <c r="V2360" s="110">
        <v>381.9</v>
      </c>
      <c r="W2360" s="91">
        <v>220.74</v>
      </c>
      <c r="X2360" s="91">
        <v>220.74</v>
      </c>
      <c r="Y2360" s="110" t="s">
        <v>7087</v>
      </c>
      <c r="Z2360" s="110" t="s">
        <v>1</v>
      </c>
      <c r="AB2360" s="133" t="s">
        <v>8729</v>
      </c>
      <c r="AC2360" s="133" t="s">
        <v>8729</v>
      </c>
      <c r="AD2360" s="133" t="s">
        <v>1759</v>
      </c>
      <c r="AE2360" s="79">
        <v>1</v>
      </c>
      <c r="AF2360" s="79" t="s">
        <v>15798</v>
      </c>
      <c r="AG2360" s="134"/>
      <c r="AH2360" s="134"/>
      <c r="AI2360" s="134"/>
      <c r="AJ2360" s="134"/>
      <c r="AK2360" s="134">
        <v>16.312999999999999</v>
      </c>
      <c r="AL2360" s="134">
        <v>10.063000000000001</v>
      </c>
      <c r="AM2360" s="134">
        <v>50.625</v>
      </c>
      <c r="AN2360" s="134">
        <v>30.07</v>
      </c>
      <c r="AO2360" s="134">
        <v>4.8090000000000002</v>
      </c>
      <c r="AP2360" s="134"/>
      <c r="AQ2360" s="134"/>
      <c r="AR2360" s="134"/>
      <c r="AS2360" s="134"/>
      <c r="AT2360" s="133" t="s">
        <v>1764</v>
      </c>
      <c r="AU2360" s="133" t="s">
        <v>1769</v>
      </c>
      <c r="AV2360" s="133" t="s">
        <v>9601</v>
      </c>
      <c r="AW2360" s="133" t="s">
        <v>9630</v>
      </c>
    </row>
    <row r="2361" spans="1:49" x14ac:dyDescent="0.25">
      <c r="A2361" s="80" t="s">
        <v>1779</v>
      </c>
      <c r="B2361" s="80" t="s">
        <v>1817</v>
      </c>
      <c r="C2361" s="80" t="s">
        <v>10835</v>
      </c>
      <c r="D2361" s="80" t="s">
        <v>10836</v>
      </c>
      <c r="E2361" s="80" t="s">
        <v>1818</v>
      </c>
      <c r="F2361" s="80" t="s">
        <v>10837</v>
      </c>
      <c r="G2361" s="80" t="s">
        <v>9785</v>
      </c>
      <c r="H2361" s="80" t="s">
        <v>10838</v>
      </c>
      <c r="I2361" s="80" t="s">
        <v>1817</v>
      </c>
      <c r="K2361" s="80" t="s">
        <v>12946</v>
      </c>
      <c r="L2361" s="80" t="s">
        <v>1585</v>
      </c>
      <c r="M2361" s="80" t="s">
        <v>3352</v>
      </c>
      <c r="N2361" s="80" t="s">
        <v>3502</v>
      </c>
      <c r="O2361" s="80" t="s">
        <v>3825</v>
      </c>
      <c r="P2361" s="80" t="s">
        <v>1</v>
      </c>
      <c r="Q2361" s="80" t="s">
        <v>1817</v>
      </c>
      <c r="R2361" s="80" t="s">
        <v>7020</v>
      </c>
      <c r="S2361" s="80" t="s">
        <v>1759</v>
      </c>
      <c r="T2361" s="80" t="s">
        <v>1759</v>
      </c>
      <c r="U2361" s="110">
        <v>763.8</v>
      </c>
      <c r="V2361" s="110">
        <v>381.9</v>
      </c>
      <c r="W2361" s="91">
        <v>220.74</v>
      </c>
      <c r="X2361" s="91">
        <v>220.74</v>
      </c>
      <c r="Y2361" s="110" t="s">
        <v>7087</v>
      </c>
      <c r="Z2361" s="110" t="s">
        <v>1</v>
      </c>
      <c r="AB2361" s="133" t="s">
        <v>8730</v>
      </c>
      <c r="AC2361" s="133" t="s">
        <v>8730</v>
      </c>
      <c r="AD2361" s="133" t="s">
        <v>1759</v>
      </c>
      <c r="AE2361" s="79">
        <v>1</v>
      </c>
      <c r="AF2361" s="79" t="s">
        <v>15798</v>
      </c>
      <c r="AG2361" s="134"/>
      <c r="AH2361" s="134"/>
      <c r="AI2361" s="134"/>
      <c r="AJ2361" s="134"/>
      <c r="AK2361" s="134">
        <v>16.312999999999999</v>
      </c>
      <c r="AL2361" s="134">
        <v>10.063000000000001</v>
      </c>
      <c r="AM2361" s="134">
        <v>50.625</v>
      </c>
      <c r="AN2361" s="134">
        <v>30.07</v>
      </c>
      <c r="AO2361" s="134">
        <v>4.8090000000000002</v>
      </c>
      <c r="AP2361" s="134"/>
      <c r="AQ2361" s="134"/>
      <c r="AR2361" s="134"/>
      <c r="AS2361" s="134"/>
      <c r="AT2361" s="133" t="s">
        <v>1764</v>
      </c>
      <c r="AU2361" s="133" t="s">
        <v>1769</v>
      </c>
      <c r="AV2361" s="133" t="s">
        <v>9601</v>
      </c>
      <c r="AW2361" s="133" t="s">
        <v>9630</v>
      </c>
    </row>
    <row r="2362" spans="1:49" x14ac:dyDescent="0.25">
      <c r="A2362" s="80" t="s">
        <v>1779</v>
      </c>
      <c r="B2362" s="80" t="s">
        <v>1817</v>
      </c>
      <c r="C2362" s="80" t="s">
        <v>10835</v>
      </c>
      <c r="D2362" s="80" t="s">
        <v>10836</v>
      </c>
      <c r="E2362" s="80" t="s">
        <v>1818</v>
      </c>
      <c r="F2362" s="80" t="s">
        <v>10837</v>
      </c>
      <c r="G2362" s="80" t="s">
        <v>9785</v>
      </c>
      <c r="H2362" s="80" t="s">
        <v>10838</v>
      </c>
      <c r="I2362" s="80" t="s">
        <v>1817</v>
      </c>
      <c r="K2362" s="80" t="s">
        <v>12946</v>
      </c>
      <c r="L2362" s="80" t="s">
        <v>1586</v>
      </c>
      <c r="M2362" s="80" t="s">
        <v>3353</v>
      </c>
      <c r="N2362" s="80" t="s">
        <v>3503</v>
      </c>
      <c r="O2362" s="80" t="s">
        <v>3825</v>
      </c>
      <c r="P2362" s="80" t="s">
        <v>1</v>
      </c>
      <c r="Q2362" s="80" t="s">
        <v>1817</v>
      </c>
      <c r="R2362" s="80" t="s">
        <v>7021</v>
      </c>
      <c r="S2362" s="80" t="s">
        <v>1759</v>
      </c>
      <c r="T2362" s="80" t="s">
        <v>1759</v>
      </c>
      <c r="U2362" s="110">
        <v>763.8</v>
      </c>
      <c r="V2362" s="110">
        <v>381.9</v>
      </c>
      <c r="W2362" s="91">
        <v>220.74</v>
      </c>
      <c r="X2362" s="91">
        <v>220.74</v>
      </c>
      <c r="Y2362" s="110" t="s">
        <v>7087</v>
      </c>
      <c r="Z2362" s="110" t="s">
        <v>1</v>
      </c>
      <c r="AB2362" s="133" t="s">
        <v>8731</v>
      </c>
      <c r="AC2362" s="133" t="s">
        <v>8731</v>
      </c>
      <c r="AD2362" s="133" t="s">
        <v>1759</v>
      </c>
      <c r="AE2362" s="79">
        <v>1</v>
      </c>
      <c r="AF2362" s="79" t="s">
        <v>15798</v>
      </c>
      <c r="AG2362" s="134"/>
      <c r="AH2362" s="134"/>
      <c r="AI2362" s="134"/>
      <c r="AJ2362" s="134"/>
      <c r="AK2362" s="134">
        <v>16.312999999999999</v>
      </c>
      <c r="AL2362" s="134">
        <v>10.063000000000001</v>
      </c>
      <c r="AM2362" s="134">
        <v>50.625</v>
      </c>
      <c r="AN2362" s="134">
        <v>30.07</v>
      </c>
      <c r="AO2362" s="134">
        <v>4.8090000000000002</v>
      </c>
      <c r="AP2362" s="134"/>
      <c r="AQ2362" s="134"/>
      <c r="AR2362" s="134"/>
      <c r="AS2362" s="134"/>
      <c r="AT2362" s="133" t="s">
        <v>1764</v>
      </c>
      <c r="AU2362" s="133" t="s">
        <v>1769</v>
      </c>
      <c r="AV2362" s="133" t="s">
        <v>9601</v>
      </c>
      <c r="AW2362" s="133" t="s">
        <v>9630</v>
      </c>
    </row>
    <row r="2363" spans="1:49" x14ac:dyDescent="0.25">
      <c r="A2363" s="80" t="s">
        <v>1779</v>
      </c>
      <c r="B2363" s="80" t="s">
        <v>1817</v>
      </c>
      <c r="C2363" s="80" t="s">
        <v>10835</v>
      </c>
      <c r="D2363" s="80" t="s">
        <v>10836</v>
      </c>
      <c r="E2363" s="80" t="s">
        <v>1818</v>
      </c>
      <c r="F2363" s="80" t="s">
        <v>10837</v>
      </c>
      <c r="G2363" s="80" t="s">
        <v>9785</v>
      </c>
      <c r="H2363" s="80" t="s">
        <v>10838</v>
      </c>
      <c r="I2363" s="80" t="s">
        <v>1817</v>
      </c>
      <c r="K2363" s="80" t="s">
        <v>12946</v>
      </c>
      <c r="L2363" s="80" t="s">
        <v>1587</v>
      </c>
      <c r="M2363" s="80" t="s">
        <v>13909</v>
      </c>
      <c r="N2363" s="80" t="s">
        <v>3504</v>
      </c>
      <c r="O2363" s="80" t="s">
        <v>3825</v>
      </c>
      <c r="P2363" s="80" t="s">
        <v>1</v>
      </c>
      <c r="Q2363" s="80" t="s">
        <v>1817</v>
      </c>
      <c r="R2363" s="80" t="s">
        <v>7022</v>
      </c>
      <c r="S2363" s="80" t="s">
        <v>1759</v>
      </c>
      <c r="T2363" s="80" t="s">
        <v>1759</v>
      </c>
      <c r="U2363" s="110">
        <v>763.8</v>
      </c>
      <c r="V2363" s="110">
        <v>381.9</v>
      </c>
      <c r="W2363" s="91">
        <v>220.74</v>
      </c>
      <c r="X2363" s="91">
        <v>220.74</v>
      </c>
      <c r="Y2363" s="110" t="s">
        <v>7087</v>
      </c>
      <c r="Z2363" s="110" t="s">
        <v>1</v>
      </c>
      <c r="AB2363" s="133" t="s">
        <v>8732</v>
      </c>
      <c r="AC2363" s="133" t="s">
        <v>8732</v>
      </c>
      <c r="AD2363" s="133" t="s">
        <v>1759</v>
      </c>
      <c r="AE2363" s="79">
        <v>1</v>
      </c>
      <c r="AF2363" s="79" t="s">
        <v>15798</v>
      </c>
      <c r="AG2363" s="134"/>
      <c r="AH2363" s="134"/>
      <c r="AI2363" s="134"/>
      <c r="AJ2363" s="134"/>
      <c r="AK2363" s="134">
        <v>16.312999999999999</v>
      </c>
      <c r="AL2363" s="134">
        <v>10.063000000000001</v>
      </c>
      <c r="AM2363" s="134">
        <v>50.625</v>
      </c>
      <c r="AN2363" s="134">
        <v>30.07</v>
      </c>
      <c r="AO2363" s="134">
        <v>4.8090000000000002</v>
      </c>
      <c r="AP2363" s="134"/>
      <c r="AQ2363" s="134"/>
      <c r="AR2363" s="134"/>
      <c r="AS2363" s="134"/>
      <c r="AT2363" s="133" t="s">
        <v>1764</v>
      </c>
      <c r="AU2363" s="133" t="s">
        <v>1769</v>
      </c>
      <c r="AV2363" s="133" t="s">
        <v>9601</v>
      </c>
      <c r="AW2363" s="133" t="s">
        <v>9630</v>
      </c>
    </row>
    <row r="2364" spans="1:49" x14ac:dyDescent="0.25">
      <c r="A2364" s="80" t="s">
        <v>1779</v>
      </c>
      <c r="B2364" s="80" t="s">
        <v>1817</v>
      </c>
      <c r="C2364" s="80" t="s">
        <v>10835</v>
      </c>
      <c r="D2364" s="80" t="s">
        <v>10836</v>
      </c>
      <c r="E2364" s="80" t="s">
        <v>1818</v>
      </c>
      <c r="F2364" s="80" t="s">
        <v>10837</v>
      </c>
      <c r="G2364" s="80" t="s">
        <v>9785</v>
      </c>
      <c r="H2364" s="80" t="s">
        <v>10838</v>
      </c>
      <c r="I2364" s="80" t="s">
        <v>1817</v>
      </c>
      <c r="K2364" s="80" t="s">
        <v>12946</v>
      </c>
      <c r="L2364" s="80" t="s">
        <v>1543</v>
      </c>
      <c r="M2364" s="80" t="s">
        <v>13910</v>
      </c>
      <c r="N2364" s="80" t="s">
        <v>3505</v>
      </c>
      <c r="O2364" s="80" t="s">
        <v>3825</v>
      </c>
      <c r="P2364" s="80" t="s">
        <v>1</v>
      </c>
      <c r="Q2364" s="80" t="s">
        <v>1817</v>
      </c>
      <c r="R2364" s="80" t="s">
        <v>7023</v>
      </c>
      <c r="S2364" s="80" t="s">
        <v>1759</v>
      </c>
      <c r="T2364" s="80" t="s">
        <v>1759</v>
      </c>
      <c r="U2364" s="110">
        <v>763.8</v>
      </c>
      <c r="V2364" s="110">
        <v>381.9</v>
      </c>
      <c r="W2364" s="91">
        <v>220.74</v>
      </c>
      <c r="X2364" s="91">
        <v>220.74</v>
      </c>
      <c r="Y2364" s="110" t="s">
        <v>7087</v>
      </c>
      <c r="Z2364" s="110" t="s">
        <v>1</v>
      </c>
      <c r="AB2364" s="133" t="s">
        <v>8733</v>
      </c>
      <c r="AC2364" s="133" t="s">
        <v>8733</v>
      </c>
      <c r="AD2364" s="133" t="s">
        <v>1759</v>
      </c>
      <c r="AE2364" s="79">
        <v>1</v>
      </c>
      <c r="AF2364" s="79" t="s">
        <v>15798</v>
      </c>
      <c r="AG2364" s="134"/>
      <c r="AH2364" s="134"/>
      <c r="AI2364" s="134"/>
      <c r="AJ2364" s="134"/>
      <c r="AK2364" s="134">
        <v>16.312999999999999</v>
      </c>
      <c r="AL2364" s="134">
        <v>10.063000000000001</v>
      </c>
      <c r="AM2364" s="134">
        <v>50.625</v>
      </c>
      <c r="AN2364" s="134">
        <v>30.07</v>
      </c>
      <c r="AO2364" s="134">
        <v>4.8090000000000002</v>
      </c>
      <c r="AP2364" s="134"/>
      <c r="AQ2364" s="134"/>
      <c r="AR2364" s="134"/>
      <c r="AS2364" s="134"/>
      <c r="AT2364" s="133" t="s">
        <v>1764</v>
      </c>
      <c r="AU2364" s="133" t="s">
        <v>1769</v>
      </c>
      <c r="AV2364" s="133" t="s">
        <v>9601</v>
      </c>
      <c r="AW2364" s="133" t="s">
        <v>9630</v>
      </c>
    </row>
    <row r="2365" spans="1:49" x14ac:dyDescent="0.25">
      <c r="A2365" s="80" t="s">
        <v>1779</v>
      </c>
      <c r="B2365" s="80" t="s">
        <v>1817</v>
      </c>
      <c r="C2365" s="80" t="s">
        <v>10835</v>
      </c>
      <c r="D2365" s="80" t="s">
        <v>10836</v>
      </c>
      <c r="E2365" s="80" t="s">
        <v>1818</v>
      </c>
      <c r="F2365" s="80" t="s">
        <v>10837</v>
      </c>
      <c r="G2365" s="80" t="s">
        <v>9785</v>
      </c>
      <c r="H2365" s="80" t="s">
        <v>10838</v>
      </c>
      <c r="I2365" s="80" t="s">
        <v>1817</v>
      </c>
      <c r="K2365" s="80" t="s">
        <v>12946</v>
      </c>
      <c r="L2365" s="80" t="s">
        <v>1544</v>
      </c>
      <c r="M2365" s="80" t="s">
        <v>3354</v>
      </c>
      <c r="N2365" s="80" t="s">
        <v>3484</v>
      </c>
      <c r="O2365" s="80" t="s">
        <v>3825</v>
      </c>
      <c r="P2365" s="80" t="s">
        <v>1</v>
      </c>
      <c r="Q2365" s="80" t="s">
        <v>1817</v>
      </c>
      <c r="R2365" s="80" t="s">
        <v>7024</v>
      </c>
      <c r="S2365" s="80" t="s">
        <v>1759</v>
      </c>
      <c r="T2365" s="80" t="s">
        <v>1759</v>
      </c>
      <c r="U2365" s="110">
        <v>763.8</v>
      </c>
      <c r="V2365" s="110">
        <v>381.9</v>
      </c>
      <c r="W2365" s="91">
        <v>220.74</v>
      </c>
      <c r="X2365" s="91">
        <v>220.74</v>
      </c>
      <c r="Y2365" s="110" t="s">
        <v>7087</v>
      </c>
      <c r="Z2365" s="110" t="s">
        <v>1</v>
      </c>
      <c r="AB2365" s="133" t="s">
        <v>8734</v>
      </c>
      <c r="AC2365" s="133" t="s">
        <v>8734</v>
      </c>
      <c r="AD2365" s="133" t="s">
        <v>1759</v>
      </c>
      <c r="AE2365" s="79">
        <v>1</v>
      </c>
      <c r="AF2365" s="79" t="s">
        <v>15798</v>
      </c>
      <c r="AG2365" s="134"/>
      <c r="AH2365" s="134"/>
      <c r="AI2365" s="134"/>
      <c r="AJ2365" s="134"/>
      <c r="AK2365" s="134">
        <v>16.312999999999999</v>
      </c>
      <c r="AL2365" s="134">
        <v>10.063000000000001</v>
      </c>
      <c r="AM2365" s="134">
        <v>50.625</v>
      </c>
      <c r="AN2365" s="134">
        <v>30.07</v>
      </c>
      <c r="AO2365" s="134">
        <v>4.8090000000000002</v>
      </c>
      <c r="AP2365" s="134"/>
      <c r="AQ2365" s="134"/>
      <c r="AR2365" s="134"/>
      <c r="AS2365" s="134"/>
      <c r="AT2365" s="133" t="s">
        <v>1764</v>
      </c>
      <c r="AU2365" s="133" t="s">
        <v>1769</v>
      </c>
      <c r="AV2365" s="133" t="s">
        <v>9601</v>
      </c>
      <c r="AW2365" s="133" t="s">
        <v>9630</v>
      </c>
    </row>
    <row r="2366" spans="1:49" x14ac:dyDescent="0.25">
      <c r="A2366" s="80" t="s">
        <v>1779</v>
      </c>
      <c r="B2366" s="80" t="s">
        <v>1817</v>
      </c>
      <c r="C2366" s="80" t="s">
        <v>10835</v>
      </c>
      <c r="D2366" s="80" t="s">
        <v>10836</v>
      </c>
      <c r="E2366" s="80" t="s">
        <v>1818</v>
      </c>
      <c r="F2366" s="80" t="s">
        <v>10837</v>
      </c>
      <c r="G2366" s="80" t="s">
        <v>9785</v>
      </c>
      <c r="H2366" s="80" t="s">
        <v>10838</v>
      </c>
      <c r="I2366" s="80" t="s">
        <v>1817</v>
      </c>
      <c r="K2366" s="80" t="s">
        <v>12946</v>
      </c>
      <c r="L2366" s="80" t="s">
        <v>1545</v>
      </c>
      <c r="M2366" s="80" t="s">
        <v>13911</v>
      </c>
      <c r="N2366" s="80" t="s">
        <v>3512</v>
      </c>
      <c r="O2366" s="80" t="s">
        <v>3825</v>
      </c>
      <c r="P2366" s="80" t="s">
        <v>1</v>
      </c>
      <c r="Q2366" s="80" t="s">
        <v>1817</v>
      </c>
      <c r="R2366" s="80" t="s">
        <v>7026</v>
      </c>
      <c r="S2366" s="80" t="s">
        <v>1759</v>
      </c>
      <c r="T2366" s="80" t="s">
        <v>1759</v>
      </c>
      <c r="U2366" s="110">
        <v>763.8</v>
      </c>
      <c r="V2366" s="110">
        <v>381.9</v>
      </c>
      <c r="W2366" s="91">
        <v>220.74</v>
      </c>
      <c r="X2366" s="91">
        <v>220.74</v>
      </c>
      <c r="Y2366" s="110" t="s">
        <v>7087</v>
      </c>
      <c r="Z2366" s="110" t="s">
        <v>1</v>
      </c>
      <c r="AB2366" s="133" t="s">
        <v>8736</v>
      </c>
      <c r="AC2366" s="133" t="s">
        <v>8736</v>
      </c>
      <c r="AD2366" s="133" t="s">
        <v>1759</v>
      </c>
      <c r="AE2366" s="79">
        <v>1</v>
      </c>
      <c r="AF2366" s="79" t="s">
        <v>15798</v>
      </c>
      <c r="AG2366" s="134"/>
      <c r="AH2366" s="134"/>
      <c r="AI2366" s="134"/>
      <c r="AJ2366" s="134"/>
      <c r="AK2366" s="134">
        <v>16.312999999999999</v>
      </c>
      <c r="AL2366" s="134">
        <v>10.063000000000001</v>
      </c>
      <c r="AM2366" s="134">
        <v>50.625</v>
      </c>
      <c r="AN2366" s="134">
        <v>30.07</v>
      </c>
      <c r="AO2366" s="134">
        <v>4.8090000000000002</v>
      </c>
      <c r="AP2366" s="134"/>
      <c r="AQ2366" s="134"/>
      <c r="AR2366" s="134"/>
      <c r="AS2366" s="134"/>
      <c r="AT2366" s="133" t="s">
        <v>1764</v>
      </c>
      <c r="AU2366" s="133" t="s">
        <v>1769</v>
      </c>
      <c r="AV2366" s="133" t="s">
        <v>9601</v>
      </c>
      <c r="AW2366" s="133" t="s">
        <v>9630</v>
      </c>
    </row>
    <row r="2367" spans="1:49" x14ac:dyDescent="0.25">
      <c r="A2367" s="80" t="s">
        <v>1779</v>
      </c>
      <c r="B2367" s="80" t="s">
        <v>1817</v>
      </c>
      <c r="C2367" s="80" t="s">
        <v>10835</v>
      </c>
      <c r="D2367" s="80" t="s">
        <v>10836</v>
      </c>
      <c r="E2367" s="80" t="s">
        <v>1818</v>
      </c>
      <c r="F2367" s="80" t="s">
        <v>10837</v>
      </c>
      <c r="G2367" s="80" t="s">
        <v>9785</v>
      </c>
      <c r="H2367" s="80" t="s">
        <v>10838</v>
      </c>
      <c r="I2367" s="80" t="s">
        <v>1817</v>
      </c>
      <c r="K2367" s="80" t="s">
        <v>12946</v>
      </c>
      <c r="L2367" s="80" t="s">
        <v>1609</v>
      </c>
      <c r="M2367" s="80" t="s">
        <v>3355</v>
      </c>
      <c r="N2367" s="80" t="s">
        <v>3488</v>
      </c>
      <c r="O2367" s="80" t="s">
        <v>3825</v>
      </c>
      <c r="P2367" s="80" t="s">
        <v>1</v>
      </c>
      <c r="Q2367" s="80" t="s">
        <v>1817</v>
      </c>
      <c r="R2367" s="80" t="s">
        <v>7028</v>
      </c>
      <c r="S2367" s="80" t="s">
        <v>1759</v>
      </c>
      <c r="T2367" s="80" t="s">
        <v>1759</v>
      </c>
      <c r="U2367" s="110">
        <v>763.8</v>
      </c>
      <c r="V2367" s="110">
        <v>381.9</v>
      </c>
      <c r="W2367" s="91">
        <v>220.74</v>
      </c>
      <c r="X2367" s="91">
        <v>220.74</v>
      </c>
      <c r="Y2367" s="110" t="s">
        <v>7087</v>
      </c>
      <c r="Z2367" s="110" t="s">
        <v>1</v>
      </c>
      <c r="AB2367" s="133" t="s">
        <v>8738</v>
      </c>
      <c r="AC2367" s="133" t="s">
        <v>8738</v>
      </c>
      <c r="AD2367" s="133" t="s">
        <v>1759</v>
      </c>
      <c r="AE2367" s="79">
        <v>1</v>
      </c>
      <c r="AF2367" s="79" t="s">
        <v>15798</v>
      </c>
      <c r="AG2367" s="134"/>
      <c r="AH2367" s="134"/>
      <c r="AI2367" s="134"/>
      <c r="AJ2367" s="134"/>
      <c r="AK2367" s="134">
        <v>16.312999999999999</v>
      </c>
      <c r="AL2367" s="134">
        <v>10.063000000000001</v>
      </c>
      <c r="AM2367" s="134">
        <v>50.625</v>
      </c>
      <c r="AN2367" s="134">
        <v>30.07</v>
      </c>
      <c r="AO2367" s="134">
        <v>4.8090000000000002</v>
      </c>
      <c r="AP2367" s="134"/>
      <c r="AQ2367" s="134"/>
      <c r="AR2367" s="134"/>
      <c r="AS2367" s="134"/>
      <c r="AT2367" s="133" t="s">
        <v>1764</v>
      </c>
      <c r="AU2367" s="133" t="s">
        <v>1769</v>
      </c>
      <c r="AV2367" s="133" t="s">
        <v>9601</v>
      </c>
      <c r="AW2367" s="133" t="s">
        <v>9630</v>
      </c>
    </row>
    <row r="2368" spans="1:49" x14ac:dyDescent="0.25">
      <c r="A2368" s="80" t="s">
        <v>1779</v>
      </c>
      <c r="B2368" s="80" t="s">
        <v>1817</v>
      </c>
      <c r="C2368" s="80" t="s">
        <v>10835</v>
      </c>
      <c r="D2368" s="80" t="s">
        <v>10836</v>
      </c>
      <c r="E2368" s="80" t="s">
        <v>1818</v>
      </c>
      <c r="F2368" s="80" t="s">
        <v>10837</v>
      </c>
      <c r="G2368" s="80" t="s">
        <v>9785</v>
      </c>
      <c r="H2368" s="80" t="s">
        <v>10838</v>
      </c>
      <c r="I2368" s="80" t="s">
        <v>1817</v>
      </c>
      <c r="K2368" s="80" t="s">
        <v>12946</v>
      </c>
      <c r="L2368" s="80" t="s">
        <v>1546</v>
      </c>
      <c r="M2368" s="80" t="s">
        <v>3356</v>
      </c>
      <c r="N2368" s="80" t="s">
        <v>3489</v>
      </c>
      <c r="O2368" s="80" t="s">
        <v>3825</v>
      </c>
      <c r="P2368" s="80" t="s">
        <v>1</v>
      </c>
      <c r="Q2368" s="80" t="s">
        <v>1817</v>
      </c>
      <c r="R2368" s="80" t="s">
        <v>7030</v>
      </c>
      <c r="S2368" s="80" t="s">
        <v>1759</v>
      </c>
      <c r="T2368" s="80" t="s">
        <v>1759</v>
      </c>
      <c r="U2368" s="110">
        <v>763.8</v>
      </c>
      <c r="V2368" s="110">
        <v>381.9</v>
      </c>
      <c r="W2368" s="91">
        <v>220.74</v>
      </c>
      <c r="X2368" s="91">
        <v>220.74</v>
      </c>
      <c r="Y2368" s="110" t="s">
        <v>7087</v>
      </c>
      <c r="Z2368" s="110" t="s">
        <v>1</v>
      </c>
      <c r="AB2368" s="133" t="s">
        <v>8740</v>
      </c>
      <c r="AC2368" s="133" t="s">
        <v>8740</v>
      </c>
      <c r="AD2368" s="133" t="s">
        <v>1759</v>
      </c>
      <c r="AE2368" s="79">
        <v>1</v>
      </c>
      <c r="AF2368" s="79" t="s">
        <v>15798</v>
      </c>
      <c r="AG2368" s="134"/>
      <c r="AH2368" s="134"/>
      <c r="AI2368" s="134"/>
      <c r="AJ2368" s="134"/>
      <c r="AK2368" s="134">
        <v>16.312999999999999</v>
      </c>
      <c r="AL2368" s="134">
        <v>10.063000000000001</v>
      </c>
      <c r="AM2368" s="134">
        <v>50.625</v>
      </c>
      <c r="AN2368" s="134">
        <v>30.07</v>
      </c>
      <c r="AO2368" s="134">
        <v>4.8090000000000002</v>
      </c>
      <c r="AP2368" s="134"/>
      <c r="AQ2368" s="134"/>
      <c r="AR2368" s="134"/>
      <c r="AS2368" s="134"/>
      <c r="AT2368" s="133" t="s">
        <v>1764</v>
      </c>
      <c r="AU2368" s="133" t="s">
        <v>1769</v>
      </c>
      <c r="AV2368" s="133" t="s">
        <v>9601</v>
      </c>
      <c r="AW2368" s="133" t="s">
        <v>9630</v>
      </c>
    </row>
    <row r="2369" spans="1:49" x14ac:dyDescent="0.25">
      <c r="A2369" s="80" t="s">
        <v>1779</v>
      </c>
      <c r="B2369" s="80" t="s">
        <v>1817</v>
      </c>
      <c r="C2369" s="80" t="s">
        <v>10835</v>
      </c>
      <c r="D2369" s="80" t="s">
        <v>10836</v>
      </c>
      <c r="E2369" s="80" t="s">
        <v>1818</v>
      </c>
      <c r="F2369" s="80" t="s">
        <v>10837</v>
      </c>
      <c r="G2369" s="80" t="s">
        <v>9785</v>
      </c>
      <c r="H2369" s="80" t="s">
        <v>10838</v>
      </c>
      <c r="I2369" s="80" t="s">
        <v>1817</v>
      </c>
      <c r="K2369" s="80" t="s">
        <v>12946</v>
      </c>
      <c r="L2369" s="80" t="s">
        <v>1610</v>
      </c>
      <c r="M2369" s="80" t="s">
        <v>13912</v>
      </c>
      <c r="N2369" s="80" t="s">
        <v>3490</v>
      </c>
      <c r="O2369" s="80" t="s">
        <v>3825</v>
      </c>
      <c r="P2369" s="80" t="s">
        <v>1</v>
      </c>
      <c r="Q2369" s="80" t="s">
        <v>1817</v>
      </c>
      <c r="R2369" s="80" t="s">
        <v>7032</v>
      </c>
      <c r="S2369" s="80" t="s">
        <v>1759</v>
      </c>
      <c r="T2369" s="80" t="s">
        <v>1759</v>
      </c>
      <c r="U2369" s="110">
        <v>763.8</v>
      </c>
      <c r="V2369" s="110">
        <v>381.9</v>
      </c>
      <c r="W2369" s="91">
        <v>220.74</v>
      </c>
      <c r="X2369" s="91">
        <v>220.74</v>
      </c>
      <c r="Y2369" s="110" t="s">
        <v>7087</v>
      </c>
      <c r="Z2369" s="110" t="s">
        <v>1</v>
      </c>
      <c r="AB2369" s="133" t="s">
        <v>8742</v>
      </c>
      <c r="AC2369" s="133" t="s">
        <v>8742</v>
      </c>
      <c r="AD2369" s="133" t="s">
        <v>1759</v>
      </c>
      <c r="AE2369" s="79">
        <v>1</v>
      </c>
      <c r="AF2369" s="79" t="s">
        <v>15798</v>
      </c>
      <c r="AG2369" s="134"/>
      <c r="AH2369" s="134"/>
      <c r="AI2369" s="134"/>
      <c r="AJ2369" s="134"/>
      <c r="AK2369" s="134">
        <v>16.312999999999999</v>
      </c>
      <c r="AL2369" s="134">
        <v>10.063000000000001</v>
      </c>
      <c r="AM2369" s="134">
        <v>50.625</v>
      </c>
      <c r="AN2369" s="134">
        <v>30.07</v>
      </c>
      <c r="AO2369" s="134">
        <v>4.8090000000000002</v>
      </c>
      <c r="AP2369" s="134"/>
      <c r="AQ2369" s="134"/>
      <c r="AR2369" s="134"/>
      <c r="AS2369" s="134"/>
      <c r="AT2369" s="133" t="s">
        <v>1764</v>
      </c>
      <c r="AU2369" s="133" t="s">
        <v>1769</v>
      </c>
      <c r="AV2369" s="133" t="s">
        <v>9601</v>
      </c>
      <c r="AW2369" s="133" t="s">
        <v>9630</v>
      </c>
    </row>
    <row r="2370" spans="1:49" x14ac:dyDescent="0.25">
      <c r="A2370" s="80" t="s">
        <v>1779</v>
      </c>
      <c r="B2370" s="80" t="s">
        <v>1817</v>
      </c>
      <c r="C2370" s="80" t="s">
        <v>10835</v>
      </c>
      <c r="D2370" s="80" t="s">
        <v>10836</v>
      </c>
      <c r="E2370" s="80" t="s">
        <v>1818</v>
      </c>
      <c r="F2370" s="80" t="s">
        <v>10837</v>
      </c>
      <c r="G2370" s="80" t="s">
        <v>9785</v>
      </c>
      <c r="H2370" s="80" t="s">
        <v>10838</v>
      </c>
      <c r="I2370" s="80" t="s">
        <v>1817</v>
      </c>
      <c r="K2370" s="80" t="s">
        <v>12946</v>
      </c>
      <c r="L2370" s="80" t="s">
        <v>1588</v>
      </c>
      <c r="M2370" s="80" t="s">
        <v>3357</v>
      </c>
      <c r="N2370" s="80" t="s">
        <v>3491</v>
      </c>
      <c r="O2370" s="80" t="s">
        <v>3825</v>
      </c>
      <c r="P2370" s="80" t="s">
        <v>1</v>
      </c>
      <c r="Q2370" s="80" t="s">
        <v>1817</v>
      </c>
      <c r="R2370" s="80" t="s">
        <v>7035</v>
      </c>
      <c r="S2370" s="80" t="s">
        <v>1759</v>
      </c>
      <c r="T2370" s="80" t="s">
        <v>1759</v>
      </c>
      <c r="U2370" s="110">
        <v>763.8</v>
      </c>
      <c r="V2370" s="110">
        <v>381.9</v>
      </c>
      <c r="W2370" s="91">
        <v>220.74</v>
      </c>
      <c r="X2370" s="91">
        <v>220.74</v>
      </c>
      <c r="Y2370" s="110" t="s">
        <v>7087</v>
      </c>
      <c r="Z2370" s="110" t="s">
        <v>1</v>
      </c>
      <c r="AB2370" s="133" t="s">
        <v>8745</v>
      </c>
      <c r="AC2370" s="133" t="s">
        <v>8745</v>
      </c>
      <c r="AD2370" s="133" t="s">
        <v>1759</v>
      </c>
      <c r="AE2370" s="79">
        <v>1</v>
      </c>
      <c r="AF2370" s="79" t="s">
        <v>15798</v>
      </c>
      <c r="AG2370" s="134"/>
      <c r="AH2370" s="134"/>
      <c r="AI2370" s="134"/>
      <c r="AJ2370" s="134"/>
      <c r="AK2370" s="134">
        <v>16.312999999999999</v>
      </c>
      <c r="AL2370" s="134">
        <v>10.063000000000001</v>
      </c>
      <c r="AM2370" s="134">
        <v>50.625</v>
      </c>
      <c r="AN2370" s="134">
        <v>30.07</v>
      </c>
      <c r="AO2370" s="134">
        <v>4.8090000000000002</v>
      </c>
      <c r="AP2370" s="134"/>
      <c r="AQ2370" s="134"/>
      <c r="AR2370" s="134"/>
      <c r="AS2370" s="134"/>
      <c r="AT2370" s="133" t="s">
        <v>1764</v>
      </c>
      <c r="AU2370" s="133" t="s">
        <v>1769</v>
      </c>
      <c r="AV2370" s="133" t="s">
        <v>9601</v>
      </c>
      <c r="AW2370" s="133" t="s">
        <v>9630</v>
      </c>
    </row>
    <row r="2371" spans="1:49" x14ac:dyDescent="0.25">
      <c r="A2371" s="80" t="s">
        <v>1779</v>
      </c>
      <c r="B2371" s="80" t="s">
        <v>1817</v>
      </c>
      <c r="C2371" s="80" t="s">
        <v>10835</v>
      </c>
      <c r="D2371" s="80" t="s">
        <v>10836</v>
      </c>
      <c r="E2371" s="80" t="s">
        <v>1818</v>
      </c>
      <c r="F2371" s="80" t="s">
        <v>10837</v>
      </c>
      <c r="G2371" s="80" t="s">
        <v>9785</v>
      </c>
      <c r="H2371" s="80" t="s">
        <v>10838</v>
      </c>
      <c r="I2371" s="80" t="s">
        <v>1817</v>
      </c>
      <c r="K2371" s="80" t="s">
        <v>12946</v>
      </c>
      <c r="L2371" s="80" t="s">
        <v>1589</v>
      </c>
      <c r="M2371" s="80" t="s">
        <v>3358</v>
      </c>
      <c r="N2371" s="80" t="s">
        <v>3511</v>
      </c>
      <c r="O2371" s="80" t="s">
        <v>3825</v>
      </c>
      <c r="P2371" s="80" t="s">
        <v>1</v>
      </c>
      <c r="Q2371" s="80" t="s">
        <v>1817</v>
      </c>
      <c r="R2371" s="80" t="s">
        <v>7036</v>
      </c>
      <c r="S2371" s="80" t="s">
        <v>1759</v>
      </c>
      <c r="T2371" s="80" t="s">
        <v>1759</v>
      </c>
      <c r="U2371" s="110">
        <v>763.8</v>
      </c>
      <c r="V2371" s="110">
        <v>381.9</v>
      </c>
      <c r="W2371" s="91">
        <v>220.74</v>
      </c>
      <c r="X2371" s="91">
        <v>220.74</v>
      </c>
      <c r="Y2371" s="110" t="s">
        <v>7087</v>
      </c>
      <c r="Z2371" s="110" t="s">
        <v>1</v>
      </c>
      <c r="AB2371" s="133" t="s">
        <v>8746</v>
      </c>
      <c r="AC2371" s="133" t="s">
        <v>8746</v>
      </c>
      <c r="AD2371" s="133" t="s">
        <v>1759</v>
      </c>
      <c r="AE2371" s="79">
        <v>1</v>
      </c>
      <c r="AF2371" s="79" t="s">
        <v>15798</v>
      </c>
      <c r="AG2371" s="134"/>
      <c r="AH2371" s="134"/>
      <c r="AI2371" s="134"/>
      <c r="AJ2371" s="134"/>
      <c r="AK2371" s="134">
        <v>16.312999999999999</v>
      </c>
      <c r="AL2371" s="134">
        <v>10.063000000000001</v>
      </c>
      <c r="AM2371" s="134">
        <v>50.625</v>
      </c>
      <c r="AN2371" s="134">
        <v>30.07</v>
      </c>
      <c r="AO2371" s="134">
        <v>4.8090000000000002</v>
      </c>
      <c r="AP2371" s="134"/>
      <c r="AQ2371" s="134"/>
      <c r="AR2371" s="134"/>
      <c r="AS2371" s="134"/>
      <c r="AT2371" s="133" t="s">
        <v>1764</v>
      </c>
      <c r="AU2371" s="133" t="s">
        <v>1769</v>
      </c>
      <c r="AV2371" s="133" t="s">
        <v>9601</v>
      </c>
      <c r="AW2371" s="133" t="s">
        <v>9630</v>
      </c>
    </row>
    <row r="2372" spans="1:49" x14ac:dyDescent="0.25">
      <c r="A2372" s="80" t="s">
        <v>1779</v>
      </c>
      <c r="B2372" s="80" t="s">
        <v>1817</v>
      </c>
      <c r="C2372" s="80" t="s">
        <v>10835</v>
      </c>
      <c r="D2372" s="80" t="s">
        <v>10836</v>
      </c>
      <c r="E2372" s="80" t="s">
        <v>1818</v>
      </c>
      <c r="F2372" s="80" t="s">
        <v>10837</v>
      </c>
      <c r="G2372" s="80" t="s">
        <v>9785</v>
      </c>
      <c r="H2372" s="80" t="s">
        <v>10838</v>
      </c>
      <c r="I2372" s="80" t="s">
        <v>1817</v>
      </c>
      <c r="K2372" s="80" t="s">
        <v>12946</v>
      </c>
      <c r="L2372" s="80" t="s">
        <v>1590</v>
      </c>
      <c r="M2372" s="80" t="s">
        <v>13913</v>
      </c>
      <c r="N2372" s="80" t="s">
        <v>3513</v>
      </c>
      <c r="O2372" s="80" t="s">
        <v>3825</v>
      </c>
      <c r="P2372" s="80" t="s">
        <v>1</v>
      </c>
      <c r="Q2372" s="80" t="s">
        <v>1817</v>
      </c>
      <c r="R2372" s="80" t="s">
        <v>7039</v>
      </c>
      <c r="S2372" s="80" t="s">
        <v>1759</v>
      </c>
      <c r="T2372" s="80" t="s">
        <v>1759</v>
      </c>
      <c r="U2372" s="110">
        <v>763.8</v>
      </c>
      <c r="V2372" s="110">
        <v>381.9</v>
      </c>
      <c r="W2372" s="91">
        <v>220.74</v>
      </c>
      <c r="X2372" s="91">
        <v>220.74</v>
      </c>
      <c r="Y2372" s="110" t="s">
        <v>7087</v>
      </c>
      <c r="Z2372" s="110" t="s">
        <v>1</v>
      </c>
      <c r="AB2372" s="133" t="s">
        <v>8749</v>
      </c>
      <c r="AC2372" s="133" t="s">
        <v>8749</v>
      </c>
      <c r="AD2372" s="133" t="s">
        <v>1759</v>
      </c>
      <c r="AE2372" s="79">
        <v>1</v>
      </c>
      <c r="AF2372" s="79" t="s">
        <v>15798</v>
      </c>
      <c r="AG2372" s="134"/>
      <c r="AH2372" s="134"/>
      <c r="AI2372" s="134"/>
      <c r="AJ2372" s="134"/>
      <c r="AK2372" s="134">
        <v>16.312999999999999</v>
      </c>
      <c r="AL2372" s="134">
        <v>10.063000000000001</v>
      </c>
      <c r="AM2372" s="134">
        <v>50.625</v>
      </c>
      <c r="AN2372" s="134">
        <v>30.07</v>
      </c>
      <c r="AO2372" s="134">
        <v>4.8090000000000002</v>
      </c>
      <c r="AP2372" s="134"/>
      <c r="AQ2372" s="134"/>
      <c r="AR2372" s="134"/>
      <c r="AS2372" s="134"/>
      <c r="AT2372" s="133" t="s">
        <v>1764</v>
      </c>
      <c r="AU2372" s="133" t="s">
        <v>1769</v>
      </c>
      <c r="AV2372" s="133" t="s">
        <v>9601</v>
      </c>
      <c r="AW2372" s="133" t="s">
        <v>9630</v>
      </c>
    </row>
    <row r="2373" spans="1:49" x14ac:dyDescent="0.25">
      <c r="A2373" s="80" t="s">
        <v>1779</v>
      </c>
      <c r="B2373" s="80" t="s">
        <v>1817</v>
      </c>
      <c r="C2373" s="80" t="s">
        <v>10826</v>
      </c>
      <c r="D2373" s="80" t="s">
        <v>10827</v>
      </c>
      <c r="E2373" s="80" t="s">
        <v>1818</v>
      </c>
      <c r="F2373" s="80" t="s">
        <v>10828</v>
      </c>
      <c r="G2373" s="80" t="s">
        <v>9668</v>
      </c>
      <c r="H2373" s="80" t="s">
        <v>9732</v>
      </c>
      <c r="I2373" s="80" t="s">
        <v>1817</v>
      </c>
      <c r="K2373" s="80" t="s">
        <v>12946</v>
      </c>
      <c r="L2373" s="80" t="s">
        <v>1536</v>
      </c>
      <c r="M2373" s="80" t="s">
        <v>13914</v>
      </c>
      <c r="N2373" s="80" t="s">
        <v>3491</v>
      </c>
      <c r="O2373" s="80" t="s">
        <v>3547</v>
      </c>
      <c r="P2373" s="80" t="s">
        <v>5331</v>
      </c>
      <c r="Q2373" s="80" t="s">
        <v>1817</v>
      </c>
      <c r="R2373" s="80" t="s">
        <v>6999</v>
      </c>
      <c r="S2373" s="80" t="s">
        <v>1765</v>
      </c>
      <c r="T2373" s="80" t="s">
        <v>1757</v>
      </c>
      <c r="U2373" s="110">
        <v>6.5</v>
      </c>
      <c r="V2373" s="110">
        <v>39</v>
      </c>
      <c r="W2373" s="91">
        <v>1.63</v>
      </c>
      <c r="X2373" s="91">
        <v>19.559999999999999</v>
      </c>
      <c r="Y2373" s="110" t="s">
        <v>7087</v>
      </c>
      <c r="Z2373" s="110" t="s">
        <v>1</v>
      </c>
      <c r="AB2373" s="133" t="s">
        <v>8709</v>
      </c>
      <c r="AC2373" s="133" t="s">
        <v>8709</v>
      </c>
      <c r="AD2373" s="133" t="s">
        <v>1759</v>
      </c>
      <c r="AE2373" s="79">
        <v>12</v>
      </c>
      <c r="AF2373" s="79" t="s">
        <v>11113</v>
      </c>
      <c r="AG2373" s="134">
        <v>0.625</v>
      </c>
      <c r="AH2373" s="134">
        <v>6.5</v>
      </c>
      <c r="AI2373" s="134">
        <v>6.5</v>
      </c>
      <c r="AJ2373" s="134">
        <v>0.13900000000000001</v>
      </c>
      <c r="AK2373" s="134">
        <v>10.845000000000001</v>
      </c>
      <c r="AL2373" s="134">
        <v>6.8449999999999998</v>
      </c>
      <c r="AM2373" s="134">
        <v>6.8150000000000004</v>
      </c>
      <c r="AN2373" s="134">
        <v>1.9610000000000001</v>
      </c>
      <c r="AO2373" s="134">
        <v>0.29299999999999998</v>
      </c>
      <c r="AP2373" s="134">
        <v>5.5E-2</v>
      </c>
      <c r="AQ2373" s="134">
        <v>12.875</v>
      </c>
      <c r="AR2373" s="134">
        <v>12.75</v>
      </c>
      <c r="AS2373" s="134">
        <v>8.9999999999999993E-3</v>
      </c>
      <c r="AT2373" s="133" t="s">
        <v>1761</v>
      </c>
      <c r="AU2373" s="133" t="s">
        <v>7077</v>
      </c>
      <c r="AV2373" s="133" t="s">
        <v>9601</v>
      </c>
      <c r="AW2373" s="133" t="s">
        <v>9630</v>
      </c>
    </row>
    <row r="2374" spans="1:49" x14ac:dyDescent="0.25">
      <c r="A2374" s="80" t="s">
        <v>1779</v>
      </c>
      <c r="B2374" s="80" t="s">
        <v>1817</v>
      </c>
      <c r="C2374" s="80" t="s">
        <v>10815</v>
      </c>
      <c r="D2374" s="80" t="s">
        <v>10816</v>
      </c>
      <c r="E2374" s="80" t="s">
        <v>1818</v>
      </c>
      <c r="F2374" s="80" t="s">
        <v>10817</v>
      </c>
      <c r="G2374" s="80" t="s">
        <v>9729</v>
      </c>
      <c r="H2374" s="80" t="s">
        <v>10818</v>
      </c>
      <c r="I2374" s="80" t="s">
        <v>1817</v>
      </c>
      <c r="K2374" s="80" t="s">
        <v>12946</v>
      </c>
      <c r="L2374" s="80" t="s">
        <v>1579</v>
      </c>
      <c r="M2374" s="80" t="s">
        <v>3361</v>
      </c>
      <c r="N2374" s="80" t="s">
        <v>3513</v>
      </c>
      <c r="O2374" s="80" t="s">
        <v>4014</v>
      </c>
      <c r="P2374" s="80" t="s">
        <v>5362</v>
      </c>
      <c r="Q2374" s="80" t="s">
        <v>1817</v>
      </c>
      <c r="R2374" s="80" t="s">
        <v>7050</v>
      </c>
      <c r="S2374" s="80" t="s">
        <v>1760</v>
      </c>
      <c r="T2374" s="80" t="s">
        <v>1757</v>
      </c>
      <c r="U2374" s="110">
        <v>8.8000000000000007</v>
      </c>
      <c r="V2374" s="110">
        <v>52.8</v>
      </c>
      <c r="W2374" s="91">
        <v>3.3</v>
      </c>
      <c r="X2374" s="91">
        <v>39.6</v>
      </c>
      <c r="Y2374" s="110" t="s">
        <v>7087</v>
      </c>
      <c r="Z2374" s="110" t="s">
        <v>1</v>
      </c>
      <c r="AB2374" s="133" t="s">
        <v>8760</v>
      </c>
      <c r="AC2374" s="133" t="s">
        <v>8760</v>
      </c>
      <c r="AD2374" s="133" t="s">
        <v>1759</v>
      </c>
      <c r="AE2374" s="79">
        <v>12</v>
      </c>
      <c r="AF2374" s="79" t="s">
        <v>11150</v>
      </c>
      <c r="AG2374" s="134">
        <v>3.625</v>
      </c>
      <c r="AH2374" s="134">
        <v>3.625</v>
      </c>
      <c r="AI2374" s="134">
        <v>7.5</v>
      </c>
      <c r="AJ2374" s="134">
        <v>0.24399999999999999</v>
      </c>
      <c r="AK2374" s="134">
        <v>15.574999999999999</v>
      </c>
      <c r="AL2374" s="134">
        <v>11.7</v>
      </c>
      <c r="AM2374" s="134">
        <v>8.5250000000000004</v>
      </c>
      <c r="AN2374" s="134">
        <v>3.8279999999999998</v>
      </c>
      <c r="AO2374" s="134">
        <v>0.89900000000000002</v>
      </c>
      <c r="AP2374" s="134">
        <v>3.5</v>
      </c>
      <c r="AQ2374" s="134">
        <v>3.5</v>
      </c>
      <c r="AR2374" s="134">
        <v>5</v>
      </c>
      <c r="AS2374" s="134">
        <v>2.5000000000000001E-2</v>
      </c>
      <c r="AT2374" s="133" t="s">
        <v>1767</v>
      </c>
      <c r="AU2374" s="133" t="s">
        <v>7065</v>
      </c>
      <c r="AV2374" s="133" t="s">
        <v>9598</v>
      </c>
      <c r="AW2374" s="133" t="s">
        <v>9633</v>
      </c>
    </row>
    <row r="2375" spans="1:49" x14ac:dyDescent="0.25">
      <c r="A2375" s="80" t="s">
        <v>1779</v>
      </c>
      <c r="B2375" s="80" t="s">
        <v>1817</v>
      </c>
      <c r="C2375" s="80" t="s">
        <v>10829</v>
      </c>
      <c r="D2375" s="80" t="s">
        <v>10830</v>
      </c>
      <c r="E2375" s="80" t="s">
        <v>1818</v>
      </c>
      <c r="F2375" s="80" t="s">
        <v>10831</v>
      </c>
      <c r="G2375" s="80" t="s">
        <v>9677</v>
      </c>
      <c r="H2375" s="80" t="s">
        <v>9921</v>
      </c>
      <c r="I2375" s="80" t="s">
        <v>1817</v>
      </c>
      <c r="K2375" s="80" t="s">
        <v>12946</v>
      </c>
      <c r="L2375" s="80" t="s">
        <v>1580</v>
      </c>
      <c r="M2375" s="80" t="s">
        <v>13915</v>
      </c>
      <c r="N2375" s="80" t="s">
        <v>3513</v>
      </c>
      <c r="O2375" s="80" t="s">
        <v>3523</v>
      </c>
      <c r="P2375" s="80" t="s">
        <v>5363</v>
      </c>
      <c r="Q2375" s="80" t="s">
        <v>1817</v>
      </c>
      <c r="R2375" s="80" t="s">
        <v>7051</v>
      </c>
      <c r="S2375" s="80" t="s">
        <v>1760</v>
      </c>
      <c r="T2375" s="80" t="s">
        <v>1757</v>
      </c>
      <c r="U2375" s="110">
        <v>6.5</v>
      </c>
      <c r="V2375" s="110">
        <v>39</v>
      </c>
      <c r="W2375" s="91">
        <v>1.63</v>
      </c>
      <c r="X2375" s="91">
        <v>19.559999999999999</v>
      </c>
      <c r="Y2375" s="110" t="s">
        <v>7087</v>
      </c>
      <c r="Z2375" s="110" t="s">
        <v>1</v>
      </c>
      <c r="AB2375" s="133" t="s">
        <v>8761</v>
      </c>
      <c r="AC2375" s="133" t="s">
        <v>8761</v>
      </c>
      <c r="AD2375" s="133" t="s">
        <v>1759</v>
      </c>
      <c r="AE2375" s="79">
        <v>12</v>
      </c>
      <c r="AF2375" s="79" t="s">
        <v>11145</v>
      </c>
      <c r="AG2375" s="134">
        <v>0.75</v>
      </c>
      <c r="AH2375" s="134">
        <v>8.875</v>
      </c>
      <c r="AI2375" s="134">
        <v>8.875</v>
      </c>
      <c r="AJ2375" s="134">
        <v>0.22500000000000001</v>
      </c>
      <c r="AK2375" s="134">
        <v>9.2200000000000006</v>
      </c>
      <c r="AL2375" s="134">
        <v>7.97</v>
      </c>
      <c r="AM2375" s="134">
        <v>9.44</v>
      </c>
      <c r="AN2375" s="134">
        <v>3.1</v>
      </c>
      <c r="AO2375" s="134">
        <v>0.40100000000000002</v>
      </c>
      <c r="AP2375" s="134">
        <v>0.5</v>
      </c>
      <c r="AQ2375" s="134">
        <v>8.75</v>
      </c>
      <c r="AR2375" s="134">
        <v>8.75</v>
      </c>
      <c r="AS2375" s="134">
        <v>0.03</v>
      </c>
      <c r="AT2375" s="133" t="s">
        <v>1761</v>
      </c>
      <c r="AU2375" s="133" t="s">
        <v>7065</v>
      </c>
      <c r="AV2375" s="133" t="s">
        <v>9603</v>
      </c>
      <c r="AW2375" s="133" t="s">
        <v>9630</v>
      </c>
    </row>
    <row r="2376" spans="1:49" x14ac:dyDescent="0.25">
      <c r="A2376" s="80" t="s">
        <v>1779</v>
      </c>
      <c r="B2376" s="80" t="s">
        <v>1817</v>
      </c>
      <c r="C2376" s="80" t="s">
        <v>10826</v>
      </c>
      <c r="D2376" s="80" t="s">
        <v>10827</v>
      </c>
      <c r="E2376" s="80" t="s">
        <v>1818</v>
      </c>
      <c r="F2376" s="80" t="s">
        <v>10828</v>
      </c>
      <c r="G2376" s="80" t="s">
        <v>9668</v>
      </c>
      <c r="H2376" s="80" t="s">
        <v>9732</v>
      </c>
      <c r="I2376" s="80" t="s">
        <v>1817</v>
      </c>
      <c r="K2376" s="80" t="s">
        <v>12946</v>
      </c>
      <c r="L2376" s="80" t="s">
        <v>1556</v>
      </c>
      <c r="M2376" s="80" t="s">
        <v>13916</v>
      </c>
      <c r="N2376" s="80" t="s">
        <v>3513</v>
      </c>
      <c r="O2376" s="80" t="s">
        <v>3547</v>
      </c>
      <c r="P2376" s="80" t="s">
        <v>5364</v>
      </c>
      <c r="Q2376" s="80" t="s">
        <v>1817</v>
      </c>
      <c r="R2376" s="80" t="s">
        <v>7052</v>
      </c>
      <c r="S2376" s="80" t="s">
        <v>1765</v>
      </c>
      <c r="T2376" s="80" t="s">
        <v>1757</v>
      </c>
      <c r="U2376" s="110">
        <v>6.5</v>
      </c>
      <c r="V2376" s="110">
        <v>39</v>
      </c>
      <c r="W2376" s="91">
        <v>1.63</v>
      </c>
      <c r="X2376" s="91">
        <v>19.559999999999999</v>
      </c>
      <c r="Y2376" s="110" t="s">
        <v>7087</v>
      </c>
      <c r="Z2376" s="110" t="s">
        <v>1</v>
      </c>
      <c r="AB2376" s="133" t="s">
        <v>8762</v>
      </c>
      <c r="AC2376" s="133" t="s">
        <v>8762</v>
      </c>
      <c r="AD2376" s="133" t="s">
        <v>1759</v>
      </c>
      <c r="AE2376" s="79">
        <v>12</v>
      </c>
      <c r="AF2376" s="79" t="s">
        <v>11113</v>
      </c>
      <c r="AG2376" s="134">
        <v>0.625</v>
      </c>
      <c r="AH2376" s="134">
        <v>6.5</v>
      </c>
      <c r="AI2376" s="134">
        <v>6.5</v>
      </c>
      <c r="AJ2376" s="134">
        <v>0.13900000000000001</v>
      </c>
      <c r="AK2376" s="134">
        <v>10.845000000000001</v>
      </c>
      <c r="AL2376" s="134">
        <v>6.8449999999999998</v>
      </c>
      <c r="AM2376" s="134">
        <v>6.8150000000000004</v>
      </c>
      <c r="AN2376" s="134">
        <v>1.9610000000000001</v>
      </c>
      <c r="AO2376" s="134">
        <v>0.29299999999999998</v>
      </c>
      <c r="AP2376" s="134">
        <v>5.5E-2</v>
      </c>
      <c r="AQ2376" s="134">
        <v>12.875</v>
      </c>
      <c r="AR2376" s="134">
        <v>12.75</v>
      </c>
      <c r="AS2376" s="134">
        <v>8.9999999999999993E-3</v>
      </c>
      <c r="AT2376" s="133" t="s">
        <v>1761</v>
      </c>
      <c r="AU2376" s="133" t="s">
        <v>7077</v>
      </c>
      <c r="AV2376" s="133" t="s">
        <v>9601</v>
      </c>
      <c r="AW2376" s="133" t="s">
        <v>9630</v>
      </c>
    </row>
    <row r="2377" spans="1:49" x14ac:dyDescent="0.25">
      <c r="A2377" s="80" t="s">
        <v>1779</v>
      </c>
      <c r="B2377" s="80" t="s">
        <v>1817</v>
      </c>
      <c r="C2377" s="80" t="s">
        <v>10811</v>
      </c>
      <c r="D2377" s="80" t="s">
        <v>10812</v>
      </c>
      <c r="E2377" s="80" t="s">
        <v>1818</v>
      </c>
      <c r="F2377" s="80" t="s">
        <v>10813</v>
      </c>
      <c r="G2377" s="80" t="s">
        <v>9700</v>
      </c>
      <c r="H2377" s="80" t="s">
        <v>10814</v>
      </c>
      <c r="I2377" s="80" t="s">
        <v>1817</v>
      </c>
      <c r="K2377" s="80" t="s">
        <v>12946</v>
      </c>
      <c r="L2377" s="80" t="s">
        <v>1594</v>
      </c>
      <c r="M2377" s="80" t="s">
        <v>13917</v>
      </c>
      <c r="N2377" s="80" t="s">
        <v>3513</v>
      </c>
      <c r="O2377" s="80" t="s">
        <v>3834</v>
      </c>
      <c r="P2377" s="80" t="s">
        <v>5365</v>
      </c>
      <c r="Q2377" s="80" t="s">
        <v>1817</v>
      </c>
      <c r="R2377" s="80" t="s">
        <v>7053</v>
      </c>
      <c r="S2377" s="80" t="s">
        <v>1759</v>
      </c>
      <c r="T2377" s="80" t="s">
        <v>1757</v>
      </c>
      <c r="U2377" s="110">
        <v>10.3</v>
      </c>
      <c r="V2377" s="110">
        <v>61.8</v>
      </c>
      <c r="W2377" s="91">
        <v>2.83</v>
      </c>
      <c r="X2377" s="91">
        <v>33.96</v>
      </c>
      <c r="Y2377" s="110" t="s">
        <v>7087</v>
      </c>
      <c r="Z2377" s="110" t="s">
        <v>1</v>
      </c>
      <c r="AB2377" s="133" t="s">
        <v>8763</v>
      </c>
      <c r="AC2377" s="133" t="s">
        <v>8763</v>
      </c>
      <c r="AD2377" s="133" t="s">
        <v>1759</v>
      </c>
      <c r="AE2377" s="79">
        <v>12</v>
      </c>
      <c r="AF2377" s="79" t="s">
        <v>11337</v>
      </c>
      <c r="AG2377" s="134">
        <v>0.5</v>
      </c>
      <c r="AH2377" s="134">
        <v>7.5</v>
      </c>
      <c r="AI2377" s="134">
        <v>14.5</v>
      </c>
      <c r="AJ2377" s="134">
        <v>0.28799999999999998</v>
      </c>
      <c r="AK2377" s="134">
        <v>14.824999999999999</v>
      </c>
      <c r="AL2377" s="134">
        <v>8.4499999999999993</v>
      </c>
      <c r="AM2377" s="134">
        <v>5.125</v>
      </c>
      <c r="AN2377" s="134">
        <v>3.8959999999999999</v>
      </c>
      <c r="AO2377" s="134">
        <v>0.372</v>
      </c>
      <c r="AP2377" s="134">
        <v>0</v>
      </c>
      <c r="AQ2377" s="134">
        <v>102</v>
      </c>
      <c r="AR2377" s="134">
        <v>54</v>
      </c>
      <c r="AS2377" s="134">
        <v>0.28199999999999997</v>
      </c>
      <c r="AT2377" s="133" t="s">
        <v>7066</v>
      </c>
      <c r="AU2377" s="133" t="s">
        <v>7075</v>
      </c>
      <c r="AV2377" s="133" t="s">
        <v>9602</v>
      </c>
      <c r="AW2377" s="133" t="s">
        <v>9630</v>
      </c>
    </row>
    <row r="2378" spans="1:49" x14ac:dyDescent="0.25">
      <c r="A2378" s="80" t="s">
        <v>1779</v>
      </c>
      <c r="B2378" s="80" t="s">
        <v>1817</v>
      </c>
      <c r="C2378" s="80" t="s">
        <v>10815</v>
      </c>
      <c r="D2378" s="80" t="s">
        <v>10816</v>
      </c>
      <c r="E2378" s="80" t="s">
        <v>1818</v>
      </c>
      <c r="F2378" s="80" t="s">
        <v>10817</v>
      </c>
      <c r="G2378" s="80" t="s">
        <v>9729</v>
      </c>
      <c r="H2378" s="80" t="s">
        <v>10818</v>
      </c>
      <c r="I2378" s="80" t="s">
        <v>1817</v>
      </c>
      <c r="K2378" s="80" t="s">
        <v>12946</v>
      </c>
      <c r="L2378" s="80" t="s">
        <v>1557</v>
      </c>
      <c r="M2378" s="80" t="s">
        <v>13918</v>
      </c>
      <c r="N2378" s="80" t="s">
        <v>3512</v>
      </c>
      <c r="O2378" s="80" t="s">
        <v>4014</v>
      </c>
      <c r="P2378" s="80" t="s">
        <v>5366</v>
      </c>
      <c r="Q2378" s="80" t="s">
        <v>1817</v>
      </c>
      <c r="R2378" s="80" t="s">
        <v>7054</v>
      </c>
      <c r="S2378" s="80" t="s">
        <v>1760</v>
      </c>
      <c r="T2378" s="80" t="s">
        <v>1757</v>
      </c>
      <c r="U2378" s="110">
        <v>8.8000000000000007</v>
      </c>
      <c r="V2378" s="110">
        <v>52.8</v>
      </c>
      <c r="W2378" s="91">
        <v>3.3</v>
      </c>
      <c r="X2378" s="91">
        <v>39.6</v>
      </c>
      <c r="Y2378" s="110" t="s">
        <v>7087</v>
      </c>
      <c r="Z2378" s="110" t="s">
        <v>1</v>
      </c>
      <c r="AB2378" s="133" t="s">
        <v>8764</v>
      </c>
      <c r="AC2378" s="133" t="s">
        <v>8764</v>
      </c>
      <c r="AD2378" s="133" t="s">
        <v>1759</v>
      </c>
      <c r="AE2378" s="79">
        <v>12</v>
      </c>
      <c r="AF2378" s="79" t="s">
        <v>11428</v>
      </c>
      <c r="AG2378" s="134">
        <v>3.625</v>
      </c>
      <c r="AH2378" s="134">
        <v>3.625</v>
      </c>
      <c r="AI2378" s="134">
        <v>7.375</v>
      </c>
      <c r="AJ2378" s="134">
        <v>0.25</v>
      </c>
      <c r="AK2378" s="134">
        <v>15</v>
      </c>
      <c r="AL2378" s="134">
        <v>11</v>
      </c>
      <c r="AM2378" s="134">
        <v>7.5</v>
      </c>
      <c r="AN2378" s="134">
        <v>3.13</v>
      </c>
      <c r="AO2378" s="134">
        <v>0.71599999999999997</v>
      </c>
      <c r="AP2378" s="134">
        <v>3.5</v>
      </c>
      <c r="AQ2378" s="134">
        <v>3.5</v>
      </c>
      <c r="AR2378" s="134">
        <v>5</v>
      </c>
      <c r="AS2378" s="134">
        <v>2.5000000000000001E-2</v>
      </c>
      <c r="AT2378" s="133" t="s">
        <v>1783</v>
      </c>
      <c r="AU2378" s="133" t="s">
        <v>1758</v>
      </c>
      <c r="AV2378" s="133" t="s">
        <v>9598</v>
      </c>
      <c r="AW2378" s="133" t="s">
        <v>9633</v>
      </c>
    </row>
    <row r="2379" spans="1:49" x14ac:dyDescent="0.25">
      <c r="A2379" s="80" t="s">
        <v>1779</v>
      </c>
      <c r="B2379" s="80" t="s">
        <v>1817</v>
      </c>
      <c r="C2379" s="80" t="s">
        <v>10829</v>
      </c>
      <c r="D2379" s="80" t="s">
        <v>10830</v>
      </c>
      <c r="E2379" s="80" t="s">
        <v>1818</v>
      </c>
      <c r="F2379" s="80" t="s">
        <v>10831</v>
      </c>
      <c r="G2379" s="80" t="s">
        <v>9677</v>
      </c>
      <c r="H2379" s="80" t="s">
        <v>9921</v>
      </c>
      <c r="I2379" s="80" t="s">
        <v>1817</v>
      </c>
      <c r="K2379" s="80" t="s">
        <v>12946</v>
      </c>
      <c r="L2379" s="80" t="s">
        <v>1595</v>
      </c>
      <c r="M2379" s="80" t="s">
        <v>13919</v>
      </c>
      <c r="N2379" s="80" t="s">
        <v>3512</v>
      </c>
      <c r="O2379" s="80" t="s">
        <v>3523</v>
      </c>
      <c r="P2379" s="80" t="s">
        <v>5367</v>
      </c>
      <c r="Q2379" s="80" t="s">
        <v>1817</v>
      </c>
      <c r="R2379" s="80" t="s">
        <v>7055</v>
      </c>
      <c r="S2379" s="80" t="s">
        <v>1760</v>
      </c>
      <c r="T2379" s="80" t="s">
        <v>1757</v>
      </c>
      <c r="U2379" s="110">
        <v>6.5</v>
      </c>
      <c r="V2379" s="110">
        <v>39</v>
      </c>
      <c r="W2379" s="91">
        <v>1.63</v>
      </c>
      <c r="X2379" s="91">
        <v>19.559999999999999</v>
      </c>
      <c r="Y2379" s="110" t="s">
        <v>7087</v>
      </c>
      <c r="Z2379" s="110" t="s">
        <v>1</v>
      </c>
      <c r="AB2379" s="133" t="s">
        <v>8765</v>
      </c>
      <c r="AC2379" s="133" t="s">
        <v>8765</v>
      </c>
      <c r="AD2379" s="133" t="s">
        <v>1759</v>
      </c>
      <c r="AE2379" s="79">
        <v>12</v>
      </c>
      <c r="AF2379" s="79" t="s">
        <v>11145</v>
      </c>
      <c r="AG2379" s="134">
        <v>0.75</v>
      </c>
      <c r="AH2379" s="134">
        <v>8.875</v>
      </c>
      <c r="AI2379" s="134">
        <v>8.875</v>
      </c>
      <c r="AJ2379" s="134">
        <v>0.22500000000000001</v>
      </c>
      <c r="AK2379" s="134">
        <v>9.2200000000000006</v>
      </c>
      <c r="AL2379" s="134">
        <v>7.97</v>
      </c>
      <c r="AM2379" s="134">
        <v>9.44</v>
      </c>
      <c r="AN2379" s="134">
        <v>3.1</v>
      </c>
      <c r="AO2379" s="134">
        <v>0.40100000000000002</v>
      </c>
      <c r="AP2379" s="134">
        <v>0.5</v>
      </c>
      <c r="AQ2379" s="134">
        <v>8.75</v>
      </c>
      <c r="AR2379" s="134">
        <v>8.75</v>
      </c>
      <c r="AS2379" s="134">
        <v>0.03</v>
      </c>
      <c r="AT2379" s="133" t="s">
        <v>1761</v>
      </c>
      <c r="AU2379" s="133" t="s">
        <v>7065</v>
      </c>
      <c r="AV2379" s="133" t="s">
        <v>9603</v>
      </c>
      <c r="AW2379" s="133" t="s">
        <v>9630</v>
      </c>
    </row>
    <row r="2380" spans="1:49" x14ac:dyDescent="0.25">
      <c r="A2380" s="80" t="s">
        <v>1779</v>
      </c>
      <c r="B2380" s="80" t="s">
        <v>1817</v>
      </c>
      <c r="C2380" s="80" t="s">
        <v>10826</v>
      </c>
      <c r="D2380" s="80" t="s">
        <v>10827</v>
      </c>
      <c r="E2380" s="80" t="s">
        <v>1818</v>
      </c>
      <c r="F2380" s="80" t="s">
        <v>10828</v>
      </c>
      <c r="G2380" s="80" t="s">
        <v>9668</v>
      </c>
      <c r="H2380" s="80" t="s">
        <v>9732</v>
      </c>
      <c r="I2380" s="80" t="s">
        <v>1817</v>
      </c>
      <c r="K2380" s="80" t="s">
        <v>12946</v>
      </c>
      <c r="L2380" s="80" t="s">
        <v>1549</v>
      </c>
      <c r="M2380" s="80" t="s">
        <v>13920</v>
      </c>
      <c r="N2380" s="80" t="s">
        <v>3512</v>
      </c>
      <c r="O2380" s="80" t="s">
        <v>3547</v>
      </c>
      <c r="P2380" s="80" t="s">
        <v>5368</v>
      </c>
      <c r="Q2380" s="80" t="s">
        <v>1817</v>
      </c>
      <c r="R2380" s="80" t="s">
        <v>7056</v>
      </c>
      <c r="S2380" s="80" t="s">
        <v>1765</v>
      </c>
      <c r="T2380" s="80" t="s">
        <v>1757</v>
      </c>
      <c r="U2380" s="110">
        <v>6.5</v>
      </c>
      <c r="V2380" s="110">
        <v>39</v>
      </c>
      <c r="W2380" s="91">
        <v>1.63</v>
      </c>
      <c r="X2380" s="91">
        <v>19.559999999999999</v>
      </c>
      <c r="Y2380" s="110" t="s">
        <v>7087</v>
      </c>
      <c r="Z2380" s="110" t="s">
        <v>1</v>
      </c>
      <c r="AB2380" s="133" t="s">
        <v>8766</v>
      </c>
      <c r="AC2380" s="133" t="s">
        <v>8766</v>
      </c>
      <c r="AD2380" s="133" t="s">
        <v>1759</v>
      </c>
      <c r="AE2380" s="79">
        <v>12</v>
      </c>
      <c r="AF2380" s="79" t="s">
        <v>11113</v>
      </c>
      <c r="AG2380" s="134">
        <v>0.625</v>
      </c>
      <c r="AH2380" s="134">
        <v>6.5</v>
      </c>
      <c r="AI2380" s="134">
        <v>6.5</v>
      </c>
      <c r="AJ2380" s="134">
        <v>0.13900000000000001</v>
      </c>
      <c r="AK2380" s="134">
        <v>10.845000000000001</v>
      </c>
      <c r="AL2380" s="134">
        <v>6.8449999999999998</v>
      </c>
      <c r="AM2380" s="134">
        <v>6.8150000000000004</v>
      </c>
      <c r="AN2380" s="134">
        <v>1.9610000000000001</v>
      </c>
      <c r="AO2380" s="134">
        <v>0.29299999999999998</v>
      </c>
      <c r="AP2380" s="134">
        <v>5.5E-2</v>
      </c>
      <c r="AQ2380" s="134">
        <v>12.875</v>
      </c>
      <c r="AR2380" s="134">
        <v>12.75</v>
      </c>
      <c r="AS2380" s="134">
        <v>8.9999999999999993E-3</v>
      </c>
      <c r="AT2380" s="133" t="s">
        <v>1761</v>
      </c>
      <c r="AU2380" s="133" t="s">
        <v>7077</v>
      </c>
      <c r="AV2380" s="133" t="s">
        <v>9601</v>
      </c>
      <c r="AW2380" s="133" t="s">
        <v>9630</v>
      </c>
    </row>
    <row r="2381" spans="1:49" x14ac:dyDescent="0.25">
      <c r="A2381" s="80" t="s">
        <v>1779</v>
      </c>
      <c r="B2381" s="80" t="s">
        <v>1817</v>
      </c>
      <c r="C2381" s="80" t="s">
        <v>10811</v>
      </c>
      <c r="D2381" s="80" t="s">
        <v>10812</v>
      </c>
      <c r="E2381" s="80" t="s">
        <v>1818</v>
      </c>
      <c r="F2381" s="80" t="s">
        <v>10813</v>
      </c>
      <c r="G2381" s="80" t="s">
        <v>9700</v>
      </c>
      <c r="H2381" s="80" t="s">
        <v>10814</v>
      </c>
      <c r="I2381" s="80" t="s">
        <v>1817</v>
      </c>
      <c r="K2381" s="80" t="s">
        <v>12946</v>
      </c>
      <c r="L2381" s="80" t="s">
        <v>1550</v>
      </c>
      <c r="M2381" s="80" t="s">
        <v>13921</v>
      </c>
      <c r="N2381" s="80" t="s">
        <v>3512</v>
      </c>
      <c r="O2381" s="80" t="s">
        <v>3834</v>
      </c>
      <c r="P2381" s="80" t="s">
        <v>5369</v>
      </c>
      <c r="Q2381" s="80" t="s">
        <v>1817</v>
      </c>
      <c r="R2381" s="80" t="s">
        <v>7057</v>
      </c>
      <c r="S2381" s="80" t="s">
        <v>1759</v>
      </c>
      <c r="T2381" s="80" t="s">
        <v>1757</v>
      </c>
      <c r="U2381" s="110">
        <v>10.3</v>
      </c>
      <c r="V2381" s="110">
        <v>61.8</v>
      </c>
      <c r="W2381" s="91">
        <v>2.83</v>
      </c>
      <c r="X2381" s="91">
        <v>33.96</v>
      </c>
      <c r="Y2381" s="110" t="s">
        <v>7087</v>
      </c>
      <c r="Z2381" s="110" t="s">
        <v>1</v>
      </c>
      <c r="AB2381" s="133" t="s">
        <v>8767</v>
      </c>
      <c r="AC2381" s="133" t="s">
        <v>8767</v>
      </c>
      <c r="AD2381" s="133" t="s">
        <v>1759</v>
      </c>
      <c r="AE2381" s="79">
        <v>12</v>
      </c>
      <c r="AF2381" s="79" t="s">
        <v>11337</v>
      </c>
      <c r="AG2381" s="134">
        <v>0.5</v>
      </c>
      <c r="AH2381" s="134">
        <v>7.5</v>
      </c>
      <c r="AI2381" s="134">
        <v>14.5</v>
      </c>
      <c r="AJ2381" s="134">
        <v>0.28799999999999998</v>
      </c>
      <c r="AK2381" s="134">
        <v>14.824999999999999</v>
      </c>
      <c r="AL2381" s="134">
        <v>8.4499999999999993</v>
      </c>
      <c r="AM2381" s="134">
        <v>5.125</v>
      </c>
      <c r="AN2381" s="134">
        <v>3.8959999999999999</v>
      </c>
      <c r="AO2381" s="134">
        <v>0.372</v>
      </c>
      <c r="AP2381" s="134">
        <v>0</v>
      </c>
      <c r="AQ2381" s="134">
        <v>102</v>
      </c>
      <c r="AR2381" s="134">
        <v>54</v>
      </c>
      <c r="AS2381" s="134">
        <v>0.28199999999999997</v>
      </c>
      <c r="AT2381" s="133" t="s">
        <v>7066</v>
      </c>
      <c r="AU2381" s="133" t="s">
        <v>7075</v>
      </c>
      <c r="AV2381" s="133" t="s">
        <v>9602</v>
      </c>
      <c r="AW2381" s="133" t="s">
        <v>9630</v>
      </c>
    </row>
    <row r="2382" spans="1:49" x14ac:dyDescent="0.25">
      <c r="A2382" s="80" t="s">
        <v>1779</v>
      </c>
      <c r="B2382" s="80" t="s">
        <v>1817</v>
      </c>
      <c r="C2382" s="80" t="s">
        <v>10823</v>
      </c>
      <c r="D2382" s="80" t="s">
        <v>10824</v>
      </c>
      <c r="E2382" s="80" t="s">
        <v>1818</v>
      </c>
      <c r="F2382" s="80" t="s">
        <v>10825</v>
      </c>
      <c r="G2382" s="80" t="s">
        <v>9695</v>
      </c>
      <c r="H2382" s="80" t="s">
        <v>9696</v>
      </c>
      <c r="I2382" s="80" t="s">
        <v>1817</v>
      </c>
      <c r="K2382" s="80" t="s">
        <v>12946</v>
      </c>
      <c r="L2382" s="80" t="s">
        <v>1581</v>
      </c>
      <c r="M2382" s="80" t="s">
        <v>13922</v>
      </c>
      <c r="N2382" s="80" t="s">
        <v>3508</v>
      </c>
      <c r="O2382" s="80" t="s">
        <v>3527</v>
      </c>
      <c r="P2382" s="80" t="s">
        <v>5342</v>
      </c>
      <c r="Q2382" s="80" t="s">
        <v>1817</v>
      </c>
      <c r="R2382" s="80" t="s">
        <v>7014</v>
      </c>
      <c r="S2382" s="80" t="s">
        <v>1760</v>
      </c>
      <c r="T2382" s="80" t="s">
        <v>1757</v>
      </c>
      <c r="U2382" s="110">
        <v>5.4</v>
      </c>
      <c r="V2382" s="110">
        <v>32.4</v>
      </c>
      <c r="W2382" s="91">
        <v>1.35</v>
      </c>
      <c r="X2382" s="91">
        <v>16.2</v>
      </c>
      <c r="Y2382" s="110" t="s">
        <v>7087</v>
      </c>
      <c r="Z2382" s="110" t="s">
        <v>1</v>
      </c>
      <c r="AB2382" s="133" t="s">
        <v>8724</v>
      </c>
      <c r="AC2382" s="133" t="s">
        <v>8724</v>
      </c>
      <c r="AD2382" s="133" t="s">
        <v>1759</v>
      </c>
      <c r="AE2382" s="79">
        <v>12</v>
      </c>
      <c r="AF2382" s="79" t="s">
        <v>11091</v>
      </c>
      <c r="AG2382" s="134">
        <v>0.625</v>
      </c>
      <c r="AH2382" s="134">
        <v>6.875</v>
      </c>
      <c r="AI2382" s="134">
        <v>6.875</v>
      </c>
      <c r="AJ2382" s="134">
        <v>0.13100000000000001</v>
      </c>
      <c r="AK2382" s="134">
        <v>7.22</v>
      </c>
      <c r="AL2382" s="134">
        <v>6.8449999999999998</v>
      </c>
      <c r="AM2382" s="134">
        <v>7.44</v>
      </c>
      <c r="AN2382" s="134">
        <v>1.782</v>
      </c>
      <c r="AO2382" s="134">
        <v>0.21299999999999999</v>
      </c>
      <c r="AP2382" s="134">
        <v>0.5</v>
      </c>
      <c r="AQ2382" s="134">
        <v>6.875</v>
      </c>
      <c r="AR2382" s="134">
        <v>6.875</v>
      </c>
      <c r="AS2382" s="134">
        <v>1.6E-2</v>
      </c>
      <c r="AT2382" s="133" t="s">
        <v>9573</v>
      </c>
      <c r="AU2382" s="133" t="s">
        <v>1758</v>
      </c>
      <c r="AV2382" s="133" t="s">
        <v>9603</v>
      </c>
      <c r="AW2382" s="133" t="s">
        <v>9630</v>
      </c>
    </row>
    <row r="2383" spans="1:49" x14ac:dyDescent="0.25">
      <c r="A2383" s="80" t="s">
        <v>1779</v>
      </c>
      <c r="B2383" s="80" t="s">
        <v>1817</v>
      </c>
      <c r="C2383" s="80" t="s">
        <v>10832</v>
      </c>
      <c r="D2383" s="80" t="s">
        <v>10833</v>
      </c>
      <c r="E2383" s="80" t="s">
        <v>1818</v>
      </c>
      <c r="F2383" s="80" t="s">
        <v>10834</v>
      </c>
      <c r="G2383" s="80" t="s">
        <v>9744</v>
      </c>
      <c r="H2383" s="80" t="s">
        <v>9732</v>
      </c>
      <c r="I2383" s="80" t="s">
        <v>1817</v>
      </c>
      <c r="K2383" s="80" t="s">
        <v>12946</v>
      </c>
      <c r="L2383" s="80" t="s">
        <v>1582</v>
      </c>
      <c r="M2383" s="80" t="s">
        <v>3348</v>
      </c>
      <c r="N2383" s="80" t="s">
        <v>3508</v>
      </c>
      <c r="O2383" s="80" t="s">
        <v>3537</v>
      </c>
      <c r="P2383" s="80" t="s">
        <v>5343</v>
      </c>
      <c r="Q2383" s="80" t="s">
        <v>1817</v>
      </c>
      <c r="R2383" s="80" t="s">
        <v>7015</v>
      </c>
      <c r="S2383" s="80" t="s">
        <v>1765</v>
      </c>
      <c r="T2383" s="80" t="s">
        <v>1757</v>
      </c>
      <c r="U2383" s="110">
        <v>5.4</v>
      </c>
      <c r="V2383" s="110">
        <v>32.4</v>
      </c>
      <c r="W2383" s="91">
        <v>1.35</v>
      </c>
      <c r="X2383" s="91">
        <v>16.2</v>
      </c>
      <c r="Y2383" s="110" t="s">
        <v>7087</v>
      </c>
      <c r="Z2383" s="110" t="s">
        <v>1</v>
      </c>
      <c r="AB2383" s="133" t="s">
        <v>8725</v>
      </c>
      <c r="AC2383" s="133" t="s">
        <v>8725</v>
      </c>
      <c r="AD2383" s="133" t="s">
        <v>1759</v>
      </c>
      <c r="AE2383" s="79">
        <v>12</v>
      </c>
      <c r="AF2383" s="79" t="s">
        <v>11127</v>
      </c>
      <c r="AG2383" s="134">
        <v>0.625</v>
      </c>
      <c r="AH2383" s="134">
        <v>5</v>
      </c>
      <c r="AI2383" s="134">
        <v>5</v>
      </c>
      <c r="AJ2383" s="134">
        <v>0.09</v>
      </c>
      <c r="AK2383" s="134">
        <v>10.125</v>
      </c>
      <c r="AL2383" s="134">
        <v>5.375</v>
      </c>
      <c r="AM2383" s="134">
        <v>5.5</v>
      </c>
      <c r="AN2383" s="134">
        <v>1.25</v>
      </c>
      <c r="AO2383" s="134">
        <v>0.17299999999999999</v>
      </c>
      <c r="AP2383" s="134">
        <v>5.5E-2</v>
      </c>
      <c r="AQ2383" s="134">
        <v>10</v>
      </c>
      <c r="AR2383" s="134">
        <v>10</v>
      </c>
      <c r="AS2383" s="134">
        <v>6.0000000000000001E-3</v>
      </c>
      <c r="AT2383" s="133" t="s">
        <v>1768</v>
      </c>
      <c r="AU2383" s="133" t="s">
        <v>1760</v>
      </c>
      <c r="AV2383" s="133" t="s">
        <v>9601</v>
      </c>
      <c r="AW2383" s="133" t="s">
        <v>9630</v>
      </c>
    </row>
    <row r="2384" spans="1:49" x14ac:dyDescent="0.25">
      <c r="A2384" s="80" t="s">
        <v>1779</v>
      </c>
      <c r="B2384" s="80" t="s">
        <v>1817</v>
      </c>
      <c r="C2384" s="80" t="s">
        <v>10835</v>
      </c>
      <c r="D2384" s="80" t="s">
        <v>10836</v>
      </c>
      <c r="E2384" s="80" t="s">
        <v>1818</v>
      </c>
      <c r="F2384" s="80" t="s">
        <v>10837</v>
      </c>
      <c r="G2384" s="80" t="s">
        <v>9785</v>
      </c>
      <c r="H2384" s="80" t="s">
        <v>10838</v>
      </c>
      <c r="I2384" s="80" t="s">
        <v>1817</v>
      </c>
      <c r="K2384" s="80" t="s">
        <v>12946</v>
      </c>
      <c r="L2384" s="80" t="s">
        <v>1583</v>
      </c>
      <c r="M2384" s="80" t="s">
        <v>3334</v>
      </c>
      <c r="N2384" s="80" t="s">
        <v>3507</v>
      </c>
      <c r="O2384" s="80" t="s">
        <v>3825</v>
      </c>
      <c r="P2384" s="80" t="s">
        <v>1</v>
      </c>
      <c r="Q2384" s="80" t="s">
        <v>1817</v>
      </c>
      <c r="R2384" s="80" t="s">
        <v>6991</v>
      </c>
      <c r="S2384" s="80" t="s">
        <v>1759</v>
      </c>
      <c r="T2384" s="80" t="s">
        <v>1759</v>
      </c>
      <c r="U2384" s="110">
        <v>763.8</v>
      </c>
      <c r="V2384" s="110">
        <v>381.9</v>
      </c>
      <c r="W2384" s="91">
        <v>220.74</v>
      </c>
      <c r="X2384" s="91">
        <v>220.74</v>
      </c>
      <c r="Y2384" s="110" t="s">
        <v>7087</v>
      </c>
      <c r="Z2384" s="110" t="s">
        <v>1</v>
      </c>
      <c r="AB2384" s="133" t="s">
        <v>8701</v>
      </c>
      <c r="AC2384" s="133" t="s">
        <v>8701</v>
      </c>
      <c r="AD2384" s="133" t="s">
        <v>1759</v>
      </c>
      <c r="AE2384" s="79">
        <v>1</v>
      </c>
      <c r="AF2384" s="79" t="s">
        <v>15798</v>
      </c>
      <c r="AG2384" s="134"/>
      <c r="AH2384" s="134"/>
      <c r="AI2384" s="134"/>
      <c r="AJ2384" s="134"/>
      <c r="AK2384" s="134">
        <v>51.125</v>
      </c>
      <c r="AL2384" s="134">
        <v>16.312999999999999</v>
      </c>
      <c r="AM2384" s="134">
        <v>10.063000000000001</v>
      </c>
      <c r="AN2384" s="134">
        <v>30.07</v>
      </c>
      <c r="AO2384" s="134">
        <v>4.8570000000000002</v>
      </c>
      <c r="AP2384" s="134"/>
      <c r="AQ2384" s="134"/>
      <c r="AR2384" s="134"/>
      <c r="AS2384" s="134"/>
      <c r="AT2384" s="133" t="s">
        <v>1764</v>
      </c>
      <c r="AU2384" s="133" t="s">
        <v>1769</v>
      </c>
      <c r="AV2384" s="133" t="s">
        <v>9601</v>
      </c>
      <c r="AW2384" s="133" t="s">
        <v>9630</v>
      </c>
    </row>
    <row r="2385" spans="1:49" x14ac:dyDescent="0.25">
      <c r="A2385" s="80" t="s">
        <v>1779</v>
      </c>
      <c r="B2385" s="80" t="s">
        <v>1817</v>
      </c>
      <c r="C2385" s="80" t="s">
        <v>10826</v>
      </c>
      <c r="D2385" s="80" t="s">
        <v>10827</v>
      </c>
      <c r="E2385" s="80" t="s">
        <v>1818</v>
      </c>
      <c r="F2385" s="80" t="s">
        <v>10828</v>
      </c>
      <c r="G2385" s="80" t="s">
        <v>9668</v>
      </c>
      <c r="H2385" s="80" t="s">
        <v>9732</v>
      </c>
      <c r="I2385" s="80" t="s">
        <v>1817</v>
      </c>
      <c r="K2385" s="80" t="s">
        <v>12946</v>
      </c>
      <c r="L2385" s="80" t="s">
        <v>1584</v>
      </c>
      <c r="M2385" s="80" t="s">
        <v>3335</v>
      </c>
      <c r="N2385" s="80" t="s">
        <v>3507</v>
      </c>
      <c r="O2385" s="80" t="s">
        <v>3547</v>
      </c>
      <c r="P2385" s="80" t="s">
        <v>5325</v>
      </c>
      <c r="Q2385" s="80" t="s">
        <v>1817</v>
      </c>
      <c r="R2385" s="80" t="s">
        <v>6992</v>
      </c>
      <c r="S2385" s="80" t="s">
        <v>1765</v>
      </c>
      <c r="T2385" s="80" t="s">
        <v>1757</v>
      </c>
      <c r="U2385" s="110">
        <v>6.5</v>
      </c>
      <c r="V2385" s="110">
        <v>39</v>
      </c>
      <c r="W2385" s="91">
        <v>1.63</v>
      </c>
      <c r="X2385" s="91">
        <v>19.559999999999999</v>
      </c>
      <c r="Y2385" s="110" t="s">
        <v>7087</v>
      </c>
      <c r="Z2385" s="110" t="s">
        <v>1</v>
      </c>
      <c r="AB2385" s="133" t="s">
        <v>8702</v>
      </c>
      <c r="AC2385" s="133" t="s">
        <v>8702</v>
      </c>
      <c r="AD2385" s="133" t="s">
        <v>1759</v>
      </c>
      <c r="AE2385" s="79">
        <v>12</v>
      </c>
      <c r="AF2385" s="79" t="s">
        <v>11113</v>
      </c>
      <c r="AG2385" s="134">
        <v>0.625</v>
      </c>
      <c r="AH2385" s="134">
        <v>6.5</v>
      </c>
      <c r="AI2385" s="134">
        <v>6.5</v>
      </c>
      <c r="AJ2385" s="134">
        <v>0.13900000000000001</v>
      </c>
      <c r="AK2385" s="134">
        <v>10.845000000000001</v>
      </c>
      <c r="AL2385" s="134">
        <v>6.8449999999999998</v>
      </c>
      <c r="AM2385" s="134">
        <v>6.8150000000000004</v>
      </c>
      <c r="AN2385" s="134">
        <v>1.9610000000000001</v>
      </c>
      <c r="AO2385" s="134">
        <v>0.29299999999999998</v>
      </c>
      <c r="AP2385" s="134">
        <v>5.5E-2</v>
      </c>
      <c r="AQ2385" s="134">
        <v>12.875</v>
      </c>
      <c r="AR2385" s="134">
        <v>12.75</v>
      </c>
      <c r="AS2385" s="134">
        <v>8.9999999999999993E-3</v>
      </c>
      <c r="AT2385" s="133" t="s">
        <v>1761</v>
      </c>
      <c r="AU2385" s="133" t="s">
        <v>7077</v>
      </c>
      <c r="AV2385" s="133" t="s">
        <v>9601</v>
      </c>
      <c r="AW2385" s="133" t="s">
        <v>9630</v>
      </c>
    </row>
    <row r="2386" spans="1:49" x14ac:dyDescent="0.25">
      <c r="A2386" s="80" t="s">
        <v>1779</v>
      </c>
      <c r="B2386" s="80" t="s">
        <v>1817</v>
      </c>
      <c r="C2386" s="80" t="s">
        <v>10811</v>
      </c>
      <c r="D2386" s="80" t="s">
        <v>10812</v>
      </c>
      <c r="E2386" s="80" t="s">
        <v>1818</v>
      </c>
      <c r="F2386" s="80" t="s">
        <v>10813</v>
      </c>
      <c r="G2386" s="80" t="s">
        <v>9700</v>
      </c>
      <c r="H2386" s="80" t="s">
        <v>10814</v>
      </c>
      <c r="I2386" s="80" t="s">
        <v>1817</v>
      </c>
      <c r="K2386" s="80" t="s">
        <v>12946</v>
      </c>
      <c r="L2386" s="80" t="s">
        <v>1606</v>
      </c>
      <c r="M2386" s="80" t="s">
        <v>13923</v>
      </c>
      <c r="N2386" s="80" t="s">
        <v>3507</v>
      </c>
      <c r="O2386" s="80" t="s">
        <v>3834</v>
      </c>
      <c r="P2386" s="80" t="s">
        <v>5326</v>
      </c>
      <c r="Q2386" s="80" t="s">
        <v>1817</v>
      </c>
      <c r="R2386" s="80" t="s">
        <v>6993</v>
      </c>
      <c r="S2386" s="80" t="s">
        <v>1759</v>
      </c>
      <c r="T2386" s="80" t="s">
        <v>1757</v>
      </c>
      <c r="U2386" s="110">
        <v>10.3</v>
      </c>
      <c r="V2386" s="110">
        <v>61.8</v>
      </c>
      <c r="W2386" s="91">
        <v>2.83</v>
      </c>
      <c r="X2386" s="91">
        <v>33.96</v>
      </c>
      <c r="Y2386" s="110" t="s">
        <v>7087</v>
      </c>
      <c r="Z2386" s="110" t="s">
        <v>1</v>
      </c>
      <c r="AB2386" s="133" t="s">
        <v>8703</v>
      </c>
      <c r="AC2386" s="133" t="s">
        <v>8703</v>
      </c>
      <c r="AD2386" s="133" t="s">
        <v>1759</v>
      </c>
      <c r="AE2386" s="79">
        <v>12</v>
      </c>
      <c r="AF2386" s="79" t="s">
        <v>11337</v>
      </c>
      <c r="AG2386" s="134">
        <v>0.5</v>
      </c>
      <c r="AH2386" s="134">
        <v>7.5</v>
      </c>
      <c r="AI2386" s="134">
        <v>14.5</v>
      </c>
      <c r="AJ2386" s="134">
        <v>0.28799999999999998</v>
      </c>
      <c r="AK2386" s="134">
        <v>14.824999999999999</v>
      </c>
      <c r="AL2386" s="134">
        <v>8.4499999999999993</v>
      </c>
      <c r="AM2386" s="134">
        <v>5.125</v>
      </c>
      <c r="AN2386" s="134">
        <v>3.8959999999999999</v>
      </c>
      <c r="AO2386" s="134">
        <v>0.372</v>
      </c>
      <c r="AP2386" s="134">
        <v>0</v>
      </c>
      <c r="AQ2386" s="134">
        <v>102</v>
      </c>
      <c r="AR2386" s="134">
        <v>54</v>
      </c>
      <c r="AS2386" s="134"/>
      <c r="AT2386" s="133" t="s">
        <v>7066</v>
      </c>
      <c r="AU2386" s="133" t="s">
        <v>7075</v>
      </c>
      <c r="AV2386" s="133" t="s">
        <v>9602</v>
      </c>
      <c r="AW2386" s="133" t="s">
        <v>9630</v>
      </c>
    </row>
    <row r="2387" spans="1:49" x14ac:dyDescent="0.25">
      <c r="A2387" s="80" t="s">
        <v>1779</v>
      </c>
      <c r="B2387" s="80" t="s">
        <v>1817</v>
      </c>
      <c r="C2387" s="80" t="s">
        <v>10815</v>
      </c>
      <c r="D2387" s="80" t="s">
        <v>10816</v>
      </c>
      <c r="E2387" s="80" t="s">
        <v>1818</v>
      </c>
      <c r="F2387" s="80" t="s">
        <v>10817</v>
      </c>
      <c r="G2387" s="80" t="s">
        <v>9729</v>
      </c>
      <c r="H2387" s="80" t="s">
        <v>10818</v>
      </c>
      <c r="I2387" s="80" t="s">
        <v>1817</v>
      </c>
      <c r="K2387" s="80" t="s">
        <v>12946</v>
      </c>
      <c r="L2387" s="80" t="s">
        <v>1542</v>
      </c>
      <c r="M2387" s="80" t="s">
        <v>3336</v>
      </c>
      <c r="N2387" s="80" t="s">
        <v>3507</v>
      </c>
      <c r="O2387" s="80" t="s">
        <v>4014</v>
      </c>
      <c r="P2387" s="80" t="s">
        <v>5327</v>
      </c>
      <c r="Q2387" s="80" t="s">
        <v>1817</v>
      </c>
      <c r="R2387" s="80" t="s">
        <v>6994</v>
      </c>
      <c r="S2387" s="80" t="s">
        <v>1760</v>
      </c>
      <c r="T2387" s="80" t="s">
        <v>1757</v>
      </c>
      <c r="U2387" s="110">
        <v>8.8000000000000007</v>
      </c>
      <c r="V2387" s="110">
        <v>52.8</v>
      </c>
      <c r="W2387" s="91">
        <v>3.3</v>
      </c>
      <c r="X2387" s="91">
        <v>39.6</v>
      </c>
      <c r="Y2387" s="110" t="s">
        <v>7087</v>
      </c>
      <c r="Z2387" s="110" t="s">
        <v>1</v>
      </c>
      <c r="AB2387" s="133" t="s">
        <v>8704</v>
      </c>
      <c r="AC2387" s="133" t="s">
        <v>8704</v>
      </c>
      <c r="AD2387" s="133" t="s">
        <v>1759</v>
      </c>
      <c r="AE2387" s="79">
        <v>12</v>
      </c>
      <c r="AF2387" s="79" t="s">
        <v>11150</v>
      </c>
      <c r="AG2387" s="134">
        <v>3.625</v>
      </c>
      <c r="AH2387" s="134">
        <v>3.625</v>
      </c>
      <c r="AI2387" s="134">
        <v>7.5</v>
      </c>
      <c r="AJ2387" s="134">
        <v>0.24399999999999999</v>
      </c>
      <c r="AK2387" s="134">
        <v>15.574999999999999</v>
      </c>
      <c r="AL2387" s="134">
        <v>11.7</v>
      </c>
      <c r="AM2387" s="134">
        <v>8.5250000000000004</v>
      </c>
      <c r="AN2387" s="134">
        <v>3.8279999999999998</v>
      </c>
      <c r="AO2387" s="134">
        <v>0.89900000000000002</v>
      </c>
      <c r="AP2387" s="134">
        <v>3.5</v>
      </c>
      <c r="AQ2387" s="134">
        <v>3.5</v>
      </c>
      <c r="AR2387" s="134">
        <v>5</v>
      </c>
      <c r="AS2387" s="134">
        <v>2.5000000000000001E-2</v>
      </c>
      <c r="AT2387" s="133" t="s">
        <v>1767</v>
      </c>
      <c r="AU2387" s="133" t="s">
        <v>7065</v>
      </c>
      <c r="AV2387" s="133" t="s">
        <v>9598</v>
      </c>
      <c r="AW2387" s="133" t="s">
        <v>9633</v>
      </c>
    </row>
    <row r="2388" spans="1:49" x14ac:dyDescent="0.25">
      <c r="A2388" s="80" t="s">
        <v>1779</v>
      </c>
      <c r="B2388" s="80" t="s">
        <v>1817</v>
      </c>
      <c r="C2388" s="80" t="s">
        <v>10829</v>
      </c>
      <c r="D2388" s="80" t="s">
        <v>10830</v>
      </c>
      <c r="E2388" s="80" t="s">
        <v>1818</v>
      </c>
      <c r="F2388" s="80" t="s">
        <v>10831</v>
      </c>
      <c r="G2388" s="80" t="s">
        <v>9677</v>
      </c>
      <c r="H2388" s="80" t="s">
        <v>9921</v>
      </c>
      <c r="I2388" s="80" t="s">
        <v>1817</v>
      </c>
      <c r="K2388" s="80" t="s">
        <v>12946</v>
      </c>
      <c r="L2388" s="80" t="s">
        <v>1607</v>
      </c>
      <c r="M2388" s="80" t="s">
        <v>3337</v>
      </c>
      <c r="N2388" s="80" t="s">
        <v>3507</v>
      </c>
      <c r="O2388" s="80" t="s">
        <v>3523</v>
      </c>
      <c r="P2388" s="80" t="s">
        <v>5328</v>
      </c>
      <c r="Q2388" s="80" t="s">
        <v>1817</v>
      </c>
      <c r="R2388" s="80" t="s">
        <v>6995</v>
      </c>
      <c r="S2388" s="80" t="s">
        <v>1760</v>
      </c>
      <c r="T2388" s="80" t="s">
        <v>1757</v>
      </c>
      <c r="U2388" s="110">
        <v>6.5</v>
      </c>
      <c r="V2388" s="110">
        <v>39</v>
      </c>
      <c r="W2388" s="91">
        <v>1.63</v>
      </c>
      <c r="X2388" s="91">
        <v>19.559999999999999</v>
      </c>
      <c r="Y2388" s="110" t="s">
        <v>7087</v>
      </c>
      <c r="Z2388" s="110" t="s">
        <v>1</v>
      </c>
      <c r="AB2388" s="133" t="s">
        <v>8705</v>
      </c>
      <c r="AC2388" s="133" t="s">
        <v>8705</v>
      </c>
      <c r="AD2388" s="133" t="s">
        <v>1759</v>
      </c>
      <c r="AE2388" s="79">
        <v>12</v>
      </c>
      <c r="AF2388" s="79" t="s">
        <v>11145</v>
      </c>
      <c r="AG2388" s="134">
        <v>0.75</v>
      </c>
      <c r="AH2388" s="134">
        <v>8.875</v>
      </c>
      <c r="AI2388" s="134">
        <v>8.875</v>
      </c>
      <c r="AJ2388" s="134">
        <v>0.22500000000000001</v>
      </c>
      <c r="AK2388" s="134">
        <v>9.2200000000000006</v>
      </c>
      <c r="AL2388" s="134">
        <v>7.97</v>
      </c>
      <c r="AM2388" s="134">
        <v>9.44</v>
      </c>
      <c r="AN2388" s="134">
        <v>3.1</v>
      </c>
      <c r="AO2388" s="134">
        <v>0.40100000000000002</v>
      </c>
      <c r="AP2388" s="134">
        <v>0.5</v>
      </c>
      <c r="AQ2388" s="134">
        <v>8.75</v>
      </c>
      <c r="AR2388" s="134">
        <v>8.75</v>
      </c>
      <c r="AS2388" s="134">
        <v>0.03</v>
      </c>
      <c r="AT2388" s="133" t="s">
        <v>1761</v>
      </c>
      <c r="AU2388" s="133" t="s">
        <v>7065</v>
      </c>
      <c r="AV2388" s="133" t="s">
        <v>9603</v>
      </c>
      <c r="AW2388" s="133" t="s">
        <v>9630</v>
      </c>
    </row>
    <row r="2389" spans="1:49" x14ac:dyDescent="0.25">
      <c r="A2389" s="80" t="s">
        <v>1779</v>
      </c>
      <c r="B2389" s="80" t="s">
        <v>1817</v>
      </c>
      <c r="C2389" s="80" t="s">
        <v>10819</v>
      </c>
      <c r="D2389" s="80" t="s">
        <v>10820</v>
      </c>
      <c r="E2389" s="80" t="s">
        <v>1818</v>
      </c>
      <c r="F2389" s="80" t="s">
        <v>10821</v>
      </c>
      <c r="G2389" s="80" t="s">
        <v>9785</v>
      </c>
      <c r="H2389" s="80" t="s">
        <v>10822</v>
      </c>
      <c r="I2389" s="80" t="s">
        <v>1817</v>
      </c>
      <c r="K2389" s="80" t="s">
        <v>12946</v>
      </c>
      <c r="L2389" s="80" t="s">
        <v>1551</v>
      </c>
      <c r="M2389" s="80" t="s">
        <v>13924</v>
      </c>
      <c r="N2389" s="80" t="s">
        <v>3508</v>
      </c>
      <c r="O2389" s="80" t="s">
        <v>3825</v>
      </c>
      <c r="P2389" s="80" t="s">
        <v>1</v>
      </c>
      <c r="Q2389" s="80" t="s">
        <v>1817</v>
      </c>
      <c r="R2389" s="80" t="s">
        <v>6996</v>
      </c>
      <c r="S2389" s="80" t="s">
        <v>1759</v>
      </c>
      <c r="T2389" s="80" t="s">
        <v>1759</v>
      </c>
      <c r="U2389" s="110">
        <v>873.6</v>
      </c>
      <c r="V2389" s="110">
        <v>436.8</v>
      </c>
      <c r="W2389" s="91">
        <v>239.35</v>
      </c>
      <c r="X2389" s="91">
        <v>239.35</v>
      </c>
      <c r="Y2389" s="110" t="s">
        <v>7087</v>
      </c>
      <c r="Z2389" s="110" t="s">
        <v>1</v>
      </c>
      <c r="AB2389" s="133" t="s">
        <v>8706</v>
      </c>
      <c r="AC2389" s="133" t="s">
        <v>8706</v>
      </c>
      <c r="AD2389" s="133" t="s">
        <v>1759</v>
      </c>
      <c r="AE2389" s="79">
        <v>1</v>
      </c>
      <c r="AF2389" s="79" t="s">
        <v>15798</v>
      </c>
      <c r="AG2389" s="134"/>
      <c r="AH2389" s="134"/>
      <c r="AI2389" s="134"/>
      <c r="AJ2389" s="134"/>
      <c r="AK2389" s="134">
        <v>51.125</v>
      </c>
      <c r="AL2389" s="134">
        <v>16.312999999999999</v>
      </c>
      <c r="AM2389" s="134">
        <v>10.063000000000001</v>
      </c>
      <c r="AN2389" s="134">
        <v>31.48</v>
      </c>
      <c r="AO2389" s="134">
        <v>4.8570000000000002</v>
      </c>
      <c r="AP2389" s="134"/>
      <c r="AQ2389" s="134"/>
      <c r="AR2389" s="134"/>
      <c r="AS2389" s="134"/>
      <c r="AT2389" s="133" t="s">
        <v>1764</v>
      </c>
      <c r="AU2389" s="133" t="s">
        <v>1769</v>
      </c>
      <c r="AV2389" s="133" t="s">
        <v>9601</v>
      </c>
      <c r="AW2389" s="133" t="s">
        <v>9630</v>
      </c>
    </row>
    <row r="2390" spans="1:49" x14ac:dyDescent="0.25">
      <c r="A2390" s="80" t="s">
        <v>1779</v>
      </c>
      <c r="B2390" s="80" t="s">
        <v>1817</v>
      </c>
      <c r="C2390" s="80" t="s">
        <v>10829</v>
      </c>
      <c r="D2390" s="80" t="s">
        <v>10830</v>
      </c>
      <c r="E2390" s="80" t="s">
        <v>1818</v>
      </c>
      <c r="F2390" s="80" t="s">
        <v>10831</v>
      </c>
      <c r="G2390" s="80" t="s">
        <v>9677</v>
      </c>
      <c r="H2390" s="80" t="s">
        <v>9921</v>
      </c>
      <c r="I2390" s="80" t="s">
        <v>1817</v>
      </c>
      <c r="K2390" s="80" t="s">
        <v>12946</v>
      </c>
      <c r="L2390" s="80" t="s">
        <v>1552</v>
      </c>
      <c r="M2390" s="80" t="s">
        <v>3338</v>
      </c>
      <c r="N2390" s="80" t="s">
        <v>3509</v>
      </c>
      <c r="O2390" s="80" t="s">
        <v>3523</v>
      </c>
      <c r="P2390" s="80" t="s">
        <v>5329</v>
      </c>
      <c r="Q2390" s="80" t="s">
        <v>1817</v>
      </c>
      <c r="R2390" s="80" t="s">
        <v>6997</v>
      </c>
      <c r="S2390" s="80" t="s">
        <v>1760</v>
      </c>
      <c r="T2390" s="80" t="s">
        <v>1757</v>
      </c>
      <c r="U2390" s="110">
        <v>6.5</v>
      </c>
      <c r="V2390" s="110">
        <v>39</v>
      </c>
      <c r="W2390" s="91">
        <v>1.63</v>
      </c>
      <c r="X2390" s="91">
        <v>19.559999999999999</v>
      </c>
      <c r="Y2390" s="110" t="s">
        <v>7087</v>
      </c>
      <c r="Z2390" s="110" t="s">
        <v>1</v>
      </c>
      <c r="AB2390" s="133" t="s">
        <v>8707</v>
      </c>
      <c r="AC2390" s="133" t="s">
        <v>8707</v>
      </c>
      <c r="AD2390" s="133" t="s">
        <v>1759</v>
      </c>
      <c r="AE2390" s="79">
        <v>12</v>
      </c>
      <c r="AF2390" s="79" t="s">
        <v>11145</v>
      </c>
      <c r="AG2390" s="134">
        <v>0.75</v>
      </c>
      <c r="AH2390" s="134">
        <v>8.875</v>
      </c>
      <c r="AI2390" s="134">
        <v>8.875</v>
      </c>
      <c r="AJ2390" s="134">
        <v>0.22500000000000001</v>
      </c>
      <c r="AK2390" s="134">
        <v>9.2200000000000006</v>
      </c>
      <c r="AL2390" s="134">
        <v>7.97</v>
      </c>
      <c r="AM2390" s="134">
        <v>9.44</v>
      </c>
      <c r="AN2390" s="134">
        <v>3.1</v>
      </c>
      <c r="AO2390" s="134">
        <v>0.40100000000000002</v>
      </c>
      <c r="AP2390" s="134">
        <v>0.5</v>
      </c>
      <c r="AQ2390" s="134">
        <v>8.75</v>
      </c>
      <c r="AR2390" s="134">
        <v>8.75</v>
      </c>
      <c r="AS2390" s="134">
        <v>0.03</v>
      </c>
      <c r="AT2390" s="133" t="s">
        <v>1761</v>
      </c>
      <c r="AU2390" s="133" t="s">
        <v>7065</v>
      </c>
      <c r="AV2390" s="133" t="s">
        <v>9603</v>
      </c>
      <c r="AW2390" s="133" t="s">
        <v>9630</v>
      </c>
    </row>
    <row r="2391" spans="1:49" x14ac:dyDescent="0.25">
      <c r="A2391" s="80" t="s">
        <v>1779</v>
      </c>
      <c r="B2391" s="80" t="s">
        <v>1817</v>
      </c>
      <c r="C2391" s="80" t="s">
        <v>10815</v>
      </c>
      <c r="D2391" s="80" t="s">
        <v>10816</v>
      </c>
      <c r="E2391" s="80" t="s">
        <v>1818</v>
      </c>
      <c r="F2391" s="80" t="s">
        <v>10817</v>
      </c>
      <c r="G2391" s="80" t="s">
        <v>9729</v>
      </c>
      <c r="H2391" s="80" t="s">
        <v>10818</v>
      </c>
      <c r="I2391" s="80" t="s">
        <v>1817</v>
      </c>
      <c r="K2391" s="80" t="s">
        <v>12946</v>
      </c>
      <c r="L2391" s="80" t="s">
        <v>1596</v>
      </c>
      <c r="M2391" s="80" t="s">
        <v>13925</v>
      </c>
      <c r="N2391" s="80" t="s">
        <v>3509</v>
      </c>
      <c r="O2391" s="80" t="s">
        <v>4014</v>
      </c>
      <c r="P2391" s="80" t="s">
        <v>5330</v>
      </c>
      <c r="Q2391" s="80" t="s">
        <v>1817</v>
      </c>
      <c r="R2391" s="80" t="s">
        <v>6998</v>
      </c>
      <c r="S2391" s="80" t="s">
        <v>1760</v>
      </c>
      <c r="T2391" s="80" t="s">
        <v>1757</v>
      </c>
      <c r="U2391" s="110">
        <v>8.8000000000000007</v>
      </c>
      <c r="V2391" s="110">
        <v>52.8</v>
      </c>
      <c r="W2391" s="91">
        <v>3.3</v>
      </c>
      <c r="X2391" s="91">
        <v>39.6</v>
      </c>
      <c r="Y2391" s="110" t="s">
        <v>7087</v>
      </c>
      <c r="Z2391" s="110" t="s">
        <v>1</v>
      </c>
      <c r="AB2391" s="133" t="s">
        <v>8708</v>
      </c>
      <c r="AC2391" s="133" t="s">
        <v>8708</v>
      </c>
      <c r="AD2391" s="133" t="s">
        <v>1759</v>
      </c>
      <c r="AE2391" s="79">
        <v>12</v>
      </c>
      <c r="AF2391" s="79" t="s">
        <v>11150</v>
      </c>
      <c r="AG2391" s="134">
        <v>3.625</v>
      </c>
      <c r="AH2391" s="134">
        <v>3.625</v>
      </c>
      <c r="AI2391" s="134">
        <v>7.5</v>
      </c>
      <c r="AJ2391" s="134">
        <v>0.24399999999999999</v>
      </c>
      <c r="AK2391" s="134">
        <v>15.574999999999999</v>
      </c>
      <c r="AL2391" s="134">
        <v>11.7</v>
      </c>
      <c r="AM2391" s="134">
        <v>8.5250000000000004</v>
      </c>
      <c r="AN2391" s="134">
        <v>3.8279999999999998</v>
      </c>
      <c r="AO2391" s="134">
        <v>0.89900000000000002</v>
      </c>
      <c r="AP2391" s="134">
        <v>3.5</v>
      </c>
      <c r="AQ2391" s="134">
        <v>3.5</v>
      </c>
      <c r="AR2391" s="134">
        <v>5</v>
      </c>
      <c r="AS2391" s="134">
        <v>2.5000000000000001E-2</v>
      </c>
      <c r="AT2391" s="133" t="s">
        <v>1767</v>
      </c>
      <c r="AU2391" s="133" t="s">
        <v>7065</v>
      </c>
      <c r="AV2391" s="133" t="s">
        <v>9598</v>
      </c>
      <c r="AW2391" s="133" t="s">
        <v>9633</v>
      </c>
    </row>
    <row r="2392" spans="1:49" x14ac:dyDescent="0.25">
      <c r="A2392" s="80" t="s">
        <v>1779</v>
      </c>
      <c r="B2392" s="80" t="s">
        <v>1817</v>
      </c>
      <c r="C2392" s="80" t="s">
        <v>10826</v>
      </c>
      <c r="D2392" s="80" t="s">
        <v>10827</v>
      </c>
      <c r="E2392" s="80" t="s">
        <v>1818</v>
      </c>
      <c r="F2392" s="80" t="s">
        <v>10828</v>
      </c>
      <c r="G2392" s="80" t="s">
        <v>9668</v>
      </c>
      <c r="H2392" s="80" t="s">
        <v>9732</v>
      </c>
      <c r="I2392" s="80" t="s">
        <v>1817</v>
      </c>
      <c r="K2392" s="80" t="s">
        <v>12946</v>
      </c>
      <c r="L2392" s="80" t="s">
        <v>1558</v>
      </c>
      <c r="M2392" s="80" t="s">
        <v>3339</v>
      </c>
      <c r="N2392" s="80" t="s">
        <v>3509</v>
      </c>
      <c r="O2392" s="80" t="s">
        <v>3547</v>
      </c>
      <c r="P2392" s="80" t="s">
        <v>5332</v>
      </c>
      <c r="Q2392" s="80" t="s">
        <v>1817</v>
      </c>
      <c r="R2392" s="80" t="s">
        <v>7000</v>
      </c>
      <c r="S2392" s="80" t="s">
        <v>1765</v>
      </c>
      <c r="T2392" s="80" t="s">
        <v>1757</v>
      </c>
      <c r="U2392" s="110">
        <v>6.5</v>
      </c>
      <c r="V2392" s="110">
        <v>39</v>
      </c>
      <c r="W2392" s="91">
        <v>1.63</v>
      </c>
      <c r="X2392" s="91">
        <v>19.559999999999999</v>
      </c>
      <c r="Y2392" s="110" t="s">
        <v>7087</v>
      </c>
      <c r="Z2392" s="110" t="s">
        <v>1</v>
      </c>
      <c r="AB2392" s="133" t="s">
        <v>8710</v>
      </c>
      <c r="AC2392" s="133" t="s">
        <v>8710</v>
      </c>
      <c r="AD2392" s="133" t="s">
        <v>1759</v>
      </c>
      <c r="AE2392" s="79">
        <v>12</v>
      </c>
      <c r="AF2392" s="79" t="s">
        <v>11113</v>
      </c>
      <c r="AG2392" s="134">
        <v>0.625</v>
      </c>
      <c r="AH2392" s="134">
        <v>6.5</v>
      </c>
      <c r="AI2392" s="134">
        <v>6.5</v>
      </c>
      <c r="AJ2392" s="134">
        <v>0.13900000000000001</v>
      </c>
      <c r="AK2392" s="134">
        <v>10.845000000000001</v>
      </c>
      <c r="AL2392" s="134">
        <v>6.8449999999999998</v>
      </c>
      <c r="AM2392" s="134">
        <v>6.8150000000000004</v>
      </c>
      <c r="AN2392" s="134">
        <v>1.9610000000000001</v>
      </c>
      <c r="AO2392" s="134">
        <v>0.29299999999999998</v>
      </c>
      <c r="AP2392" s="134">
        <v>5.5E-2</v>
      </c>
      <c r="AQ2392" s="134">
        <v>12.875</v>
      </c>
      <c r="AR2392" s="134">
        <v>12.75</v>
      </c>
      <c r="AS2392" s="134">
        <v>8.9999999999999993E-3</v>
      </c>
      <c r="AT2392" s="133" t="s">
        <v>1761</v>
      </c>
      <c r="AU2392" s="133" t="s">
        <v>7077</v>
      </c>
      <c r="AV2392" s="133" t="s">
        <v>9601</v>
      </c>
      <c r="AW2392" s="133" t="s">
        <v>9630</v>
      </c>
    </row>
    <row r="2393" spans="1:49" x14ac:dyDescent="0.25">
      <c r="A2393" s="80" t="s">
        <v>1779</v>
      </c>
      <c r="B2393" s="80" t="s">
        <v>1817</v>
      </c>
      <c r="C2393" s="80" t="s">
        <v>10811</v>
      </c>
      <c r="D2393" s="80" t="s">
        <v>10812</v>
      </c>
      <c r="E2393" s="80" t="s">
        <v>1818</v>
      </c>
      <c r="F2393" s="80" t="s">
        <v>10813</v>
      </c>
      <c r="G2393" s="80" t="s">
        <v>9700</v>
      </c>
      <c r="H2393" s="80" t="s">
        <v>10814</v>
      </c>
      <c r="I2393" s="80" t="s">
        <v>1817</v>
      </c>
      <c r="K2393" s="80" t="s">
        <v>12946</v>
      </c>
      <c r="L2393" s="80" t="s">
        <v>1597</v>
      </c>
      <c r="M2393" s="80" t="s">
        <v>13926</v>
      </c>
      <c r="N2393" s="80" t="s">
        <v>3509</v>
      </c>
      <c r="O2393" s="80" t="s">
        <v>3834</v>
      </c>
      <c r="P2393" s="80" t="s">
        <v>5333</v>
      </c>
      <c r="Q2393" s="80" t="s">
        <v>1817</v>
      </c>
      <c r="R2393" s="80" t="s">
        <v>7001</v>
      </c>
      <c r="S2393" s="80" t="s">
        <v>1759</v>
      </c>
      <c r="T2393" s="80" t="s">
        <v>1757</v>
      </c>
      <c r="U2393" s="110">
        <v>10.3</v>
      </c>
      <c r="V2393" s="110">
        <v>61.8</v>
      </c>
      <c r="W2393" s="91">
        <v>2.83</v>
      </c>
      <c r="X2393" s="91">
        <v>33.96</v>
      </c>
      <c r="Y2393" s="110" t="s">
        <v>7087</v>
      </c>
      <c r="Z2393" s="110" t="s">
        <v>1</v>
      </c>
      <c r="AB2393" s="133" t="s">
        <v>8711</v>
      </c>
      <c r="AC2393" s="133" t="s">
        <v>8711</v>
      </c>
      <c r="AD2393" s="133" t="s">
        <v>1759</v>
      </c>
      <c r="AE2393" s="79">
        <v>12</v>
      </c>
      <c r="AF2393" s="79" t="s">
        <v>11337</v>
      </c>
      <c r="AG2393" s="134">
        <v>0.5</v>
      </c>
      <c r="AH2393" s="134">
        <v>7.5</v>
      </c>
      <c r="AI2393" s="134">
        <v>14.5</v>
      </c>
      <c r="AJ2393" s="134">
        <v>0.28799999999999998</v>
      </c>
      <c r="AK2393" s="134">
        <v>14.824999999999999</v>
      </c>
      <c r="AL2393" s="134">
        <v>8.4499999999999993</v>
      </c>
      <c r="AM2393" s="134">
        <v>5.125</v>
      </c>
      <c r="AN2393" s="134">
        <v>3.8959999999999999</v>
      </c>
      <c r="AO2393" s="134">
        <v>0.372</v>
      </c>
      <c r="AP2393" s="134">
        <v>0</v>
      </c>
      <c r="AQ2393" s="134">
        <v>102</v>
      </c>
      <c r="AR2393" s="134">
        <v>54</v>
      </c>
      <c r="AS2393" s="134">
        <v>0.28199999999999997</v>
      </c>
      <c r="AT2393" s="133" t="s">
        <v>7066</v>
      </c>
      <c r="AU2393" s="133" t="s">
        <v>7075</v>
      </c>
      <c r="AV2393" s="133" t="s">
        <v>9602</v>
      </c>
      <c r="AW2393" s="133" t="s">
        <v>9630</v>
      </c>
    </row>
    <row r="2394" spans="1:49" x14ac:dyDescent="0.25">
      <c r="A2394" s="80" t="s">
        <v>1779</v>
      </c>
      <c r="B2394" s="80" t="s">
        <v>1817</v>
      </c>
      <c r="C2394" s="80" t="s">
        <v>10835</v>
      </c>
      <c r="D2394" s="80" t="s">
        <v>10836</v>
      </c>
      <c r="E2394" s="80" t="s">
        <v>1818</v>
      </c>
      <c r="F2394" s="80" t="s">
        <v>10837</v>
      </c>
      <c r="G2394" s="80" t="s">
        <v>9785</v>
      </c>
      <c r="H2394" s="80" t="s">
        <v>10838</v>
      </c>
      <c r="I2394" s="80" t="s">
        <v>1817</v>
      </c>
      <c r="K2394" s="80" t="s">
        <v>12946</v>
      </c>
      <c r="L2394" s="80" t="s">
        <v>1559</v>
      </c>
      <c r="M2394" s="80" t="s">
        <v>3340</v>
      </c>
      <c r="N2394" s="80" t="s">
        <v>3501</v>
      </c>
      <c r="O2394" s="80" t="s">
        <v>3825</v>
      </c>
      <c r="P2394" s="80" t="s">
        <v>1</v>
      </c>
      <c r="Q2394" s="80" t="s">
        <v>1817</v>
      </c>
      <c r="R2394" s="80" t="s">
        <v>7002</v>
      </c>
      <c r="S2394" s="80" t="s">
        <v>1759</v>
      </c>
      <c r="T2394" s="80" t="s">
        <v>1759</v>
      </c>
      <c r="U2394" s="110">
        <v>763.8</v>
      </c>
      <c r="V2394" s="110">
        <v>381.9</v>
      </c>
      <c r="W2394" s="91">
        <v>220.74</v>
      </c>
      <c r="X2394" s="91">
        <v>220.74</v>
      </c>
      <c r="Y2394" s="110" t="s">
        <v>7087</v>
      </c>
      <c r="Z2394" s="110" t="s">
        <v>1</v>
      </c>
      <c r="AB2394" s="133" t="s">
        <v>8712</v>
      </c>
      <c r="AC2394" s="133" t="s">
        <v>8712</v>
      </c>
      <c r="AD2394" s="133" t="s">
        <v>1759</v>
      </c>
      <c r="AE2394" s="79">
        <v>1</v>
      </c>
      <c r="AF2394" s="79" t="s">
        <v>15798</v>
      </c>
      <c r="AG2394" s="134"/>
      <c r="AH2394" s="134"/>
      <c r="AI2394" s="134"/>
      <c r="AJ2394" s="134"/>
      <c r="AK2394" s="134">
        <v>51.125</v>
      </c>
      <c r="AL2394" s="134">
        <v>16.312999999999999</v>
      </c>
      <c r="AM2394" s="134">
        <v>10.063000000000001</v>
      </c>
      <c r="AN2394" s="134">
        <v>30.07</v>
      </c>
      <c r="AO2394" s="134">
        <v>4.8570000000000002</v>
      </c>
      <c r="AP2394" s="134"/>
      <c r="AQ2394" s="134"/>
      <c r="AR2394" s="134"/>
      <c r="AS2394" s="134"/>
      <c r="AT2394" s="133" t="s">
        <v>1764</v>
      </c>
      <c r="AU2394" s="133" t="s">
        <v>1769</v>
      </c>
      <c r="AV2394" s="133" t="s">
        <v>9601</v>
      </c>
      <c r="AW2394" s="133" t="s">
        <v>9630</v>
      </c>
    </row>
    <row r="2395" spans="1:49" x14ac:dyDescent="0.25">
      <c r="A2395" s="80" t="s">
        <v>1779</v>
      </c>
      <c r="B2395" s="80" t="s">
        <v>1817</v>
      </c>
      <c r="C2395" s="80" t="s">
        <v>10835</v>
      </c>
      <c r="D2395" s="80" t="s">
        <v>10836</v>
      </c>
      <c r="E2395" s="80" t="s">
        <v>1818</v>
      </c>
      <c r="F2395" s="80" t="s">
        <v>10837</v>
      </c>
      <c r="G2395" s="80" t="s">
        <v>9785</v>
      </c>
      <c r="H2395" s="80" t="s">
        <v>10838</v>
      </c>
      <c r="I2395" s="80" t="s">
        <v>1817</v>
      </c>
      <c r="K2395" s="80" t="s">
        <v>12946</v>
      </c>
      <c r="L2395" s="80" t="s">
        <v>1598</v>
      </c>
      <c r="M2395" s="80" t="s">
        <v>3341</v>
      </c>
      <c r="N2395" s="80" t="s">
        <v>3492</v>
      </c>
      <c r="O2395" s="80" t="s">
        <v>3825</v>
      </c>
      <c r="P2395" s="80" t="s">
        <v>1</v>
      </c>
      <c r="Q2395" s="80" t="s">
        <v>1817</v>
      </c>
      <c r="R2395" s="80" t="s">
        <v>7003</v>
      </c>
      <c r="S2395" s="80" t="s">
        <v>1759</v>
      </c>
      <c r="T2395" s="80" t="s">
        <v>1759</v>
      </c>
      <c r="U2395" s="110">
        <v>763.8</v>
      </c>
      <c r="V2395" s="110">
        <v>381.9</v>
      </c>
      <c r="W2395" s="91">
        <v>220.74</v>
      </c>
      <c r="X2395" s="91">
        <v>220.74</v>
      </c>
      <c r="Y2395" s="110" t="s">
        <v>7087</v>
      </c>
      <c r="Z2395" s="110" t="s">
        <v>1</v>
      </c>
      <c r="AB2395" s="133" t="s">
        <v>8713</v>
      </c>
      <c r="AC2395" s="133" t="s">
        <v>8713</v>
      </c>
      <c r="AD2395" s="133" t="s">
        <v>1759</v>
      </c>
      <c r="AE2395" s="79">
        <v>1</v>
      </c>
      <c r="AF2395" s="79" t="s">
        <v>15798</v>
      </c>
      <c r="AG2395" s="134"/>
      <c r="AH2395" s="134"/>
      <c r="AI2395" s="134"/>
      <c r="AJ2395" s="134"/>
      <c r="AK2395" s="134">
        <v>51.125</v>
      </c>
      <c r="AL2395" s="134">
        <v>16.312999999999999</v>
      </c>
      <c r="AM2395" s="134">
        <v>10.063000000000001</v>
      </c>
      <c r="AN2395" s="134">
        <v>30.07</v>
      </c>
      <c r="AO2395" s="134">
        <v>4.8570000000000002</v>
      </c>
      <c r="AP2395" s="134"/>
      <c r="AQ2395" s="134"/>
      <c r="AR2395" s="134"/>
      <c r="AS2395" s="134"/>
      <c r="AT2395" s="133" t="s">
        <v>1764</v>
      </c>
      <c r="AU2395" s="133" t="s">
        <v>1769</v>
      </c>
      <c r="AV2395" s="133" t="s">
        <v>9601</v>
      </c>
      <c r="AW2395" s="133" t="s">
        <v>9630</v>
      </c>
    </row>
    <row r="2396" spans="1:49" x14ac:dyDescent="0.25">
      <c r="A2396" s="80" t="s">
        <v>1779</v>
      </c>
      <c r="B2396" s="80" t="s">
        <v>1817</v>
      </c>
      <c r="C2396" s="80" t="s">
        <v>10835</v>
      </c>
      <c r="D2396" s="80" t="s">
        <v>10836</v>
      </c>
      <c r="E2396" s="80" t="s">
        <v>1818</v>
      </c>
      <c r="F2396" s="80" t="s">
        <v>10837</v>
      </c>
      <c r="G2396" s="80" t="s">
        <v>9785</v>
      </c>
      <c r="H2396" s="80" t="s">
        <v>10838</v>
      </c>
      <c r="I2396" s="80" t="s">
        <v>1817</v>
      </c>
      <c r="K2396" s="80" t="s">
        <v>12946</v>
      </c>
      <c r="L2396" s="80" t="s">
        <v>1560</v>
      </c>
      <c r="M2396" s="80" t="s">
        <v>3342</v>
      </c>
      <c r="N2396" s="80" t="s">
        <v>3509</v>
      </c>
      <c r="O2396" s="80" t="s">
        <v>3825</v>
      </c>
      <c r="P2396" s="80" t="s">
        <v>1</v>
      </c>
      <c r="Q2396" s="80" t="s">
        <v>1817</v>
      </c>
      <c r="R2396" s="80" t="s">
        <v>7004</v>
      </c>
      <c r="S2396" s="80" t="s">
        <v>1759</v>
      </c>
      <c r="T2396" s="80" t="s">
        <v>1759</v>
      </c>
      <c r="U2396" s="110">
        <v>763.8</v>
      </c>
      <c r="V2396" s="110">
        <v>381.9</v>
      </c>
      <c r="W2396" s="91">
        <v>220.74</v>
      </c>
      <c r="X2396" s="91">
        <v>220.74</v>
      </c>
      <c r="Y2396" s="110" t="s">
        <v>7087</v>
      </c>
      <c r="Z2396" s="110" t="s">
        <v>1</v>
      </c>
      <c r="AB2396" s="133" t="s">
        <v>8714</v>
      </c>
      <c r="AC2396" s="133" t="s">
        <v>8714</v>
      </c>
      <c r="AD2396" s="133" t="s">
        <v>1759</v>
      </c>
      <c r="AE2396" s="79">
        <v>1</v>
      </c>
      <c r="AF2396" s="79" t="s">
        <v>15798</v>
      </c>
      <c r="AG2396" s="134"/>
      <c r="AH2396" s="134"/>
      <c r="AI2396" s="134"/>
      <c r="AJ2396" s="134"/>
      <c r="AK2396" s="134">
        <v>51.125</v>
      </c>
      <c r="AL2396" s="134">
        <v>16.312999999999999</v>
      </c>
      <c r="AM2396" s="134">
        <v>10.063000000000001</v>
      </c>
      <c r="AN2396" s="134">
        <v>30.07</v>
      </c>
      <c r="AO2396" s="134">
        <v>4.8570000000000002</v>
      </c>
      <c r="AP2396" s="134"/>
      <c r="AQ2396" s="134"/>
      <c r="AR2396" s="134"/>
      <c r="AS2396" s="134"/>
      <c r="AT2396" s="133" t="s">
        <v>1764</v>
      </c>
      <c r="AU2396" s="133" t="s">
        <v>1769</v>
      </c>
      <c r="AV2396" s="133" t="s">
        <v>9601</v>
      </c>
      <c r="AW2396" s="133" t="s">
        <v>9630</v>
      </c>
    </row>
    <row r="2397" spans="1:49" x14ac:dyDescent="0.25">
      <c r="A2397" s="80" t="s">
        <v>1779</v>
      </c>
      <c r="B2397" s="80" t="s">
        <v>1817</v>
      </c>
      <c r="C2397" s="80" t="s">
        <v>10835</v>
      </c>
      <c r="D2397" s="80" t="s">
        <v>10836</v>
      </c>
      <c r="E2397" s="80" t="s">
        <v>1818</v>
      </c>
      <c r="F2397" s="80" t="s">
        <v>10837</v>
      </c>
      <c r="G2397" s="80" t="s">
        <v>9785</v>
      </c>
      <c r="H2397" s="80" t="s">
        <v>10838</v>
      </c>
      <c r="I2397" s="80" t="s">
        <v>1817</v>
      </c>
      <c r="K2397" s="80" t="s">
        <v>12946</v>
      </c>
      <c r="L2397" s="80" t="s">
        <v>1599</v>
      </c>
      <c r="M2397" s="80" t="s">
        <v>3343</v>
      </c>
      <c r="N2397" s="80" t="s">
        <v>3510</v>
      </c>
      <c r="O2397" s="80" t="s">
        <v>3825</v>
      </c>
      <c r="P2397" s="80" t="s">
        <v>1</v>
      </c>
      <c r="Q2397" s="80" t="s">
        <v>1817</v>
      </c>
      <c r="R2397" s="80" t="s">
        <v>7005</v>
      </c>
      <c r="S2397" s="80" t="s">
        <v>1759</v>
      </c>
      <c r="T2397" s="80" t="s">
        <v>1759</v>
      </c>
      <c r="U2397" s="110">
        <v>763.8</v>
      </c>
      <c r="V2397" s="110">
        <v>381.9</v>
      </c>
      <c r="W2397" s="91">
        <v>220.74</v>
      </c>
      <c r="X2397" s="91">
        <v>220.74</v>
      </c>
      <c r="Y2397" s="110" t="s">
        <v>7087</v>
      </c>
      <c r="Z2397" s="110" t="s">
        <v>1</v>
      </c>
      <c r="AB2397" s="133" t="s">
        <v>8715</v>
      </c>
      <c r="AC2397" s="133" t="s">
        <v>8715</v>
      </c>
      <c r="AD2397" s="133" t="s">
        <v>1759</v>
      </c>
      <c r="AE2397" s="79">
        <v>1</v>
      </c>
      <c r="AF2397" s="79" t="s">
        <v>15798</v>
      </c>
      <c r="AG2397" s="134"/>
      <c r="AH2397" s="134"/>
      <c r="AI2397" s="134"/>
      <c r="AJ2397" s="134"/>
      <c r="AK2397" s="134">
        <v>51.125</v>
      </c>
      <c r="AL2397" s="134">
        <v>16.312999999999999</v>
      </c>
      <c r="AM2397" s="134">
        <v>10.063000000000001</v>
      </c>
      <c r="AN2397" s="134">
        <v>30.07</v>
      </c>
      <c r="AO2397" s="134">
        <v>4.8570000000000002</v>
      </c>
      <c r="AP2397" s="134"/>
      <c r="AQ2397" s="134"/>
      <c r="AR2397" s="134"/>
      <c r="AS2397" s="134"/>
      <c r="AT2397" s="133" t="s">
        <v>1764</v>
      </c>
      <c r="AU2397" s="133" t="s">
        <v>1769</v>
      </c>
      <c r="AV2397" s="133" t="s">
        <v>9601</v>
      </c>
      <c r="AW2397" s="133" t="s">
        <v>9630</v>
      </c>
    </row>
    <row r="2398" spans="1:49" x14ac:dyDescent="0.25">
      <c r="A2398" s="80" t="s">
        <v>1779</v>
      </c>
      <c r="B2398" s="80" t="s">
        <v>1817</v>
      </c>
      <c r="C2398" s="80" t="s">
        <v>10815</v>
      </c>
      <c r="D2398" s="80" t="s">
        <v>10816</v>
      </c>
      <c r="E2398" s="80" t="s">
        <v>1818</v>
      </c>
      <c r="F2398" s="80" t="s">
        <v>10817</v>
      </c>
      <c r="G2398" s="80" t="s">
        <v>9729</v>
      </c>
      <c r="H2398" s="80" t="s">
        <v>10818</v>
      </c>
      <c r="I2398" s="80" t="s">
        <v>1817</v>
      </c>
      <c r="K2398" s="80" t="s">
        <v>12946</v>
      </c>
      <c r="L2398" s="80" t="s">
        <v>1561</v>
      </c>
      <c r="M2398" s="80" t="s">
        <v>3362</v>
      </c>
      <c r="N2398" s="80" t="s">
        <v>3514</v>
      </c>
      <c r="O2398" s="80" t="s">
        <v>4014</v>
      </c>
      <c r="P2398" s="80" t="s">
        <v>5370</v>
      </c>
      <c r="Q2398" s="80" t="s">
        <v>1817</v>
      </c>
      <c r="R2398" s="80" t="s">
        <v>7058</v>
      </c>
      <c r="S2398" s="80" t="s">
        <v>1760</v>
      </c>
      <c r="T2398" s="80" t="s">
        <v>1757</v>
      </c>
      <c r="U2398" s="110">
        <v>8.8000000000000007</v>
      </c>
      <c r="V2398" s="110">
        <v>52.8</v>
      </c>
      <c r="W2398" s="91">
        <v>3.3</v>
      </c>
      <c r="X2398" s="91">
        <v>39.6</v>
      </c>
      <c r="Y2398" s="110" t="s">
        <v>7087</v>
      </c>
      <c r="Z2398" s="110" t="s">
        <v>1</v>
      </c>
      <c r="AB2398" s="133" t="s">
        <v>8768</v>
      </c>
      <c r="AC2398" s="133" t="s">
        <v>8768</v>
      </c>
      <c r="AD2398" s="133" t="s">
        <v>1759</v>
      </c>
      <c r="AE2398" s="79">
        <v>12</v>
      </c>
      <c r="AF2398" s="79" t="s">
        <v>11150</v>
      </c>
      <c r="AG2398" s="134">
        <v>3.625</v>
      </c>
      <c r="AH2398" s="134">
        <v>3.625</v>
      </c>
      <c r="AI2398" s="134">
        <v>7.5</v>
      </c>
      <c r="AJ2398" s="134">
        <v>0.24399999999999999</v>
      </c>
      <c r="AK2398" s="134">
        <v>15.574999999999999</v>
      </c>
      <c r="AL2398" s="134">
        <v>11.7</v>
      </c>
      <c r="AM2398" s="134">
        <v>8.5250000000000004</v>
      </c>
      <c r="AN2398" s="134">
        <v>3.8279999999999998</v>
      </c>
      <c r="AO2398" s="134">
        <v>0.89900000000000002</v>
      </c>
      <c r="AP2398" s="134">
        <v>3.5</v>
      </c>
      <c r="AQ2398" s="134">
        <v>3.5</v>
      </c>
      <c r="AR2398" s="134">
        <v>5</v>
      </c>
      <c r="AS2398" s="134">
        <v>2.5000000000000001E-2</v>
      </c>
      <c r="AT2398" s="133" t="s">
        <v>1767</v>
      </c>
      <c r="AU2398" s="133" t="s">
        <v>7065</v>
      </c>
      <c r="AV2398" s="133" t="s">
        <v>9598</v>
      </c>
      <c r="AW2398" s="133" t="s">
        <v>9630</v>
      </c>
    </row>
    <row r="2399" spans="1:49" x14ac:dyDescent="0.25">
      <c r="A2399" s="80" t="s">
        <v>1779</v>
      </c>
      <c r="B2399" s="80" t="s">
        <v>1817</v>
      </c>
      <c r="C2399" s="80" t="s">
        <v>10829</v>
      </c>
      <c r="D2399" s="80" t="s">
        <v>10830</v>
      </c>
      <c r="E2399" s="80" t="s">
        <v>1818</v>
      </c>
      <c r="F2399" s="80" t="s">
        <v>10831</v>
      </c>
      <c r="G2399" s="80" t="s">
        <v>9677</v>
      </c>
      <c r="H2399" s="80" t="s">
        <v>9921</v>
      </c>
      <c r="I2399" s="80" t="s">
        <v>1817</v>
      </c>
      <c r="K2399" s="80" t="s">
        <v>12946</v>
      </c>
      <c r="L2399" s="80" t="s">
        <v>1591</v>
      </c>
      <c r="M2399" s="80" t="s">
        <v>13927</v>
      </c>
      <c r="N2399" s="80" t="s">
        <v>3514</v>
      </c>
      <c r="O2399" s="80" t="s">
        <v>3523</v>
      </c>
      <c r="P2399" s="80" t="s">
        <v>5371</v>
      </c>
      <c r="Q2399" s="80" t="s">
        <v>1817</v>
      </c>
      <c r="R2399" s="80" t="s">
        <v>7059</v>
      </c>
      <c r="S2399" s="80" t="s">
        <v>1760</v>
      </c>
      <c r="T2399" s="80" t="s">
        <v>1757</v>
      </c>
      <c r="U2399" s="110">
        <v>6.5</v>
      </c>
      <c r="V2399" s="110">
        <v>39</v>
      </c>
      <c r="W2399" s="91">
        <v>1.63</v>
      </c>
      <c r="X2399" s="91">
        <v>19.559999999999999</v>
      </c>
      <c r="Y2399" s="110" t="s">
        <v>7087</v>
      </c>
      <c r="Z2399" s="110" t="s">
        <v>1</v>
      </c>
      <c r="AB2399" s="133" t="s">
        <v>8769</v>
      </c>
      <c r="AC2399" s="133" t="s">
        <v>8769</v>
      </c>
      <c r="AD2399" s="133" t="s">
        <v>1759</v>
      </c>
      <c r="AE2399" s="79">
        <v>12</v>
      </c>
      <c r="AF2399" s="79" t="s">
        <v>11145</v>
      </c>
      <c r="AG2399" s="134">
        <v>0.75</v>
      </c>
      <c r="AH2399" s="134">
        <v>8.875</v>
      </c>
      <c r="AI2399" s="134">
        <v>8.875</v>
      </c>
      <c r="AJ2399" s="134">
        <v>0.22500000000000001</v>
      </c>
      <c r="AK2399" s="134">
        <v>9.2200000000000006</v>
      </c>
      <c r="AL2399" s="134">
        <v>7.97</v>
      </c>
      <c r="AM2399" s="134">
        <v>9.44</v>
      </c>
      <c r="AN2399" s="134">
        <v>3.1</v>
      </c>
      <c r="AO2399" s="134">
        <v>0.40100000000000002</v>
      </c>
      <c r="AP2399" s="134">
        <v>0.5</v>
      </c>
      <c r="AQ2399" s="134">
        <v>8.75</v>
      </c>
      <c r="AR2399" s="134">
        <v>8.75</v>
      </c>
      <c r="AS2399" s="134">
        <v>0.03</v>
      </c>
      <c r="AT2399" s="133" t="s">
        <v>1761</v>
      </c>
      <c r="AU2399" s="133" t="s">
        <v>7065</v>
      </c>
      <c r="AV2399" s="133" t="s">
        <v>9603</v>
      </c>
      <c r="AW2399" s="133" t="s">
        <v>9630</v>
      </c>
    </row>
    <row r="2400" spans="1:49" x14ac:dyDescent="0.25">
      <c r="A2400" s="80" t="s">
        <v>1779</v>
      </c>
      <c r="B2400" s="80" t="s">
        <v>1817</v>
      </c>
      <c r="C2400" s="80" t="s">
        <v>10826</v>
      </c>
      <c r="D2400" s="80" t="s">
        <v>10827</v>
      </c>
      <c r="E2400" s="80" t="s">
        <v>1818</v>
      </c>
      <c r="F2400" s="80" t="s">
        <v>10828</v>
      </c>
      <c r="G2400" s="80" t="s">
        <v>9668</v>
      </c>
      <c r="H2400" s="80" t="s">
        <v>9732</v>
      </c>
      <c r="I2400" s="80" t="s">
        <v>1817</v>
      </c>
      <c r="K2400" s="80" t="s">
        <v>12946</v>
      </c>
      <c r="L2400" s="80" t="s">
        <v>1592</v>
      </c>
      <c r="M2400" s="80" t="s">
        <v>13928</v>
      </c>
      <c r="N2400" s="80" t="s">
        <v>3514</v>
      </c>
      <c r="O2400" s="80" t="s">
        <v>3547</v>
      </c>
      <c r="P2400" s="80" t="s">
        <v>5372</v>
      </c>
      <c r="Q2400" s="80" t="s">
        <v>1817</v>
      </c>
      <c r="R2400" s="80" t="s">
        <v>7060</v>
      </c>
      <c r="S2400" s="80" t="s">
        <v>1765</v>
      </c>
      <c r="T2400" s="80" t="s">
        <v>1757</v>
      </c>
      <c r="U2400" s="110">
        <v>6.5</v>
      </c>
      <c r="V2400" s="110">
        <v>39</v>
      </c>
      <c r="W2400" s="91">
        <v>1.63</v>
      </c>
      <c r="X2400" s="91">
        <v>19.559999999999999</v>
      </c>
      <c r="Y2400" s="110" t="s">
        <v>7087</v>
      </c>
      <c r="Z2400" s="110" t="s">
        <v>1</v>
      </c>
      <c r="AB2400" s="133" t="s">
        <v>8770</v>
      </c>
      <c r="AC2400" s="133" t="s">
        <v>8770</v>
      </c>
      <c r="AD2400" s="133" t="s">
        <v>1759</v>
      </c>
      <c r="AE2400" s="79">
        <v>12</v>
      </c>
      <c r="AF2400" s="79" t="s">
        <v>11113</v>
      </c>
      <c r="AG2400" s="134">
        <v>0.625</v>
      </c>
      <c r="AH2400" s="134">
        <v>6.5</v>
      </c>
      <c r="AI2400" s="134">
        <v>6.5</v>
      </c>
      <c r="AJ2400" s="134">
        <v>0.13900000000000001</v>
      </c>
      <c r="AK2400" s="134">
        <v>10.845000000000001</v>
      </c>
      <c r="AL2400" s="134">
        <v>6.8449999999999998</v>
      </c>
      <c r="AM2400" s="134">
        <v>6.8150000000000004</v>
      </c>
      <c r="AN2400" s="134">
        <v>1.9610000000000001</v>
      </c>
      <c r="AO2400" s="134">
        <v>0.29299999999999998</v>
      </c>
      <c r="AP2400" s="134">
        <v>5.5E-2</v>
      </c>
      <c r="AQ2400" s="134">
        <v>12.875</v>
      </c>
      <c r="AR2400" s="134">
        <v>12.75</v>
      </c>
      <c r="AS2400" s="134">
        <v>8.9999999999999993E-3</v>
      </c>
      <c r="AT2400" s="133" t="s">
        <v>1761</v>
      </c>
      <c r="AU2400" s="133" t="s">
        <v>7077</v>
      </c>
      <c r="AV2400" s="133" t="s">
        <v>9601</v>
      </c>
      <c r="AW2400" s="133" t="s">
        <v>9630</v>
      </c>
    </row>
    <row r="2401" spans="1:49" x14ac:dyDescent="0.25">
      <c r="A2401" s="80" t="s">
        <v>1779</v>
      </c>
      <c r="B2401" s="80" t="s">
        <v>1817</v>
      </c>
      <c r="C2401" s="80" t="s">
        <v>10811</v>
      </c>
      <c r="D2401" s="80" t="s">
        <v>10812</v>
      </c>
      <c r="E2401" s="80" t="s">
        <v>1818</v>
      </c>
      <c r="F2401" s="80" t="s">
        <v>10813</v>
      </c>
      <c r="G2401" s="80" t="s">
        <v>9700</v>
      </c>
      <c r="H2401" s="80" t="s">
        <v>10814</v>
      </c>
      <c r="I2401" s="80" t="s">
        <v>1817</v>
      </c>
      <c r="K2401" s="80" t="s">
        <v>12946</v>
      </c>
      <c r="L2401" s="80" t="s">
        <v>1593</v>
      </c>
      <c r="M2401" s="80" t="s">
        <v>13929</v>
      </c>
      <c r="N2401" s="80" t="s">
        <v>3514</v>
      </c>
      <c r="O2401" s="80" t="s">
        <v>3696</v>
      </c>
      <c r="P2401" s="80" t="s">
        <v>5373</v>
      </c>
      <c r="Q2401" s="80" t="s">
        <v>1817</v>
      </c>
      <c r="R2401" s="80" t="s">
        <v>7061</v>
      </c>
      <c r="S2401" s="80" t="s">
        <v>1759</v>
      </c>
      <c r="T2401" s="80" t="s">
        <v>1757</v>
      </c>
      <c r="U2401" s="110">
        <v>10.3</v>
      </c>
      <c r="V2401" s="110">
        <v>61.8</v>
      </c>
      <c r="W2401" s="91">
        <v>2.83</v>
      </c>
      <c r="X2401" s="91">
        <v>33.96</v>
      </c>
      <c r="Y2401" s="110" t="s">
        <v>7087</v>
      </c>
      <c r="Z2401" s="110" t="s">
        <v>1</v>
      </c>
      <c r="AB2401" s="133" t="s">
        <v>8771</v>
      </c>
      <c r="AC2401" s="133" t="s">
        <v>8771</v>
      </c>
      <c r="AD2401" s="133" t="s">
        <v>1759</v>
      </c>
      <c r="AE2401" s="79">
        <v>12</v>
      </c>
      <c r="AF2401" s="79" t="s">
        <v>11337</v>
      </c>
      <c r="AG2401" s="134">
        <v>0.5</v>
      </c>
      <c r="AH2401" s="134">
        <v>7.5</v>
      </c>
      <c r="AI2401" s="134">
        <v>14.5</v>
      </c>
      <c r="AJ2401" s="134">
        <v>0.28799999999999998</v>
      </c>
      <c r="AK2401" s="134">
        <v>14.824999999999999</v>
      </c>
      <c r="AL2401" s="134">
        <v>8.4499999999999993</v>
      </c>
      <c r="AM2401" s="134">
        <v>5.125</v>
      </c>
      <c r="AN2401" s="134">
        <v>3.8959999999999999</v>
      </c>
      <c r="AO2401" s="134">
        <v>0.372</v>
      </c>
      <c r="AP2401" s="134">
        <v>0</v>
      </c>
      <c r="AQ2401" s="134">
        <v>102</v>
      </c>
      <c r="AR2401" s="134">
        <v>54</v>
      </c>
      <c r="AS2401" s="134"/>
      <c r="AT2401" s="133" t="s">
        <v>7066</v>
      </c>
      <c r="AU2401" s="133" t="s">
        <v>7075</v>
      </c>
      <c r="AV2401" s="133" t="s">
        <v>9602</v>
      </c>
      <c r="AW2401" s="133" t="s">
        <v>9630</v>
      </c>
    </row>
    <row r="2402" spans="1:49" x14ac:dyDescent="0.25">
      <c r="A2402" s="80" t="s">
        <v>1779</v>
      </c>
      <c r="B2402" s="80" t="s">
        <v>1817</v>
      </c>
      <c r="C2402" s="80" t="s">
        <v>10835</v>
      </c>
      <c r="D2402" s="80" t="s">
        <v>10836</v>
      </c>
      <c r="E2402" s="80" t="s">
        <v>1818</v>
      </c>
      <c r="F2402" s="80" t="s">
        <v>10837</v>
      </c>
      <c r="G2402" s="80" t="s">
        <v>9785</v>
      </c>
      <c r="H2402" s="80" t="s">
        <v>10838</v>
      </c>
      <c r="I2402" s="80" t="s">
        <v>1817</v>
      </c>
      <c r="K2402" s="80" t="s">
        <v>12946</v>
      </c>
      <c r="L2402" s="80" t="s">
        <v>1578</v>
      </c>
      <c r="M2402" s="80" t="s">
        <v>13930</v>
      </c>
      <c r="N2402" s="80" t="s">
        <v>3514</v>
      </c>
      <c r="O2402" s="80" t="s">
        <v>4015</v>
      </c>
      <c r="P2402" s="80" t="s">
        <v>1</v>
      </c>
      <c r="Q2402" s="80" t="s">
        <v>1817</v>
      </c>
      <c r="R2402" s="80" t="s">
        <v>7062</v>
      </c>
      <c r="S2402" s="80" t="s">
        <v>1759</v>
      </c>
      <c r="T2402" s="80" t="s">
        <v>1759</v>
      </c>
      <c r="U2402" s="110">
        <v>763.8</v>
      </c>
      <c r="V2402" s="110">
        <v>381.9</v>
      </c>
      <c r="W2402" s="91">
        <v>220.74</v>
      </c>
      <c r="X2402" s="91">
        <v>220.74</v>
      </c>
      <c r="Y2402" s="110" t="s">
        <v>7087</v>
      </c>
      <c r="Z2402" s="110" t="s">
        <v>1</v>
      </c>
      <c r="AB2402" s="133" t="s">
        <v>8772</v>
      </c>
      <c r="AC2402" s="133" t="s">
        <v>8772</v>
      </c>
      <c r="AD2402" s="133" t="s">
        <v>1759</v>
      </c>
      <c r="AE2402" s="79">
        <v>1</v>
      </c>
      <c r="AF2402" s="79" t="s">
        <v>15798</v>
      </c>
      <c r="AG2402" s="134"/>
      <c r="AH2402" s="134"/>
      <c r="AI2402" s="134"/>
      <c r="AJ2402" s="134"/>
      <c r="AK2402" s="134">
        <v>51.125</v>
      </c>
      <c r="AL2402" s="134">
        <v>16.312999999999999</v>
      </c>
      <c r="AM2402" s="134">
        <v>10.063000000000001</v>
      </c>
      <c r="AN2402" s="134">
        <v>29.93</v>
      </c>
      <c r="AO2402" s="134">
        <v>4.8570000000000002</v>
      </c>
      <c r="AP2402" s="134"/>
      <c r="AQ2402" s="134"/>
      <c r="AR2402" s="134"/>
      <c r="AS2402" s="134"/>
      <c r="AT2402" s="133" t="s">
        <v>1764</v>
      </c>
      <c r="AU2402" s="133" t="s">
        <v>1769</v>
      </c>
      <c r="AV2402" s="133" t="s">
        <v>9603</v>
      </c>
      <c r="AW2402" s="133" t="s">
        <v>9630</v>
      </c>
    </row>
    <row r="2403" spans="1:49" x14ac:dyDescent="0.25">
      <c r="A2403" s="80" t="s">
        <v>1779</v>
      </c>
      <c r="B2403" s="80" t="s">
        <v>1817</v>
      </c>
      <c r="C2403" s="80" t="s">
        <v>10823</v>
      </c>
      <c r="D2403" s="80" t="s">
        <v>10824</v>
      </c>
      <c r="E2403" s="80" t="s">
        <v>1818</v>
      </c>
      <c r="F2403" s="80" t="s">
        <v>10825</v>
      </c>
      <c r="G2403" s="80" t="s">
        <v>9695</v>
      </c>
      <c r="H2403" s="80" t="s">
        <v>9696</v>
      </c>
      <c r="I2403" s="80" t="s">
        <v>1817</v>
      </c>
      <c r="K2403" s="80" t="s">
        <v>11622</v>
      </c>
      <c r="L2403" s="80" t="s">
        <v>13931</v>
      </c>
      <c r="M2403" s="80" t="s">
        <v>13932</v>
      </c>
      <c r="N2403" s="80" t="s">
        <v>3511</v>
      </c>
      <c r="O2403" s="80" t="s">
        <v>3527</v>
      </c>
      <c r="P2403" s="80" t="s">
        <v>1</v>
      </c>
      <c r="Q2403" s="80" t="s">
        <v>1817</v>
      </c>
      <c r="R2403" s="80" t="s">
        <v>14528</v>
      </c>
      <c r="S2403" s="80" t="s">
        <v>1760</v>
      </c>
      <c r="T2403" s="80" t="s">
        <v>1757</v>
      </c>
      <c r="U2403" s="110">
        <v>5.4</v>
      </c>
      <c r="V2403" s="110">
        <v>32.4</v>
      </c>
      <c r="W2403" s="91">
        <v>1.35</v>
      </c>
      <c r="X2403" s="91">
        <v>16.2</v>
      </c>
      <c r="Y2403" s="110" t="s">
        <v>7087</v>
      </c>
      <c r="Z2403" s="110" t="s">
        <v>1</v>
      </c>
      <c r="AB2403" s="133" t="s">
        <v>14854</v>
      </c>
      <c r="AC2403" s="133" t="s">
        <v>14854</v>
      </c>
      <c r="AD2403" s="133" t="s">
        <v>1759</v>
      </c>
      <c r="AE2403" s="79">
        <v>12</v>
      </c>
      <c r="AF2403" s="79" t="s">
        <v>11091</v>
      </c>
      <c r="AG2403" s="134">
        <v>0.625</v>
      </c>
      <c r="AH2403" s="134">
        <v>6.875</v>
      </c>
      <c r="AI2403" s="134">
        <v>6.875</v>
      </c>
      <c r="AJ2403" s="134">
        <v>0.13100000000000001</v>
      </c>
      <c r="AK2403" s="134">
        <v>7.22</v>
      </c>
      <c r="AL2403" s="134">
        <v>6.8449999999999998</v>
      </c>
      <c r="AM2403" s="134">
        <v>7.44</v>
      </c>
      <c r="AN2403" s="134">
        <v>1.782</v>
      </c>
      <c r="AO2403" s="134">
        <v>0.21299999999999999</v>
      </c>
      <c r="AP2403" s="134">
        <v>0.5</v>
      </c>
      <c r="AQ2403" s="134">
        <v>6.875</v>
      </c>
      <c r="AR2403" s="134">
        <v>6.875</v>
      </c>
      <c r="AS2403" s="134">
        <v>1.6E-2</v>
      </c>
      <c r="AT2403" s="133" t="s">
        <v>9573</v>
      </c>
      <c r="AU2403" s="133" t="s">
        <v>1758</v>
      </c>
      <c r="AV2403" s="133" t="s">
        <v>9603</v>
      </c>
      <c r="AW2403" s="133" t="s">
        <v>9630</v>
      </c>
    </row>
    <row r="1048466" spans="26:26" x14ac:dyDescent="0.25">
      <c r="Z1048466" s="102"/>
    </row>
  </sheetData>
  <autoFilter ref="A2:AW3691" xr:uid="{C1312E4C-C37F-4E0D-812D-F9F866619706}"/>
  <phoneticPr fontId="17" type="noConversion"/>
  <conditionalFormatting sqref="Y2">
    <cfRule type="cellIs" dxfId="0" priority="4" operator="equal">
      <formula>"Yes"</formula>
    </cfRule>
  </conditionalFormatting>
  <printOptions horizontalCentered="1" gridLines="1"/>
  <pageMargins left="0" right="0" top="0.75" bottom="0.75" header="0.3" footer="0.3"/>
  <pageSetup scale="59" orientation="landscape" verticalDpi="300" r:id="rId1"/>
  <headerFooter>
    <oddFooter>&amp;L&amp;"Arial Narrow,Bold Italic"&amp;9&amp;A&amp;C&amp;"Arial Narrow,Bold Italic"&amp;9&amp;F&amp;R&amp;"Arial Narrow,Bold Italic"&amp;9Page &amp;P of &amp;N</oddFooter>
  </headerFooter>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FDCE65-88B6-4A32-A734-659C195A7798}">
  <dimension ref="A1:AF1990"/>
  <sheetViews>
    <sheetView workbookViewId="0">
      <pane ySplit="3" topLeftCell="A855" activePane="bottomLeft" state="frozen"/>
      <selection activeCell="F3706" sqref="F3706"/>
      <selection pane="bottomLeft" activeCell="E971" sqref="E971"/>
    </sheetView>
  </sheetViews>
  <sheetFormatPr defaultRowHeight="15" x14ac:dyDescent="0.25"/>
  <cols>
    <col min="1" max="1" width="12.28515625" style="118" hidden="1" customWidth="1"/>
    <col min="2" max="2" width="11.85546875" style="118" hidden="1" customWidth="1"/>
    <col min="3" max="3" width="12.5703125" style="118" hidden="1" customWidth="1"/>
    <col min="4" max="4" width="70.42578125" style="118" bestFit="1" customWidth="1"/>
    <col min="5" max="5" width="49.28515625" style="118" bestFit="1" customWidth="1"/>
    <col min="6" max="6" width="12.85546875" style="118" bestFit="1" customWidth="1"/>
    <col min="7" max="7" width="13.5703125" style="118" bestFit="1" customWidth="1"/>
    <col min="8" max="8" width="50.85546875" style="118" bestFit="1" customWidth="1"/>
    <col min="9" max="9" width="13" style="118" bestFit="1" customWidth="1"/>
    <col min="10" max="10" width="3.85546875" style="118" customWidth="1"/>
    <col min="11" max="11" width="15.140625" style="118" bestFit="1" customWidth="1"/>
    <col min="12" max="12" width="27.7109375" style="118" bestFit="1" customWidth="1"/>
    <col min="13" max="13" width="13.140625" style="118" bestFit="1" customWidth="1"/>
    <col min="14" max="14" width="13.5703125" style="118" bestFit="1" customWidth="1"/>
    <col min="15" max="15" width="13.140625" style="118" bestFit="1" customWidth="1"/>
    <col min="16" max="16" width="10.85546875" style="118" bestFit="1" customWidth="1"/>
    <col min="17" max="17" width="13" style="118" bestFit="1" customWidth="1"/>
    <col min="18" max="18" width="13.42578125" style="118" bestFit="1" customWidth="1"/>
    <col min="19" max="19" width="10.85546875" style="118" bestFit="1" customWidth="1"/>
    <col min="20" max="20" width="13.140625" style="118" bestFit="1" customWidth="1"/>
    <col min="21" max="22" width="12.7109375" style="118" bestFit="1" customWidth="1"/>
    <col min="23" max="23" width="3.42578125" style="118" customWidth="1"/>
    <col min="24" max="24" width="16.85546875" style="118" bestFit="1" customWidth="1"/>
    <col min="25" max="28" width="13.5703125" style="118" bestFit="1" customWidth="1"/>
    <col min="29" max="29" width="13.7109375" style="118" bestFit="1" customWidth="1"/>
    <col min="30" max="30" width="14.85546875" style="118" bestFit="1" customWidth="1"/>
    <col min="31" max="32" width="13.5703125" style="118" bestFit="1" customWidth="1"/>
    <col min="33" max="16384" width="9.140625" style="118"/>
  </cols>
  <sheetData>
    <row r="1" spans="1:32" x14ac:dyDescent="0.25">
      <c r="A1" s="112"/>
      <c r="B1" s="112"/>
      <c r="C1" s="112"/>
      <c r="D1" s="113" t="s">
        <v>14948</v>
      </c>
      <c r="E1" s="114"/>
      <c r="F1" s="115"/>
      <c r="G1" s="116"/>
      <c r="H1" s="112"/>
      <c r="I1" s="117"/>
      <c r="J1" s="112"/>
      <c r="K1" s="112"/>
      <c r="L1" s="112"/>
      <c r="M1" s="112"/>
      <c r="N1" s="112"/>
      <c r="O1" s="112"/>
      <c r="P1" s="112"/>
      <c r="Q1" s="112"/>
      <c r="R1" s="112"/>
      <c r="S1" s="112"/>
      <c r="T1" s="112"/>
      <c r="U1" s="112"/>
      <c r="V1" s="112"/>
      <c r="W1" s="112"/>
      <c r="X1" s="112"/>
      <c r="Y1" s="112"/>
      <c r="Z1" s="112"/>
      <c r="AA1" s="112"/>
      <c r="AB1" s="112"/>
      <c r="AC1" s="112"/>
      <c r="AD1" s="112"/>
      <c r="AE1" s="112"/>
      <c r="AF1" s="112"/>
    </row>
    <row r="2" spans="1:32" x14ac:dyDescent="0.25">
      <c r="A2" s="112"/>
      <c r="B2" s="112"/>
      <c r="C2" s="112"/>
      <c r="D2" s="119" t="s">
        <v>14949</v>
      </c>
      <c r="E2" s="120"/>
      <c r="F2" s="121"/>
      <c r="G2" s="122" t="s">
        <v>14950</v>
      </c>
      <c r="H2" s="122"/>
      <c r="I2" s="123"/>
      <c r="J2" s="124"/>
      <c r="K2" s="119" t="s">
        <v>14951</v>
      </c>
      <c r="L2" s="125"/>
      <c r="M2" s="120"/>
      <c r="N2" s="120"/>
      <c r="O2" s="120"/>
      <c r="P2" s="120"/>
      <c r="Q2" s="120"/>
      <c r="R2" s="120"/>
      <c r="S2" s="120"/>
      <c r="T2" s="120"/>
      <c r="U2" s="120"/>
      <c r="V2" s="120"/>
      <c r="W2" s="124"/>
      <c r="X2" s="122" t="s">
        <v>14952</v>
      </c>
      <c r="Y2" s="126"/>
      <c r="Z2" s="126"/>
      <c r="AA2" s="126"/>
      <c r="AB2" s="126"/>
      <c r="AC2" s="126"/>
      <c r="AD2" s="126"/>
      <c r="AE2" s="126"/>
      <c r="AF2" s="126"/>
    </row>
    <row r="3" spans="1:32" ht="36" x14ac:dyDescent="0.25">
      <c r="A3" s="127" t="s">
        <v>14953</v>
      </c>
      <c r="B3" s="127" t="s">
        <v>14954</v>
      </c>
      <c r="C3" s="128" t="s">
        <v>14955</v>
      </c>
      <c r="D3" s="129" t="s">
        <v>14956</v>
      </c>
      <c r="E3" s="130" t="s">
        <v>14957</v>
      </c>
      <c r="F3" s="130" t="s">
        <v>14958</v>
      </c>
      <c r="G3" s="129" t="s">
        <v>14959</v>
      </c>
      <c r="H3" s="130" t="s">
        <v>14960</v>
      </c>
      <c r="I3" s="131" t="s">
        <v>14961</v>
      </c>
      <c r="J3" s="124"/>
      <c r="K3" s="130" t="s">
        <v>14962</v>
      </c>
      <c r="L3" s="130" t="s">
        <v>14963</v>
      </c>
      <c r="M3" s="130" t="s">
        <v>14964</v>
      </c>
      <c r="N3" s="130" t="s">
        <v>14965</v>
      </c>
      <c r="O3" s="130" t="s">
        <v>14966</v>
      </c>
      <c r="P3" s="130" t="s">
        <v>14967</v>
      </c>
      <c r="Q3" s="130" t="s">
        <v>14968</v>
      </c>
      <c r="R3" s="130" t="s">
        <v>14969</v>
      </c>
      <c r="S3" s="130" t="s">
        <v>14970</v>
      </c>
      <c r="T3" s="130" t="s">
        <v>14971</v>
      </c>
      <c r="U3" s="130" t="s">
        <v>14972</v>
      </c>
      <c r="V3" s="130" t="s">
        <v>14973</v>
      </c>
      <c r="W3" s="124"/>
      <c r="X3" s="130" t="s">
        <v>14974</v>
      </c>
      <c r="Y3" s="130" t="s">
        <v>14975</v>
      </c>
      <c r="Z3" s="130" t="s">
        <v>14976</v>
      </c>
      <c r="AA3" s="130" t="s">
        <v>14977</v>
      </c>
      <c r="AB3" s="130" t="s">
        <v>14978</v>
      </c>
      <c r="AC3" s="130" t="s">
        <v>14979</v>
      </c>
      <c r="AD3" s="130" t="s">
        <v>14980</v>
      </c>
      <c r="AE3" s="130" t="s">
        <v>14981</v>
      </c>
      <c r="AF3" s="130" t="s">
        <v>14982</v>
      </c>
    </row>
    <row r="4" spans="1:32" x14ac:dyDescent="0.25">
      <c r="A4" s="118" t="str">
        <f>_xlfn.XLOOKUP(D4,'Catalog Items'!L:L,'Catalog Items'!F:F)</f>
        <v>AM080 CS12</v>
      </c>
      <c r="B4" s="118" t="s">
        <v>10039</v>
      </c>
      <c r="C4" s="118" t="s">
        <v>9728</v>
      </c>
      <c r="D4" s="118" t="s">
        <v>422</v>
      </c>
      <c r="E4" s="118" t="s">
        <v>2823</v>
      </c>
      <c r="F4" s="118" t="s">
        <v>1757</v>
      </c>
      <c r="G4" s="118" t="s">
        <v>857</v>
      </c>
      <c r="H4" s="118" t="s">
        <v>2599</v>
      </c>
      <c r="I4" s="118" t="s">
        <v>1758</v>
      </c>
      <c r="J4" s="124"/>
      <c r="K4" s="118" t="str">
        <f>_xlfn.XLOOKUP(D4,'Catalog Items'!L:L,'Catalog Items'!AB:AB)</f>
        <v>00039938330088</v>
      </c>
      <c r="L4" s="118" t="str">
        <f>_xlfn.XLOOKUP($D4,'Catalog Items'!$L:$L,'Catalog Items'!N:N)</f>
        <v>Halloween Tableware</v>
      </c>
      <c r="M4" s="132">
        <f>_xlfn.XLOOKUP($D4,'Catalog Items'!$L:$L,'Catalog Items'!AK:AK)</f>
        <v>14.941000000000001</v>
      </c>
      <c r="N4" s="132">
        <f>_xlfn.XLOOKUP($D4,'Catalog Items'!$L:$L,'Catalog Items'!AL:AL)</f>
        <v>8.3160000000000007</v>
      </c>
      <c r="O4" s="132">
        <f>_xlfn.XLOOKUP($D4,'Catalog Items'!$L:$L,'Catalog Items'!AM:AM)</f>
        <v>5.3819999999999997</v>
      </c>
      <c r="P4" s="132">
        <f>_xlfn.XLOOKUP($D4,'Catalog Items'!$L:$L,'Catalog Items'!AN:AN)</f>
        <v>2.42</v>
      </c>
      <c r="Q4" s="132">
        <f>_xlfn.XLOOKUP($D4,'Catalog Items'!$L:$L,'Catalog Items'!AO:AO)</f>
        <v>0.38700000000000001</v>
      </c>
      <c r="R4" s="132" t="str">
        <f>_xlfn.XLOOKUP($D4,'Catalog Items'!$L:$L,'Catalog Items'!AT:AT)</f>
        <v>14</v>
      </c>
      <c r="S4" s="132" t="str">
        <f>_xlfn.XLOOKUP($D4,'Catalog Items'!$L:$L,'Catalog Items'!AU:AU)</f>
        <v>9</v>
      </c>
      <c r="T4" s="118" t="s">
        <v>14985</v>
      </c>
      <c r="U4" s="118" t="s">
        <v>14986</v>
      </c>
      <c r="V4" s="118" t="s">
        <v>7077</v>
      </c>
      <c r="W4" s="124"/>
      <c r="X4" s="118" t="s">
        <v>6168</v>
      </c>
      <c r="Y4" s="118" t="s">
        <v>1759</v>
      </c>
      <c r="Z4" s="118" t="s">
        <v>14987</v>
      </c>
      <c r="AA4" s="118" t="s">
        <v>14983</v>
      </c>
      <c r="AB4" s="118" t="s">
        <v>7066</v>
      </c>
      <c r="AC4" s="118" t="s">
        <v>14988</v>
      </c>
      <c r="AD4" s="118" t="s">
        <v>1757</v>
      </c>
      <c r="AE4" s="118" t="s">
        <v>14989</v>
      </c>
      <c r="AF4" s="118" t="s">
        <v>14990</v>
      </c>
    </row>
    <row r="5" spans="1:32" x14ac:dyDescent="0.25">
      <c r="A5" s="118" t="str">
        <f>_xlfn.XLOOKUP(D5,'Catalog Items'!L:L,'Catalog Items'!F:F)</f>
        <v>AM080 CS12</v>
      </c>
      <c r="B5" s="118" t="s">
        <v>10039</v>
      </c>
      <c r="C5" s="118" t="s">
        <v>9728</v>
      </c>
      <c r="D5" s="118" t="s">
        <v>422</v>
      </c>
      <c r="E5" s="118" t="s">
        <v>2823</v>
      </c>
      <c r="F5" s="118" t="s">
        <v>1757</v>
      </c>
      <c r="G5" s="118" t="s">
        <v>755</v>
      </c>
      <c r="H5" s="118" t="s">
        <v>2545</v>
      </c>
      <c r="I5" s="118" t="s">
        <v>1758</v>
      </c>
      <c r="J5" s="124"/>
      <c r="K5" s="118" t="str">
        <f>_xlfn.XLOOKUP(D5,'Catalog Items'!L:L,'Catalog Items'!AB:AB)</f>
        <v>00039938330088</v>
      </c>
      <c r="L5" s="118" t="str">
        <f>_xlfn.XLOOKUP(D5,'Catalog Items'!L:L,'Catalog Items'!N:N)</f>
        <v>Halloween Tableware</v>
      </c>
      <c r="M5" s="132">
        <f>_xlfn.XLOOKUP($D5,'Catalog Items'!$L:$L,'Catalog Items'!AK:AK)</f>
        <v>14.941000000000001</v>
      </c>
      <c r="N5" s="132">
        <f>_xlfn.XLOOKUP($D5,'Catalog Items'!$L:$L,'Catalog Items'!AL:AL)</f>
        <v>8.3160000000000007</v>
      </c>
      <c r="O5" s="132">
        <f>_xlfn.XLOOKUP($D5,'Catalog Items'!$L:$L,'Catalog Items'!AM:AM)</f>
        <v>5.3819999999999997</v>
      </c>
      <c r="P5" s="132">
        <f>_xlfn.XLOOKUP($D5,'Catalog Items'!$L:$L,'Catalog Items'!AN:AN)</f>
        <v>2.42</v>
      </c>
      <c r="Q5" s="132">
        <f>_xlfn.XLOOKUP($D5,'Catalog Items'!$L:$L,'Catalog Items'!AO:AO)</f>
        <v>0.38700000000000001</v>
      </c>
      <c r="R5" s="132" t="str">
        <f>_xlfn.XLOOKUP($D5,'Catalog Items'!$L:$L,'Catalog Items'!AT:AT)</f>
        <v>14</v>
      </c>
      <c r="S5" s="132" t="str">
        <f>_xlfn.XLOOKUP($D5,'Catalog Items'!$L:$L,'Catalog Items'!AU:AU)</f>
        <v>9</v>
      </c>
      <c r="T5" s="118" t="s">
        <v>14985</v>
      </c>
      <c r="U5" s="118" t="s">
        <v>14986</v>
      </c>
      <c r="V5" s="118" t="s">
        <v>7077</v>
      </c>
      <c r="W5" s="124"/>
      <c r="X5" s="118" t="s">
        <v>6111</v>
      </c>
      <c r="Y5" s="118" t="s">
        <v>1759</v>
      </c>
      <c r="Z5" s="118" t="s">
        <v>14987</v>
      </c>
      <c r="AA5" s="118" t="s">
        <v>14983</v>
      </c>
      <c r="AB5" s="118" t="s">
        <v>7066</v>
      </c>
      <c r="AC5" s="118" t="s">
        <v>14988</v>
      </c>
      <c r="AD5" s="118" t="s">
        <v>1757</v>
      </c>
      <c r="AE5" s="118" t="s">
        <v>14989</v>
      </c>
      <c r="AF5" s="118" t="s">
        <v>14990</v>
      </c>
    </row>
    <row r="6" spans="1:32" x14ac:dyDescent="0.25">
      <c r="J6" s="124"/>
      <c r="M6" s="132"/>
      <c r="N6" s="132"/>
      <c r="O6" s="132"/>
      <c r="P6" s="132"/>
      <c r="Q6" s="132"/>
      <c r="R6" s="132"/>
      <c r="S6" s="132"/>
      <c r="W6" s="124"/>
    </row>
    <row r="7" spans="1:32" x14ac:dyDescent="0.25">
      <c r="A7" s="118" t="str">
        <f>_xlfn.XLOOKUP(D7,'Catalog Items'!L:L,'Catalog Items'!F:F)</f>
        <v>44105 CD16</v>
      </c>
      <c r="B7" s="118" t="s">
        <v>10312</v>
      </c>
      <c r="C7" s="118" t="s">
        <v>5376</v>
      </c>
      <c r="D7" s="118" t="s">
        <v>204</v>
      </c>
      <c r="E7" s="118" t="s">
        <v>2644</v>
      </c>
      <c r="F7" s="118" t="s">
        <v>1765</v>
      </c>
      <c r="G7" s="118" t="s">
        <v>360</v>
      </c>
      <c r="H7" s="118" t="s">
        <v>2822</v>
      </c>
      <c r="I7" s="118" t="s">
        <v>1765</v>
      </c>
      <c r="J7" s="124"/>
      <c r="K7" s="118" t="str">
        <f>_xlfn.XLOOKUP(D7,'Catalog Items'!L:L,'Catalog Items'!AB:AB)</f>
        <v>20039938410647</v>
      </c>
      <c r="L7" s="118" t="str">
        <f>_xlfn.XLOOKUP(D7,'Catalog Items'!L:L,'Catalog Items'!N:N)</f>
        <v>Halloween Tableware</v>
      </c>
      <c r="M7" s="132">
        <f>_xlfn.XLOOKUP($D7,'Catalog Items'!$L:$L,'Catalog Items'!AK:AK)</f>
        <v>16.75</v>
      </c>
      <c r="N7" s="132">
        <f>_xlfn.XLOOKUP($D7,'Catalog Items'!$L:$L,'Catalog Items'!AL:AL)</f>
        <v>13</v>
      </c>
      <c r="O7" s="132">
        <f>_xlfn.XLOOKUP($D7,'Catalog Items'!$L:$L,'Catalog Items'!AM:AM)</f>
        <v>8.375</v>
      </c>
      <c r="P7" s="132">
        <f>_xlfn.XLOOKUP($D7,'Catalog Items'!$L:$L,'Catalog Items'!AN:AN)</f>
        <v>6.5</v>
      </c>
      <c r="Q7" s="132">
        <f>_xlfn.XLOOKUP($D7,'Catalog Items'!$L:$L,'Catalog Items'!AO:AO)</f>
        <v>1.0549999999999999</v>
      </c>
      <c r="R7" s="132" t="str">
        <f>_xlfn.XLOOKUP($D7,'Catalog Items'!$L:$L,'Catalog Items'!AT:AT)</f>
        <v>8</v>
      </c>
      <c r="S7" s="132" t="str">
        <f>_xlfn.XLOOKUP($D7,'Catalog Items'!$L:$L,'Catalog Items'!AU:AU)</f>
        <v>5</v>
      </c>
      <c r="T7" s="118" t="s">
        <v>14996</v>
      </c>
      <c r="U7" s="118" t="s">
        <v>14997</v>
      </c>
      <c r="V7" s="118" t="s">
        <v>1765</v>
      </c>
      <c r="W7" s="124"/>
      <c r="X7" s="118" t="s">
        <v>6403</v>
      </c>
      <c r="Y7" s="118" t="s">
        <v>1760</v>
      </c>
      <c r="Z7" s="118" t="s">
        <v>1774</v>
      </c>
      <c r="AA7" s="118" t="s">
        <v>14996</v>
      </c>
      <c r="AB7" s="118" t="s">
        <v>14996</v>
      </c>
      <c r="AC7" s="118" t="s">
        <v>14998</v>
      </c>
      <c r="AD7" s="118" t="s">
        <v>1757</v>
      </c>
      <c r="AE7" s="118" t="s">
        <v>14999</v>
      </c>
      <c r="AF7" s="118" t="s">
        <v>15000</v>
      </c>
    </row>
    <row r="8" spans="1:32" x14ac:dyDescent="0.25">
      <c r="J8" s="124"/>
      <c r="M8" s="132"/>
      <c r="N8" s="132"/>
      <c r="O8" s="132"/>
      <c r="P8" s="132"/>
      <c r="Q8" s="132"/>
      <c r="R8" s="132"/>
      <c r="S8" s="132"/>
      <c r="W8" s="124"/>
    </row>
    <row r="9" spans="1:32" x14ac:dyDescent="0.25">
      <c r="A9" s="118" t="str">
        <f>_xlfn.XLOOKUP(D9,'Catalog Items'!L:L,'Catalog Items'!F:F)</f>
        <v>25SE26</v>
      </c>
      <c r="B9" s="118" t="s">
        <v>15018</v>
      </c>
      <c r="C9" s="118" t="s">
        <v>1798</v>
      </c>
      <c r="D9" s="118" t="s">
        <v>1165</v>
      </c>
      <c r="E9" s="118" t="s">
        <v>2675</v>
      </c>
      <c r="F9" s="118" t="s">
        <v>15014</v>
      </c>
      <c r="G9" s="118" t="s">
        <v>15019</v>
      </c>
      <c r="H9" s="118" t="s">
        <v>15020</v>
      </c>
      <c r="I9" s="118" t="s">
        <v>1772</v>
      </c>
      <c r="J9" s="124"/>
      <c r="K9" s="118" t="str">
        <f>_xlfn.XLOOKUP(D9,'Catalog Items'!L:L,'Catalog Items'!AB:AB)</f>
        <v>00092352989638</v>
      </c>
      <c r="L9" s="118" t="str">
        <f>_xlfn.XLOOKUP(D9,'Catalog Items'!L:L,'Catalog Items'!N:N)</f>
        <v>Sensations Solids</v>
      </c>
      <c r="M9" s="132">
        <f>_xlfn.XLOOKUP($D9,'Catalog Items'!$L:$L,'Catalog Items'!AK:AK)</f>
        <v>47</v>
      </c>
      <c r="N9" s="132">
        <f>_xlfn.XLOOKUP($D9,'Catalog Items'!$L:$L,'Catalog Items'!AL:AL)</f>
        <v>18.25</v>
      </c>
      <c r="O9" s="132">
        <f>_xlfn.XLOOKUP($D9,'Catalog Items'!$L:$L,'Catalog Items'!AM:AM)</f>
        <v>10.25</v>
      </c>
      <c r="P9" s="132">
        <f>_xlfn.XLOOKUP($D9,'Catalog Items'!$L:$L,'Catalog Items'!AN:AN)</f>
        <v>42.36</v>
      </c>
      <c r="Q9" s="132">
        <f>_xlfn.XLOOKUP($D9,'Catalog Items'!$L:$L,'Catalog Items'!AO:AO)</f>
        <v>5.0880000000000001</v>
      </c>
      <c r="R9" s="132" t="str">
        <f>_xlfn.XLOOKUP($D9,'Catalog Items'!$L:$L,'Catalog Items'!AT:AT)</f>
        <v>2</v>
      </c>
      <c r="S9" s="132" t="str">
        <f>_xlfn.XLOOKUP($D9,'Catalog Items'!$L:$L,'Catalog Items'!AU:AU)</f>
        <v>4</v>
      </c>
      <c r="T9" s="118" t="s">
        <v>15017</v>
      </c>
      <c r="U9" s="118" t="s">
        <v>1795</v>
      </c>
      <c r="V9" s="118" t="s">
        <v>15015</v>
      </c>
      <c r="W9" s="124"/>
      <c r="X9" s="118" t="s">
        <v>15021</v>
      </c>
      <c r="Y9" s="118" t="s">
        <v>1772</v>
      </c>
      <c r="Z9" s="118" t="s">
        <v>15022</v>
      </c>
      <c r="AA9" s="118" t="s">
        <v>15023</v>
      </c>
      <c r="AB9" s="118" t="s">
        <v>1760</v>
      </c>
      <c r="AC9" s="118" t="s">
        <v>15024</v>
      </c>
      <c r="AD9" s="118" t="s">
        <v>1767</v>
      </c>
      <c r="AE9" s="118" t="s">
        <v>15025</v>
      </c>
      <c r="AF9" s="118" t="s">
        <v>15026</v>
      </c>
    </row>
    <row r="10" spans="1:32" x14ac:dyDescent="0.25">
      <c r="A10" s="118" t="str">
        <f>_xlfn.XLOOKUP(D10,'Catalog Items'!L:L,'Catalog Items'!F:F)</f>
        <v>25SE26</v>
      </c>
      <c r="B10" s="118" t="s">
        <v>15018</v>
      </c>
      <c r="C10" s="118" t="s">
        <v>1798</v>
      </c>
      <c r="D10" s="118" t="s">
        <v>1165</v>
      </c>
      <c r="E10" s="118" t="s">
        <v>2675</v>
      </c>
      <c r="F10" s="118" t="s">
        <v>15014</v>
      </c>
      <c r="G10" s="118" t="s">
        <v>15027</v>
      </c>
      <c r="H10" s="118" t="s">
        <v>15028</v>
      </c>
      <c r="I10" s="118" t="s">
        <v>1772</v>
      </c>
      <c r="J10" s="124"/>
      <c r="K10" s="118" t="str">
        <f>_xlfn.XLOOKUP(D10,'Catalog Items'!L:L,'Catalog Items'!AB:AB)</f>
        <v>00092352989638</v>
      </c>
      <c r="L10" s="118" t="str">
        <f>_xlfn.XLOOKUP(D10,'Catalog Items'!L:L,'Catalog Items'!N:N)</f>
        <v>Sensations Solids</v>
      </c>
      <c r="M10" s="132">
        <f>_xlfn.XLOOKUP($D10,'Catalog Items'!$L:$L,'Catalog Items'!AK:AK)</f>
        <v>47</v>
      </c>
      <c r="N10" s="132">
        <f>_xlfn.XLOOKUP($D10,'Catalog Items'!$L:$L,'Catalog Items'!AL:AL)</f>
        <v>18.25</v>
      </c>
      <c r="O10" s="132">
        <f>_xlfn.XLOOKUP($D10,'Catalog Items'!$L:$L,'Catalog Items'!AM:AM)</f>
        <v>10.25</v>
      </c>
      <c r="P10" s="132">
        <f>_xlfn.XLOOKUP($D10,'Catalog Items'!$L:$L,'Catalog Items'!AN:AN)</f>
        <v>42.36</v>
      </c>
      <c r="Q10" s="132">
        <f>_xlfn.XLOOKUP($D10,'Catalog Items'!$L:$L,'Catalog Items'!AO:AO)</f>
        <v>5.0880000000000001</v>
      </c>
      <c r="R10" s="132" t="str">
        <f>_xlfn.XLOOKUP($D10,'Catalog Items'!$L:$L,'Catalog Items'!AT:AT)</f>
        <v>2</v>
      </c>
      <c r="S10" s="132" t="str">
        <f>_xlfn.XLOOKUP($D10,'Catalog Items'!$L:$L,'Catalog Items'!AU:AU)</f>
        <v>4</v>
      </c>
      <c r="T10" s="118" t="s">
        <v>15017</v>
      </c>
      <c r="U10" s="118" t="s">
        <v>1795</v>
      </c>
      <c r="V10" s="118" t="s">
        <v>15015</v>
      </c>
      <c r="W10" s="124"/>
      <c r="X10" s="118" t="s">
        <v>15029</v>
      </c>
      <c r="Y10" s="118" t="s">
        <v>1772</v>
      </c>
      <c r="Z10" s="118" t="s">
        <v>15022</v>
      </c>
      <c r="AA10" s="118" t="s">
        <v>15023</v>
      </c>
      <c r="AB10" s="118" t="s">
        <v>1760</v>
      </c>
      <c r="AC10" s="118" t="s">
        <v>15024</v>
      </c>
      <c r="AD10" s="118" t="s">
        <v>1767</v>
      </c>
      <c r="AE10" s="118" t="s">
        <v>15025</v>
      </c>
      <c r="AF10" s="118" t="s">
        <v>15026</v>
      </c>
    </row>
    <row r="11" spans="1:32" x14ac:dyDescent="0.25">
      <c r="J11" s="124"/>
      <c r="M11" s="132"/>
      <c r="N11" s="132"/>
      <c r="O11" s="132"/>
      <c r="P11" s="132"/>
      <c r="Q11" s="132"/>
      <c r="R11" s="132"/>
      <c r="S11" s="132"/>
      <c r="W11" s="124"/>
    </row>
    <row r="12" spans="1:32" x14ac:dyDescent="0.25">
      <c r="A12" s="118" t="str">
        <f>_xlfn.XLOOKUP(D12,'Catalog Items'!L:L,'Catalog Items'!F:F)</f>
        <v>25SE25</v>
      </c>
      <c r="B12" s="118" t="s">
        <v>10125</v>
      </c>
      <c r="C12" s="118" t="s">
        <v>1798</v>
      </c>
      <c r="D12" s="118" t="s">
        <v>283</v>
      </c>
      <c r="E12" s="118" t="s">
        <v>2677</v>
      </c>
      <c r="F12" s="118" t="s">
        <v>15030</v>
      </c>
      <c r="G12" s="118" t="s">
        <v>712</v>
      </c>
      <c r="H12" s="118" t="s">
        <v>2440</v>
      </c>
      <c r="I12" s="118" t="s">
        <v>1760</v>
      </c>
      <c r="J12" s="124"/>
      <c r="K12" s="118" t="str">
        <f>_xlfn.XLOOKUP(D12,'Catalog Items'!L:L,'Catalog Items'!AB:AB)</f>
        <v>00092352989683</v>
      </c>
      <c r="L12" s="118" t="str">
        <f>_xlfn.XLOOKUP(D12,'Catalog Items'!L:L,'Catalog Items'!N:N)</f>
        <v>Clear</v>
      </c>
      <c r="M12" s="132">
        <f>_xlfn.XLOOKUP($D12,'Catalog Items'!$L:$L,'Catalog Items'!AK:AK)</f>
        <v>51.125</v>
      </c>
      <c r="N12" s="132">
        <f>_xlfn.XLOOKUP($D12,'Catalog Items'!$L:$L,'Catalog Items'!AL:AL)</f>
        <v>16.312999999999999</v>
      </c>
      <c r="O12" s="132">
        <f>_xlfn.XLOOKUP($D12,'Catalog Items'!$L:$L,'Catalog Items'!AM:AM)</f>
        <v>10.063000000000001</v>
      </c>
      <c r="P12" s="132">
        <f>_xlfn.XLOOKUP($D12,'Catalog Items'!$L:$L,'Catalog Items'!AN:AN)</f>
        <v>31.62</v>
      </c>
      <c r="Q12" s="132">
        <f>_xlfn.XLOOKUP($D12,'Catalog Items'!$L:$L,'Catalog Items'!AO:AO)</f>
        <v>4.8570000000000002</v>
      </c>
      <c r="R12" s="132" t="str">
        <f>_xlfn.XLOOKUP($D12,'Catalog Items'!$L:$L,'Catalog Items'!AT:AT)</f>
        <v>4</v>
      </c>
      <c r="S12" s="132" t="str">
        <f>_xlfn.XLOOKUP($D12,'Catalog Items'!$L:$L,'Catalog Items'!AU:AU)</f>
        <v>3</v>
      </c>
      <c r="T12" s="118" t="s">
        <v>15031</v>
      </c>
      <c r="U12" s="118" t="s">
        <v>1773</v>
      </c>
      <c r="V12" s="118" t="s">
        <v>1765</v>
      </c>
      <c r="W12" s="124"/>
      <c r="X12" s="118" t="s">
        <v>6005</v>
      </c>
      <c r="Y12" s="118" t="s">
        <v>1764</v>
      </c>
      <c r="Z12" s="118" t="s">
        <v>15032</v>
      </c>
      <c r="AA12" s="118" t="s">
        <v>15032</v>
      </c>
      <c r="AB12" s="118" t="s">
        <v>15033</v>
      </c>
      <c r="AC12" s="118" t="s">
        <v>15034</v>
      </c>
      <c r="AD12" s="118" t="s">
        <v>1757</v>
      </c>
      <c r="AE12" s="118" t="s">
        <v>15035</v>
      </c>
      <c r="AF12" s="118" t="s">
        <v>15036</v>
      </c>
    </row>
    <row r="13" spans="1:32" x14ac:dyDescent="0.25">
      <c r="A13" s="118" t="str">
        <f>_xlfn.XLOOKUP(D13,'Catalog Items'!L:L,'Catalog Items'!F:F)</f>
        <v>25SE25</v>
      </c>
      <c r="B13" s="118" t="s">
        <v>10152</v>
      </c>
      <c r="C13" s="118" t="s">
        <v>1798</v>
      </c>
      <c r="D13" s="118" t="s">
        <v>283</v>
      </c>
      <c r="E13" s="118" t="s">
        <v>2677</v>
      </c>
      <c r="F13" s="118" t="s">
        <v>15030</v>
      </c>
      <c r="G13" s="118" t="s">
        <v>820</v>
      </c>
      <c r="H13" s="118" t="s">
        <v>2457</v>
      </c>
      <c r="I13" s="118" t="s">
        <v>1760</v>
      </c>
      <c r="J13" s="124"/>
      <c r="K13" s="118" t="str">
        <f>_xlfn.XLOOKUP(D13,'Catalog Items'!L:L,'Catalog Items'!AB:AB)</f>
        <v>00092352989683</v>
      </c>
      <c r="L13" s="118" t="str">
        <f>_xlfn.XLOOKUP(D13,'Catalog Items'!L:L,'Catalog Items'!N:N)</f>
        <v>Clear</v>
      </c>
      <c r="M13" s="132">
        <f>_xlfn.XLOOKUP($D13,'Catalog Items'!$L:$L,'Catalog Items'!AK:AK)</f>
        <v>51.125</v>
      </c>
      <c r="N13" s="132">
        <f>_xlfn.XLOOKUP($D13,'Catalog Items'!$L:$L,'Catalog Items'!AL:AL)</f>
        <v>16.312999999999999</v>
      </c>
      <c r="O13" s="132">
        <f>_xlfn.XLOOKUP($D13,'Catalog Items'!$L:$L,'Catalog Items'!AM:AM)</f>
        <v>10.063000000000001</v>
      </c>
      <c r="P13" s="132">
        <f>_xlfn.XLOOKUP($D13,'Catalog Items'!$L:$L,'Catalog Items'!AN:AN)</f>
        <v>31.62</v>
      </c>
      <c r="Q13" s="132">
        <f>_xlfn.XLOOKUP($D13,'Catalog Items'!$L:$L,'Catalog Items'!AO:AO)</f>
        <v>4.8570000000000002</v>
      </c>
      <c r="R13" s="132" t="str">
        <f>_xlfn.XLOOKUP($D13,'Catalog Items'!$L:$L,'Catalog Items'!AT:AT)</f>
        <v>4</v>
      </c>
      <c r="S13" s="132" t="str">
        <f>_xlfn.XLOOKUP($D13,'Catalog Items'!$L:$L,'Catalog Items'!AU:AU)</f>
        <v>3</v>
      </c>
      <c r="T13" s="118" t="s">
        <v>15031</v>
      </c>
      <c r="U13" s="118" t="s">
        <v>1773</v>
      </c>
      <c r="V13" s="118" t="s">
        <v>1765</v>
      </c>
      <c r="W13" s="124"/>
      <c r="X13" s="118" t="s">
        <v>6022</v>
      </c>
      <c r="Y13" s="118" t="s">
        <v>1764</v>
      </c>
      <c r="Z13" s="118" t="s">
        <v>15037</v>
      </c>
      <c r="AA13" s="118" t="s">
        <v>15037</v>
      </c>
      <c r="AB13" s="118" t="s">
        <v>15038</v>
      </c>
      <c r="AC13" s="118" t="s">
        <v>15039</v>
      </c>
      <c r="AD13" s="118" t="s">
        <v>1757</v>
      </c>
      <c r="AE13" s="118" t="s">
        <v>15040</v>
      </c>
      <c r="AF13" s="118" t="s">
        <v>15041</v>
      </c>
    </row>
    <row r="14" spans="1:32" x14ac:dyDescent="0.25">
      <c r="A14" s="118" t="str">
        <f>_xlfn.XLOOKUP(D14,'Catalog Items'!L:L,'Catalog Items'!F:F)</f>
        <v>25SE25</v>
      </c>
      <c r="B14" s="118" t="s">
        <v>10566</v>
      </c>
      <c r="C14" s="118" t="s">
        <v>1798</v>
      </c>
      <c r="D14" s="118" t="s">
        <v>283</v>
      </c>
      <c r="E14" s="118" t="s">
        <v>2677</v>
      </c>
      <c r="F14" s="118" t="s">
        <v>15030</v>
      </c>
      <c r="G14" s="118" t="s">
        <v>338</v>
      </c>
      <c r="H14" s="118" t="s">
        <v>2830</v>
      </c>
      <c r="I14" s="118" t="s">
        <v>1771</v>
      </c>
      <c r="J14" s="124"/>
      <c r="K14" s="118" t="str">
        <f>_xlfn.XLOOKUP(D14,'Catalog Items'!L:L,'Catalog Items'!AB:AB)</f>
        <v>00092352989683</v>
      </c>
      <c r="L14" s="118" t="str">
        <f>_xlfn.XLOOKUP(D14,'Catalog Items'!L:L,'Catalog Items'!N:N)</f>
        <v>Clear</v>
      </c>
      <c r="M14" s="132">
        <f>_xlfn.XLOOKUP($D14,'Catalog Items'!$L:$L,'Catalog Items'!AK:AK)</f>
        <v>51.125</v>
      </c>
      <c r="N14" s="132">
        <f>_xlfn.XLOOKUP($D14,'Catalog Items'!$L:$L,'Catalog Items'!AL:AL)</f>
        <v>16.312999999999999</v>
      </c>
      <c r="O14" s="132">
        <f>_xlfn.XLOOKUP($D14,'Catalog Items'!$L:$L,'Catalog Items'!AM:AM)</f>
        <v>10.063000000000001</v>
      </c>
      <c r="P14" s="132">
        <f>_xlfn.XLOOKUP($D14,'Catalog Items'!$L:$L,'Catalog Items'!AN:AN)</f>
        <v>31.62</v>
      </c>
      <c r="Q14" s="132">
        <f>_xlfn.XLOOKUP($D14,'Catalog Items'!$L:$L,'Catalog Items'!AO:AO)</f>
        <v>4.8570000000000002</v>
      </c>
      <c r="R14" s="132" t="str">
        <f>_xlfn.XLOOKUP($D14,'Catalog Items'!$L:$L,'Catalog Items'!AT:AT)</f>
        <v>4</v>
      </c>
      <c r="S14" s="132" t="str">
        <f>_xlfn.XLOOKUP($D14,'Catalog Items'!$L:$L,'Catalog Items'!AU:AU)</f>
        <v>3</v>
      </c>
      <c r="T14" s="118" t="s">
        <v>15031</v>
      </c>
      <c r="U14" s="118" t="s">
        <v>1773</v>
      </c>
      <c r="V14" s="118" t="s">
        <v>1765</v>
      </c>
      <c r="W14" s="124"/>
      <c r="X14" s="118" t="s">
        <v>6412</v>
      </c>
      <c r="Y14" s="118" t="s">
        <v>1760</v>
      </c>
      <c r="Z14" s="118" t="s">
        <v>15042</v>
      </c>
      <c r="AA14" s="118" t="s">
        <v>15042</v>
      </c>
      <c r="AB14" s="118" t="s">
        <v>15043</v>
      </c>
      <c r="AC14" s="118" t="s">
        <v>15039</v>
      </c>
      <c r="AD14" s="118" t="s">
        <v>1757</v>
      </c>
      <c r="AE14" s="118" t="s">
        <v>15040</v>
      </c>
      <c r="AF14" s="118" t="s">
        <v>15044</v>
      </c>
    </row>
    <row r="15" spans="1:32" x14ac:dyDescent="0.25">
      <c r="A15" s="118" t="str">
        <f>_xlfn.XLOOKUP(D15,'Catalog Items'!L:L,'Catalog Items'!F:F)</f>
        <v>25SE25</v>
      </c>
      <c r="B15" s="118" t="s">
        <v>10154</v>
      </c>
      <c r="C15" s="118" t="s">
        <v>1798</v>
      </c>
      <c r="D15" s="118" t="s">
        <v>283</v>
      </c>
      <c r="E15" s="118" t="s">
        <v>2677</v>
      </c>
      <c r="F15" s="118" t="s">
        <v>15030</v>
      </c>
      <c r="G15" s="118" t="s">
        <v>727</v>
      </c>
      <c r="H15" s="118" t="s">
        <v>2458</v>
      </c>
      <c r="I15" s="118" t="s">
        <v>7077</v>
      </c>
      <c r="J15" s="124"/>
      <c r="K15" s="118" t="str">
        <f>_xlfn.XLOOKUP(D15,'Catalog Items'!L:L,'Catalog Items'!AB:AB)</f>
        <v>00092352989683</v>
      </c>
      <c r="L15" s="118" t="str">
        <f>_xlfn.XLOOKUP(D15,'Catalog Items'!L:L,'Catalog Items'!N:N)</f>
        <v>Clear</v>
      </c>
      <c r="M15" s="132">
        <f>_xlfn.XLOOKUP($D15,'Catalog Items'!$L:$L,'Catalog Items'!AK:AK)</f>
        <v>51.125</v>
      </c>
      <c r="N15" s="132">
        <f>_xlfn.XLOOKUP($D15,'Catalog Items'!$L:$L,'Catalog Items'!AL:AL)</f>
        <v>16.312999999999999</v>
      </c>
      <c r="O15" s="132">
        <f>_xlfn.XLOOKUP($D15,'Catalog Items'!$L:$L,'Catalog Items'!AM:AM)</f>
        <v>10.063000000000001</v>
      </c>
      <c r="P15" s="132">
        <f>_xlfn.XLOOKUP($D15,'Catalog Items'!$L:$L,'Catalog Items'!AN:AN)</f>
        <v>31.62</v>
      </c>
      <c r="Q15" s="132">
        <f>_xlfn.XLOOKUP($D15,'Catalog Items'!$L:$L,'Catalog Items'!AO:AO)</f>
        <v>4.8570000000000002</v>
      </c>
      <c r="R15" s="132" t="str">
        <f>_xlfn.XLOOKUP($D15,'Catalog Items'!$L:$L,'Catalog Items'!AT:AT)</f>
        <v>4</v>
      </c>
      <c r="S15" s="132" t="str">
        <f>_xlfn.XLOOKUP($D15,'Catalog Items'!$L:$L,'Catalog Items'!AU:AU)</f>
        <v>3</v>
      </c>
      <c r="T15" s="118" t="s">
        <v>15031</v>
      </c>
      <c r="U15" s="118" t="s">
        <v>1773</v>
      </c>
      <c r="V15" s="118" t="s">
        <v>1765</v>
      </c>
      <c r="W15" s="124"/>
      <c r="X15" s="118" t="s">
        <v>6023</v>
      </c>
      <c r="Y15" s="118" t="s">
        <v>1758</v>
      </c>
      <c r="Z15" s="118" t="s">
        <v>15045</v>
      </c>
      <c r="AA15" s="118" t="s">
        <v>15045</v>
      </c>
      <c r="AB15" s="118" t="s">
        <v>14983</v>
      </c>
      <c r="AC15" s="118" t="s">
        <v>15046</v>
      </c>
      <c r="AD15" s="118" t="s">
        <v>7075</v>
      </c>
      <c r="AE15" s="118" t="s">
        <v>15047</v>
      </c>
      <c r="AF15" s="118" t="s">
        <v>15048</v>
      </c>
    </row>
    <row r="16" spans="1:32" x14ac:dyDescent="0.25">
      <c r="A16" s="118" t="str">
        <f>_xlfn.XLOOKUP(D16,'Catalog Items'!L:L,'Catalog Items'!F:F)</f>
        <v>25SE25</v>
      </c>
      <c r="B16" s="118" t="s">
        <v>10577</v>
      </c>
      <c r="C16" s="118" t="s">
        <v>1798</v>
      </c>
      <c r="D16" s="118" t="s">
        <v>283</v>
      </c>
      <c r="E16" s="118" t="s">
        <v>2677</v>
      </c>
      <c r="F16" s="118" t="s">
        <v>15030</v>
      </c>
      <c r="G16" s="118" t="s">
        <v>804</v>
      </c>
      <c r="H16" s="118" t="s">
        <v>2836</v>
      </c>
      <c r="I16" s="118" t="s">
        <v>1757</v>
      </c>
      <c r="J16" s="124"/>
      <c r="K16" s="118" t="str">
        <f>_xlfn.XLOOKUP(D16,'Catalog Items'!L:L,'Catalog Items'!AB:AB)</f>
        <v>00092352989683</v>
      </c>
      <c r="L16" s="118" t="str">
        <f>_xlfn.XLOOKUP(D16,'Catalog Items'!L:L,'Catalog Items'!N:N)</f>
        <v>Clear</v>
      </c>
      <c r="M16" s="132">
        <f>_xlfn.XLOOKUP($D16,'Catalog Items'!$L:$L,'Catalog Items'!AK:AK)</f>
        <v>51.125</v>
      </c>
      <c r="N16" s="132">
        <f>_xlfn.XLOOKUP($D16,'Catalog Items'!$L:$L,'Catalog Items'!AL:AL)</f>
        <v>16.312999999999999</v>
      </c>
      <c r="O16" s="132">
        <f>_xlfn.XLOOKUP($D16,'Catalog Items'!$L:$L,'Catalog Items'!AM:AM)</f>
        <v>10.063000000000001</v>
      </c>
      <c r="P16" s="132">
        <f>_xlfn.XLOOKUP($D16,'Catalog Items'!$L:$L,'Catalog Items'!AN:AN)</f>
        <v>31.62</v>
      </c>
      <c r="Q16" s="132">
        <f>_xlfn.XLOOKUP($D16,'Catalog Items'!$L:$L,'Catalog Items'!AO:AO)</f>
        <v>4.8570000000000002</v>
      </c>
      <c r="R16" s="132" t="str">
        <f>_xlfn.XLOOKUP($D16,'Catalog Items'!$L:$L,'Catalog Items'!AT:AT)</f>
        <v>4</v>
      </c>
      <c r="S16" s="132" t="str">
        <f>_xlfn.XLOOKUP($D16,'Catalog Items'!$L:$L,'Catalog Items'!AU:AU)</f>
        <v>3</v>
      </c>
      <c r="T16" s="118" t="s">
        <v>15031</v>
      </c>
      <c r="U16" s="118" t="s">
        <v>1773</v>
      </c>
      <c r="V16" s="118" t="s">
        <v>1765</v>
      </c>
      <c r="W16" s="124"/>
      <c r="X16" s="118" t="s">
        <v>6418</v>
      </c>
      <c r="Y16" s="118" t="s">
        <v>1758</v>
      </c>
      <c r="Z16" s="118" t="s">
        <v>15037</v>
      </c>
      <c r="AA16" s="118" t="s">
        <v>15037</v>
      </c>
      <c r="AB16" s="118" t="s">
        <v>15007</v>
      </c>
      <c r="AC16" s="118" t="s">
        <v>15049</v>
      </c>
      <c r="AD16" s="118" t="s">
        <v>1757</v>
      </c>
      <c r="AE16" s="118" t="s">
        <v>15050</v>
      </c>
      <c r="AF16" s="118" t="s">
        <v>15051</v>
      </c>
    </row>
    <row r="17" spans="1:32" x14ac:dyDescent="0.25">
      <c r="A17" s="118" t="str">
        <f>_xlfn.XLOOKUP(D17,'Catalog Items'!L:L,'Catalog Items'!F:F)</f>
        <v>25SE25</v>
      </c>
      <c r="B17" s="118" t="s">
        <v>10573</v>
      </c>
      <c r="C17" s="118" t="s">
        <v>1798</v>
      </c>
      <c r="D17" s="118" t="s">
        <v>283</v>
      </c>
      <c r="E17" s="118" t="s">
        <v>2677</v>
      </c>
      <c r="F17" s="118" t="s">
        <v>15030</v>
      </c>
      <c r="G17" s="118" t="s">
        <v>344</v>
      </c>
      <c r="H17" s="118" t="s">
        <v>2834</v>
      </c>
      <c r="I17" s="118" t="s">
        <v>1771</v>
      </c>
      <c r="J17" s="124"/>
      <c r="K17" s="118" t="str">
        <f>_xlfn.XLOOKUP(D17,'Catalog Items'!L:L,'Catalog Items'!AB:AB)</f>
        <v>00092352989683</v>
      </c>
      <c r="L17" s="118" t="str">
        <f>_xlfn.XLOOKUP(D17,'Catalog Items'!L:L,'Catalog Items'!N:N)</f>
        <v>Clear</v>
      </c>
      <c r="M17" s="132">
        <f>_xlfn.XLOOKUP($D17,'Catalog Items'!$L:$L,'Catalog Items'!AK:AK)</f>
        <v>51.125</v>
      </c>
      <c r="N17" s="132">
        <f>_xlfn.XLOOKUP($D17,'Catalog Items'!$L:$L,'Catalog Items'!AL:AL)</f>
        <v>16.312999999999999</v>
      </c>
      <c r="O17" s="132">
        <f>_xlfn.XLOOKUP($D17,'Catalog Items'!$L:$L,'Catalog Items'!AM:AM)</f>
        <v>10.063000000000001</v>
      </c>
      <c r="P17" s="132">
        <f>_xlfn.XLOOKUP($D17,'Catalog Items'!$L:$L,'Catalog Items'!AN:AN)</f>
        <v>31.62</v>
      </c>
      <c r="Q17" s="132">
        <f>_xlfn.XLOOKUP($D17,'Catalog Items'!$L:$L,'Catalog Items'!AO:AO)</f>
        <v>4.8570000000000002</v>
      </c>
      <c r="R17" s="132" t="str">
        <f>_xlfn.XLOOKUP($D17,'Catalog Items'!$L:$L,'Catalog Items'!AT:AT)</f>
        <v>4</v>
      </c>
      <c r="S17" s="132" t="str">
        <f>_xlfn.XLOOKUP($D17,'Catalog Items'!$L:$L,'Catalog Items'!AU:AU)</f>
        <v>3</v>
      </c>
      <c r="T17" s="118" t="s">
        <v>15031</v>
      </c>
      <c r="U17" s="118" t="s">
        <v>1773</v>
      </c>
      <c r="V17" s="118" t="s">
        <v>1765</v>
      </c>
      <c r="W17" s="124"/>
      <c r="X17" s="118" t="s">
        <v>6416</v>
      </c>
      <c r="Y17" s="118" t="s">
        <v>1760</v>
      </c>
      <c r="Z17" s="118" t="s">
        <v>15052</v>
      </c>
      <c r="AA17" s="118" t="s">
        <v>15052</v>
      </c>
      <c r="AB17" s="118" t="s">
        <v>15053</v>
      </c>
      <c r="AC17" s="118" t="s">
        <v>14993</v>
      </c>
      <c r="AD17" s="118" t="s">
        <v>1757</v>
      </c>
      <c r="AE17" s="118" t="s">
        <v>15054</v>
      </c>
      <c r="AF17" s="118" t="s">
        <v>15055</v>
      </c>
    </row>
    <row r="18" spans="1:32" x14ac:dyDescent="0.25">
      <c r="A18" s="118" t="str">
        <f>_xlfn.XLOOKUP(D18,'Catalog Items'!L:L,'Catalog Items'!F:F)</f>
        <v>25SE25</v>
      </c>
      <c r="B18" s="118" t="s">
        <v>10560</v>
      </c>
      <c r="C18" s="118" t="s">
        <v>1798</v>
      </c>
      <c r="D18" s="118" t="s">
        <v>283</v>
      </c>
      <c r="E18" s="118" t="s">
        <v>2677</v>
      </c>
      <c r="F18" s="118" t="s">
        <v>15030</v>
      </c>
      <c r="G18" s="118" t="s">
        <v>711</v>
      </c>
      <c r="H18" s="118" t="s">
        <v>2827</v>
      </c>
      <c r="I18" s="118" t="s">
        <v>1760</v>
      </c>
      <c r="J18" s="124"/>
      <c r="K18" s="118" t="str">
        <f>_xlfn.XLOOKUP(D18,'Catalog Items'!L:L,'Catalog Items'!AB:AB)</f>
        <v>00092352989683</v>
      </c>
      <c r="L18" s="118" t="str">
        <f>_xlfn.XLOOKUP(D18,'Catalog Items'!L:L,'Catalog Items'!N:N)</f>
        <v>Clear</v>
      </c>
      <c r="M18" s="132">
        <f>_xlfn.XLOOKUP($D18,'Catalog Items'!$L:$L,'Catalog Items'!AK:AK)</f>
        <v>51.125</v>
      </c>
      <c r="N18" s="132">
        <f>_xlfn.XLOOKUP($D18,'Catalog Items'!$L:$L,'Catalog Items'!AL:AL)</f>
        <v>16.312999999999999</v>
      </c>
      <c r="O18" s="132">
        <f>_xlfn.XLOOKUP($D18,'Catalog Items'!$L:$L,'Catalog Items'!AM:AM)</f>
        <v>10.063000000000001</v>
      </c>
      <c r="P18" s="132">
        <f>_xlfn.XLOOKUP($D18,'Catalog Items'!$L:$L,'Catalog Items'!AN:AN)</f>
        <v>31.62</v>
      </c>
      <c r="Q18" s="132">
        <f>_xlfn.XLOOKUP($D18,'Catalog Items'!$L:$L,'Catalog Items'!AO:AO)</f>
        <v>4.8570000000000002</v>
      </c>
      <c r="R18" s="132" t="str">
        <f>_xlfn.XLOOKUP($D18,'Catalog Items'!$L:$L,'Catalog Items'!AT:AT)</f>
        <v>4</v>
      </c>
      <c r="S18" s="132" t="str">
        <f>_xlfn.XLOOKUP($D18,'Catalog Items'!$L:$L,'Catalog Items'!AU:AU)</f>
        <v>3</v>
      </c>
      <c r="T18" s="118" t="s">
        <v>15031</v>
      </c>
      <c r="U18" s="118" t="s">
        <v>1773</v>
      </c>
      <c r="V18" s="118" t="s">
        <v>1765</v>
      </c>
      <c r="W18" s="124"/>
      <c r="X18" s="118" t="s">
        <v>6409</v>
      </c>
      <c r="Y18" s="118" t="s">
        <v>1763</v>
      </c>
      <c r="Z18" s="118" t="s">
        <v>15005</v>
      </c>
      <c r="AA18" s="118" t="s">
        <v>15005</v>
      </c>
      <c r="AB18" s="118" t="s">
        <v>15056</v>
      </c>
      <c r="AC18" s="118" t="s">
        <v>15057</v>
      </c>
      <c r="AD18" s="118" t="s">
        <v>1757</v>
      </c>
      <c r="AE18" s="118" t="s">
        <v>15058</v>
      </c>
      <c r="AF18" s="118" t="s">
        <v>15059</v>
      </c>
    </row>
    <row r="19" spans="1:32" x14ac:dyDescent="0.25">
      <c r="J19" s="124"/>
      <c r="M19" s="132"/>
      <c r="N19" s="132"/>
      <c r="O19" s="132"/>
      <c r="P19" s="132"/>
      <c r="Q19" s="132"/>
      <c r="R19" s="132"/>
      <c r="S19" s="132"/>
      <c r="W19" s="124"/>
    </row>
    <row r="20" spans="1:32" x14ac:dyDescent="0.25">
      <c r="A20" s="118" t="str">
        <f>_xlfn.XLOOKUP(D20,'Catalog Items'!L:L,'Catalog Items'!F:F)</f>
        <v>24601-FD</v>
      </c>
      <c r="B20" s="118" t="s">
        <v>9743</v>
      </c>
      <c r="C20" s="118" t="s">
        <v>5377</v>
      </c>
      <c r="D20" s="118" t="s">
        <v>10839</v>
      </c>
      <c r="E20" s="118" t="s">
        <v>10840</v>
      </c>
      <c r="F20" s="118" t="s">
        <v>9579</v>
      </c>
      <c r="G20" s="118" t="s">
        <v>865</v>
      </c>
      <c r="H20" s="118" t="s">
        <v>2710</v>
      </c>
      <c r="I20" s="118" t="s">
        <v>9568</v>
      </c>
      <c r="J20" s="124"/>
      <c r="K20" s="118" t="str">
        <f>_xlfn.XLOOKUP(D20,'Catalog Items'!L:L,'Catalog Items'!AB:AB)</f>
        <v>00039938758745</v>
      </c>
      <c r="L20" s="118" t="str">
        <f>_xlfn.XLOOKUP(D20,'Catalog Items'!L:L,'Catalog Items'!N:N)</f>
        <v>Classic Gingham</v>
      </c>
      <c r="M20" s="132">
        <f>_xlfn.XLOOKUP($D20,'Catalog Items'!$L:$L,'Catalog Items'!AK:AK)</f>
        <v>48.314999999999998</v>
      </c>
      <c r="N20" s="132">
        <f>_xlfn.XLOOKUP($D20,'Catalog Items'!$L:$L,'Catalog Items'!AL:AL)</f>
        <v>16.22</v>
      </c>
      <c r="O20" s="132">
        <f>_xlfn.XLOOKUP($D20,'Catalog Items'!$L:$L,'Catalog Items'!AM:AM)</f>
        <v>9.5950000000000006</v>
      </c>
      <c r="P20" s="132">
        <f>_xlfn.XLOOKUP($D20,'Catalog Items'!$L:$L,'Catalog Items'!AN:AN)</f>
        <v>27.15</v>
      </c>
      <c r="Q20" s="132">
        <f>_xlfn.XLOOKUP($D20,'Catalog Items'!$L:$L,'Catalog Items'!AO:AO)</f>
        <v>4.351</v>
      </c>
      <c r="R20" s="132" t="str">
        <f>_xlfn.XLOOKUP($D20,'Catalog Items'!$L:$L,'Catalog Items'!AT:AT)</f>
        <v>4</v>
      </c>
      <c r="S20" s="132" t="str">
        <f>_xlfn.XLOOKUP($D20,'Catalog Items'!$L:$L,'Catalog Items'!AU:AU)</f>
        <v>3</v>
      </c>
      <c r="T20" s="118" t="s">
        <v>9564</v>
      </c>
      <c r="U20" s="118" t="s">
        <v>15060</v>
      </c>
      <c r="V20" s="118" t="s">
        <v>15061</v>
      </c>
      <c r="W20" s="124"/>
      <c r="X20" s="118" t="s">
        <v>6279</v>
      </c>
      <c r="Y20" s="118" t="s">
        <v>1765</v>
      </c>
      <c r="Z20" s="118" t="s">
        <v>15062</v>
      </c>
      <c r="AA20" s="118" t="s">
        <v>7065</v>
      </c>
      <c r="AB20" s="118" t="s">
        <v>7065</v>
      </c>
      <c r="AC20" s="118" t="s">
        <v>15063</v>
      </c>
      <c r="AD20" s="118" t="s">
        <v>1757</v>
      </c>
      <c r="AE20" s="118" t="s">
        <v>15064</v>
      </c>
      <c r="AF20" s="118" t="s">
        <v>15065</v>
      </c>
    </row>
    <row r="21" spans="1:32" x14ac:dyDescent="0.25">
      <c r="A21" s="118" t="str">
        <f>_xlfn.XLOOKUP(D21,'Catalog Items'!L:L,'Catalog Items'!F:F)</f>
        <v>24601-FD</v>
      </c>
      <c r="B21" s="118" t="s">
        <v>9731</v>
      </c>
      <c r="C21" s="118" t="s">
        <v>5377</v>
      </c>
      <c r="D21" s="118" t="s">
        <v>10839</v>
      </c>
      <c r="E21" s="118" t="s">
        <v>10840</v>
      </c>
      <c r="F21" s="118" t="s">
        <v>9579</v>
      </c>
      <c r="G21" s="118" t="s">
        <v>1386</v>
      </c>
      <c r="H21" s="118" t="s">
        <v>2711</v>
      </c>
      <c r="I21" s="118" t="s">
        <v>1792</v>
      </c>
      <c r="J21" s="124"/>
      <c r="K21" s="118" t="str">
        <f>_xlfn.XLOOKUP(D21,'Catalog Items'!L:L,'Catalog Items'!AB:AB)</f>
        <v>00039938758745</v>
      </c>
      <c r="L21" s="118" t="str">
        <f>_xlfn.XLOOKUP(D21,'Catalog Items'!L:L,'Catalog Items'!N:N)</f>
        <v>Classic Gingham</v>
      </c>
      <c r="M21" s="132">
        <f>_xlfn.XLOOKUP($D21,'Catalog Items'!$L:$L,'Catalog Items'!AK:AK)</f>
        <v>48.314999999999998</v>
      </c>
      <c r="N21" s="132">
        <f>_xlfn.XLOOKUP($D21,'Catalog Items'!$L:$L,'Catalog Items'!AL:AL)</f>
        <v>16.22</v>
      </c>
      <c r="O21" s="132">
        <f>_xlfn.XLOOKUP($D21,'Catalog Items'!$L:$L,'Catalog Items'!AM:AM)</f>
        <v>9.5950000000000006</v>
      </c>
      <c r="P21" s="132">
        <f>_xlfn.XLOOKUP($D21,'Catalog Items'!$L:$L,'Catalog Items'!AN:AN)</f>
        <v>27.15</v>
      </c>
      <c r="Q21" s="132">
        <f>_xlfn.XLOOKUP($D21,'Catalog Items'!$L:$L,'Catalog Items'!AO:AO)</f>
        <v>4.351</v>
      </c>
      <c r="R21" s="132" t="str">
        <f>_xlfn.XLOOKUP($D21,'Catalog Items'!$L:$L,'Catalog Items'!AT:AT)</f>
        <v>4</v>
      </c>
      <c r="S21" s="132" t="str">
        <f>_xlfn.XLOOKUP($D21,'Catalog Items'!$L:$L,'Catalog Items'!AU:AU)</f>
        <v>3</v>
      </c>
      <c r="T21" s="118" t="s">
        <v>9564</v>
      </c>
      <c r="U21" s="118" t="s">
        <v>15060</v>
      </c>
      <c r="V21" s="118" t="s">
        <v>15061</v>
      </c>
      <c r="W21" s="124"/>
      <c r="X21" s="118" t="s">
        <v>6280</v>
      </c>
      <c r="Y21" s="118" t="s">
        <v>1765</v>
      </c>
      <c r="Z21" s="118" t="s">
        <v>15062</v>
      </c>
      <c r="AA21" s="118" t="s">
        <v>14994</v>
      </c>
      <c r="AB21" s="118" t="s">
        <v>14994</v>
      </c>
      <c r="AC21" s="118" t="s">
        <v>15066</v>
      </c>
      <c r="AD21" s="118" t="s">
        <v>1757</v>
      </c>
      <c r="AE21" s="118" t="s">
        <v>15067</v>
      </c>
      <c r="AF21" s="118" t="s">
        <v>15068</v>
      </c>
    </row>
    <row r="22" spans="1:32" x14ac:dyDescent="0.25">
      <c r="A22" s="118" t="str">
        <f>_xlfn.XLOOKUP(D22,'Catalog Items'!L:L,'Catalog Items'!F:F)</f>
        <v>24601-FD</v>
      </c>
      <c r="B22" s="118" t="s">
        <v>9694</v>
      </c>
      <c r="C22" s="118" t="s">
        <v>5377</v>
      </c>
      <c r="D22" s="118" t="s">
        <v>10839</v>
      </c>
      <c r="E22" s="118" t="s">
        <v>10840</v>
      </c>
      <c r="F22" s="118" t="s">
        <v>9579</v>
      </c>
      <c r="G22" s="118" t="s">
        <v>866</v>
      </c>
      <c r="H22" s="118" t="s">
        <v>2715</v>
      </c>
      <c r="I22" s="118" t="s">
        <v>7082</v>
      </c>
      <c r="J22" s="124"/>
      <c r="K22" s="118" t="str">
        <f>_xlfn.XLOOKUP(D22,'Catalog Items'!L:L,'Catalog Items'!AB:AB)</f>
        <v>00039938758745</v>
      </c>
      <c r="L22" s="118" t="str">
        <f>_xlfn.XLOOKUP(D22,'Catalog Items'!L:L,'Catalog Items'!N:N)</f>
        <v>Classic Gingham</v>
      </c>
      <c r="M22" s="132">
        <f>_xlfn.XLOOKUP($D22,'Catalog Items'!$L:$L,'Catalog Items'!AK:AK)</f>
        <v>48.314999999999998</v>
      </c>
      <c r="N22" s="132">
        <f>_xlfn.XLOOKUP($D22,'Catalog Items'!$L:$L,'Catalog Items'!AL:AL)</f>
        <v>16.22</v>
      </c>
      <c r="O22" s="132">
        <f>_xlfn.XLOOKUP($D22,'Catalog Items'!$L:$L,'Catalog Items'!AM:AM)</f>
        <v>9.5950000000000006</v>
      </c>
      <c r="P22" s="132">
        <f>_xlfn.XLOOKUP($D22,'Catalog Items'!$L:$L,'Catalog Items'!AN:AN)</f>
        <v>27.15</v>
      </c>
      <c r="Q22" s="132">
        <f>_xlfn.XLOOKUP($D22,'Catalog Items'!$L:$L,'Catalog Items'!AO:AO)</f>
        <v>4.351</v>
      </c>
      <c r="R22" s="132" t="str">
        <f>_xlfn.XLOOKUP($D22,'Catalog Items'!$L:$L,'Catalog Items'!AT:AT)</f>
        <v>4</v>
      </c>
      <c r="S22" s="132" t="str">
        <f>_xlfn.XLOOKUP($D22,'Catalog Items'!$L:$L,'Catalog Items'!AU:AU)</f>
        <v>3</v>
      </c>
      <c r="T22" s="118" t="s">
        <v>9564</v>
      </c>
      <c r="U22" s="118" t="s">
        <v>15060</v>
      </c>
      <c r="V22" s="118" t="s">
        <v>15061</v>
      </c>
      <c r="W22" s="124"/>
      <c r="X22" s="118" t="s">
        <v>6284</v>
      </c>
      <c r="Y22" s="118" t="s">
        <v>1760</v>
      </c>
      <c r="Z22" s="118" t="s">
        <v>15062</v>
      </c>
      <c r="AA22" s="118" t="s">
        <v>15069</v>
      </c>
      <c r="AB22" s="118" t="s">
        <v>15069</v>
      </c>
      <c r="AC22" s="118" t="s">
        <v>15070</v>
      </c>
      <c r="AD22" s="118" t="s">
        <v>1757</v>
      </c>
      <c r="AE22" s="118" t="s">
        <v>15071</v>
      </c>
      <c r="AF22" s="118" t="s">
        <v>15072</v>
      </c>
    </row>
    <row r="23" spans="1:32" x14ac:dyDescent="0.25">
      <c r="A23" s="118" t="str">
        <f>_xlfn.XLOOKUP(D23,'Catalog Items'!L:L,'Catalog Items'!F:F)</f>
        <v>24601-FD</v>
      </c>
      <c r="B23" s="118" t="s">
        <v>9920</v>
      </c>
      <c r="C23" s="118" t="s">
        <v>5377</v>
      </c>
      <c r="D23" s="118" t="s">
        <v>10839</v>
      </c>
      <c r="E23" s="118" t="s">
        <v>10840</v>
      </c>
      <c r="F23" s="118" t="s">
        <v>9579</v>
      </c>
      <c r="G23" s="118" t="s">
        <v>669</v>
      </c>
      <c r="H23" s="118" t="s">
        <v>2719</v>
      </c>
      <c r="I23" s="118" t="s">
        <v>9567</v>
      </c>
      <c r="J23" s="124"/>
      <c r="K23" s="118" t="str">
        <f>_xlfn.XLOOKUP(D23,'Catalog Items'!L:L,'Catalog Items'!AB:AB)</f>
        <v>00039938758745</v>
      </c>
      <c r="L23" s="118" t="str">
        <f>_xlfn.XLOOKUP(D23,'Catalog Items'!L:L,'Catalog Items'!N:N)</f>
        <v>Classic Gingham</v>
      </c>
      <c r="M23" s="132">
        <f>_xlfn.XLOOKUP($D23,'Catalog Items'!$L:$L,'Catalog Items'!AK:AK)</f>
        <v>48.314999999999998</v>
      </c>
      <c r="N23" s="132">
        <f>_xlfn.XLOOKUP($D23,'Catalog Items'!$L:$L,'Catalog Items'!AL:AL)</f>
        <v>16.22</v>
      </c>
      <c r="O23" s="132">
        <f>_xlfn.XLOOKUP($D23,'Catalog Items'!$L:$L,'Catalog Items'!AM:AM)</f>
        <v>9.5950000000000006</v>
      </c>
      <c r="P23" s="132">
        <f>_xlfn.XLOOKUP($D23,'Catalog Items'!$L:$L,'Catalog Items'!AN:AN)</f>
        <v>27.15</v>
      </c>
      <c r="Q23" s="132">
        <f>_xlfn.XLOOKUP($D23,'Catalog Items'!$L:$L,'Catalog Items'!AO:AO)</f>
        <v>4.351</v>
      </c>
      <c r="R23" s="132" t="str">
        <f>_xlfn.XLOOKUP($D23,'Catalog Items'!$L:$L,'Catalog Items'!AT:AT)</f>
        <v>4</v>
      </c>
      <c r="S23" s="132" t="str">
        <f>_xlfn.XLOOKUP($D23,'Catalog Items'!$L:$L,'Catalog Items'!AU:AU)</f>
        <v>3</v>
      </c>
      <c r="T23" s="118" t="s">
        <v>9564</v>
      </c>
      <c r="U23" s="118" t="s">
        <v>15060</v>
      </c>
      <c r="V23" s="118" t="s">
        <v>15061</v>
      </c>
      <c r="W23" s="124"/>
      <c r="X23" s="118" t="s">
        <v>6288</v>
      </c>
      <c r="Y23" s="118" t="s">
        <v>1760</v>
      </c>
      <c r="Z23" s="118" t="s">
        <v>15041</v>
      </c>
      <c r="AA23" s="118" t="s">
        <v>15073</v>
      </c>
      <c r="AB23" s="118" t="s">
        <v>15073</v>
      </c>
      <c r="AC23" s="118" t="s">
        <v>15074</v>
      </c>
      <c r="AD23" s="118" t="s">
        <v>1757</v>
      </c>
      <c r="AE23" s="118" t="s">
        <v>15075</v>
      </c>
      <c r="AF23" s="118" t="s">
        <v>15076</v>
      </c>
    </row>
    <row r="24" spans="1:32" x14ac:dyDescent="0.25">
      <c r="J24" s="124"/>
      <c r="M24" s="132"/>
      <c r="N24" s="132"/>
      <c r="O24" s="132"/>
      <c r="P24" s="132"/>
      <c r="Q24" s="132"/>
      <c r="R24" s="132"/>
      <c r="S24" s="132"/>
      <c r="W24" s="124"/>
    </row>
    <row r="25" spans="1:32" x14ac:dyDescent="0.25">
      <c r="A25" s="118" t="str">
        <f>_xlfn.XLOOKUP(D25,'Catalog Items'!L:L,'Catalog Items'!F:F)</f>
        <v>25815</v>
      </c>
      <c r="B25" s="118" t="s">
        <v>9994</v>
      </c>
      <c r="C25" s="118" t="s">
        <v>9741</v>
      </c>
      <c r="D25" s="118" t="s">
        <v>10843</v>
      </c>
      <c r="E25" s="118" t="s">
        <v>10844</v>
      </c>
      <c r="F25" s="118" t="s">
        <v>7079</v>
      </c>
      <c r="G25" s="118" t="s">
        <v>1246</v>
      </c>
      <c r="H25" s="118" t="s">
        <v>2724</v>
      </c>
      <c r="I25" s="118" t="s">
        <v>1767</v>
      </c>
      <c r="J25" s="124"/>
      <c r="K25" s="118" t="str">
        <f>_xlfn.XLOOKUP(D25,'Catalog Items'!L:L,'Catalog Items'!AB:AB)</f>
        <v>00039938759957</v>
      </c>
      <c r="L25" s="118" t="str">
        <f>_xlfn.XLOOKUP(D25,'Catalog Items'!L:L,'Catalog Items'!N:N)</f>
        <v>Any Occasion Tableware</v>
      </c>
      <c r="M25" s="132">
        <f>_xlfn.XLOOKUP($D25,'Catalog Items'!$L:$L,'Catalog Items'!AK:AK)</f>
        <v>24.812999999999999</v>
      </c>
      <c r="N25" s="132">
        <f>_xlfn.XLOOKUP($D25,'Catalog Items'!$L:$L,'Catalog Items'!AL:AL)</f>
        <v>9.9380000000000006</v>
      </c>
      <c r="O25" s="132">
        <f>_xlfn.XLOOKUP($D25,'Catalog Items'!$L:$L,'Catalog Items'!AM:AM)</f>
        <v>15</v>
      </c>
      <c r="P25" s="132">
        <f>_xlfn.XLOOKUP($D25,'Catalog Items'!$L:$L,'Catalog Items'!AN:AN)</f>
        <v>8.52</v>
      </c>
      <c r="Q25" s="132">
        <f>_xlfn.XLOOKUP($D25,'Catalog Items'!$L:$L,'Catalog Items'!AO:AO)</f>
        <v>2.141</v>
      </c>
      <c r="R25" s="132" t="str">
        <f>_xlfn.XLOOKUP($D25,'Catalog Items'!$L:$L,'Catalog Items'!AT:AT)</f>
        <v>6</v>
      </c>
      <c r="S25" s="132" t="str">
        <f>_xlfn.XLOOKUP($D25,'Catalog Items'!$L:$L,'Catalog Items'!AU:AU)</f>
        <v>3</v>
      </c>
      <c r="T25" s="118" t="s">
        <v>15077</v>
      </c>
      <c r="U25" s="118" t="s">
        <v>15078</v>
      </c>
      <c r="V25" s="118" t="s">
        <v>15079</v>
      </c>
      <c r="W25" s="124"/>
      <c r="X25" s="118" t="s">
        <v>6293</v>
      </c>
      <c r="Y25" s="118" t="s">
        <v>1759</v>
      </c>
      <c r="Z25" s="118" t="s">
        <v>15080</v>
      </c>
      <c r="AA25" s="118" t="s">
        <v>1760</v>
      </c>
      <c r="AB25" s="118" t="s">
        <v>7070</v>
      </c>
      <c r="AC25" s="118" t="s">
        <v>15081</v>
      </c>
      <c r="AD25" s="118" t="s">
        <v>1757</v>
      </c>
      <c r="AE25" s="118" t="s">
        <v>15082</v>
      </c>
      <c r="AF25" s="118" t="s">
        <v>15083</v>
      </c>
    </row>
    <row r="26" spans="1:32" x14ac:dyDescent="0.25">
      <c r="A26" s="118" t="str">
        <f>_xlfn.XLOOKUP(D26,'Catalog Items'!L:L,'Catalog Items'!F:F)</f>
        <v>25815</v>
      </c>
      <c r="B26" s="118" t="s">
        <v>9877</v>
      </c>
      <c r="C26" s="118" t="s">
        <v>9741</v>
      </c>
      <c r="D26" s="118" t="s">
        <v>10843</v>
      </c>
      <c r="E26" s="118" t="s">
        <v>10844</v>
      </c>
      <c r="F26" s="118" t="s">
        <v>7079</v>
      </c>
      <c r="G26" s="118" t="s">
        <v>498</v>
      </c>
      <c r="H26" s="118" t="s">
        <v>2022</v>
      </c>
      <c r="I26" s="118" t="s">
        <v>1767</v>
      </c>
      <c r="J26" s="124"/>
      <c r="K26" s="118" t="str">
        <f>_xlfn.XLOOKUP(D26,'Catalog Items'!L:L,'Catalog Items'!AB:AB)</f>
        <v>00039938759957</v>
      </c>
      <c r="L26" s="118" t="str">
        <f>_xlfn.XLOOKUP(D26,'Catalog Items'!L:L,'Catalog Items'!N:N)</f>
        <v>Any Occasion Tableware</v>
      </c>
      <c r="M26" s="132">
        <f>_xlfn.XLOOKUP($D26,'Catalog Items'!$L:$L,'Catalog Items'!AK:AK)</f>
        <v>24.812999999999999</v>
      </c>
      <c r="N26" s="132">
        <f>_xlfn.XLOOKUP($D26,'Catalog Items'!$L:$L,'Catalog Items'!AL:AL)</f>
        <v>9.9380000000000006</v>
      </c>
      <c r="O26" s="132">
        <f>_xlfn.XLOOKUP($D26,'Catalog Items'!$L:$L,'Catalog Items'!AM:AM)</f>
        <v>15</v>
      </c>
      <c r="P26" s="132">
        <f>_xlfn.XLOOKUP($D26,'Catalog Items'!$L:$L,'Catalog Items'!AN:AN)</f>
        <v>8.52</v>
      </c>
      <c r="Q26" s="132">
        <f>_xlfn.XLOOKUP($D26,'Catalog Items'!$L:$L,'Catalog Items'!AO:AO)</f>
        <v>2.141</v>
      </c>
      <c r="R26" s="132" t="str">
        <f>_xlfn.XLOOKUP($D26,'Catalog Items'!$L:$L,'Catalog Items'!AT:AT)</f>
        <v>6</v>
      </c>
      <c r="S26" s="132" t="str">
        <f>_xlfn.XLOOKUP($D26,'Catalog Items'!$L:$L,'Catalog Items'!AU:AU)</f>
        <v>3</v>
      </c>
      <c r="T26" s="118" t="s">
        <v>15077</v>
      </c>
      <c r="U26" s="118" t="s">
        <v>15078</v>
      </c>
      <c r="V26" s="118" t="s">
        <v>15079</v>
      </c>
      <c r="W26" s="124"/>
      <c r="X26" s="118" t="s">
        <v>5585</v>
      </c>
      <c r="Y26" s="118" t="s">
        <v>1759</v>
      </c>
      <c r="Z26" s="118" t="s">
        <v>15080</v>
      </c>
      <c r="AA26" s="118" t="s">
        <v>1760</v>
      </c>
      <c r="AB26" s="118" t="s">
        <v>7070</v>
      </c>
      <c r="AC26" s="118" t="s">
        <v>15081</v>
      </c>
      <c r="AD26" s="118" t="s">
        <v>1757</v>
      </c>
      <c r="AE26" s="118" t="s">
        <v>15082</v>
      </c>
      <c r="AF26" s="118" t="s">
        <v>15083</v>
      </c>
    </row>
    <row r="27" spans="1:32" x14ac:dyDescent="0.25">
      <c r="A27" s="118" t="str">
        <f>_xlfn.XLOOKUP(D27,'Catalog Items'!L:L,'Catalog Items'!F:F)</f>
        <v>25815</v>
      </c>
      <c r="B27" s="118" t="s">
        <v>9877</v>
      </c>
      <c r="C27" s="118" t="s">
        <v>9741</v>
      </c>
      <c r="D27" s="118" t="s">
        <v>10843</v>
      </c>
      <c r="E27" s="118" t="s">
        <v>10844</v>
      </c>
      <c r="F27" s="118" t="s">
        <v>7079</v>
      </c>
      <c r="G27" s="118" t="s">
        <v>505</v>
      </c>
      <c r="H27" s="118" t="s">
        <v>2036</v>
      </c>
      <c r="I27" s="118" t="s">
        <v>1767</v>
      </c>
      <c r="J27" s="124"/>
      <c r="K27" s="118" t="str">
        <f>_xlfn.XLOOKUP(D27,'Catalog Items'!L:L,'Catalog Items'!AB:AB)</f>
        <v>00039938759957</v>
      </c>
      <c r="L27" s="118" t="str">
        <f>_xlfn.XLOOKUP(D27,'Catalog Items'!L:L,'Catalog Items'!N:N)</f>
        <v>Any Occasion Tableware</v>
      </c>
      <c r="M27" s="132">
        <f>_xlfn.XLOOKUP($D27,'Catalog Items'!$L:$L,'Catalog Items'!AK:AK)</f>
        <v>24.812999999999999</v>
      </c>
      <c r="N27" s="132">
        <f>_xlfn.XLOOKUP($D27,'Catalog Items'!$L:$L,'Catalog Items'!AL:AL)</f>
        <v>9.9380000000000006</v>
      </c>
      <c r="O27" s="132">
        <f>_xlfn.XLOOKUP($D27,'Catalog Items'!$L:$L,'Catalog Items'!AM:AM)</f>
        <v>15</v>
      </c>
      <c r="P27" s="132">
        <f>_xlfn.XLOOKUP($D27,'Catalog Items'!$L:$L,'Catalog Items'!AN:AN)</f>
        <v>8.52</v>
      </c>
      <c r="Q27" s="132">
        <f>_xlfn.XLOOKUP($D27,'Catalog Items'!$L:$L,'Catalog Items'!AO:AO)</f>
        <v>2.141</v>
      </c>
      <c r="R27" s="132" t="str">
        <f>_xlfn.XLOOKUP($D27,'Catalog Items'!$L:$L,'Catalog Items'!AT:AT)</f>
        <v>6</v>
      </c>
      <c r="S27" s="132" t="str">
        <f>_xlfn.XLOOKUP($D27,'Catalog Items'!$L:$L,'Catalog Items'!AU:AU)</f>
        <v>3</v>
      </c>
      <c r="T27" s="118" t="s">
        <v>15077</v>
      </c>
      <c r="U27" s="118" t="s">
        <v>15078</v>
      </c>
      <c r="V27" s="118" t="s">
        <v>15079</v>
      </c>
      <c r="W27" s="124"/>
      <c r="X27" s="118" t="s">
        <v>5599</v>
      </c>
      <c r="Y27" s="118" t="s">
        <v>1759</v>
      </c>
      <c r="Z27" s="118" t="s">
        <v>15041</v>
      </c>
      <c r="AA27" s="118" t="s">
        <v>15084</v>
      </c>
      <c r="AB27" s="118" t="s">
        <v>7070</v>
      </c>
      <c r="AC27" s="118" t="s">
        <v>15081</v>
      </c>
      <c r="AD27" s="118" t="s">
        <v>1757</v>
      </c>
      <c r="AE27" s="118" t="s">
        <v>15082</v>
      </c>
      <c r="AF27" s="118" t="s">
        <v>15083</v>
      </c>
    </row>
    <row r="28" spans="1:32" x14ac:dyDescent="0.25">
      <c r="J28" s="124"/>
      <c r="M28" s="132"/>
      <c r="N28" s="132"/>
      <c r="O28" s="132"/>
      <c r="P28" s="132"/>
      <c r="Q28" s="132"/>
      <c r="R28" s="132"/>
      <c r="S28" s="132"/>
      <c r="W28" s="124"/>
    </row>
    <row r="29" spans="1:32" x14ac:dyDescent="0.25">
      <c r="A29" s="118" t="str">
        <f>_xlfn.XLOOKUP(D29,'Catalog Items'!L:L,'Catalog Items'!F:F)</f>
        <v>AM080 FD84</v>
      </c>
      <c r="B29" s="118" t="s">
        <v>10039</v>
      </c>
      <c r="C29" s="118" t="s">
        <v>9728</v>
      </c>
      <c r="D29" s="118" t="s">
        <v>10847</v>
      </c>
      <c r="E29" s="118" t="s">
        <v>10848</v>
      </c>
      <c r="F29" s="118" t="s">
        <v>7078</v>
      </c>
      <c r="G29" s="118" t="s">
        <v>817</v>
      </c>
      <c r="H29" s="118" t="s">
        <v>2510</v>
      </c>
      <c r="I29" s="118" t="s">
        <v>9567</v>
      </c>
      <c r="J29" s="124"/>
      <c r="K29" s="118" t="str">
        <f>_xlfn.XLOOKUP(D29,'Catalog Items'!L:L,'Catalog Items'!AB:AB)</f>
        <v>00039938762797</v>
      </c>
      <c r="L29" s="118" t="str">
        <f>_xlfn.XLOOKUP(D29,'Catalog Items'!L:L,'Catalog Items'!N:N)</f>
        <v>Summer Solids</v>
      </c>
      <c r="M29" s="132">
        <f>_xlfn.XLOOKUP($D29,'Catalog Items'!$L:$L,'Catalog Items'!AK:AK)</f>
        <v>51.938000000000002</v>
      </c>
      <c r="N29" s="132">
        <f>_xlfn.XLOOKUP($D29,'Catalog Items'!$L:$L,'Catalog Items'!AL:AL)</f>
        <v>15.813000000000001</v>
      </c>
      <c r="O29" s="132">
        <f>_xlfn.XLOOKUP($D29,'Catalog Items'!$L:$L,'Catalog Items'!AM:AM)</f>
        <v>7.9379999999999997</v>
      </c>
      <c r="P29" s="132">
        <f>_xlfn.XLOOKUP($D29,'Catalog Items'!$L:$L,'Catalog Items'!AN:AN)</f>
        <v>18.14</v>
      </c>
      <c r="Q29" s="132">
        <f>_xlfn.XLOOKUP($D29,'Catalog Items'!$L:$L,'Catalog Items'!AO:AO)</f>
        <v>3.7730000000000001</v>
      </c>
      <c r="R29" s="132" t="str">
        <f>_xlfn.XLOOKUP($D29,'Catalog Items'!$L:$L,'Catalog Items'!AT:AT)</f>
        <v>5</v>
      </c>
      <c r="S29" s="132" t="str">
        <f>_xlfn.XLOOKUP($D29,'Catalog Items'!$L:$L,'Catalog Items'!AU:AU)</f>
        <v>3</v>
      </c>
      <c r="T29" s="118" t="s">
        <v>15085</v>
      </c>
      <c r="U29" s="118" t="s">
        <v>7066</v>
      </c>
      <c r="V29" s="118" t="s">
        <v>14984</v>
      </c>
      <c r="W29" s="124"/>
      <c r="X29" s="118" t="s">
        <v>6076</v>
      </c>
      <c r="Y29" s="118" t="s">
        <v>1759</v>
      </c>
      <c r="Z29" s="118" t="s">
        <v>14987</v>
      </c>
      <c r="AA29" s="118" t="s">
        <v>14983</v>
      </c>
      <c r="AB29" s="118" t="s">
        <v>7066</v>
      </c>
      <c r="AC29" s="118" t="s">
        <v>14988</v>
      </c>
      <c r="AD29" s="118" t="s">
        <v>1757</v>
      </c>
      <c r="AE29" s="118" t="s">
        <v>14989</v>
      </c>
      <c r="AF29" s="118" t="s">
        <v>14990</v>
      </c>
    </row>
    <row r="30" spans="1:32" x14ac:dyDescent="0.25">
      <c r="A30" s="118" t="str">
        <f>_xlfn.XLOOKUP(D30,'Catalog Items'!L:L,'Catalog Items'!F:F)</f>
        <v>AM080 FD84</v>
      </c>
      <c r="B30" s="118" t="s">
        <v>10039</v>
      </c>
      <c r="C30" s="118" t="s">
        <v>9728</v>
      </c>
      <c r="D30" s="118" t="s">
        <v>10847</v>
      </c>
      <c r="E30" s="118" t="s">
        <v>10848</v>
      </c>
      <c r="F30" s="118" t="s">
        <v>7078</v>
      </c>
      <c r="G30" s="118" t="s">
        <v>486</v>
      </c>
      <c r="H30" s="118" t="s">
        <v>2610</v>
      </c>
      <c r="I30" s="118" t="s">
        <v>9567</v>
      </c>
      <c r="J30" s="124"/>
      <c r="K30" s="118" t="str">
        <f>_xlfn.XLOOKUP(D30,'Catalog Items'!L:L,'Catalog Items'!AB:AB)</f>
        <v>00039938762797</v>
      </c>
      <c r="L30" s="118" t="str">
        <f>_xlfn.XLOOKUP(D30,'Catalog Items'!L:L,'Catalog Items'!N:N)</f>
        <v>Summer Solids</v>
      </c>
      <c r="M30" s="132">
        <f>_xlfn.XLOOKUP($D30,'Catalog Items'!$L:$L,'Catalog Items'!AK:AK)</f>
        <v>51.938000000000002</v>
      </c>
      <c r="N30" s="132">
        <f>_xlfn.XLOOKUP($D30,'Catalog Items'!$L:$L,'Catalog Items'!AL:AL)</f>
        <v>15.813000000000001</v>
      </c>
      <c r="O30" s="132">
        <f>_xlfn.XLOOKUP($D30,'Catalog Items'!$L:$L,'Catalog Items'!AM:AM)</f>
        <v>7.9379999999999997</v>
      </c>
      <c r="P30" s="132">
        <f>_xlfn.XLOOKUP($D30,'Catalog Items'!$L:$L,'Catalog Items'!AN:AN)</f>
        <v>18.14</v>
      </c>
      <c r="Q30" s="132">
        <f>_xlfn.XLOOKUP($D30,'Catalog Items'!$L:$L,'Catalog Items'!AO:AO)</f>
        <v>3.7730000000000001</v>
      </c>
      <c r="R30" s="132" t="str">
        <f>_xlfn.XLOOKUP($D30,'Catalog Items'!$L:$L,'Catalog Items'!AT:AT)</f>
        <v>5</v>
      </c>
      <c r="S30" s="132" t="str">
        <f>_xlfn.XLOOKUP($D30,'Catalog Items'!$L:$L,'Catalog Items'!AU:AU)</f>
        <v>3</v>
      </c>
      <c r="T30" s="118" t="s">
        <v>15085</v>
      </c>
      <c r="U30" s="118" t="s">
        <v>7066</v>
      </c>
      <c r="V30" s="118" t="s">
        <v>14984</v>
      </c>
      <c r="W30" s="124"/>
      <c r="X30" s="118" t="s">
        <v>6179</v>
      </c>
      <c r="Y30" s="118" t="s">
        <v>1759</v>
      </c>
      <c r="Z30" s="118" t="s">
        <v>14987</v>
      </c>
      <c r="AA30" s="118" t="s">
        <v>14983</v>
      </c>
      <c r="AB30" s="118" t="s">
        <v>7066</v>
      </c>
      <c r="AC30" s="118" t="s">
        <v>14988</v>
      </c>
      <c r="AD30" s="118" t="s">
        <v>1757</v>
      </c>
      <c r="AE30" s="118" t="s">
        <v>14989</v>
      </c>
      <c r="AF30" s="118" t="s">
        <v>14990</v>
      </c>
    </row>
    <row r="31" spans="1:32" x14ac:dyDescent="0.25">
      <c r="A31" s="118" t="str">
        <f>_xlfn.XLOOKUP(D31,'Catalog Items'!L:L,'Catalog Items'!F:F)</f>
        <v>AM080 FD84</v>
      </c>
      <c r="B31" s="118" t="s">
        <v>10039</v>
      </c>
      <c r="C31" s="118" t="s">
        <v>9728</v>
      </c>
      <c r="D31" s="118" t="s">
        <v>10847</v>
      </c>
      <c r="E31" s="118" t="s">
        <v>10848</v>
      </c>
      <c r="F31" s="118" t="s">
        <v>7078</v>
      </c>
      <c r="G31" s="118" t="s">
        <v>412</v>
      </c>
      <c r="H31" s="118" t="s">
        <v>2809</v>
      </c>
      <c r="I31" s="118" t="s">
        <v>9567</v>
      </c>
      <c r="J31" s="124"/>
      <c r="K31" s="118" t="str">
        <f>_xlfn.XLOOKUP(D31,'Catalog Items'!L:L,'Catalog Items'!AB:AB)</f>
        <v>00039938762797</v>
      </c>
      <c r="L31" s="118" t="str">
        <f>_xlfn.XLOOKUP(D31,'Catalog Items'!L:L,'Catalog Items'!N:N)</f>
        <v>Summer Solids</v>
      </c>
      <c r="M31" s="132">
        <f>_xlfn.XLOOKUP($D31,'Catalog Items'!$L:$L,'Catalog Items'!AK:AK)</f>
        <v>51.938000000000002</v>
      </c>
      <c r="N31" s="132">
        <f>_xlfn.XLOOKUP($D31,'Catalog Items'!$L:$L,'Catalog Items'!AL:AL)</f>
        <v>15.813000000000001</v>
      </c>
      <c r="O31" s="132">
        <f>_xlfn.XLOOKUP($D31,'Catalog Items'!$L:$L,'Catalog Items'!AM:AM)</f>
        <v>7.9379999999999997</v>
      </c>
      <c r="P31" s="132">
        <f>_xlfn.XLOOKUP($D31,'Catalog Items'!$L:$L,'Catalog Items'!AN:AN)</f>
        <v>18.14</v>
      </c>
      <c r="Q31" s="132">
        <f>_xlfn.XLOOKUP($D31,'Catalog Items'!$L:$L,'Catalog Items'!AO:AO)</f>
        <v>3.7730000000000001</v>
      </c>
      <c r="R31" s="132" t="str">
        <f>_xlfn.XLOOKUP($D31,'Catalog Items'!$L:$L,'Catalog Items'!AT:AT)</f>
        <v>5</v>
      </c>
      <c r="S31" s="132" t="str">
        <f>_xlfn.XLOOKUP($D31,'Catalog Items'!$L:$L,'Catalog Items'!AU:AU)</f>
        <v>3</v>
      </c>
      <c r="T31" s="118" t="s">
        <v>15085</v>
      </c>
      <c r="U31" s="118" t="s">
        <v>7066</v>
      </c>
      <c r="V31" s="118" t="s">
        <v>14984</v>
      </c>
      <c r="W31" s="124"/>
      <c r="X31" s="118" t="s">
        <v>6388</v>
      </c>
      <c r="Y31" s="118" t="s">
        <v>1759</v>
      </c>
      <c r="Z31" s="118" t="s">
        <v>14987</v>
      </c>
      <c r="AA31" s="118" t="s">
        <v>14983</v>
      </c>
      <c r="AB31" s="118" t="s">
        <v>7066</v>
      </c>
      <c r="AC31" s="118" t="s">
        <v>14988</v>
      </c>
      <c r="AD31" s="118" t="s">
        <v>1757</v>
      </c>
      <c r="AE31" s="118" t="s">
        <v>14989</v>
      </c>
      <c r="AF31" s="118" t="s">
        <v>14990</v>
      </c>
    </row>
    <row r="32" spans="1:32" x14ac:dyDescent="0.25">
      <c r="J32" s="124"/>
      <c r="M32" s="132"/>
      <c r="N32" s="132"/>
      <c r="O32" s="132"/>
      <c r="P32" s="132"/>
      <c r="Q32" s="132"/>
      <c r="R32" s="132"/>
      <c r="S32" s="132"/>
      <c r="W32" s="124"/>
    </row>
    <row r="33" spans="1:32" x14ac:dyDescent="0.25">
      <c r="A33" s="118" t="str">
        <f>_xlfn.XLOOKUP(D33,'Catalog Items'!L:L,'Catalog Items'!F:F)</f>
        <v>24601-FD</v>
      </c>
      <c r="B33" s="118" t="s">
        <v>9743</v>
      </c>
      <c r="C33" s="118" t="s">
        <v>5377</v>
      </c>
      <c r="D33" s="118" t="s">
        <v>10851</v>
      </c>
      <c r="E33" s="118" t="s">
        <v>10852</v>
      </c>
      <c r="F33" s="118" t="s">
        <v>9579</v>
      </c>
      <c r="G33" s="118" t="s">
        <v>1238</v>
      </c>
      <c r="H33" s="118" t="s">
        <v>3024</v>
      </c>
      <c r="I33" s="118" t="s">
        <v>9568</v>
      </c>
      <c r="J33" s="124"/>
      <c r="K33" s="118" t="str">
        <f>_xlfn.XLOOKUP(D33,'Catalog Items'!L:L,'Catalog Items'!AB:AB)</f>
        <v>00039938932800</v>
      </c>
      <c r="L33" s="118" t="str">
        <f>_xlfn.XLOOKUP(D33,'Catalog Items'!L:L,'Catalog Items'!N:N)</f>
        <v>Fiesta Pottery</v>
      </c>
      <c r="M33" s="132">
        <f>_xlfn.XLOOKUP($D33,'Catalog Items'!$L:$L,'Catalog Items'!AK:AK)</f>
        <v>48.314999999999998</v>
      </c>
      <c r="N33" s="132">
        <f>_xlfn.XLOOKUP($D33,'Catalog Items'!$L:$L,'Catalog Items'!AL:AL)</f>
        <v>16.22</v>
      </c>
      <c r="O33" s="132">
        <f>_xlfn.XLOOKUP($D33,'Catalog Items'!$L:$L,'Catalog Items'!AM:AM)</f>
        <v>9.5950000000000006</v>
      </c>
      <c r="P33" s="132">
        <f>_xlfn.XLOOKUP($D33,'Catalog Items'!$L:$L,'Catalog Items'!AN:AN)</f>
        <v>27.15</v>
      </c>
      <c r="Q33" s="132">
        <f>_xlfn.XLOOKUP($D33,'Catalog Items'!$L:$L,'Catalog Items'!AO:AO)</f>
        <v>4.351</v>
      </c>
      <c r="R33" s="132" t="str">
        <f>_xlfn.XLOOKUP($D33,'Catalog Items'!$L:$L,'Catalog Items'!AT:AT)</f>
        <v>4</v>
      </c>
      <c r="S33" s="132" t="str">
        <f>_xlfn.XLOOKUP($D33,'Catalog Items'!$L:$L,'Catalog Items'!AU:AU)</f>
        <v>3</v>
      </c>
      <c r="T33" s="118" t="s">
        <v>9564</v>
      </c>
      <c r="U33" s="118" t="s">
        <v>15060</v>
      </c>
      <c r="V33" s="118" t="s">
        <v>15061</v>
      </c>
      <c r="W33" s="124"/>
      <c r="X33" s="118" t="s">
        <v>6611</v>
      </c>
      <c r="Y33" s="118" t="s">
        <v>1765</v>
      </c>
      <c r="Z33" s="118" t="s">
        <v>15062</v>
      </c>
      <c r="AA33" s="118" t="s">
        <v>7065</v>
      </c>
      <c r="AB33" s="118" t="s">
        <v>7065</v>
      </c>
      <c r="AC33" s="118" t="s">
        <v>15063</v>
      </c>
      <c r="AD33" s="118" t="s">
        <v>1757</v>
      </c>
      <c r="AE33" s="118" t="s">
        <v>15064</v>
      </c>
      <c r="AF33" s="118" t="s">
        <v>15065</v>
      </c>
    </row>
    <row r="34" spans="1:32" x14ac:dyDescent="0.25">
      <c r="A34" s="118" t="str">
        <f>_xlfn.XLOOKUP(D34,'Catalog Items'!L:L,'Catalog Items'!F:F)</f>
        <v>24601-FD</v>
      </c>
      <c r="B34" s="118" t="s">
        <v>9731</v>
      </c>
      <c r="C34" s="118" t="s">
        <v>5377</v>
      </c>
      <c r="D34" s="118" t="s">
        <v>10851</v>
      </c>
      <c r="E34" s="118" t="s">
        <v>10852</v>
      </c>
      <c r="F34" s="118" t="s">
        <v>9579</v>
      </c>
      <c r="G34" s="118" t="s">
        <v>1240</v>
      </c>
      <c r="H34" s="118" t="s">
        <v>3025</v>
      </c>
      <c r="I34" s="118" t="s">
        <v>1792</v>
      </c>
      <c r="J34" s="124"/>
      <c r="K34" s="118" t="str">
        <f>_xlfn.XLOOKUP(D34,'Catalog Items'!L:L,'Catalog Items'!AB:AB)</f>
        <v>00039938932800</v>
      </c>
      <c r="L34" s="118" t="str">
        <f>_xlfn.XLOOKUP(D34,'Catalog Items'!L:L,'Catalog Items'!N:N)</f>
        <v>Fiesta Pottery</v>
      </c>
      <c r="M34" s="132">
        <f>_xlfn.XLOOKUP($D34,'Catalog Items'!$L:$L,'Catalog Items'!AK:AK)</f>
        <v>48.314999999999998</v>
      </c>
      <c r="N34" s="132">
        <f>_xlfn.XLOOKUP($D34,'Catalog Items'!$L:$L,'Catalog Items'!AL:AL)</f>
        <v>16.22</v>
      </c>
      <c r="O34" s="132">
        <f>_xlfn.XLOOKUP($D34,'Catalog Items'!$L:$L,'Catalog Items'!AM:AM)</f>
        <v>9.5950000000000006</v>
      </c>
      <c r="P34" s="132">
        <f>_xlfn.XLOOKUP($D34,'Catalog Items'!$L:$L,'Catalog Items'!AN:AN)</f>
        <v>27.15</v>
      </c>
      <c r="Q34" s="132">
        <f>_xlfn.XLOOKUP($D34,'Catalog Items'!$L:$L,'Catalog Items'!AO:AO)</f>
        <v>4.351</v>
      </c>
      <c r="R34" s="132" t="str">
        <f>_xlfn.XLOOKUP($D34,'Catalog Items'!$L:$L,'Catalog Items'!AT:AT)</f>
        <v>4</v>
      </c>
      <c r="S34" s="132" t="str">
        <f>_xlfn.XLOOKUP($D34,'Catalog Items'!$L:$L,'Catalog Items'!AU:AU)</f>
        <v>3</v>
      </c>
      <c r="T34" s="118" t="s">
        <v>9564</v>
      </c>
      <c r="U34" s="118" t="s">
        <v>15060</v>
      </c>
      <c r="V34" s="118" t="s">
        <v>15061</v>
      </c>
      <c r="W34" s="124"/>
      <c r="X34" s="118" t="s">
        <v>6612</v>
      </c>
      <c r="Y34" s="118" t="s">
        <v>1765</v>
      </c>
      <c r="Z34" s="118" t="s">
        <v>15062</v>
      </c>
      <c r="AA34" s="118" t="s">
        <v>14994</v>
      </c>
      <c r="AB34" s="118" t="s">
        <v>14994</v>
      </c>
      <c r="AC34" s="118" t="s">
        <v>15066</v>
      </c>
      <c r="AD34" s="118" t="s">
        <v>1757</v>
      </c>
      <c r="AE34" s="118" t="s">
        <v>15067</v>
      </c>
      <c r="AF34" s="118" t="s">
        <v>15068</v>
      </c>
    </row>
    <row r="35" spans="1:32" x14ac:dyDescent="0.25">
      <c r="A35" s="118" t="str">
        <f>_xlfn.XLOOKUP(D35,'Catalog Items'!L:L,'Catalog Items'!F:F)</f>
        <v>24601-FD</v>
      </c>
      <c r="B35" s="118" t="s">
        <v>9694</v>
      </c>
      <c r="C35" s="118" t="s">
        <v>5377</v>
      </c>
      <c r="D35" s="118" t="s">
        <v>10851</v>
      </c>
      <c r="E35" s="118" t="s">
        <v>10852</v>
      </c>
      <c r="F35" s="118" t="s">
        <v>9579</v>
      </c>
      <c r="G35" s="118" t="s">
        <v>989</v>
      </c>
      <c r="H35" s="118" t="s">
        <v>3027</v>
      </c>
      <c r="I35" s="118" t="s">
        <v>7082</v>
      </c>
      <c r="J35" s="124"/>
      <c r="K35" s="118" t="str">
        <f>_xlfn.XLOOKUP(D35,'Catalog Items'!L:L,'Catalog Items'!AB:AB)</f>
        <v>00039938932800</v>
      </c>
      <c r="L35" s="118" t="str">
        <f>_xlfn.XLOOKUP(D35,'Catalog Items'!L:L,'Catalog Items'!N:N)</f>
        <v>Fiesta Pottery</v>
      </c>
      <c r="M35" s="132">
        <f>_xlfn.XLOOKUP($D35,'Catalog Items'!$L:$L,'Catalog Items'!AK:AK)</f>
        <v>48.314999999999998</v>
      </c>
      <c r="N35" s="132">
        <f>_xlfn.XLOOKUP($D35,'Catalog Items'!$L:$L,'Catalog Items'!AL:AL)</f>
        <v>16.22</v>
      </c>
      <c r="O35" s="132">
        <f>_xlfn.XLOOKUP($D35,'Catalog Items'!$L:$L,'Catalog Items'!AM:AM)</f>
        <v>9.5950000000000006</v>
      </c>
      <c r="P35" s="132">
        <f>_xlfn.XLOOKUP($D35,'Catalog Items'!$L:$L,'Catalog Items'!AN:AN)</f>
        <v>27.15</v>
      </c>
      <c r="Q35" s="132">
        <f>_xlfn.XLOOKUP($D35,'Catalog Items'!$L:$L,'Catalog Items'!AO:AO)</f>
        <v>4.351</v>
      </c>
      <c r="R35" s="132" t="str">
        <f>_xlfn.XLOOKUP($D35,'Catalog Items'!$L:$L,'Catalog Items'!AT:AT)</f>
        <v>4</v>
      </c>
      <c r="S35" s="132" t="str">
        <f>_xlfn.XLOOKUP($D35,'Catalog Items'!$L:$L,'Catalog Items'!AU:AU)</f>
        <v>3</v>
      </c>
      <c r="T35" s="118" t="s">
        <v>9564</v>
      </c>
      <c r="U35" s="118" t="s">
        <v>15060</v>
      </c>
      <c r="V35" s="118" t="s">
        <v>15061</v>
      </c>
      <c r="W35" s="124"/>
      <c r="X35" s="118" t="s">
        <v>6614</v>
      </c>
      <c r="Y35" s="118" t="s">
        <v>1760</v>
      </c>
      <c r="Z35" s="118" t="s">
        <v>15062</v>
      </c>
      <c r="AA35" s="118" t="s">
        <v>15069</v>
      </c>
      <c r="AB35" s="118" t="s">
        <v>15069</v>
      </c>
      <c r="AC35" s="118" t="s">
        <v>15070</v>
      </c>
      <c r="AD35" s="118" t="s">
        <v>1757</v>
      </c>
      <c r="AE35" s="118" t="s">
        <v>15071</v>
      </c>
      <c r="AF35" s="118" t="s">
        <v>15072</v>
      </c>
    </row>
    <row r="36" spans="1:32" x14ac:dyDescent="0.25">
      <c r="A36" s="118" t="str">
        <f>_xlfn.XLOOKUP(D36,'Catalog Items'!L:L,'Catalog Items'!F:F)</f>
        <v>24601-FD</v>
      </c>
      <c r="B36" s="118" t="s">
        <v>9920</v>
      </c>
      <c r="C36" s="118" t="s">
        <v>5377</v>
      </c>
      <c r="D36" s="118" t="s">
        <v>10851</v>
      </c>
      <c r="E36" s="118" t="s">
        <v>10852</v>
      </c>
      <c r="F36" s="118" t="s">
        <v>9579</v>
      </c>
      <c r="G36" s="118" t="s">
        <v>990</v>
      </c>
      <c r="H36" s="118" t="s">
        <v>3030</v>
      </c>
      <c r="I36" s="118" t="s">
        <v>9567</v>
      </c>
      <c r="J36" s="124"/>
      <c r="K36" s="118" t="str">
        <f>_xlfn.XLOOKUP(D36,'Catalog Items'!L:L,'Catalog Items'!AB:AB)</f>
        <v>00039938932800</v>
      </c>
      <c r="L36" s="118" t="str">
        <f>_xlfn.XLOOKUP(D36,'Catalog Items'!L:L,'Catalog Items'!N:N)</f>
        <v>Fiesta Pottery</v>
      </c>
      <c r="M36" s="132">
        <f>_xlfn.XLOOKUP($D36,'Catalog Items'!$L:$L,'Catalog Items'!AK:AK)</f>
        <v>48.314999999999998</v>
      </c>
      <c r="N36" s="132">
        <f>_xlfn.XLOOKUP($D36,'Catalog Items'!$L:$L,'Catalog Items'!AL:AL)</f>
        <v>16.22</v>
      </c>
      <c r="O36" s="132">
        <f>_xlfn.XLOOKUP($D36,'Catalog Items'!$L:$L,'Catalog Items'!AM:AM)</f>
        <v>9.5950000000000006</v>
      </c>
      <c r="P36" s="132">
        <f>_xlfn.XLOOKUP($D36,'Catalog Items'!$L:$L,'Catalog Items'!AN:AN)</f>
        <v>27.15</v>
      </c>
      <c r="Q36" s="132">
        <f>_xlfn.XLOOKUP($D36,'Catalog Items'!$L:$L,'Catalog Items'!AO:AO)</f>
        <v>4.351</v>
      </c>
      <c r="R36" s="132" t="str">
        <f>_xlfn.XLOOKUP($D36,'Catalog Items'!$L:$L,'Catalog Items'!AT:AT)</f>
        <v>4</v>
      </c>
      <c r="S36" s="132" t="str">
        <f>_xlfn.XLOOKUP($D36,'Catalog Items'!$L:$L,'Catalog Items'!AU:AU)</f>
        <v>3</v>
      </c>
      <c r="T36" s="118" t="s">
        <v>9564</v>
      </c>
      <c r="U36" s="118" t="s">
        <v>15060</v>
      </c>
      <c r="V36" s="118" t="s">
        <v>15061</v>
      </c>
      <c r="W36" s="124"/>
      <c r="X36" s="118" t="s">
        <v>6617</v>
      </c>
      <c r="Y36" s="118" t="s">
        <v>1760</v>
      </c>
      <c r="Z36" s="118" t="s">
        <v>15041</v>
      </c>
      <c r="AA36" s="118" t="s">
        <v>15073</v>
      </c>
      <c r="AB36" s="118" t="s">
        <v>15073</v>
      </c>
      <c r="AC36" s="118" t="s">
        <v>15074</v>
      </c>
      <c r="AD36" s="118" t="s">
        <v>1757</v>
      </c>
      <c r="AE36" s="118" t="s">
        <v>15075</v>
      </c>
      <c r="AF36" s="118" t="s">
        <v>15076</v>
      </c>
    </row>
    <row r="37" spans="1:32" x14ac:dyDescent="0.25">
      <c r="J37" s="124"/>
      <c r="M37" s="132"/>
      <c r="N37" s="132"/>
      <c r="O37" s="132"/>
      <c r="P37" s="132"/>
      <c r="Q37" s="132"/>
      <c r="R37" s="132"/>
      <c r="S37" s="132"/>
      <c r="W37" s="124"/>
    </row>
    <row r="38" spans="1:32" x14ac:dyDescent="0.25">
      <c r="A38" s="118" t="str">
        <f>_xlfn.XLOOKUP(D38,'Catalog Items'!L:L,'Catalog Items'!F:F)</f>
        <v>24601-FD</v>
      </c>
      <c r="B38" s="118" t="s">
        <v>9743</v>
      </c>
      <c r="C38" s="118" t="s">
        <v>5377</v>
      </c>
      <c r="D38" s="118" t="s">
        <v>10878</v>
      </c>
      <c r="E38" s="118" t="s">
        <v>10879</v>
      </c>
      <c r="F38" s="118" t="s">
        <v>9579</v>
      </c>
      <c r="G38" s="118" t="s">
        <v>1238</v>
      </c>
      <c r="H38" s="118" t="s">
        <v>3024</v>
      </c>
      <c r="I38" s="118" t="s">
        <v>9568</v>
      </c>
      <c r="J38" s="124"/>
      <c r="K38" s="118" t="str">
        <f>_xlfn.XLOOKUP(D38,'Catalog Items'!L:L,'Catalog Items'!AB:AB)</f>
        <v>00039938935368</v>
      </c>
      <c r="L38" s="118" t="str">
        <f>_xlfn.XLOOKUP(D38,'Catalog Items'!L:L,'Catalog Items'!N:N)</f>
        <v>Fiesta Pottery</v>
      </c>
      <c r="M38" s="132">
        <f>_xlfn.XLOOKUP($D38,'Catalog Items'!$L:$L,'Catalog Items'!AK:AK)</f>
        <v>48.314999999999998</v>
      </c>
      <c r="N38" s="132">
        <f>_xlfn.XLOOKUP($D38,'Catalog Items'!$L:$L,'Catalog Items'!AL:AL)</f>
        <v>16.22</v>
      </c>
      <c r="O38" s="132">
        <f>_xlfn.XLOOKUP($D38,'Catalog Items'!$L:$L,'Catalog Items'!AM:AM)</f>
        <v>9.5950000000000006</v>
      </c>
      <c r="P38" s="132">
        <f>_xlfn.XLOOKUP($D38,'Catalog Items'!$L:$L,'Catalog Items'!AN:AN)</f>
        <v>27.15</v>
      </c>
      <c r="Q38" s="132">
        <f>_xlfn.XLOOKUP($D38,'Catalog Items'!$L:$L,'Catalog Items'!AO:AO)</f>
        <v>4.351</v>
      </c>
      <c r="R38" s="132" t="str">
        <f>_xlfn.XLOOKUP($D38,'Catalog Items'!$L:$L,'Catalog Items'!AT:AT)</f>
        <v>4</v>
      </c>
      <c r="S38" s="132" t="str">
        <f>_xlfn.XLOOKUP($D38,'Catalog Items'!$L:$L,'Catalog Items'!AU:AU)</f>
        <v>3</v>
      </c>
      <c r="T38" s="118" t="s">
        <v>9564</v>
      </c>
      <c r="U38" s="118" t="s">
        <v>15060</v>
      </c>
      <c r="V38" s="118" t="s">
        <v>15061</v>
      </c>
      <c r="W38" s="124"/>
      <c r="X38" s="118" t="s">
        <v>6611</v>
      </c>
      <c r="Y38" s="118" t="s">
        <v>1765</v>
      </c>
      <c r="Z38" s="118" t="s">
        <v>15062</v>
      </c>
      <c r="AA38" s="118" t="s">
        <v>7065</v>
      </c>
      <c r="AB38" s="118" t="s">
        <v>7065</v>
      </c>
      <c r="AC38" s="118" t="s">
        <v>15063</v>
      </c>
      <c r="AD38" s="118" t="s">
        <v>1757</v>
      </c>
      <c r="AE38" s="118" t="s">
        <v>15064</v>
      </c>
      <c r="AF38" s="118" t="s">
        <v>15065</v>
      </c>
    </row>
    <row r="39" spans="1:32" x14ac:dyDescent="0.25">
      <c r="A39" s="118" t="str">
        <f>_xlfn.XLOOKUP(D39,'Catalog Items'!L:L,'Catalog Items'!F:F)</f>
        <v>24601-FD</v>
      </c>
      <c r="B39" s="118" t="s">
        <v>9731</v>
      </c>
      <c r="C39" s="118" t="s">
        <v>5377</v>
      </c>
      <c r="D39" s="118" t="s">
        <v>10878</v>
      </c>
      <c r="E39" s="118" t="s">
        <v>10879</v>
      </c>
      <c r="F39" s="118" t="s">
        <v>9579</v>
      </c>
      <c r="G39" s="118" t="s">
        <v>994</v>
      </c>
      <c r="H39" s="118" t="s">
        <v>3047</v>
      </c>
      <c r="I39" s="118" t="s">
        <v>1792</v>
      </c>
      <c r="J39" s="124"/>
      <c r="K39" s="118" t="str">
        <f>_xlfn.XLOOKUP(D39,'Catalog Items'!L:L,'Catalog Items'!AB:AB)</f>
        <v>00039938935368</v>
      </c>
      <c r="L39" s="118" t="str">
        <f>_xlfn.XLOOKUP(D39,'Catalog Items'!L:L,'Catalog Items'!N:N)</f>
        <v>Fiesta Pottery</v>
      </c>
      <c r="M39" s="132">
        <f>_xlfn.XLOOKUP($D39,'Catalog Items'!$L:$L,'Catalog Items'!AK:AK)</f>
        <v>48.314999999999998</v>
      </c>
      <c r="N39" s="132">
        <f>_xlfn.XLOOKUP($D39,'Catalog Items'!$L:$L,'Catalog Items'!AL:AL)</f>
        <v>16.22</v>
      </c>
      <c r="O39" s="132">
        <f>_xlfn.XLOOKUP($D39,'Catalog Items'!$L:$L,'Catalog Items'!AM:AM)</f>
        <v>9.5950000000000006</v>
      </c>
      <c r="P39" s="132">
        <f>_xlfn.XLOOKUP($D39,'Catalog Items'!$L:$L,'Catalog Items'!AN:AN)</f>
        <v>27.15</v>
      </c>
      <c r="Q39" s="132">
        <f>_xlfn.XLOOKUP($D39,'Catalog Items'!$L:$L,'Catalog Items'!AO:AO)</f>
        <v>4.351</v>
      </c>
      <c r="R39" s="132" t="str">
        <f>_xlfn.XLOOKUP($D39,'Catalog Items'!$L:$L,'Catalog Items'!AT:AT)</f>
        <v>4</v>
      </c>
      <c r="S39" s="132" t="str">
        <f>_xlfn.XLOOKUP($D39,'Catalog Items'!$L:$L,'Catalog Items'!AU:AU)</f>
        <v>3</v>
      </c>
      <c r="T39" s="118" t="s">
        <v>9564</v>
      </c>
      <c r="U39" s="118" t="s">
        <v>15060</v>
      </c>
      <c r="V39" s="118" t="s">
        <v>15061</v>
      </c>
      <c r="W39" s="124"/>
      <c r="X39" s="118" t="s">
        <v>6635</v>
      </c>
      <c r="Y39" s="118" t="s">
        <v>1765</v>
      </c>
      <c r="Z39" s="118" t="s">
        <v>15062</v>
      </c>
      <c r="AA39" s="118" t="s">
        <v>14994</v>
      </c>
      <c r="AB39" s="118" t="s">
        <v>14994</v>
      </c>
      <c r="AC39" s="118" t="s">
        <v>15066</v>
      </c>
      <c r="AD39" s="118" t="s">
        <v>1757</v>
      </c>
      <c r="AE39" s="118" t="s">
        <v>15067</v>
      </c>
      <c r="AF39" s="118" t="s">
        <v>15068</v>
      </c>
    </row>
    <row r="40" spans="1:32" x14ac:dyDescent="0.25">
      <c r="A40" s="118" t="str">
        <f>_xlfn.XLOOKUP(D40,'Catalog Items'!L:L,'Catalog Items'!F:F)</f>
        <v>24601-FD</v>
      </c>
      <c r="B40" s="118" t="s">
        <v>9694</v>
      </c>
      <c r="C40" s="118" t="s">
        <v>5377</v>
      </c>
      <c r="D40" s="118" t="s">
        <v>10878</v>
      </c>
      <c r="E40" s="118" t="s">
        <v>10879</v>
      </c>
      <c r="F40" s="118" t="s">
        <v>9579</v>
      </c>
      <c r="G40" s="118" t="s">
        <v>989</v>
      </c>
      <c r="H40" s="118" t="s">
        <v>3027</v>
      </c>
      <c r="I40" s="118" t="s">
        <v>7082</v>
      </c>
      <c r="J40" s="124"/>
      <c r="K40" s="118" t="str">
        <f>_xlfn.XLOOKUP(D40,'Catalog Items'!L:L,'Catalog Items'!AB:AB)</f>
        <v>00039938935368</v>
      </c>
      <c r="L40" s="118" t="str">
        <f>_xlfn.XLOOKUP(D40,'Catalog Items'!L:L,'Catalog Items'!N:N)</f>
        <v>Fiesta Pottery</v>
      </c>
      <c r="M40" s="132">
        <f>_xlfn.XLOOKUP($D40,'Catalog Items'!$L:$L,'Catalog Items'!AK:AK)</f>
        <v>48.314999999999998</v>
      </c>
      <c r="N40" s="132">
        <f>_xlfn.XLOOKUP($D40,'Catalog Items'!$L:$L,'Catalog Items'!AL:AL)</f>
        <v>16.22</v>
      </c>
      <c r="O40" s="132">
        <f>_xlfn.XLOOKUP($D40,'Catalog Items'!$L:$L,'Catalog Items'!AM:AM)</f>
        <v>9.5950000000000006</v>
      </c>
      <c r="P40" s="132">
        <f>_xlfn.XLOOKUP($D40,'Catalog Items'!$L:$L,'Catalog Items'!AN:AN)</f>
        <v>27.15</v>
      </c>
      <c r="Q40" s="132">
        <f>_xlfn.XLOOKUP($D40,'Catalog Items'!$L:$L,'Catalog Items'!AO:AO)</f>
        <v>4.351</v>
      </c>
      <c r="R40" s="132" t="str">
        <f>_xlfn.XLOOKUP($D40,'Catalog Items'!$L:$L,'Catalog Items'!AT:AT)</f>
        <v>4</v>
      </c>
      <c r="S40" s="132" t="str">
        <f>_xlfn.XLOOKUP($D40,'Catalog Items'!$L:$L,'Catalog Items'!AU:AU)</f>
        <v>3</v>
      </c>
      <c r="T40" s="118" t="s">
        <v>9564</v>
      </c>
      <c r="U40" s="118" t="s">
        <v>15060</v>
      </c>
      <c r="V40" s="118" t="s">
        <v>15061</v>
      </c>
      <c r="W40" s="124"/>
      <c r="X40" s="118" t="s">
        <v>6614</v>
      </c>
      <c r="Y40" s="118" t="s">
        <v>1760</v>
      </c>
      <c r="Z40" s="118" t="s">
        <v>15062</v>
      </c>
      <c r="AA40" s="118" t="s">
        <v>15069</v>
      </c>
      <c r="AB40" s="118" t="s">
        <v>15069</v>
      </c>
      <c r="AC40" s="118" t="s">
        <v>15070</v>
      </c>
      <c r="AD40" s="118" t="s">
        <v>1757</v>
      </c>
      <c r="AE40" s="118" t="s">
        <v>15071</v>
      </c>
      <c r="AF40" s="118" t="s">
        <v>15072</v>
      </c>
    </row>
    <row r="41" spans="1:32" x14ac:dyDescent="0.25">
      <c r="A41" s="118" t="str">
        <f>_xlfn.XLOOKUP(D41,'Catalog Items'!L:L,'Catalog Items'!F:F)</f>
        <v>24601-FD</v>
      </c>
      <c r="B41" s="118" t="s">
        <v>9920</v>
      </c>
      <c r="C41" s="118" t="s">
        <v>5377</v>
      </c>
      <c r="D41" s="118" t="s">
        <v>10878</v>
      </c>
      <c r="E41" s="118" t="s">
        <v>10879</v>
      </c>
      <c r="F41" s="118" t="s">
        <v>9579</v>
      </c>
      <c r="G41" s="118" t="s">
        <v>990</v>
      </c>
      <c r="H41" s="118" t="s">
        <v>3030</v>
      </c>
      <c r="I41" s="118" t="s">
        <v>9567</v>
      </c>
      <c r="J41" s="124"/>
      <c r="K41" s="118" t="str">
        <f>_xlfn.XLOOKUP(D41,'Catalog Items'!L:L,'Catalog Items'!AB:AB)</f>
        <v>00039938935368</v>
      </c>
      <c r="L41" s="118" t="str">
        <f>_xlfn.XLOOKUP(D41,'Catalog Items'!L:L,'Catalog Items'!N:N)</f>
        <v>Fiesta Pottery</v>
      </c>
      <c r="M41" s="132">
        <f>_xlfn.XLOOKUP($D41,'Catalog Items'!$L:$L,'Catalog Items'!AK:AK)</f>
        <v>48.314999999999998</v>
      </c>
      <c r="N41" s="132">
        <f>_xlfn.XLOOKUP($D41,'Catalog Items'!$L:$L,'Catalog Items'!AL:AL)</f>
        <v>16.22</v>
      </c>
      <c r="O41" s="132">
        <f>_xlfn.XLOOKUP($D41,'Catalog Items'!$L:$L,'Catalog Items'!AM:AM)</f>
        <v>9.5950000000000006</v>
      </c>
      <c r="P41" s="132">
        <f>_xlfn.XLOOKUP($D41,'Catalog Items'!$L:$L,'Catalog Items'!AN:AN)</f>
        <v>27.15</v>
      </c>
      <c r="Q41" s="132">
        <f>_xlfn.XLOOKUP($D41,'Catalog Items'!$L:$L,'Catalog Items'!AO:AO)</f>
        <v>4.351</v>
      </c>
      <c r="R41" s="132" t="str">
        <f>_xlfn.XLOOKUP($D41,'Catalog Items'!$L:$L,'Catalog Items'!AT:AT)</f>
        <v>4</v>
      </c>
      <c r="S41" s="132" t="str">
        <f>_xlfn.XLOOKUP($D41,'Catalog Items'!$L:$L,'Catalog Items'!AU:AU)</f>
        <v>3</v>
      </c>
      <c r="T41" s="118" t="s">
        <v>9564</v>
      </c>
      <c r="U41" s="118" t="s">
        <v>15060</v>
      </c>
      <c r="V41" s="118" t="s">
        <v>15061</v>
      </c>
      <c r="W41" s="124"/>
      <c r="X41" s="118" t="s">
        <v>6617</v>
      </c>
      <c r="Y41" s="118" t="s">
        <v>1760</v>
      </c>
      <c r="Z41" s="118" t="s">
        <v>15041</v>
      </c>
      <c r="AA41" s="118" t="s">
        <v>15073</v>
      </c>
      <c r="AB41" s="118" t="s">
        <v>15073</v>
      </c>
      <c r="AC41" s="118" t="s">
        <v>15074</v>
      </c>
      <c r="AD41" s="118" t="s">
        <v>1757</v>
      </c>
      <c r="AE41" s="118" t="s">
        <v>15075</v>
      </c>
      <c r="AF41" s="118" t="s">
        <v>15076</v>
      </c>
    </row>
    <row r="42" spans="1:32" x14ac:dyDescent="0.25">
      <c r="J42" s="124"/>
      <c r="M42" s="132"/>
      <c r="N42" s="132"/>
      <c r="O42" s="132"/>
      <c r="P42" s="132"/>
      <c r="Q42" s="132"/>
      <c r="R42" s="132"/>
      <c r="S42" s="132"/>
      <c r="W42" s="124"/>
    </row>
    <row r="43" spans="1:32" x14ac:dyDescent="0.25">
      <c r="A43" s="118" t="str">
        <f>_xlfn.XLOOKUP(D43,'Catalog Items'!L:L,'Catalog Items'!F:F)</f>
        <v>25SE27</v>
      </c>
      <c r="B43" s="118" t="s">
        <v>15137</v>
      </c>
      <c r="C43" s="118" t="s">
        <v>1798</v>
      </c>
      <c r="D43" s="118" t="s">
        <v>1019</v>
      </c>
      <c r="E43" s="118" t="s">
        <v>2984</v>
      </c>
      <c r="F43" s="118" t="s">
        <v>15138</v>
      </c>
      <c r="G43" s="118" t="s">
        <v>15139</v>
      </c>
      <c r="H43" s="118" t="s">
        <v>15140</v>
      </c>
      <c r="I43" s="118" t="s">
        <v>1763</v>
      </c>
      <c r="J43" s="124"/>
      <c r="K43" s="118" t="str">
        <f>_xlfn.XLOOKUP(D43,'Catalog Items'!L:L,'Catalog Items'!AB:AB)</f>
        <v>00092352990580</v>
      </c>
      <c r="L43" s="118" t="str">
        <f>_xlfn.XLOOKUP(D43,'Catalog Items'!L:L,'Catalog Items'!N:N)</f>
        <v>Sensations Solids</v>
      </c>
      <c r="M43" s="132">
        <f>_xlfn.XLOOKUP($D43,'Catalog Items'!$L:$L,'Catalog Items'!AK:AK)</f>
        <v>51.125</v>
      </c>
      <c r="N43" s="132">
        <f>_xlfn.XLOOKUP($D43,'Catalog Items'!$L:$L,'Catalog Items'!AL:AL)</f>
        <v>16.312999999999999</v>
      </c>
      <c r="O43" s="132">
        <f>_xlfn.XLOOKUP($D43,'Catalog Items'!$L:$L,'Catalog Items'!AM:AM)</f>
        <v>10.063000000000001</v>
      </c>
      <c r="P43" s="132">
        <f>_xlfn.XLOOKUP($D43,'Catalog Items'!$L:$L,'Catalog Items'!AN:AN)</f>
        <v>36.08</v>
      </c>
      <c r="Q43" s="132">
        <f>_xlfn.XLOOKUP($D43,'Catalog Items'!$L:$L,'Catalog Items'!AO:AO)</f>
        <v>4.8570000000000002</v>
      </c>
      <c r="R43" s="132" t="str">
        <f>_xlfn.XLOOKUP($D43,'Catalog Items'!$L:$L,'Catalog Items'!AT:AT)</f>
        <v>4</v>
      </c>
      <c r="S43" s="132" t="str">
        <f>_xlfn.XLOOKUP($D43,'Catalog Items'!$L:$L,'Catalog Items'!AU:AU)</f>
        <v>3</v>
      </c>
      <c r="T43" s="118" t="s">
        <v>15031</v>
      </c>
      <c r="U43" s="118" t="s">
        <v>1773</v>
      </c>
      <c r="V43" s="118" t="s">
        <v>1765</v>
      </c>
      <c r="W43" s="124"/>
      <c r="X43" s="118" t="s">
        <v>15141</v>
      </c>
      <c r="Y43" s="118" t="s">
        <v>1767</v>
      </c>
      <c r="Z43" s="118" t="s">
        <v>15041</v>
      </c>
      <c r="AA43" s="118" t="s">
        <v>15069</v>
      </c>
      <c r="AB43" s="118" t="s">
        <v>15069</v>
      </c>
      <c r="AC43" s="118" t="s">
        <v>15142</v>
      </c>
      <c r="AD43" s="118" t="s">
        <v>1757</v>
      </c>
      <c r="AE43" s="118" t="s">
        <v>15143</v>
      </c>
      <c r="AF43" s="118" t="s">
        <v>15072</v>
      </c>
    </row>
    <row r="44" spans="1:32" x14ac:dyDescent="0.25">
      <c r="A44" s="118" t="str">
        <f>_xlfn.XLOOKUP(D44,'Catalog Items'!L:L,'Catalog Items'!F:F)</f>
        <v>25SE27</v>
      </c>
      <c r="B44" s="118" t="s">
        <v>10132</v>
      </c>
      <c r="C44" s="118" t="s">
        <v>1798</v>
      </c>
      <c r="D44" s="118" t="s">
        <v>1019</v>
      </c>
      <c r="E44" s="118" t="s">
        <v>2984</v>
      </c>
      <c r="F44" s="118" t="s">
        <v>15138</v>
      </c>
      <c r="G44" s="118" t="s">
        <v>811</v>
      </c>
      <c r="H44" s="118" t="s">
        <v>2444</v>
      </c>
      <c r="I44" s="118" t="s">
        <v>1767</v>
      </c>
      <c r="J44" s="124"/>
      <c r="K44" s="118" t="str">
        <f>_xlfn.XLOOKUP(D44,'Catalog Items'!L:L,'Catalog Items'!AB:AB)</f>
        <v>00092352990580</v>
      </c>
      <c r="L44" s="118" t="str">
        <f>_xlfn.XLOOKUP(D44,'Catalog Items'!L:L,'Catalog Items'!N:N)</f>
        <v>Sensations Solids</v>
      </c>
      <c r="M44" s="132">
        <f>_xlfn.XLOOKUP($D44,'Catalog Items'!$L:$L,'Catalog Items'!AK:AK)</f>
        <v>51.125</v>
      </c>
      <c r="N44" s="132">
        <f>_xlfn.XLOOKUP($D44,'Catalog Items'!$L:$L,'Catalog Items'!AL:AL)</f>
        <v>16.312999999999999</v>
      </c>
      <c r="O44" s="132">
        <f>_xlfn.XLOOKUP($D44,'Catalog Items'!$L:$L,'Catalog Items'!AM:AM)</f>
        <v>10.063000000000001</v>
      </c>
      <c r="P44" s="132">
        <f>_xlfn.XLOOKUP($D44,'Catalog Items'!$L:$L,'Catalog Items'!AN:AN)</f>
        <v>36.08</v>
      </c>
      <c r="Q44" s="132">
        <f>_xlfn.XLOOKUP($D44,'Catalog Items'!$L:$L,'Catalog Items'!AO:AO)</f>
        <v>4.8570000000000002</v>
      </c>
      <c r="R44" s="132" t="str">
        <f>_xlfn.XLOOKUP($D44,'Catalog Items'!$L:$L,'Catalog Items'!AT:AT)</f>
        <v>4</v>
      </c>
      <c r="S44" s="132" t="str">
        <f>_xlfn.XLOOKUP($D44,'Catalog Items'!$L:$L,'Catalog Items'!AU:AU)</f>
        <v>3</v>
      </c>
      <c r="T44" s="118" t="s">
        <v>15031</v>
      </c>
      <c r="U44" s="118" t="s">
        <v>1773</v>
      </c>
      <c r="V44" s="118" t="s">
        <v>1765</v>
      </c>
      <c r="W44" s="124"/>
      <c r="X44" s="118" t="s">
        <v>6009</v>
      </c>
      <c r="Y44" s="118" t="s">
        <v>1762</v>
      </c>
      <c r="Z44" s="118" t="s">
        <v>15121</v>
      </c>
      <c r="AA44" s="118" t="s">
        <v>15144</v>
      </c>
      <c r="AB44" s="118" t="s">
        <v>15145</v>
      </c>
      <c r="AC44" s="118" t="s">
        <v>15146</v>
      </c>
      <c r="AD44" s="118" t="s">
        <v>1757</v>
      </c>
      <c r="AE44" s="118" t="s">
        <v>15147</v>
      </c>
      <c r="AF44" s="118" t="s">
        <v>15148</v>
      </c>
    </row>
    <row r="45" spans="1:32" x14ac:dyDescent="0.25">
      <c r="A45" s="118" t="str">
        <f>_xlfn.XLOOKUP(D45,'Catalog Items'!L:L,'Catalog Items'!F:F)</f>
        <v>25SE27</v>
      </c>
      <c r="B45" s="118" t="s">
        <v>10132</v>
      </c>
      <c r="C45" s="118" t="s">
        <v>1798</v>
      </c>
      <c r="D45" s="118" t="s">
        <v>1019</v>
      </c>
      <c r="E45" s="118" t="s">
        <v>2984</v>
      </c>
      <c r="F45" s="118" t="s">
        <v>15138</v>
      </c>
      <c r="G45" s="118" t="s">
        <v>715</v>
      </c>
      <c r="H45" s="118" t="s">
        <v>2443</v>
      </c>
      <c r="I45" s="118" t="s">
        <v>7065</v>
      </c>
      <c r="J45" s="124"/>
      <c r="K45" s="118" t="str">
        <f>_xlfn.XLOOKUP(D45,'Catalog Items'!L:L,'Catalog Items'!AB:AB)</f>
        <v>00092352990580</v>
      </c>
      <c r="L45" s="118" t="str">
        <f>_xlfn.XLOOKUP(D45,'Catalog Items'!L:L,'Catalog Items'!N:N)</f>
        <v>Sensations Solids</v>
      </c>
      <c r="M45" s="132">
        <f>_xlfn.XLOOKUP($D45,'Catalog Items'!$L:$L,'Catalog Items'!AK:AK)</f>
        <v>51.125</v>
      </c>
      <c r="N45" s="132">
        <f>_xlfn.XLOOKUP($D45,'Catalog Items'!$L:$L,'Catalog Items'!AL:AL)</f>
        <v>16.312999999999999</v>
      </c>
      <c r="O45" s="132">
        <f>_xlfn.XLOOKUP($D45,'Catalog Items'!$L:$L,'Catalog Items'!AM:AM)</f>
        <v>10.063000000000001</v>
      </c>
      <c r="P45" s="132">
        <f>_xlfn.XLOOKUP($D45,'Catalog Items'!$L:$L,'Catalog Items'!AN:AN)</f>
        <v>36.08</v>
      </c>
      <c r="Q45" s="132">
        <f>_xlfn.XLOOKUP($D45,'Catalog Items'!$L:$L,'Catalog Items'!AO:AO)</f>
        <v>4.8570000000000002</v>
      </c>
      <c r="R45" s="132" t="str">
        <f>_xlfn.XLOOKUP($D45,'Catalog Items'!$L:$L,'Catalog Items'!AT:AT)</f>
        <v>4</v>
      </c>
      <c r="S45" s="132" t="str">
        <f>_xlfn.XLOOKUP($D45,'Catalog Items'!$L:$L,'Catalog Items'!AU:AU)</f>
        <v>3</v>
      </c>
      <c r="T45" s="118" t="s">
        <v>15031</v>
      </c>
      <c r="U45" s="118" t="s">
        <v>1773</v>
      </c>
      <c r="V45" s="118" t="s">
        <v>1765</v>
      </c>
      <c r="W45" s="124"/>
      <c r="X45" s="118" t="s">
        <v>6008</v>
      </c>
      <c r="Y45" s="118" t="s">
        <v>1762</v>
      </c>
      <c r="Z45" s="118" t="s">
        <v>15121</v>
      </c>
      <c r="AA45" s="118" t="s">
        <v>15144</v>
      </c>
      <c r="AB45" s="118" t="s">
        <v>15145</v>
      </c>
      <c r="AC45" s="118" t="s">
        <v>15146</v>
      </c>
      <c r="AD45" s="118" t="s">
        <v>1757</v>
      </c>
      <c r="AE45" s="118" t="s">
        <v>15147</v>
      </c>
      <c r="AF45" s="118" t="s">
        <v>15148</v>
      </c>
    </row>
    <row r="46" spans="1:32" x14ac:dyDescent="0.25">
      <c r="A46" s="118" t="str">
        <f>_xlfn.XLOOKUP(D46,'Catalog Items'!L:L,'Catalog Items'!F:F)</f>
        <v>25SE27</v>
      </c>
      <c r="B46" s="118" t="s">
        <v>10132</v>
      </c>
      <c r="C46" s="118" t="s">
        <v>1798</v>
      </c>
      <c r="D46" s="118" t="s">
        <v>1019</v>
      </c>
      <c r="E46" s="118" t="s">
        <v>2984</v>
      </c>
      <c r="F46" s="118" t="s">
        <v>15138</v>
      </c>
      <c r="G46" s="118" t="s">
        <v>347</v>
      </c>
      <c r="H46" s="118" t="s">
        <v>2442</v>
      </c>
      <c r="I46" s="118" t="s">
        <v>1767</v>
      </c>
      <c r="J46" s="124"/>
      <c r="K46" s="118" t="str">
        <f>_xlfn.XLOOKUP(D46,'Catalog Items'!L:L,'Catalog Items'!AB:AB)</f>
        <v>00092352990580</v>
      </c>
      <c r="L46" s="118" t="str">
        <f>_xlfn.XLOOKUP(D46,'Catalog Items'!L:L,'Catalog Items'!N:N)</f>
        <v>Sensations Solids</v>
      </c>
      <c r="M46" s="132">
        <f>_xlfn.XLOOKUP($D46,'Catalog Items'!$L:$L,'Catalog Items'!AK:AK)</f>
        <v>51.125</v>
      </c>
      <c r="N46" s="132">
        <f>_xlfn.XLOOKUP($D46,'Catalog Items'!$L:$L,'Catalog Items'!AL:AL)</f>
        <v>16.312999999999999</v>
      </c>
      <c r="O46" s="132">
        <f>_xlfn.XLOOKUP($D46,'Catalog Items'!$L:$L,'Catalog Items'!AM:AM)</f>
        <v>10.063000000000001</v>
      </c>
      <c r="P46" s="132">
        <f>_xlfn.XLOOKUP($D46,'Catalog Items'!$L:$L,'Catalog Items'!AN:AN)</f>
        <v>36.08</v>
      </c>
      <c r="Q46" s="132">
        <f>_xlfn.XLOOKUP($D46,'Catalog Items'!$L:$L,'Catalog Items'!AO:AO)</f>
        <v>4.8570000000000002</v>
      </c>
      <c r="R46" s="132" t="str">
        <f>_xlfn.XLOOKUP($D46,'Catalog Items'!$L:$L,'Catalog Items'!AT:AT)</f>
        <v>4</v>
      </c>
      <c r="S46" s="132" t="str">
        <f>_xlfn.XLOOKUP($D46,'Catalog Items'!$L:$L,'Catalog Items'!AU:AU)</f>
        <v>3</v>
      </c>
      <c r="T46" s="118" t="s">
        <v>15031</v>
      </c>
      <c r="U46" s="118" t="s">
        <v>1773</v>
      </c>
      <c r="V46" s="118" t="s">
        <v>1765</v>
      </c>
      <c r="W46" s="124"/>
      <c r="X46" s="118" t="s">
        <v>6007</v>
      </c>
      <c r="Y46" s="118" t="s">
        <v>1762</v>
      </c>
      <c r="Z46" s="118" t="s">
        <v>15121</v>
      </c>
      <c r="AA46" s="118" t="s">
        <v>15144</v>
      </c>
      <c r="AB46" s="118" t="s">
        <v>15145</v>
      </c>
      <c r="AC46" s="118" t="s">
        <v>15146</v>
      </c>
      <c r="AD46" s="118" t="s">
        <v>1757</v>
      </c>
      <c r="AE46" s="118" t="s">
        <v>15147</v>
      </c>
      <c r="AF46" s="118" t="s">
        <v>15148</v>
      </c>
    </row>
    <row r="47" spans="1:32" x14ac:dyDescent="0.25">
      <c r="A47" s="118" t="str">
        <f>_xlfn.XLOOKUP(D47,'Catalog Items'!L:L,'Catalog Items'!F:F)</f>
        <v>25SE27</v>
      </c>
      <c r="B47" s="118" t="s">
        <v>10140</v>
      </c>
      <c r="C47" s="118" t="s">
        <v>1798</v>
      </c>
      <c r="D47" s="118" t="s">
        <v>1019</v>
      </c>
      <c r="E47" s="118" t="s">
        <v>2984</v>
      </c>
      <c r="F47" s="118" t="s">
        <v>15138</v>
      </c>
      <c r="G47" s="118" t="s">
        <v>720</v>
      </c>
      <c r="H47" s="118" t="s">
        <v>2449</v>
      </c>
      <c r="I47" s="118" t="s">
        <v>7075</v>
      </c>
      <c r="J47" s="124"/>
      <c r="K47" s="118" t="str">
        <f>_xlfn.XLOOKUP(D47,'Catalog Items'!L:L,'Catalog Items'!AB:AB)</f>
        <v>00092352990580</v>
      </c>
      <c r="L47" s="118" t="str">
        <f>_xlfn.XLOOKUP(D47,'Catalog Items'!L:L,'Catalog Items'!N:N)</f>
        <v>Sensations Solids</v>
      </c>
      <c r="M47" s="132">
        <f>_xlfn.XLOOKUP($D47,'Catalog Items'!$L:$L,'Catalog Items'!AK:AK)</f>
        <v>51.125</v>
      </c>
      <c r="N47" s="132">
        <f>_xlfn.XLOOKUP($D47,'Catalog Items'!$L:$L,'Catalog Items'!AL:AL)</f>
        <v>16.312999999999999</v>
      </c>
      <c r="O47" s="132">
        <f>_xlfn.XLOOKUP($D47,'Catalog Items'!$L:$L,'Catalog Items'!AM:AM)</f>
        <v>10.063000000000001</v>
      </c>
      <c r="P47" s="132">
        <f>_xlfn.XLOOKUP($D47,'Catalog Items'!$L:$L,'Catalog Items'!AN:AN)</f>
        <v>36.08</v>
      </c>
      <c r="Q47" s="132">
        <f>_xlfn.XLOOKUP($D47,'Catalog Items'!$L:$L,'Catalog Items'!AO:AO)</f>
        <v>4.8570000000000002</v>
      </c>
      <c r="R47" s="132" t="str">
        <f>_xlfn.XLOOKUP($D47,'Catalog Items'!$L:$L,'Catalog Items'!AT:AT)</f>
        <v>4</v>
      </c>
      <c r="S47" s="132" t="str">
        <f>_xlfn.XLOOKUP($D47,'Catalog Items'!$L:$L,'Catalog Items'!AU:AU)</f>
        <v>3</v>
      </c>
      <c r="T47" s="118" t="s">
        <v>15031</v>
      </c>
      <c r="U47" s="118" t="s">
        <v>1773</v>
      </c>
      <c r="V47" s="118" t="s">
        <v>1765</v>
      </c>
      <c r="W47" s="124"/>
      <c r="X47" s="118" t="s">
        <v>6014</v>
      </c>
      <c r="Y47" s="118" t="s">
        <v>1772</v>
      </c>
      <c r="Z47" s="118" t="s">
        <v>15121</v>
      </c>
      <c r="AA47" s="118" t="s">
        <v>7065</v>
      </c>
      <c r="AB47" s="118" t="s">
        <v>7065</v>
      </c>
      <c r="AC47" s="118" t="s">
        <v>15149</v>
      </c>
      <c r="AD47" s="118" t="s">
        <v>1757</v>
      </c>
      <c r="AE47" s="118" t="s">
        <v>15150</v>
      </c>
      <c r="AF47" s="118" t="s">
        <v>15151</v>
      </c>
    </row>
    <row r="48" spans="1:32" x14ac:dyDescent="0.25">
      <c r="A48" s="118" t="str">
        <f>_xlfn.XLOOKUP(D48,'Catalog Items'!L:L,'Catalog Items'!F:F)</f>
        <v>25SE27</v>
      </c>
      <c r="B48" s="118" t="s">
        <v>10140</v>
      </c>
      <c r="C48" s="118" t="s">
        <v>1798</v>
      </c>
      <c r="D48" s="118" t="s">
        <v>1019</v>
      </c>
      <c r="E48" s="118" t="s">
        <v>2984</v>
      </c>
      <c r="F48" s="118" t="s">
        <v>15138</v>
      </c>
      <c r="G48" s="118" t="s">
        <v>722</v>
      </c>
      <c r="H48" s="118" t="s">
        <v>2450</v>
      </c>
      <c r="I48" s="118" t="s">
        <v>7075</v>
      </c>
      <c r="J48" s="124"/>
      <c r="K48" s="118" t="str">
        <f>_xlfn.XLOOKUP(D48,'Catalog Items'!L:L,'Catalog Items'!AB:AB)</f>
        <v>00092352990580</v>
      </c>
      <c r="L48" s="118" t="str">
        <f>_xlfn.XLOOKUP(D48,'Catalog Items'!L:L,'Catalog Items'!N:N)</f>
        <v>Sensations Solids</v>
      </c>
      <c r="M48" s="132">
        <f>_xlfn.XLOOKUP($D48,'Catalog Items'!$L:$L,'Catalog Items'!AK:AK)</f>
        <v>51.125</v>
      </c>
      <c r="N48" s="132">
        <f>_xlfn.XLOOKUP($D48,'Catalog Items'!$L:$L,'Catalog Items'!AL:AL)</f>
        <v>16.312999999999999</v>
      </c>
      <c r="O48" s="132">
        <f>_xlfn.XLOOKUP($D48,'Catalog Items'!$L:$L,'Catalog Items'!AM:AM)</f>
        <v>10.063000000000001</v>
      </c>
      <c r="P48" s="132">
        <f>_xlfn.XLOOKUP($D48,'Catalog Items'!$L:$L,'Catalog Items'!AN:AN)</f>
        <v>36.08</v>
      </c>
      <c r="Q48" s="132">
        <f>_xlfn.XLOOKUP($D48,'Catalog Items'!$L:$L,'Catalog Items'!AO:AO)</f>
        <v>4.8570000000000002</v>
      </c>
      <c r="R48" s="132" t="str">
        <f>_xlfn.XLOOKUP($D48,'Catalog Items'!$L:$L,'Catalog Items'!AT:AT)</f>
        <v>4</v>
      </c>
      <c r="S48" s="132" t="str">
        <f>_xlfn.XLOOKUP($D48,'Catalog Items'!$L:$L,'Catalog Items'!AU:AU)</f>
        <v>3</v>
      </c>
      <c r="T48" s="118" t="s">
        <v>15031</v>
      </c>
      <c r="U48" s="118" t="s">
        <v>1773</v>
      </c>
      <c r="V48" s="118" t="s">
        <v>1765</v>
      </c>
      <c r="W48" s="124"/>
      <c r="X48" s="118" t="s">
        <v>6015</v>
      </c>
      <c r="Y48" s="118" t="s">
        <v>1772</v>
      </c>
      <c r="Z48" s="118" t="s">
        <v>15121</v>
      </c>
      <c r="AA48" s="118" t="s">
        <v>7065</v>
      </c>
      <c r="AB48" s="118" t="s">
        <v>7065</v>
      </c>
      <c r="AC48" s="118" t="s">
        <v>15149</v>
      </c>
      <c r="AD48" s="118" t="s">
        <v>1757</v>
      </c>
      <c r="AE48" s="118" t="s">
        <v>15150</v>
      </c>
      <c r="AF48" s="118" t="s">
        <v>15151</v>
      </c>
    </row>
    <row r="49" spans="1:32" x14ac:dyDescent="0.25">
      <c r="A49" s="118" t="str">
        <f>_xlfn.XLOOKUP(D49,'Catalog Items'!L:L,'Catalog Items'!F:F)</f>
        <v>25SE27</v>
      </c>
      <c r="B49" s="118" t="s">
        <v>15018</v>
      </c>
      <c r="C49" s="118" t="s">
        <v>1798</v>
      </c>
      <c r="D49" s="118" t="s">
        <v>1019</v>
      </c>
      <c r="E49" s="118" t="s">
        <v>2984</v>
      </c>
      <c r="F49" s="118" t="s">
        <v>15138</v>
      </c>
      <c r="G49" s="118" t="s">
        <v>15027</v>
      </c>
      <c r="H49" s="118" t="s">
        <v>15028</v>
      </c>
      <c r="I49" s="118" t="s">
        <v>1758</v>
      </c>
      <c r="J49" s="124"/>
      <c r="K49" s="118" t="str">
        <f>_xlfn.XLOOKUP(D49,'Catalog Items'!L:L,'Catalog Items'!AB:AB)</f>
        <v>00092352990580</v>
      </c>
      <c r="L49" s="118" t="str">
        <f>_xlfn.XLOOKUP(D49,'Catalog Items'!L:L,'Catalog Items'!N:N)</f>
        <v>Sensations Solids</v>
      </c>
      <c r="M49" s="132">
        <f>_xlfn.XLOOKUP($D49,'Catalog Items'!$L:$L,'Catalog Items'!AK:AK)</f>
        <v>51.125</v>
      </c>
      <c r="N49" s="132">
        <f>_xlfn.XLOOKUP($D49,'Catalog Items'!$L:$L,'Catalog Items'!AL:AL)</f>
        <v>16.312999999999999</v>
      </c>
      <c r="O49" s="132">
        <f>_xlfn.XLOOKUP($D49,'Catalog Items'!$L:$L,'Catalog Items'!AM:AM)</f>
        <v>10.063000000000001</v>
      </c>
      <c r="P49" s="132">
        <f>_xlfn.XLOOKUP($D49,'Catalog Items'!$L:$L,'Catalog Items'!AN:AN)</f>
        <v>36.08</v>
      </c>
      <c r="Q49" s="132">
        <f>_xlfn.XLOOKUP($D49,'Catalog Items'!$L:$L,'Catalog Items'!AO:AO)</f>
        <v>4.8570000000000002</v>
      </c>
      <c r="R49" s="132" t="str">
        <f>_xlfn.XLOOKUP($D49,'Catalog Items'!$L:$L,'Catalog Items'!AT:AT)</f>
        <v>4</v>
      </c>
      <c r="S49" s="132" t="str">
        <f>_xlfn.XLOOKUP($D49,'Catalog Items'!$L:$L,'Catalog Items'!AU:AU)</f>
        <v>3</v>
      </c>
      <c r="T49" s="118" t="s">
        <v>15031</v>
      </c>
      <c r="U49" s="118" t="s">
        <v>1773</v>
      </c>
      <c r="V49" s="118" t="s">
        <v>1765</v>
      </c>
      <c r="W49" s="124"/>
      <c r="X49" s="118" t="s">
        <v>15029</v>
      </c>
      <c r="Y49" s="118" t="s">
        <v>1772</v>
      </c>
      <c r="Z49" s="118" t="s">
        <v>15022</v>
      </c>
      <c r="AA49" s="118" t="s">
        <v>15023</v>
      </c>
      <c r="AB49" s="118" t="s">
        <v>1760</v>
      </c>
      <c r="AC49" s="118" t="s">
        <v>15024</v>
      </c>
      <c r="AD49" s="118" t="s">
        <v>1767</v>
      </c>
      <c r="AE49" s="118" t="s">
        <v>15025</v>
      </c>
      <c r="AF49" s="118" t="s">
        <v>15026</v>
      </c>
    </row>
    <row r="50" spans="1:32" x14ac:dyDescent="0.25">
      <c r="A50" s="118" t="str">
        <f>_xlfn.XLOOKUP(D50,'Catalog Items'!L:L,'Catalog Items'!F:F)</f>
        <v>25SE27</v>
      </c>
      <c r="B50" s="118" t="s">
        <v>15018</v>
      </c>
      <c r="C50" s="118" t="s">
        <v>1798</v>
      </c>
      <c r="D50" s="118" t="s">
        <v>1019</v>
      </c>
      <c r="E50" s="118" t="s">
        <v>2984</v>
      </c>
      <c r="F50" s="118" t="s">
        <v>15138</v>
      </c>
      <c r="G50" s="118" t="s">
        <v>15019</v>
      </c>
      <c r="H50" s="118" t="s">
        <v>15020</v>
      </c>
      <c r="I50" s="118" t="s">
        <v>1758</v>
      </c>
      <c r="J50" s="124"/>
      <c r="K50" s="118" t="str">
        <f>_xlfn.XLOOKUP(D50,'Catalog Items'!L:L,'Catalog Items'!AB:AB)</f>
        <v>00092352990580</v>
      </c>
      <c r="L50" s="118" t="str">
        <f>_xlfn.XLOOKUP(D50,'Catalog Items'!L:L,'Catalog Items'!N:N)</f>
        <v>Sensations Solids</v>
      </c>
      <c r="M50" s="132">
        <f>_xlfn.XLOOKUP($D50,'Catalog Items'!$L:$L,'Catalog Items'!AK:AK)</f>
        <v>51.125</v>
      </c>
      <c r="N50" s="132">
        <f>_xlfn.XLOOKUP($D50,'Catalog Items'!$L:$L,'Catalog Items'!AL:AL)</f>
        <v>16.312999999999999</v>
      </c>
      <c r="O50" s="132">
        <f>_xlfn.XLOOKUP($D50,'Catalog Items'!$L:$L,'Catalog Items'!AM:AM)</f>
        <v>10.063000000000001</v>
      </c>
      <c r="P50" s="132">
        <f>_xlfn.XLOOKUP($D50,'Catalog Items'!$L:$L,'Catalog Items'!AN:AN)</f>
        <v>36.08</v>
      </c>
      <c r="Q50" s="132">
        <f>_xlfn.XLOOKUP($D50,'Catalog Items'!$L:$L,'Catalog Items'!AO:AO)</f>
        <v>4.8570000000000002</v>
      </c>
      <c r="R50" s="132" t="str">
        <f>_xlfn.XLOOKUP($D50,'Catalog Items'!$L:$L,'Catalog Items'!AT:AT)</f>
        <v>4</v>
      </c>
      <c r="S50" s="132" t="str">
        <f>_xlfn.XLOOKUP($D50,'Catalog Items'!$L:$L,'Catalog Items'!AU:AU)</f>
        <v>3</v>
      </c>
      <c r="T50" s="118" t="s">
        <v>15031</v>
      </c>
      <c r="U50" s="118" t="s">
        <v>1773</v>
      </c>
      <c r="V50" s="118" t="s">
        <v>1765</v>
      </c>
      <c r="W50" s="124"/>
      <c r="X50" s="118" t="s">
        <v>15021</v>
      </c>
      <c r="Y50" s="118" t="s">
        <v>1772</v>
      </c>
      <c r="Z50" s="118" t="s">
        <v>15022</v>
      </c>
      <c r="AA50" s="118" t="s">
        <v>15023</v>
      </c>
      <c r="AB50" s="118" t="s">
        <v>1760</v>
      </c>
      <c r="AC50" s="118" t="s">
        <v>15024</v>
      </c>
      <c r="AD50" s="118" t="s">
        <v>1767</v>
      </c>
      <c r="AE50" s="118" t="s">
        <v>15025</v>
      </c>
      <c r="AF50" s="118" t="s">
        <v>15026</v>
      </c>
    </row>
    <row r="51" spans="1:32" x14ac:dyDescent="0.25">
      <c r="A51" s="118" t="str">
        <f>_xlfn.XLOOKUP(D51,'Catalog Items'!L:L,'Catalog Items'!F:F)</f>
        <v>25SE27</v>
      </c>
      <c r="B51" s="118" t="s">
        <v>10148</v>
      </c>
      <c r="C51" s="118" t="s">
        <v>1798</v>
      </c>
      <c r="D51" s="118" t="s">
        <v>1019</v>
      </c>
      <c r="E51" s="118" t="s">
        <v>2984</v>
      </c>
      <c r="F51" s="118" t="s">
        <v>15138</v>
      </c>
      <c r="G51" s="118" t="s">
        <v>725</v>
      </c>
      <c r="H51" s="118" t="s">
        <v>2454</v>
      </c>
      <c r="I51" s="118" t="s">
        <v>7075</v>
      </c>
      <c r="J51" s="124"/>
      <c r="K51" s="118" t="str">
        <f>_xlfn.XLOOKUP(D51,'Catalog Items'!L:L,'Catalog Items'!AB:AB)</f>
        <v>00092352990580</v>
      </c>
      <c r="L51" s="118" t="str">
        <f>_xlfn.XLOOKUP(D51,'Catalog Items'!L:L,'Catalog Items'!N:N)</f>
        <v>Sensations Solids</v>
      </c>
      <c r="M51" s="132">
        <f>_xlfn.XLOOKUP($D51,'Catalog Items'!$L:$L,'Catalog Items'!AK:AK)</f>
        <v>51.125</v>
      </c>
      <c r="N51" s="132">
        <f>_xlfn.XLOOKUP($D51,'Catalog Items'!$L:$L,'Catalog Items'!AL:AL)</f>
        <v>16.312999999999999</v>
      </c>
      <c r="O51" s="132">
        <f>_xlfn.XLOOKUP($D51,'Catalog Items'!$L:$L,'Catalog Items'!AM:AM)</f>
        <v>10.063000000000001</v>
      </c>
      <c r="P51" s="132">
        <f>_xlfn.XLOOKUP($D51,'Catalog Items'!$L:$L,'Catalog Items'!AN:AN)</f>
        <v>36.08</v>
      </c>
      <c r="Q51" s="132">
        <f>_xlfn.XLOOKUP($D51,'Catalog Items'!$L:$L,'Catalog Items'!AO:AO)</f>
        <v>4.8570000000000002</v>
      </c>
      <c r="R51" s="132" t="str">
        <f>_xlfn.XLOOKUP($D51,'Catalog Items'!$L:$L,'Catalog Items'!AT:AT)</f>
        <v>4</v>
      </c>
      <c r="S51" s="132" t="str">
        <f>_xlfn.XLOOKUP($D51,'Catalog Items'!$L:$L,'Catalog Items'!AU:AU)</f>
        <v>3</v>
      </c>
      <c r="T51" s="118" t="s">
        <v>15031</v>
      </c>
      <c r="U51" s="118" t="s">
        <v>1773</v>
      </c>
      <c r="V51" s="118" t="s">
        <v>1765</v>
      </c>
      <c r="W51" s="124"/>
      <c r="X51" s="118" t="s">
        <v>6019</v>
      </c>
      <c r="Y51" s="118" t="s">
        <v>1759</v>
      </c>
      <c r="Z51" s="118" t="s">
        <v>15152</v>
      </c>
      <c r="AA51" s="118" t="s">
        <v>14983</v>
      </c>
      <c r="AB51" s="118" t="s">
        <v>14984</v>
      </c>
      <c r="AC51" s="118" t="s">
        <v>15153</v>
      </c>
      <c r="AD51" s="118" t="s">
        <v>1758</v>
      </c>
      <c r="AE51" s="118" t="s">
        <v>15154</v>
      </c>
      <c r="AF51" s="118" t="s">
        <v>15155</v>
      </c>
    </row>
    <row r="52" spans="1:32" x14ac:dyDescent="0.25">
      <c r="A52" s="118" t="str">
        <f>_xlfn.XLOOKUP(D52,'Catalog Items'!L:L,'Catalog Items'!F:F)</f>
        <v>25SE27</v>
      </c>
      <c r="B52" s="118" t="s">
        <v>10148</v>
      </c>
      <c r="C52" s="118" t="s">
        <v>1798</v>
      </c>
      <c r="D52" s="118" t="s">
        <v>1019</v>
      </c>
      <c r="E52" s="118" t="s">
        <v>2984</v>
      </c>
      <c r="F52" s="118" t="s">
        <v>15138</v>
      </c>
      <c r="G52" s="118" t="s">
        <v>353</v>
      </c>
      <c r="H52" s="118" t="s">
        <v>2455</v>
      </c>
      <c r="I52" s="118" t="s">
        <v>7075</v>
      </c>
      <c r="J52" s="124"/>
      <c r="K52" s="118" t="str">
        <f>_xlfn.XLOOKUP(D52,'Catalog Items'!L:L,'Catalog Items'!AB:AB)</f>
        <v>00092352990580</v>
      </c>
      <c r="L52" s="118" t="str">
        <f>_xlfn.XLOOKUP(D52,'Catalog Items'!L:L,'Catalog Items'!N:N)</f>
        <v>Sensations Solids</v>
      </c>
      <c r="M52" s="132">
        <f>_xlfn.XLOOKUP($D52,'Catalog Items'!$L:$L,'Catalog Items'!AK:AK)</f>
        <v>51.125</v>
      </c>
      <c r="N52" s="132">
        <f>_xlfn.XLOOKUP($D52,'Catalog Items'!$L:$L,'Catalog Items'!AL:AL)</f>
        <v>16.312999999999999</v>
      </c>
      <c r="O52" s="132">
        <f>_xlfn.XLOOKUP($D52,'Catalog Items'!$L:$L,'Catalog Items'!AM:AM)</f>
        <v>10.063000000000001</v>
      </c>
      <c r="P52" s="132">
        <f>_xlfn.XLOOKUP($D52,'Catalog Items'!$L:$L,'Catalog Items'!AN:AN)</f>
        <v>36.08</v>
      </c>
      <c r="Q52" s="132">
        <f>_xlfn.XLOOKUP($D52,'Catalog Items'!$L:$L,'Catalog Items'!AO:AO)</f>
        <v>4.8570000000000002</v>
      </c>
      <c r="R52" s="132" t="str">
        <f>_xlfn.XLOOKUP($D52,'Catalog Items'!$L:$L,'Catalog Items'!AT:AT)</f>
        <v>4</v>
      </c>
      <c r="S52" s="132" t="str">
        <f>_xlfn.XLOOKUP($D52,'Catalog Items'!$L:$L,'Catalog Items'!AU:AU)</f>
        <v>3</v>
      </c>
      <c r="T52" s="118" t="s">
        <v>15031</v>
      </c>
      <c r="U52" s="118" t="s">
        <v>1773</v>
      </c>
      <c r="V52" s="118" t="s">
        <v>1765</v>
      </c>
      <c r="W52" s="124"/>
      <c r="X52" s="118" t="s">
        <v>6020</v>
      </c>
      <c r="Y52" s="118" t="s">
        <v>1759</v>
      </c>
      <c r="Z52" s="118" t="s">
        <v>15152</v>
      </c>
      <c r="AA52" s="118" t="s">
        <v>14983</v>
      </c>
      <c r="AB52" s="118" t="s">
        <v>14984</v>
      </c>
      <c r="AC52" s="118" t="s">
        <v>15153</v>
      </c>
      <c r="AD52" s="118" t="s">
        <v>1758</v>
      </c>
      <c r="AE52" s="118" t="s">
        <v>15154</v>
      </c>
      <c r="AF52" s="118" t="s">
        <v>15155</v>
      </c>
    </row>
    <row r="53" spans="1:32" x14ac:dyDescent="0.25">
      <c r="J53" s="124"/>
      <c r="M53" s="132"/>
      <c r="N53" s="132"/>
      <c r="O53" s="132"/>
      <c r="P53" s="132"/>
      <c r="Q53" s="132"/>
      <c r="R53" s="132"/>
      <c r="S53" s="132"/>
      <c r="W53" s="124"/>
    </row>
    <row r="54" spans="1:32" x14ac:dyDescent="0.25">
      <c r="A54" s="118" t="str">
        <f>_xlfn.XLOOKUP(D54,'Catalog Items'!L:L,'Catalog Items'!F:F)</f>
        <v>25SE49</v>
      </c>
      <c r="B54" s="118" t="s">
        <v>10766</v>
      </c>
      <c r="C54" s="118" t="s">
        <v>1798</v>
      </c>
      <c r="D54" s="118" t="s">
        <v>1399</v>
      </c>
      <c r="E54" s="118" t="s">
        <v>2985</v>
      </c>
      <c r="F54" s="118" t="s">
        <v>9559</v>
      </c>
      <c r="G54" s="118" t="s">
        <v>1233</v>
      </c>
      <c r="H54" s="118" t="s">
        <v>15381</v>
      </c>
      <c r="I54" s="118" t="s">
        <v>1760</v>
      </c>
      <c r="J54" s="124"/>
      <c r="K54" s="118" t="str">
        <f>_xlfn.XLOOKUP(D54,'Catalog Items'!L:L,'Catalog Items'!AB:AB)</f>
        <v>00092352990597</v>
      </c>
      <c r="L54" s="118" t="str">
        <f>_xlfn.XLOOKUP(D54,'Catalog Items'!L:L,'Catalog Items'!N:N)</f>
        <v>Clear</v>
      </c>
      <c r="M54" s="132">
        <f>_xlfn.XLOOKUP($D54,'Catalog Items'!$L:$L,'Catalog Items'!AK:AK)</f>
        <v>51.125</v>
      </c>
      <c r="N54" s="132">
        <f>_xlfn.XLOOKUP($D54,'Catalog Items'!$L:$L,'Catalog Items'!AL:AL)</f>
        <v>16.312999999999999</v>
      </c>
      <c r="O54" s="132">
        <f>_xlfn.XLOOKUP($D54,'Catalog Items'!$L:$L,'Catalog Items'!AM:AM)</f>
        <v>10.063000000000001</v>
      </c>
      <c r="P54" s="132">
        <f>_xlfn.XLOOKUP($D54,'Catalog Items'!$L:$L,'Catalog Items'!AN:AN)</f>
        <v>39.44</v>
      </c>
      <c r="Q54" s="132">
        <f>_xlfn.XLOOKUP($D54,'Catalog Items'!$L:$L,'Catalog Items'!AO:AO)</f>
        <v>4.8570000000000002</v>
      </c>
      <c r="R54" s="132" t="str">
        <f>_xlfn.XLOOKUP($D54,'Catalog Items'!$L:$L,'Catalog Items'!AT:AT)</f>
        <v>4</v>
      </c>
      <c r="S54" s="132" t="str">
        <f>_xlfn.XLOOKUP($D54,'Catalog Items'!$L:$L,'Catalog Items'!AU:AU)</f>
        <v>3</v>
      </c>
      <c r="T54" s="118" t="s">
        <v>15031</v>
      </c>
      <c r="U54" s="118" t="s">
        <v>1773</v>
      </c>
      <c r="V54" s="118" t="s">
        <v>1765</v>
      </c>
      <c r="W54" s="124"/>
      <c r="X54" s="118" t="s">
        <v>6701</v>
      </c>
      <c r="Y54" s="118" t="s">
        <v>1766</v>
      </c>
      <c r="Z54" s="118" t="s">
        <v>1774</v>
      </c>
      <c r="AA54" s="118" t="s">
        <v>15156</v>
      </c>
      <c r="AB54" s="118" t="s">
        <v>15157</v>
      </c>
      <c r="AC54" s="118" t="s">
        <v>15158</v>
      </c>
      <c r="AD54" s="118" t="s">
        <v>1757</v>
      </c>
      <c r="AE54" s="118" t="s">
        <v>15159</v>
      </c>
      <c r="AF54" s="118" t="s">
        <v>15160</v>
      </c>
    </row>
    <row r="55" spans="1:32" x14ac:dyDescent="0.25">
      <c r="A55" s="118" t="str">
        <f>_xlfn.XLOOKUP(D55,'Catalog Items'!L:L,'Catalog Items'!F:F)</f>
        <v>25SE49</v>
      </c>
      <c r="B55" s="118" t="s">
        <v>10560</v>
      </c>
      <c r="C55" s="118" t="s">
        <v>1798</v>
      </c>
      <c r="D55" s="118" t="s">
        <v>1399</v>
      </c>
      <c r="E55" s="118" t="s">
        <v>2985</v>
      </c>
      <c r="F55" s="118" t="s">
        <v>9559</v>
      </c>
      <c r="G55" s="118" t="s">
        <v>711</v>
      </c>
      <c r="H55" s="118" t="s">
        <v>2827</v>
      </c>
      <c r="I55" s="118" t="s">
        <v>1760</v>
      </c>
      <c r="J55" s="124"/>
      <c r="K55" s="118" t="str">
        <f>_xlfn.XLOOKUP(D55,'Catalog Items'!L:L,'Catalog Items'!AB:AB)</f>
        <v>00092352990597</v>
      </c>
      <c r="L55" s="118" t="str">
        <f>_xlfn.XLOOKUP(D55,'Catalog Items'!L:L,'Catalog Items'!N:N)</f>
        <v>Clear</v>
      </c>
      <c r="M55" s="132">
        <f>_xlfn.XLOOKUP($D55,'Catalog Items'!$L:$L,'Catalog Items'!AK:AK)</f>
        <v>51.125</v>
      </c>
      <c r="N55" s="132">
        <f>_xlfn.XLOOKUP($D55,'Catalog Items'!$L:$L,'Catalog Items'!AL:AL)</f>
        <v>16.312999999999999</v>
      </c>
      <c r="O55" s="132">
        <f>_xlfn.XLOOKUP($D55,'Catalog Items'!$L:$L,'Catalog Items'!AM:AM)</f>
        <v>10.063000000000001</v>
      </c>
      <c r="P55" s="132">
        <f>_xlfn.XLOOKUP($D55,'Catalog Items'!$L:$L,'Catalog Items'!AN:AN)</f>
        <v>39.44</v>
      </c>
      <c r="Q55" s="132">
        <f>_xlfn.XLOOKUP($D55,'Catalog Items'!$L:$L,'Catalog Items'!AO:AO)</f>
        <v>4.8570000000000002</v>
      </c>
      <c r="R55" s="132" t="str">
        <f>_xlfn.XLOOKUP($D55,'Catalog Items'!$L:$L,'Catalog Items'!AT:AT)</f>
        <v>4</v>
      </c>
      <c r="S55" s="132" t="str">
        <f>_xlfn.XLOOKUP($D55,'Catalog Items'!$L:$L,'Catalog Items'!AU:AU)</f>
        <v>3</v>
      </c>
      <c r="T55" s="118" t="s">
        <v>15031</v>
      </c>
      <c r="U55" s="118" t="s">
        <v>1773</v>
      </c>
      <c r="V55" s="118" t="s">
        <v>1765</v>
      </c>
      <c r="W55" s="124"/>
      <c r="X55" s="118" t="s">
        <v>6409</v>
      </c>
      <c r="Y55" s="118" t="s">
        <v>1763</v>
      </c>
      <c r="Z55" s="118" t="s">
        <v>15005</v>
      </c>
      <c r="AA55" s="118" t="s">
        <v>15005</v>
      </c>
      <c r="AB55" s="118" t="s">
        <v>15056</v>
      </c>
      <c r="AC55" s="118" t="s">
        <v>15057</v>
      </c>
      <c r="AD55" s="118" t="s">
        <v>1757</v>
      </c>
      <c r="AE55" s="118" t="s">
        <v>15058</v>
      </c>
      <c r="AF55" s="118" t="s">
        <v>15059</v>
      </c>
    </row>
    <row r="56" spans="1:32" x14ac:dyDescent="0.25">
      <c r="A56" s="118" t="str">
        <f>_xlfn.XLOOKUP(D56,'Catalog Items'!L:L,'Catalog Items'!F:F)</f>
        <v>25SE49</v>
      </c>
      <c r="B56" s="118" t="s">
        <v>10566</v>
      </c>
      <c r="C56" s="118" t="s">
        <v>1798</v>
      </c>
      <c r="D56" s="118" t="s">
        <v>1399</v>
      </c>
      <c r="E56" s="118" t="s">
        <v>2985</v>
      </c>
      <c r="F56" s="118" t="s">
        <v>9559</v>
      </c>
      <c r="G56" s="118" t="s">
        <v>338</v>
      </c>
      <c r="H56" s="118" t="s">
        <v>2830</v>
      </c>
      <c r="I56" s="118" t="s">
        <v>1763</v>
      </c>
      <c r="J56" s="124"/>
      <c r="K56" s="118" t="str">
        <f>_xlfn.XLOOKUP(D56,'Catalog Items'!L:L,'Catalog Items'!AB:AB)</f>
        <v>00092352990597</v>
      </c>
      <c r="L56" s="118" t="str">
        <f>_xlfn.XLOOKUP(D56,'Catalog Items'!L:L,'Catalog Items'!N:N)</f>
        <v>Clear</v>
      </c>
      <c r="M56" s="132">
        <f>_xlfn.XLOOKUP($D56,'Catalog Items'!$L:$L,'Catalog Items'!AK:AK)</f>
        <v>51.125</v>
      </c>
      <c r="N56" s="132">
        <f>_xlfn.XLOOKUP($D56,'Catalog Items'!$L:$L,'Catalog Items'!AL:AL)</f>
        <v>16.312999999999999</v>
      </c>
      <c r="O56" s="132">
        <f>_xlfn.XLOOKUP($D56,'Catalog Items'!$L:$L,'Catalog Items'!AM:AM)</f>
        <v>10.063000000000001</v>
      </c>
      <c r="P56" s="132">
        <f>_xlfn.XLOOKUP($D56,'Catalog Items'!$L:$L,'Catalog Items'!AN:AN)</f>
        <v>39.44</v>
      </c>
      <c r="Q56" s="132">
        <f>_xlfn.XLOOKUP($D56,'Catalog Items'!$L:$L,'Catalog Items'!AO:AO)</f>
        <v>4.8570000000000002</v>
      </c>
      <c r="R56" s="132" t="str">
        <f>_xlfn.XLOOKUP($D56,'Catalog Items'!$L:$L,'Catalog Items'!AT:AT)</f>
        <v>4</v>
      </c>
      <c r="S56" s="132" t="str">
        <f>_xlfn.XLOOKUP($D56,'Catalog Items'!$L:$L,'Catalog Items'!AU:AU)</f>
        <v>3</v>
      </c>
      <c r="T56" s="118" t="s">
        <v>15031</v>
      </c>
      <c r="U56" s="118" t="s">
        <v>1773</v>
      </c>
      <c r="V56" s="118" t="s">
        <v>1765</v>
      </c>
      <c r="W56" s="124"/>
      <c r="X56" s="118" t="s">
        <v>6412</v>
      </c>
      <c r="Y56" s="118" t="s">
        <v>1760</v>
      </c>
      <c r="Z56" s="118" t="s">
        <v>15042</v>
      </c>
      <c r="AA56" s="118" t="s">
        <v>15042</v>
      </c>
      <c r="AB56" s="118" t="s">
        <v>15043</v>
      </c>
      <c r="AC56" s="118" t="s">
        <v>15039</v>
      </c>
      <c r="AD56" s="118" t="s">
        <v>1757</v>
      </c>
      <c r="AE56" s="118" t="s">
        <v>15040</v>
      </c>
      <c r="AF56" s="118" t="s">
        <v>15044</v>
      </c>
    </row>
    <row r="57" spans="1:32" x14ac:dyDescent="0.25">
      <c r="A57" s="118" t="str">
        <f>_xlfn.XLOOKUP(D57,'Catalog Items'!L:L,'Catalog Items'!F:F)</f>
        <v>25SE49</v>
      </c>
      <c r="B57" s="118" t="s">
        <v>10573</v>
      </c>
      <c r="C57" s="118" t="s">
        <v>1798</v>
      </c>
      <c r="D57" s="118" t="s">
        <v>1399</v>
      </c>
      <c r="E57" s="118" t="s">
        <v>2985</v>
      </c>
      <c r="F57" s="118" t="s">
        <v>9559</v>
      </c>
      <c r="G57" s="118" t="s">
        <v>344</v>
      </c>
      <c r="H57" s="118" t="s">
        <v>2834</v>
      </c>
      <c r="I57" s="118" t="s">
        <v>1773</v>
      </c>
      <c r="J57" s="124"/>
      <c r="K57" s="118" t="str">
        <f>_xlfn.XLOOKUP(D57,'Catalog Items'!L:L,'Catalog Items'!AB:AB)</f>
        <v>00092352990597</v>
      </c>
      <c r="L57" s="118" t="str">
        <f>_xlfn.XLOOKUP(D57,'Catalog Items'!L:L,'Catalog Items'!N:N)</f>
        <v>Clear</v>
      </c>
      <c r="M57" s="132">
        <f>_xlfn.XLOOKUP($D57,'Catalog Items'!$L:$L,'Catalog Items'!AK:AK)</f>
        <v>51.125</v>
      </c>
      <c r="N57" s="132">
        <f>_xlfn.XLOOKUP($D57,'Catalog Items'!$L:$L,'Catalog Items'!AL:AL)</f>
        <v>16.312999999999999</v>
      </c>
      <c r="O57" s="132">
        <f>_xlfn.XLOOKUP($D57,'Catalog Items'!$L:$L,'Catalog Items'!AM:AM)</f>
        <v>10.063000000000001</v>
      </c>
      <c r="P57" s="132">
        <f>_xlfn.XLOOKUP($D57,'Catalog Items'!$L:$L,'Catalog Items'!AN:AN)</f>
        <v>39.44</v>
      </c>
      <c r="Q57" s="132">
        <f>_xlfn.XLOOKUP($D57,'Catalog Items'!$L:$L,'Catalog Items'!AO:AO)</f>
        <v>4.8570000000000002</v>
      </c>
      <c r="R57" s="132" t="str">
        <f>_xlfn.XLOOKUP($D57,'Catalog Items'!$L:$L,'Catalog Items'!AT:AT)</f>
        <v>4</v>
      </c>
      <c r="S57" s="132" t="str">
        <f>_xlfn.XLOOKUP($D57,'Catalog Items'!$L:$L,'Catalog Items'!AU:AU)</f>
        <v>3</v>
      </c>
      <c r="T57" s="118" t="s">
        <v>15031</v>
      </c>
      <c r="U57" s="118" t="s">
        <v>1773</v>
      </c>
      <c r="V57" s="118" t="s">
        <v>1765</v>
      </c>
      <c r="W57" s="124"/>
      <c r="X57" s="118" t="s">
        <v>6416</v>
      </c>
      <c r="Y57" s="118" t="s">
        <v>1760</v>
      </c>
      <c r="Z57" s="118" t="s">
        <v>15052</v>
      </c>
      <c r="AA57" s="118" t="s">
        <v>15052</v>
      </c>
      <c r="AB57" s="118" t="s">
        <v>15053</v>
      </c>
      <c r="AC57" s="118" t="s">
        <v>14993</v>
      </c>
      <c r="AD57" s="118" t="s">
        <v>1757</v>
      </c>
      <c r="AE57" s="118" t="s">
        <v>15054</v>
      </c>
      <c r="AF57" s="118" t="s">
        <v>15055</v>
      </c>
    </row>
    <row r="58" spans="1:32" x14ac:dyDescent="0.25">
      <c r="A58" s="118" t="str">
        <f>_xlfn.XLOOKUP(D58,'Catalog Items'!L:L,'Catalog Items'!F:F)</f>
        <v>25SE49</v>
      </c>
      <c r="B58" s="118" t="s">
        <v>10577</v>
      </c>
      <c r="C58" s="118" t="s">
        <v>1798</v>
      </c>
      <c r="D58" s="118" t="s">
        <v>1399</v>
      </c>
      <c r="E58" s="118" t="s">
        <v>2985</v>
      </c>
      <c r="F58" s="118" t="s">
        <v>9559</v>
      </c>
      <c r="G58" s="118" t="s">
        <v>804</v>
      </c>
      <c r="H58" s="118" t="s">
        <v>2836</v>
      </c>
      <c r="I58" s="118" t="s">
        <v>1758</v>
      </c>
      <c r="J58" s="124"/>
      <c r="K58" s="118" t="str">
        <f>_xlfn.XLOOKUP(D58,'Catalog Items'!L:L,'Catalog Items'!AB:AB)</f>
        <v>00092352990597</v>
      </c>
      <c r="L58" s="118" t="str">
        <f>_xlfn.XLOOKUP(D58,'Catalog Items'!L:L,'Catalog Items'!N:N)</f>
        <v>Clear</v>
      </c>
      <c r="M58" s="132">
        <f>_xlfn.XLOOKUP($D58,'Catalog Items'!$L:$L,'Catalog Items'!AK:AK)</f>
        <v>51.125</v>
      </c>
      <c r="N58" s="132">
        <f>_xlfn.XLOOKUP($D58,'Catalog Items'!$L:$L,'Catalog Items'!AL:AL)</f>
        <v>16.312999999999999</v>
      </c>
      <c r="O58" s="132">
        <f>_xlfn.XLOOKUP($D58,'Catalog Items'!$L:$L,'Catalog Items'!AM:AM)</f>
        <v>10.063000000000001</v>
      </c>
      <c r="P58" s="132">
        <f>_xlfn.XLOOKUP($D58,'Catalog Items'!$L:$L,'Catalog Items'!AN:AN)</f>
        <v>39.44</v>
      </c>
      <c r="Q58" s="132">
        <f>_xlfn.XLOOKUP($D58,'Catalog Items'!$L:$L,'Catalog Items'!AO:AO)</f>
        <v>4.8570000000000002</v>
      </c>
      <c r="R58" s="132" t="str">
        <f>_xlfn.XLOOKUP($D58,'Catalog Items'!$L:$L,'Catalog Items'!AT:AT)</f>
        <v>4</v>
      </c>
      <c r="S58" s="132" t="str">
        <f>_xlfn.XLOOKUP($D58,'Catalog Items'!$L:$L,'Catalog Items'!AU:AU)</f>
        <v>3</v>
      </c>
      <c r="T58" s="118" t="s">
        <v>15031</v>
      </c>
      <c r="U58" s="118" t="s">
        <v>1773</v>
      </c>
      <c r="V58" s="118" t="s">
        <v>1765</v>
      </c>
      <c r="W58" s="124"/>
      <c r="X58" s="118" t="s">
        <v>6418</v>
      </c>
      <c r="Y58" s="118" t="s">
        <v>1758</v>
      </c>
      <c r="Z58" s="118" t="s">
        <v>15037</v>
      </c>
      <c r="AA58" s="118" t="s">
        <v>15037</v>
      </c>
      <c r="AB58" s="118" t="s">
        <v>15007</v>
      </c>
      <c r="AC58" s="118" t="s">
        <v>15049</v>
      </c>
      <c r="AD58" s="118" t="s">
        <v>1757</v>
      </c>
      <c r="AE58" s="118" t="s">
        <v>15050</v>
      </c>
      <c r="AF58" s="118" t="s">
        <v>15051</v>
      </c>
    </row>
    <row r="59" spans="1:32" x14ac:dyDescent="0.25">
      <c r="A59" s="118" t="str">
        <f>_xlfn.XLOOKUP(D59,'Catalog Items'!L:L,'Catalog Items'!F:F)</f>
        <v>25SE49</v>
      </c>
      <c r="B59" s="118" t="s">
        <v>10125</v>
      </c>
      <c r="C59" s="118" t="s">
        <v>1798</v>
      </c>
      <c r="D59" s="118" t="s">
        <v>1399</v>
      </c>
      <c r="E59" s="118" t="s">
        <v>2985</v>
      </c>
      <c r="F59" s="118" t="s">
        <v>9559</v>
      </c>
      <c r="G59" s="118" t="s">
        <v>712</v>
      </c>
      <c r="H59" s="118" t="s">
        <v>2440</v>
      </c>
      <c r="I59" s="118" t="s">
        <v>1760</v>
      </c>
      <c r="J59" s="124"/>
      <c r="K59" s="118" t="str">
        <f>_xlfn.XLOOKUP(D59,'Catalog Items'!L:L,'Catalog Items'!AB:AB)</f>
        <v>00092352990597</v>
      </c>
      <c r="L59" s="118" t="str">
        <f>_xlfn.XLOOKUP(D59,'Catalog Items'!L:L,'Catalog Items'!N:N)</f>
        <v>Clear</v>
      </c>
      <c r="M59" s="132">
        <f>_xlfn.XLOOKUP($D59,'Catalog Items'!$L:$L,'Catalog Items'!AK:AK)</f>
        <v>51.125</v>
      </c>
      <c r="N59" s="132">
        <f>_xlfn.XLOOKUP($D59,'Catalog Items'!$L:$L,'Catalog Items'!AL:AL)</f>
        <v>16.312999999999999</v>
      </c>
      <c r="O59" s="132">
        <f>_xlfn.XLOOKUP($D59,'Catalog Items'!$L:$L,'Catalog Items'!AM:AM)</f>
        <v>10.063000000000001</v>
      </c>
      <c r="P59" s="132">
        <f>_xlfn.XLOOKUP($D59,'Catalog Items'!$L:$L,'Catalog Items'!AN:AN)</f>
        <v>39.44</v>
      </c>
      <c r="Q59" s="132">
        <f>_xlfn.XLOOKUP($D59,'Catalog Items'!$L:$L,'Catalog Items'!AO:AO)</f>
        <v>4.8570000000000002</v>
      </c>
      <c r="R59" s="132" t="str">
        <f>_xlfn.XLOOKUP($D59,'Catalog Items'!$L:$L,'Catalog Items'!AT:AT)</f>
        <v>4</v>
      </c>
      <c r="S59" s="132" t="str">
        <f>_xlfn.XLOOKUP($D59,'Catalog Items'!$L:$L,'Catalog Items'!AU:AU)</f>
        <v>3</v>
      </c>
      <c r="T59" s="118" t="s">
        <v>15031</v>
      </c>
      <c r="U59" s="118" t="s">
        <v>1773</v>
      </c>
      <c r="V59" s="118" t="s">
        <v>1765</v>
      </c>
      <c r="W59" s="124"/>
      <c r="X59" s="118" t="s">
        <v>6005</v>
      </c>
      <c r="Y59" s="118" t="s">
        <v>1764</v>
      </c>
      <c r="Z59" s="118" t="s">
        <v>15032</v>
      </c>
      <c r="AA59" s="118" t="s">
        <v>15032</v>
      </c>
      <c r="AB59" s="118" t="s">
        <v>15033</v>
      </c>
      <c r="AC59" s="118" t="s">
        <v>15034</v>
      </c>
      <c r="AD59" s="118" t="s">
        <v>1757</v>
      </c>
      <c r="AE59" s="118" t="s">
        <v>15035</v>
      </c>
      <c r="AF59" s="118" t="s">
        <v>15036</v>
      </c>
    </row>
    <row r="60" spans="1:32" x14ac:dyDescent="0.25">
      <c r="A60" s="118" t="str">
        <f>_xlfn.XLOOKUP(D60,'Catalog Items'!L:L,'Catalog Items'!F:F)</f>
        <v>25SE49</v>
      </c>
      <c r="B60" s="118" t="s">
        <v>10134</v>
      </c>
      <c r="C60" s="118" t="s">
        <v>1798</v>
      </c>
      <c r="D60" s="118" t="s">
        <v>1399</v>
      </c>
      <c r="E60" s="118" t="s">
        <v>2985</v>
      </c>
      <c r="F60" s="118" t="s">
        <v>9559</v>
      </c>
      <c r="G60" s="118" t="s">
        <v>813</v>
      </c>
      <c r="H60" s="118" t="s">
        <v>2447</v>
      </c>
      <c r="I60" s="118" t="s">
        <v>1760</v>
      </c>
      <c r="J60" s="124"/>
      <c r="K60" s="118" t="str">
        <f>_xlfn.XLOOKUP(D60,'Catalog Items'!L:L,'Catalog Items'!AB:AB)</f>
        <v>00092352990597</v>
      </c>
      <c r="L60" s="118" t="str">
        <f>_xlfn.XLOOKUP(D60,'Catalog Items'!L:L,'Catalog Items'!N:N)</f>
        <v>Clear</v>
      </c>
      <c r="M60" s="132">
        <f>_xlfn.XLOOKUP($D60,'Catalog Items'!$L:$L,'Catalog Items'!AK:AK)</f>
        <v>51.125</v>
      </c>
      <c r="N60" s="132">
        <f>_xlfn.XLOOKUP($D60,'Catalog Items'!$L:$L,'Catalog Items'!AL:AL)</f>
        <v>16.312999999999999</v>
      </c>
      <c r="O60" s="132">
        <f>_xlfn.XLOOKUP($D60,'Catalog Items'!$L:$L,'Catalog Items'!AM:AM)</f>
        <v>10.063000000000001</v>
      </c>
      <c r="P60" s="132">
        <f>_xlfn.XLOOKUP($D60,'Catalog Items'!$L:$L,'Catalog Items'!AN:AN)</f>
        <v>39.44</v>
      </c>
      <c r="Q60" s="132">
        <f>_xlfn.XLOOKUP($D60,'Catalog Items'!$L:$L,'Catalog Items'!AO:AO)</f>
        <v>4.8570000000000002</v>
      </c>
      <c r="R60" s="132" t="str">
        <f>_xlfn.XLOOKUP($D60,'Catalog Items'!$L:$L,'Catalog Items'!AT:AT)</f>
        <v>4</v>
      </c>
      <c r="S60" s="132" t="str">
        <f>_xlfn.XLOOKUP($D60,'Catalog Items'!$L:$L,'Catalog Items'!AU:AU)</f>
        <v>3</v>
      </c>
      <c r="T60" s="118" t="s">
        <v>15031</v>
      </c>
      <c r="U60" s="118" t="s">
        <v>1773</v>
      </c>
      <c r="V60" s="118" t="s">
        <v>1765</v>
      </c>
      <c r="W60" s="124"/>
      <c r="X60" s="118" t="s">
        <v>6012</v>
      </c>
      <c r="Y60" s="118" t="s">
        <v>7063</v>
      </c>
      <c r="Z60" s="118" t="s">
        <v>15161</v>
      </c>
      <c r="AA60" s="118" t="s">
        <v>15161</v>
      </c>
      <c r="AB60" s="118" t="s">
        <v>15162</v>
      </c>
      <c r="AC60" s="118" t="s">
        <v>15163</v>
      </c>
      <c r="AD60" s="118" t="s">
        <v>1757</v>
      </c>
      <c r="AE60" s="118" t="s">
        <v>15164</v>
      </c>
      <c r="AF60" s="118" t="s">
        <v>15165</v>
      </c>
    </row>
    <row r="61" spans="1:32" x14ac:dyDescent="0.25">
      <c r="A61" s="118" t="str">
        <f>_xlfn.XLOOKUP(D61,'Catalog Items'!L:L,'Catalog Items'!F:F)</f>
        <v>25SE49</v>
      </c>
      <c r="B61" s="118" t="s">
        <v>10140</v>
      </c>
      <c r="C61" s="118" t="s">
        <v>1798</v>
      </c>
      <c r="D61" s="118" t="s">
        <v>1399</v>
      </c>
      <c r="E61" s="118" t="s">
        <v>2985</v>
      </c>
      <c r="F61" s="118" t="s">
        <v>9559</v>
      </c>
      <c r="G61" s="118" t="s">
        <v>722</v>
      </c>
      <c r="H61" s="118" t="s">
        <v>2450</v>
      </c>
      <c r="I61" s="118" t="s">
        <v>1758</v>
      </c>
      <c r="J61" s="124"/>
      <c r="K61" s="118" t="str">
        <f>_xlfn.XLOOKUP(D61,'Catalog Items'!L:L,'Catalog Items'!AB:AB)</f>
        <v>00092352990597</v>
      </c>
      <c r="L61" s="118" t="str">
        <f>_xlfn.XLOOKUP(D61,'Catalog Items'!L:L,'Catalog Items'!N:N)</f>
        <v>Clear</v>
      </c>
      <c r="M61" s="132">
        <f>_xlfn.XLOOKUP($D61,'Catalog Items'!$L:$L,'Catalog Items'!AK:AK)</f>
        <v>51.125</v>
      </c>
      <c r="N61" s="132">
        <f>_xlfn.XLOOKUP($D61,'Catalog Items'!$L:$L,'Catalog Items'!AL:AL)</f>
        <v>16.312999999999999</v>
      </c>
      <c r="O61" s="132">
        <f>_xlfn.XLOOKUP($D61,'Catalog Items'!$L:$L,'Catalog Items'!AM:AM)</f>
        <v>10.063000000000001</v>
      </c>
      <c r="P61" s="132">
        <f>_xlfn.XLOOKUP($D61,'Catalog Items'!$L:$L,'Catalog Items'!AN:AN)</f>
        <v>39.44</v>
      </c>
      <c r="Q61" s="132">
        <f>_xlfn.XLOOKUP($D61,'Catalog Items'!$L:$L,'Catalog Items'!AO:AO)</f>
        <v>4.8570000000000002</v>
      </c>
      <c r="R61" s="132" t="str">
        <f>_xlfn.XLOOKUP($D61,'Catalog Items'!$L:$L,'Catalog Items'!AT:AT)</f>
        <v>4</v>
      </c>
      <c r="S61" s="132" t="str">
        <f>_xlfn.XLOOKUP($D61,'Catalog Items'!$L:$L,'Catalog Items'!AU:AU)</f>
        <v>3</v>
      </c>
      <c r="T61" s="118" t="s">
        <v>15031</v>
      </c>
      <c r="U61" s="118" t="s">
        <v>1773</v>
      </c>
      <c r="V61" s="118" t="s">
        <v>1765</v>
      </c>
      <c r="W61" s="124"/>
      <c r="X61" s="118" t="s">
        <v>6015</v>
      </c>
      <c r="Y61" s="118" t="s">
        <v>1772</v>
      </c>
      <c r="Z61" s="118" t="s">
        <v>15121</v>
      </c>
      <c r="AA61" s="118" t="s">
        <v>7065</v>
      </c>
      <c r="AB61" s="118" t="s">
        <v>7065</v>
      </c>
      <c r="AC61" s="118" t="s">
        <v>15149</v>
      </c>
      <c r="AD61" s="118" t="s">
        <v>1757</v>
      </c>
      <c r="AE61" s="118" t="s">
        <v>15150</v>
      </c>
      <c r="AF61" s="118" t="s">
        <v>15151</v>
      </c>
    </row>
    <row r="62" spans="1:32" x14ac:dyDescent="0.25">
      <c r="A62" s="118" t="str">
        <f>_xlfn.XLOOKUP(D62,'Catalog Items'!L:L,'Catalog Items'!F:F)</f>
        <v>25SE49</v>
      </c>
      <c r="B62" s="118" t="s">
        <v>10152</v>
      </c>
      <c r="C62" s="118" t="s">
        <v>1798</v>
      </c>
      <c r="D62" s="118" t="s">
        <v>1399</v>
      </c>
      <c r="E62" s="118" t="s">
        <v>2985</v>
      </c>
      <c r="F62" s="118" t="s">
        <v>9559</v>
      </c>
      <c r="G62" s="118" t="s">
        <v>820</v>
      </c>
      <c r="H62" s="118" t="s">
        <v>2457</v>
      </c>
      <c r="I62" s="118" t="s">
        <v>1760</v>
      </c>
      <c r="J62" s="124"/>
      <c r="K62" s="118" t="str">
        <f>_xlfn.XLOOKUP(D62,'Catalog Items'!L:L,'Catalog Items'!AB:AB)</f>
        <v>00092352990597</v>
      </c>
      <c r="L62" s="118" t="str">
        <f>_xlfn.XLOOKUP(D62,'Catalog Items'!L:L,'Catalog Items'!N:N)</f>
        <v>Clear</v>
      </c>
      <c r="M62" s="132">
        <f>_xlfn.XLOOKUP($D62,'Catalog Items'!$L:$L,'Catalog Items'!AK:AK)</f>
        <v>51.125</v>
      </c>
      <c r="N62" s="132">
        <f>_xlfn.XLOOKUP($D62,'Catalog Items'!$L:$L,'Catalog Items'!AL:AL)</f>
        <v>16.312999999999999</v>
      </c>
      <c r="O62" s="132">
        <f>_xlfn.XLOOKUP($D62,'Catalog Items'!$L:$L,'Catalog Items'!AM:AM)</f>
        <v>10.063000000000001</v>
      </c>
      <c r="P62" s="132">
        <f>_xlfn.XLOOKUP($D62,'Catalog Items'!$L:$L,'Catalog Items'!AN:AN)</f>
        <v>39.44</v>
      </c>
      <c r="Q62" s="132">
        <f>_xlfn.XLOOKUP($D62,'Catalog Items'!$L:$L,'Catalog Items'!AO:AO)</f>
        <v>4.8570000000000002</v>
      </c>
      <c r="R62" s="132" t="str">
        <f>_xlfn.XLOOKUP($D62,'Catalog Items'!$L:$L,'Catalog Items'!AT:AT)</f>
        <v>4</v>
      </c>
      <c r="S62" s="132" t="str">
        <f>_xlfn.XLOOKUP($D62,'Catalog Items'!$L:$L,'Catalog Items'!AU:AU)</f>
        <v>3</v>
      </c>
      <c r="T62" s="118" t="s">
        <v>15031</v>
      </c>
      <c r="U62" s="118" t="s">
        <v>1773</v>
      </c>
      <c r="V62" s="118" t="s">
        <v>1765</v>
      </c>
      <c r="W62" s="124"/>
      <c r="X62" s="118" t="s">
        <v>6022</v>
      </c>
      <c r="Y62" s="118" t="s">
        <v>1764</v>
      </c>
      <c r="Z62" s="118" t="s">
        <v>15037</v>
      </c>
      <c r="AA62" s="118" t="s">
        <v>15037</v>
      </c>
      <c r="AB62" s="118" t="s">
        <v>15038</v>
      </c>
      <c r="AC62" s="118" t="s">
        <v>15039</v>
      </c>
      <c r="AD62" s="118" t="s">
        <v>1757</v>
      </c>
      <c r="AE62" s="118" t="s">
        <v>15040</v>
      </c>
      <c r="AF62" s="118" t="s">
        <v>15041</v>
      </c>
    </row>
    <row r="63" spans="1:32" x14ac:dyDescent="0.25">
      <c r="A63" s="118" t="str">
        <f>_xlfn.XLOOKUP(D63,'Catalog Items'!L:L,'Catalog Items'!F:F)</f>
        <v>25SE49</v>
      </c>
      <c r="B63" s="118" t="s">
        <v>10770</v>
      </c>
      <c r="C63" s="118" t="s">
        <v>1798</v>
      </c>
      <c r="D63" s="118" t="s">
        <v>1399</v>
      </c>
      <c r="E63" s="118" t="s">
        <v>2985</v>
      </c>
      <c r="F63" s="118" t="s">
        <v>9559</v>
      </c>
      <c r="G63" s="118" t="s">
        <v>15166</v>
      </c>
      <c r="H63" s="118" t="s">
        <v>15167</v>
      </c>
      <c r="I63" s="118" t="s">
        <v>1758</v>
      </c>
      <c r="J63" s="124"/>
      <c r="K63" s="118" t="str">
        <f>_xlfn.XLOOKUP(D63,'Catalog Items'!L:L,'Catalog Items'!AB:AB)</f>
        <v>00092352990597</v>
      </c>
      <c r="L63" s="118" t="str">
        <f>_xlfn.XLOOKUP(D63,'Catalog Items'!L:L,'Catalog Items'!N:N)</f>
        <v>Clear</v>
      </c>
      <c r="M63" s="132">
        <f>_xlfn.XLOOKUP($D63,'Catalog Items'!$L:$L,'Catalog Items'!AK:AK)</f>
        <v>51.125</v>
      </c>
      <c r="N63" s="132">
        <f>_xlfn.XLOOKUP($D63,'Catalog Items'!$L:$L,'Catalog Items'!AL:AL)</f>
        <v>16.312999999999999</v>
      </c>
      <c r="O63" s="132">
        <f>_xlfn.XLOOKUP($D63,'Catalog Items'!$L:$L,'Catalog Items'!AM:AM)</f>
        <v>10.063000000000001</v>
      </c>
      <c r="P63" s="132">
        <f>_xlfn.XLOOKUP($D63,'Catalog Items'!$L:$L,'Catalog Items'!AN:AN)</f>
        <v>39.44</v>
      </c>
      <c r="Q63" s="132">
        <f>_xlfn.XLOOKUP($D63,'Catalog Items'!$L:$L,'Catalog Items'!AO:AO)</f>
        <v>4.8570000000000002</v>
      </c>
      <c r="R63" s="132" t="str">
        <f>_xlfn.XLOOKUP($D63,'Catalog Items'!$L:$L,'Catalog Items'!AT:AT)</f>
        <v>4</v>
      </c>
      <c r="S63" s="132" t="str">
        <f>_xlfn.XLOOKUP($D63,'Catalog Items'!$L:$L,'Catalog Items'!AU:AU)</f>
        <v>3</v>
      </c>
      <c r="T63" s="118" t="s">
        <v>15031</v>
      </c>
      <c r="U63" s="118" t="s">
        <v>1773</v>
      </c>
      <c r="V63" s="118" t="s">
        <v>1765</v>
      </c>
      <c r="W63" s="124"/>
      <c r="X63" s="118" t="s">
        <v>15168</v>
      </c>
      <c r="Y63" s="118" t="s">
        <v>1762</v>
      </c>
      <c r="Z63" s="118" t="s">
        <v>15152</v>
      </c>
      <c r="AA63" s="118" t="s">
        <v>7065</v>
      </c>
      <c r="AB63" s="118" t="s">
        <v>7065</v>
      </c>
      <c r="AC63" s="118" t="s">
        <v>14988</v>
      </c>
      <c r="AD63" s="118" t="s">
        <v>1757</v>
      </c>
      <c r="AE63" s="118" t="s">
        <v>15169</v>
      </c>
      <c r="AF63" s="118" t="s">
        <v>15170</v>
      </c>
    </row>
    <row r="64" spans="1:32" x14ac:dyDescent="0.25">
      <c r="J64" s="124"/>
      <c r="M64" s="132"/>
      <c r="N64" s="132"/>
      <c r="O64" s="132"/>
      <c r="P64" s="132"/>
      <c r="Q64" s="132"/>
      <c r="R64" s="132"/>
      <c r="S64" s="132"/>
      <c r="W64" s="124"/>
    </row>
    <row r="65" spans="1:32" x14ac:dyDescent="0.25">
      <c r="A65" s="118" t="str">
        <f>_xlfn.XLOOKUP(D65,'Catalog Items'!L:L,'Catalog Items'!F:F)</f>
        <v>25817</v>
      </c>
      <c r="B65" s="118" t="s">
        <v>9877</v>
      </c>
      <c r="C65" s="118" t="s">
        <v>9741</v>
      </c>
      <c r="D65" s="118" t="s">
        <v>10883</v>
      </c>
      <c r="E65" s="118" t="s">
        <v>10884</v>
      </c>
      <c r="F65" s="118" t="s">
        <v>7085</v>
      </c>
      <c r="G65" s="118" t="s">
        <v>1332</v>
      </c>
      <c r="H65" s="118" t="s">
        <v>1989</v>
      </c>
      <c r="I65" s="118" t="s">
        <v>1773</v>
      </c>
      <c r="J65" s="124"/>
      <c r="K65" s="118" t="str">
        <f>_xlfn.XLOOKUP(D65,'Catalog Items'!L:L,'Catalog Items'!AB:AB)</f>
        <v>00039938996222</v>
      </c>
      <c r="L65" s="118" t="str">
        <f>_xlfn.XLOOKUP(D65,'Catalog Items'!L:L,'Catalog Items'!N:N)</f>
        <v>Summer Tableware</v>
      </c>
      <c r="M65" s="132">
        <f>_xlfn.XLOOKUP($D65,'Catalog Items'!$L:$L,'Catalog Items'!AK:AK)</f>
        <v>44.5</v>
      </c>
      <c r="N65" s="132">
        <f>_xlfn.XLOOKUP($D65,'Catalog Items'!$L:$L,'Catalog Items'!AL:AL)</f>
        <v>17</v>
      </c>
      <c r="O65" s="132">
        <f>_xlfn.XLOOKUP($D65,'Catalog Items'!$L:$L,'Catalog Items'!AM:AM)</f>
        <v>9.5</v>
      </c>
      <c r="P65" s="132">
        <f>_xlfn.XLOOKUP($D65,'Catalog Items'!$L:$L,'Catalog Items'!AN:AN)</f>
        <v>20.48</v>
      </c>
      <c r="Q65" s="132">
        <f>_xlfn.XLOOKUP($D65,'Catalog Items'!$L:$L,'Catalog Items'!AO:AO)</f>
        <v>4.1589999999999998</v>
      </c>
      <c r="R65" s="132" t="str">
        <f>_xlfn.XLOOKUP($D65,'Catalog Items'!$L:$L,'Catalog Items'!AT:AT)</f>
        <v>10</v>
      </c>
      <c r="S65" s="132" t="str">
        <f>_xlfn.XLOOKUP($D65,'Catalog Items'!$L:$L,'Catalog Items'!AU:AU)</f>
        <v>1</v>
      </c>
      <c r="T65" s="118" t="s">
        <v>9590</v>
      </c>
      <c r="U65" s="118" t="s">
        <v>15171</v>
      </c>
      <c r="V65" s="118" t="s">
        <v>15172</v>
      </c>
      <c r="W65" s="124"/>
      <c r="X65" s="118" t="s">
        <v>5552</v>
      </c>
      <c r="Y65" s="118" t="s">
        <v>1759</v>
      </c>
      <c r="Z65" s="118" t="s">
        <v>15080</v>
      </c>
      <c r="AA65" s="118" t="s">
        <v>1760</v>
      </c>
      <c r="AB65" s="118" t="s">
        <v>7070</v>
      </c>
      <c r="AC65" s="118" t="s">
        <v>15081</v>
      </c>
      <c r="AD65" s="118" t="s">
        <v>1757</v>
      </c>
      <c r="AE65" s="118" t="s">
        <v>15082</v>
      </c>
      <c r="AF65" s="118" t="s">
        <v>15083</v>
      </c>
    </row>
    <row r="66" spans="1:32" x14ac:dyDescent="0.25">
      <c r="A66" s="118" t="str">
        <f>_xlfn.XLOOKUP(D66,'Catalog Items'!L:L,'Catalog Items'!F:F)</f>
        <v>25817</v>
      </c>
      <c r="B66" s="118" t="s">
        <v>9877</v>
      </c>
      <c r="C66" s="118" t="s">
        <v>9741</v>
      </c>
      <c r="D66" s="118" t="s">
        <v>10883</v>
      </c>
      <c r="E66" s="118" t="s">
        <v>10884</v>
      </c>
      <c r="F66" s="118" t="s">
        <v>7085</v>
      </c>
      <c r="G66" s="118" t="s">
        <v>498</v>
      </c>
      <c r="H66" s="118" t="s">
        <v>2022</v>
      </c>
      <c r="I66" s="118" t="s">
        <v>1773</v>
      </c>
      <c r="J66" s="124"/>
      <c r="K66" s="118" t="str">
        <f>_xlfn.XLOOKUP(D66,'Catalog Items'!L:L,'Catalog Items'!AB:AB)</f>
        <v>00039938996222</v>
      </c>
      <c r="L66" s="118" t="str">
        <f>_xlfn.XLOOKUP(D66,'Catalog Items'!L:L,'Catalog Items'!N:N)</f>
        <v>Summer Tableware</v>
      </c>
      <c r="M66" s="132">
        <f>_xlfn.XLOOKUP($D66,'Catalog Items'!$L:$L,'Catalog Items'!AK:AK)</f>
        <v>44.5</v>
      </c>
      <c r="N66" s="132">
        <f>_xlfn.XLOOKUP($D66,'Catalog Items'!$L:$L,'Catalog Items'!AL:AL)</f>
        <v>17</v>
      </c>
      <c r="O66" s="132">
        <f>_xlfn.XLOOKUP($D66,'Catalog Items'!$L:$L,'Catalog Items'!AM:AM)</f>
        <v>9.5</v>
      </c>
      <c r="P66" s="132">
        <f>_xlfn.XLOOKUP($D66,'Catalog Items'!$L:$L,'Catalog Items'!AN:AN)</f>
        <v>20.48</v>
      </c>
      <c r="Q66" s="132">
        <f>_xlfn.XLOOKUP($D66,'Catalog Items'!$L:$L,'Catalog Items'!AO:AO)</f>
        <v>4.1589999999999998</v>
      </c>
      <c r="R66" s="132" t="str">
        <f>_xlfn.XLOOKUP($D66,'Catalog Items'!$L:$L,'Catalog Items'!AT:AT)</f>
        <v>10</v>
      </c>
      <c r="S66" s="132" t="str">
        <f>_xlfn.XLOOKUP($D66,'Catalog Items'!$L:$L,'Catalog Items'!AU:AU)</f>
        <v>1</v>
      </c>
      <c r="T66" s="118" t="s">
        <v>9590</v>
      </c>
      <c r="U66" s="118" t="s">
        <v>15171</v>
      </c>
      <c r="V66" s="118" t="s">
        <v>15172</v>
      </c>
      <c r="W66" s="124"/>
      <c r="X66" s="118" t="s">
        <v>5585</v>
      </c>
      <c r="Y66" s="118" t="s">
        <v>1759</v>
      </c>
      <c r="Z66" s="118" t="s">
        <v>15080</v>
      </c>
      <c r="AA66" s="118" t="s">
        <v>1760</v>
      </c>
      <c r="AB66" s="118" t="s">
        <v>7070</v>
      </c>
      <c r="AC66" s="118" t="s">
        <v>15081</v>
      </c>
      <c r="AD66" s="118" t="s">
        <v>1757</v>
      </c>
      <c r="AE66" s="118" t="s">
        <v>15082</v>
      </c>
      <c r="AF66" s="118" t="s">
        <v>15083</v>
      </c>
    </row>
    <row r="67" spans="1:32" x14ac:dyDescent="0.25">
      <c r="A67" s="118" t="str">
        <f>_xlfn.XLOOKUP(D67,'Catalog Items'!L:L,'Catalog Items'!F:F)</f>
        <v>25817</v>
      </c>
      <c r="B67" s="118" t="s">
        <v>9877</v>
      </c>
      <c r="C67" s="118" t="s">
        <v>9741</v>
      </c>
      <c r="D67" s="118" t="s">
        <v>10883</v>
      </c>
      <c r="E67" s="118" t="s">
        <v>10884</v>
      </c>
      <c r="F67" s="118" t="s">
        <v>7085</v>
      </c>
      <c r="G67" s="118" t="s">
        <v>505</v>
      </c>
      <c r="H67" s="118" t="s">
        <v>2036</v>
      </c>
      <c r="I67" s="118" t="s">
        <v>1773</v>
      </c>
      <c r="J67" s="124"/>
      <c r="K67" s="118" t="str">
        <f>_xlfn.XLOOKUP(D67,'Catalog Items'!L:L,'Catalog Items'!AB:AB)</f>
        <v>00039938996222</v>
      </c>
      <c r="L67" s="118" t="str">
        <f>_xlfn.XLOOKUP(D67,'Catalog Items'!L:L,'Catalog Items'!N:N)</f>
        <v>Summer Tableware</v>
      </c>
      <c r="M67" s="132">
        <f>_xlfn.XLOOKUP($D67,'Catalog Items'!$L:$L,'Catalog Items'!AK:AK)</f>
        <v>44.5</v>
      </c>
      <c r="N67" s="132">
        <f>_xlfn.XLOOKUP($D67,'Catalog Items'!$L:$L,'Catalog Items'!AL:AL)</f>
        <v>17</v>
      </c>
      <c r="O67" s="132">
        <f>_xlfn.XLOOKUP($D67,'Catalog Items'!$L:$L,'Catalog Items'!AM:AM)</f>
        <v>9.5</v>
      </c>
      <c r="P67" s="132">
        <f>_xlfn.XLOOKUP($D67,'Catalog Items'!$L:$L,'Catalog Items'!AN:AN)</f>
        <v>20.48</v>
      </c>
      <c r="Q67" s="132">
        <f>_xlfn.XLOOKUP($D67,'Catalog Items'!$L:$L,'Catalog Items'!AO:AO)</f>
        <v>4.1589999999999998</v>
      </c>
      <c r="R67" s="132" t="str">
        <f>_xlfn.XLOOKUP($D67,'Catalog Items'!$L:$L,'Catalog Items'!AT:AT)</f>
        <v>10</v>
      </c>
      <c r="S67" s="132" t="str">
        <f>_xlfn.XLOOKUP($D67,'Catalog Items'!$L:$L,'Catalog Items'!AU:AU)</f>
        <v>1</v>
      </c>
      <c r="T67" s="118" t="s">
        <v>9590</v>
      </c>
      <c r="U67" s="118" t="s">
        <v>15171</v>
      </c>
      <c r="V67" s="118" t="s">
        <v>15172</v>
      </c>
      <c r="W67" s="124"/>
      <c r="X67" s="118" t="s">
        <v>5599</v>
      </c>
      <c r="Y67" s="118" t="s">
        <v>1759</v>
      </c>
      <c r="Z67" s="118" t="s">
        <v>15041</v>
      </c>
      <c r="AA67" s="118" t="s">
        <v>15084</v>
      </c>
      <c r="AB67" s="118" t="s">
        <v>7070</v>
      </c>
      <c r="AC67" s="118" t="s">
        <v>15081</v>
      </c>
      <c r="AD67" s="118" t="s">
        <v>1757</v>
      </c>
      <c r="AE67" s="118" t="s">
        <v>15082</v>
      </c>
      <c r="AF67" s="118" t="s">
        <v>15083</v>
      </c>
    </row>
    <row r="68" spans="1:32" x14ac:dyDescent="0.25">
      <c r="A68" s="118" t="str">
        <f>_xlfn.XLOOKUP(D68,'Catalog Items'!L:L,'Catalog Items'!F:F)</f>
        <v>25817</v>
      </c>
      <c r="B68" s="118" t="s">
        <v>9994</v>
      </c>
      <c r="C68" s="118" t="s">
        <v>9741</v>
      </c>
      <c r="D68" s="118" t="s">
        <v>10883</v>
      </c>
      <c r="E68" s="118" t="s">
        <v>10884</v>
      </c>
      <c r="F68" s="118" t="s">
        <v>7085</v>
      </c>
      <c r="G68" s="118" t="s">
        <v>1246</v>
      </c>
      <c r="H68" s="118" t="s">
        <v>2724</v>
      </c>
      <c r="I68" s="118" t="s">
        <v>1773</v>
      </c>
      <c r="J68" s="124"/>
      <c r="K68" s="118" t="str">
        <f>_xlfn.XLOOKUP(D68,'Catalog Items'!L:L,'Catalog Items'!AB:AB)</f>
        <v>00039938996222</v>
      </c>
      <c r="L68" s="118" t="str">
        <f>_xlfn.XLOOKUP(D68,'Catalog Items'!L:L,'Catalog Items'!N:N)</f>
        <v>Summer Tableware</v>
      </c>
      <c r="M68" s="132">
        <f>_xlfn.XLOOKUP($D68,'Catalog Items'!$L:$L,'Catalog Items'!AK:AK)</f>
        <v>44.5</v>
      </c>
      <c r="N68" s="132">
        <f>_xlfn.XLOOKUP($D68,'Catalog Items'!$L:$L,'Catalog Items'!AL:AL)</f>
        <v>17</v>
      </c>
      <c r="O68" s="132">
        <f>_xlfn.XLOOKUP($D68,'Catalog Items'!$L:$L,'Catalog Items'!AM:AM)</f>
        <v>9.5</v>
      </c>
      <c r="P68" s="132">
        <f>_xlfn.XLOOKUP($D68,'Catalog Items'!$L:$L,'Catalog Items'!AN:AN)</f>
        <v>20.48</v>
      </c>
      <c r="Q68" s="132">
        <f>_xlfn.XLOOKUP($D68,'Catalog Items'!$L:$L,'Catalog Items'!AO:AO)</f>
        <v>4.1589999999999998</v>
      </c>
      <c r="R68" s="132" t="str">
        <f>_xlfn.XLOOKUP($D68,'Catalog Items'!$L:$L,'Catalog Items'!AT:AT)</f>
        <v>10</v>
      </c>
      <c r="S68" s="132" t="str">
        <f>_xlfn.XLOOKUP($D68,'Catalog Items'!$L:$L,'Catalog Items'!AU:AU)</f>
        <v>1</v>
      </c>
      <c r="T68" s="118" t="s">
        <v>9590</v>
      </c>
      <c r="U68" s="118" t="s">
        <v>15171</v>
      </c>
      <c r="V68" s="118" t="s">
        <v>15172</v>
      </c>
      <c r="W68" s="124"/>
      <c r="X68" s="118" t="s">
        <v>6293</v>
      </c>
      <c r="Y68" s="118" t="s">
        <v>1759</v>
      </c>
      <c r="Z68" s="118" t="s">
        <v>15080</v>
      </c>
      <c r="AA68" s="118" t="s">
        <v>1760</v>
      </c>
      <c r="AB68" s="118" t="s">
        <v>7070</v>
      </c>
      <c r="AC68" s="118" t="s">
        <v>15081</v>
      </c>
      <c r="AD68" s="118" t="s">
        <v>1757</v>
      </c>
      <c r="AE68" s="118" t="s">
        <v>15082</v>
      </c>
      <c r="AF68" s="118" t="s">
        <v>15083</v>
      </c>
    </row>
    <row r="69" spans="1:32" x14ac:dyDescent="0.25">
      <c r="J69" s="124"/>
      <c r="M69" s="132"/>
      <c r="N69" s="132"/>
      <c r="O69" s="132"/>
      <c r="P69" s="132"/>
      <c r="Q69" s="132"/>
      <c r="R69" s="132"/>
      <c r="S69" s="132"/>
      <c r="W69" s="124"/>
    </row>
    <row r="70" spans="1:32" x14ac:dyDescent="0.25">
      <c r="A70" s="118" t="str">
        <f>_xlfn.XLOOKUP(D70,'Catalog Items'!L:L,'Catalog Items'!F:F)</f>
        <v>24601-FD</v>
      </c>
      <c r="B70" s="118" t="s">
        <v>9731</v>
      </c>
      <c r="C70" s="118" t="s">
        <v>5377</v>
      </c>
      <c r="D70" s="118" t="s">
        <v>10899</v>
      </c>
      <c r="E70" s="118" t="s">
        <v>10900</v>
      </c>
      <c r="F70" s="118" t="s">
        <v>9579</v>
      </c>
      <c r="G70" s="118" t="s">
        <v>10893</v>
      </c>
      <c r="H70" s="118" t="s">
        <v>10894</v>
      </c>
      <c r="I70" s="118" t="s">
        <v>1792</v>
      </c>
      <c r="J70" s="124"/>
      <c r="K70" s="118" t="str">
        <f>_xlfn.XLOOKUP(D70,'Catalog Items'!L:L,'Catalog Items'!AB:AB)</f>
        <v>00039938997618</v>
      </c>
      <c r="L70" s="118" t="str">
        <f>_xlfn.XLOOKUP(D70,'Catalog Items'!L:L,'Catalog Items'!N:N)</f>
        <v>Grad Cap Toss</v>
      </c>
      <c r="M70" s="132">
        <f>_xlfn.XLOOKUP($D70,'Catalog Items'!$L:$L,'Catalog Items'!AK:AK)</f>
        <v>48.314999999999998</v>
      </c>
      <c r="N70" s="132">
        <f>_xlfn.XLOOKUP($D70,'Catalog Items'!$L:$L,'Catalog Items'!AL:AL)</f>
        <v>16.22</v>
      </c>
      <c r="O70" s="132">
        <f>_xlfn.XLOOKUP($D70,'Catalog Items'!$L:$L,'Catalog Items'!AM:AM)</f>
        <v>9.5950000000000006</v>
      </c>
      <c r="P70" s="132">
        <f>_xlfn.XLOOKUP($D70,'Catalog Items'!$L:$L,'Catalog Items'!AN:AN)</f>
        <v>27.15</v>
      </c>
      <c r="Q70" s="132">
        <f>_xlfn.XLOOKUP($D70,'Catalog Items'!$L:$L,'Catalog Items'!AO:AO)</f>
        <v>4.351</v>
      </c>
      <c r="R70" s="132" t="str">
        <f>_xlfn.XLOOKUP($D70,'Catalog Items'!$L:$L,'Catalog Items'!AT:AT)</f>
        <v>4</v>
      </c>
      <c r="S70" s="132" t="str">
        <f>_xlfn.XLOOKUP($D70,'Catalog Items'!$L:$L,'Catalog Items'!AU:AU)</f>
        <v>3</v>
      </c>
      <c r="T70" s="118" t="s">
        <v>9564</v>
      </c>
      <c r="U70" s="118" t="s">
        <v>15060</v>
      </c>
      <c r="V70" s="118" t="s">
        <v>15061</v>
      </c>
      <c r="W70" s="124"/>
      <c r="X70" s="118" t="s">
        <v>10895</v>
      </c>
      <c r="Y70" s="118" t="s">
        <v>1765</v>
      </c>
      <c r="Z70" s="118" t="s">
        <v>15062</v>
      </c>
      <c r="AA70" s="118" t="s">
        <v>14994</v>
      </c>
      <c r="AB70" s="118" t="s">
        <v>14994</v>
      </c>
      <c r="AC70" s="118" t="s">
        <v>15066</v>
      </c>
      <c r="AD70" s="118" t="s">
        <v>1757</v>
      </c>
      <c r="AE70" s="118" t="s">
        <v>15067</v>
      </c>
      <c r="AF70" s="118" t="s">
        <v>15068</v>
      </c>
    </row>
    <row r="71" spans="1:32" x14ac:dyDescent="0.25">
      <c r="A71" s="118" t="str">
        <f>_xlfn.XLOOKUP(D71,'Catalog Items'!L:L,'Catalog Items'!F:F)</f>
        <v>24601-FD</v>
      </c>
      <c r="B71" s="118" t="s">
        <v>9694</v>
      </c>
      <c r="C71" s="118" t="s">
        <v>5377</v>
      </c>
      <c r="D71" s="118" t="s">
        <v>10899</v>
      </c>
      <c r="E71" s="118" t="s">
        <v>10900</v>
      </c>
      <c r="F71" s="118" t="s">
        <v>9579</v>
      </c>
      <c r="G71" s="118" t="s">
        <v>10886</v>
      </c>
      <c r="H71" s="118" t="s">
        <v>10887</v>
      </c>
      <c r="I71" s="118" t="s">
        <v>7082</v>
      </c>
      <c r="J71" s="124"/>
      <c r="K71" s="118" t="str">
        <f>_xlfn.XLOOKUP(D71,'Catalog Items'!L:L,'Catalog Items'!AB:AB)</f>
        <v>00039938997618</v>
      </c>
      <c r="L71" s="118" t="str">
        <f>_xlfn.XLOOKUP(D71,'Catalog Items'!L:L,'Catalog Items'!N:N)</f>
        <v>Grad Cap Toss</v>
      </c>
      <c r="M71" s="132">
        <f>_xlfn.XLOOKUP($D71,'Catalog Items'!$L:$L,'Catalog Items'!AK:AK)</f>
        <v>48.314999999999998</v>
      </c>
      <c r="N71" s="132">
        <f>_xlfn.XLOOKUP($D71,'Catalog Items'!$L:$L,'Catalog Items'!AL:AL)</f>
        <v>16.22</v>
      </c>
      <c r="O71" s="132">
        <f>_xlfn.XLOOKUP($D71,'Catalog Items'!$L:$L,'Catalog Items'!AM:AM)</f>
        <v>9.5950000000000006</v>
      </c>
      <c r="P71" s="132">
        <f>_xlfn.XLOOKUP($D71,'Catalog Items'!$L:$L,'Catalog Items'!AN:AN)</f>
        <v>27.15</v>
      </c>
      <c r="Q71" s="132">
        <f>_xlfn.XLOOKUP($D71,'Catalog Items'!$L:$L,'Catalog Items'!AO:AO)</f>
        <v>4.351</v>
      </c>
      <c r="R71" s="132" t="str">
        <f>_xlfn.XLOOKUP($D71,'Catalog Items'!$L:$L,'Catalog Items'!AT:AT)</f>
        <v>4</v>
      </c>
      <c r="S71" s="132" t="str">
        <f>_xlfn.XLOOKUP($D71,'Catalog Items'!$L:$L,'Catalog Items'!AU:AU)</f>
        <v>3</v>
      </c>
      <c r="T71" s="118" t="s">
        <v>9564</v>
      </c>
      <c r="U71" s="118" t="s">
        <v>15060</v>
      </c>
      <c r="V71" s="118" t="s">
        <v>15061</v>
      </c>
      <c r="W71" s="124"/>
      <c r="X71" s="118" t="s">
        <v>10889</v>
      </c>
      <c r="Y71" s="118" t="s">
        <v>1760</v>
      </c>
      <c r="Z71" s="118" t="s">
        <v>15062</v>
      </c>
      <c r="AA71" s="118" t="s">
        <v>15069</v>
      </c>
      <c r="AB71" s="118" t="s">
        <v>15069</v>
      </c>
      <c r="AC71" s="118" t="s">
        <v>15070</v>
      </c>
      <c r="AD71" s="118" t="s">
        <v>1757</v>
      </c>
      <c r="AE71" s="118" t="s">
        <v>15071</v>
      </c>
      <c r="AF71" s="118" t="s">
        <v>15072</v>
      </c>
    </row>
    <row r="72" spans="1:32" x14ac:dyDescent="0.25">
      <c r="A72" s="118" t="str">
        <f>_xlfn.XLOOKUP(D72,'Catalog Items'!L:L,'Catalog Items'!F:F)</f>
        <v>24601-FD</v>
      </c>
      <c r="B72" s="118" t="s">
        <v>9920</v>
      </c>
      <c r="C72" s="118" t="s">
        <v>5377</v>
      </c>
      <c r="D72" s="118" t="s">
        <v>10899</v>
      </c>
      <c r="E72" s="118" t="s">
        <v>10900</v>
      </c>
      <c r="F72" s="118" t="s">
        <v>9579</v>
      </c>
      <c r="G72" s="118" t="s">
        <v>10890</v>
      </c>
      <c r="H72" s="118" t="s">
        <v>10891</v>
      </c>
      <c r="I72" s="118" t="s">
        <v>9567</v>
      </c>
      <c r="J72" s="124"/>
      <c r="K72" s="118" t="str">
        <f>_xlfn.XLOOKUP(D72,'Catalog Items'!L:L,'Catalog Items'!AB:AB)</f>
        <v>00039938997618</v>
      </c>
      <c r="L72" s="118" t="str">
        <f>_xlfn.XLOOKUP(D72,'Catalog Items'!L:L,'Catalog Items'!N:N)</f>
        <v>Grad Cap Toss</v>
      </c>
      <c r="M72" s="132">
        <f>_xlfn.XLOOKUP($D72,'Catalog Items'!$L:$L,'Catalog Items'!AK:AK)</f>
        <v>48.314999999999998</v>
      </c>
      <c r="N72" s="132">
        <f>_xlfn.XLOOKUP($D72,'Catalog Items'!$L:$L,'Catalog Items'!AL:AL)</f>
        <v>16.22</v>
      </c>
      <c r="O72" s="132">
        <f>_xlfn.XLOOKUP($D72,'Catalog Items'!$L:$L,'Catalog Items'!AM:AM)</f>
        <v>9.5950000000000006</v>
      </c>
      <c r="P72" s="132">
        <f>_xlfn.XLOOKUP($D72,'Catalog Items'!$L:$L,'Catalog Items'!AN:AN)</f>
        <v>27.15</v>
      </c>
      <c r="Q72" s="132">
        <f>_xlfn.XLOOKUP($D72,'Catalog Items'!$L:$L,'Catalog Items'!AO:AO)</f>
        <v>4.351</v>
      </c>
      <c r="R72" s="132" t="str">
        <f>_xlfn.XLOOKUP($D72,'Catalog Items'!$L:$L,'Catalog Items'!AT:AT)</f>
        <v>4</v>
      </c>
      <c r="S72" s="132" t="str">
        <f>_xlfn.XLOOKUP($D72,'Catalog Items'!$L:$L,'Catalog Items'!AU:AU)</f>
        <v>3</v>
      </c>
      <c r="T72" s="118" t="s">
        <v>9564</v>
      </c>
      <c r="U72" s="118" t="s">
        <v>15060</v>
      </c>
      <c r="V72" s="118" t="s">
        <v>15061</v>
      </c>
      <c r="W72" s="124"/>
      <c r="X72" s="118" t="s">
        <v>10892</v>
      </c>
      <c r="Y72" s="118" t="s">
        <v>1760</v>
      </c>
      <c r="Z72" s="118" t="s">
        <v>15041</v>
      </c>
      <c r="AA72" s="118" t="s">
        <v>15073</v>
      </c>
      <c r="AB72" s="118" t="s">
        <v>15073</v>
      </c>
      <c r="AC72" s="118" t="s">
        <v>15074</v>
      </c>
      <c r="AD72" s="118" t="s">
        <v>1757</v>
      </c>
      <c r="AE72" s="118" t="s">
        <v>15075</v>
      </c>
      <c r="AF72" s="118" t="s">
        <v>15076</v>
      </c>
    </row>
    <row r="73" spans="1:32" x14ac:dyDescent="0.25">
      <c r="A73" s="118" t="str">
        <f>_xlfn.XLOOKUP(D73,'Catalog Items'!L:L,'Catalog Items'!F:F)</f>
        <v>24601-FD</v>
      </c>
      <c r="B73" s="118" t="s">
        <v>9743</v>
      </c>
      <c r="C73" s="118" t="s">
        <v>5377</v>
      </c>
      <c r="D73" s="118" t="s">
        <v>10899</v>
      </c>
      <c r="E73" s="118" t="s">
        <v>10900</v>
      </c>
      <c r="F73" s="118" t="s">
        <v>9579</v>
      </c>
      <c r="G73" s="118" t="s">
        <v>10896</v>
      </c>
      <c r="H73" s="118" t="s">
        <v>10897</v>
      </c>
      <c r="I73" s="118" t="s">
        <v>9568</v>
      </c>
      <c r="J73" s="124"/>
      <c r="K73" s="118" t="str">
        <f>_xlfn.XLOOKUP(D73,'Catalog Items'!L:L,'Catalog Items'!AB:AB)</f>
        <v>00039938997618</v>
      </c>
      <c r="L73" s="118" t="str">
        <f>_xlfn.XLOOKUP(D73,'Catalog Items'!L:L,'Catalog Items'!N:N)</f>
        <v>Grad Cap Toss</v>
      </c>
      <c r="M73" s="132">
        <f>_xlfn.XLOOKUP($D73,'Catalog Items'!$L:$L,'Catalog Items'!AK:AK)</f>
        <v>48.314999999999998</v>
      </c>
      <c r="N73" s="132">
        <f>_xlfn.XLOOKUP($D73,'Catalog Items'!$L:$L,'Catalog Items'!AL:AL)</f>
        <v>16.22</v>
      </c>
      <c r="O73" s="132">
        <f>_xlfn.XLOOKUP($D73,'Catalog Items'!$L:$L,'Catalog Items'!AM:AM)</f>
        <v>9.5950000000000006</v>
      </c>
      <c r="P73" s="132">
        <f>_xlfn.XLOOKUP($D73,'Catalog Items'!$L:$L,'Catalog Items'!AN:AN)</f>
        <v>27.15</v>
      </c>
      <c r="Q73" s="132">
        <f>_xlfn.XLOOKUP($D73,'Catalog Items'!$L:$L,'Catalog Items'!AO:AO)</f>
        <v>4.351</v>
      </c>
      <c r="R73" s="132" t="str">
        <f>_xlfn.XLOOKUP($D73,'Catalog Items'!$L:$L,'Catalog Items'!AT:AT)</f>
        <v>4</v>
      </c>
      <c r="S73" s="132" t="str">
        <f>_xlfn.XLOOKUP($D73,'Catalog Items'!$L:$L,'Catalog Items'!AU:AU)</f>
        <v>3</v>
      </c>
      <c r="T73" s="118" t="s">
        <v>9564</v>
      </c>
      <c r="U73" s="118" t="s">
        <v>15060</v>
      </c>
      <c r="V73" s="118" t="s">
        <v>15061</v>
      </c>
      <c r="W73" s="124"/>
      <c r="X73" s="118" t="s">
        <v>10898</v>
      </c>
      <c r="Y73" s="118" t="s">
        <v>1765</v>
      </c>
      <c r="Z73" s="118" t="s">
        <v>15062</v>
      </c>
      <c r="AA73" s="118" t="s">
        <v>7065</v>
      </c>
      <c r="AB73" s="118" t="s">
        <v>7065</v>
      </c>
      <c r="AC73" s="118" t="s">
        <v>15063</v>
      </c>
      <c r="AD73" s="118" t="s">
        <v>1757</v>
      </c>
      <c r="AE73" s="118" t="s">
        <v>15064</v>
      </c>
      <c r="AF73" s="118" t="s">
        <v>15065</v>
      </c>
    </row>
    <row r="74" spans="1:32" x14ac:dyDescent="0.25">
      <c r="J74" s="124"/>
      <c r="M74" s="132"/>
      <c r="N74" s="132"/>
      <c r="O74" s="132"/>
      <c r="P74" s="132"/>
      <c r="Q74" s="132"/>
      <c r="R74" s="132"/>
      <c r="S74" s="132"/>
      <c r="W74" s="124"/>
    </row>
    <row r="75" spans="1:32" x14ac:dyDescent="0.25">
      <c r="A75" s="118" t="str">
        <f>_xlfn.XLOOKUP(D75,'Catalog Items'!L:L,'Catalog Items'!F:F)</f>
        <v>24642</v>
      </c>
      <c r="B75" s="118" t="s">
        <v>9763</v>
      </c>
      <c r="C75" s="118" t="s">
        <v>9635</v>
      </c>
      <c r="D75" s="118" t="s">
        <v>1068</v>
      </c>
      <c r="E75" s="118" t="s">
        <v>2799</v>
      </c>
      <c r="F75" s="118" t="s">
        <v>15190</v>
      </c>
      <c r="G75" s="118" t="s">
        <v>604</v>
      </c>
      <c r="H75" s="118" t="s">
        <v>1865</v>
      </c>
      <c r="I75" s="118" t="s">
        <v>1757</v>
      </c>
      <c r="J75" s="124"/>
      <c r="K75" s="118" t="str">
        <f>_xlfn.XLOOKUP(D75,'Catalog Items'!L:L,'Catalog Items'!AB:AB)</f>
        <v>00196504121584</v>
      </c>
      <c r="L75" s="118" t="str">
        <f>_xlfn.XLOOKUP(D75,'Catalog Items'!L:L,'Catalog Items'!N:N)</f>
        <v>New Year's Eve Decor</v>
      </c>
      <c r="M75" s="132">
        <f>_xlfn.XLOOKUP($D75,'Catalog Items'!$L:$L,'Catalog Items'!AK:AK)</f>
        <v>51.125</v>
      </c>
      <c r="N75" s="132">
        <f>_xlfn.XLOOKUP($D75,'Catalog Items'!$L:$L,'Catalog Items'!AL:AL)</f>
        <v>16.312999999999999</v>
      </c>
      <c r="O75" s="132">
        <f>_xlfn.XLOOKUP($D75,'Catalog Items'!$L:$L,'Catalog Items'!AM:AM)</f>
        <v>10.063000000000001</v>
      </c>
      <c r="P75" s="132">
        <f>_xlfn.XLOOKUP($D75,'Catalog Items'!$L:$L,'Catalog Items'!AN:AN)</f>
        <v>20.09</v>
      </c>
      <c r="Q75" s="132">
        <f>_xlfn.XLOOKUP($D75,'Catalog Items'!$L:$L,'Catalog Items'!AO:AO)</f>
        <v>4.8570000000000002</v>
      </c>
      <c r="R75" s="132" t="str">
        <f>_xlfn.XLOOKUP($D75,'Catalog Items'!$L:$L,'Catalog Items'!AT:AT)</f>
        <v>4</v>
      </c>
      <c r="S75" s="132" t="str">
        <f>_xlfn.XLOOKUP($D75,'Catalog Items'!$L:$L,'Catalog Items'!AU:AU)</f>
        <v>3</v>
      </c>
      <c r="T75" s="118" t="s">
        <v>15031</v>
      </c>
      <c r="U75" s="118" t="s">
        <v>1773</v>
      </c>
      <c r="V75" s="118" t="s">
        <v>1765</v>
      </c>
      <c r="W75" s="124"/>
      <c r="X75" s="118" t="s">
        <v>5427</v>
      </c>
      <c r="Y75" s="118" t="s">
        <v>1759</v>
      </c>
      <c r="Z75" s="118" t="s">
        <v>1774</v>
      </c>
      <c r="AA75" s="118" t="s">
        <v>1758</v>
      </c>
      <c r="AB75" s="118" t="s">
        <v>7077</v>
      </c>
      <c r="AC75" s="118" t="s">
        <v>15198</v>
      </c>
      <c r="AD75" s="118" t="s">
        <v>1766</v>
      </c>
      <c r="AE75" s="118" t="s">
        <v>15181</v>
      </c>
      <c r="AF75" s="118" t="s">
        <v>15199</v>
      </c>
    </row>
    <row r="76" spans="1:32" x14ac:dyDescent="0.25">
      <c r="A76" s="118" t="str">
        <f>_xlfn.XLOOKUP(D76,'Catalog Items'!L:L,'Catalog Items'!F:F)</f>
        <v>24642</v>
      </c>
      <c r="B76" s="118" t="s">
        <v>9740</v>
      </c>
      <c r="C76" s="118" t="s">
        <v>9635</v>
      </c>
      <c r="D76" s="118" t="s">
        <v>1068</v>
      </c>
      <c r="E76" s="118" t="s">
        <v>2799</v>
      </c>
      <c r="F76" s="118" t="s">
        <v>15190</v>
      </c>
      <c r="G76" s="118" t="s">
        <v>947</v>
      </c>
      <c r="H76" s="118" t="s">
        <v>1855</v>
      </c>
      <c r="I76" s="118" t="s">
        <v>7079</v>
      </c>
      <c r="J76" s="124"/>
      <c r="K76" s="118" t="str">
        <f>_xlfn.XLOOKUP(D76,'Catalog Items'!L:L,'Catalog Items'!AB:AB)</f>
        <v>00196504121584</v>
      </c>
      <c r="L76" s="118" t="str">
        <f>_xlfn.XLOOKUP(D76,'Catalog Items'!L:L,'Catalog Items'!N:N)</f>
        <v>New Year's Eve Decor</v>
      </c>
      <c r="M76" s="132">
        <f>_xlfn.XLOOKUP($D76,'Catalog Items'!$L:$L,'Catalog Items'!AK:AK)</f>
        <v>51.125</v>
      </c>
      <c r="N76" s="132">
        <f>_xlfn.XLOOKUP($D76,'Catalog Items'!$L:$L,'Catalog Items'!AL:AL)</f>
        <v>16.312999999999999</v>
      </c>
      <c r="O76" s="132">
        <f>_xlfn.XLOOKUP($D76,'Catalog Items'!$L:$L,'Catalog Items'!AM:AM)</f>
        <v>10.063000000000001</v>
      </c>
      <c r="P76" s="132">
        <f>_xlfn.XLOOKUP($D76,'Catalog Items'!$L:$L,'Catalog Items'!AN:AN)</f>
        <v>20.09</v>
      </c>
      <c r="Q76" s="132">
        <f>_xlfn.XLOOKUP($D76,'Catalog Items'!$L:$L,'Catalog Items'!AO:AO)</f>
        <v>4.8570000000000002</v>
      </c>
      <c r="R76" s="132" t="str">
        <f>_xlfn.XLOOKUP($D76,'Catalog Items'!$L:$L,'Catalog Items'!AT:AT)</f>
        <v>4</v>
      </c>
      <c r="S76" s="132" t="str">
        <f>_xlfn.XLOOKUP($D76,'Catalog Items'!$L:$L,'Catalog Items'!AU:AU)</f>
        <v>3</v>
      </c>
      <c r="T76" s="118" t="s">
        <v>15031</v>
      </c>
      <c r="U76" s="118" t="s">
        <v>1773</v>
      </c>
      <c r="V76" s="118" t="s">
        <v>1765</v>
      </c>
      <c r="W76" s="124"/>
      <c r="X76" s="118" t="s">
        <v>5417</v>
      </c>
      <c r="Y76" s="118" t="s">
        <v>1759</v>
      </c>
      <c r="Z76" s="118" t="s">
        <v>1758</v>
      </c>
      <c r="AA76" s="118" t="s">
        <v>1758</v>
      </c>
      <c r="AB76" s="118" t="s">
        <v>15078</v>
      </c>
      <c r="AC76" s="118" t="s">
        <v>15200</v>
      </c>
      <c r="AD76" s="118" t="s">
        <v>1766</v>
      </c>
      <c r="AE76" s="118" t="s">
        <v>15201</v>
      </c>
      <c r="AF76" s="118" t="s">
        <v>15202</v>
      </c>
    </row>
    <row r="77" spans="1:32" x14ac:dyDescent="0.25">
      <c r="A77" s="118" t="str">
        <f>_xlfn.XLOOKUP(D77,'Catalog Items'!L:L,'Catalog Items'!F:F)</f>
        <v>24642</v>
      </c>
      <c r="B77" s="118" t="s">
        <v>9733</v>
      </c>
      <c r="C77" s="118" t="s">
        <v>9635</v>
      </c>
      <c r="D77" s="118" t="s">
        <v>1068</v>
      </c>
      <c r="E77" s="118" t="s">
        <v>2799</v>
      </c>
      <c r="F77" s="118" t="s">
        <v>15190</v>
      </c>
      <c r="G77" s="118" t="s">
        <v>404</v>
      </c>
      <c r="H77" s="118" t="s">
        <v>1851</v>
      </c>
      <c r="I77" s="118" t="s">
        <v>7079</v>
      </c>
      <c r="J77" s="124"/>
      <c r="K77" s="118" t="str">
        <f>_xlfn.XLOOKUP(D77,'Catalog Items'!L:L,'Catalog Items'!AB:AB)</f>
        <v>00196504121584</v>
      </c>
      <c r="L77" s="118" t="str">
        <f>_xlfn.XLOOKUP(D77,'Catalog Items'!L:L,'Catalog Items'!N:N)</f>
        <v>New Year's Eve Decor</v>
      </c>
      <c r="M77" s="132">
        <f>_xlfn.XLOOKUP($D77,'Catalog Items'!$L:$L,'Catalog Items'!AK:AK)</f>
        <v>51.125</v>
      </c>
      <c r="N77" s="132">
        <f>_xlfn.XLOOKUP($D77,'Catalog Items'!$L:$L,'Catalog Items'!AL:AL)</f>
        <v>16.312999999999999</v>
      </c>
      <c r="O77" s="132">
        <f>_xlfn.XLOOKUP($D77,'Catalog Items'!$L:$L,'Catalog Items'!AM:AM)</f>
        <v>10.063000000000001</v>
      </c>
      <c r="P77" s="132">
        <f>_xlfn.XLOOKUP($D77,'Catalog Items'!$L:$L,'Catalog Items'!AN:AN)</f>
        <v>20.09</v>
      </c>
      <c r="Q77" s="132">
        <f>_xlfn.XLOOKUP($D77,'Catalog Items'!$L:$L,'Catalog Items'!AO:AO)</f>
        <v>4.8570000000000002</v>
      </c>
      <c r="R77" s="132" t="str">
        <f>_xlfn.XLOOKUP($D77,'Catalog Items'!$L:$L,'Catalog Items'!AT:AT)</f>
        <v>4</v>
      </c>
      <c r="S77" s="132" t="str">
        <f>_xlfn.XLOOKUP($D77,'Catalog Items'!$L:$L,'Catalog Items'!AU:AU)</f>
        <v>3</v>
      </c>
      <c r="T77" s="118" t="s">
        <v>15031</v>
      </c>
      <c r="U77" s="118" t="s">
        <v>1773</v>
      </c>
      <c r="V77" s="118" t="s">
        <v>1765</v>
      </c>
      <c r="W77" s="124"/>
      <c r="X77" s="118" t="s">
        <v>5413</v>
      </c>
      <c r="Y77" s="118" t="s">
        <v>1759</v>
      </c>
      <c r="Z77" s="118" t="s">
        <v>1758</v>
      </c>
      <c r="AA77" s="118" t="s">
        <v>1758</v>
      </c>
      <c r="AB77" s="118" t="s">
        <v>15078</v>
      </c>
      <c r="AC77" s="118" t="s">
        <v>15203</v>
      </c>
      <c r="AD77" s="118" t="s">
        <v>1757</v>
      </c>
      <c r="AE77" s="118" t="s">
        <v>1759</v>
      </c>
      <c r="AF77" s="118" t="s">
        <v>15153</v>
      </c>
    </row>
    <row r="78" spans="1:32" x14ac:dyDescent="0.25">
      <c r="A78" s="118" t="str">
        <f>_xlfn.XLOOKUP(D78,'Catalog Items'!L:L,'Catalog Items'!F:F)</f>
        <v>24642</v>
      </c>
      <c r="B78" s="118" t="s">
        <v>9638</v>
      </c>
      <c r="C78" s="118" t="s">
        <v>9635</v>
      </c>
      <c r="D78" s="118" t="s">
        <v>1068</v>
      </c>
      <c r="E78" s="118" t="s">
        <v>2799</v>
      </c>
      <c r="F78" s="118" t="s">
        <v>15190</v>
      </c>
      <c r="G78" s="118" t="s">
        <v>86</v>
      </c>
      <c r="H78" s="118" t="s">
        <v>1822</v>
      </c>
      <c r="I78" s="118" t="s">
        <v>1763</v>
      </c>
      <c r="J78" s="124"/>
      <c r="K78" s="118" t="str">
        <f>_xlfn.XLOOKUP(D78,'Catalog Items'!L:L,'Catalog Items'!AB:AB)</f>
        <v>00196504121584</v>
      </c>
      <c r="L78" s="118" t="str">
        <f>_xlfn.XLOOKUP(D78,'Catalog Items'!L:L,'Catalog Items'!N:N)</f>
        <v>New Year's Eve Decor</v>
      </c>
      <c r="M78" s="132">
        <f>_xlfn.XLOOKUP($D78,'Catalog Items'!$L:$L,'Catalog Items'!AK:AK)</f>
        <v>51.125</v>
      </c>
      <c r="N78" s="132">
        <f>_xlfn.XLOOKUP($D78,'Catalog Items'!$L:$L,'Catalog Items'!AL:AL)</f>
        <v>16.312999999999999</v>
      </c>
      <c r="O78" s="132">
        <f>_xlfn.XLOOKUP($D78,'Catalog Items'!$L:$L,'Catalog Items'!AM:AM)</f>
        <v>10.063000000000001</v>
      </c>
      <c r="P78" s="132">
        <f>_xlfn.XLOOKUP($D78,'Catalog Items'!$L:$L,'Catalog Items'!AN:AN)</f>
        <v>20.09</v>
      </c>
      <c r="Q78" s="132">
        <f>_xlfn.XLOOKUP($D78,'Catalog Items'!$L:$L,'Catalog Items'!AO:AO)</f>
        <v>4.8570000000000002</v>
      </c>
      <c r="R78" s="132" t="str">
        <f>_xlfn.XLOOKUP($D78,'Catalog Items'!$L:$L,'Catalog Items'!AT:AT)</f>
        <v>4</v>
      </c>
      <c r="S78" s="132" t="str">
        <f>_xlfn.XLOOKUP($D78,'Catalog Items'!$L:$L,'Catalog Items'!AU:AU)</f>
        <v>3</v>
      </c>
      <c r="T78" s="118" t="s">
        <v>15031</v>
      </c>
      <c r="U78" s="118" t="s">
        <v>1773</v>
      </c>
      <c r="V78" s="118" t="s">
        <v>1765</v>
      </c>
      <c r="W78" s="124"/>
      <c r="X78" s="118" t="s">
        <v>5383</v>
      </c>
      <c r="Y78" s="118" t="s">
        <v>1759</v>
      </c>
      <c r="Z78" s="118" t="s">
        <v>15082</v>
      </c>
      <c r="AA78" s="118" t="s">
        <v>15082</v>
      </c>
      <c r="AB78" s="118" t="s">
        <v>15188</v>
      </c>
      <c r="AC78" s="118" t="s">
        <v>15204</v>
      </c>
      <c r="AD78" s="118" t="s">
        <v>1762</v>
      </c>
      <c r="AE78" s="118" t="s">
        <v>15205</v>
      </c>
      <c r="AF78" s="118" t="s">
        <v>15206</v>
      </c>
    </row>
    <row r="79" spans="1:32" x14ac:dyDescent="0.25">
      <c r="A79" s="118" t="str">
        <f>_xlfn.XLOOKUP(D79,'Catalog Items'!L:L,'Catalog Items'!F:F)</f>
        <v>24642</v>
      </c>
      <c r="B79" s="118" t="s">
        <v>10782</v>
      </c>
      <c r="C79" s="118" t="s">
        <v>9635</v>
      </c>
      <c r="D79" s="118" t="s">
        <v>1068</v>
      </c>
      <c r="E79" s="118" t="s">
        <v>2799</v>
      </c>
      <c r="F79" s="118" t="s">
        <v>15190</v>
      </c>
      <c r="G79" s="118" t="s">
        <v>1221</v>
      </c>
      <c r="H79" s="118" t="s">
        <v>3141</v>
      </c>
      <c r="I79" s="118" t="s">
        <v>1757</v>
      </c>
      <c r="J79" s="124"/>
      <c r="K79" s="118" t="str">
        <f>_xlfn.XLOOKUP(D79,'Catalog Items'!L:L,'Catalog Items'!AB:AB)</f>
        <v>00196504121584</v>
      </c>
      <c r="L79" s="118" t="str">
        <f>_xlfn.XLOOKUP(D79,'Catalog Items'!L:L,'Catalog Items'!N:N)</f>
        <v>New Year's Eve Decor</v>
      </c>
      <c r="M79" s="132">
        <f>_xlfn.XLOOKUP($D79,'Catalog Items'!$L:$L,'Catalog Items'!AK:AK)</f>
        <v>51.125</v>
      </c>
      <c r="N79" s="132">
        <f>_xlfn.XLOOKUP($D79,'Catalog Items'!$L:$L,'Catalog Items'!AL:AL)</f>
        <v>16.312999999999999</v>
      </c>
      <c r="O79" s="132">
        <f>_xlfn.XLOOKUP($D79,'Catalog Items'!$L:$L,'Catalog Items'!AM:AM)</f>
        <v>10.063000000000001</v>
      </c>
      <c r="P79" s="132">
        <f>_xlfn.XLOOKUP($D79,'Catalog Items'!$L:$L,'Catalog Items'!AN:AN)</f>
        <v>20.09</v>
      </c>
      <c r="Q79" s="132">
        <f>_xlfn.XLOOKUP($D79,'Catalog Items'!$L:$L,'Catalog Items'!AO:AO)</f>
        <v>4.8570000000000002</v>
      </c>
      <c r="R79" s="132" t="str">
        <f>_xlfn.XLOOKUP($D79,'Catalog Items'!$L:$L,'Catalog Items'!AT:AT)</f>
        <v>4</v>
      </c>
      <c r="S79" s="132" t="str">
        <f>_xlfn.XLOOKUP($D79,'Catalog Items'!$L:$L,'Catalog Items'!AU:AU)</f>
        <v>3</v>
      </c>
      <c r="T79" s="118" t="s">
        <v>15031</v>
      </c>
      <c r="U79" s="118" t="s">
        <v>1773</v>
      </c>
      <c r="V79" s="118" t="s">
        <v>1765</v>
      </c>
      <c r="W79" s="124"/>
      <c r="X79" s="118" t="s">
        <v>6733</v>
      </c>
      <c r="Y79" s="118" t="s">
        <v>1759</v>
      </c>
      <c r="Z79" s="118" t="s">
        <v>15191</v>
      </c>
      <c r="AA79" s="118" t="s">
        <v>15064</v>
      </c>
      <c r="AB79" s="118" t="s">
        <v>15192</v>
      </c>
      <c r="AC79" s="118" t="s">
        <v>15193</v>
      </c>
      <c r="AD79" s="118" t="s">
        <v>1757</v>
      </c>
      <c r="AE79" s="118" t="s">
        <v>15194</v>
      </c>
      <c r="AF79" s="118" t="s">
        <v>14995</v>
      </c>
    </row>
    <row r="80" spans="1:32" x14ac:dyDescent="0.25">
      <c r="A80" s="118" t="str">
        <f>_xlfn.XLOOKUP(D80,'Catalog Items'!L:L,'Catalog Items'!F:F)</f>
        <v>24642</v>
      </c>
      <c r="B80" s="118" t="s">
        <v>10711</v>
      </c>
      <c r="C80" s="118" t="s">
        <v>9635</v>
      </c>
      <c r="D80" s="118" t="s">
        <v>1068</v>
      </c>
      <c r="E80" s="118" t="s">
        <v>2799</v>
      </c>
      <c r="F80" s="118" t="s">
        <v>15190</v>
      </c>
      <c r="G80" s="118" t="s">
        <v>1324</v>
      </c>
      <c r="H80" s="118" t="s">
        <v>3097</v>
      </c>
      <c r="I80" s="118" t="s">
        <v>1757</v>
      </c>
      <c r="J80" s="124"/>
      <c r="K80" s="118" t="str">
        <f>_xlfn.XLOOKUP(D80,'Catalog Items'!L:L,'Catalog Items'!AB:AB)</f>
        <v>00196504121584</v>
      </c>
      <c r="L80" s="118" t="str">
        <f>_xlfn.XLOOKUP(D80,'Catalog Items'!L:L,'Catalog Items'!N:N)</f>
        <v>New Year's Eve Decor</v>
      </c>
      <c r="M80" s="132">
        <f>_xlfn.XLOOKUP($D80,'Catalog Items'!$L:$L,'Catalog Items'!AK:AK)</f>
        <v>51.125</v>
      </c>
      <c r="N80" s="132">
        <f>_xlfn.XLOOKUP($D80,'Catalog Items'!$L:$L,'Catalog Items'!AL:AL)</f>
        <v>16.312999999999999</v>
      </c>
      <c r="O80" s="132">
        <f>_xlfn.XLOOKUP($D80,'Catalog Items'!$L:$L,'Catalog Items'!AM:AM)</f>
        <v>10.063000000000001</v>
      </c>
      <c r="P80" s="132">
        <f>_xlfn.XLOOKUP($D80,'Catalog Items'!$L:$L,'Catalog Items'!AN:AN)</f>
        <v>20.09</v>
      </c>
      <c r="Q80" s="132">
        <f>_xlfn.XLOOKUP($D80,'Catalog Items'!$L:$L,'Catalog Items'!AO:AO)</f>
        <v>4.8570000000000002</v>
      </c>
      <c r="R80" s="132" t="str">
        <f>_xlfn.XLOOKUP($D80,'Catalog Items'!$L:$L,'Catalog Items'!AT:AT)</f>
        <v>4</v>
      </c>
      <c r="S80" s="132" t="str">
        <f>_xlfn.XLOOKUP($D80,'Catalog Items'!$L:$L,'Catalog Items'!AU:AU)</f>
        <v>3</v>
      </c>
      <c r="T80" s="118" t="s">
        <v>15031</v>
      </c>
      <c r="U80" s="118" t="s">
        <v>1773</v>
      </c>
      <c r="V80" s="118" t="s">
        <v>1765</v>
      </c>
      <c r="W80" s="124"/>
      <c r="X80" s="118" t="s">
        <v>6686</v>
      </c>
      <c r="Y80" s="118" t="s">
        <v>1759</v>
      </c>
      <c r="Z80" s="118" t="s">
        <v>15117</v>
      </c>
      <c r="AA80" s="118" t="s">
        <v>15086</v>
      </c>
      <c r="AB80" s="118" t="s">
        <v>7075</v>
      </c>
      <c r="AC80" s="118" t="s">
        <v>15118</v>
      </c>
      <c r="AD80" s="118" t="s">
        <v>1757</v>
      </c>
      <c r="AE80" s="118" t="s">
        <v>15119</v>
      </c>
      <c r="AF80" s="118" t="s">
        <v>15120</v>
      </c>
    </row>
    <row r="81" spans="1:32" x14ac:dyDescent="0.25">
      <c r="A81" s="118" t="str">
        <f>_xlfn.XLOOKUP(D81,'Catalog Items'!L:L,'Catalog Items'!F:F)</f>
        <v>24642</v>
      </c>
      <c r="B81" s="118" t="s">
        <v>10108</v>
      </c>
      <c r="C81" s="118" t="s">
        <v>9635</v>
      </c>
      <c r="D81" s="118" t="s">
        <v>1068</v>
      </c>
      <c r="E81" s="118" t="s">
        <v>2799</v>
      </c>
      <c r="F81" s="118" t="s">
        <v>15190</v>
      </c>
      <c r="G81" s="118" t="s">
        <v>939</v>
      </c>
      <c r="H81" s="118" t="s">
        <v>2377</v>
      </c>
      <c r="I81" s="118" t="s">
        <v>1757</v>
      </c>
      <c r="J81" s="124"/>
      <c r="K81" s="118" t="str">
        <f>_xlfn.XLOOKUP(D81,'Catalog Items'!L:L,'Catalog Items'!AB:AB)</f>
        <v>00196504121584</v>
      </c>
      <c r="L81" s="118" t="str">
        <f>_xlfn.XLOOKUP(D81,'Catalog Items'!L:L,'Catalog Items'!N:N)</f>
        <v>New Year's Eve Decor</v>
      </c>
      <c r="M81" s="132">
        <f>_xlfn.XLOOKUP($D81,'Catalog Items'!$L:$L,'Catalog Items'!AK:AK)</f>
        <v>51.125</v>
      </c>
      <c r="N81" s="132">
        <f>_xlfn.XLOOKUP($D81,'Catalog Items'!$L:$L,'Catalog Items'!AL:AL)</f>
        <v>16.312999999999999</v>
      </c>
      <c r="O81" s="132">
        <f>_xlfn.XLOOKUP($D81,'Catalog Items'!$L:$L,'Catalog Items'!AM:AM)</f>
        <v>10.063000000000001</v>
      </c>
      <c r="P81" s="132">
        <f>_xlfn.XLOOKUP($D81,'Catalog Items'!$L:$L,'Catalog Items'!AN:AN)</f>
        <v>20.09</v>
      </c>
      <c r="Q81" s="132">
        <f>_xlfn.XLOOKUP($D81,'Catalog Items'!$L:$L,'Catalog Items'!AO:AO)</f>
        <v>4.8570000000000002</v>
      </c>
      <c r="R81" s="132" t="str">
        <f>_xlfn.XLOOKUP($D81,'Catalog Items'!$L:$L,'Catalog Items'!AT:AT)</f>
        <v>4</v>
      </c>
      <c r="S81" s="132" t="str">
        <f>_xlfn.XLOOKUP($D81,'Catalog Items'!$L:$L,'Catalog Items'!AU:AU)</f>
        <v>3</v>
      </c>
      <c r="T81" s="118" t="s">
        <v>15031</v>
      </c>
      <c r="U81" s="118" t="s">
        <v>1773</v>
      </c>
      <c r="V81" s="118" t="s">
        <v>1765</v>
      </c>
      <c r="W81" s="124"/>
      <c r="X81" s="118" t="s">
        <v>5942</v>
      </c>
      <c r="Y81" s="118" t="s">
        <v>1759</v>
      </c>
      <c r="Z81" s="118" t="s">
        <v>15045</v>
      </c>
      <c r="AA81" s="118" t="s">
        <v>15195</v>
      </c>
      <c r="AB81" s="118" t="s">
        <v>7066</v>
      </c>
      <c r="AC81" s="118" t="s">
        <v>15196</v>
      </c>
      <c r="AD81" s="118" t="s">
        <v>1766</v>
      </c>
      <c r="AE81" s="118" t="s">
        <v>15197</v>
      </c>
      <c r="AF81" s="118" t="s">
        <v>15149</v>
      </c>
    </row>
    <row r="82" spans="1:32" x14ac:dyDescent="0.25">
      <c r="A82" s="118" t="str">
        <f>_xlfn.XLOOKUP(D82,'Catalog Items'!L:L,'Catalog Items'!F:F)</f>
        <v>24642</v>
      </c>
      <c r="B82" s="118" t="s">
        <v>10745</v>
      </c>
      <c r="C82" s="118" t="s">
        <v>9635</v>
      </c>
      <c r="D82" s="118" t="s">
        <v>1068</v>
      </c>
      <c r="E82" s="118" t="s">
        <v>2799</v>
      </c>
      <c r="F82" s="118" t="s">
        <v>15190</v>
      </c>
      <c r="G82" s="118" t="s">
        <v>1220</v>
      </c>
      <c r="H82" s="118" t="s">
        <v>3092</v>
      </c>
      <c r="I82" s="118" t="s">
        <v>1760</v>
      </c>
      <c r="J82" s="124"/>
      <c r="K82" s="118" t="str">
        <f>_xlfn.XLOOKUP(D82,'Catalog Items'!L:L,'Catalog Items'!AB:AB)</f>
        <v>00196504121584</v>
      </c>
      <c r="L82" s="118" t="str">
        <f>_xlfn.XLOOKUP(D82,'Catalog Items'!L:L,'Catalog Items'!N:N)</f>
        <v>New Year's Eve Decor</v>
      </c>
      <c r="M82" s="132">
        <f>_xlfn.XLOOKUP($D82,'Catalog Items'!$L:$L,'Catalog Items'!AK:AK)</f>
        <v>51.125</v>
      </c>
      <c r="N82" s="132">
        <f>_xlfn.XLOOKUP($D82,'Catalog Items'!$L:$L,'Catalog Items'!AL:AL)</f>
        <v>16.312999999999999</v>
      </c>
      <c r="O82" s="132">
        <f>_xlfn.XLOOKUP($D82,'Catalog Items'!$L:$L,'Catalog Items'!AM:AM)</f>
        <v>10.063000000000001</v>
      </c>
      <c r="P82" s="132">
        <f>_xlfn.XLOOKUP($D82,'Catalog Items'!$L:$L,'Catalog Items'!AN:AN)</f>
        <v>20.09</v>
      </c>
      <c r="Q82" s="132">
        <f>_xlfn.XLOOKUP($D82,'Catalog Items'!$L:$L,'Catalog Items'!AO:AO)</f>
        <v>4.8570000000000002</v>
      </c>
      <c r="R82" s="132" t="str">
        <f>_xlfn.XLOOKUP($D82,'Catalog Items'!$L:$L,'Catalog Items'!AT:AT)</f>
        <v>4</v>
      </c>
      <c r="S82" s="132" t="str">
        <f>_xlfn.XLOOKUP($D82,'Catalog Items'!$L:$L,'Catalog Items'!AU:AU)</f>
        <v>3</v>
      </c>
      <c r="T82" s="118" t="s">
        <v>15031</v>
      </c>
      <c r="U82" s="118" t="s">
        <v>1773</v>
      </c>
      <c r="V82" s="118" t="s">
        <v>1765</v>
      </c>
      <c r="W82" s="124"/>
      <c r="X82" s="118" t="s">
        <v>6681</v>
      </c>
      <c r="Y82" s="118" t="s">
        <v>1759</v>
      </c>
      <c r="Z82" s="118" t="s">
        <v>15064</v>
      </c>
      <c r="AA82" s="118" t="s">
        <v>7077</v>
      </c>
      <c r="AB82" s="118" t="s">
        <v>15078</v>
      </c>
      <c r="AC82" s="118" t="s">
        <v>15092</v>
      </c>
      <c r="AD82" s="118" t="s">
        <v>1757</v>
      </c>
      <c r="AE82" s="118" t="s">
        <v>1774</v>
      </c>
      <c r="AF82" s="118" t="s">
        <v>15207</v>
      </c>
    </row>
    <row r="83" spans="1:32" x14ac:dyDescent="0.25">
      <c r="J83" s="124"/>
      <c r="M83" s="132"/>
      <c r="N83" s="132"/>
      <c r="O83" s="132"/>
      <c r="P83" s="132"/>
      <c r="Q83" s="132"/>
      <c r="R83" s="132"/>
      <c r="S83" s="132"/>
      <c r="W83" s="124"/>
    </row>
    <row r="84" spans="1:32" x14ac:dyDescent="0.25">
      <c r="A84" s="118" t="str">
        <f>_xlfn.XLOOKUP(D84,'Catalog Items'!L:L,'Catalog Items'!F:F)</f>
        <v>24645</v>
      </c>
      <c r="B84" s="118" t="s">
        <v>10154</v>
      </c>
      <c r="C84" s="118" t="s">
        <v>1798</v>
      </c>
      <c r="D84" s="118" t="s">
        <v>1155</v>
      </c>
      <c r="E84" s="118" t="s">
        <v>2810</v>
      </c>
      <c r="F84" s="118" t="s">
        <v>15031</v>
      </c>
      <c r="G84" s="118" t="s">
        <v>727</v>
      </c>
      <c r="H84" s="118" t="s">
        <v>2458</v>
      </c>
      <c r="I84" s="118" t="s">
        <v>1765</v>
      </c>
      <c r="J84" s="124"/>
      <c r="K84" s="118" t="str">
        <f>_xlfn.XLOOKUP(D84,'Catalog Items'!L:L,'Catalog Items'!AB:AB)</f>
        <v>00092352990764</v>
      </c>
      <c r="L84" s="118" t="str">
        <f>_xlfn.XLOOKUP(D84,'Catalog Items'!L:L,'Catalog Items'!N:N)</f>
        <v>Clear</v>
      </c>
      <c r="M84" s="132">
        <f>_xlfn.XLOOKUP($D84,'Catalog Items'!$L:$L,'Catalog Items'!AK:AK)</f>
        <v>51.125</v>
      </c>
      <c r="N84" s="132">
        <f>_xlfn.XLOOKUP($D84,'Catalog Items'!$L:$L,'Catalog Items'!AL:AL)</f>
        <v>16.312999999999999</v>
      </c>
      <c r="O84" s="132">
        <f>_xlfn.XLOOKUP($D84,'Catalog Items'!$L:$L,'Catalog Items'!AM:AM)</f>
        <v>10.063000000000001</v>
      </c>
      <c r="P84" s="132">
        <f>_xlfn.XLOOKUP($D84,'Catalog Items'!$L:$L,'Catalog Items'!AN:AN)</f>
        <v>26.27</v>
      </c>
      <c r="Q84" s="132">
        <f>_xlfn.XLOOKUP($D84,'Catalog Items'!$L:$L,'Catalog Items'!AO:AO)</f>
        <v>4.8559999999999999</v>
      </c>
      <c r="R84" s="132" t="str">
        <f>_xlfn.XLOOKUP($D84,'Catalog Items'!$L:$L,'Catalog Items'!AT:AT)</f>
        <v>4</v>
      </c>
      <c r="S84" s="132" t="str">
        <f>_xlfn.XLOOKUP($D84,'Catalog Items'!$L:$L,'Catalog Items'!AU:AU)</f>
        <v>3</v>
      </c>
      <c r="T84" s="118" t="s">
        <v>15031</v>
      </c>
      <c r="U84" s="118" t="s">
        <v>1773</v>
      </c>
      <c r="V84" s="118" t="s">
        <v>1765</v>
      </c>
      <c r="W84" s="124"/>
      <c r="X84" s="118" t="s">
        <v>6023</v>
      </c>
      <c r="Y84" s="118" t="s">
        <v>1758</v>
      </c>
      <c r="Z84" s="118" t="s">
        <v>15045</v>
      </c>
      <c r="AA84" s="118" t="s">
        <v>15045</v>
      </c>
      <c r="AB84" s="118" t="s">
        <v>14983</v>
      </c>
      <c r="AC84" s="118" t="s">
        <v>15046</v>
      </c>
      <c r="AD84" s="118" t="s">
        <v>7075</v>
      </c>
      <c r="AE84" s="118" t="s">
        <v>15047</v>
      </c>
      <c r="AF84" s="118" t="s">
        <v>15048</v>
      </c>
    </row>
    <row r="85" spans="1:32" x14ac:dyDescent="0.25">
      <c r="A85" s="118" t="str">
        <f>_xlfn.XLOOKUP(D85,'Catalog Items'!L:L,'Catalog Items'!F:F)</f>
        <v>24645</v>
      </c>
      <c r="B85" s="118" t="s">
        <v>10152</v>
      </c>
      <c r="C85" s="118" t="s">
        <v>1798</v>
      </c>
      <c r="D85" s="118" t="s">
        <v>1155</v>
      </c>
      <c r="E85" s="118" t="s">
        <v>2810</v>
      </c>
      <c r="F85" s="118" t="s">
        <v>15031</v>
      </c>
      <c r="G85" s="118" t="s">
        <v>820</v>
      </c>
      <c r="H85" s="118" t="s">
        <v>2457</v>
      </c>
      <c r="I85" s="118" t="s">
        <v>1760</v>
      </c>
      <c r="J85" s="124"/>
      <c r="K85" s="118" t="str">
        <f>_xlfn.XLOOKUP(D85,'Catalog Items'!L:L,'Catalog Items'!AB:AB)</f>
        <v>00092352990764</v>
      </c>
      <c r="L85" s="118" t="str">
        <f>_xlfn.XLOOKUP(D85,'Catalog Items'!L:L,'Catalog Items'!N:N)</f>
        <v>Clear</v>
      </c>
      <c r="M85" s="132">
        <f>_xlfn.XLOOKUP($D85,'Catalog Items'!$L:$L,'Catalog Items'!AK:AK)</f>
        <v>51.125</v>
      </c>
      <c r="N85" s="132">
        <f>_xlfn.XLOOKUP($D85,'Catalog Items'!$L:$L,'Catalog Items'!AL:AL)</f>
        <v>16.312999999999999</v>
      </c>
      <c r="O85" s="132">
        <f>_xlfn.XLOOKUP($D85,'Catalog Items'!$L:$L,'Catalog Items'!AM:AM)</f>
        <v>10.063000000000001</v>
      </c>
      <c r="P85" s="132">
        <f>_xlfn.XLOOKUP($D85,'Catalog Items'!$L:$L,'Catalog Items'!AN:AN)</f>
        <v>26.27</v>
      </c>
      <c r="Q85" s="132">
        <f>_xlfn.XLOOKUP($D85,'Catalog Items'!$L:$L,'Catalog Items'!AO:AO)</f>
        <v>4.8559999999999999</v>
      </c>
      <c r="R85" s="132" t="str">
        <f>_xlfn.XLOOKUP($D85,'Catalog Items'!$L:$L,'Catalog Items'!AT:AT)</f>
        <v>4</v>
      </c>
      <c r="S85" s="132" t="str">
        <f>_xlfn.XLOOKUP($D85,'Catalog Items'!$L:$L,'Catalog Items'!AU:AU)</f>
        <v>3</v>
      </c>
      <c r="T85" s="118" t="s">
        <v>15031</v>
      </c>
      <c r="U85" s="118" t="s">
        <v>1773</v>
      </c>
      <c r="V85" s="118" t="s">
        <v>1765</v>
      </c>
      <c r="W85" s="124"/>
      <c r="X85" s="118" t="s">
        <v>6022</v>
      </c>
      <c r="Y85" s="118" t="s">
        <v>1764</v>
      </c>
      <c r="Z85" s="118" t="s">
        <v>15037</v>
      </c>
      <c r="AA85" s="118" t="s">
        <v>15037</v>
      </c>
      <c r="AB85" s="118" t="s">
        <v>15038</v>
      </c>
      <c r="AC85" s="118" t="s">
        <v>15039</v>
      </c>
      <c r="AD85" s="118" t="s">
        <v>1757</v>
      </c>
      <c r="AE85" s="118" t="s">
        <v>15040</v>
      </c>
      <c r="AF85" s="118" t="s">
        <v>15041</v>
      </c>
    </row>
    <row r="86" spans="1:32" x14ac:dyDescent="0.25">
      <c r="A86" s="118" t="str">
        <f>_xlfn.XLOOKUP(D86,'Catalog Items'!L:L,'Catalog Items'!F:F)</f>
        <v>24645</v>
      </c>
      <c r="B86" s="118" t="s">
        <v>10125</v>
      </c>
      <c r="C86" s="118" t="s">
        <v>1798</v>
      </c>
      <c r="D86" s="118" t="s">
        <v>1155</v>
      </c>
      <c r="E86" s="118" t="s">
        <v>2810</v>
      </c>
      <c r="F86" s="118" t="s">
        <v>15031</v>
      </c>
      <c r="G86" s="118" t="s">
        <v>712</v>
      </c>
      <c r="H86" s="118" t="s">
        <v>2440</v>
      </c>
      <c r="I86" s="118" t="s">
        <v>1760</v>
      </c>
      <c r="J86" s="124"/>
      <c r="K86" s="118" t="str">
        <f>_xlfn.XLOOKUP(D86,'Catalog Items'!L:L,'Catalog Items'!AB:AB)</f>
        <v>00092352990764</v>
      </c>
      <c r="L86" s="118" t="str">
        <f>_xlfn.XLOOKUP(D86,'Catalog Items'!L:L,'Catalog Items'!N:N)</f>
        <v>Clear</v>
      </c>
      <c r="M86" s="132">
        <f>_xlfn.XLOOKUP($D86,'Catalog Items'!$L:$L,'Catalog Items'!AK:AK)</f>
        <v>51.125</v>
      </c>
      <c r="N86" s="132">
        <f>_xlfn.XLOOKUP($D86,'Catalog Items'!$L:$L,'Catalog Items'!AL:AL)</f>
        <v>16.312999999999999</v>
      </c>
      <c r="O86" s="132">
        <f>_xlfn.XLOOKUP($D86,'Catalog Items'!$L:$L,'Catalog Items'!AM:AM)</f>
        <v>10.063000000000001</v>
      </c>
      <c r="P86" s="132">
        <f>_xlfn.XLOOKUP($D86,'Catalog Items'!$L:$L,'Catalog Items'!AN:AN)</f>
        <v>26.27</v>
      </c>
      <c r="Q86" s="132">
        <f>_xlfn.XLOOKUP($D86,'Catalog Items'!$L:$L,'Catalog Items'!AO:AO)</f>
        <v>4.8559999999999999</v>
      </c>
      <c r="R86" s="132" t="str">
        <f>_xlfn.XLOOKUP($D86,'Catalog Items'!$L:$L,'Catalog Items'!AT:AT)</f>
        <v>4</v>
      </c>
      <c r="S86" s="132" t="str">
        <f>_xlfn.XLOOKUP($D86,'Catalog Items'!$L:$L,'Catalog Items'!AU:AU)</f>
        <v>3</v>
      </c>
      <c r="T86" s="118" t="s">
        <v>15031</v>
      </c>
      <c r="U86" s="118" t="s">
        <v>1773</v>
      </c>
      <c r="V86" s="118" t="s">
        <v>1765</v>
      </c>
      <c r="W86" s="124"/>
      <c r="X86" s="118" t="s">
        <v>6005</v>
      </c>
      <c r="Y86" s="118" t="s">
        <v>1764</v>
      </c>
      <c r="Z86" s="118" t="s">
        <v>15032</v>
      </c>
      <c r="AA86" s="118" t="s">
        <v>15032</v>
      </c>
      <c r="AB86" s="118" t="s">
        <v>15033</v>
      </c>
      <c r="AC86" s="118" t="s">
        <v>15034</v>
      </c>
      <c r="AD86" s="118" t="s">
        <v>1757</v>
      </c>
      <c r="AE86" s="118" t="s">
        <v>15035</v>
      </c>
      <c r="AF86" s="118" t="s">
        <v>15036</v>
      </c>
    </row>
    <row r="87" spans="1:32" x14ac:dyDescent="0.25">
      <c r="A87" s="118" t="str">
        <f>_xlfn.XLOOKUP(D87,'Catalog Items'!L:L,'Catalog Items'!F:F)</f>
        <v>24645</v>
      </c>
      <c r="B87" s="118" t="s">
        <v>10577</v>
      </c>
      <c r="C87" s="118" t="s">
        <v>1798</v>
      </c>
      <c r="D87" s="118" t="s">
        <v>1155</v>
      </c>
      <c r="E87" s="118" t="s">
        <v>2810</v>
      </c>
      <c r="F87" s="118" t="s">
        <v>15031</v>
      </c>
      <c r="G87" s="118" t="s">
        <v>804</v>
      </c>
      <c r="H87" s="118" t="s">
        <v>2836</v>
      </c>
      <c r="I87" s="118" t="s">
        <v>1771</v>
      </c>
      <c r="J87" s="124"/>
      <c r="K87" s="118" t="str">
        <f>_xlfn.XLOOKUP(D87,'Catalog Items'!L:L,'Catalog Items'!AB:AB)</f>
        <v>00092352990764</v>
      </c>
      <c r="L87" s="118" t="str">
        <f>_xlfn.XLOOKUP(D87,'Catalog Items'!L:L,'Catalog Items'!N:N)</f>
        <v>Clear</v>
      </c>
      <c r="M87" s="132">
        <f>_xlfn.XLOOKUP($D87,'Catalog Items'!$L:$L,'Catalog Items'!AK:AK)</f>
        <v>51.125</v>
      </c>
      <c r="N87" s="132">
        <f>_xlfn.XLOOKUP($D87,'Catalog Items'!$L:$L,'Catalog Items'!AL:AL)</f>
        <v>16.312999999999999</v>
      </c>
      <c r="O87" s="132">
        <f>_xlfn.XLOOKUP($D87,'Catalog Items'!$L:$L,'Catalog Items'!AM:AM)</f>
        <v>10.063000000000001</v>
      </c>
      <c r="P87" s="132">
        <f>_xlfn.XLOOKUP($D87,'Catalog Items'!$L:$L,'Catalog Items'!AN:AN)</f>
        <v>26.27</v>
      </c>
      <c r="Q87" s="132">
        <f>_xlfn.XLOOKUP($D87,'Catalog Items'!$L:$L,'Catalog Items'!AO:AO)</f>
        <v>4.8559999999999999</v>
      </c>
      <c r="R87" s="132" t="str">
        <f>_xlfn.XLOOKUP($D87,'Catalog Items'!$L:$L,'Catalog Items'!AT:AT)</f>
        <v>4</v>
      </c>
      <c r="S87" s="132" t="str">
        <f>_xlfn.XLOOKUP($D87,'Catalog Items'!$L:$L,'Catalog Items'!AU:AU)</f>
        <v>3</v>
      </c>
      <c r="T87" s="118" t="s">
        <v>15031</v>
      </c>
      <c r="U87" s="118" t="s">
        <v>1773</v>
      </c>
      <c r="V87" s="118" t="s">
        <v>1765</v>
      </c>
      <c r="W87" s="124"/>
      <c r="X87" s="118" t="s">
        <v>6418</v>
      </c>
      <c r="Y87" s="118" t="s">
        <v>1758</v>
      </c>
      <c r="Z87" s="118" t="s">
        <v>15037</v>
      </c>
      <c r="AA87" s="118" t="s">
        <v>15037</v>
      </c>
      <c r="AB87" s="118" t="s">
        <v>15007</v>
      </c>
      <c r="AC87" s="118" t="s">
        <v>15049</v>
      </c>
      <c r="AD87" s="118" t="s">
        <v>1757</v>
      </c>
      <c r="AE87" s="118" t="s">
        <v>15050</v>
      </c>
      <c r="AF87" s="118" t="s">
        <v>15051</v>
      </c>
    </row>
    <row r="88" spans="1:32" x14ac:dyDescent="0.25">
      <c r="A88" s="118" t="str">
        <f>_xlfn.XLOOKUP(D88,'Catalog Items'!L:L,'Catalog Items'!F:F)</f>
        <v>24645</v>
      </c>
      <c r="B88" s="118" t="s">
        <v>10560</v>
      </c>
      <c r="C88" s="118" t="s">
        <v>1798</v>
      </c>
      <c r="D88" s="118" t="s">
        <v>1155</v>
      </c>
      <c r="E88" s="118" t="s">
        <v>2810</v>
      </c>
      <c r="F88" s="118" t="s">
        <v>15031</v>
      </c>
      <c r="G88" s="118" t="s">
        <v>711</v>
      </c>
      <c r="H88" s="118" t="s">
        <v>2827</v>
      </c>
      <c r="I88" s="118" t="s">
        <v>1765</v>
      </c>
      <c r="J88" s="124"/>
      <c r="K88" s="118" t="str">
        <f>_xlfn.XLOOKUP(D88,'Catalog Items'!L:L,'Catalog Items'!AB:AB)</f>
        <v>00092352990764</v>
      </c>
      <c r="L88" s="118" t="str">
        <f>_xlfn.XLOOKUP(D88,'Catalog Items'!L:L,'Catalog Items'!N:N)</f>
        <v>Clear</v>
      </c>
      <c r="M88" s="132">
        <f>_xlfn.XLOOKUP($D88,'Catalog Items'!$L:$L,'Catalog Items'!AK:AK)</f>
        <v>51.125</v>
      </c>
      <c r="N88" s="132">
        <f>_xlfn.XLOOKUP($D88,'Catalog Items'!$L:$L,'Catalog Items'!AL:AL)</f>
        <v>16.312999999999999</v>
      </c>
      <c r="O88" s="132">
        <f>_xlfn.XLOOKUP($D88,'Catalog Items'!$L:$L,'Catalog Items'!AM:AM)</f>
        <v>10.063000000000001</v>
      </c>
      <c r="P88" s="132">
        <f>_xlfn.XLOOKUP($D88,'Catalog Items'!$L:$L,'Catalog Items'!AN:AN)</f>
        <v>26.27</v>
      </c>
      <c r="Q88" s="132">
        <f>_xlfn.XLOOKUP($D88,'Catalog Items'!$L:$L,'Catalog Items'!AO:AO)</f>
        <v>4.8559999999999999</v>
      </c>
      <c r="R88" s="132" t="str">
        <f>_xlfn.XLOOKUP($D88,'Catalog Items'!$L:$L,'Catalog Items'!AT:AT)</f>
        <v>4</v>
      </c>
      <c r="S88" s="132" t="str">
        <f>_xlfn.XLOOKUP($D88,'Catalog Items'!$L:$L,'Catalog Items'!AU:AU)</f>
        <v>3</v>
      </c>
      <c r="T88" s="118" t="s">
        <v>15031</v>
      </c>
      <c r="U88" s="118" t="s">
        <v>1773</v>
      </c>
      <c r="V88" s="118" t="s">
        <v>1765</v>
      </c>
      <c r="W88" s="124"/>
      <c r="X88" s="118" t="s">
        <v>6409</v>
      </c>
      <c r="Y88" s="118" t="s">
        <v>1763</v>
      </c>
      <c r="Z88" s="118" t="s">
        <v>15005</v>
      </c>
      <c r="AA88" s="118" t="s">
        <v>15005</v>
      </c>
      <c r="AB88" s="118" t="s">
        <v>15056</v>
      </c>
      <c r="AC88" s="118" t="s">
        <v>15057</v>
      </c>
      <c r="AD88" s="118" t="s">
        <v>1757</v>
      </c>
      <c r="AE88" s="118" t="s">
        <v>15058</v>
      </c>
      <c r="AF88" s="118" t="s">
        <v>15059</v>
      </c>
    </row>
    <row r="89" spans="1:32" x14ac:dyDescent="0.25">
      <c r="J89" s="124"/>
      <c r="M89" s="132"/>
      <c r="N89" s="132"/>
      <c r="O89" s="132"/>
      <c r="P89" s="132"/>
      <c r="Q89" s="132"/>
      <c r="R89" s="132"/>
      <c r="S89" s="132"/>
      <c r="W89" s="124"/>
    </row>
    <row r="90" spans="1:32" x14ac:dyDescent="0.25">
      <c r="A90" s="118" t="str">
        <f>_xlfn.XLOOKUP(D90,'Catalog Items'!L:L,'Catalog Items'!F:F)</f>
        <v>24646</v>
      </c>
      <c r="B90" s="118" t="s">
        <v>10416</v>
      </c>
      <c r="C90" s="118" t="s">
        <v>1798</v>
      </c>
      <c r="D90" s="118" t="s">
        <v>995</v>
      </c>
      <c r="E90" s="118" t="s">
        <v>2812</v>
      </c>
      <c r="F90" s="118" t="s">
        <v>9581</v>
      </c>
      <c r="G90" s="118" t="s">
        <v>1239</v>
      </c>
      <c r="H90" s="118" t="s">
        <v>2663</v>
      </c>
      <c r="I90" s="118" t="s">
        <v>1760</v>
      </c>
      <c r="J90" s="124"/>
      <c r="K90" s="118" t="str">
        <f>_xlfn.XLOOKUP(D90,'Catalog Items'!L:L,'Catalog Items'!AB:AB)</f>
        <v>00092352990771</v>
      </c>
      <c r="L90" s="118" t="str">
        <f>_xlfn.XLOOKUP(D90,'Catalog Items'!L:L,'Catalog Items'!N:N)</f>
        <v>Metallic Plastics</v>
      </c>
      <c r="M90" s="132">
        <f>_xlfn.XLOOKUP($D90,'Catalog Items'!$L:$L,'Catalog Items'!AK:AK)</f>
        <v>51.125</v>
      </c>
      <c r="N90" s="132">
        <f>_xlfn.XLOOKUP($D90,'Catalog Items'!$L:$L,'Catalog Items'!AL:AL)</f>
        <v>16.312999999999999</v>
      </c>
      <c r="O90" s="132">
        <f>_xlfn.XLOOKUP($D90,'Catalog Items'!$L:$L,'Catalog Items'!AM:AM)</f>
        <v>10.063000000000001</v>
      </c>
      <c r="P90" s="132">
        <f>_xlfn.XLOOKUP($D90,'Catalog Items'!$L:$L,'Catalog Items'!AN:AN)</f>
        <v>49.76</v>
      </c>
      <c r="Q90" s="132">
        <f>_xlfn.XLOOKUP($D90,'Catalog Items'!$L:$L,'Catalog Items'!AO:AO)</f>
        <v>4.8559999999999999</v>
      </c>
      <c r="R90" s="132" t="str">
        <f>_xlfn.XLOOKUP($D90,'Catalog Items'!$L:$L,'Catalog Items'!AT:AT)</f>
        <v>4</v>
      </c>
      <c r="S90" s="132" t="str">
        <f>_xlfn.XLOOKUP($D90,'Catalog Items'!$L:$L,'Catalog Items'!AU:AU)</f>
        <v>3</v>
      </c>
      <c r="T90" s="118" t="s">
        <v>15031</v>
      </c>
      <c r="U90" s="118" t="s">
        <v>1773</v>
      </c>
      <c r="V90" s="118" t="s">
        <v>1765</v>
      </c>
      <c r="W90" s="124"/>
      <c r="X90" s="118" t="s">
        <v>6231</v>
      </c>
      <c r="Y90" s="118" t="s">
        <v>1767</v>
      </c>
      <c r="Z90" s="118" t="s">
        <v>15216</v>
      </c>
      <c r="AA90" s="118" t="s">
        <v>14983</v>
      </c>
      <c r="AB90" s="118" t="s">
        <v>14983</v>
      </c>
      <c r="AC90" s="118" t="s">
        <v>15217</v>
      </c>
      <c r="AD90" s="118" t="s">
        <v>1757</v>
      </c>
      <c r="AE90" s="118" t="s">
        <v>15218</v>
      </c>
      <c r="AF90" s="118" t="s">
        <v>15219</v>
      </c>
    </row>
    <row r="91" spans="1:32" x14ac:dyDescent="0.25">
      <c r="A91" s="118" t="str">
        <f>_xlfn.XLOOKUP(D91,'Catalog Items'!L:L,'Catalog Items'!F:F)</f>
        <v>24646</v>
      </c>
      <c r="B91" s="118" t="s">
        <v>10412</v>
      </c>
      <c r="C91" s="118" t="s">
        <v>1798</v>
      </c>
      <c r="D91" s="118" t="s">
        <v>995</v>
      </c>
      <c r="E91" s="118" t="s">
        <v>2812</v>
      </c>
      <c r="F91" s="118" t="s">
        <v>9581</v>
      </c>
      <c r="G91" s="118" t="s">
        <v>1237</v>
      </c>
      <c r="H91" s="118" t="s">
        <v>2662</v>
      </c>
      <c r="I91" s="118" t="s">
        <v>1760</v>
      </c>
      <c r="J91" s="124"/>
      <c r="K91" s="118" t="str">
        <f>_xlfn.XLOOKUP(D91,'Catalog Items'!L:L,'Catalog Items'!AB:AB)</f>
        <v>00092352990771</v>
      </c>
      <c r="L91" s="118" t="str">
        <f>_xlfn.XLOOKUP(D91,'Catalog Items'!L:L,'Catalog Items'!N:N)</f>
        <v>Metallic Plastics</v>
      </c>
      <c r="M91" s="132">
        <f>_xlfn.XLOOKUP($D91,'Catalog Items'!$L:$L,'Catalog Items'!AK:AK)</f>
        <v>51.125</v>
      </c>
      <c r="N91" s="132">
        <f>_xlfn.XLOOKUP($D91,'Catalog Items'!$L:$L,'Catalog Items'!AL:AL)</f>
        <v>16.312999999999999</v>
      </c>
      <c r="O91" s="132">
        <f>_xlfn.XLOOKUP($D91,'Catalog Items'!$L:$L,'Catalog Items'!AM:AM)</f>
        <v>10.063000000000001</v>
      </c>
      <c r="P91" s="132">
        <f>_xlfn.XLOOKUP($D91,'Catalog Items'!$L:$L,'Catalog Items'!AN:AN)</f>
        <v>49.76</v>
      </c>
      <c r="Q91" s="132">
        <f>_xlfn.XLOOKUP($D91,'Catalog Items'!$L:$L,'Catalog Items'!AO:AO)</f>
        <v>4.8559999999999999</v>
      </c>
      <c r="R91" s="132" t="str">
        <f>_xlfn.XLOOKUP($D91,'Catalog Items'!$L:$L,'Catalog Items'!AT:AT)</f>
        <v>4</v>
      </c>
      <c r="S91" s="132" t="str">
        <f>_xlfn.XLOOKUP($D91,'Catalog Items'!$L:$L,'Catalog Items'!AU:AU)</f>
        <v>3</v>
      </c>
      <c r="T91" s="118" t="s">
        <v>15031</v>
      </c>
      <c r="U91" s="118" t="s">
        <v>1773</v>
      </c>
      <c r="V91" s="118" t="s">
        <v>1765</v>
      </c>
      <c r="W91" s="124"/>
      <c r="X91" s="118" t="s">
        <v>6230</v>
      </c>
      <c r="Y91" s="118" t="s">
        <v>1767</v>
      </c>
      <c r="Z91" s="118" t="s">
        <v>1759</v>
      </c>
      <c r="AA91" s="118" t="s">
        <v>7075</v>
      </c>
      <c r="AB91" s="118" t="s">
        <v>7075</v>
      </c>
      <c r="AC91" s="118" t="s">
        <v>15220</v>
      </c>
      <c r="AD91" s="118" t="s">
        <v>1757</v>
      </c>
      <c r="AE91" s="118" t="s">
        <v>15221</v>
      </c>
      <c r="AF91" s="118" t="s">
        <v>15222</v>
      </c>
    </row>
    <row r="92" spans="1:32" x14ac:dyDescent="0.25">
      <c r="A92" s="118" t="str">
        <f>_xlfn.XLOOKUP(D92,'Catalog Items'!L:L,'Catalog Items'!F:F)</f>
        <v>24646</v>
      </c>
      <c r="B92" s="118" t="s">
        <v>10416</v>
      </c>
      <c r="C92" s="118" t="s">
        <v>1798</v>
      </c>
      <c r="D92" s="118" t="s">
        <v>995</v>
      </c>
      <c r="E92" s="118" t="s">
        <v>2812</v>
      </c>
      <c r="F92" s="118" t="s">
        <v>9581</v>
      </c>
      <c r="G92" s="118" t="s">
        <v>1381</v>
      </c>
      <c r="H92" s="118" t="s">
        <v>2658</v>
      </c>
      <c r="I92" s="118" t="s">
        <v>1760</v>
      </c>
      <c r="J92" s="124"/>
      <c r="K92" s="118" t="str">
        <f>_xlfn.XLOOKUP(D92,'Catalog Items'!L:L,'Catalog Items'!AB:AB)</f>
        <v>00092352990771</v>
      </c>
      <c r="L92" s="118" t="str">
        <f>_xlfn.XLOOKUP(D92,'Catalog Items'!L:L,'Catalog Items'!N:N)</f>
        <v>Metallic Plastics</v>
      </c>
      <c r="M92" s="132">
        <f>_xlfn.XLOOKUP($D92,'Catalog Items'!$L:$L,'Catalog Items'!AK:AK)</f>
        <v>51.125</v>
      </c>
      <c r="N92" s="132">
        <f>_xlfn.XLOOKUP($D92,'Catalog Items'!$L:$L,'Catalog Items'!AL:AL)</f>
        <v>16.312999999999999</v>
      </c>
      <c r="O92" s="132">
        <f>_xlfn.XLOOKUP($D92,'Catalog Items'!$L:$L,'Catalog Items'!AM:AM)</f>
        <v>10.063000000000001</v>
      </c>
      <c r="P92" s="132">
        <f>_xlfn.XLOOKUP($D92,'Catalog Items'!$L:$L,'Catalog Items'!AN:AN)</f>
        <v>49.76</v>
      </c>
      <c r="Q92" s="132">
        <f>_xlfn.XLOOKUP($D92,'Catalog Items'!$L:$L,'Catalog Items'!AO:AO)</f>
        <v>4.8559999999999999</v>
      </c>
      <c r="R92" s="132" t="str">
        <f>_xlfn.XLOOKUP($D92,'Catalog Items'!$L:$L,'Catalog Items'!AT:AT)</f>
        <v>4</v>
      </c>
      <c r="S92" s="132" t="str">
        <f>_xlfn.XLOOKUP($D92,'Catalog Items'!$L:$L,'Catalog Items'!AU:AU)</f>
        <v>3</v>
      </c>
      <c r="T92" s="118" t="s">
        <v>15031</v>
      </c>
      <c r="U92" s="118" t="s">
        <v>1773</v>
      </c>
      <c r="V92" s="118" t="s">
        <v>1765</v>
      </c>
      <c r="W92" s="124"/>
      <c r="X92" s="118" t="s">
        <v>6226</v>
      </c>
      <c r="Y92" s="118" t="s">
        <v>1767</v>
      </c>
      <c r="Z92" s="118" t="s">
        <v>15216</v>
      </c>
      <c r="AA92" s="118" t="s">
        <v>14983</v>
      </c>
      <c r="AB92" s="118" t="s">
        <v>14983</v>
      </c>
      <c r="AC92" s="118" t="s">
        <v>15217</v>
      </c>
      <c r="AD92" s="118" t="s">
        <v>1757</v>
      </c>
      <c r="AE92" s="118" t="s">
        <v>15218</v>
      </c>
      <c r="AF92" s="118" t="s">
        <v>15219</v>
      </c>
    </row>
    <row r="93" spans="1:32" x14ac:dyDescent="0.25">
      <c r="A93" s="118" t="str">
        <f>_xlfn.XLOOKUP(D93,'Catalog Items'!L:L,'Catalog Items'!F:F)</f>
        <v>24646</v>
      </c>
      <c r="B93" s="118" t="s">
        <v>10412</v>
      </c>
      <c r="C93" s="118" t="s">
        <v>1798</v>
      </c>
      <c r="D93" s="118" t="s">
        <v>995</v>
      </c>
      <c r="E93" s="118" t="s">
        <v>2812</v>
      </c>
      <c r="F93" s="118" t="s">
        <v>9581</v>
      </c>
      <c r="G93" s="118" t="s">
        <v>859</v>
      </c>
      <c r="H93" s="118" t="s">
        <v>2656</v>
      </c>
      <c r="I93" s="118" t="s">
        <v>1760</v>
      </c>
      <c r="J93" s="124"/>
      <c r="K93" s="118" t="str">
        <f>_xlfn.XLOOKUP(D93,'Catalog Items'!L:L,'Catalog Items'!AB:AB)</f>
        <v>00092352990771</v>
      </c>
      <c r="L93" s="118" t="str">
        <f>_xlfn.XLOOKUP(D93,'Catalog Items'!L:L,'Catalog Items'!N:N)</f>
        <v>Metallic Plastics</v>
      </c>
      <c r="M93" s="132">
        <f>_xlfn.XLOOKUP($D93,'Catalog Items'!$L:$L,'Catalog Items'!AK:AK)</f>
        <v>51.125</v>
      </c>
      <c r="N93" s="132">
        <f>_xlfn.XLOOKUP($D93,'Catalog Items'!$L:$L,'Catalog Items'!AL:AL)</f>
        <v>16.312999999999999</v>
      </c>
      <c r="O93" s="132">
        <f>_xlfn.XLOOKUP($D93,'Catalog Items'!$L:$L,'Catalog Items'!AM:AM)</f>
        <v>10.063000000000001</v>
      </c>
      <c r="P93" s="132">
        <f>_xlfn.XLOOKUP($D93,'Catalog Items'!$L:$L,'Catalog Items'!AN:AN)</f>
        <v>49.76</v>
      </c>
      <c r="Q93" s="132">
        <f>_xlfn.XLOOKUP($D93,'Catalog Items'!$L:$L,'Catalog Items'!AO:AO)</f>
        <v>4.8559999999999999</v>
      </c>
      <c r="R93" s="132" t="str">
        <f>_xlfn.XLOOKUP($D93,'Catalog Items'!$L:$L,'Catalog Items'!AT:AT)</f>
        <v>4</v>
      </c>
      <c r="S93" s="132" t="str">
        <f>_xlfn.XLOOKUP($D93,'Catalog Items'!$L:$L,'Catalog Items'!AU:AU)</f>
        <v>3</v>
      </c>
      <c r="T93" s="118" t="s">
        <v>15031</v>
      </c>
      <c r="U93" s="118" t="s">
        <v>1773</v>
      </c>
      <c r="V93" s="118" t="s">
        <v>1765</v>
      </c>
      <c r="W93" s="124"/>
      <c r="X93" s="118" t="s">
        <v>6224</v>
      </c>
      <c r="Y93" s="118" t="s">
        <v>1767</v>
      </c>
      <c r="Z93" s="118" t="s">
        <v>1759</v>
      </c>
      <c r="AA93" s="118" t="s">
        <v>7075</v>
      </c>
      <c r="AB93" s="118" t="s">
        <v>7075</v>
      </c>
      <c r="AC93" s="118" t="s">
        <v>15220</v>
      </c>
      <c r="AD93" s="118" t="s">
        <v>1757</v>
      </c>
      <c r="AE93" s="118" t="s">
        <v>15221</v>
      </c>
      <c r="AF93" s="118" t="s">
        <v>15222</v>
      </c>
    </row>
    <row r="94" spans="1:32" x14ac:dyDescent="0.25">
      <c r="A94" s="118" t="str">
        <f>_xlfn.XLOOKUP(D94,'Catalog Items'!L:L,'Catalog Items'!F:F)</f>
        <v>24646</v>
      </c>
      <c r="B94" s="118" t="s">
        <v>10189</v>
      </c>
      <c r="C94" s="118" t="s">
        <v>1798</v>
      </c>
      <c r="D94" s="118" t="s">
        <v>995</v>
      </c>
      <c r="E94" s="118" t="s">
        <v>2812</v>
      </c>
      <c r="F94" s="118" t="s">
        <v>9581</v>
      </c>
      <c r="G94" s="118" t="s">
        <v>15011</v>
      </c>
      <c r="H94" s="118" t="s">
        <v>15012</v>
      </c>
      <c r="I94" s="118" t="s">
        <v>7066</v>
      </c>
      <c r="J94" s="124"/>
      <c r="K94" s="118" t="str">
        <f>_xlfn.XLOOKUP(D94,'Catalog Items'!L:L,'Catalog Items'!AB:AB)</f>
        <v>00092352990771</v>
      </c>
      <c r="L94" s="118" t="str">
        <f>_xlfn.XLOOKUP(D94,'Catalog Items'!L:L,'Catalog Items'!N:N)</f>
        <v>Metallic Plastics</v>
      </c>
      <c r="M94" s="132">
        <f>_xlfn.XLOOKUP($D94,'Catalog Items'!$L:$L,'Catalog Items'!AK:AK)</f>
        <v>51.125</v>
      </c>
      <c r="N94" s="132">
        <f>_xlfn.XLOOKUP($D94,'Catalog Items'!$L:$L,'Catalog Items'!AL:AL)</f>
        <v>16.312999999999999</v>
      </c>
      <c r="O94" s="132">
        <f>_xlfn.XLOOKUP($D94,'Catalog Items'!$L:$L,'Catalog Items'!AM:AM)</f>
        <v>10.063000000000001</v>
      </c>
      <c r="P94" s="132">
        <f>_xlfn.XLOOKUP($D94,'Catalog Items'!$L:$L,'Catalog Items'!AN:AN)</f>
        <v>49.76</v>
      </c>
      <c r="Q94" s="132">
        <f>_xlfn.XLOOKUP($D94,'Catalog Items'!$L:$L,'Catalog Items'!AO:AO)</f>
        <v>4.8559999999999999</v>
      </c>
      <c r="R94" s="132" t="str">
        <f>_xlfn.XLOOKUP($D94,'Catalog Items'!$L:$L,'Catalog Items'!AT:AT)</f>
        <v>4</v>
      </c>
      <c r="S94" s="132" t="str">
        <f>_xlfn.XLOOKUP($D94,'Catalog Items'!$L:$L,'Catalog Items'!AU:AU)</f>
        <v>3</v>
      </c>
      <c r="T94" s="118" t="s">
        <v>15031</v>
      </c>
      <c r="U94" s="118" t="s">
        <v>1773</v>
      </c>
      <c r="V94" s="118" t="s">
        <v>1765</v>
      </c>
      <c r="W94" s="124"/>
      <c r="X94" s="118" t="s">
        <v>15013</v>
      </c>
      <c r="Y94" s="118" t="s">
        <v>1762</v>
      </c>
      <c r="Z94" s="118" t="s">
        <v>15005</v>
      </c>
      <c r="AA94" s="118" t="s">
        <v>15006</v>
      </c>
      <c r="AB94" s="118" t="s">
        <v>15007</v>
      </c>
      <c r="AC94" s="118" t="s">
        <v>15008</v>
      </c>
      <c r="AD94" s="118" t="s">
        <v>1757</v>
      </c>
      <c r="AE94" s="118" t="s">
        <v>15009</v>
      </c>
      <c r="AF94" s="118" t="s">
        <v>15010</v>
      </c>
    </row>
    <row r="95" spans="1:32" x14ac:dyDescent="0.25">
      <c r="A95" s="118" t="str">
        <f>_xlfn.XLOOKUP(D95,'Catalog Items'!L:L,'Catalog Items'!F:F)</f>
        <v>24646</v>
      </c>
      <c r="B95" s="118" t="s">
        <v>10185</v>
      </c>
      <c r="C95" s="118" t="s">
        <v>1798</v>
      </c>
      <c r="D95" s="118" t="s">
        <v>995</v>
      </c>
      <c r="E95" s="118" t="s">
        <v>2812</v>
      </c>
      <c r="F95" s="118" t="s">
        <v>9581</v>
      </c>
      <c r="G95" s="118" t="s">
        <v>15001</v>
      </c>
      <c r="H95" s="118" t="s">
        <v>15002</v>
      </c>
      <c r="I95" s="118" t="s">
        <v>9567</v>
      </c>
      <c r="J95" s="124"/>
      <c r="K95" s="118" t="str">
        <f>_xlfn.XLOOKUP(D95,'Catalog Items'!L:L,'Catalog Items'!AB:AB)</f>
        <v>00092352990771</v>
      </c>
      <c r="L95" s="118" t="str">
        <f>_xlfn.XLOOKUP(D95,'Catalog Items'!L:L,'Catalog Items'!N:N)</f>
        <v>Metallic Plastics</v>
      </c>
      <c r="M95" s="132">
        <f>_xlfn.XLOOKUP($D95,'Catalog Items'!$L:$L,'Catalog Items'!AK:AK)</f>
        <v>51.125</v>
      </c>
      <c r="N95" s="132">
        <f>_xlfn.XLOOKUP($D95,'Catalog Items'!$L:$L,'Catalog Items'!AL:AL)</f>
        <v>16.312999999999999</v>
      </c>
      <c r="O95" s="132">
        <f>_xlfn.XLOOKUP($D95,'Catalog Items'!$L:$L,'Catalog Items'!AM:AM)</f>
        <v>10.063000000000001</v>
      </c>
      <c r="P95" s="132">
        <f>_xlfn.XLOOKUP($D95,'Catalog Items'!$L:$L,'Catalog Items'!AN:AN)</f>
        <v>49.76</v>
      </c>
      <c r="Q95" s="132">
        <f>_xlfn.XLOOKUP($D95,'Catalog Items'!$L:$L,'Catalog Items'!AO:AO)</f>
        <v>4.8559999999999999</v>
      </c>
      <c r="R95" s="132" t="str">
        <f>_xlfn.XLOOKUP($D95,'Catalog Items'!$L:$L,'Catalog Items'!AT:AT)</f>
        <v>4</v>
      </c>
      <c r="S95" s="132" t="str">
        <f>_xlfn.XLOOKUP($D95,'Catalog Items'!$L:$L,'Catalog Items'!AU:AU)</f>
        <v>3</v>
      </c>
      <c r="T95" s="118" t="s">
        <v>15031</v>
      </c>
      <c r="U95" s="118" t="s">
        <v>1773</v>
      </c>
      <c r="V95" s="118" t="s">
        <v>1765</v>
      </c>
      <c r="W95" s="124"/>
      <c r="X95" s="118" t="s">
        <v>15004</v>
      </c>
      <c r="Y95" s="118" t="s">
        <v>1762</v>
      </c>
      <c r="Z95" s="118" t="s">
        <v>15005</v>
      </c>
      <c r="AA95" s="118" t="s">
        <v>15006</v>
      </c>
      <c r="AB95" s="118" t="s">
        <v>15007</v>
      </c>
      <c r="AC95" s="118" t="s">
        <v>15008</v>
      </c>
      <c r="AD95" s="118" t="s">
        <v>1757</v>
      </c>
      <c r="AE95" s="118" t="s">
        <v>15009</v>
      </c>
      <c r="AF95" s="118" t="s">
        <v>15010</v>
      </c>
    </row>
    <row r="96" spans="1:32" x14ac:dyDescent="0.25">
      <c r="J96" s="124"/>
      <c r="M96" s="132"/>
      <c r="N96" s="132"/>
      <c r="O96" s="132"/>
      <c r="P96" s="132"/>
      <c r="Q96" s="132"/>
      <c r="R96" s="132"/>
      <c r="S96" s="132"/>
      <c r="W96" s="124"/>
    </row>
    <row r="97" spans="1:32" x14ac:dyDescent="0.25">
      <c r="J97" s="124"/>
      <c r="M97" s="132"/>
      <c r="N97" s="132"/>
      <c r="O97" s="132"/>
      <c r="P97" s="132"/>
      <c r="Q97" s="132"/>
      <c r="R97" s="132"/>
      <c r="S97" s="132"/>
      <c r="W97" s="124"/>
    </row>
    <row r="98" spans="1:32" x14ac:dyDescent="0.25">
      <c r="A98" s="118" t="str">
        <f>_xlfn.XLOOKUP(D98,'Catalog Items'!L:L,'Catalog Items'!F:F)</f>
        <v>53285 CD48</v>
      </c>
      <c r="B98" s="118" t="s">
        <v>9638</v>
      </c>
      <c r="C98" s="118" t="s">
        <v>9635</v>
      </c>
      <c r="D98" s="118" t="s">
        <v>1305</v>
      </c>
      <c r="E98" s="118" t="s">
        <v>2817</v>
      </c>
      <c r="F98" s="118" t="s">
        <v>7074</v>
      </c>
      <c r="G98" s="118" t="s">
        <v>86</v>
      </c>
      <c r="H98" s="118" t="s">
        <v>1822</v>
      </c>
      <c r="I98" s="118" t="s">
        <v>7074</v>
      </c>
      <c r="J98" s="124"/>
      <c r="K98" s="118" t="str">
        <f>_xlfn.XLOOKUP(D98,'Catalog Items'!L:L,'Catalog Items'!AB:AB)</f>
        <v>00196504122215</v>
      </c>
      <c r="L98" s="118" t="str">
        <f>_xlfn.XLOOKUP(D98,'Catalog Items'!L:L,'Catalog Items'!N:N)</f>
        <v>New Year's Eve Decor</v>
      </c>
      <c r="M98" s="132">
        <f>_xlfn.XLOOKUP($D98,'Catalog Items'!$L:$L,'Catalog Items'!AK:AK)</f>
        <v>24.437999999999999</v>
      </c>
      <c r="N98" s="132">
        <f>_xlfn.XLOOKUP($D98,'Catalog Items'!$L:$L,'Catalog Items'!AL:AL)</f>
        <v>15.938000000000001</v>
      </c>
      <c r="O98" s="132">
        <f>_xlfn.XLOOKUP($D98,'Catalog Items'!$L:$L,'Catalog Items'!AM:AM)</f>
        <v>9.625</v>
      </c>
      <c r="P98" s="132">
        <f>_xlfn.XLOOKUP($D98,'Catalog Items'!$L:$L,'Catalog Items'!AN:AN)</f>
        <v>7.16</v>
      </c>
      <c r="Q98" s="132">
        <f>_xlfn.XLOOKUP($D98,'Catalog Items'!$L:$L,'Catalog Items'!AO:AO)</f>
        <v>2.169</v>
      </c>
      <c r="R98" s="132" t="str">
        <f>_xlfn.XLOOKUP($D98,'Catalog Items'!$L:$L,'Catalog Items'!AT:AT)</f>
        <v>5</v>
      </c>
      <c r="S98" s="132" t="str">
        <f>_xlfn.XLOOKUP($D98,'Catalog Items'!$L:$L,'Catalog Items'!AU:AU)</f>
        <v>5</v>
      </c>
      <c r="T98" s="118" t="s">
        <v>7075</v>
      </c>
      <c r="U98" s="118" t="s">
        <v>14991</v>
      </c>
      <c r="V98" s="118" t="s">
        <v>1762</v>
      </c>
      <c r="W98" s="124"/>
      <c r="X98" s="118" t="s">
        <v>5383</v>
      </c>
      <c r="Y98" s="118" t="s">
        <v>1759</v>
      </c>
      <c r="Z98" s="118" t="s">
        <v>15082</v>
      </c>
      <c r="AA98" s="118" t="s">
        <v>15082</v>
      </c>
      <c r="AB98" s="118" t="s">
        <v>15188</v>
      </c>
      <c r="AC98" s="118" t="s">
        <v>15204</v>
      </c>
      <c r="AD98" s="118" t="s">
        <v>1762</v>
      </c>
      <c r="AE98" s="118" t="s">
        <v>15205</v>
      </c>
      <c r="AF98" s="118" t="s">
        <v>15206</v>
      </c>
    </row>
    <row r="99" spans="1:32" x14ac:dyDescent="0.25">
      <c r="A99" s="118" t="str">
        <f>_xlfn.XLOOKUP(D99,'Catalog Items'!L:L,'Catalog Items'!F:F)</f>
        <v>24601-CD2</v>
      </c>
      <c r="B99" s="118" t="s">
        <v>9743</v>
      </c>
      <c r="C99" s="118" t="s">
        <v>5377</v>
      </c>
      <c r="D99" s="118" t="s">
        <v>999</v>
      </c>
      <c r="E99" s="118" t="s">
        <v>2819</v>
      </c>
      <c r="F99" s="118" t="s">
        <v>15223</v>
      </c>
      <c r="G99" s="118" t="s">
        <v>1245</v>
      </c>
      <c r="H99" s="118" t="s">
        <v>13210</v>
      </c>
      <c r="I99" s="118" t="s">
        <v>7066</v>
      </c>
      <c r="J99" s="124"/>
      <c r="K99" s="118" t="str">
        <f>_xlfn.XLOOKUP(D99,'Catalog Items'!L:L,'Catalog Items'!AB:AB)</f>
        <v>00196504122710</v>
      </c>
      <c r="L99" s="118" t="str">
        <f>_xlfn.XLOOKUP(D99,'Catalog Items'!L:L,'Catalog Items'!N:N)</f>
        <v>Tailgate Time</v>
      </c>
      <c r="M99" s="132">
        <f>_xlfn.XLOOKUP($D99,'Catalog Items'!$L:$L,'Catalog Items'!AK:AK)</f>
        <v>24.437999999999999</v>
      </c>
      <c r="N99" s="132">
        <f>_xlfn.XLOOKUP($D99,'Catalog Items'!$L:$L,'Catalog Items'!AL:AL)</f>
        <v>15.938000000000001</v>
      </c>
      <c r="O99" s="132">
        <f>_xlfn.XLOOKUP($D99,'Catalog Items'!$L:$L,'Catalog Items'!AM:AM)</f>
        <v>9.625</v>
      </c>
      <c r="P99" s="132">
        <f>_xlfn.XLOOKUP($D99,'Catalog Items'!$L:$L,'Catalog Items'!AN:AN)</f>
        <v>13.44</v>
      </c>
      <c r="Q99" s="132">
        <f>_xlfn.XLOOKUP($D99,'Catalog Items'!$L:$L,'Catalog Items'!AO:AO)</f>
        <v>2.169</v>
      </c>
      <c r="R99" s="132" t="str">
        <f>_xlfn.XLOOKUP($D99,'Catalog Items'!$L:$L,'Catalog Items'!AT:AT)</f>
        <v>5</v>
      </c>
      <c r="S99" s="132" t="str">
        <f>_xlfn.XLOOKUP($D99,'Catalog Items'!$L:$L,'Catalog Items'!AU:AU)</f>
        <v>5</v>
      </c>
      <c r="T99" s="118" t="s">
        <v>7075</v>
      </c>
      <c r="U99" s="118" t="s">
        <v>14991</v>
      </c>
      <c r="V99" s="118" t="s">
        <v>1762</v>
      </c>
      <c r="W99" s="124"/>
      <c r="X99" s="118" t="s">
        <v>6407</v>
      </c>
      <c r="Y99" s="118" t="s">
        <v>1765</v>
      </c>
      <c r="Z99" s="118" t="s">
        <v>15062</v>
      </c>
      <c r="AA99" s="118" t="s">
        <v>7065</v>
      </c>
      <c r="AB99" s="118" t="s">
        <v>7065</v>
      </c>
      <c r="AC99" s="118" t="s">
        <v>15063</v>
      </c>
      <c r="AD99" s="118" t="s">
        <v>1757</v>
      </c>
      <c r="AE99" s="118" t="s">
        <v>15064</v>
      </c>
      <c r="AF99" s="118" t="s">
        <v>15065</v>
      </c>
    </row>
    <row r="100" spans="1:32" x14ac:dyDescent="0.25">
      <c r="A100" s="118" t="str">
        <f>_xlfn.XLOOKUP(D100,'Catalog Items'!L:L,'Catalog Items'!F:F)</f>
        <v>24601-CD2</v>
      </c>
      <c r="B100" s="118" t="s">
        <v>9731</v>
      </c>
      <c r="C100" s="118" t="s">
        <v>5377</v>
      </c>
      <c r="D100" s="118" t="s">
        <v>999</v>
      </c>
      <c r="E100" s="118" t="s">
        <v>2819</v>
      </c>
      <c r="F100" s="118" t="s">
        <v>15223</v>
      </c>
      <c r="G100" s="118" t="s">
        <v>1157</v>
      </c>
      <c r="H100" s="118" t="s">
        <v>2833</v>
      </c>
      <c r="I100" s="118" t="s">
        <v>1762</v>
      </c>
      <c r="J100" s="124"/>
      <c r="K100" s="118" t="str">
        <f>_xlfn.XLOOKUP(D100,'Catalog Items'!L:L,'Catalog Items'!AB:AB)</f>
        <v>00196504122710</v>
      </c>
      <c r="L100" s="118" t="str">
        <f>_xlfn.XLOOKUP(D100,'Catalog Items'!L:L,'Catalog Items'!N:N)</f>
        <v>Tailgate Time</v>
      </c>
      <c r="M100" s="132">
        <f>_xlfn.XLOOKUP($D100,'Catalog Items'!$L:$L,'Catalog Items'!AK:AK)</f>
        <v>24.437999999999999</v>
      </c>
      <c r="N100" s="132">
        <f>_xlfn.XLOOKUP($D100,'Catalog Items'!$L:$L,'Catalog Items'!AL:AL)</f>
        <v>15.938000000000001</v>
      </c>
      <c r="O100" s="132">
        <f>_xlfn.XLOOKUP($D100,'Catalog Items'!$L:$L,'Catalog Items'!AM:AM)</f>
        <v>9.625</v>
      </c>
      <c r="P100" s="132">
        <f>_xlfn.XLOOKUP($D100,'Catalog Items'!$L:$L,'Catalog Items'!AN:AN)</f>
        <v>13.44</v>
      </c>
      <c r="Q100" s="132">
        <f>_xlfn.XLOOKUP($D100,'Catalog Items'!$L:$L,'Catalog Items'!AO:AO)</f>
        <v>2.169</v>
      </c>
      <c r="R100" s="132" t="str">
        <f>_xlfn.XLOOKUP($D100,'Catalog Items'!$L:$L,'Catalog Items'!AT:AT)</f>
        <v>5</v>
      </c>
      <c r="S100" s="132" t="str">
        <f>_xlfn.XLOOKUP($D100,'Catalog Items'!$L:$L,'Catalog Items'!AU:AU)</f>
        <v>5</v>
      </c>
      <c r="T100" s="118" t="s">
        <v>7075</v>
      </c>
      <c r="U100" s="118" t="s">
        <v>14991</v>
      </c>
      <c r="V100" s="118" t="s">
        <v>1762</v>
      </c>
      <c r="W100" s="124"/>
      <c r="X100" s="118" t="s">
        <v>6415</v>
      </c>
      <c r="Y100" s="118" t="s">
        <v>1765</v>
      </c>
      <c r="Z100" s="118" t="s">
        <v>15062</v>
      </c>
      <c r="AA100" s="118" t="s">
        <v>14994</v>
      </c>
      <c r="AB100" s="118" t="s">
        <v>14994</v>
      </c>
      <c r="AC100" s="118" t="s">
        <v>15066</v>
      </c>
      <c r="AD100" s="118" t="s">
        <v>1757</v>
      </c>
      <c r="AE100" s="118" t="s">
        <v>15067</v>
      </c>
      <c r="AF100" s="118" t="s">
        <v>15068</v>
      </c>
    </row>
    <row r="101" spans="1:32" x14ac:dyDescent="0.25">
      <c r="A101" s="118" t="str">
        <f>_xlfn.XLOOKUP(D101,'Catalog Items'!L:L,'Catalog Items'!F:F)</f>
        <v>24601-CD2</v>
      </c>
      <c r="B101" s="118" t="s">
        <v>9694</v>
      </c>
      <c r="C101" s="118" t="s">
        <v>5377</v>
      </c>
      <c r="D101" s="118" t="s">
        <v>999</v>
      </c>
      <c r="E101" s="118" t="s">
        <v>2819</v>
      </c>
      <c r="F101" s="118" t="s">
        <v>15223</v>
      </c>
      <c r="G101" s="118" t="s">
        <v>1002</v>
      </c>
      <c r="H101" s="118" t="s">
        <v>2835</v>
      </c>
      <c r="I101" s="118" t="s">
        <v>9557</v>
      </c>
      <c r="J101" s="124"/>
      <c r="K101" s="118" t="str">
        <f>_xlfn.XLOOKUP(D101,'Catalog Items'!L:L,'Catalog Items'!AB:AB)</f>
        <v>00196504122710</v>
      </c>
      <c r="L101" s="118" t="str">
        <f>_xlfn.XLOOKUP(D101,'Catalog Items'!L:L,'Catalog Items'!N:N)</f>
        <v>Tailgate Time</v>
      </c>
      <c r="M101" s="132">
        <f>_xlfn.XLOOKUP($D101,'Catalog Items'!$L:$L,'Catalog Items'!AK:AK)</f>
        <v>24.437999999999999</v>
      </c>
      <c r="N101" s="132">
        <f>_xlfn.XLOOKUP($D101,'Catalog Items'!$L:$L,'Catalog Items'!AL:AL)</f>
        <v>15.938000000000001</v>
      </c>
      <c r="O101" s="132">
        <f>_xlfn.XLOOKUP($D101,'Catalog Items'!$L:$L,'Catalog Items'!AM:AM)</f>
        <v>9.625</v>
      </c>
      <c r="P101" s="132">
        <f>_xlfn.XLOOKUP($D101,'Catalog Items'!$L:$L,'Catalog Items'!AN:AN)</f>
        <v>13.44</v>
      </c>
      <c r="Q101" s="132">
        <f>_xlfn.XLOOKUP($D101,'Catalog Items'!$L:$L,'Catalog Items'!AO:AO)</f>
        <v>2.169</v>
      </c>
      <c r="R101" s="132" t="str">
        <f>_xlfn.XLOOKUP($D101,'Catalog Items'!$L:$L,'Catalog Items'!AT:AT)</f>
        <v>5</v>
      </c>
      <c r="S101" s="132" t="str">
        <f>_xlfn.XLOOKUP($D101,'Catalog Items'!$L:$L,'Catalog Items'!AU:AU)</f>
        <v>5</v>
      </c>
      <c r="T101" s="118" t="s">
        <v>7075</v>
      </c>
      <c r="U101" s="118" t="s">
        <v>14991</v>
      </c>
      <c r="V101" s="118" t="s">
        <v>1762</v>
      </c>
      <c r="W101" s="124"/>
      <c r="X101" s="118" t="s">
        <v>6417</v>
      </c>
      <c r="Y101" s="118" t="s">
        <v>1760</v>
      </c>
      <c r="Z101" s="118" t="s">
        <v>15062</v>
      </c>
      <c r="AA101" s="118" t="s">
        <v>15069</v>
      </c>
      <c r="AB101" s="118" t="s">
        <v>15069</v>
      </c>
      <c r="AC101" s="118" t="s">
        <v>15070</v>
      </c>
      <c r="AD101" s="118" t="s">
        <v>1757</v>
      </c>
      <c r="AE101" s="118" t="s">
        <v>15071</v>
      </c>
      <c r="AF101" s="118" t="s">
        <v>15072</v>
      </c>
    </row>
    <row r="102" spans="1:32" x14ac:dyDescent="0.25">
      <c r="A102" s="118" t="str">
        <f>_xlfn.XLOOKUP(D102,'Catalog Items'!L:L,'Catalog Items'!F:F)</f>
        <v>24601-CD2</v>
      </c>
      <c r="B102" s="118" t="s">
        <v>9920</v>
      </c>
      <c r="C102" s="118" t="s">
        <v>5377</v>
      </c>
      <c r="D102" s="118" t="s">
        <v>999</v>
      </c>
      <c r="E102" s="118" t="s">
        <v>2819</v>
      </c>
      <c r="F102" s="118" t="s">
        <v>15223</v>
      </c>
      <c r="G102" s="118" t="s">
        <v>1306</v>
      </c>
      <c r="H102" s="118" t="s">
        <v>2838</v>
      </c>
      <c r="I102" s="118" t="s">
        <v>1757</v>
      </c>
      <c r="J102" s="124"/>
      <c r="K102" s="118" t="str">
        <f>_xlfn.XLOOKUP(D102,'Catalog Items'!L:L,'Catalog Items'!AB:AB)</f>
        <v>00196504122710</v>
      </c>
      <c r="L102" s="118" t="str">
        <f>_xlfn.XLOOKUP(D102,'Catalog Items'!L:L,'Catalog Items'!N:N)</f>
        <v>Tailgate Time</v>
      </c>
      <c r="M102" s="132">
        <f>_xlfn.XLOOKUP($D102,'Catalog Items'!$L:$L,'Catalog Items'!AK:AK)</f>
        <v>24.437999999999999</v>
      </c>
      <c r="N102" s="132">
        <f>_xlfn.XLOOKUP($D102,'Catalog Items'!$L:$L,'Catalog Items'!AL:AL)</f>
        <v>15.938000000000001</v>
      </c>
      <c r="O102" s="132">
        <f>_xlfn.XLOOKUP($D102,'Catalog Items'!$L:$L,'Catalog Items'!AM:AM)</f>
        <v>9.625</v>
      </c>
      <c r="P102" s="132">
        <f>_xlfn.XLOOKUP($D102,'Catalog Items'!$L:$L,'Catalog Items'!AN:AN)</f>
        <v>13.44</v>
      </c>
      <c r="Q102" s="132">
        <f>_xlfn.XLOOKUP($D102,'Catalog Items'!$L:$L,'Catalog Items'!AO:AO)</f>
        <v>2.169</v>
      </c>
      <c r="R102" s="132" t="str">
        <f>_xlfn.XLOOKUP($D102,'Catalog Items'!$L:$L,'Catalog Items'!AT:AT)</f>
        <v>5</v>
      </c>
      <c r="S102" s="132" t="str">
        <f>_xlfn.XLOOKUP($D102,'Catalog Items'!$L:$L,'Catalog Items'!AU:AU)</f>
        <v>5</v>
      </c>
      <c r="T102" s="118" t="s">
        <v>7075</v>
      </c>
      <c r="U102" s="118" t="s">
        <v>14991</v>
      </c>
      <c r="V102" s="118" t="s">
        <v>1762</v>
      </c>
      <c r="W102" s="124"/>
      <c r="X102" s="118" t="s">
        <v>6420</v>
      </c>
      <c r="Y102" s="118" t="s">
        <v>1760</v>
      </c>
      <c r="Z102" s="118" t="s">
        <v>15041</v>
      </c>
      <c r="AA102" s="118" t="s">
        <v>15073</v>
      </c>
      <c r="AB102" s="118" t="s">
        <v>15073</v>
      </c>
      <c r="AC102" s="118" t="s">
        <v>15074</v>
      </c>
      <c r="AD102" s="118" t="s">
        <v>1757</v>
      </c>
      <c r="AE102" s="118" t="s">
        <v>15075</v>
      </c>
      <c r="AF102" s="118" t="s">
        <v>15076</v>
      </c>
    </row>
    <row r="103" spans="1:32" x14ac:dyDescent="0.25">
      <c r="J103" s="124"/>
      <c r="M103" s="132"/>
      <c r="N103" s="132"/>
      <c r="O103" s="132"/>
      <c r="P103" s="132"/>
      <c r="Q103" s="132"/>
      <c r="R103" s="132"/>
      <c r="S103" s="132"/>
      <c r="W103" s="124"/>
    </row>
    <row r="104" spans="1:32" x14ac:dyDescent="0.25">
      <c r="A104" s="118" t="str">
        <f>_xlfn.XLOOKUP(D104,'Catalog Items'!L:L,'Catalog Items'!F:F)</f>
        <v>24601-FD</v>
      </c>
      <c r="B104" s="118" t="s">
        <v>9743</v>
      </c>
      <c r="C104" s="118" t="s">
        <v>5377</v>
      </c>
      <c r="D104" s="118" t="s">
        <v>1156</v>
      </c>
      <c r="E104" s="118" t="s">
        <v>2821</v>
      </c>
      <c r="F104" s="118" t="s">
        <v>9579</v>
      </c>
      <c r="G104" s="118" t="s">
        <v>1245</v>
      </c>
      <c r="H104" s="118" t="s">
        <v>13210</v>
      </c>
      <c r="I104" s="118" t="s">
        <v>9568</v>
      </c>
      <c r="J104" s="124"/>
      <c r="K104" s="118" t="str">
        <f>_xlfn.XLOOKUP(D104,'Catalog Items'!L:L,'Catalog Items'!AB:AB)</f>
        <v>00196504122727</v>
      </c>
      <c r="L104" s="118" t="str">
        <f>_xlfn.XLOOKUP(D104,'Catalog Items'!L:L,'Catalog Items'!N:N)</f>
        <v>Tailgate Time</v>
      </c>
      <c r="M104" s="132">
        <f>_xlfn.XLOOKUP($D104,'Catalog Items'!$L:$L,'Catalog Items'!AK:AK)</f>
        <v>48.314999999999998</v>
      </c>
      <c r="N104" s="132">
        <f>_xlfn.XLOOKUP($D104,'Catalog Items'!$L:$L,'Catalog Items'!AL:AL)</f>
        <v>16.22</v>
      </c>
      <c r="O104" s="132">
        <f>_xlfn.XLOOKUP($D104,'Catalog Items'!$L:$L,'Catalog Items'!AM:AM)</f>
        <v>9.5950000000000006</v>
      </c>
      <c r="P104" s="132">
        <f>_xlfn.XLOOKUP($D104,'Catalog Items'!$L:$L,'Catalog Items'!AN:AN)</f>
        <v>27.15</v>
      </c>
      <c r="Q104" s="132">
        <f>_xlfn.XLOOKUP($D104,'Catalog Items'!$L:$L,'Catalog Items'!AO:AO)</f>
        <v>4.351</v>
      </c>
      <c r="R104" s="132" t="str">
        <f>_xlfn.XLOOKUP($D104,'Catalog Items'!$L:$L,'Catalog Items'!AT:AT)</f>
        <v>4</v>
      </c>
      <c r="S104" s="132" t="str">
        <f>_xlfn.XLOOKUP($D104,'Catalog Items'!$L:$L,'Catalog Items'!AU:AU)</f>
        <v>3</v>
      </c>
      <c r="T104" s="118" t="s">
        <v>9564</v>
      </c>
      <c r="U104" s="118" t="s">
        <v>15060</v>
      </c>
      <c r="V104" s="118" t="s">
        <v>15061</v>
      </c>
      <c r="W104" s="124"/>
      <c r="X104" s="118" t="s">
        <v>6407</v>
      </c>
      <c r="Y104" s="118" t="s">
        <v>1765</v>
      </c>
      <c r="Z104" s="118" t="s">
        <v>15062</v>
      </c>
      <c r="AA104" s="118" t="s">
        <v>7065</v>
      </c>
      <c r="AB104" s="118" t="s">
        <v>7065</v>
      </c>
      <c r="AC104" s="118" t="s">
        <v>15063</v>
      </c>
      <c r="AD104" s="118" t="s">
        <v>1757</v>
      </c>
      <c r="AE104" s="118" t="s">
        <v>15064</v>
      </c>
      <c r="AF104" s="118" t="s">
        <v>15065</v>
      </c>
    </row>
    <row r="105" spans="1:32" x14ac:dyDescent="0.25">
      <c r="A105" s="118" t="str">
        <f>_xlfn.XLOOKUP(D105,'Catalog Items'!L:L,'Catalog Items'!F:F)</f>
        <v>24601-FD</v>
      </c>
      <c r="B105" s="118" t="s">
        <v>9731</v>
      </c>
      <c r="C105" s="118" t="s">
        <v>5377</v>
      </c>
      <c r="D105" s="118" t="s">
        <v>1156</v>
      </c>
      <c r="E105" s="118" t="s">
        <v>2821</v>
      </c>
      <c r="F105" s="118" t="s">
        <v>9579</v>
      </c>
      <c r="G105" s="118" t="s">
        <v>1157</v>
      </c>
      <c r="H105" s="118" t="s">
        <v>2833</v>
      </c>
      <c r="I105" s="118" t="s">
        <v>1792</v>
      </c>
      <c r="J105" s="124"/>
      <c r="K105" s="118" t="str">
        <f>_xlfn.XLOOKUP(D105,'Catalog Items'!L:L,'Catalog Items'!AB:AB)</f>
        <v>00196504122727</v>
      </c>
      <c r="L105" s="118" t="str">
        <f>_xlfn.XLOOKUP(D105,'Catalog Items'!L:L,'Catalog Items'!N:N)</f>
        <v>Tailgate Time</v>
      </c>
      <c r="M105" s="132">
        <f>_xlfn.XLOOKUP($D105,'Catalog Items'!$L:$L,'Catalog Items'!AK:AK)</f>
        <v>48.314999999999998</v>
      </c>
      <c r="N105" s="132">
        <f>_xlfn.XLOOKUP($D105,'Catalog Items'!$L:$L,'Catalog Items'!AL:AL)</f>
        <v>16.22</v>
      </c>
      <c r="O105" s="132">
        <f>_xlfn.XLOOKUP($D105,'Catalog Items'!$L:$L,'Catalog Items'!AM:AM)</f>
        <v>9.5950000000000006</v>
      </c>
      <c r="P105" s="132">
        <f>_xlfn.XLOOKUP($D105,'Catalog Items'!$L:$L,'Catalog Items'!AN:AN)</f>
        <v>27.15</v>
      </c>
      <c r="Q105" s="132">
        <f>_xlfn.XLOOKUP($D105,'Catalog Items'!$L:$L,'Catalog Items'!AO:AO)</f>
        <v>4.351</v>
      </c>
      <c r="R105" s="132" t="str">
        <f>_xlfn.XLOOKUP($D105,'Catalog Items'!$L:$L,'Catalog Items'!AT:AT)</f>
        <v>4</v>
      </c>
      <c r="S105" s="132" t="str">
        <f>_xlfn.XLOOKUP($D105,'Catalog Items'!$L:$L,'Catalog Items'!AU:AU)</f>
        <v>3</v>
      </c>
      <c r="T105" s="118" t="s">
        <v>9564</v>
      </c>
      <c r="U105" s="118" t="s">
        <v>15060</v>
      </c>
      <c r="V105" s="118" t="s">
        <v>15061</v>
      </c>
      <c r="W105" s="124"/>
      <c r="X105" s="118" t="s">
        <v>6415</v>
      </c>
      <c r="Y105" s="118" t="s">
        <v>1765</v>
      </c>
      <c r="Z105" s="118" t="s">
        <v>15062</v>
      </c>
      <c r="AA105" s="118" t="s">
        <v>14994</v>
      </c>
      <c r="AB105" s="118" t="s">
        <v>14994</v>
      </c>
      <c r="AC105" s="118" t="s">
        <v>15066</v>
      </c>
      <c r="AD105" s="118" t="s">
        <v>1757</v>
      </c>
      <c r="AE105" s="118" t="s">
        <v>15067</v>
      </c>
      <c r="AF105" s="118" t="s">
        <v>15068</v>
      </c>
    </row>
    <row r="106" spans="1:32" x14ac:dyDescent="0.25">
      <c r="A106" s="118" t="str">
        <f>_xlfn.XLOOKUP(D106,'Catalog Items'!L:L,'Catalog Items'!F:F)</f>
        <v>24601-FD</v>
      </c>
      <c r="B106" s="118" t="s">
        <v>9694</v>
      </c>
      <c r="C106" s="118" t="s">
        <v>5377</v>
      </c>
      <c r="D106" s="118" t="s">
        <v>1156</v>
      </c>
      <c r="E106" s="118" t="s">
        <v>2821</v>
      </c>
      <c r="F106" s="118" t="s">
        <v>9579</v>
      </c>
      <c r="G106" s="118" t="s">
        <v>1002</v>
      </c>
      <c r="H106" s="118" t="s">
        <v>2835</v>
      </c>
      <c r="I106" s="118" t="s">
        <v>7082</v>
      </c>
      <c r="J106" s="124"/>
      <c r="K106" s="118" t="str">
        <f>_xlfn.XLOOKUP(D106,'Catalog Items'!L:L,'Catalog Items'!AB:AB)</f>
        <v>00196504122727</v>
      </c>
      <c r="L106" s="118" t="str">
        <f>_xlfn.XLOOKUP(D106,'Catalog Items'!L:L,'Catalog Items'!N:N)</f>
        <v>Tailgate Time</v>
      </c>
      <c r="M106" s="132">
        <f>_xlfn.XLOOKUP($D106,'Catalog Items'!$L:$L,'Catalog Items'!AK:AK)</f>
        <v>48.314999999999998</v>
      </c>
      <c r="N106" s="132">
        <f>_xlfn.XLOOKUP($D106,'Catalog Items'!$L:$L,'Catalog Items'!AL:AL)</f>
        <v>16.22</v>
      </c>
      <c r="O106" s="132">
        <f>_xlfn.XLOOKUP($D106,'Catalog Items'!$L:$L,'Catalog Items'!AM:AM)</f>
        <v>9.5950000000000006</v>
      </c>
      <c r="P106" s="132">
        <f>_xlfn.XLOOKUP($D106,'Catalog Items'!$L:$L,'Catalog Items'!AN:AN)</f>
        <v>27.15</v>
      </c>
      <c r="Q106" s="132">
        <f>_xlfn.XLOOKUP($D106,'Catalog Items'!$L:$L,'Catalog Items'!AO:AO)</f>
        <v>4.351</v>
      </c>
      <c r="R106" s="132" t="str">
        <f>_xlfn.XLOOKUP($D106,'Catalog Items'!$L:$L,'Catalog Items'!AT:AT)</f>
        <v>4</v>
      </c>
      <c r="S106" s="132" t="str">
        <f>_xlfn.XLOOKUP($D106,'Catalog Items'!$L:$L,'Catalog Items'!AU:AU)</f>
        <v>3</v>
      </c>
      <c r="T106" s="118" t="s">
        <v>9564</v>
      </c>
      <c r="U106" s="118" t="s">
        <v>15060</v>
      </c>
      <c r="V106" s="118" t="s">
        <v>15061</v>
      </c>
      <c r="W106" s="124"/>
      <c r="X106" s="118" t="s">
        <v>6417</v>
      </c>
      <c r="Y106" s="118" t="s">
        <v>1760</v>
      </c>
      <c r="Z106" s="118" t="s">
        <v>15062</v>
      </c>
      <c r="AA106" s="118" t="s">
        <v>15069</v>
      </c>
      <c r="AB106" s="118" t="s">
        <v>15069</v>
      </c>
      <c r="AC106" s="118" t="s">
        <v>15070</v>
      </c>
      <c r="AD106" s="118" t="s">
        <v>1757</v>
      </c>
      <c r="AE106" s="118" t="s">
        <v>15071</v>
      </c>
      <c r="AF106" s="118" t="s">
        <v>15072</v>
      </c>
    </row>
    <row r="107" spans="1:32" x14ac:dyDescent="0.25">
      <c r="A107" s="118" t="str">
        <f>_xlfn.XLOOKUP(D107,'Catalog Items'!L:L,'Catalog Items'!F:F)</f>
        <v>24601-FD</v>
      </c>
      <c r="B107" s="118" t="s">
        <v>9920</v>
      </c>
      <c r="C107" s="118" t="s">
        <v>5377</v>
      </c>
      <c r="D107" s="118" t="s">
        <v>1156</v>
      </c>
      <c r="E107" s="118" t="s">
        <v>2821</v>
      </c>
      <c r="F107" s="118" t="s">
        <v>9579</v>
      </c>
      <c r="G107" s="118" t="s">
        <v>1306</v>
      </c>
      <c r="H107" s="118" t="s">
        <v>2838</v>
      </c>
      <c r="I107" s="118" t="s">
        <v>9567</v>
      </c>
      <c r="J107" s="124"/>
      <c r="K107" s="118" t="str">
        <f>_xlfn.XLOOKUP(D107,'Catalog Items'!L:L,'Catalog Items'!AB:AB)</f>
        <v>00196504122727</v>
      </c>
      <c r="L107" s="118" t="str">
        <f>_xlfn.XLOOKUP(D107,'Catalog Items'!L:L,'Catalog Items'!N:N)</f>
        <v>Tailgate Time</v>
      </c>
      <c r="M107" s="132">
        <f>_xlfn.XLOOKUP($D107,'Catalog Items'!$L:$L,'Catalog Items'!AK:AK)</f>
        <v>48.314999999999998</v>
      </c>
      <c r="N107" s="132">
        <f>_xlfn.XLOOKUP($D107,'Catalog Items'!$L:$L,'Catalog Items'!AL:AL)</f>
        <v>16.22</v>
      </c>
      <c r="O107" s="132">
        <f>_xlfn.XLOOKUP($D107,'Catalog Items'!$L:$L,'Catalog Items'!AM:AM)</f>
        <v>9.5950000000000006</v>
      </c>
      <c r="P107" s="132">
        <f>_xlfn.XLOOKUP($D107,'Catalog Items'!$L:$L,'Catalog Items'!AN:AN)</f>
        <v>27.15</v>
      </c>
      <c r="Q107" s="132">
        <f>_xlfn.XLOOKUP($D107,'Catalog Items'!$L:$L,'Catalog Items'!AO:AO)</f>
        <v>4.351</v>
      </c>
      <c r="R107" s="132" t="str">
        <f>_xlfn.XLOOKUP($D107,'Catalog Items'!$L:$L,'Catalog Items'!AT:AT)</f>
        <v>4</v>
      </c>
      <c r="S107" s="132" t="str">
        <f>_xlfn.XLOOKUP($D107,'Catalog Items'!$L:$L,'Catalog Items'!AU:AU)</f>
        <v>3</v>
      </c>
      <c r="T107" s="118" t="s">
        <v>9564</v>
      </c>
      <c r="U107" s="118" t="s">
        <v>15060</v>
      </c>
      <c r="V107" s="118" t="s">
        <v>15061</v>
      </c>
      <c r="W107" s="124"/>
      <c r="X107" s="118" t="s">
        <v>6420</v>
      </c>
      <c r="Y107" s="118" t="s">
        <v>1760</v>
      </c>
      <c r="Z107" s="118" t="s">
        <v>15041</v>
      </c>
      <c r="AA107" s="118" t="s">
        <v>15073</v>
      </c>
      <c r="AB107" s="118" t="s">
        <v>15073</v>
      </c>
      <c r="AC107" s="118" t="s">
        <v>15074</v>
      </c>
      <c r="AD107" s="118" t="s">
        <v>1757</v>
      </c>
      <c r="AE107" s="118" t="s">
        <v>15075</v>
      </c>
      <c r="AF107" s="118" t="s">
        <v>15076</v>
      </c>
    </row>
    <row r="108" spans="1:32" x14ac:dyDescent="0.25">
      <c r="J108" s="124"/>
      <c r="M108" s="132"/>
      <c r="N108" s="132"/>
      <c r="O108" s="132"/>
      <c r="P108" s="132"/>
      <c r="Q108" s="132"/>
      <c r="R108" s="132"/>
      <c r="S108" s="132"/>
      <c r="W108" s="124"/>
    </row>
    <row r="109" spans="1:32" x14ac:dyDescent="0.25">
      <c r="A109" s="118" t="str">
        <f>_xlfn.XLOOKUP(D109,'Catalog Items'!L:L,'Catalog Items'!F:F)</f>
        <v>24011-CD</v>
      </c>
      <c r="B109" s="118" t="s">
        <v>9743</v>
      </c>
      <c r="C109" s="118" t="s">
        <v>5377</v>
      </c>
      <c r="D109" s="118" t="s">
        <v>1243</v>
      </c>
      <c r="E109" s="118" t="s">
        <v>2824</v>
      </c>
      <c r="F109" s="118" t="s">
        <v>9563</v>
      </c>
      <c r="G109" s="118" t="s">
        <v>1245</v>
      </c>
      <c r="H109" s="118" t="s">
        <v>13210</v>
      </c>
      <c r="I109" s="118" t="s">
        <v>7070</v>
      </c>
      <c r="J109" s="124"/>
      <c r="K109" s="118" t="str">
        <f>_xlfn.XLOOKUP(D109,'Catalog Items'!L:L,'Catalog Items'!AB:AB)</f>
        <v>00196504122741</v>
      </c>
      <c r="L109" s="118" t="str">
        <f>_xlfn.XLOOKUP(D109,'Catalog Items'!L:L,'Catalog Items'!N:N)</f>
        <v>Tailgate Time</v>
      </c>
      <c r="M109" s="132">
        <f>_xlfn.XLOOKUP($D109,'Catalog Items'!$L:$L,'Catalog Items'!AK:AK)</f>
        <v>24.437999999999999</v>
      </c>
      <c r="N109" s="132">
        <f>_xlfn.XLOOKUP($D109,'Catalog Items'!$L:$L,'Catalog Items'!AL:AL)</f>
        <v>15.938000000000001</v>
      </c>
      <c r="O109" s="132">
        <f>_xlfn.XLOOKUP($D109,'Catalog Items'!$L:$L,'Catalog Items'!AM:AM)</f>
        <v>9.625</v>
      </c>
      <c r="P109" s="132">
        <f>_xlfn.XLOOKUP($D109,'Catalog Items'!$L:$L,'Catalog Items'!AN:AN)</f>
        <v>9.6</v>
      </c>
      <c r="Q109" s="132">
        <f>_xlfn.XLOOKUP($D109,'Catalog Items'!$L:$L,'Catalog Items'!AO:AO)</f>
        <v>2.169</v>
      </c>
      <c r="R109" s="132" t="str">
        <f>_xlfn.XLOOKUP($D109,'Catalog Items'!$L:$L,'Catalog Items'!AT:AT)</f>
        <v>5</v>
      </c>
      <c r="S109" s="132" t="str">
        <f>_xlfn.XLOOKUP($D109,'Catalog Items'!$L:$L,'Catalog Items'!AU:AU)</f>
        <v>5</v>
      </c>
      <c r="T109" s="118" t="s">
        <v>7077</v>
      </c>
      <c r="U109" s="118" t="s">
        <v>14991</v>
      </c>
      <c r="V109" s="118" t="s">
        <v>1762</v>
      </c>
      <c r="W109" s="124"/>
      <c r="X109" s="118" t="s">
        <v>6407</v>
      </c>
      <c r="Y109" s="118" t="s">
        <v>1765</v>
      </c>
      <c r="Z109" s="118" t="s">
        <v>15062</v>
      </c>
      <c r="AA109" s="118" t="s">
        <v>7065</v>
      </c>
      <c r="AB109" s="118" t="s">
        <v>7065</v>
      </c>
      <c r="AC109" s="118" t="s">
        <v>15063</v>
      </c>
      <c r="AD109" s="118" t="s">
        <v>1757</v>
      </c>
      <c r="AE109" s="118" t="s">
        <v>15064</v>
      </c>
      <c r="AF109" s="118" t="s">
        <v>15065</v>
      </c>
    </row>
    <row r="110" spans="1:32" x14ac:dyDescent="0.25">
      <c r="A110" s="118" t="str">
        <f>_xlfn.XLOOKUP(D110,'Catalog Items'!L:L,'Catalog Items'!F:F)</f>
        <v>24011-CD</v>
      </c>
      <c r="B110" s="118" t="s">
        <v>9743</v>
      </c>
      <c r="C110" s="118" t="s">
        <v>5377</v>
      </c>
      <c r="D110" s="118" t="s">
        <v>1243</v>
      </c>
      <c r="E110" s="118" t="s">
        <v>2824</v>
      </c>
      <c r="F110" s="118" t="s">
        <v>9563</v>
      </c>
      <c r="G110" s="118" t="s">
        <v>1247</v>
      </c>
      <c r="H110" s="118" t="s">
        <v>2828</v>
      </c>
      <c r="I110" s="118" t="s">
        <v>7070</v>
      </c>
      <c r="J110" s="124"/>
      <c r="K110" s="118" t="str">
        <f>_xlfn.XLOOKUP(D110,'Catalog Items'!L:L,'Catalog Items'!AB:AB)</f>
        <v>00196504122741</v>
      </c>
      <c r="L110" s="118" t="str">
        <f>_xlfn.XLOOKUP(D110,'Catalog Items'!L:L,'Catalog Items'!N:N)</f>
        <v>Tailgate Time</v>
      </c>
      <c r="M110" s="132">
        <f>_xlfn.XLOOKUP($D110,'Catalog Items'!$L:$L,'Catalog Items'!AK:AK)</f>
        <v>24.437999999999999</v>
      </c>
      <c r="N110" s="132">
        <f>_xlfn.XLOOKUP($D110,'Catalog Items'!$L:$L,'Catalog Items'!AL:AL)</f>
        <v>15.938000000000001</v>
      </c>
      <c r="O110" s="132">
        <f>_xlfn.XLOOKUP($D110,'Catalog Items'!$L:$L,'Catalog Items'!AM:AM)</f>
        <v>9.625</v>
      </c>
      <c r="P110" s="132">
        <f>_xlfn.XLOOKUP($D110,'Catalog Items'!$L:$L,'Catalog Items'!AN:AN)</f>
        <v>9.6</v>
      </c>
      <c r="Q110" s="132">
        <f>_xlfn.XLOOKUP($D110,'Catalog Items'!$L:$L,'Catalog Items'!AO:AO)</f>
        <v>2.169</v>
      </c>
      <c r="R110" s="132" t="str">
        <f>_xlfn.XLOOKUP($D110,'Catalog Items'!$L:$L,'Catalog Items'!AT:AT)</f>
        <v>5</v>
      </c>
      <c r="S110" s="132" t="str">
        <f>_xlfn.XLOOKUP($D110,'Catalog Items'!$L:$L,'Catalog Items'!AU:AU)</f>
        <v>5</v>
      </c>
      <c r="T110" s="118" t="s">
        <v>7077</v>
      </c>
      <c r="U110" s="118" t="s">
        <v>14991</v>
      </c>
      <c r="V110" s="118" t="s">
        <v>1762</v>
      </c>
      <c r="W110" s="124"/>
      <c r="X110" s="118" t="s">
        <v>6410</v>
      </c>
      <c r="Y110" s="118" t="s">
        <v>1765</v>
      </c>
      <c r="Z110" s="118" t="s">
        <v>15062</v>
      </c>
      <c r="AA110" s="118" t="s">
        <v>7065</v>
      </c>
      <c r="AB110" s="118" t="s">
        <v>7065</v>
      </c>
      <c r="AC110" s="118" t="s">
        <v>15063</v>
      </c>
      <c r="AD110" s="118" t="s">
        <v>1757</v>
      </c>
      <c r="AE110" s="118" t="s">
        <v>15064</v>
      </c>
      <c r="AF110" s="118" t="s">
        <v>15065</v>
      </c>
    </row>
    <row r="111" spans="1:32" x14ac:dyDescent="0.25">
      <c r="A111" s="118" t="str">
        <f>_xlfn.XLOOKUP(D111,'Catalog Items'!L:L,'Catalog Items'!F:F)</f>
        <v>24011-CD</v>
      </c>
      <c r="B111" s="118" t="s">
        <v>9743</v>
      </c>
      <c r="C111" s="118" t="s">
        <v>5377</v>
      </c>
      <c r="D111" s="118" t="s">
        <v>1243</v>
      </c>
      <c r="E111" s="118" t="s">
        <v>2824</v>
      </c>
      <c r="F111" s="118" t="s">
        <v>9563</v>
      </c>
      <c r="G111" s="118" t="s">
        <v>1000</v>
      </c>
      <c r="H111" s="118" t="s">
        <v>2831</v>
      </c>
      <c r="I111" s="118" t="s">
        <v>7066</v>
      </c>
      <c r="J111" s="124"/>
      <c r="K111" s="118" t="str">
        <f>_xlfn.XLOOKUP(D111,'Catalog Items'!L:L,'Catalog Items'!AB:AB)</f>
        <v>00196504122741</v>
      </c>
      <c r="L111" s="118" t="str">
        <f>_xlfn.XLOOKUP(D111,'Catalog Items'!L:L,'Catalog Items'!N:N)</f>
        <v>Tailgate Time</v>
      </c>
      <c r="M111" s="132">
        <f>_xlfn.XLOOKUP($D111,'Catalog Items'!$L:$L,'Catalog Items'!AK:AK)</f>
        <v>24.437999999999999</v>
      </c>
      <c r="N111" s="132">
        <f>_xlfn.XLOOKUP($D111,'Catalog Items'!$L:$L,'Catalog Items'!AL:AL)</f>
        <v>15.938000000000001</v>
      </c>
      <c r="O111" s="132">
        <f>_xlfn.XLOOKUP($D111,'Catalog Items'!$L:$L,'Catalog Items'!AM:AM)</f>
        <v>9.625</v>
      </c>
      <c r="P111" s="132">
        <f>_xlfn.XLOOKUP($D111,'Catalog Items'!$L:$L,'Catalog Items'!AN:AN)</f>
        <v>9.6</v>
      </c>
      <c r="Q111" s="132">
        <f>_xlfn.XLOOKUP($D111,'Catalog Items'!$L:$L,'Catalog Items'!AO:AO)</f>
        <v>2.169</v>
      </c>
      <c r="R111" s="132" t="str">
        <f>_xlfn.XLOOKUP($D111,'Catalog Items'!$L:$L,'Catalog Items'!AT:AT)</f>
        <v>5</v>
      </c>
      <c r="S111" s="132" t="str">
        <f>_xlfn.XLOOKUP($D111,'Catalog Items'!$L:$L,'Catalog Items'!AU:AU)</f>
        <v>5</v>
      </c>
      <c r="T111" s="118" t="s">
        <v>7077</v>
      </c>
      <c r="U111" s="118" t="s">
        <v>14991</v>
      </c>
      <c r="V111" s="118" t="s">
        <v>1762</v>
      </c>
      <c r="W111" s="124"/>
      <c r="X111" s="118" t="s">
        <v>6413</v>
      </c>
      <c r="Y111" s="118" t="s">
        <v>1765</v>
      </c>
      <c r="Z111" s="118" t="s">
        <v>15062</v>
      </c>
      <c r="AA111" s="118" t="s">
        <v>7065</v>
      </c>
      <c r="AB111" s="118" t="s">
        <v>7065</v>
      </c>
      <c r="AC111" s="118" t="s">
        <v>15063</v>
      </c>
      <c r="AD111" s="118" t="s">
        <v>1757</v>
      </c>
      <c r="AE111" s="118" t="s">
        <v>15064</v>
      </c>
      <c r="AF111" s="118" t="s">
        <v>15065</v>
      </c>
    </row>
    <row r="112" spans="1:32" x14ac:dyDescent="0.25">
      <c r="A112" s="118" t="str">
        <f>_xlfn.XLOOKUP(D112,'Catalog Items'!L:L,'Catalog Items'!F:F)</f>
        <v>24011-CD</v>
      </c>
      <c r="B112" s="118" t="s">
        <v>9694</v>
      </c>
      <c r="C112" s="118" t="s">
        <v>5377</v>
      </c>
      <c r="D112" s="118" t="s">
        <v>1243</v>
      </c>
      <c r="E112" s="118" t="s">
        <v>2824</v>
      </c>
      <c r="F112" s="118" t="s">
        <v>9563</v>
      </c>
      <c r="G112" s="118" t="s">
        <v>1002</v>
      </c>
      <c r="H112" s="118" t="s">
        <v>2835</v>
      </c>
      <c r="I112" s="118" t="s">
        <v>1757</v>
      </c>
      <c r="J112" s="124"/>
      <c r="K112" s="118" t="str">
        <f>_xlfn.XLOOKUP(D112,'Catalog Items'!L:L,'Catalog Items'!AB:AB)</f>
        <v>00196504122741</v>
      </c>
      <c r="L112" s="118" t="str">
        <f>_xlfn.XLOOKUP(D112,'Catalog Items'!L:L,'Catalog Items'!N:N)</f>
        <v>Tailgate Time</v>
      </c>
      <c r="M112" s="132">
        <f>_xlfn.XLOOKUP($D112,'Catalog Items'!$L:$L,'Catalog Items'!AK:AK)</f>
        <v>24.437999999999999</v>
      </c>
      <c r="N112" s="132">
        <f>_xlfn.XLOOKUP($D112,'Catalog Items'!$L:$L,'Catalog Items'!AL:AL)</f>
        <v>15.938000000000001</v>
      </c>
      <c r="O112" s="132">
        <f>_xlfn.XLOOKUP($D112,'Catalog Items'!$L:$L,'Catalog Items'!AM:AM)</f>
        <v>9.625</v>
      </c>
      <c r="P112" s="132">
        <f>_xlfn.XLOOKUP($D112,'Catalog Items'!$L:$L,'Catalog Items'!AN:AN)</f>
        <v>9.6</v>
      </c>
      <c r="Q112" s="132">
        <f>_xlfn.XLOOKUP($D112,'Catalog Items'!$L:$L,'Catalog Items'!AO:AO)</f>
        <v>2.169</v>
      </c>
      <c r="R112" s="132" t="str">
        <f>_xlfn.XLOOKUP($D112,'Catalog Items'!$L:$L,'Catalog Items'!AT:AT)</f>
        <v>5</v>
      </c>
      <c r="S112" s="132" t="str">
        <f>_xlfn.XLOOKUP($D112,'Catalog Items'!$L:$L,'Catalog Items'!AU:AU)</f>
        <v>5</v>
      </c>
      <c r="T112" s="118" t="s">
        <v>7077</v>
      </c>
      <c r="U112" s="118" t="s">
        <v>14991</v>
      </c>
      <c r="V112" s="118" t="s">
        <v>1762</v>
      </c>
      <c r="W112" s="124"/>
      <c r="X112" s="118" t="s">
        <v>6417</v>
      </c>
      <c r="Y112" s="118" t="s">
        <v>1760</v>
      </c>
      <c r="Z112" s="118" t="s">
        <v>15062</v>
      </c>
      <c r="AA112" s="118" t="s">
        <v>15069</v>
      </c>
      <c r="AB112" s="118" t="s">
        <v>15069</v>
      </c>
      <c r="AC112" s="118" t="s">
        <v>15070</v>
      </c>
      <c r="AD112" s="118" t="s">
        <v>1757</v>
      </c>
      <c r="AE112" s="118" t="s">
        <v>15071</v>
      </c>
      <c r="AF112" s="118" t="s">
        <v>15072</v>
      </c>
    </row>
    <row r="113" spans="1:32" x14ac:dyDescent="0.25">
      <c r="A113" s="118" t="str">
        <f>_xlfn.XLOOKUP(D113,'Catalog Items'!L:L,'Catalog Items'!F:F)</f>
        <v>24011-CD</v>
      </c>
      <c r="B113" s="118" t="s">
        <v>9694</v>
      </c>
      <c r="C113" s="118" t="s">
        <v>5377</v>
      </c>
      <c r="D113" s="118" t="s">
        <v>1243</v>
      </c>
      <c r="E113" s="118" t="s">
        <v>2824</v>
      </c>
      <c r="F113" s="118" t="s">
        <v>9563</v>
      </c>
      <c r="G113" s="118" t="s">
        <v>1158</v>
      </c>
      <c r="H113" s="118" t="s">
        <v>2837</v>
      </c>
      <c r="I113" s="118" t="s">
        <v>1757</v>
      </c>
      <c r="J113" s="124"/>
      <c r="K113" s="118" t="str">
        <f>_xlfn.XLOOKUP(D113,'Catalog Items'!L:L,'Catalog Items'!AB:AB)</f>
        <v>00196504122741</v>
      </c>
      <c r="L113" s="118" t="str">
        <f>_xlfn.XLOOKUP(D113,'Catalog Items'!L:L,'Catalog Items'!N:N)</f>
        <v>Tailgate Time</v>
      </c>
      <c r="M113" s="132">
        <f>_xlfn.XLOOKUP($D113,'Catalog Items'!$L:$L,'Catalog Items'!AK:AK)</f>
        <v>24.437999999999999</v>
      </c>
      <c r="N113" s="132">
        <f>_xlfn.XLOOKUP($D113,'Catalog Items'!$L:$L,'Catalog Items'!AL:AL)</f>
        <v>15.938000000000001</v>
      </c>
      <c r="O113" s="132">
        <f>_xlfn.XLOOKUP($D113,'Catalog Items'!$L:$L,'Catalog Items'!AM:AM)</f>
        <v>9.625</v>
      </c>
      <c r="P113" s="132">
        <f>_xlfn.XLOOKUP($D113,'Catalog Items'!$L:$L,'Catalog Items'!AN:AN)</f>
        <v>9.6</v>
      </c>
      <c r="Q113" s="132">
        <f>_xlfn.XLOOKUP($D113,'Catalog Items'!$L:$L,'Catalog Items'!AO:AO)</f>
        <v>2.169</v>
      </c>
      <c r="R113" s="132" t="str">
        <f>_xlfn.XLOOKUP($D113,'Catalog Items'!$L:$L,'Catalog Items'!AT:AT)</f>
        <v>5</v>
      </c>
      <c r="S113" s="132" t="str">
        <f>_xlfn.XLOOKUP($D113,'Catalog Items'!$L:$L,'Catalog Items'!AU:AU)</f>
        <v>5</v>
      </c>
      <c r="T113" s="118" t="s">
        <v>7077</v>
      </c>
      <c r="U113" s="118" t="s">
        <v>14991</v>
      </c>
      <c r="V113" s="118" t="s">
        <v>1762</v>
      </c>
      <c r="W113" s="124"/>
      <c r="X113" s="118" t="s">
        <v>6419</v>
      </c>
      <c r="Y113" s="118" t="s">
        <v>1760</v>
      </c>
      <c r="Z113" s="118" t="s">
        <v>15062</v>
      </c>
      <c r="AA113" s="118" t="s">
        <v>15069</v>
      </c>
      <c r="AB113" s="118" t="s">
        <v>15069</v>
      </c>
      <c r="AC113" s="118" t="s">
        <v>15070</v>
      </c>
      <c r="AD113" s="118" t="s">
        <v>1757</v>
      </c>
      <c r="AE113" s="118" t="s">
        <v>15071</v>
      </c>
      <c r="AF113" s="118" t="s">
        <v>15072</v>
      </c>
    </row>
    <row r="114" spans="1:32" x14ac:dyDescent="0.25">
      <c r="J114" s="124"/>
      <c r="M114" s="132"/>
      <c r="N114" s="132"/>
      <c r="O114" s="132"/>
      <c r="P114" s="132"/>
      <c r="Q114" s="132"/>
      <c r="R114" s="132"/>
      <c r="S114" s="132"/>
      <c r="W114" s="124"/>
    </row>
    <row r="115" spans="1:32" x14ac:dyDescent="0.25">
      <c r="A115" s="118" t="str">
        <f>_xlfn.XLOOKUP(D115,'Catalog Items'!L:L,'Catalog Items'!F:F)</f>
        <v>25SE27</v>
      </c>
      <c r="B115" s="118" t="s">
        <v>15137</v>
      </c>
      <c r="C115" s="118" t="s">
        <v>1798</v>
      </c>
      <c r="D115" s="118" t="s">
        <v>1315</v>
      </c>
      <c r="E115" s="118" t="s">
        <v>3028</v>
      </c>
      <c r="F115" s="118" t="s">
        <v>15138</v>
      </c>
      <c r="G115" s="118" t="s">
        <v>15139</v>
      </c>
      <c r="H115" s="118" t="s">
        <v>15140</v>
      </c>
      <c r="I115" s="118" t="s">
        <v>1763</v>
      </c>
      <c r="J115" s="124"/>
      <c r="K115" s="118" t="str">
        <f>_xlfn.XLOOKUP(D115,'Catalog Items'!L:L,'Catalog Items'!AB:AB)</f>
        <v>00092352990818</v>
      </c>
      <c r="L115" s="118" t="str">
        <f>_xlfn.XLOOKUP(D115,'Catalog Items'!L:L,'Catalog Items'!N:N)</f>
        <v>Sensations Solids</v>
      </c>
      <c r="M115" s="132">
        <f>_xlfn.XLOOKUP($D115,'Catalog Items'!$L:$L,'Catalog Items'!AK:AK)</f>
        <v>51.125</v>
      </c>
      <c r="N115" s="132">
        <f>_xlfn.XLOOKUP($D115,'Catalog Items'!$L:$L,'Catalog Items'!AL:AL)</f>
        <v>16.312999999999999</v>
      </c>
      <c r="O115" s="132">
        <f>_xlfn.XLOOKUP($D115,'Catalog Items'!$L:$L,'Catalog Items'!AM:AM)</f>
        <v>10.063000000000001</v>
      </c>
      <c r="P115" s="132">
        <f>_xlfn.XLOOKUP($D115,'Catalog Items'!$L:$L,'Catalog Items'!AN:AN)</f>
        <v>36.08</v>
      </c>
      <c r="Q115" s="132">
        <f>_xlfn.XLOOKUP($D115,'Catalog Items'!$L:$L,'Catalog Items'!AO:AO)</f>
        <v>4.8559999999999999</v>
      </c>
      <c r="R115" s="132" t="str">
        <f>_xlfn.XLOOKUP($D115,'Catalog Items'!$L:$L,'Catalog Items'!AT:AT)</f>
        <v>4</v>
      </c>
      <c r="S115" s="132" t="str">
        <f>_xlfn.XLOOKUP($D115,'Catalog Items'!$L:$L,'Catalog Items'!AU:AU)</f>
        <v>3</v>
      </c>
      <c r="T115" s="118" t="s">
        <v>15031</v>
      </c>
      <c r="U115" s="118" t="s">
        <v>1773</v>
      </c>
      <c r="V115" s="118" t="s">
        <v>1765</v>
      </c>
      <c r="W115" s="124"/>
      <c r="X115" s="118" t="s">
        <v>15141</v>
      </c>
      <c r="Y115" s="118" t="s">
        <v>1767</v>
      </c>
      <c r="Z115" s="118" t="s">
        <v>15041</v>
      </c>
      <c r="AA115" s="118" t="s">
        <v>15069</v>
      </c>
      <c r="AB115" s="118" t="s">
        <v>15069</v>
      </c>
      <c r="AC115" s="118" t="s">
        <v>15142</v>
      </c>
      <c r="AD115" s="118" t="s">
        <v>1757</v>
      </c>
      <c r="AE115" s="118" t="s">
        <v>15143</v>
      </c>
      <c r="AF115" s="118" t="s">
        <v>15072</v>
      </c>
    </row>
    <row r="116" spans="1:32" x14ac:dyDescent="0.25">
      <c r="A116" s="118" t="str">
        <f>_xlfn.XLOOKUP(D116,'Catalog Items'!L:L,'Catalog Items'!F:F)</f>
        <v>25SE27</v>
      </c>
      <c r="B116" s="118" t="s">
        <v>10140</v>
      </c>
      <c r="C116" s="118" t="s">
        <v>1798</v>
      </c>
      <c r="D116" s="118" t="s">
        <v>1315</v>
      </c>
      <c r="E116" s="118" t="s">
        <v>3028</v>
      </c>
      <c r="F116" s="118" t="s">
        <v>15138</v>
      </c>
      <c r="G116" s="118" t="s">
        <v>720</v>
      </c>
      <c r="H116" s="118" t="s">
        <v>2449</v>
      </c>
      <c r="I116" s="118" t="s">
        <v>1758</v>
      </c>
      <c r="J116" s="124"/>
      <c r="K116" s="118" t="str">
        <f>_xlfn.XLOOKUP(D116,'Catalog Items'!L:L,'Catalog Items'!AB:AB)</f>
        <v>00092352990818</v>
      </c>
      <c r="L116" s="118" t="str">
        <f>_xlfn.XLOOKUP(D116,'Catalog Items'!L:L,'Catalog Items'!N:N)</f>
        <v>Sensations Solids</v>
      </c>
      <c r="M116" s="132">
        <f>_xlfn.XLOOKUP($D116,'Catalog Items'!$L:$L,'Catalog Items'!AK:AK)</f>
        <v>51.125</v>
      </c>
      <c r="N116" s="132">
        <f>_xlfn.XLOOKUP($D116,'Catalog Items'!$L:$L,'Catalog Items'!AL:AL)</f>
        <v>16.312999999999999</v>
      </c>
      <c r="O116" s="132">
        <f>_xlfn.XLOOKUP($D116,'Catalog Items'!$L:$L,'Catalog Items'!AM:AM)</f>
        <v>10.063000000000001</v>
      </c>
      <c r="P116" s="132">
        <f>_xlfn.XLOOKUP($D116,'Catalog Items'!$L:$L,'Catalog Items'!AN:AN)</f>
        <v>36.08</v>
      </c>
      <c r="Q116" s="132">
        <f>_xlfn.XLOOKUP($D116,'Catalog Items'!$L:$L,'Catalog Items'!AO:AO)</f>
        <v>4.8559999999999999</v>
      </c>
      <c r="R116" s="132" t="str">
        <f>_xlfn.XLOOKUP($D116,'Catalog Items'!$L:$L,'Catalog Items'!AT:AT)</f>
        <v>4</v>
      </c>
      <c r="S116" s="132" t="str">
        <f>_xlfn.XLOOKUP($D116,'Catalog Items'!$L:$L,'Catalog Items'!AU:AU)</f>
        <v>3</v>
      </c>
      <c r="T116" s="118" t="s">
        <v>15031</v>
      </c>
      <c r="U116" s="118" t="s">
        <v>1773</v>
      </c>
      <c r="V116" s="118" t="s">
        <v>1765</v>
      </c>
      <c r="W116" s="124"/>
      <c r="X116" s="118" t="s">
        <v>6014</v>
      </c>
      <c r="Y116" s="118" t="s">
        <v>1772</v>
      </c>
      <c r="Z116" s="118" t="s">
        <v>15121</v>
      </c>
      <c r="AA116" s="118" t="s">
        <v>7065</v>
      </c>
      <c r="AB116" s="118" t="s">
        <v>7065</v>
      </c>
      <c r="AC116" s="118" t="s">
        <v>15149</v>
      </c>
      <c r="AD116" s="118" t="s">
        <v>1757</v>
      </c>
      <c r="AE116" s="118" t="s">
        <v>15150</v>
      </c>
      <c r="AF116" s="118" t="s">
        <v>15151</v>
      </c>
    </row>
    <row r="117" spans="1:32" x14ac:dyDescent="0.25">
      <c r="A117" s="118" t="str">
        <f>_xlfn.XLOOKUP(D117,'Catalog Items'!L:L,'Catalog Items'!F:F)</f>
        <v>25SE27</v>
      </c>
      <c r="B117" s="118" t="s">
        <v>10140</v>
      </c>
      <c r="C117" s="118" t="s">
        <v>1798</v>
      </c>
      <c r="D117" s="118" t="s">
        <v>1315</v>
      </c>
      <c r="E117" s="118" t="s">
        <v>3028</v>
      </c>
      <c r="F117" s="118" t="s">
        <v>15138</v>
      </c>
      <c r="G117" s="118" t="s">
        <v>722</v>
      </c>
      <c r="H117" s="118" t="s">
        <v>2450</v>
      </c>
      <c r="I117" s="118" t="s">
        <v>1758</v>
      </c>
      <c r="J117" s="124"/>
      <c r="K117" s="118" t="str">
        <f>_xlfn.XLOOKUP(D117,'Catalog Items'!L:L,'Catalog Items'!AB:AB)</f>
        <v>00092352990818</v>
      </c>
      <c r="L117" s="118" t="str">
        <f>_xlfn.XLOOKUP(D117,'Catalog Items'!L:L,'Catalog Items'!N:N)</f>
        <v>Sensations Solids</v>
      </c>
      <c r="M117" s="132">
        <f>_xlfn.XLOOKUP($D117,'Catalog Items'!$L:$L,'Catalog Items'!AK:AK)</f>
        <v>51.125</v>
      </c>
      <c r="N117" s="132">
        <f>_xlfn.XLOOKUP($D117,'Catalog Items'!$L:$L,'Catalog Items'!AL:AL)</f>
        <v>16.312999999999999</v>
      </c>
      <c r="O117" s="132">
        <f>_xlfn.XLOOKUP($D117,'Catalog Items'!$L:$L,'Catalog Items'!AM:AM)</f>
        <v>10.063000000000001</v>
      </c>
      <c r="P117" s="132">
        <f>_xlfn.XLOOKUP($D117,'Catalog Items'!$L:$L,'Catalog Items'!AN:AN)</f>
        <v>36.08</v>
      </c>
      <c r="Q117" s="132">
        <f>_xlfn.XLOOKUP($D117,'Catalog Items'!$L:$L,'Catalog Items'!AO:AO)</f>
        <v>4.8559999999999999</v>
      </c>
      <c r="R117" s="132" t="str">
        <f>_xlfn.XLOOKUP($D117,'Catalog Items'!$L:$L,'Catalog Items'!AT:AT)</f>
        <v>4</v>
      </c>
      <c r="S117" s="132" t="str">
        <f>_xlfn.XLOOKUP($D117,'Catalog Items'!$L:$L,'Catalog Items'!AU:AU)</f>
        <v>3</v>
      </c>
      <c r="T117" s="118" t="s">
        <v>15031</v>
      </c>
      <c r="U117" s="118" t="s">
        <v>1773</v>
      </c>
      <c r="V117" s="118" t="s">
        <v>1765</v>
      </c>
      <c r="W117" s="124"/>
      <c r="X117" s="118" t="s">
        <v>6015</v>
      </c>
      <c r="Y117" s="118" t="s">
        <v>1772</v>
      </c>
      <c r="Z117" s="118" t="s">
        <v>15121</v>
      </c>
      <c r="AA117" s="118" t="s">
        <v>7065</v>
      </c>
      <c r="AB117" s="118" t="s">
        <v>7065</v>
      </c>
      <c r="AC117" s="118" t="s">
        <v>15149</v>
      </c>
      <c r="AD117" s="118" t="s">
        <v>1757</v>
      </c>
      <c r="AE117" s="118" t="s">
        <v>15150</v>
      </c>
      <c r="AF117" s="118" t="s">
        <v>15151</v>
      </c>
    </row>
    <row r="118" spans="1:32" x14ac:dyDescent="0.25">
      <c r="A118" s="118" t="str">
        <f>_xlfn.XLOOKUP(D118,'Catalog Items'!L:L,'Catalog Items'!F:F)</f>
        <v>25SE27</v>
      </c>
      <c r="B118" s="118" t="s">
        <v>10140</v>
      </c>
      <c r="C118" s="118" t="s">
        <v>1798</v>
      </c>
      <c r="D118" s="118" t="s">
        <v>1315</v>
      </c>
      <c r="E118" s="118" t="s">
        <v>3028</v>
      </c>
      <c r="F118" s="118" t="s">
        <v>15138</v>
      </c>
      <c r="G118" s="118" t="s">
        <v>15251</v>
      </c>
      <c r="H118" s="118" t="s">
        <v>15252</v>
      </c>
      <c r="I118" s="118" t="s">
        <v>1758</v>
      </c>
      <c r="J118" s="124"/>
      <c r="K118" s="118" t="str">
        <f>_xlfn.XLOOKUP(D118,'Catalog Items'!L:L,'Catalog Items'!AB:AB)</f>
        <v>00092352990818</v>
      </c>
      <c r="L118" s="118" t="str">
        <f>_xlfn.XLOOKUP(D118,'Catalog Items'!L:L,'Catalog Items'!N:N)</f>
        <v>Sensations Solids</v>
      </c>
      <c r="M118" s="132">
        <f>_xlfn.XLOOKUP($D118,'Catalog Items'!$L:$L,'Catalog Items'!AK:AK)</f>
        <v>51.125</v>
      </c>
      <c r="N118" s="132">
        <f>_xlfn.XLOOKUP($D118,'Catalog Items'!$L:$L,'Catalog Items'!AL:AL)</f>
        <v>16.312999999999999</v>
      </c>
      <c r="O118" s="132">
        <f>_xlfn.XLOOKUP($D118,'Catalog Items'!$L:$L,'Catalog Items'!AM:AM)</f>
        <v>10.063000000000001</v>
      </c>
      <c r="P118" s="132">
        <f>_xlfn.XLOOKUP($D118,'Catalog Items'!$L:$L,'Catalog Items'!AN:AN)</f>
        <v>36.08</v>
      </c>
      <c r="Q118" s="132">
        <f>_xlfn.XLOOKUP($D118,'Catalog Items'!$L:$L,'Catalog Items'!AO:AO)</f>
        <v>4.8559999999999999</v>
      </c>
      <c r="R118" s="132" t="str">
        <f>_xlfn.XLOOKUP($D118,'Catalog Items'!$L:$L,'Catalog Items'!AT:AT)</f>
        <v>4</v>
      </c>
      <c r="S118" s="132" t="str">
        <f>_xlfn.XLOOKUP($D118,'Catalog Items'!$L:$L,'Catalog Items'!AU:AU)</f>
        <v>3</v>
      </c>
      <c r="T118" s="118" t="s">
        <v>15031</v>
      </c>
      <c r="U118" s="118" t="s">
        <v>1773</v>
      </c>
      <c r="V118" s="118" t="s">
        <v>1765</v>
      </c>
      <c r="W118" s="124"/>
      <c r="X118" s="118" t="s">
        <v>15253</v>
      </c>
      <c r="Y118" s="118" t="s">
        <v>1772</v>
      </c>
      <c r="Z118" s="118" t="s">
        <v>15121</v>
      </c>
      <c r="AA118" s="118" t="s">
        <v>7065</v>
      </c>
      <c r="AB118" s="118" t="s">
        <v>7065</v>
      </c>
      <c r="AC118" s="118" t="s">
        <v>15149</v>
      </c>
      <c r="AD118" s="118" t="s">
        <v>1757</v>
      </c>
      <c r="AE118" s="118" t="s">
        <v>15150</v>
      </c>
      <c r="AF118" s="118" t="s">
        <v>15151</v>
      </c>
    </row>
    <row r="119" spans="1:32" x14ac:dyDescent="0.25">
      <c r="A119" s="118" t="str">
        <f>_xlfn.XLOOKUP(D119,'Catalog Items'!L:L,'Catalog Items'!F:F)</f>
        <v>25SE27</v>
      </c>
      <c r="B119" s="118" t="s">
        <v>10148</v>
      </c>
      <c r="C119" s="118" t="s">
        <v>1798</v>
      </c>
      <c r="D119" s="118" t="s">
        <v>1315</v>
      </c>
      <c r="E119" s="118" t="s">
        <v>3028</v>
      </c>
      <c r="F119" s="118" t="s">
        <v>15138</v>
      </c>
      <c r="G119" s="118" t="s">
        <v>725</v>
      </c>
      <c r="H119" s="118" t="s">
        <v>2454</v>
      </c>
      <c r="I119" s="118" t="s">
        <v>7075</v>
      </c>
      <c r="J119" s="124"/>
      <c r="K119" s="118" t="str">
        <f>_xlfn.XLOOKUP(D119,'Catalog Items'!L:L,'Catalog Items'!AB:AB)</f>
        <v>00092352990818</v>
      </c>
      <c r="L119" s="118" t="str">
        <f>_xlfn.XLOOKUP(D119,'Catalog Items'!L:L,'Catalog Items'!N:N)</f>
        <v>Sensations Solids</v>
      </c>
      <c r="M119" s="132">
        <f>_xlfn.XLOOKUP($D119,'Catalog Items'!$L:$L,'Catalog Items'!AK:AK)</f>
        <v>51.125</v>
      </c>
      <c r="N119" s="132">
        <f>_xlfn.XLOOKUP($D119,'Catalog Items'!$L:$L,'Catalog Items'!AL:AL)</f>
        <v>16.312999999999999</v>
      </c>
      <c r="O119" s="132">
        <f>_xlfn.XLOOKUP($D119,'Catalog Items'!$L:$L,'Catalog Items'!AM:AM)</f>
        <v>10.063000000000001</v>
      </c>
      <c r="P119" s="132">
        <f>_xlfn.XLOOKUP($D119,'Catalog Items'!$L:$L,'Catalog Items'!AN:AN)</f>
        <v>36.08</v>
      </c>
      <c r="Q119" s="132">
        <f>_xlfn.XLOOKUP($D119,'Catalog Items'!$L:$L,'Catalog Items'!AO:AO)</f>
        <v>4.8559999999999999</v>
      </c>
      <c r="R119" s="132" t="str">
        <f>_xlfn.XLOOKUP($D119,'Catalog Items'!$L:$L,'Catalog Items'!AT:AT)</f>
        <v>4</v>
      </c>
      <c r="S119" s="132" t="str">
        <f>_xlfn.XLOOKUP($D119,'Catalog Items'!$L:$L,'Catalog Items'!AU:AU)</f>
        <v>3</v>
      </c>
      <c r="T119" s="118" t="s">
        <v>15031</v>
      </c>
      <c r="U119" s="118" t="s">
        <v>1773</v>
      </c>
      <c r="V119" s="118" t="s">
        <v>1765</v>
      </c>
      <c r="W119" s="124"/>
      <c r="X119" s="118" t="s">
        <v>6019</v>
      </c>
      <c r="Y119" s="118" t="s">
        <v>1759</v>
      </c>
      <c r="Z119" s="118" t="s">
        <v>15152</v>
      </c>
      <c r="AA119" s="118" t="s">
        <v>14983</v>
      </c>
      <c r="AB119" s="118" t="s">
        <v>14984</v>
      </c>
      <c r="AC119" s="118" t="s">
        <v>15153</v>
      </c>
      <c r="AD119" s="118" t="s">
        <v>1758</v>
      </c>
      <c r="AE119" s="118" t="s">
        <v>15154</v>
      </c>
      <c r="AF119" s="118" t="s">
        <v>15155</v>
      </c>
    </row>
    <row r="120" spans="1:32" x14ac:dyDescent="0.25">
      <c r="A120" s="118" t="str">
        <f>_xlfn.XLOOKUP(D120,'Catalog Items'!L:L,'Catalog Items'!F:F)</f>
        <v>25SE27</v>
      </c>
      <c r="B120" s="118" t="s">
        <v>10148</v>
      </c>
      <c r="C120" s="118" t="s">
        <v>1798</v>
      </c>
      <c r="D120" s="118" t="s">
        <v>1315</v>
      </c>
      <c r="E120" s="118" t="s">
        <v>3028</v>
      </c>
      <c r="F120" s="118" t="s">
        <v>15138</v>
      </c>
      <c r="G120" s="118" t="s">
        <v>353</v>
      </c>
      <c r="H120" s="118" t="s">
        <v>2455</v>
      </c>
      <c r="I120" s="118" t="s">
        <v>7075</v>
      </c>
      <c r="J120" s="124"/>
      <c r="K120" s="118" t="str">
        <f>_xlfn.XLOOKUP(D120,'Catalog Items'!L:L,'Catalog Items'!AB:AB)</f>
        <v>00092352990818</v>
      </c>
      <c r="L120" s="118" t="str">
        <f>_xlfn.XLOOKUP(D120,'Catalog Items'!L:L,'Catalog Items'!N:N)</f>
        <v>Sensations Solids</v>
      </c>
      <c r="M120" s="132">
        <f>_xlfn.XLOOKUP($D120,'Catalog Items'!$L:$L,'Catalog Items'!AK:AK)</f>
        <v>51.125</v>
      </c>
      <c r="N120" s="132">
        <f>_xlfn.XLOOKUP($D120,'Catalog Items'!$L:$L,'Catalog Items'!AL:AL)</f>
        <v>16.312999999999999</v>
      </c>
      <c r="O120" s="132">
        <f>_xlfn.XLOOKUP($D120,'Catalog Items'!$L:$L,'Catalog Items'!AM:AM)</f>
        <v>10.063000000000001</v>
      </c>
      <c r="P120" s="132">
        <f>_xlfn.XLOOKUP($D120,'Catalog Items'!$L:$L,'Catalog Items'!AN:AN)</f>
        <v>36.08</v>
      </c>
      <c r="Q120" s="132">
        <f>_xlfn.XLOOKUP($D120,'Catalog Items'!$L:$L,'Catalog Items'!AO:AO)</f>
        <v>4.8559999999999999</v>
      </c>
      <c r="R120" s="132" t="str">
        <f>_xlfn.XLOOKUP($D120,'Catalog Items'!$L:$L,'Catalog Items'!AT:AT)</f>
        <v>4</v>
      </c>
      <c r="S120" s="132" t="str">
        <f>_xlfn.XLOOKUP($D120,'Catalog Items'!$L:$L,'Catalog Items'!AU:AU)</f>
        <v>3</v>
      </c>
      <c r="T120" s="118" t="s">
        <v>15031</v>
      </c>
      <c r="U120" s="118" t="s">
        <v>1773</v>
      </c>
      <c r="V120" s="118" t="s">
        <v>1765</v>
      </c>
      <c r="W120" s="124"/>
      <c r="X120" s="118" t="s">
        <v>6020</v>
      </c>
      <c r="Y120" s="118" t="s">
        <v>1759</v>
      </c>
      <c r="Z120" s="118" t="s">
        <v>15152</v>
      </c>
      <c r="AA120" s="118" t="s">
        <v>14983</v>
      </c>
      <c r="AB120" s="118" t="s">
        <v>14984</v>
      </c>
      <c r="AC120" s="118" t="s">
        <v>15153</v>
      </c>
      <c r="AD120" s="118" t="s">
        <v>1758</v>
      </c>
      <c r="AE120" s="118" t="s">
        <v>15154</v>
      </c>
      <c r="AF120" s="118" t="s">
        <v>15155</v>
      </c>
    </row>
    <row r="121" spans="1:32" x14ac:dyDescent="0.25">
      <c r="A121" s="118" t="str">
        <f>_xlfn.XLOOKUP(D121,'Catalog Items'!L:L,'Catalog Items'!F:F)</f>
        <v>25SE27</v>
      </c>
      <c r="B121" s="118" t="s">
        <v>15018</v>
      </c>
      <c r="C121" s="118" t="s">
        <v>1798</v>
      </c>
      <c r="D121" s="118" t="s">
        <v>1315</v>
      </c>
      <c r="E121" s="118" t="s">
        <v>3028</v>
      </c>
      <c r="F121" s="118" t="s">
        <v>15138</v>
      </c>
      <c r="G121" s="118" t="s">
        <v>15027</v>
      </c>
      <c r="H121" s="118" t="s">
        <v>15028</v>
      </c>
      <c r="I121" s="118" t="s">
        <v>1764</v>
      </c>
      <c r="J121" s="124"/>
      <c r="K121" s="118" t="str">
        <f>_xlfn.XLOOKUP(D121,'Catalog Items'!L:L,'Catalog Items'!AB:AB)</f>
        <v>00092352990818</v>
      </c>
      <c r="L121" s="118" t="str">
        <f>_xlfn.XLOOKUP(D121,'Catalog Items'!L:L,'Catalog Items'!N:N)</f>
        <v>Sensations Solids</v>
      </c>
      <c r="M121" s="132">
        <f>_xlfn.XLOOKUP($D121,'Catalog Items'!$L:$L,'Catalog Items'!AK:AK)</f>
        <v>51.125</v>
      </c>
      <c r="N121" s="132">
        <f>_xlfn.XLOOKUP($D121,'Catalog Items'!$L:$L,'Catalog Items'!AL:AL)</f>
        <v>16.312999999999999</v>
      </c>
      <c r="O121" s="132">
        <f>_xlfn.XLOOKUP($D121,'Catalog Items'!$L:$L,'Catalog Items'!AM:AM)</f>
        <v>10.063000000000001</v>
      </c>
      <c r="P121" s="132">
        <f>_xlfn.XLOOKUP($D121,'Catalog Items'!$L:$L,'Catalog Items'!AN:AN)</f>
        <v>36.08</v>
      </c>
      <c r="Q121" s="132">
        <f>_xlfn.XLOOKUP($D121,'Catalog Items'!$L:$L,'Catalog Items'!AO:AO)</f>
        <v>4.8559999999999999</v>
      </c>
      <c r="R121" s="132" t="str">
        <f>_xlfn.XLOOKUP($D121,'Catalog Items'!$L:$L,'Catalog Items'!AT:AT)</f>
        <v>4</v>
      </c>
      <c r="S121" s="132" t="str">
        <f>_xlfn.XLOOKUP($D121,'Catalog Items'!$L:$L,'Catalog Items'!AU:AU)</f>
        <v>3</v>
      </c>
      <c r="T121" s="118" t="s">
        <v>15031</v>
      </c>
      <c r="U121" s="118" t="s">
        <v>1773</v>
      </c>
      <c r="V121" s="118" t="s">
        <v>1765</v>
      </c>
      <c r="W121" s="124"/>
      <c r="X121" s="118" t="s">
        <v>15029</v>
      </c>
      <c r="Y121" s="118" t="s">
        <v>1772</v>
      </c>
      <c r="Z121" s="118" t="s">
        <v>15022</v>
      </c>
      <c r="AA121" s="118" t="s">
        <v>15023</v>
      </c>
      <c r="AB121" s="118" t="s">
        <v>1760</v>
      </c>
      <c r="AC121" s="118" t="s">
        <v>15024</v>
      </c>
      <c r="AD121" s="118" t="s">
        <v>1767</v>
      </c>
      <c r="AE121" s="118" t="s">
        <v>15025</v>
      </c>
      <c r="AF121" s="118" t="s">
        <v>15026</v>
      </c>
    </row>
    <row r="122" spans="1:32" x14ac:dyDescent="0.25">
      <c r="A122" s="118" t="str">
        <f>_xlfn.XLOOKUP(D122,'Catalog Items'!L:L,'Catalog Items'!F:F)</f>
        <v>25SE27</v>
      </c>
      <c r="B122" s="118" t="s">
        <v>15018</v>
      </c>
      <c r="C122" s="118" t="s">
        <v>1798</v>
      </c>
      <c r="D122" s="118" t="s">
        <v>1315</v>
      </c>
      <c r="E122" s="118" t="s">
        <v>3028</v>
      </c>
      <c r="F122" s="118" t="s">
        <v>15138</v>
      </c>
      <c r="G122" s="118" t="s">
        <v>15019</v>
      </c>
      <c r="H122" s="118" t="s">
        <v>15020</v>
      </c>
      <c r="I122" s="118" t="s">
        <v>1764</v>
      </c>
      <c r="J122" s="124"/>
      <c r="K122" s="118" t="str">
        <f>_xlfn.XLOOKUP(D122,'Catalog Items'!L:L,'Catalog Items'!AB:AB)</f>
        <v>00092352990818</v>
      </c>
      <c r="L122" s="118" t="str">
        <f>_xlfn.XLOOKUP(D122,'Catalog Items'!L:L,'Catalog Items'!N:N)</f>
        <v>Sensations Solids</v>
      </c>
      <c r="M122" s="132">
        <f>_xlfn.XLOOKUP($D122,'Catalog Items'!$L:$L,'Catalog Items'!AK:AK)</f>
        <v>51.125</v>
      </c>
      <c r="N122" s="132">
        <f>_xlfn.XLOOKUP($D122,'Catalog Items'!$L:$L,'Catalog Items'!AL:AL)</f>
        <v>16.312999999999999</v>
      </c>
      <c r="O122" s="132">
        <f>_xlfn.XLOOKUP($D122,'Catalog Items'!$L:$L,'Catalog Items'!AM:AM)</f>
        <v>10.063000000000001</v>
      </c>
      <c r="P122" s="132">
        <f>_xlfn.XLOOKUP($D122,'Catalog Items'!$L:$L,'Catalog Items'!AN:AN)</f>
        <v>36.08</v>
      </c>
      <c r="Q122" s="132">
        <f>_xlfn.XLOOKUP($D122,'Catalog Items'!$L:$L,'Catalog Items'!AO:AO)</f>
        <v>4.8559999999999999</v>
      </c>
      <c r="R122" s="132" t="str">
        <f>_xlfn.XLOOKUP($D122,'Catalog Items'!$L:$L,'Catalog Items'!AT:AT)</f>
        <v>4</v>
      </c>
      <c r="S122" s="132" t="str">
        <f>_xlfn.XLOOKUP($D122,'Catalog Items'!$L:$L,'Catalog Items'!AU:AU)</f>
        <v>3</v>
      </c>
      <c r="T122" s="118" t="s">
        <v>15031</v>
      </c>
      <c r="U122" s="118" t="s">
        <v>1773</v>
      </c>
      <c r="V122" s="118" t="s">
        <v>1765</v>
      </c>
      <c r="W122" s="124"/>
      <c r="X122" s="118" t="s">
        <v>15021</v>
      </c>
      <c r="Y122" s="118" t="s">
        <v>1772</v>
      </c>
      <c r="Z122" s="118" t="s">
        <v>15022</v>
      </c>
      <c r="AA122" s="118" t="s">
        <v>15023</v>
      </c>
      <c r="AB122" s="118" t="s">
        <v>1760</v>
      </c>
      <c r="AC122" s="118" t="s">
        <v>15024</v>
      </c>
      <c r="AD122" s="118" t="s">
        <v>1767</v>
      </c>
      <c r="AE122" s="118" t="s">
        <v>15025</v>
      </c>
      <c r="AF122" s="118" t="s">
        <v>15026</v>
      </c>
    </row>
    <row r="123" spans="1:32" x14ac:dyDescent="0.25">
      <c r="A123" s="118" t="str">
        <f>_xlfn.XLOOKUP(D123,'Catalog Items'!L:L,'Catalog Items'!F:F)</f>
        <v>25SE27</v>
      </c>
      <c r="B123" s="118" t="s">
        <v>15018</v>
      </c>
      <c r="C123" s="118" t="s">
        <v>1798</v>
      </c>
      <c r="D123" s="118" t="s">
        <v>1315</v>
      </c>
      <c r="E123" s="118" t="s">
        <v>3028</v>
      </c>
      <c r="F123" s="118" t="s">
        <v>15138</v>
      </c>
      <c r="G123" s="118" t="s">
        <v>15245</v>
      </c>
      <c r="H123" s="118" t="s">
        <v>15246</v>
      </c>
      <c r="I123" s="118" t="s">
        <v>1764</v>
      </c>
      <c r="J123" s="124"/>
      <c r="K123" s="118" t="str">
        <f>_xlfn.XLOOKUP(D123,'Catalog Items'!L:L,'Catalog Items'!AB:AB)</f>
        <v>00092352990818</v>
      </c>
      <c r="L123" s="118" t="str">
        <f>_xlfn.XLOOKUP(D123,'Catalog Items'!L:L,'Catalog Items'!N:N)</f>
        <v>Sensations Solids</v>
      </c>
      <c r="M123" s="132">
        <f>_xlfn.XLOOKUP($D123,'Catalog Items'!$L:$L,'Catalog Items'!AK:AK)</f>
        <v>51.125</v>
      </c>
      <c r="N123" s="132">
        <f>_xlfn.XLOOKUP($D123,'Catalog Items'!$L:$L,'Catalog Items'!AL:AL)</f>
        <v>16.312999999999999</v>
      </c>
      <c r="O123" s="132">
        <f>_xlfn.XLOOKUP($D123,'Catalog Items'!$L:$L,'Catalog Items'!AM:AM)</f>
        <v>10.063000000000001</v>
      </c>
      <c r="P123" s="132">
        <f>_xlfn.XLOOKUP($D123,'Catalog Items'!$L:$L,'Catalog Items'!AN:AN)</f>
        <v>36.08</v>
      </c>
      <c r="Q123" s="132">
        <f>_xlfn.XLOOKUP($D123,'Catalog Items'!$L:$L,'Catalog Items'!AO:AO)</f>
        <v>4.8559999999999999</v>
      </c>
      <c r="R123" s="132" t="str">
        <f>_xlfn.XLOOKUP($D123,'Catalog Items'!$L:$L,'Catalog Items'!AT:AT)</f>
        <v>4</v>
      </c>
      <c r="S123" s="132" t="str">
        <f>_xlfn.XLOOKUP($D123,'Catalog Items'!$L:$L,'Catalog Items'!AU:AU)</f>
        <v>3</v>
      </c>
      <c r="T123" s="118" t="s">
        <v>15031</v>
      </c>
      <c r="U123" s="118" t="s">
        <v>1773</v>
      </c>
      <c r="V123" s="118" t="s">
        <v>1765</v>
      </c>
      <c r="W123" s="124"/>
      <c r="X123" s="118" t="s">
        <v>15247</v>
      </c>
      <c r="Y123" s="118" t="s">
        <v>1772</v>
      </c>
      <c r="Z123" s="118" t="s">
        <v>15022</v>
      </c>
      <c r="AA123" s="118" t="s">
        <v>15023</v>
      </c>
      <c r="AB123" s="118" t="s">
        <v>1760</v>
      </c>
      <c r="AC123" s="118" t="s">
        <v>15024</v>
      </c>
      <c r="AD123" s="118" t="s">
        <v>1767</v>
      </c>
      <c r="AE123" s="118" t="s">
        <v>15025</v>
      </c>
      <c r="AF123" s="118" t="s">
        <v>15026</v>
      </c>
    </row>
    <row r="124" spans="1:32" x14ac:dyDescent="0.25">
      <c r="A124" s="118" t="str">
        <f>_xlfn.XLOOKUP(D124,'Catalog Items'!L:L,'Catalog Items'!F:F)</f>
        <v>25SE27</v>
      </c>
      <c r="B124" s="118" t="s">
        <v>10132</v>
      </c>
      <c r="C124" s="118" t="s">
        <v>1798</v>
      </c>
      <c r="D124" s="118" t="s">
        <v>1315</v>
      </c>
      <c r="E124" s="118" t="s">
        <v>3028</v>
      </c>
      <c r="F124" s="118" t="s">
        <v>15138</v>
      </c>
      <c r="G124" s="118" t="s">
        <v>347</v>
      </c>
      <c r="H124" s="118" t="s">
        <v>2442</v>
      </c>
      <c r="I124" s="118" t="s">
        <v>1767</v>
      </c>
      <c r="J124" s="124"/>
      <c r="K124" s="118" t="str">
        <f>_xlfn.XLOOKUP(D124,'Catalog Items'!L:L,'Catalog Items'!AB:AB)</f>
        <v>00092352990818</v>
      </c>
      <c r="L124" s="118" t="str">
        <f>_xlfn.XLOOKUP(D124,'Catalog Items'!L:L,'Catalog Items'!N:N)</f>
        <v>Sensations Solids</v>
      </c>
      <c r="M124" s="132">
        <f>_xlfn.XLOOKUP($D124,'Catalog Items'!$L:$L,'Catalog Items'!AK:AK)</f>
        <v>51.125</v>
      </c>
      <c r="N124" s="132">
        <f>_xlfn.XLOOKUP($D124,'Catalog Items'!$L:$L,'Catalog Items'!AL:AL)</f>
        <v>16.312999999999999</v>
      </c>
      <c r="O124" s="132">
        <f>_xlfn.XLOOKUP($D124,'Catalog Items'!$L:$L,'Catalog Items'!AM:AM)</f>
        <v>10.063000000000001</v>
      </c>
      <c r="P124" s="132">
        <f>_xlfn.XLOOKUP($D124,'Catalog Items'!$L:$L,'Catalog Items'!AN:AN)</f>
        <v>36.08</v>
      </c>
      <c r="Q124" s="132">
        <f>_xlfn.XLOOKUP($D124,'Catalog Items'!$L:$L,'Catalog Items'!AO:AO)</f>
        <v>4.8559999999999999</v>
      </c>
      <c r="R124" s="132" t="str">
        <f>_xlfn.XLOOKUP($D124,'Catalog Items'!$L:$L,'Catalog Items'!AT:AT)</f>
        <v>4</v>
      </c>
      <c r="S124" s="132" t="str">
        <f>_xlfn.XLOOKUP($D124,'Catalog Items'!$L:$L,'Catalog Items'!AU:AU)</f>
        <v>3</v>
      </c>
      <c r="T124" s="118" t="s">
        <v>15031</v>
      </c>
      <c r="U124" s="118" t="s">
        <v>1773</v>
      </c>
      <c r="V124" s="118" t="s">
        <v>1765</v>
      </c>
      <c r="W124" s="124"/>
      <c r="X124" s="118" t="s">
        <v>6007</v>
      </c>
      <c r="Y124" s="118" t="s">
        <v>1762</v>
      </c>
      <c r="Z124" s="118" t="s">
        <v>15121</v>
      </c>
      <c r="AA124" s="118" t="s">
        <v>15144</v>
      </c>
      <c r="AB124" s="118" t="s">
        <v>15145</v>
      </c>
      <c r="AC124" s="118" t="s">
        <v>15146</v>
      </c>
      <c r="AD124" s="118" t="s">
        <v>1757</v>
      </c>
      <c r="AE124" s="118" t="s">
        <v>15147</v>
      </c>
      <c r="AF124" s="118" t="s">
        <v>15148</v>
      </c>
    </row>
    <row r="125" spans="1:32" x14ac:dyDescent="0.25">
      <c r="A125" s="118" t="str">
        <f>_xlfn.XLOOKUP(D125,'Catalog Items'!L:L,'Catalog Items'!F:F)</f>
        <v>25SE27</v>
      </c>
      <c r="B125" s="118" t="s">
        <v>10132</v>
      </c>
      <c r="C125" s="118" t="s">
        <v>1798</v>
      </c>
      <c r="D125" s="118" t="s">
        <v>1315</v>
      </c>
      <c r="E125" s="118" t="s">
        <v>3028</v>
      </c>
      <c r="F125" s="118" t="s">
        <v>15138</v>
      </c>
      <c r="G125" s="118" t="s">
        <v>811</v>
      </c>
      <c r="H125" s="118" t="s">
        <v>2444</v>
      </c>
      <c r="I125" s="118" t="s">
        <v>7065</v>
      </c>
      <c r="J125" s="124"/>
      <c r="K125" s="118" t="str">
        <f>_xlfn.XLOOKUP(D125,'Catalog Items'!L:L,'Catalog Items'!AB:AB)</f>
        <v>00092352990818</v>
      </c>
      <c r="L125" s="118" t="str">
        <f>_xlfn.XLOOKUP(D125,'Catalog Items'!L:L,'Catalog Items'!N:N)</f>
        <v>Sensations Solids</v>
      </c>
      <c r="M125" s="132">
        <f>_xlfn.XLOOKUP($D125,'Catalog Items'!$L:$L,'Catalog Items'!AK:AK)</f>
        <v>51.125</v>
      </c>
      <c r="N125" s="132">
        <f>_xlfn.XLOOKUP($D125,'Catalog Items'!$L:$L,'Catalog Items'!AL:AL)</f>
        <v>16.312999999999999</v>
      </c>
      <c r="O125" s="132">
        <f>_xlfn.XLOOKUP($D125,'Catalog Items'!$L:$L,'Catalog Items'!AM:AM)</f>
        <v>10.063000000000001</v>
      </c>
      <c r="P125" s="132">
        <f>_xlfn.XLOOKUP($D125,'Catalog Items'!$L:$L,'Catalog Items'!AN:AN)</f>
        <v>36.08</v>
      </c>
      <c r="Q125" s="132">
        <f>_xlfn.XLOOKUP($D125,'Catalog Items'!$L:$L,'Catalog Items'!AO:AO)</f>
        <v>4.8559999999999999</v>
      </c>
      <c r="R125" s="132" t="str">
        <f>_xlfn.XLOOKUP($D125,'Catalog Items'!$L:$L,'Catalog Items'!AT:AT)</f>
        <v>4</v>
      </c>
      <c r="S125" s="132" t="str">
        <f>_xlfn.XLOOKUP($D125,'Catalog Items'!$L:$L,'Catalog Items'!AU:AU)</f>
        <v>3</v>
      </c>
      <c r="T125" s="118" t="s">
        <v>15031</v>
      </c>
      <c r="U125" s="118" t="s">
        <v>1773</v>
      </c>
      <c r="V125" s="118" t="s">
        <v>1765</v>
      </c>
      <c r="W125" s="124"/>
      <c r="X125" s="118" t="s">
        <v>6009</v>
      </c>
      <c r="Y125" s="118" t="s">
        <v>1762</v>
      </c>
      <c r="Z125" s="118" t="s">
        <v>15121</v>
      </c>
      <c r="AA125" s="118" t="s">
        <v>15144</v>
      </c>
      <c r="AB125" s="118" t="s">
        <v>15145</v>
      </c>
      <c r="AC125" s="118" t="s">
        <v>15146</v>
      </c>
      <c r="AD125" s="118" t="s">
        <v>1757</v>
      </c>
      <c r="AE125" s="118" t="s">
        <v>15147</v>
      </c>
      <c r="AF125" s="118" t="s">
        <v>15148</v>
      </c>
    </row>
    <row r="126" spans="1:32" x14ac:dyDescent="0.25">
      <c r="A126" s="118" t="str">
        <f>_xlfn.XLOOKUP(D126,'Catalog Items'!L:L,'Catalog Items'!F:F)</f>
        <v>25SE27</v>
      </c>
      <c r="B126" s="118" t="s">
        <v>10132</v>
      </c>
      <c r="C126" s="118" t="s">
        <v>1798</v>
      </c>
      <c r="D126" s="118" t="s">
        <v>1315</v>
      </c>
      <c r="E126" s="118" t="s">
        <v>3028</v>
      </c>
      <c r="F126" s="118" t="s">
        <v>15138</v>
      </c>
      <c r="G126" s="118" t="s">
        <v>715</v>
      </c>
      <c r="H126" s="118" t="s">
        <v>2443</v>
      </c>
      <c r="I126" s="118" t="s">
        <v>7065</v>
      </c>
      <c r="J126" s="124"/>
      <c r="K126" s="118" t="str">
        <f>_xlfn.XLOOKUP(D126,'Catalog Items'!L:L,'Catalog Items'!AB:AB)</f>
        <v>00092352990818</v>
      </c>
      <c r="L126" s="118" t="str">
        <f>_xlfn.XLOOKUP(D126,'Catalog Items'!L:L,'Catalog Items'!N:N)</f>
        <v>Sensations Solids</v>
      </c>
      <c r="M126" s="132">
        <f>_xlfn.XLOOKUP($D126,'Catalog Items'!$L:$L,'Catalog Items'!AK:AK)</f>
        <v>51.125</v>
      </c>
      <c r="N126" s="132">
        <f>_xlfn.XLOOKUP($D126,'Catalog Items'!$L:$L,'Catalog Items'!AL:AL)</f>
        <v>16.312999999999999</v>
      </c>
      <c r="O126" s="132">
        <f>_xlfn.XLOOKUP($D126,'Catalog Items'!$L:$L,'Catalog Items'!AM:AM)</f>
        <v>10.063000000000001</v>
      </c>
      <c r="P126" s="132">
        <f>_xlfn.XLOOKUP($D126,'Catalog Items'!$L:$L,'Catalog Items'!AN:AN)</f>
        <v>36.08</v>
      </c>
      <c r="Q126" s="132">
        <f>_xlfn.XLOOKUP($D126,'Catalog Items'!$L:$L,'Catalog Items'!AO:AO)</f>
        <v>4.8559999999999999</v>
      </c>
      <c r="R126" s="132" t="str">
        <f>_xlfn.XLOOKUP($D126,'Catalog Items'!$L:$L,'Catalog Items'!AT:AT)</f>
        <v>4</v>
      </c>
      <c r="S126" s="132" t="str">
        <f>_xlfn.XLOOKUP($D126,'Catalog Items'!$L:$L,'Catalog Items'!AU:AU)</f>
        <v>3</v>
      </c>
      <c r="T126" s="118" t="s">
        <v>15031</v>
      </c>
      <c r="U126" s="118" t="s">
        <v>1773</v>
      </c>
      <c r="V126" s="118" t="s">
        <v>1765</v>
      </c>
      <c r="W126" s="124"/>
      <c r="X126" s="118" t="s">
        <v>6008</v>
      </c>
      <c r="Y126" s="118" t="s">
        <v>1762</v>
      </c>
      <c r="Z126" s="118" t="s">
        <v>15121</v>
      </c>
      <c r="AA126" s="118" t="s">
        <v>15144</v>
      </c>
      <c r="AB126" s="118" t="s">
        <v>15145</v>
      </c>
      <c r="AC126" s="118" t="s">
        <v>15146</v>
      </c>
      <c r="AD126" s="118" t="s">
        <v>1757</v>
      </c>
      <c r="AE126" s="118" t="s">
        <v>15147</v>
      </c>
      <c r="AF126" s="118" t="s">
        <v>15148</v>
      </c>
    </row>
    <row r="127" spans="1:32" x14ac:dyDescent="0.25">
      <c r="A127" s="118" t="str">
        <f>_xlfn.XLOOKUP(D127,'Catalog Items'!L:L,'Catalog Items'!F:F)</f>
        <v>25SE27</v>
      </c>
      <c r="B127" s="118" t="s">
        <v>10132</v>
      </c>
      <c r="C127" s="118" t="s">
        <v>1798</v>
      </c>
      <c r="D127" s="118" t="s">
        <v>1315</v>
      </c>
      <c r="E127" s="118" t="s">
        <v>3028</v>
      </c>
      <c r="F127" s="118" t="s">
        <v>15138</v>
      </c>
      <c r="G127" s="118" t="s">
        <v>15248</v>
      </c>
      <c r="H127" s="118" t="s">
        <v>15249</v>
      </c>
      <c r="I127" s="118" t="s">
        <v>7065</v>
      </c>
      <c r="J127" s="124"/>
      <c r="K127" s="118" t="str">
        <f>_xlfn.XLOOKUP(D127,'Catalog Items'!L:L,'Catalog Items'!AB:AB)</f>
        <v>00092352990818</v>
      </c>
      <c r="L127" s="118" t="str">
        <f>_xlfn.XLOOKUP(D127,'Catalog Items'!L:L,'Catalog Items'!N:N)</f>
        <v>Sensations Solids</v>
      </c>
      <c r="M127" s="132">
        <f>_xlfn.XLOOKUP($D127,'Catalog Items'!$L:$L,'Catalog Items'!AK:AK)</f>
        <v>51.125</v>
      </c>
      <c r="N127" s="132">
        <f>_xlfn.XLOOKUP($D127,'Catalog Items'!$L:$L,'Catalog Items'!AL:AL)</f>
        <v>16.312999999999999</v>
      </c>
      <c r="O127" s="132">
        <f>_xlfn.XLOOKUP($D127,'Catalog Items'!$L:$L,'Catalog Items'!AM:AM)</f>
        <v>10.063000000000001</v>
      </c>
      <c r="P127" s="132">
        <f>_xlfn.XLOOKUP($D127,'Catalog Items'!$L:$L,'Catalog Items'!AN:AN)</f>
        <v>36.08</v>
      </c>
      <c r="Q127" s="132">
        <f>_xlfn.XLOOKUP($D127,'Catalog Items'!$L:$L,'Catalog Items'!AO:AO)</f>
        <v>4.8559999999999999</v>
      </c>
      <c r="R127" s="132" t="str">
        <f>_xlfn.XLOOKUP($D127,'Catalog Items'!$L:$L,'Catalog Items'!AT:AT)</f>
        <v>4</v>
      </c>
      <c r="S127" s="132" t="str">
        <f>_xlfn.XLOOKUP($D127,'Catalog Items'!$L:$L,'Catalog Items'!AU:AU)</f>
        <v>3</v>
      </c>
      <c r="T127" s="118" t="s">
        <v>15031</v>
      </c>
      <c r="U127" s="118" t="s">
        <v>1773</v>
      </c>
      <c r="V127" s="118" t="s">
        <v>1765</v>
      </c>
      <c r="W127" s="124"/>
      <c r="X127" s="118" t="s">
        <v>15250</v>
      </c>
      <c r="Y127" s="118" t="s">
        <v>1762</v>
      </c>
      <c r="Z127" s="118" t="s">
        <v>15121</v>
      </c>
      <c r="AA127" s="118" t="s">
        <v>15144</v>
      </c>
      <c r="AB127" s="118" t="s">
        <v>15145</v>
      </c>
      <c r="AC127" s="118" t="s">
        <v>15146</v>
      </c>
      <c r="AD127" s="118" t="s">
        <v>1757</v>
      </c>
      <c r="AE127" s="118" t="s">
        <v>15147</v>
      </c>
      <c r="AF127" s="118" t="s">
        <v>15148</v>
      </c>
    </row>
    <row r="128" spans="1:32" x14ac:dyDescent="0.25">
      <c r="J128" s="124"/>
      <c r="M128" s="132"/>
      <c r="N128" s="132"/>
      <c r="O128" s="132"/>
      <c r="P128" s="132"/>
      <c r="Q128" s="132"/>
      <c r="R128" s="132"/>
      <c r="S128" s="132"/>
      <c r="W128" s="124"/>
    </row>
    <row r="129" spans="1:32" x14ac:dyDescent="0.25">
      <c r="A129" s="118" t="str">
        <f>_xlfn.XLOOKUP(D129,'Catalog Items'!L:L,'Catalog Items'!F:F)</f>
        <v>25SE43</v>
      </c>
      <c r="B129" s="118" t="s">
        <v>10148</v>
      </c>
      <c r="C129" s="118" t="s">
        <v>1798</v>
      </c>
      <c r="D129" s="118" t="s">
        <v>1268</v>
      </c>
      <c r="E129" s="118" t="s">
        <v>3031</v>
      </c>
      <c r="F129" s="118" t="s">
        <v>1770</v>
      </c>
      <c r="G129" s="118" t="s">
        <v>15254</v>
      </c>
      <c r="H129" s="118" t="s">
        <v>15255</v>
      </c>
      <c r="I129" s="118" t="s">
        <v>1767</v>
      </c>
      <c r="J129" s="124"/>
      <c r="K129" s="118" t="str">
        <f>_xlfn.XLOOKUP(D129,'Catalog Items'!L:L,'Catalog Items'!AB:AB)</f>
        <v>00092352990825</v>
      </c>
      <c r="L129" s="118" t="str">
        <f>_xlfn.XLOOKUP(D129,'Catalog Items'!L:L,'Catalog Items'!N:N)</f>
        <v>Sensations Solids</v>
      </c>
      <c r="M129" s="132">
        <f>_xlfn.XLOOKUP($D129,'Catalog Items'!$L:$L,'Catalog Items'!AK:AK)</f>
        <v>51.125</v>
      </c>
      <c r="N129" s="132">
        <f>_xlfn.XLOOKUP($D129,'Catalog Items'!$L:$L,'Catalog Items'!AL:AL)</f>
        <v>16.312999999999999</v>
      </c>
      <c r="O129" s="132">
        <f>_xlfn.XLOOKUP($D129,'Catalog Items'!$L:$L,'Catalog Items'!AM:AM)</f>
        <v>10.063000000000001</v>
      </c>
      <c r="P129" s="132">
        <f>_xlfn.XLOOKUP($D129,'Catalog Items'!$L:$L,'Catalog Items'!AN:AN)</f>
        <v>31</v>
      </c>
      <c r="Q129" s="132">
        <f>_xlfn.XLOOKUP($D129,'Catalog Items'!$L:$L,'Catalog Items'!AO:AO)</f>
        <v>4.8559999999999999</v>
      </c>
      <c r="R129" s="132" t="str">
        <f>_xlfn.XLOOKUP($D129,'Catalog Items'!$L:$L,'Catalog Items'!AT:AT)</f>
        <v>4</v>
      </c>
      <c r="S129" s="132" t="str">
        <f>_xlfn.XLOOKUP($D129,'Catalog Items'!$L:$L,'Catalog Items'!AU:AU)</f>
        <v>3</v>
      </c>
      <c r="T129" s="118" t="s">
        <v>15031</v>
      </c>
      <c r="U129" s="118" t="s">
        <v>1773</v>
      </c>
      <c r="V129" s="118" t="s">
        <v>1765</v>
      </c>
      <c r="W129" s="124"/>
      <c r="X129" s="118" t="s">
        <v>15256</v>
      </c>
      <c r="Y129" s="118" t="s">
        <v>1759</v>
      </c>
      <c r="Z129" s="118" t="s">
        <v>15152</v>
      </c>
      <c r="AA129" s="118" t="s">
        <v>14983</v>
      </c>
      <c r="AB129" s="118" t="s">
        <v>14984</v>
      </c>
      <c r="AC129" s="118" t="s">
        <v>15153</v>
      </c>
      <c r="AD129" s="118" t="s">
        <v>1758</v>
      </c>
      <c r="AE129" s="118" t="s">
        <v>15154</v>
      </c>
      <c r="AF129" s="118" t="s">
        <v>15155</v>
      </c>
    </row>
    <row r="130" spans="1:32" x14ac:dyDescent="0.25">
      <c r="A130" s="118" t="str">
        <f>_xlfn.XLOOKUP(D130,'Catalog Items'!L:L,'Catalog Items'!F:F)</f>
        <v>25SE43</v>
      </c>
      <c r="B130" s="118" t="s">
        <v>10148</v>
      </c>
      <c r="C130" s="118" t="s">
        <v>1798</v>
      </c>
      <c r="D130" s="118" t="s">
        <v>1268</v>
      </c>
      <c r="E130" s="118" t="s">
        <v>3031</v>
      </c>
      <c r="F130" s="118" t="s">
        <v>1770</v>
      </c>
      <c r="G130" s="118" t="s">
        <v>353</v>
      </c>
      <c r="H130" s="118" t="s">
        <v>2455</v>
      </c>
      <c r="I130" s="118" t="s">
        <v>1763</v>
      </c>
      <c r="J130" s="124"/>
      <c r="K130" s="118" t="str">
        <f>_xlfn.XLOOKUP(D130,'Catalog Items'!L:L,'Catalog Items'!AB:AB)</f>
        <v>00092352990825</v>
      </c>
      <c r="L130" s="118" t="str">
        <f>_xlfn.XLOOKUP(D130,'Catalog Items'!L:L,'Catalog Items'!N:N)</f>
        <v>Sensations Solids</v>
      </c>
      <c r="M130" s="132">
        <f>_xlfn.XLOOKUP($D130,'Catalog Items'!$L:$L,'Catalog Items'!AK:AK)</f>
        <v>51.125</v>
      </c>
      <c r="N130" s="132">
        <f>_xlfn.XLOOKUP($D130,'Catalog Items'!$L:$L,'Catalog Items'!AL:AL)</f>
        <v>16.312999999999999</v>
      </c>
      <c r="O130" s="132">
        <f>_xlfn.XLOOKUP($D130,'Catalog Items'!$L:$L,'Catalog Items'!AM:AM)</f>
        <v>10.063000000000001</v>
      </c>
      <c r="P130" s="132">
        <f>_xlfn.XLOOKUP($D130,'Catalog Items'!$L:$L,'Catalog Items'!AN:AN)</f>
        <v>31</v>
      </c>
      <c r="Q130" s="132">
        <f>_xlfn.XLOOKUP($D130,'Catalog Items'!$L:$L,'Catalog Items'!AO:AO)</f>
        <v>4.8559999999999999</v>
      </c>
      <c r="R130" s="132" t="str">
        <f>_xlfn.XLOOKUP($D130,'Catalog Items'!$L:$L,'Catalog Items'!AT:AT)</f>
        <v>4</v>
      </c>
      <c r="S130" s="132" t="str">
        <f>_xlfn.XLOOKUP($D130,'Catalog Items'!$L:$L,'Catalog Items'!AU:AU)</f>
        <v>3</v>
      </c>
      <c r="T130" s="118" t="s">
        <v>15031</v>
      </c>
      <c r="U130" s="118" t="s">
        <v>1773</v>
      </c>
      <c r="V130" s="118" t="s">
        <v>1765</v>
      </c>
      <c r="W130" s="124"/>
      <c r="X130" s="118" t="s">
        <v>6020</v>
      </c>
      <c r="Y130" s="118" t="s">
        <v>1759</v>
      </c>
      <c r="Z130" s="118" t="s">
        <v>15152</v>
      </c>
      <c r="AA130" s="118" t="s">
        <v>14983</v>
      </c>
      <c r="AB130" s="118" t="s">
        <v>14984</v>
      </c>
      <c r="AC130" s="118" t="s">
        <v>15153</v>
      </c>
      <c r="AD130" s="118" t="s">
        <v>1758</v>
      </c>
      <c r="AE130" s="118" t="s">
        <v>15154</v>
      </c>
      <c r="AF130" s="118" t="s">
        <v>15155</v>
      </c>
    </row>
    <row r="131" spans="1:32" x14ac:dyDescent="0.25">
      <c r="A131" s="118" t="str">
        <f>_xlfn.XLOOKUP(D131,'Catalog Items'!L:L,'Catalog Items'!F:F)</f>
        <v>25SE43</v>
      </c>
      <c r="B131" s="118" t="s">
        <v>10148</v>
      </c>
      <c r="C131" s="118" t="s">
        <v>1798</v>
      </c>
      <c r="D131" s="118" t="s">
        <v>1268</v>
      </c>
      <c r="E131" s="118" t="s">
        <v>3031</v>
      </c>
      <c r="F131" s="118" t="s">
        <v>1770</v>
      </c>
      <c r="G131" s="118" t="s">
        <v>725</v>
      </c>
      <c r="H131" s="118" t="s">
        <v>2454</v>
      </c>
      <c r="I131" s="118" t="s">
        <v>7079</v>
      </c>
      <c r="J131" s="124"/>
      <c r="K131" s="118" t="str">
        <f>_xlfn.XLOOKUP(D131,'Catalog Items'!L:L,'Catalog Items'!AB:AB)</f>
        <v>00092352990825</v>
      </c>
      <c r="L131" s="118" t="str">
        <f>_xlfn.XLOOKUP(D131,'Catalog Items'!L:L,'Catalog Items'!N:N)</f>
        <v>Sensations Solids</v>
      </c>
      <c r="M131" s="132">
        <f>_xlfn.XLOOKUP($D131,'Catalog Items'!$L:$L,'Catalog Items'!AK:AK)</f>
        <v>51.125</v>
      </c>
      <c r="N131" s="132">
        <f>_xlfn.XLOOKUP($D131,'Catalog Items'!$L:$L,'Catalog Items'!AL:AL)</f>
        <v>16.312999999999999</v>
      </c>
      <c r="O131" s="132">
        <f>_xlfn.XLOOKUP($D131,'Catalog Items'!$L:$L,'Catalog Items'!AM:AM)</f>
        <v>10.063000000000001</v>
      </c>
      <c r="P131" s="132">
        <f>_xlfn.XLOOKUP($D131,'Catalog Items'!$L:$L,'Catalog Items'!AN:AN)</f>
        <v>31</v>
      </c>
      <c r="Q131" s="132">
        <f>_xlfn.XLOOKUP($D131,'Catalog Items'!$L:$L,'Catalog Items'!AO:AO)</f>
        <v>4.8559999999999999</v>
      </c>
      <c r="R131" s="132" t="str">
        <f>_xlfn.XLOOKUP($D131,'Catalog Items'!$L:$L,'Catalog Items'!AT:AT)</f>
        <v>4</v>
      </c>
      <c r="S131" s="132" t="str">
        <f>_xlfn.XLOOKUP($D131,'Catalog Items'!$L:$L,'Catalog Items'!AU:AU)</f>
        <v>3</v>
      </c>
      <c r="T131" s="118" t="s">
        <v>15031</v>
      </c>
      <c r="U131" s="118" t="s">
        <v>1773</v>
      </c>
      <c r="V131" s="118" t="s">
        <v>1765</v>
      </c>
      <c r="W131" s="124"/>
      <c r="X131" s="118" t="s">
        <v>6019</v>
      </c>
      <c r="Y131" s="118" t="s">
        <v>1759</v>
      </c>
      <c r="Z131" s="118" t="s">
        <v>15152</v>
      </c>
      <c r="AA131" s="118" t="s">
        <v>14983</v>
      </c>
      <c r="AB131" s="118" t="s">
        <v>14984</v>
      </c>
      <c r="AC131" s="118" t="s">
        <v>15153</v>
      </c>
      <c r="AD131" s="118" t="s">
        <v>1758</v>
      </c>
      <c r="AE131" s="118" t="s">
        <v>15154</v>
      </c>
      <c r="AF131" s="118" t="s">
        <v>15155</v>
      </c>
    </row>
    <row r="132" spans="1:32" x14ac:dyDescent="0.25">
      <c r="J132" s="124"/>
      <c r="M132" s="132"/>
      <c r="N132" s="132"/>
      <c r="O132" s="132"/>
      <c r="P132" s="132"/>
      <c r="Q132" s="132"/>
      <c r="R132" s="132"/>
      <c r="S132" s="132"/>
      <c r="W132" s="124"/>
    </row>
    <row r="133" spans="1:32" x14ac:dyDescent="0.25">
      <c r="A133" s="118" t="str">
        <f>_xlfn.XLOOKUP(D133,'Catalog Items'!L:L,'Catalog Items'!F:F)</f>
        <v>24601-CD2</v>
      </c>
      <c r="B133" s="118" t="s">
        <v>9743</v>
      </c>
      <c r="C133" s="118" t="s">
        <v>5377</v>
      </c>
      <c r="D133" s="118" t="s">
        <v>10918</v>
      </c>
      <c r="E133" s="118" t="s">
        <v>10919</v>
      </c>
      <c r="F133" s="118" t="s">
        <v>15223</v>
      </c>
      <c r="G133" s="118" t="s">
        <v>10920</v>
      </c>
      <c r="H133" s="118" t="s">
        <v>10921</v>
      </c>
      <c r="I133" s="118" t="s">
        <v>7066</v>
      </c>
      <c r="J133" s="124"/>
      <c r="K133" s="118" t="str">
        <f>_xlfn.XLOOKUP(D133,'Catalog Items'!L:L,'Catalog Items'!AB:AB)</f>
        <v>00196504139749</v>
      </c>
      <c r="L133" s="118" t="str">
        <f>_xlfn.XLOOKUP(D133,'Catalog Items'!L:L,'Catalog Items'!N:N)</f>
        <v>Vivacious Valentine</v>
      </c>
      <c r="M133" s="132">
        <f>_xlfn.XLOOKUP($D133,'Catalog Items'!$L:$L,'Catalog Items'!AK:AK)</f>
        <v>24.437999999999999</v>
      </c>
      <c r="N133" s="132">
        <f>_xlfn.XLOOKUP($D133,'Catalog Items'!$L:$L,'Catalog Items'!AL:AL)</f>
        <v>15.938000000000001</v>
      </c>
      <c r="O133" s="132">
        <f>_xlfn.XLOOKUP($D133,'Catalog Items'!$L:$L,'Catalog Items'!AM:AM)</f>
        <v>9.625</v>
      </c>
      <c r="P133" s="132">
        <f>_xlfn.XLOOKUP($D133,'Catalog Items'!$L:$L,'Catalog Items'!AN:AN)</f>
        <v>13.44</v>
      </c>
      <c r="Q133" s="132">
        <f>_xlfn.XLOOKUP($D133,'Catalog Items'!$L:$L,'Catalog Items'!AO:AO)</f>
        <v>2.169</v>
      </c>
      <c r="R133" s="132" t="str">
        <f>_xlfn.XLOOKUP($D133,'Catalog Items'!$L:$L,'Catalog Items'!AT:AT)</f>
        <v>5</v>
      </c>
      <c r="S133" s="132" t="str">
        <f>_xlfn.XLOOKUP($D133,'Catalog Items'!$L:$L,'Catalog Items'!AU:AU)</f>
        <v>5</v>
      </c>
      <c r="T133" s="118" t="s">
        <v>7075</v>
      </c>
      <c r="U133" s="118" t="s">
        <v>14991</v>
      </c>
      <c r="V133" s="118" t="s">
        <v>1762</v>
      </c>
      <c r="W133" s="124"/>
      <c r="X133" s="118" t="s">
        <v>10924</v>
      </c>
      <c r="Y133" s="118" t="s">
        <v>1765</v>
      </c>
      <c r="Z133" s="118" t="s">
        <v>15062</v>
      </c>
      <c r="AA133" s="118" t="s">
        <v>7065</v>
      </c>
      <c r="AB133" s="118" t="s">
        <v>7065</v>
      </c>
      <c r="AC133" s="118" t="s">
        <v>15063</v>
      </c>
      <c r="AD133" s="118" t="s">
        <v>1757</v>
      </c>
      <c r="AE133" s="118" t="s">
        <v>15064</v>
      </c>
      <c r="AF133" s="118" t="s">
        <v>15065</v>
      </c>
    </row>
    <row r="134" spans="1:32" x14ac:dyDescent="0.25">
      <c r="A134" s="118" t="str">
        <f>_xlfn.XLOOKUP(D134,'Catalog Items'!L:L,'Catalog Items'!F:F)</f>
        <v>24601-CD2</v>
      </c>
      <c r="B134" s="118" t="s">
        <v>9731</v>
      </c>
      <c r="C134" s="118" t="s">
        <v>5377</v>
      </c>
      <c r="D134" s="118" t="s">
        <v>10918</v>
      </c>
      <c r="E134" s="118" t="s">
        <v>10919</v>
      </c>
      <c r="F134" s="118" t="s">
        <v>15223</v>
      </c>
      <c r="G134" s="118" t="s">
        <v>10925</v>
      </c>
      <c r="H134" s="118" t="s">
        <v>10926</v>
      </c>
      <c r="I134" s="118" t="s">
        <v>1762</v>
      </c>
      <c r="J134" s="124"/>
      <c r="K134" s="118" t="str">
        <f>_xlfn.XLOOKUP(D134,'Catalog Items'!L:L,'Catalog Items'!AB:AB)</f>
        <v>00196504139749</v>
      </c>
      <c r="L134" s="118" t="str">
        <f>_xlfn.XLOOKUP(D134,'Catalog Items'!L:L,'Catalog Items'!N:N)</f>
        <v>Vivacious Valentine</v>
      </c>
      <c r="M134" s="132">
        <f>_xlfn.XLOOKUP($D134,'Catalog Items'!$L:$L,'Catalog Items'!AK:AK)</f>
        <v>24.437999999999999</v>
      </c>
      <c r="N134" s="132">
        <f>_xlfn.XLOOKUP($D134,'Catalog Items'!$L:$L,'Catalog Items'!AL:AL)</f>
        <v>15.938000000000001</v>
      </c>
      <c r="O134" s="132">
        <f>_xlfn.XLOOKUP($D134,'Catalog Items'!$L:$L,'Catalog Items'!AM:AM)</f>
        <v>9.625</v>
      </c>
      <c r="P134" s="132">
        <f>_xlfn.XLOOKUP($D134,'Catalog Items'!$L:$L,'Catalog Items'!AN:AN)</f>
        <v>13.44</v>
      </c>
      <c r="Q134" s="132">
        <f>_xlfn.XLOOKUP($D134,'Catalog Items'!$L:$L,'Catalog Items'!AO:AO)</f>
        <v>2.169</v>
      </c>
      <c r="R134" s="132" t="str">
        <f>_xlfn.XLOOKUP($D134,'Catalog Items'!$L:$L,'Catalog Items'!AT:AT)</f>
        <v>5</v>
      </c>
      <c r="S134" s="132" t="str">
        <f>_xlfn.XLOOKUP($D134,'Catalog Items'!$L:$L,'Catalog Items'!AU:AU)</f>
        <v>5</v>
      </c>
      <c r="T134" s="118" t="s">
        <v>7075</v>
      </c>
      <c r="U134" s="118" t="s">
        <v>14991</v>
      </c>
      <c r="V134" s="118" t="s">
        <v>1762</v>
      </c>
      <c r="W134" s="124"/>
      <c r="X134" s="118" t="s">
        <v>10927</v>
      </c>
      <c r="Y134" s="118" t="s">
        <v>1765</v>
      </c>
      <c r="Z134" s="118" t="s">
        <v>15062</v>
      </c>
      <c r="AA134" s="118" t="s">
        <v>14994</v>
      </c>
      <c r="AB134" s="118" t="s">
        <v>14994</v>
      </c>
      <c r="AC134" s="118" t="s">
        <v>15066</v>
      </c>
      <c r="AD134" s="118" t="s">
        <v>1757</v>
      </c>
      <c r="AE134" s="118" t="s">
        <v>15067</v>
      </c>
      <c r="AF134" s="118" t="s">
        <v>15068</v>
      </c>
    </row>
    <row r="135" spans="1:32" x14ac:dyDescent="0.25">
      <c r="A135" s="118" t="str">
        <f>_xlfn.XLOOKUP(D135,'Catalog Items'!L:L,'Catalog Items'!F:F)</f>
        <v>24601-CD2</v>
      </c>
      <c r="B135" s="118" t="s">
        <v>9694</v>
      </c>
      <c r="C135" s="118" t="s">
        <v>5377</v>
      </c>
      <c r="D135" s="118" t="s">
        <v>10918</v>
      </c>
      <c r="E135" s="118" t="s">
        <v>10919</v>
      </c>
      <c r="F135" s="118" t="s">
        <v>15223</v>
      </c>
      <c r="G135" s="118" t="s">
        <v>10928</v>
      </c>
      <c r="H135" s="118" t="s">
        <v>10929</v>
      </c>
      <c r="I135" s="118" t="s">
        <v>9557</v>
      </c>
      <c r="J135" s="124"/>
      <c r="K135" s="118" t="str">
        <f>_xlfn.XLOOKUP(D135,'Catalog Items'!L:L,'Catalog Items'!AB:AB)</f>
        <v>00196504139749</v>
      </c>
      <c r="L135" s="118" t="str">
        <f>_xlfn.XLOOKUP(D135,'Catalog Items'!L:L,'Catalog Items'!N:N)</f>
        <v>Vivacious Valentine</v>
      </c>
      <c r="M135" s="132">
        <f>_xlfn.XLOOKUP($D135,'Catalog Items'!$L:$L,'Catalog Items'!AK:AK)</f>
        <v>24.437999999999999</v>
      </c>
      <c r="N135" s="132">
        <f>_xlfn.XLOOKUP($D135,'Catalog Items'!$L:$L,'Catalog Items'!AL:AL)</f>
        <v>15.938000000000001</v>
      </c>
      <c r="O135" s="132">
        <f>_xlfn.XLOOKUP($D135,'Catalog Items'!$L:$L,'Catalog Items'!AM:AM)</f>
        <v>9.625</v>
      </c>
      <c r="P135" s="132">
        <f>_xlfn.XLOOKUP($D135,'Catalog Items'!$L:$L,'Catalog Items'!AN:AN)</f>
        <v>13.44</v>
      </c>
      <c r="Q135" s="132">
        <f>_xlfn.XLOOKUP($D135,'Catalog Items'!$L:$L,'Catalog Items'!AO:AO)</f>
        <v>2.169</v>
      </c>
      <c r="R135" s="132" t="str">
        <f>_xlfn.XLOOKUP($D135,'Catalog Items'!$L:$L,'Catalog Items'!AT:AT)</f>
        <v>5</v>
      </c>
      <c r="S135" s="132" t="str">
        <f>_xlfn.XLOOKUP($D135,'Catalog Items'!$L:$L,'Catalog Items'!AU:AU)</f>
        <v>5</v>
      </c>
      <c r="T135" s="118" t="s">
        <v>7075</v>
      </c>
      <c r="U135" s="118" t="s">
        <v>14991</v>
      </c>
      <c r="V135" s="118" t="s">
        <v>1762</v>
      </c>
      <c r="W135" s="124"/>
      <c r="X135" s="118" t="s">
        <v>10930</v>
      </c>
      <c r="Y135" s="118" t="s">
        <v>1760</v>
      </c>
      <c r="Z135" s="118" t="s">
        <v>15062</v>
      </c>
      <c r="AA135" s="118" t="s">
        <v>15069</v>
      </c>
      <c r="AB135" s="118" t="s">
        <v>15069</v>
      </c>
      <c r="AC135" s="118" t="s">
        <v>15070</v>
      </c>
      <c r="AD135" s="118" t="s">
        <v>1757</v>
      </c>
      <c r="AE135" s="118" t="s">
        <v>15071</v>
      </c>
      <c r="AF135" s="118" t="s">
        <v>15072</v>
      </c>
    </row>
    <row r="136" spans="1:32" x14ac:dyDescent="0.25">
      <c r="A136" s="118" t="str">
        <f>_xlfn.XLOOKUP(D136,'Catalog Items'!L:L,'Catalog Items'!F:F)</f>
        <v>24601-CD2</v>
      </c>
      <c r="B136" s="118" t="s">
        <v>9920</v>
      </c>
      <c r="C136" s="118" t="s">
        <v>5377</v>
      </c>
      <c r="D136" s="118" t="s">
        <v>10918</v>
      </c>
      <c r="E136" s="118" t="s">
        <v>10919</v>
      </c>
      <c r="F136" s="118" t="s">
        <v>15223</v>
      </c>
      <c r="G136" s="118" t="s">
        <v>10931</v>
      </c>
      <c r="H136" s="118" t="s">
        <v>10932</v>
      </c>
      <c r="I136" s="118" t="s">
        <v>1757</v>
      </c>
      <c r="J136" s="124"/>
      <c r="K136" s="118" t="str">
        <f>_xlfn.XLOOKUP(D136,'Catalog Items'!L:L,'Catalog Items'!AB:AB)</f>
        <v>00196504139749</v>
      </c>
      <c r="L136" s="118" t="str">
        <f>_xlfn.XLOOKUP(D136,'Catalog Items'!L:L,'Catalog Items'!N:N)</f>
        <v>Vivacious Valentine</v>
      </c>
      <c r="M136" s="132">
        <f>_xlfn.XLOOKUP($D136,'Catalog Items'!$L:$L,'Catalog Items'!AK:AK)</f>
        <v>24.437999999999999</v>
      </c>
      <c r="N136" s="132">
        <f>_xlfn.XLOOKUP($D136,'Catalog Items'!$L:$L,'Catalog Items'!AL:AL)</f>
        <v>15.938000000000001</v>
      </c>
      <c r="O136" s="132">
        <f>_xlfn.XLOOKUP($D136,'Catalog Items'!$L:$L,'Catalog Items'!AM:AM)</f>
        <v>9.625</v>
      </c>
      <c r="P136" s="132">
        <f>_xlfn.XLOOKUP($D136,'Catalog Items'!$L:$L,'Catalog Items'!AN:AN)</f>
        <v>13.44</v>
      </c>
      <c r="Q136" s="132">
        <f>_xlfn.XLOOKUP($D136,'Catalog Items'!$L:$L,'Catalog Items'!AO:AO)</f>
        <v>2.169</v>
      </c>
      <c r="R136" s="132" t="str">
        <f>_xlfn.XLOOKUP($D136,'Catalog Items'!$L:$L,'Catalog Items'!AT:AT)</f>
        <v>5</v>
      </c>
      <c r="S136" s="132" t="str">
        <f>_xlfn.XLOOKUP($D136,'Catalog Items'!$L:$L,'Catalog Items'!AU:AU)</f>
        <v>5</v>
      </c>
      <c r="T136" s="118" t="s">
        <v>7075</v>
      </c>
      <c r="U136" s="118" t="s">
        <v>14991</v>
      </c>
      <c r="V136" s="118" t="s">
        <v>1762</v>
      </c>
      <c r="W136" s="124"/>
      <c r="X136" s="118" t="s">
        <v>10933</v>
      </c>
      <c r="Y136" s="118" t="s">
        <v>1760</v>
      </c>
      <c r="Z136" s="118" t="s">
        <v>15041</v>
      </c>
      <c r="AA136" s="118" t="s">
        <v>15073</v>
      </c>
      <c r="AB136" s="118" t="s">
        <v>15073</v>
      </c>
      <c r="AC136" s="118" t="s">
        <v>15074</v>
      </c>
      <c r="AD136" s="118" t="s">
        <v>1757</v>
      </c>
      <c r="AE136" s="118" t="s">
        <v>15075</v>
      </c>
      <c r="AF136" s="118" t="s">
        <v>15076</v>
      </c>
    </row>
    <row r="137" spans="1:32" x14ac:dyDescent="0.25">
      <c r="J137" s="124"/>
      <c r="M137" s="132"/>
      <c r="N137" s="132"/>
      <c r="O137" s="132"/>
      <c r="P137" s="132"/>
      <c r="Q137" s="132"/>
      <c r="R137" s="132"/>
      <c r="S137" s="132"/>
      <c r="W137" s="124"/>
    </row>
    <row r="138" spans="1:32" x14ac:dyDescent="0.25">
      <c r="A138" s="118" t="str">
        <f>_xlfn.XLOOKUP(D138,'Catalog Items'!L:L,'Catalog Items'!F:F)</f>
        <v>24601-FD</v>
      </c>
      <c r="B138" s="118" t="s">
        <v>9743</v>
      </c>
      <c r="C138" s="118" t="s">
        <v>5377</v>
      </c>
      <c r="D138" s="118" t="s">
        <v>10934</v>
      </c>
      <c r="E138" s="118" t="s">
        <v>10935</v>
      </c>
      <c r="F138" s="118" t="s">
        <v>9579</v>
      </c>
      <c r="G138" s="118" t="s">
        <v>10920</v>
      </c>
      <c r="H138" s="118" t="s">
        <v>10921</v>
      </c>
      <c r="I138" s="118" t="s">
        <v>9568</v>
      </c>
      <c r="J138" s="124"/>
      <c r="K138" s="118" t="str">
        <f>_xlfn.XLOOKUP(D138,'Catalog Items'!L:L,'Catalog Items'!AB:AB)</f>
        <v>00196504139770</v>
      </c>
      <c r="L138" s="118" t="str">
        <f>_xlfn.XLOOKUP(D138,'Catalog Items'!L:L,'Catalog Items'!N:N)</f>
        <v>Vivacious Valentine</v>
      </c>
      <c r="M138" s="132">
        <f>_xlfn.XLOOKUP($D138,'Catalog Items'!$L:$L,'Catalog Items'!AK:AK)</f>
        <v>48.314999999999998</v>
      </c>
      <c r="N138" s="132">
        <f>_xlfn.XLOOKUP($D138,'Catalog Items'!$L:$L,'Catalog Items'!AL:AL)</f>
        <v>16.22</v>
      </c>
      <c r="O138" s="132">
        <f>_xlfn.XLOOKUP($D138,'Catalog Items'!$L:$L,'Catalog Items'!AM:AM)</f>
        <v>9.5950000000000006</v>
      </c>
      <c r="P138" s="132">
        <f>_xlfn.XLOOKUP($D138,'Catalog Items'!$L:$L,'Catalog Items'!AN:AN)</f>
        <v>27.15</v>
      </c>
      <c r="Q138" s="132">
        <f>_xlfn.XLOOKUP($D138,'Catalog Items'!$L:$L,'Catalog Items'!AO:AO)</f>
        <v>4.351</v>
      </c>
      <c r="R138" s="132" t="str">
        <f>_xlfn.XLOOKUP($D138,'Catalog Items'!$L:$L,'Catalog Items'!AT:AT)</f>
        <v>4</v>
      </c>
      <c r="S138" s="132" t="str">
        <f>_xlfn.XLOOKUP($D138,'Catalog Items'!$L:$L,'Catalog Items'!AU:AU)</f>
        <v>3</v>
      </c>
      <c r="T138" s="118" t="s">
        <v>9564</v>
      </c>
      <c r="U138" s="118" t="s">
        <v>15060</v>
      </c>
      <c r="V138" s="118" t="s">
        <v>15061</v>
      </c>
      <c r="W138" s="124"/>
      <c r="X138" s="118" t="s">
        <v>10924</v>
      </c>
      <c r="Y138" s="118" t="s">
        <v>1765</v>
      </c>
      <c r="Z138" s="118" t="s">
        <v>15062</v>
      </c>
      <c r="AA138" s="118" t="s">
        <v>7065</v>
      </c>
      <c r="AB138" s="118" t="s">
        <v>7065</v>
      </c>
      <c r="AC138" s="118" t="s">
        <v>15063</v>
      </c>
      <c r="AD138" s="118" t="s">
        <v>1757</v>
      </c>
      <c r="AE138" s="118" t="s">
        <v>15064</v>
      </c>
      <c r="AF138" s="118" t="s">
        <v>15065</v>
      </c>
    </row>
    <row r="139" spans="1:32" x14ac:dyDescent="0.25">
      <c r="A139" s="118" t="str">
        <f>_xlfn.XLOOKUP(D139,'Catalog Items'!L:L,'Catalog Items'!F:F)</f>
        <v>24601-FD</v>
      </c>
      <c r="B139" s="118" t="s">
        <v>9731</v>
      </c>
      <c r="C139" s="118" t="s">
        <v>5377</v>
      </c>
      <c r="D139" s="118" t="s">
        <v>10934</v>
      </c>
      <c r="E139" s="118" t="s">
        <v>10935</v>
      </c>
      <c r="F139" s="118" t="s">
        <v>9579</v>
      </c>
      <c r="G139" s="118" t="s">
        <v>10925</v>
      </c>
      <c r="H139" s="118" t="s">
        <v>10926</v>
      </c>
      <c r="I139" s="118" t="s">
        <v>1792</v>
      </c>
      <c r="J139" s="124"/>
      <c r="K139" s="118" t="str">
        <f>_xlfn.XLOOKUP(D139,'Catalog Items'!L:L,'Catalog Items'!AB:AB)</f>
        <v>00196504139770</v>
      </c>
      <c r="L139" s="118" t="str">
        <f>_xlfn.XLOOKUP(D139,'Catalog Items'!L:L,'Catalog Items'!N:N)</f>
        <v>Vivacious Valentine</v>
      </c>
      <c r="M139" s="132">
        <f>_xlfn.XLOOKUP($D139,'Catalog Items'!$L:$L,'Catalog Items'!AK:AK)</f>
        <v>48.314999999999998</v>
      </c>
      <c r="N139" s="132">
        <f>_xlfn.XLOOKUP($D139,'Catalog Items'!$L:$L,'Catalog Items'!AL:AL)</f>
        <v>16.22</v>
      </c>
      <c r="O139" s="132">
        <f>_xlfn.XLOOKUP($D139,'Catalog Items'!$L:$L,'Catalog Items'!AM:AM)</f>
        <v>9.5950000000000006</v>
      </c>
      <c r="P139" s="132">
        <f>_xlfn.XLOOKUP($D139,'Catalog Items'!$L:$L,'Catalog Items'!AN:AN)</f>
        <v>27.15</v>
      </c>
      <c r="Q139" s="132">
        <f>_xlfn.XLOOKUP($D139,'Catalog Items'!$L:$L,'Catalog Items'!AO:AO)</f>
        <v>4.351</v>
      </c>
      <c r="R139" s="132" t="str">
        <f>_xlfn.XLOOKUP($D139,'Catalog Items'!$L:$L,'Catalog Items'!AT:AT)</f>
        <v>4</v>
      </c>
      <c r="S139" s="132" t="str">
        <f>_xlfn.XLOOKUP($D139,'Catalog Items'!$L:$L,'Catalog Items'!AU:AU)</f>
        <v>3</v>
      </c>
      <c r="T139" s="118" t="s">
        <v>9564</v>
      </c>
      <c r="U139" s="118" t="s">
        <v>15060</v>
      </c>
      <c r="V139" s="118" t="s">
        <v>15061</v>
      </c>
      <c r="W139" s="124"/>
      <c r="X139" s="118" t="s">
        <v>10927</v>
      </c>
      <c r="Y139" s="118" t="s">
        <v>1765</v>
      </c>
      <c r="Z139" s="118" t="s">
        <v>15062</v>
      </c>
      <c r="AA139" s="118" t="s">
        <v>14994</v>
      </c>
      <c r="AB139" s="118" t="s">
        <v>14994</v>
      </c>
      <c r="AC139" s="118" t="s">
        <v>15066</v>
      </c>
      <c r="AD139" s="118" t="s">
        <v>1757</v>
      </c>
      <c r="AE139" s="118" t="s">
        <v>15067</v>
      </c>
      <c r="AF139" s="118" t="s">
        <v>15068</v>
      </c>
    </row>
    <row r="140" spans="1:32" x14ac:dyDescent="0.25">
      <c r="A140" s="118" t="str">
        <f>_xlfn.XLOOKUP(D140,'Catalog Items'!L:L,'Catalog Items'!F:F)</f>
        <v>24601-FD</v>
      </c>
      <c r="B140" s="118" t="s">
        <v>9694</v>
      </c>
      <c r="C140" s="118" t="s">
        <v>5377</v>
      </c>
      <c r="D140" s="118" t="s">
        <v>10934</v>
      </c>
      <c r="E140" s="118" t="s">
        <v>10935</v>
      </c>
      <c r="F140" s="118" t="s">
        <v>9579</v>
      </c>
      <c r="G140" s="118" t="s">
        <v>10928</v>
      </c>
      <c r="H140" s="118" t="s">
        <v>10929</v>
      </c>
      <c r="I140" s="118" t="s">
        <v>7082</v>
      </c>
      <c r="J140" s="124"/>
      <c r="K140" s="118" t="str">
        <f>_xlfn.XLOOKUP(D140,'Catalog Items'!L:L,'Catalog Items'!AB:AB)</f>
        <v>00196504139770</v>
      </c>
      <c r="L140" s="118" t="str">
        <f>_xlfn.XLOOKUP(D140,'Catalog Items'!L:L,'Catalog Items'!N:N)</f>
        <v>Vivacious Valentine</v>
      </c>
      <c r="M140" s="132">
        <f>_xlfn.XLOOKUP($D140,'Catalog Items'!$L:$L,'Catalog Items'!AK:AK)</f>
        <v>48.314999999999998</v>
      </c>
      <c r="N140" s="132">
        <f>_xlfn.XLOOKUP($D140,'Catalog Items'!$L:$L,'Catalog Items'!AL:AL)</f>
        <v>16.22</v>
      </c>
      <c r="O140" s="132">
        <f>_xlfn.XLOOKUP($D140,'Catalog Items'!$L:$L,'Catalog Items'!AM:AM)</f>
        <v>9.5950000000000006</v>
      </c>
      <c r="P140" s="132">
        <f>_xlfn.XLOOKUP($D140,'Catalog Items'!$L:$L,'Catalog Items'!AN:AN)</f>
        <v>27.15</v>
      </c>
      <c r="Q140" s="132">
        <f>_xlfn.XLOOKUP($D140,'Catalog Items'!$L:$L,'Catalog Items'!AO:AO)</f>
        <v>4.351</v>
      </c>
      <c r="R140" s="132" t="str">
        <f>_xlfn.XLOOKUP($D140,'Catalog Items'!$L:$L,'Catalog Items'!AT:AT)</f>
        <v>4</v>
      </c>
      <c r="S140" s="132" t="str">
        <f>_xlfn.XLOOKUP($D140,'Catalog Items'!$L:$L,'Catalog Items'!AU:AU)</f>
        <v>3</v>
      </c>
      <c r="T140" s="118" t="s">
        <v>9564</v>
      </c>
      <c r="U140" s="118" t="s">
        <v>15060</v>
      </c>
      <c r="V140" s="118" t="s">
        <v>15061</v>
      </c>
      <c r="W140" s="124"/>
      <c r="X140" s="118" t="s">
        <v>10930</v>
      </c>
      <c r="Y140" s="118" t="s">
        <v>1760</v>
      </c>
      <c r="Z140" s="118" t="s">
        <v>15062</v>
      </c>
      <c r="AA140" s="118" t="s">
        <v>15069</v>
      </c>
      <c r="AB140" s="118" t="s">
        <v>15069</v>
      </c>
      <c r="AC140" s="118" t="s">
        <v>15070</v>
      </c>
      <c r="AD140" s="118" t="s">
        <v>1757</v>
      </c>
      <c r="AE140" s="118" t="s">
        <v>15071</v>
      </c>
      <c r="AF140" s="118" t="s">
        <v>15072</v>
      </c>
    </row>
    <row r="141" spans="1:32" x14ac:dyDescent="0.25">
      <c r="A141" s="118" t="str">
        <f>_xlfn.XLOOKUP(D141,'Catalog Items'!L:L,'Catalog Items'!F:F)</f>
        <v>24601-FD</v>
      </c>
      <c r="B141" s="118" t="s">
        <v>9920</v>
      </c>
      <c r="C141" s="118" t="s">
        <v>5377</v>
      </c>
      <c r="D141" s="118" t="s">
        <v>10934</v>
      </c>
      <c r="E141" s="118" t="s">
        <v>10935</v>
      </c>
      <c r="F141" s="118" t="s">
        <v>9579</v>
      </c>
      <c r="G141" s="118" t="s">
        <v>10931</v>
      </c>
      <c r="H141" s="118" t="s">
        <v>10932</v>
      </c>
      <c r="I141" s="118" t="s">
        <v>9567</v>
      </c>
      <c r="J141" s="124"/>
      <c r="K141" s="118" t="str">
        <f>_xlfn.XLOOKUP(D141,'Catalog Items'!L:L,'Catalog Items'!AB:AB)</f>
        <v>00196504139770</v>
      </c>
      <c r="L141" s="118" t="str">
        <f>_xlfn.XLOOKUP(D141,'Catalog Items'!L:L,'Catalog Items'!N:N)</f>
        <v>Vivacious Valentine</v>
      </c>
      <c r="M141" s="132">
        <f>_xlfn.XLOOKUP($D141,'Catalog Items'!$L:$L,'Catalog Items'!AK:AK)</f>
        <v>48.314999999999998</v>
      </c>
      <c r="N141" s="132">
        <f>_xlfn.XLOOKUP($D141,'Catalog Items'!$L:$L,'Catalog Items'!AL:AL)</f>
        <v>16.22</v>
      </c>
      <c r="O141" s="132">
        <f>_xlfn.XLOOKUP($D141,'Catalog Items'!$L:$L,'Catalog Items'!AM:AM)</f>
        <v>9.5950000000000006</v>
      </c>
      <c r="P141" s="132">
        <f>_xlfn.XLOOKUP($D141,'Catalog Items'!$L:$L,'Catalog Items'!AN:AN)</f>
        <v>27.15</v>
      </c>
      <c r="Q141" s="132">
        <f>_xlfn.XLOOKUP($D141,'Catalog Items'!$L:$L,'Catalog Items'!AO:AO)</f>
        <v>4.351</v>
      </c>
      <c r="R141" s="132" t="str">
        <f>_xlfn.XLOOKUP($D141,'Catalog Items'!$L:$L,'Catalog Items'!AT:AT)</f>
        <v>4</v>
      </c>
      <c r="S141" s="132" t="str">
        <f>_xlfn.XLOOKUP($D141,'Catalog Items'!$L:$L,'Catalog Items'!AU:AU)</f>
        <v>3</v>
      </c>
      <c r="T141" s="118" t="s">
        <v>9564</v>
      </c>
      <c r="U141" s="118" t="s">
        <v>15060</v>
      </c>
      <c r="V141" s="118" t="s">
        <v>15061</v>
      </c>
      <c r="W141" s="124"/>
      <c r="X141" s="118" t="s">
        <v>10933</v>
      </c>
      <c r="Y141" s="118" t="s">
        <v>1760</v>
      </c>
      <c r="Z141" s="118" t="s">
        <v>15041</v>
      </c>
      <c r="AA141" s="118" t="s">
        <v>15073</v>
      </c>
      <c r="AB141" s="118" t="s">
        <v>15073</v>
      </c>
      <c r="AC141" s="118" t="s">
        <v>15074</v>
      </c>
      <c r="AD141" s="118" t="s">
        <v>1757</v>
      </c>
      <c r="AE141" s="118" t="s">
        <v>15075</v>
      </c>
      <c r="AF141" s="118" t="s">
        <v>15076</v>
      </c>
    </row>
    <row r="142" spans="1:32" x14ac:dyDescent="0.25">
      <c r="J142" s="124"/>
      <c r="M142" s="132"/>
      <c r="N142" s="132"/>
      <c r="O142" s="132"/>
      <c r="P142" s="132"/>
      <c r="Q142" s="132"/>
      <c r="R142" s="132"/>
      <c r="S142" s="132"/>
      <c r="W142" s="124"/>
    </row>
    <row r="143" spans="1:32" x14ac:dyDescent="0.25">
      <c r="A143" s="118" t="str">
        <f>_xlfn.XLOOKUP(D143,'Catalog Items'!L:L,'Catalog Items'!F:F)</f>
        <v>81231-2</v>
      </c>
      <c r="B143" s="118" t="s">
        <v>10703</v>
      </c>
      <c r="C143" s="118" t="s">
        <v>9635</v>
      </c>
      <c r="D143" s="118" t="s">
        <v>10981</v>
      </c>
      <c r="E143" s="118" t="s">
        <v>10982</v>
      </c>
      <c r="F143" s="118" t="s">
        <v>7081</v>
      </c>
      <c r="G143" s="118" t="s">
        <v>10983</v>
      </c>
      <c r="H143" s="118" t="s">
        <v>11546</v>
      </c>
      <c r="I143" s="118" t="s">
        <v>1773</v>
      </c>
      <c r="J143" s="124"/>
      <c r="K143" s="118" t="str">
        <f>_xlfn.XLOOKUP(D143,'Catalog Items'!L:L,'Catalog Items'!AB:AB)</f>
        <v>00196504140615</v>
      </c>
      <c r="L143" s="118" t="str">
        <f>_xlfn.XLOOKUP(D143,'Catalog Items'!L:L,'Catalog Items'!N:N)</f>
        <v>Easter Decor</v>
      </c>
      <c r="M143" s="132">
        <f>_xlfn.XLOOKUP($D143,'Catalog Items'!$L:$L,'Catalog Items'!AK:AK)</f>
        <v>45.125</v>
      </c>
      <c r="N143" s="132">
        <f>_xlfn.XLOOKUP($D143,'Catalog Items'!$L:$L,'Catalog Items'!AL:AL)</f>
        <v>16.187999999999999</v>
      </c>
      <c r="O143" s="132">
        <f>_xlfn.XLOOKUP($D143,'Catalog Items'!$L:$L,'Catalog Items'!AM:AM)</f>
        <v>6.3129999999999997</v>
      </c>
      <c r="P143" s="132">
        <f>_xlfn.XLOOKUP($D143,'Catalog Items'!$L:$L,'Catalog Items'!AN:AN)</f>
        <v>36.69</v>
      </c>
      <c r="Q143" s="132">
        <f>_xlfn.XLOOKUP($D143,'Catalog Items'!$L:$L,'Catalog Items'!AO:AO)</f>
        <v>2.6680000000000001</v>
      </c>
      <c r="R143" s="132" t="str">
        <f>_xlfn.XLOOKUP($D143,'Catalog Items'!$L:$L,'Catalog Items'!AT:AT)</f>
        <v>2</v>
      </c>
      <c r="S143" s="132" t="str">
        <f>_xlfn.XLOOKUP($D143,'Catalog Items'!$L:$L,'Catalog Items'!AU:AU)</f>
        <v>7</v>
      </c>
      <c r="T143" s="118" t="s">
        <v>15272</v>
      </c>
      <c r="U143" s="118" t="s">
        <v>15133</v>
      </c>
      <c r="V143" s="118" t="s">
        <v>15061</v>
      </c>
      <c r="W143" s="124"/>
      <c r="X143" s="118" t="s">
        <v>10985</v>
      </c>
      <c r="Y143" s="118" t="s">
        <v>1759</v>
      </c>
      <c r="Z143" s="118" t="s">
        <v>15273</v>
      </c>
      <c r="AA143" s="118" t="s">
        <v>15273</v>
      </c>
      <c r="AB143" s="118" t="s">
        <v>15274</v>
      </c>
      <c r="AC143" s="118" t="s">
        <v>15275</v>
      </c>
      <c r="AD143" s="118" t="s">
        <v>1758</v>
      </c>
      <c r="AE143" s="118" t="s">
        <v>15205</v>
      </c>
      <c r="AF143" s="118" t="s">
        <v>15276</v>
      </c>
    </row>
    <row r="144" spans="1:32" x14ac:dyDescent="0.25">
      <c r="A144" s="118" t="str">
        <f>_xlfn.XLOOKUP(D144,'Catalog Items'!L:L,'Catalog Items'!F:F)</f>
        <v>81231-2</v>
      </c>
      <c r="B144" s="118" t="s">
        <v>10043</v>
      </c>
      <c r="C144" s="118" t="s">
        <v>9635</v>
      </c>
      <c r="D144" s="118" t="s">
        <v>10981</v>
      </c>
      <c r="E144" s="118" t="s">
        <v>10982</v>
      </c>
      <c r="F144" s="118" t="s">
        <v>7081</v>
      </c>
      <c r="G144" s="118" t="s">
        <v>10986</v>
      </c>
      <c r="H144" s="118" t="s">
        <v>10987</v>
      </c>
      <c r="I144" s="118" t="s">
        <v>1773</v>
      </c>
      <c r="J144" s="124"/>
      <c r="K144" s="118" t="str">
        <f>_xlfn.XLOOKUP(D144,'Catalog Items'!L:L,'Catalog Items'!AB:AB)</f>
        <v>00196504140615</v>
      </c>
      <c r="L144" s="118" t="str">
        <f>_xlfn.XLOOKUP(D144,'Catalog Items'!L:L,'Catalog Items'!N:N)</f>
        <v>Easter Decor</v>
      </c>
      <c r="M144" s="132">
        <f>_xlfn.XLOOKUP($D144,'Catalog Items'!$L:$L,'Catalog Items'!AK:AK)</f>
        <v>45.125</v>
      </c>
      <c r="N144" s="132">
        <f>_xlfn.XLOOKUP($D144,'Catalog Items'!$L:$L,'Catalog Items'!AL:AL)</f>
        <v>16.187999999999999</v>
      </c>
      <c r="O144" s="132">
        <f>_xlfn.XLOOKUP($D144,'Catalog Items'!$L:$L,'Catalog Items'!AM:AM)</f>
        <v>6.3129999999999997</v>
      </c>
      <c r="P144" s="132">
        <f>_xlfn.XLOOKUP($D144,'Catalog Items'!$L:$L,'Catalog Items'!AN:AN)</f>
        <v>36.69</v>
      </c>
      <c r="Q144" s="132">
        <f>_xlfn.XLOOKUP($D144,'Catalog Items'!$L:$L,'Catalog Items'!AO:AO)</f>
        <v>2.6680000000000001</v>
      </c>
      <c r="R144" s="132" t="str">
        <f>_xlfn.XLOOKUP($D144,'Catalog Items'!$L:$L,'Catalog Items'!AT:AT)</f>
        <v>2</v>
      </c>
      <c r="S144" s="132" t="str">
        <f>_xlfn.XLOOKUP($D144,'Catalog Items'!$L:$L,'Catalog Items'!AU:AU)</f>
        <v>7</v>
      </c>
      <c r="T144" s="118" t="s">
        <v>15272</v>
      </c>
      <c r="U144" s="118" t="s">
        <v>15133</v>
      </c>
      <c r="V144" s="118" t="s">
        <v>15061</v>
      </c>
      <c r="W144" s="124"/>
      <c r="X144" s="118" t="s">
        <v>10988</v>
      </c>
      <c r="Y144" s="118" t="s">
        <v>1759</v>
      </c>
      <c r="Z144" s="118" t="s">
        <v>15273</v>
      </c>
      <c r="AA144" s="118" t="s">
        <v>15277</v>
      </c>
      <c r="AB144" s="118" t="s">
        <v>15278</v>
      </c>
      <c r="AC144" s="118" t="s">
        <v>15279</v>
      </c>
      <c r="AD144" s="118" t="s">
        <v>1757</v>
      </c>
      <c r="AE144" s="118" t="s">
        <v>15280</v>
      </c>
      <c r="AF144" s="118" t="s">
        <v>15049</v>
      </c>
    </row>
    <row r="145" spans="1:32" x14ac:dyDescent="0.25">
      <c r="A145" s="118" t="str">
        <f>_xlfn.XLOOKUP(D145,'Catalog Items'!L:L,'Catalog Items'!F:F)</f>
        <v>81231-2</v>
      </c>
      <c r="B145" s="118" t="s">
        <v>10177</v>
      </c>
      <c r="C145" s="118" t="s">
        <v>9635</v>
      </c>
      <c r="D145" s="118" t="s">
        <v>10981</v>
      </c>
      <c r="E145" s="118" t="s">
        <v>10982</v>
      </c>
      <c r="F145" s="118" t="s">
        <v>7081</v>
      </c>
      <c r="G145" s="118" t="s">
        <v>10989</v>
      </c>
      <c r="H145" s="118" t="s">
        <v>10990</v>
      </c>
      <c r="I145" s="118" t="s">
        <v>1773</v>
      </c>
      <c r="J145" s="124"/>
      <c r="K145" s="118" t="str">
        <f>_xlfn.XLOOKUP(D145,'Catalog Items'!L:L,'Catalog Items'!AB:AB)</f>
        <v>00196504140615</v>
      </c>
      <c r="L145" s="118" t="str">
        <f>_xlfn.XLOOKUP(D145,'Catalog Items'!L:L,'Catalog Items'!N:N)</f>
        <v>Easter Decor</v>
      </c>
      <c r="M145" s="132">
        <f>_xlfn.XLOOKUP($D145,'Catalog Items'!$L:$L,'Catalog Items'!AK:AK)</f>
        <v>45.125</v>
      </c>
      <c r="N145" s="132">
        <f>_xlfn.XLOOKUP($D145,'Catalog Items'!$L:$L,'Catalog Items'!AL:AL)</f>
        <v>16.187999999999999</v>
      </c>
      <c r="O145" s="132">
        <f>_xlfn.XLOOKUP($D145,'Catalog Items'!$L:$L,'Catalog Items'!AM:AM)</f>
        <v>6.3129999999999997</v>
      </c>
      <c r="P145" s="132">
        <f>_xlfn.XLOOKUP($D145,'Catalog Items'!$L:$L,'Catalog Items'!AN:AN)</f>
        <v>36.69</v>
      </c>
      <c r="Q145" s="132">
        <f>_xlfn.XLOOKUP($D145,'Catalog Items'!$L:$L,'Catalog Items'!AO:AO)</f>
        <v>2.6680000000000001</v>
      </c>
      <c r="R145" s="132" t="str">
        <f>_xlfn.XLOOKUP($D145,'Catalog Items'!$L:$L,'Catalog Items'!AT:AT)</f>
        <v>2</v>
      </c>
      <c r="S145" s="132" t="str">
        <f>_xlfn.XLOOKUP($D145,'Catalog Items'!$L:$L,'Catalog Items'!AU:AU)</f>
        <v>7</v>
      </c>
      <c r="T145" s="118" t="s">
        <v>15272</v>
      </c>
      <c r="U145" s="118" t="s">
        <v>15133</v>
      </c>
      <c r="V145" s="118" t="s">
        <v>15061</v>
      </c>
      <c r="W145" s="124"/>
      <c r="X145" s="118" t="s">
        <v>10991</v>
      </c>
      <c r="Y145" s="118" t="s">
        <v>1759</v>
      </c>
      <c r="Z145" s="118" t="s">
        <v>1759</v>
      </c>
      <c r="AA145" s="118" t="s">
        <v>7066</v>
      </c>
      <c r="AB145" s="118" t="s">
        <v>7066</v>
      </c>
      <c r="AC145" s="118" t="s">
        <v>15235</v>
      </c>
      <c r="AD145" s="118" t="s">
        <v>1757</v>
      </c>
      <c r="AE145" s="118" t="s">
        <v>15241</v>
      </c>
      <c r="AF145" s="118" t="s">
        <v>15242</v>
      </c>
    </row>
    <row r="146" spans="1:32" x14ac:dyDescent="0.25">
      <c r="J146" s="124"/>
      <c r="M146" s="132"/>
      <c r="N146" s="132"/>
      <c r="O146" s="132"/>
      <c r="P146" s="132"/>
      <c r="Q146" s="132"/>
      <c r="R146" s="132"/>
      <c r="S146" s="132"/>
      <c r="W146" s="124"/>
    </row>
    <row r="147" spans="1:32" x14ac:dyDescent="0.25">
      <c r="A147" s="118" t="str">
        <f>_xlfn.XLOOKUP(D147,'Catalog Items'!L:L,'Catalog Items'!F:F)</f>
        <v>24601-CD2</v>
      </c>
      <c r="B147" s="118" t="s">
        <v>9743</v>
      </c>
      <c r="C147" s="118" t="s">
        <v>5377</v>
      </c>
      <c r="D147" s="118" t="s">
        <v>10992</v>
      </c>
      <c r="E147" s="118" t="s">
        <v>10993</v>
      </c>
      <c r="F147" s="118" t="s">
        <v>15223</v>
      </c>
      <c r="G147" s="118" t="s">
        <v>865</v>
      </c>
      <c r="H147" s="118" t="s">
        <v>2710</v>
      </c>
      <c r="I147" s="118" t="s">
        <v>7066</v>
      </c>
      <c r="J147" s="124"/>
      <c r="K147" s="118" t="str">
        <f>_xlfn.XLOOKUP(D147,'Catalog Items'!L:L,'Catalog Items'!AB:AB)</f>
        <v>00196504141087</v>
      </c>
      <c r="L147" s="118" t="str">
        <f>_xlfn.XLOOKUP(D147,'Catalog Items'!L:L,'Catalog Items'!N:N)</f>
        <v>Classic Gingham</v>
      </c>
      <c r="M147" s="132">
        <f>_xlfn.XLOOKUP($D147,'Catalog Items'!$L:$L,'Catalog Items'!AK:AK)</f>
        <v>24.437999999999999</v>
      </c>
      <c r="N147" s="132">
        <f>_xlfn.XLOOKUP($D147,'Catalog Items'!$L:$L,'Catalog Items'!AL:AL)</f>
        <v>15.938000000000001</v>
      </c>
      <c r="O147" s="132">
        <f>_xlfn.XLOOKUP($D147,'Catalog Items'!$L:$L,'Catalog Items'!AM:AM)</f>
        <v>9.625</v>
      </c>
      <c r="P147" s="132">
        <f>_xlfn.XLOOKUP($D147,'Catalog Items'!$L:$L,'Catalog Items'!AN:AN)</f>
        <v>13.44</v>
      </c>
      <c r="Q147" s="132">
        <f>_xlfn.XLOOKUP($D147,'Catalog Items'!$L:$L,'Catalog Items'!AO:AO)</f>
        <v>2.169</v>
      </c>
      <c r="R147" s="132" t="str">
        <f>_xlfn.XLOOKUP($D147,'Catalog Items'!$L:$L,'Catalog Items'!AT:AT)</f>
        <v>5</v>
      </c>
      <c r="S147" s="132" t="str">
        <f>_xlfn.XLOOKUP($D147,'Catalog Items'!$L:$L,'Catalog Items'!AU:AU)</f>
        <v>5</v>
      </c>
      <c r="T147" s="118" t="s">
        <v>7075</v>
      </c>
      <c r="U147" s="118" t="s">
        <v>14991</v>
      </c>
      <c r="V147" s="118" t="s">
        <v>1762</v>
      </c>
      <c r="W147" s="124"/>
      <c r="X147" s="118" t="s">
        <v>6279</v>
      </c>
      <c r="Y147" s="118" t="s">
        <v>1765</v>
      </c>
      <c r="Z147" s="118" t="s">
        <v>15062</v>
      </c>
      <c r="AA147" s="118" t="s">
        <v>7065</v>
      </c>
      <c r="AB147" s="118" t="s">
        <v>7065</v>
      </c>
      <c r="AC147" s="118" t="s">
        <v>15063</v>
      </c>
      <c r="AD147" s="118" t="s">
        <v>1757</v>
      </c>
      <c r="AE147" s="118" t="s">
        <v>15064</v>
      </c>
      <c r="AF147" s="118" t="s">
        <v>15065</v>
      </c>
    </row>
    <row r="148" spans="1:32" x14ac:dyDescent="0.25">
      <c r="A148" s="118" t="str">
        <f>_xlfn.XLOOKUP(D148,'Catalog Items'!L:L,'Catalog Items'!F:F)</f>
        <v>24601-CD2</v>
      </c>
      <c r="B148" s="118" t="s">
        <v>9731</v>
      </c>
      <c r="C148" s="118" t="s">
        <v>5377</v>
      </c>
      <c r="D148" s="118" t="s">
        <v>10992</v>
      </c>
      <c r="E148" s="118" t="s">
        <v>10993</v>
      </c>
      <c r="F148" s="118" t="s">
        <v>15223</v>
      </c>
      <c r="G148" s="118" t="s">
        <v>1386</v>
      </c>
      <c r="H148" s="118" t="s">
        <v>2711</v>
      </c>
      <c r="I148" s="118" t="s">
        <v>1762</v>
      </c>
      <c r="J148" s="124"/>
      <c r="K148" s="118" t="str">
        <f>_xlfn.XLOOKUP(D148,'Catalog Items'!L:L,'Catalog Items'!AB:AB)</f>
        <v>00196504141087</v>
      </c>
      <c r="L148" s="118" t="str">
        <f>_xlfn.XLOOKUP(D148,'Catalog Items'!L:L,'Catalog Items'!N:N)</f>
        <v>Classic Gingham</v>
      </c>
      <c r="M148" s="132">
        <f>_xlfn.XLOOKUP($D148,'Catalog Items'!$L:$L,'Catalog Items'!AK:AK)</f>
        <v>24.437999999999999</v>
      </c>
      <c r="N148" s="132">
        <f>_xlfn.XLOOKUP($D148,'Catalog Items'!$L:$L,'Catalog Items'!AL:AL)</f>
        <v>15.938000000000001</v>
      </c>
      <c r="O148" s="132">
        <f>_xlfn.XLOOKUP($D148,'Catalog Items'!$L:$L,'Catalog Items'!AM:AM)</f>
        <v>9.625</v>
      </c>
      <c r="P148" s="132">
        <f>_xlfn.XLOOKUP($D148,'Catalog Items'!$L:$L,'Catalog Items'!AN:AN)</f>
        <v>13.44</v>
      </c>
      <c r="Q148" s="132">
        <f>_xlfn.XLOOKUP($D148,'Catalog Items'!$L:$L,'Catalog Items'!AO:AO)</f>
        <v>2.169</v>
      </c>
      <c r="R148" s="132" t="str">
        <f>_xlfn.XLOOKUP($D148,'Catalog Items'!$L:$L,'Catalog Items'!AT:AT)</f>
        <v>5</v>
      </c>
      <c r="S148" s="132" t="str">
        <f>_xlfn.XLOOKUP($D148,'Catalog Items'!$L:$L,'Catalog Items'!AU:AU)</f>
        <v>5</v>
      </c>
      <c r="T148" s="118" t="s">
        <v>7075</v>
      </c>
      <c r="U148" s="118" t="s">
        <v>14991</v>
      </c>
      <c r="V148" s="118" t="s">
        <v>1762</v>
      </c>
      <c r="W148" s="124"/>
      <c r="X148" s="118" t="s">
        <v>6280</v>
      </c>
      <c r="Y148" s="118" t="s">
        <v>1765</v>
      </c>
      <c r="Z148" s="118" t="s">
        <v>15062</v>
      </c>
      <c r="AA148" s="118" t="s">
        <v>14994</v>
      </c>
      <c r="AB148" s="118" t="s">
        <v>14994</v>
      </c>
      <c r="AC148" s="118" t="s">
        <v>15066</v>
      </c>
      <c r="AD148" s="118" t="s">
        <v>1757</v>
      </c>
      <c r="AE148" s="118" t="s">
        <v>15067</v>
      </c>
      <c r="AF148" s="118" t="s">
        <v>15068</v>
      </c>
    </row>
    <row r="149" spans="1:32" x14ac:dyDescent="0.25">
      <c r="A149" s="118" t="str">
        <f>_xlfn.XLOOKUP(D149,'Catalog Items'!L:L,'Catalog Items'!F:F)</f>
        <v>24601-CD2</v>
      </c>
      <c r="B149" s="118" t="s">
        <v>9694</v>
      </c>
      <c r="C149" s="118" t="s">
        <v>5377</v>
      </c>
      <c r="D149" s="118" t="s">
        <v>10992</v>
      </c>
      <c r="E149" s="118" t="s">
        <v>10993</v>
      </c>
      <c r="F149" s="118" t="s">
        <v>15223</v>
      </c>
      <c r="G149" s="118" t="s">
        <v>866</v>
      </c>
      <c r="H149" s="118" t="s">
        <v>2715</v>
      </c>
      <c r="I149" s="118" t="s">
        <v>9557</v>
      </c>
      <c r="J149" s="124"/>
      <c r="K149" s="118" t="str">
        <f>_xlfn.XLOOKUP(D149,'Catalog Items'!L:L,'Catalog Items'!AB:AB)</f>
        <v>00196504141087</v>
      </c>
      <c r="L149" s="118" t="str">
        <f>_xlfn.XLOOKUP(D149,'Catalog Items'!L:L,'Catalog Items'!N:N)</f>
        <v>Classic Gingham</v>
      </c>
      <c r="M149" s="132">
        <f>_xlfn.XLOOKUP($D149,'Catalog Items'!$L:$L,'Catalog Items'!AK:AK)</f>
        <v>24.437999999999999</v>
      </c>
      <c r="N149" s="132">
        <f>_xlfn.XLOOKUP($D149,'Catalog Items'!$L:$L,'Catalog Items'!AL:AL)</f>
        <v>15.938000000000001</v>
      </c>
      <c r="O149" s="132">
        <f>_xlfn.XLOOKUP($D149,'Catalog Items'!$L:$L,'Catalog Items'!AM:AM)</f>
        <v>9.625</v>
      </c>
      <c r="P149" s="132">
        <f>_xlfn.XLOOKUP($D149,'Catalog Items'!$L:$L,'Catalog Items'!AN:AN)</f>
        <v>13.44</v>
      </c>
      <c r="Q149" s="132">
        <f>_xlfn.XLOOKUP($D149,'Catalog Items'!$L:$L,'Catalog Items'!AO:AO)</f>
        <v>2.169</v>
      </c>
      <c r="R149" s="132" t="str">
        <f>_xlfn.XLOOKUP($D149,'Catalog Items'!$L:$L,'Catalog Items'!AT:AT)</f>
        <v>5</v>
      </c>
      <c r="S149" s="132" t="str">
        <f>_xlfn.XLOOKUP($D149,'Catalog Items'!$L:$L,'Catalog Items'!AU:AU)</f>
        <v>5</v>
      </c>
      <c r="T149" s="118" t="s">
        <v>7075</v>
      </c>
      <c r="U149" s="118" t="s">
        <v>14991</v>
      </c>
      <c r="V149" s="118" t="s">
        <v>1762</v>
      </c>
      <c r="W149" s="124"/>
      <c r="X149" s="118" t="s">
        <v>6284</v>
      </c>
      <c r="Y149" s="118" t="s">
        <v>1760</v>
      </c>
      <c r="Z149" s="118" t="s">
        <v>15062</v>
      </c>
      <c r="AA149" s="118" t="s">
        <v>15069</v>
      </c>
      <c r="AB149" s="118" t="s">
        <v>15069</v>
      </c>
      <c r="AC149" s="118" t="s">
        <v>15070</v>
      </c>
      <c r="AD149" s="118" t="s">
        <v>1757</v>
      </c>
      <c r="AE149" s="118" t="s">
        <v>15071</v>
      </c>
      <c r="AF149" s="118" t="s">
        <v>15072</v>
      </c>
    </row>
    <row r="150" spans="1:32" x14ac:dyDescent="0.25">
      <c r="A150" s="118" t="str">
        <f>_xlfn.XLOOKUP(D150,'Catalog Items'!L:L,'Catalog Items'!F:F)</f>
        <v>24601-CD2</v>
      </c>
      <c r="B150" s="118" t="s">
        <v>9920</v>
      </c>
      <c r="C150" s="118" t="s">
        <v>5377</v>
      </c>
      <c r="D150" s="118" t="s">
        <v>10992</v>
      </c>
      <c r="E150" s="118" t="s">
        <v>10993</v>
      </c>
      <c r="F150" s="118" t="s">
        <v>15223</v>
      </c>
      <c r="G150" s="118" t="s">
        <v>669</v>
      </c>
      <c r="H150" s="118" t="s">
        <v>2719</v>
      </c>
      <c r="I150" s="118" t="s">
        <v>1757</v>
      </c>
      <c r="J150" s="124"/>
      <c r="K150" s="118" t="str">
        <f>_xlfn.XLOOKUP(D150,'Catalog Items'!L:L,'Catalog Items'!AB:AB)</f>
        <v>00196504141087</v>
      </c>
      <c r="L150" s="118" t="str">
        <f>_xlfn.XLOOKUP(D150,'Catalog Items'!L:L,'Catalog Items'!N:N)</f>
        <v>Classic Gingham</v>
      </c>
      <c r="M150" s="132">
        <f>_xlfn.XLOOKUP($D150,'Catalog Items'!$L:$L,'Catalog Items'!AK:AK)</f>
        <v>24.437999999999999</v>
      </c>
      <c r="N150" s="132">
        <f>_xlfn.XLOOKUP($D150,'Catalog Items'!$L:$L,'Catalog Items'!AL:AL)</f>
        <v>15.938000000000001</v>
      </c>
      <c r="O150" s="132">
        <f>_xlfn.XLOOKUP($D150,'Catalog Items'!$L:$L,'Catalog Items'!AM:AM)</f>
        <v>9.625</v>
      </c>
      <c r="P150" s="132">
        <f>_xlfn.XLOOKUP($D150,'Catalog Items'!$L:$L,'Catalog Items'!AN:AN)</f>
        <v>13.44</v>
      </c>
      <c r="Q150" s="132">
        <f>_xlfn.XLOOKUP($D150,'Catalog Items'!$L:$L,'Catalog Items'!AO:AO)</f>
        <v>2.169</v>
      </c>
      <c r="R150" s="132" t="str">
        <f>_xlfn.XLOOKUP($D150,'Catalog Items'!$L:$L,'Catalog Items'!AT:AT)</f>
        <v>5</v>
      </c>
      <c r="S150" s="132" t="str">
        <f>_xlfn.XLOOKUP($D150,'Catalog Items'!$L:$L,'Catalog Items'!AU:AU)</f>
        <v>5</v>
      </c>
      <c r="T150" s="118" t="s">
        <v>7075</v>
      </c>
      <c r="U150" s="118" t="s">
        <v>14991</v>
      </c>
      <c r="V150" s="118" t="s">
        <v>1762</v>
      </c>
      <c r="W150" s="124"/>
      <c r="X150" s="118" t="s">
        <v>6288</v>
      </c>
      <c r="Y150" s="118" t="s">
        <v>1760</v>
      </c>
      <c r="Z150" s="118" t="s">
        <v>15041</v>
      </c>
      <c r="AA150" s="118" t="s">
        <v>15073</v>
      </c>
      <c r="AB150" s="118" t="s">
        <v>15073</v>
      </c>
      <c r="AC150" s="118" t="s">
        <v>15074</v>
      </c>
      <c r="AD150" s="118" t="s">
        <v>1757</v>
      </c>
      <c r="AE150" s="118" t="s">
        <v>15075</v>
      </c>
      <c r="AF150" s="118" t="s">
        <v>15076</v>
      </c>
    </row>
    <row r="151" spans="1:32" x14ac:dyDescent="0.25">
      <c r="J151" s="124"/>
      <c r="M151" s="132"/>
      <c r="N151" s="132"/>
      <c r="O151" s="132"/>
      <c r="P151" s="132"/>
      <c r="Q151" s="132"/>
      <c r="R151" s="132"/>
      <c r="S151" s="132"/>
      <c r="W151" s="124"/>
    </row>
    <row r="152" spans="1:32" x14ac:dyDescent="0.25">
      <c r="A152" s="118" t="str">
        <f>_xlfn.XLOOKUP(D152,'Catalog Items'!L:L,'Catalog Items'!F:F)</f>
        <v>24601-CD2</v>
      </c>
      <c r="B152" s="118" t="s">
        <v>9743</v>
      </c>
      <c r="C152" s="118" t="s">
        <v>5377</v>
      </c>
      <c r="D152" s="118" t="s">
        <v>10995</v>
      </c>
      <c r="E152" s="118" t="s">
        <v>10996</v>
      </c>
      <c r="F152" s="118" t="s">
        <v>15223</v>
      </c>
      <c r="G152" s="118" t="s">
        <v>10997</v>
      </c>
      <c r="H152" s="118" t="s">
        <v>11557</v>
      </c>
      <c r="I152" s="118" t="s">
        <v>7066</v>
      </c>
      <c r="J152" s="124"/>
      <c r="K152" s="118" t="str">
        <f>_xlfn.XLOOKUP(D152,'Catalog Items'!L:L,'Catalog Items'!AB:AB)</f>
        <v>00196504141179</v>
      </c>
      <c r="L152" s="118" t="str">
        <f>_xlfn.XLOOKUP(D152,'Catalog Items'!L:L,'Catalog Items'!N:N)</f>
        <v>Tropic Time</v>
      </c>
      <c r="M152" s="132">
        <f>_xlfn.XLOOKUP($D152,'Catalog Items'!$L:$L,'Catalog Items'!AK:AK)</f>
        <v>24.437999999999999</v>
      </c>
      <c r="N152" s="132">
        <f>_xlfn.XLOOKUP($D152,'Catalog Items'!$L:$L,'Catalog Items'!AL:AL)</f>
        <v>15.938000000000001</v>
      </c>
      <c r="O152" s="132">
        <f>_xlfn.XLOOKUP($D152,'Catalog Items'!$L:$L,'Catalog Items'!AM:AM)</f>
        <v>9.625</v>
      </c>
      <c r="P152" s="132">
        <f>_xlfn.XLOOKUP($D152,'Catalog Items'!$L:$L,'Catalog Items'!AN:AN)</f>
        <v>13.44</v>
      </c>
      <c r="Q152" s="132">
        <f>_xlfn.XLOOKUP($D152,'Catalog Items'!$L:$L,'Catalog Items'!AO:AO)</f>
        <v>2.169</v>
      </c>
      <c r="R152" s="132" t="str">
        <f>_xlfn.XLOOKUP($D152,'Catalog Items'!$L:$L,'Catalog Items'!AT:AT)</f>
        <v>5</v>
      </c>
      <c r="S152" s="132" t="str">
        <f>_xlfn.XLOOKUP($D152,'Catalog Items'!$L:$L,'Catalog Items'!AU:AU)</f>
        <v>5</v>
      </c>
      <c r="T152" s="118" t="s">
        <v>7075</v>
      </c>
      <c r="U152" s="118" t="s">
        <v>14991</v>
      </c>
      <c r="V152" s="118" t="s">
        <v>1762</v>
      </c>
      <c r="W152" s="124"/>
      <c r="X152" s="118" t="s">
        <v>11000</v>
      </c>
      <c r="Y152" s="118" t="s">
        <v>1765</v>
      </c>
      <c r="Z152" s="118" t="s">
        <v>15062</v>
      </c>
      <c r="AA152" s="118" t="s">
        <v>7065</v>
      </c>
      <c r="AB152" s="118" t="s">
        <v>7065</v>
      </c>
      <c r="AC152" s="118" t="s">
        <v>15063</v>
      </c>
      <c r="AD152" s="118" t="s">
        <v>1757</v>
      </c>
      <c r="AE152" s="118" t="s">
        <v>15064</v>
      </c>
      <c r="AF152" s="118" t="s">
        <v>15065</v>
      </c>
    </row>
    <row r="153" spans="1:32" x14ac:dyDescent="0.25">
      <c r="A153" s="118" t="str">
        <f>_xlfn.XLOOKUP(D153,'Catalog Items'!L:L,'Catalog Items'!F:F)</f>
        <v>24601-CD2</v>
      </c>
      <c r="B153" s="118" t="s">
        <v>9731</v>
      </c>
      <c r="C153" s="118" t="s">
        <v>5377</v>
      </c>
      <c r="D153" s="118" t="s">
        <v>10995</v>
      </c>
      <c r="E153" s="118" t="s">
        <v>10996</v>
      </c>
      <c r="F153" s="118" t="s">
        <v>15223</v>
      </c>
      <c r="G153" s="118" t="s">
        <v>11001</v>
      </c>
      <c r="H153" s="118" t="s">
        <v>11002</v>
      </c>
      <c r="I153" s="118" t="s">
        <v>1762</v>
      </c>
      <c r="J153" s="124"/>
      <c r="K153" s="118" t="str">
        <f>_xlfn.XLOOKUP(D153,'Catalog Items'!L:L,'Catalog Items'!AB:AB)</f>
        <v>00196504141179</v>
      </c>
      <c r="L153" s="118" t="str">
        <f>_xlfn.XLOOKUP(D153,'Catalog Items'!L:L,'Catalog Items'!N:N)</f>
        <v>Tropic Time</v>
      </c>
      <c r="M153" s="132">
        <f>_xlfn.XLOOKUP($D153,'Catalog Items'!$L:$L,'Catalog Items'!AK:AK)</f>
        <v>24.437999999999999</v>
      </c>
      <c r="N153" s="132">
        <f>_xlfn.XLOOKUP($D153,'Catalog Items'!$L:$L,'Catalog Items'!AL:AL)</f>
        <v>15.938000000000001</v>
      </c>
      <c r="O153" s="132">
        <f>_xlfn.XLOOKUP($D153,'Catalog Items'!$L:$L,'Catalog Items'!AM:AM)</f>
        <v>9.625</v>
      </c>
      <c r="P153" s="132">
        <f>_xlfn.XLOOKUP($D153,'Catalog Items'!$L:$L,'Catalog Items'!AN:AN)</f>
        <v>13.44</v>
      </c>
      <c r="Q153" s="132">
        <f>_xlfn.XLOOKUP($D153,'Catalog Items'!$L:$L,'Catalog Items'!AO:AO)</f>
        <v>2.169</v>
      </c>
      <c r="R153" s="132" t="str">
        <f>_xlfn.XLOOKUP($D153,'Catalog Items'!$L:$L,'Catalog Items'!AT:AT)</f>
        <v>5</v>
      </c>
      <c r="S153" s="132" t="str">
        <f>_xlfn.XLOOKUP($D153,'Catalog Items'!$L:$L,'Catalog Items'!AU:AU)</f>
        <v>5</v>
      </c>
      <c r="T153" s="118" t="s">
        <v>7075</v>
      </c>
      <c r="U153" s="118" t="s">
        <v>14991</v>
      </c>
      <c r="V153" s="118" t="s">
        <v>1762</v>
      </c>
      <c r="W153" s="124"/>
      <c r="X153" s="118" t="s">
        <v>11003</v>
      </c>
      <c r="Y153" s="118" t="s">
        <v>1765</v>
      </c>
      <c r="Z153" s="118" t="s">
        <v>15062</v>
      </c>
      <c r="AA153" s="118" t="s">
        <v>14994</v>
      </c>
      <c r="AB153" s="118" t="s">
        <v>14994</v>
      </c>
      <c r="AC153" s="118" t="s">
        <v>15066</v>
      </c>
      <c r="AD153" s="118" t="s">
        <v>1757</v>
      </c>
      <c r="AE153" s="118" t="s">
        <v>15067</v>
      </c>
      <c r="AF153" s="118" t="s">
        <v>15068</v>
      </c>
    </row>
    <row r="154" spans="1:32" x14ac:dyDescent="0.25">
      <c r="A154" s="118" t="str">
        <f>_xlfn.XLOOKUP(D154,'Catalog Items'!L:L,'Catalog Items'!F:F)</f>
        <v>24601-CD2</v>
      </c>
      <c r="B154" s="118" t="s">
        <v>9694</v>
      </c>
      <c r="C154" s="118" t="s">
        <v>5377</v>
      </c>
      <c r="D154" s="118" t="s">
        <v>10995</v>
      </c>
      <c r="E154" s="118" t="s">
        <v>10996</v>
      </c>
      <c r="F154" s="118" t="s">
        <v>15223</v>
      </c>
      <c r="G154" s="118" t="s">
        <v>11004</v>
      </c>
      <c r="H154" s="118" t="s">
        <v>11005</v>
      </c>
      <c r="I154" s="118" t="s">
        <v>9557</v>
      </c>
      <c r="J154" s="124"/>
      <c r="K154" s="118" t="str">
        <f>_xlfn.XLOOKUP(D154,'Catalog Items'!L:L,'Catalog Items'!AB:AB)</f>
        <v>00196504141179</v>
      </c>
      <c r="L154" s="118" t="str">
        <f>_xlfn.XLOOKUP(D154,'Catalog Items'!L:L,'Catalog Items'!N:N)</f>
        <v>Tropic Time</v>
      </c>
      <c r="M154" s="132">
        <f>_xlfn.XLOOKUP($D154,'Catalog Items'!$L:$L,'Catalog Items'!AK:AK)</f>
        <v>24.437999999999999</v>
      </c>
      <c r="N154" s="132">
        <f>_xlfn.XLOOKUP($D154,'Catalog Items'!$L:$L,'Catalog Items'!AL:AL)</f>
        <v>15.938000000000001</v>
      </c>
      <c r="O154" s="132">
        <f>_xlfn.XLOOKUP($D154,'Catalog Items'!$L:$L,'Catalog Items'!AM:AM)</f>
        <v>9.625</v>
      </c>
      <c r="P154" s="132">
        <f>_xlfn.XLOOKUP($D154,'Catalog Items'!$L:$L,'Catalog Items'!AN:AN)</f>
        <v>13.44</v>
      </c>
      <c r="Q154" s="132">
        <f>_xlfn.XLOOKUP($D154,'Catalog Items'!$L:$L,'Catalog Items'!AO:AO)</f>
        <v>2.169</v>
      </c>
      <c r="R154" s="132" t="str">
        <f>_xlfn.XLOOKUP($D154,'Catalog Items'!$L:$L,'Catalog Items'!AT:AT)</f>
        <v>5</v>
      </c>
      <c r="S154" s="132" t="str">
        <f>_xlfn.XLOOKUP($D154,'Catalog Items'!$L:$L,'Catalog Items'!AU:AU)</f>
        <v>5</v>
      </c>
      <c r="T154" s="118" t="s">
        <v>7075</v>
      </c>
      <c r="U154" s="118" t="s">
        <v>14991</v>
      </c>
      <c r="V154" s="118" t="s">
        <v>1762</v>
      </c>
      <c r="W154" s="124"/>
      <c r="X154" s="118" t="s">
        <v>11006</v>
      </c>
      <c r="Y154" s="118" t="s">
        <v>1760</v>
      </c>
      <c r="Z154" s="118" t="s">
        <v>15062</v>
      </c>
      <c r="AA154" s="118" t="s">
        <v>15069</v>
      </c>
      <c r="AB154" s="118" t="s">
        <v>15069</v>
      </c>
      <c r="AC154" s="118" t="s">
        <v>15070</v>
      </c>
      <c r="AD154" s="118" t="s">
        <v>1757</v>
      </c>
      <c r="AE154" s="118" t="s">
        <v>15071</v>
      </c>
      <c r="AF154" s="118" t="s">
        <v>15072</v>
      </c>
    </row>
    <row r="155" spans="1:32" x14ac:dyDescent="0.25">
      <c r="A155" s="118" t="str">
        <f>_xlfn.XLOOKUP(D155,'Catalog Items'!L:L,'Catalog Items'!F:F)</f>
        <v>24601-CD2</v>
      </c>
      <c r="B155" s="118" t="s">
        <v>9920</v>
      </c>
      <c r="C155" s="118" t="s">
        <v>5377</v>
      </c>
      <c r="D155" s="118" t="s">
        <v>10995</v>
      </c>
      <c r="E155" s="118" t="s">
        <v>10996</v>
      </c>
      <c r="F155" s="118" t="s">
        <v>15223</v>
      </c>
      <c r="G155" s="118" t="s">
        <v>11007</v>
      </c>
      <c r="H155" s="118" t="s">
        <v>11008</v>
      </c>
      <c r="I155" s="118" t="s">
        <v>1757</v>
      </c>
      <c r="J155" s="124"/>
      <c r="K155" s="118" t="str">
        <f>_xlfn.XLOOKUP(D155,'Catalog Items'!L:L,'Catalog Items'!AB:AB)</f>
        <v>00196504141179</v>
      </c>
      <c r="L155" s="118" t="str">
        <f>_xlfn.XLOOKUP(D155,'Catalog Items'!L:L,'Catalog Items'!N:N)</f>
        <v>Tropic Time</v>
      </c>
      <c r="M155" s="132">
        <f>_xlfn.XLOOKUP($D155,'Catalog Items'!$L:$L,'Catalog Items'!AK:AK)</f>
        <v>24.437999999999999</v>
      </c>
      <c r="N155" s="132">
        <f>_xlfn.XLOOKUP($D155,'Catalog Items'!$L:$L,'Catalog Items'!AL:AL)</f>
        <v>15.938000000000001</v>
      </c>
      <c r="O155" s="132">
        <f>_xlfn.XLOOKUP($D155,'Catalog Items'!$L:$L,'Catalog Items'!AM:AM)</f>
        <v>9.625</v>
      </c>
      <c r="P155" s="132">
        <f>_xlfn.XLOOKUP($D155,'Catalog Items'!$L:$L,'Catalog Items'!AN:AN)</f>
        <v>13.44</v>
      </c>
      <c r="Q155" s="132">
        <f>_xlfn.XLOOKUP($D155,'Catalog Items'!$L:$L,'Catalog Items'!AO:AO)</f>
        <v>2.169</v>
      </c>
      <c r="R155" s="132" t="str">
        <f>_xlfn.XLOOKUP($D155,'Catalog Items'!$L:$L,'Catalog Items'!AT:AT)</f>
        <v>5</v>
      </c>
      <c r="S155" s="132" t="str">
        <f>_xlfn.XLOOKUP($D155,'Catalog Items'!$L:$L,'Catalog Items'!AU:AU)</f>
        <v>5</v>
      </c>
      <c r="T155" s="118" t="s">
        <v>7075</v>
      </c>
      <c r="U155" s="118" t="s">
        <v>14991</v>
      </c>
      <c r="V155" s="118" t="s">
        <v>1762</v>
      </c>
      <c r="W155" s="124"/>
      <c r="X155" s="118" t="s">
        <v>11009</v>
      </c>
      <c r="Y155" s="118" t="s">
        <v>1760</v>
      </c>
      <c r="Z155" s="118" t="s">
        <v>15041</v>
      </c>
      <c r="AA155" s="118" t="s">
        <v>15073</v>
      </c>
      <c r="AB155" s="118" t="s">
        <v>15073</v>
      </c>
      <c r="AC155" s="118" t="s">
        <v>15074</v>
      </c>
      <c r="AD155" s="118" t="s">
        <v>1757</v>
      </c>
      <c r="AE155" s="118" t="s">
        <v>15075</v>
      </c>
      <c r="AF155" s="118" t="s">
        <v>15076</v>
      </c>
    </row>
    <row r="156" spans="1:32" x14ac:dyDescent="0.25">
      <c r="J156" s="124"/>
      <c r="M156" s="132"/>
      <c r="N156" s="132"/>
      <c r="O156" s="132"/>
      <c r="P156" s="132"/>
      <c r="Q156" s="132"/>
      <c r="R156" s="132"/>
      <c r="S156" s="132"/>
      <c r="W156" s="124"/>
    </row>
    <row r="157" spans="1:32" x14ac:dyDescent="0.25">
      <c r="A157" s="118" t="str">
        <f>_xlfn.XLOOKUP(D157,'Catalog Items'!L:L,'Catalog Items'!F:F)</f>
        <v>24601-FD</v>
      </c>
      <c r="B157" s="118" t="s">
        <v>9743</v>
      </c>
      <c r="C157" s="118" t="s">
        <v>5377</v>
      </c>
      <c r="D157" s="118" t="s">
        <v>11010</v>
      </c>
      <c r="E157" s="118" t="s">
        <v>11011</v>
      </c>
      <c r="F157" s="118" t="s">
        <v>9579</v>
      </c>
      <c r="G157" s="118" t="s">
        <v>10997</v>
      </c>
      <c r="H157" s="118" t="s">
        <v>11557</v>
      </c>
      <c r="I157" s="118" t="s">
        <v>9568</v>
      </c>
      <c r="J157" s="124"/>
      <c r="K157" s="118" t="str">
        <f>_xlfn.XLOOKUP(D157,'Catalog Items'!L:L,'Catalog Items'!AB:AB)</f>
        <v>00196504141186</v>
      </c>
      <c r="L157" s="118" t="str">
        <f>_xlfn.XLOOKUP(D157,'Catalog Items'!L:L,'Catalog Items'!N:N)</f>
        <v>Tropic Time</v>
      </c>
      <c r="M157" s="132">
        <f>_xlfn.XLOOKUP($D157,'Catalog Items'!$L:$L,'Catalog Items'!AK:AK)</f>
        <v>48.314999999999998</v>
      </c>
      <c r="N157" s="132">
        <f>_xlfn.XLOOKUP($D157,'Catalog Items'!$L:$L,'Catalog Items'!AL:AL)</f>
        <v>16.22</v>
      </c>
      <c r="O157" s="132">
        <f>_xlfn.XLOOKUP($D157,'Catalog Items'!$L:$L,'Catalog Items'!AM:AM)</f>
        <v>9.5950000000000006</v>
      </c>
      <c r="P157" s="132">
        <f>_xlfn.XLOOKUP($D157,'Catalog Items'!$L:$L,'Catalog Items'!AN:AN)</f>
        <v>27.15</v>
      </c>
      <c r="Q157" s="132">
        <f>_xlfn.XLOOKUP($D157,'Catalog Items'!$L:$L,'Catalog Items'!AO:AO)</f>
        <v>4.351</v>
      </c>
      <c r="R157" s="132" t="str">
        <f>_xlfn.XLOOKUP($D157,'Catalog Items'!$L:$L,'Catalog Items'!AT:AT)</f>
        <v>4</v>
      </c>
      <c r="S157" s="132" t="str">
        <f>_xlfn.XLOOKUP($D157,'Catalog Items'!$L:$L,'Catalog Items'!AU:AU)</f>
        <v>3</v>
      </c>
      <c r="T157" s="118" t="s">
        <v>9564</v>
      </c>
      <c r="U157" s="118" t="s">
        <v>15060</v>
      </c>
      <c r="V157" s="118" t="s">
        <v>15061</v>
      </c>
      <c r="W157" s="124"/>
      <c r="X157" s="118" t="s">
        <v>11000</v>
      </c>
      <c r="Y157" s="118" t="s">
        <v>1765</v>
      </c>
      <c r="Z157" s="118" t="s">
        <v>15062</v>
      </c>
      <c r="AA157" s="118" t="s">
        <v>7065</v>
      </c>
      <c r="AB157" s="118" t="s">
        <v>7065</v>
      </c>
      <c r="AC157" s="118" t="s">
        <v>15063</v>
      </c>
      <c r="AD157" s="118" t="s">
        <v>1757</v>
      </c>
      <c r="AE157" s="118" t="s">
        <v>15064</v>
      </c>
      <c r="AF157" s="118" t="s">
        <v>15065</v>
      </c>
    </row>
    <row r="158" spans="1:32" x14ac:dyDescent="0.25">
      <c r="A158" s="118" t="str">
        <f>_xlfn.XLOOKUP(D158,'Catalog Items'!L:L,'Catalog Items'!F:F)</f>
        <v>24601-FD</v>
      </c>
      <c r="B158" s="118" t="s">
        <v>9731</v>
      </c>
      <c r="C158" s="118" t="s">
        <v>5377</v>
      </c>
      <c r="D158" s="118" t="s">
        <v>11010</v>
      </c>
      <c r="E158" s="118" t="s">
        <v>11011</v>
      </c>
      <c r="F158" s="118" t="s">
        <v>9579</v>
      </c>
      <c r="G158" s="118" t="s">
        <v>11001</v>
      </c>
      <c r="H158" s="118" t="s">
        <v>11002</v>
      </c>
      <c r="I158" s="118" t="s">
        <v>1792</v>
      </c>
      <c r="J158" s="124"/>
      <c r="K158" s="118" t="str">
        <f>_xlfn.XLOOKUP(D158,'Catalog Items'!L:L,'Catalog Items'!AB:AB)</f>
        <v>00196504141186</v>
      </c>
      <c r="L158" s="118" t="str">
        <f>_xlfn.XLOOKUP(D158,'Catalog Items'!L:L,'Catalog Items'!N:N)</f>
        <v>Tropic Time</v>
      </c>
      <c r="M158" s="132">
        <f>_xlfn.XLOOKUP($D158,'Catalog Items'!$L:$L,'Catalog Items'!AK:AK)</f>
        <v>48.314999999999998</v>
      </c>
      <c r="N158" s="132">
        <f>_xlfn.XLOOKUP($D158,'Catalog Items'!$L:$L,'Catalog Items'!AL:AL)</f>
        <v>16.22</v>
      </c>
      <c r="O158" s="132">
        <f>_xlfn.XLOOKUP($D158,'Catalog Items'!$L:$L,'Catalog Items'!AM:AM)</f>
        <v>9.5950000000000006</v>
      </c>
      <c r="P158" s="132">
        <f>_xlfn.XLOOKUP($D158,'Catalog Items'!$L:$L,'Catalog Items'!AN:AN)</f>
        <v>27.15</v>
      </c>
      <c r="Q158" s="132">
        <f>_xlfn.XLOOKUP($D158,'Catalog Items'!$L:$L,'Catalog Items'!AO:AO)</f>
        <v>4.351</v>
      </c>
      <c r="R158" s="132" t="str">
        <f>_xlfn.XLOOKUP($D158,'Catalog Items'!$L:$L,'Catalog Items'!AT:AT)</f>
        <v>4</v>
      </c>
      <c r="S158" s="132" t="str">
        <f>_xlfn.XLOOKUP($D158,'Catalog Items'!$L:$L,'Catalog Items'!AU:AU)</f>
        <v>3</v>
      </c>
      <c r="T158" s="118" t="s">
        <v>9564</v>
      </c>
      <c r="U158" s="118" t="s">
        <v>15060</v>
      </c>
      <c r="V158" s="118" t="s">
        <v>15061</v>
      </c>
      <c r="W158" s="124"/>
      <c r="X158" s="118" t="s">
        <v>11003</v>
      </c>
      <c r="Y158" s="118" t="s">
        <v>1765</v>
      </c>
      <c r="Z158" s="118" t="s">
        <v>15062</v>
      </c>
      <c r="AA158" s="118" t="s">
        <v>14994</v>
      </c>
      <c r="AB158" s="118" t="s">
        <v>14994</v>
      </c>
      <c r="AC158" s="118" t="s">
        <v>15066</v>
      </c>
      <c r="AD158" s="118" t="s">
        <v>1757</v>
      </c>
      <c r="AE158" s="118" t="s">
        <v>15067</v>
      </c>
      <c r="AF158" s="118" t="s">
        <v>15068</v>
      </c>
    </row>
    <row r="159" spans="1:32" x14ac:dyDescent="0.25">
      <c r="A159" s="118" t="str">
        <f>_xlfn.XLOOKUP(D159,'Catalog Items'!L:L,'Catalog Items'!F:F)</f>
        <v>24601-FD</v>
      </c>
      <c r="B159" s="118" t="s">
        <v>9694</v>
      </c>
      <c r="C159" s="118" t="s">
        <v>5377</v>
      </c>
      <c r="D159" s="118" t="s">
        <v>11010</v>
      </c>
      <c r="E159" s="118" t="s">
        <v>11011</v>
      </c>
      <c r="F159" s="118" t="s">
        <v>9579</v>
      </c>
      <c r="G159" s="118" t="s">
        <v>11004</v>
      </c>
      <c r="H159" s="118" t="s">
        <v>11005</v>
      </c>
      <c r="I159" s="118" t="s">
        <v>7082</v>
      </c>
      <c r="J159" s="124"/>
      <c r="K159" s="118" t="str">
        <f>_xlfn.XLOOKUP(D159,'Catalog Items'!L:L,'Catalog Items'!AB:AB)</f>
        <v>00196504141186</v>
      </c>
      <c r="L159" s="118" t="str">
        <f>_xlfn.XLOOKUP(D159,'Catalog Items'!L:L,'Catalog Items'!N:N)</f>
        <v>Tropic Time</v>
      </c>
      <c r="M159" s="132">
        <f>_xlfn.XLOOKUP($D159,'Catalog Items'!$L:$L,'Catalog Items'!AK:AK)</f>
        <v>48.314999999999998</v>
      </c>
      <c r="N159" s="132">
        <f>_xlfn.XLOOKUP($D159,'Catalog Items'!$L:$L,'Catalog Items'!AL:AL)</f>
        <v>16.22</v>
      </c>
      <c r="O159" s="132">
        <f>_xlfn.XLOOKUP($D159,'Catalog Items'!$L:$L,'Catalog Items'!AM:AM)</f>
        <v>9.5950000000000006</v>
      </c>
      <c r="P159" s="132">
        <f>_xlfn.XLOOKUP($D159,'Catalog Items'!$L:$L,'Catalog Items'!AN:AN)</f>
        <v>27.15</v>
      </c>
      <c r="Q159" s="132">
        <f>_xlfn.XLOOKUP($D159,'Catalog Items'!$L:$L,'Catalog Items'!AO:AO)</f>
        <v>4.351</v>
      </c>
      <c r="R159" s="132" t="str">
        <f>_xlfn.XLOOKUP($D159,'Catalog Items'!$L:$L,'Catalog Items'!AT:AT)</f>
        <v>4</v>
      </c>
      <c r="S159" s="132" t="str">
        <f>_xlfn.XLOOKUP($D159,'Catalog Items'!$L:$L,'Catalog Items'!AU:AU)</f>
        <v>3</v>
      </c>
      <c r="T159" s="118" t="s">
        <v>9564</v>
      </c>
      <c r="U159" s="118" t="s">
        <v>15060</v>
      </c>
      <c r="V159" s="118" t="s">
        <v>15061</v>
      </c>
      <c r="W159" s="124"/>
      <c r="X159" s="118" t="s">
        <v>11006</v>
      </c>
      <c r="Y159" s="118" t="s">
        <v>1760</v>
      </c>
      <c r="Z159" s="118" t="s">
        <v>15062</v>
      </c>
      <c r="AA159" s="118" t="s">
        <v>15069</v>
      </c>
      <c r="AB159" s="118" t="s">
        <v>15069</v>
      </c>
      <c r="AC159" s="118" t="s">
        <v>15070</v>
      </c>
      <c r="AD159" s="118" t="s">
        <v>1757</v>
      </c>
      <c r="AE159" s="118" t="s">
        <v>15071</v>
      </c>
      <c r="AF159" s="118" t="s">
        <v>15072</v>
      </c>
    </row>
    <row r="160" spans="1:32" x14ac:dyDescent="0.25">
      <c r="A160" s="118" t="str">
        <f>_xlfn.XLOOKUP(D160,'Catalog Items'!L:L,'Catalog Items'!F:F)</f>
        <v>24601-FD</v>
      </c>
      <c r="B160" s="118" t="s">
        <v>9920</v>
      </c>
      <c r="C160" s="118" t="s">
        <v>5377</v>
      </c>
      <c r="D160" s="118" t="s">
        <v>11010</v>
      </c>
      <c r="E160" s="118" t="s">
        <v>11011</v>
      </c>
      <c r="F160" s="118" t="s">
        <v>9579</v>
      </c>
      <c r="G160" s="118" t="s">
        <v>11007</v>
      </c>
      <c r="H160" s="118" t="s">
        <v>11008</v>
      </c>
      <c r="I160" s="118" t="s">
        <v>9567</v>
      </c>
      <c r="J160" s="124"/>
      <c r="K160" s="118" t="str">
        <f>_xlfn.XLOOKUP(D160,'Catalog Items'!L:L,'Catalog Items'!AB:AB)</f>
        <v>00196504141186</v>
      </c>
      <c r="L160" s="118" t="str">
        <f>_xlfn.XLOOKUP(D160,'Catalog Items'!L:L,'Catalog Items'!N:N)</f>
        <v>Tropic Time</v>
      </c>
      <c r="M160" s="132">
        <f>_xlfn.XLOOKUP($D160,'Catalog Items'!$L:$L,'Catalog Items'!AK:AK)</f>
        <v>48.314999999999998</v>
      </c>
      <c r="N160" s="132">
        <f>_xlfn.XLOOKUP($D160,'Catalog Items'!$L:$L,'Catalog Items'!AL:AL)</f>
        <v>16.22</v>
      </c>
      <c r="O160" s="132">
        <f>_xlfn.XLOOKUP($D160,'Catalog Items'!$L:$L,'Catalog Items'!AM:AM)</f>
        <v>9.5950000000000006</v>
      </c>
      <c r="P160" s="132">
        <f>_xlfn.XLOOKUP($D160,'Catalog Items'!$L:$L,'Catalog Items'!AN:AN)</f>
        <v>27.15</v>
      </c>
      <c r="Q160" s="132">
        <f>_xlfn.XLOOKUP($D160,'Catalog Items'!$L:$L,'Catalog Items'!AO:AO)</f>
        <v>4.351</v>
      </c>
      <c r="R160" s="132" t="str">
        <f>_xlfn.XLOOKUP($D160,'Catalog Items'!$L:$L,'Catalog Items'!AT:AT)</f>
        <v>4</v>
      </c>
      <c r="S160" s="132" t="str">
        <f>_xlfn.XLOOKUP($D160,'Catalog Items'!$L:$L,'Catalog Items'!AU:AU)</f>
        <v>3</v>
      </c>
      <c r="T160" s="118" t="s">
        <v>9564</v>
      </c>
      <c r="U160" s="118" t="s">
        <v>15060</v>
      </c>
      <c r="V160" s="118" t="s">
        <v>15061</v>
      </c>
      <c r="W160" s="124"/>
      <c r="X160" s="118" t="s">
        <v>11009</v>
      </c>
      <c r="Y160" s="118" t="s">
        <v>1760</v>
      </c>
      <c r="Z160" s="118" t="s">
        <v>15041</v>
      </c>
      <c r="AA160" s="118" t="s">
        <v>15073</v>
      </c>
      <c r="AB160" s="118" t="s">
        <v>15073</v>
      </c>
      <c r="AC160" s="118" t="s">
        <v>15074</v>
      </c>
      <c r="AD160" s="118" t="s">
        <v>1757</v>
      </c>
      <c r="AE160" s="118" t="s">
        <v>15075</v>
      </c>
      <c r="AF160" s="118" t="s">
        <v>15076</v>
      </c>
    </row>
    <row r="161" spans="1:32" x14ac:dyDescent="0.25">
      <c r="J161" s="124"/>
      <c r="M161" s="132"/>
      <c r="N161" s="132"/>
      <c r="O161" s="132"/>
      <c r="P161" s="132"/>
      <c r="Q161" s="132"/>
      <c r="R161" s="132"/>
      <c r="S161" s="132"/>
      <c r="W161" s="124"/>
    </row>
    <row r="162" spans="1:32" x14ac:dyDescent="0.25">
      <c r="A162" s="118" t="str">
        <f>_xlfn.XLOOKUP(D162,'Catalog Items'!L:L,'Catalog Items'!F:F)</f>
        <v>24601-CD2</v>
      </c>
      <c r="B162" s="118" t="s">
        <v>9743</v>
      </c>
      <c r="C162" s="118" t="s">
        <v>5377</v>
      </c>
      <c r="D162" s="118" t="s">
        <v>11013</v>
      </c>
      <c r="E162" s="118" t="s">
        <v>11014</v>
      </c>
      <c r="F162" s="118" t="s">
        <v>15223</v>
      </c>
      <c r="G162" s="118" t="s">
        <v>1238</v>
      </c>
      <c r="H162" s="118" t="s">
        <v>3024</v>
      </c>
      <c r="I162" s="118" t="s">
        <v>7066</v>
      </c>
      <c r="J162" s="124"/>
      <c r="K162" s="118" t="str">
        <f>_xlfn.XLOOKUP(D162,'Catalog Items'!L:L,'Catalog Items'!AB:AB)</f>
        <v>00196504141254</v>
      </c>
      <c r="L162" s="118" t="str">
        <f>_xlfn.XLOOKUP(D162,'Catalog Items'!L:L,'Catalog Items'!N:N)</f>
        <v>Fiesta Pottery</v>
      </c>
      <c r="M162" s="132">
        <f>_xlfn.XLOOKUP($D162,'Catalog Items'!$L:$L,'Catalog Items'!AK:AK)</f>
        <v>24.437999999999999</v>
      </c>
      <c r="N162" s="132">
        <f>_xlfn.XLOOKUP($D162,'Catalog Items'!$L:$L,'Catalog Items'!AL:AL)</f>
        <v>15.938000000000001</v>
      </c>
      <c r="O162" s="132">
        <f>_xlfn.XLOOKUP($D162,'Catalog Items'!$L:$L,'Catalog Items'!AM:AM)</f>
        <v>9.625</v>
      </c>
      <c r="P162" s="132">
        <f>_xlfn.XLOOKUP($D162,'Catalog Items'!$L:$L,'Catalog Items'!AN:AN)</f>
        <v>13.44</v>
      </c>
      <c r="Q162" s="132">
        <f>_xlfn.XLOOKUP($D162,'Catalog Items'!$L:$L,'Catalog Items'!AO:AO)</f>
        <v>2.169</v>
      </c>
      <c r="R162" s="132" t="str">
        <f>_xlfn.XLOOKUP($D162,'Catalog Items'!$L:$L,'Catalog Items'!AT:AT)</f>
        <v>5</v>
      </c>
      <c r="S162" s="132" t="str">
        <f>_xlfn.XLOOKUP($D162,'Catalog Items'!$L:$L,'Catalog Items'!AU:AU)</f>
        <v>5</v>
      </c>
      <c r="T162" s="118" t="s">
        <v>7075</v>
      </c>
      <c r="U162" s="118" t="s">
        <v>14991</v>
      </c>
      <c r="V162" s="118" t="s">
        <v>1762</v>
      </c>
      <c r="W162" s="124"/>
      <c r="X162" s="118" t="s">
        <v>6611</v>
      </c>
      <c r="Y162" s="118" t="s">
        <v>1765</v>
      </c>
      <c r="Z162" s="118" t="s">
        <v>15062</v>
      </c>
      <c r="AA162" s="118" t="s">
        <v>7065</v>
      </c>
      <c r="AB162" s="118" t="s">
        <v>7065</v>
      </c>
      <c r="AC162" s="118" t="s">
        <v>15063</v>
      </c>
      <c r="AD162" s="118" t="s">
        <v>1757</v>
      </c>
      <c r="AE162" s="118" t="s">
        <v>15064</v>
      </c>
      <c r="AF162" s="118" t="s">
        <v>15065</v>
      </c>
    </row>
    <row r="163" spans="1:32" x14ac:dyDescent="0.25">
      <c r="A163" s="118" t="str">
        <f>_xlfn.XLOOKUP(D163,'Catalog Items'!L:L,'Catalog Items'!F:F)</f>
        <v>24601-CD2</v>
      </c>
      <c r="B163" s="118" t="s">
        <v>9731</v>
      </c>
      <c r="C163" s="118" t="s">
        <v>5377</v>
      </c>
      <c r="D163" s="118" t="s">
        <v>11013</v>
      </c>
      <c r="E163" s="118" t="s">
        <v>11014</v>
      </c>
      <c r="F163" s="118" t="s">
        <v>15223</v>
      </c>
      <c r="G163" s="118" t="s">
        <v>1240</v>
      </c>
      <c r="H163" s="118" t="s">
        <v>3025</v>
      </c>
      <c r="I163" s="118" t="s">
        <v>1762</v>
      </c>
      <c r="J163" s="124"/>
      <c r="K163" s="118" t="str">
        <f>_xlfn.XLOOKUP(D163,'Catalog Items'!L:L,'Catalog Items'!AB:AB)</f>
        <v>00196504141254</v>
      </c>
      <c r="L163" s="118" t="str">
        <f>_xlfn.XLOOKUP(D163,'Catalog Items'!L:L,'Catalog Items'!N:N)</f>
        <v>Fiesta Pottery</v>
      </c>
      <c r="M163" s="132">
        <f>_xlfn.XLOOKUP($D163,'Catalog Items'!$L:$L,'Catalog Items'!AK:AK)</f>
        <v>24.437999999999999</v>
      </c>
      <c r="N163" s="132">
        <f>_xlfn.XLOOKUP($D163,'Catalog Items'!$L:$L,'Catalog Items'!AL:AL)</f>
        <v>15.938000000000001</v>
      </c>
      <c r="O163" s="132">
        <f>_xlfn.XLOOKUP($D163,'Catalog Items'!$L:$L,'Catalog Items'!AM:AM)</f>
        <v>9.625</v>
      </c>
      <c r="P163" s="132">
        <f>_xlfn.XLOOKUP($D163,'Catalog Items'!$L:$L,'Catalog Items'!AN:AN)</f>
        <v>13.44</v>
      </c>
      <c r="Q163" s="132">
        <f>_xlfn.XLOOKUP($D163,'Catalog Items'!$L:$L,'Catalog Items'!AO:AO)</f>
        <v>2.169</v>
      </c>
      <c r="R163" s="132" t="str">
        <f>_xlfn.XLOOKUP($D163,'Catalog Items'!$L:$L,'Catalog Items'!AT:AT)</f>
        <v>5</v>
      </c>
      <c r="S163" s="132" t="str">
        <f>_xlfn.XLOOKUP($D163,'Catalog Items'!$L:$L,'Catalog Items'!AU:AU)</f>
        <v>5</v>
      </c>
      <c r="T163" s="118" t="s">
        <v>7075</v>
      </c>
      <c r="U163" s="118" t="s">
        <v>14991</v>
      </c>
      <c r="V163" s="118" t="s">
        <v>1762</v>
      </c>
      <c r="W163" s="124"/>
      <c r="X163" s="118" t="s">
        <v>6612</v>
      </c>
      <c r="Y163" s="118" t="s">
        <v>1765</v>
      </c>
      <c r="Z163" s="118" t="s">
        <v>15062</v>
      </c>
      <c r="AA163" s="118" t="s">
        <v>14994</v>
      </c>
      <c r="AB163" s="118" t="s">
        <v>14994</v>
      </c>
      <c r="AC163" s="118" t="s">
        <v>15066</v>
      </c>
      <c r="AD163" s="118" t="s">
        <v>1757</v>
      </c>
      <c r="AE163" s="118" t="s">
        <v>15067</v>
      </c>
      <c r="AF163" s="118" t="s">
        <v>15068</v>
      </c>
    </row>
    <row r="164" spans="1:32" x14ac:dyDescent="0.25">
      <c r="A164" s="118" t="str">
        <f>_xlfn.XLOOKUP(D164,'Catalog Items'!L:L,'Catalog Items'!F:F)</f>
        <v>24601-CD2</v>
      </c>
      <c r="B164" s="118" t="s">
        <v>9694</v>
      </c>
      <c r="C164" s="118" t="s">
        <v>5377</v>
      </c>
      <c r="D164" s="118" t="s">
        <v>11013</v>
      </c>
      <c r="E164" s="118" t="s">
        <v>11014</v>
      </c>
      <c r="F164" s="118" t="s">
        <v>15223</v>
      </c>
      <c r="G164" s="118" t="s">
        <v>989</v>
      </c>
      <c r="H164" s="118" t="s">
        <v>3027</v>
      </c>
      <c r="I164" s="118" t="s">
        <v>9557</v>
      </c>
      <c r="J164" s="124"/>
      <c r="K164" s="118" t="str">
        <f>_xlfn.XLOOKUP(D164,'Catalog Items'!L:L,'Catalog Items'!AB:AB)</f>
        <v>00196504141254</v>
      </c>
      <c r="L164" s="118" t="str">
        <f>_xlfn.XLOOKUP(D164,'Catalog Items'!L:L,'Catalog Items'!N:N)</f>
        <v>Fiesta Pottery</v>
      </c>
      <c r="M164" s="132">
        <f>_xlfn.XLOOKUP($D164,'Catalog Items'!$L:$L,'Catalog Items'!AK:AK)</f>
        <v>24.437999999999999</v>
      </c>
      <c r="N164" s="132">
        <f>_xlfn.XLOOKUP($D164,'Catalog Items'!$L:$L,'Catalog Items'!AL:AL)</f>
        <v>15.938000000000001</v>
      </c>
      <c r="O164" s="132">
        <f>_xlfn.XLOOKUP($D164,'Catalog Items'!$L:$L,'Catalog Items'!AM:AM)</f>
        <v>9.625</v>
      </c>
      <c r="P164" s="132">
        <f>_xlfn.XLOOKUP($D164,'Catalog Items'!$L:$L,'Catalog Items'!AN:AN)</f>
        <v>13.44</v>
      </c>
      <c r="Q164" s="132">
        <f>_xlfn.XLOOKUP($D164,'Catalog Items'!$L:$L,'Catalog Items'!AO:AO)</f>
        <v>2.169</v>
      </c>
      <c r="R164" s="132" t="str">
        <f>_xlfn.XLOOKUP($D164,'Catalog Items'!$L:$L,'Catalog Items'!AT:AT)</f>
        <v>5</v>
      </c>
      <c r="S164" s="132" t="str">
        <f>_xlfn.XLOOKUP($D164,'Catalog Items'!$L:$L,'Catalog Items'!AU:AU)</f>
        <v>5</v>
      </c>
      <c r="T164" s="118" t="s">
        <v>7075</v>
      </c>
      <c r="U164" s="118" t="s">
        <v>14991</v>
      </c>
      <c r="V164" s="118" t="s">
        <v>1762</v>
      </c>
      <c r="W164" s="124"/>
      <c r="X164" s="118" t="s">
        <v>6614</v>
      </c>
      <c r="Y164" s="118" t="s">
        <v>1760</v>
      </c>
      <c r="Z164" s="118" t="s">
        <v>15062</v>
      </c>
      <c r="AA164" s="118" t="s">
        <v>15069</v>
      </c>
      <c r="AB164" s="118" t="s">
        <v>15069</v>
      </c>
      <c r="AC164" s="118" t="s">
        <v>15070</v>
      </c>
      <c r="AD164" s="118" t="s">
        <v>1757</v>
      </c>
      <c r="AE164" s="118" t="s">
        <v>15071</v>
      </c>
      <c r="AF164" s="118" t="s">
        <v>15072</v>
      </c>
    </row>
    <row r="165" spans="1:32" x14ac:dyDescent="0.25">
      <c r="A165" s="118" t="str">
        <f>_xlfn.XLOOKUP(D165,'Catalog Items'!L:L,'Catalog Items'!F:F)</f>
        <v>24601-CD2</v>
      </c>
      <c r="B165" s="118" t="s">
        <v>9920</v>
      </c>
      <c r="C165" s="118" t="s">
        <v>5377</v>
      </c>
      <c r="D165" s="118" t="s">
        <v>11013</v>
      </c>
      <c r="E165" s="118" t="s">
        <v>11014</v>
      </c>
      <c r="F165" s="118" t="s">
        <v>15223</v>
      </c>
      <c r="G165" s="118" t="s">
        <v>990</v>
      </c>
      <c r="H165" s="118" t="s">
        <v>3030</v>
      </c>
      <c r="I165" s="118" t="s">
        <v>1757</v>
      </c>
      <c r="J165" s="124"/>
      <c r="K165" s="118" t="str">
        <f>_xlfn.XLOOKUP(D165,'Catalog Items'!L:L,'Catalog Items'!AB:AB)</f>
        <v>00196504141254</v>
      </c>
      <c r="L165" s="118" t="str">
        <f>_xlfn.XLOOKUP(D165,'Catalog Items'!L:L,'Catalog Items'!N:N)</f>
        <v>Fiesta Pottery</v>
      </c>
      <c r="M165" s="132">
        <f>_xlfn.XLOOKUP($D165,'Catalog Items'!$L:$L,'Catalog Items'!AK:AK)</f>
        <v>24.437999999999999</v>
      </c>
      <c r="N165" s="132">
        <f>_xlfn.XLOOKUP($D165,'Catalog Items'!$L:$L,'Catalog Items'!AL:AL)</f>
        <v>15.938000000000001</v>
      </c>
      <c r="O165" s="132">
        <f>_xlfn.XLOOKUP($D165,'Catalog Items'!$L:$L,'Catalog Items'!AM:AM)</f>
        <v>9.625</v>
      </c>
      <c r="P165" s="132">
        <f>_xlfn.XLOOKUP($D165,'Catalog Items'!$L:$L,'Catalog Items'!AN:AN)</f>
        <v>13.44</v>
      </c>
      <c r="Q165" s="132">
        <f>_xlfn.XLOOKUP($D165,'Catalog Items'!$L:$L,'Catalog Items'!AO:AO)</f>
        <v>2.169</v>
      </c>
      <c r="R165" s="132" t="str">
        <f>_xlfn.XLOOKUP($D165,'Catalog Items'!$L:$L,'Catalog Items'!AT:AT)</f>
        <v>5</v>
      </c>
      <c r="S165" s="132" t="str">
        <f>_xlfn.XLOOKUP($D165,'Catalog Items'!$L:$L,'Catalog Items'!AU:AU)</f>
        <v>5</v>
      </c>
      <c r="T165" s="118" t="s">
        <v>7075</v>
      </c>
      <c r="U165" s="118" t="s">
        <v>14991</v>
      </c>
      <c r="V165" s="118" t="s">
        <v>1762</v>
      </c>
      <c r="W165" s="124"/>
      <c r="X165" s="118" t="s">
        <v>6617</v>
      </c>
      <c r="Y165" s="118" t="s">
        <v>1760</v>
      </c>
      <c r="Z165" s="118" t="s">
        <v>15041</v>
      </c>
      <c r="AA165" s="118" t="s">
        <v>15073</v>
      </c>
      <c r="AB165" s="118" t="s">
        <v>15073</v>
      </c>
      <c r="AC165" s="118" t="s">
        <v>15074</v>
      </c>
      <c r="AD165" s="118" t="s">
        <v>1757</v>
      </c>
      <c r="AE165" s="118" t="s">
        <v>15075</v>
      </c>
      <c r="AF165" s="118" t="s">
        <v>15076</v>
      </c>
    </row>
    <row r="166" spans="1:32" x14ac:dyDescent="0.25">
      <c r="J166" s="124"/>
      <c r="M166" s="132"/>
      <c r="N166" s="132"/>
      <c r="O166" s="132"/>
      <c r="P166" s="132"/>
      <c r="Q166" s="132"/>
      <c r="R166" s="132"/>
      <c r="S166" s="132"/>
      <c r="W166" s="124"/>
    </row>
    <row r="167" spans="1:32" x14ac:dyDescent="0.25">
      <c r="A167" s="118" t="str">
        <f>_xlfn.XLOOKUP(D167,'Catalog Items'!L:L,'Catalog Items'!F:F)</f>
        <v>24601-CD2</v>
      </c>
      <c r="B167" s="118" t="s">
        <v>9743</v>
      </c>
      <c r="C167" s="118" t="s">
        <v>5377</v>
      </c>
      <c r="D167" s="118" t="s">
        <v>11016</v>
      </c>
      <c r="E167" s="118" t="s">
        <v>11017</v>
      </c>
      <c r="F167" s="118" t="s">
        <v>15223</v>
      </c>
      <c r="G167" s="118" t="s">
        <v>1238</v>
      </c>
      <c r="H167" s="118" t="s">
        <v>3024</v>
      </c>
      <c r="I167" s="118" t="s">
        <v>7066</v>
      </c>
      <c r="J167" s="124"/>
      <c r="K167" s="118" t="str">
        <f>_xlfn.XLOOKUP(D167,'Catalog Items'!L:L,'Catalog Items'!AB:AB)</f>
        <v>00196504141261</v>
      </c>
      <c r="L167" s="118" t="str">
        <f>_xlfn.XLOOKUP(D167,'Catalog Items'!L:L,'Catalog Items'!N:N)</f>
        <v>Fiesta Pottery</v>
      </c>
      <c r="M167" s="132">
        <f>_xlfn.XLOOKUP($D167,'Catalog Items'!$L:$L,'Catalog Items'!AK:AK)</f>
        <v>24.437999999999999</v>
      </c>
      <c r="N167" s="132">
        <f>_xlfn.XLOOKUP($D167,'Catalog Items'!$L:$L,'Catalog Items'!AL:AL)</f>
        <v>15.938000000000001</v>
      </c>
      <c r="O167" s="132">
        <f>_xlfn.XLOOKUP($D167,'Catalog Items'!$L:$L,'Catalog Items'!AM:AM)</f>
        <v>9.625</v>
      </c>
      <c r="P167" s="132">
        <f>_xlfn.XLOOKUP($D167,'Catalog Items'!$L:$L,'Catalog Items'!AN:AN)</f>
        <v>13.44</v>
      </c>
      <c r="Q167" s="132">
        <f>_xlfn.XLOOKUP($D167,'Catalog Items'!$L:$L,'Catalog Items'!AO:AO)</f>
        <v>2.169</v>
      </c>
      <c r="R167" s="132" t="str">
        <f>_xlfn.XLOOKUP($D167,'Catalog Items'!$L:$L,'Catalog Items'!AT:AT)</f>
        <v>5</v>
      </c>
      <c r="S167" s="132" t="str">
        <f>_xlfn.XLOOKUP($D167,'Catalog Items'!$L:$L,'Catalog Items'!AU:AU)</f>
        <v>5</v>
      </c>
      <c r="T167" s="118" t="s">
        <v>7075</v>
      </c>
      <c r="U167" s="118" t="s">
        <v>14991</v>
      </c>
      <c r="V167" s="118" t="s">
        <v>1762</v>
      </c>
      <c r="W167" s="124"/>
      <c r="X167" s="118" t="s">
        <v>6611</v>
      </c>
      <c r="Y167" s="118" t="s">
        <v>1765</v>
      </c>
      <c r="Z167" s="118" t="s">
        <v>15062</v>
      </c>
      <c r="AA167" s="118" t="s">
        <v>7065</v>
      </c>
      <c r="AB167" s="118" t="s">
        <v>7065</v>
      </c>
      <c r="AC167" s="118" t="s">
        <v>15063</v>
      </c>
      <c r="AD167" s="118" t="s">
        <v>1757</v>
      </c>
      <c r="AE167" s="118" t="s">
        <v>15064</v>
      </c>
      <c r="AF167" s="118" t="s">
        <v>15065</v>
      </c>
    </row>
    <row r="168" spans="1:32" x14ac:dyDescent="0.25">
      <c r="A168" s="118" t="str">
        <f>_xlfn.XLOOKUP(D168,'Catalog Items'!L:L,'Catalog Items'!F:F)</f>
        <v>24601-CD2</v>
      </c>
      <c r="B168" s="118" t="s">
        <v>9731</v>
      </c>
      <c r="C168" s="118" t="s">
        <v>5377</v>
      </c>
      <c r="D168" s="118" t="s">
        <v>11016</v>
      </c>
      <c r="E168" s="118" t="s">
        <v>11017</v>
      </c>
      <c r="F168" s="118" t="s">
        <v>15223</v>
      </c>
      <c r="G168" s="118" t="s">
        <v>994</v>
      </c>
      <c r="H168" s="118" t="s">
        <v>3047</v>
      </c>
      <c r="I168" s="118" t="s">
        <v>1762</v>
      </c>
      <c r="J168" s="124"/>
      <c r="K168" s="118" t="str">
        <f>_xlfn.XLOOKUP(D168,'Catalog Items'!L:L,'Catalog Items'!AB:AB)</f>
        <v>00196504141261</v>
      </c>
      <c r="L168" s="118" t="str">
        <f>_xlfn.XLOOKUP(D168,'Catalog Items'!L:L,'Catalog Items'!N:N)</f>
        <v>Fiesta Pottery</v>
      </c>
      <c r="M168" s="132">
        <f>_xlfn.XLOOKUP($D168,'Catalog Items'!$L:$L,'Catalog Items'!AK:AK)</f>
        <v>24.437999999999999</v>
      </c>
      <c r="N168" s="132">
        <f>_xlfn.XLOOKUP($D168,'Catalog Items'!$L:$L,'Catalog Items'!AL:AL)</f>
        <v>15.938000000000001</v>
      </c>
      <c r="O168" s="132">
        <f>_xlfn.XLOOKUP($D168,'Catalog Items'!$L:$L,'Catalog Items'!AM:AM)</f>
        <v>9.625</v>
      </c>
      <c r="P168" s="132">
        <f>_xlfn.XLOOKUP($D168,'Catalog Items'!$L:$L,'Catalog Items'!AN:AN)</f>
        <v>13.44</v>
      </c>
      <c r="Q168" s="132">
        <f>_xlfn.XLOOKUP($D168,'Catalog Items'!$L:$L,'Catalog Items'!AO:AO)</f>
        <v>2.169</v>
      </c>
      <c r="R168" s="132" t="str">
        <f>_xlfn.XLOOKUP($D168,'Catalog Items'!$L:$L,'Catalog Items'!AT:AT)</f>
        <v>5</v>
      </c>
      <c r="S168" s="132" t="str">
        <f>_xlfn.XLOOKUP($D168,'Catalog Items'!$L:$L,'Catalog Items'!AU:AU)</f>
        <v>5</v>
      </c>
      <c r="T168" s="118" t="s">
        <v>7075</v>
      </c>
      <c r="U168" s="118" t="s">
        <v>14991</v>
      </c>
      <c r="V168" s="118" t="s">
        <v>1762</v>
      </c>
      <c r="W168" s="124"/>
      <c r="X168" s="118" t="s">
        <v>6635</v>
      </c>
      <c r="Y168" s="118" t="s">
        <v>1765</v>
      </c>
      <c r="Z168" s="118" t="s">
        <v>15062</v>
      </c>
      <c r="AA168" s="118" t="s">
        <v>14994</v>
      </c>
      <c r="AB168" s="118" t="s">
        <v>14994</v>
      </c>
      <c r="AC168" s="118" t="s">
        <v>15066</v>
      </c>
      <c r="AD168" s="118" t="s">
        <v>1757</v>
      </c>
      <c r="AE168" s="118" t="s">
        <v>15067</v>
      </c>
      <c r="AF168" s="118" t="s">
        <v>15068</v>
      </c>
    </row>
    <row r="169" spans="1:32" x14ac:dyDescent="0.25">
      <c r="A169" s="118" t="str">
        <f>_xlfn.XLOOKUP(D169,'Catalog Items'!L:L,'Catalog Items'!F:F)</f>
        <v>24601-CD2</v>
      </c>
      <c r="B169" s="118" t="s">
        <v>9694</v>
      </c>
      <c r="C169" s="118" t="s">
        <v>5377</v>
      </c>
      <c r="D169" s="118" t="s">
        <v>11016</v>
      </c>
      <c r="E169" s="118" t="s">
        <v>11017</v>
      </c>
      <c r="F169" s="118" t="s">
        <v>15223</v>
      </c>
      <c r="G169" s="118" t="s">
        <v>989</v>
      </c>
      <c r="H169" s="118" t="s">
        <v>3027</v>
      </c>
      <c r="I169" s="118" t="s">
        <v>9557</v>
      </c>
      <c r="J169" s="124"/>
      <c r="K169" s="118" t="str">
        <f>_xlfn.XLOOKUP(D169,'Catalog Items'!L:L,'Catalog Items'!AB:AB)</f>
        <v>00196504141261</v>
      </c>
      <c r="L169" s="118" t="str">
        <f>_xlfn.XLOOKUP(D169,'Catalog Items'!L:L,'Catalog Items'!N:N)</f>
        <v>Fiesta Pottery</v>
      </c>
      <c r="M169" s="132">
        <f>_xlfn.XLOOKUP($D169,'Catalog Items'!$L:$L,'Catalog Items'!AK:AK)</f>
        <v>24.437999999999999</v>
      </c>
      <c r="N169" s="132">
        <f>_xlfn.XLOOKUP($D169,'Catalog Items'!$L:$L,'Catalog Items'!AL:AL)</f>
        <v>15.938000000000001</v>
      </c>
      <c r="O169" s="132">
        <f>_xlfn.XLOOKUP($D169,'Catalog Items'!$L:$L,'Catalog Items'!AM:AM)</f>
        <v>9.625</v>
      </c>
      <c r="P169" s="132">
        <f>_xlfn.XLOOKUP($D169,'Catalog Items'!$L:$L,'Catalog Items'!AN:AN)</f>
        <v>13.44</v>
      </c>
      <c r="Q169" s="132">
        <f>_xlfn.XLOOKUP($D169,'Catalog Items'!$L:$L,'Catalog Items'!AO:AO)</f>
        <v>2.169</v>
      </c>
      <c r="R169" s="132" t="str">
        <f>_xlfn.XLOOKUP($D169,'Catalog Items'!$L:$L,'Catalog Items'!AT:AT)</f>
        <v>5</v>
      </c>
      <c r="S169" s="132" t="str">
        <f>_xlfn.XLOOKUP($D169,'Catalog Items'!$L:$L,'Catalog Items'!AU:AU)</f>
        <v>5</v>
      </c>
      <c r="T169" s="118" t="s">
        <v>7075</v>
      </c>
      <c r="U169" s="118" t="s">
        <v>14991</v>
      </c>
      <c r="V169" s="118" t="s">
        <v>1762</v>
      </c>
      <c r="W169" s="124"/>
      <c r="X169" s="118" t="s">
        <v>6614</v>
      </c>
      <c r="Y169" s="118" t="s">
        <v>1760</v>
      </c>
      <c r="Z169" s="118" t="s">
        <v>15062</v>
      </c>
      <c r="AA169" s="118" t="s">
        <v>15069</v>
      </c>
      <c r="AB169" s="118" t="s">
        <v>15069</v>
      </c>
      <c r="AC169" s="118" t="s">
        <v>15070</v>
      </c>
      <c r="AD169" s="118" t="s">
        <v>1757</v>
      </c>
      <c r="AE169" s="118" t="s">
        <v>15071</v>
      </c>
      <c r="AF169" s="118" t="s">
        <v>15072</v>
      </c>
    </row>
    <row r="170" spans="1:32" x14ac:dyDescent="0.25">
      <c r="A170" s="118" t="str">
        <f>_xlfn.XLOOKUP(D170,'Catalog Items'!L:L,'Catalog Items'!F:F)</f>
        <v>24601-CD2</v>
      </c>
      <c r="B170" s="118" t="s">
        <v>9920</v>
      </c>
      <c r="C170" s="118" t="s">
        <v>5377</v>
      </c>
      <c r="D170" s="118" t="s">
        <v>11016</v>
      </c>
      <c r="E170" s="118" t="s">
        <v>11017</v>
      </c>
      <c r="F170" s="118" t="s">
        <v>15223</v>
      </c>
      <c r="G170" s="118" t="s">
        <v>990</v>
      </c>
      <c r="H170" s="118" t="s">
        <v>3030</v>
      </c>
      <c r="I170" s="118" t="s">
        <v>1757</v>
      </c>
      <c r="J170" s="124"/>
      <c r="K170" s="118" t="str">
        <f>_xlfn.XLOOKUP(D170,'Catalog Items'!L:L,'Catalog Items'!AB:AB)</f>
        <v>00196504141261</v>
      </c>
      <c r="L170" s="118" t="str">
        <f>_xlfn.XLOOKUP(D170,'Catalog Items'!L:L,'Catalog Items'!N:N)</f>
        <v>Fiesta Pottery</v>
      </c>
      <c r="M170" s="132">
        <f>_xlfn.XLOOKUP($D170,'Catalog Items'!$L:$L,'Catalog Items'!AK:AK)</f>
        <v>24.437999999999999</v>
      </c>
      <c r="N170" s="132">
        <f>_xlfn.XLOOKUP($D170,'Catalog Items'!$L:$L,'Catalog Items'!AL:AL)</f>
        <v>15.938000000000001</v>
      </c>
      <c r="O170" s="132">
        <f>_xlfn.XLOOKUP($D170,'Catalog Items'!$L:$L,'Catalog Items'!AM:AM)</f>
        <v>9.625</v>
      </c>
      <c r="P170" s="132">
        <f>_xlfn.XLOOKUP($D170,'Catalog Items'!$L:$L,'Catalog Items'!AN:AN)</f>
        <v>13.44</v>
      </c>
      <c r="Q170" s="132">
        <f>_xlfn.XLOOKUP($D170,'Catalog Items'!$L:$L,'Catalog Items'!AO:AO)</f>
        <v>2.169</v>
      </c>
      <c r="R170" s="132" t="str">
        <f>_xlfn.XLOOKUP($D170,'Catalog Items'!$L:$L,'Catalog Items'!AT:AT)</f>
        <v>5</v>
      </c>
      <c r="S170" s="132" t="str">
        <f>_xlfn.XLOOKUP($D170,'Catalog Items'!$L:$L,'Catalog Items'!AU:AU)</f>
        <v>5</v>
      </c>
      <c r="T170" s="118" t="s">
        <v>7075</v>
      </c>
      <c r="U170" s="118" t="s">
        <v>14991</v>
      </c>
      <c r="V170" s="118" t="s">
        <v>1762</v>
      </c>
      <c r="W170" s="124"/>
      <c r="X170" s="118" t="s">
        <v>6617</v>
      </c>
      <c r="Y170" s="118" t="s">
        <v>1760</v>
      </c>
      <c r="Z170" s="118" t="s">
        <v>15041</v>
      </c>
      <c r="AA170" s="118" t="s">
        <v>15073</v>
      </c>
      <c r="AB170" s="118" t="s">
        <v>15073</v>
      </c>
      <c r="AC170" s="118" t="s">
        <v>15074</v>
      </c>
      <c r="AD170" s="118" t="s">
        <v>1757</v>
      </c>
      <c r="AE170" s="118" t="s">
        <v>15075</v>
      </c>
      <c r="AF170" s="118" t="s">
        <v>15076</v>
      </c>
    </row>
    <row r="171" spans="1:32" x14ac:dyDescent="0.25">
      <c r="J171" s="124"/>
      <c r="M171" s="132"/>
      <c r="N171" s="132"/>
      <c r="O171" s="132"/>
      <c r="P171" s="132"/>
      <c r="Q171" s="132"/>
      <c r="R171" s="132"/>
      <c r="S171" s="132"/>
      <c r="W171" s="124"/>
    </row>
    <row r="172" spans="1:32" x14ac:dyDescent="0.25">
      <c r="A172" s="118" t="str">
        <f>_xlfn.XLOOKUP(D172,'Catalog Items'!L:L,'Catalog Items'!F:F)</f>
        <v>25822-CD</v>
      </c>
      <c r="B172" s="118" t="s">
        <v>10309</v>
      </c>
      <c r="C172" s="118" t="s">
        <v>5376</v>
      </c>
      <c r="D172" s="118" t="s">
        <v>11020</v>
      </c>
      <c r="E172" s="118" t="s">
        <v>11021</v>
      </c>
      <c r="F172" s="118" t="s">
        <v>15223</v>
      </c>
      <c r="G172" s="118" t="s">
        <v>1314</v>
      </c>
      <c r="H172" s="118" t="s">
        <v>2561</v>
      </c>
      <c r="I172" s="118" t="s">
        <v>7066</v>
      </c>
      <c r="J172" s="124"/>
      <c r="K172" s="118" t="str">
        <f>_xlfn.XLOOKUP(D172,'Catalog Items'!L:L,'Catalog Items'!AB:AB)</f>
        <v>00196504141278</v>
      </c>
      <c r="L172" s="118" t="str">
        <f>_xlfn.XLOOKUP(D172,'Catalog Items'!L:L,'Catalog Items'!N:N)</f>
        <v>Pastel Celebrations</v>
      </c>
      <c r="M172" s="132">
        <f>_xlfn.XLOOKUP($D172,'Catalog Items'!$L:$L,'Catalog Items'!AK:AK)</f>
        <v>24.437999999999999</v>
      </c>
      <c r="N172" s="132">
        <f>_xlfn.XLOOKUP($D172,'Catalog Items'!$L:$L,'Catalog Items'!AL:AL)</f>
        <v>15.938000000000001</v>
      </c>
      <c r="O172" s="132">
        <f>_xlfn.XLOOKUP($D172,'Catalog Items'!$L:$L,'Catalog Items'!AM:AM)</f>
        <v>9.625</v>
      </c>
      <c r="P172" s="132">
        <f>_xlfn.XLOOKUP($D172,'Catalog Items'!$L:$L,'Catalog Items'!AN:AN)</f>
        <v>17.7</v>
      </c>
      <c r="Q172" s="132">
        <f>_xlfn.XLOOKUP($D172,'Catalog Items'!$L:$L,'Catalog Items'!AO:AO)</f>
        <v>2.169</v>
      </c>
      <c r="R172" s="132" t="str">
        <f>_xlfn.XLOOKUP($D172,'Catalog Items'!$L:$L,'Catalog Items'!AT:AT)</f>
        <v>5</v>
      </c>
      <c r="S172" s="132" t="str">
        <f>_xlfn.XLOOKUP($D172,'Catalog Items'!$L:$L,'Catalog Items'!AU:AU)</f>
        <v>5</v>
      </c>
      <c r="T172" s="118" t="s">
        <v>7075</v>
      </c>
      <c r="U172" s="118" t="s">
        <v>14991</v>
      </c>
      <c r="V172" s="118" t="s">
        <v>1762</v>
      </c>
      <c r="W172" s="124"/>
      <c r="X172" s="118" t="s">
        <v>6128</v>
      </c>
      <c r="Y172" s="118" t="s">
        <v>1765</v>
      </c>
      <c r="Z172" s="118" t="s">
        <v>7065</v>
      </c>
      <c r="AA172" s="118" t="s">
        <v>7065</v>
      </c>
      <c r="AB172" s="118" t="s">
        <v>15132</v>
      </c>
      <c r="AC172" s="118" t="s">
        <v>15281</v>
      </c>
      <c r="AD172" s="118" t="s">
        <v>1757</v>
      </c>
      <c r="AE172" s="118" t="s">
        <v>15282</v>
      </c>
      <c r="AF172" s="118" t="s">
        <v>15210</v>
      </c>
    </row>
    <row r="173" spans="1:32" x14ac:dyDescent="0.25">
      <c r="A173" s="118" t="str">
        <f>_xlfn.XLOOKUP(D173,'Catalog Items'!L:L,'Catalog Items'!F:F)</f>
        <v>25822-CD</v>
      </c>
      <c r="B173" s="118" t="s">
        <v>10301</v>
      </c>
      <c r="C173" s="118" t="s">
        <v>5376</v>
      </c>
      <c r="D173" s="118" t="s">
        <v>11020</v>
      </c>
      <c r="E173" s="118" t="s">
        <v>11021</v>
      </c>
      <c r="F173" s="118" t="s">
        <v>15223</v>
      </c>
      <c r="G173" s="118" t="s">
        <v>945</v>
      </c>
      <c r="H173" s="118" t="s">
        <v>2560</v>
      </c>
      <c r="I173" s="118" t="s">
        <v>1762</v>
      </c>
      <c r="J173" s="124"/>
      <c r="K173" s="118" t="str">
        <f>_xlfn.XLOOKUP(D173,'Catalog Items'!L:L,'Catalog Items'!AB:AB)</f>
        <v>00196504141278</v>
      </c>
      <c r="L173" s="118" t="str">
        <f>_xlfn.XLOOKUP(D173,'Catalog Items'!L:L,'Catalog Items'!N:N)</f>
        <v>Pastel Celebrations</v>
      </c>
      <c r="M173" s="132">
        <f>_xlfn.XLOOKUP($D173,'Catalog Items'!$L:$L,'Catalog Items'!AK:AK)</f>
        <v>24.437999999999999</v>
      </c>
      <c r="N173" s="132">
        <f>_xlfn.XLOOKUP($D173,'Catalog Items'!$L:$L,'Catalog Items'!AL:AL)</f>
        <v>15.938000000000001</v>
      </c>
      <c r="O173" s="132">
        <f>_xlfn.XLOOKUP($D173,'Catalog Items'!$L:$L,'Catalog Items'!AM:AM)</f>
        <v>9.625</v>
      </c>
      <c r="P173" s="132">
        <f>_xlfn.XLOOKUP($D173,'Catalog Items'!$L:$L,'Catalog Items'!AN:AN)</f>
        <v>17.7</v>
      </c>
      <c r="Q173" s="132">
        <f>_xlfn.XLOOKUP($D173,'Catalog Items'!$L:$L,'Catalog Items'!AO:AO)</f>
        <v>2.169</v>
      </c>
      <c r="R173" s="132" t="str">
        <f>_xlfn.XLOOKUP($D173,'Catalog Items'!$L:$L,'Catalog Items'!AT:AT)</f>
        <v>5</v>
      </c>
      <c r="S173" s="132" t="str">
        <f>_xlfn.XLOOKUP($D173,'Catalog Items'!$L:$L,'Catalog Items'!AU:AU)</f>
        <v>5</v>
      </c>
      <c r="T173" s="118" t="s">
        <v>7075</v>
      </c>
      <c r="U173" s="118" t="s">
        <v>14991</v>
      </c>
      <c r="V173" s="118" t="s">
        <v>1762</v>
      </c>
      <c r="W173" s="124"/>
      <c r="X173" s="118" t="s">
        <v>6127</v>
      </c>
      <c r="Y173" s="118" t="s">
        <v>1765</v>
      </c>
      <c r="Z173" s="118" t="s">
        <v>14994</v>
      </c>
      <c r="AA173" s="118" t="s">
        <v>14994</v>
      </c>
      <c r="AB173" s="118" t="s">
        <v>15132</v>
      </c>
      <c r="AC173" s="118" t="s">
        <v>15239</v>
      </c>
      <c r="AD173" s="118" t="s">
        <v>1757</v>
      </c>
      <c r="AE173" s="118" t="s">
        <v>15283</v>
      </c>
      <c r="AF173" s="118" t="s">
        <v>15065</v>
      </c>
    </row>
    <row r="174" spans="1:32" x14ac:dyDescent="0.25">
      <c r="A174" s="118" t="str">
        <f>_xlfn.XLOOKUP(D174,'Catalog Items'!L:L,'Catalog Items'!F:F)</f>
        <v>25822-CD</v>
      </c>
      <c r="B174" s="118" t="s">
        <v>10262</v>
      </c>
      <c r="C174" s="118" t="s">
        <v>5376</v>
      </c>
      <c r="D174" s="118" t="s">
        <v>11020</v>
      </c>
      <c r="E174" s="118" t="s">
        <v>11021</v>
      </c>
      <c r="F174" s="118" t="s">
        <v>15223</v>
      </c>
      <c r="G174" s="118" t="s">
        <v>1313</v>
      </c>
      <c r="H174" s="118" t="s">
        <v>2559</v>
      </c>
      <c r="I174" s="118" t="s">
        <v>9557</v>
      </c>
      <c r="J174" s="124"/>
      <c r="K174" s="118" t="str">
        <f>_xlfn.XLOOKUP(D174,'Catalog Items'!L:L,'Catalog Items'!AB:AB)</f>
        <v>00196504141278</v>
      </c>
      <c r="L174" s="118" t="str">
        <f>_xlfn.XLOOKUP(D174,'Catalog Items'!L:L,'Catalog Items'!N:N)</f>
        <v>Pastel Celebrations</v>
      </c>
      <c r="M174" s="132">
        <f>_xlfn.XLOOKUP($D174,'Catalog Items'!$L:$L,'Catalog Items'!AK:AK)</f>
        <v>24.437999999999999</v>
      </c>
      <c r="N174" s="132">
        <f>_xlfn.XLOOKUP($D174,'Catalog Items'!$L:$L,'Catalog Items'!AL:AL)</f>
        <v>15.938000000000001</v>
      </c>
      <c r="O174" s="132">
        <f>_xlfn.XLOOKUP($D174,'Catalog Items'!$L:$L,'Catalog Items'!AM:AM)</f>
        <v>9.625</v>
      </c>
      <c r="P174" s="132">
        <f>_xlfn.XLOOKUP($D174,'Catalog Items'!$L:$L,'Catalog Items'!AN:AN)</f>
        <v>17.7</v>
      </c>
      <c r="Q174" s="132">
        <f>_xlfn.XLOOKUP($D174,'Catalog Items'!$L:$L,'Catalog Items'!AO:AO)</f>
        <v>2.169</v>
      </c>
      <c r="R174" s="132" t="str">
        <f>_xlfn.XLOOKUP($D174,'Catalog Items'!$L:$L,'Catalog Items'!AT:AT)</f>
        <v>5</v>
      </c>
      <c r="S174" s="132" t="str">
        <f>_xlfn.XLOOKUP($D174,'Catalog Items'!$L:$L,'Catalog Items'!AU:AU)</f>
        <v>5</v>
      </c>
      <c r="T174" s="118" t="s">
        <v>7075</v>
      </c>
      <c r="U174" s="118" t="s">
        <v>14991</v>
      </c>
      <c r="V174" s="118" t="s">
        <v>1762</v>
      </c>
      <c r="W174" s="124"/>
      <c r="X174" s="118" t="s">
        <v>6126</v>
      </c>
      <c r="Y174" s="118" t="s">
        <v>1760</v>
      </c>
      <c r="Z174" s="118" t="s">
        <v>15062</v>
      </c>
      <c r="AA174" s="118" t="s">
        <v>15069</v>
      </c>
      <c r="AB174" s="118" t="s">
        <v>15069</v>
      </c>
      <c r="AC174" s="118" t="s">
        <v>15070</v>
      </c>
      <c r="AD174" s="118" t="s">
        <v>1757</v>
      </c>
      <c r="AE174" s="118" t="s">
        <v>15071</v>
      </c>
      <c r="AF174" s="118" t="s">
        <v>15072</v>
      </c>
    </row>
    <row r="175" spans="1:32" x14ac:dyDescent="0.25">
      <c r="A175" s="118" t="str">
        <f>_xlfn.XLOOKUP(D175,'Catalog Items'!L:L,'Catalog Items'!F:F)</f>
        <v>25822-CD</v>
      </c>
      <c r="B175" s="118" t="s">
        <v>10297</v>
      </c>
      <c r="C175" s="118" t="s">
        <v>5376</v>
      </c>
      <c r="D175" s="118" t="s">
        <v>11020</v>
      </c>
      <c r="E175" s="118" t="s">
        <v>11021</v>
      </c>
      <c r="F175" s="118" t="s">
        <v>15223</v>
      </c>
      <c r="G175" s="118" t="s">
        <v>1212</v>
      </c>
      <c r="H175" s="118" t="s">
        <v>13217</v>
      </c>
      <c r="I175" s="118" t="s">
        <v>1757</v>
      </c>
      <c r="J175" s="124"/>
      <c r="K175" s="118" t="str">
        <f>_xlfn.XLOOKUP(D175,'Catalog Items'!L:L,'Catalog Items'!AB:AB)</f>
        <v>00196504141278</v>
      </c>
      <c r="L175" s="118" t="str">
        <f>_xlfn.XLOOKUP(D175,'Catalog Items'!L:L,'Catalog Items'!N:N)</f>
        <v>Pastel Celebrations</v>
      </c>
      <c r="M175" s="132">
        <f>_xlfn.XLOOKUP($D175,'Catalog Items'!$L:$L,'Catalog Items'!AK:AK)</f>
        <v>24.437999999999999</v>
      </c>
      <c r="N175" s="132">
        <f>_xlfn.XLOOKUP($D175,'Catalog Items'!$L:$L,'Catalog Items'!AL:AL)</f>
        <v>15.938000000000001</v>
      </c>
      <c r="O175" s="132">
        <f>_xlfn.XLOOKUP($D175,'Catalog Items'!$L:$L,'Catalog Items'!AM:AM)</f>
        <v>9.625</v>
      </c>
      <c r="P175" s="132">
        <f>_xlfn.XLOOKUP($D175,'Catalog Items'!$L:$L,'Catalog Items'!AN:AN)</f>
        <v>17.7</v>
      </c>
      <c r="Q175" s="132">
        <f>_xlfn.XLOOKUP($D175,'Catalog Items'!$L:$L,'Catalog Items'!AO:AO)</f>
        <v>2.169</v>
      </c>
      <c r="R175" s="132" t="str">
        <f>_xlfn.XLOOKUP($D175,'Catalog Items'!$L:$L,'Catalog Items'!AT:AT)</f>
        <v>5</v>
      </c>
      <c r="S175" s="132" t="str">
        <f>_xlfn.XLOOKUP($D175,'Catalog Items'!$L:$L,'Catalog Items'!AU:AU)</f>
        <v>5</v>
      </c>
      <c r="T175" s="118" t="s">
        <v>7075</v>
      </c>
      <c r="U175" s="118" t="s">
        <v>14991</v>
      </c>
      <c r="V175" s="118" t="s">
        <v>1762</v>
      </c>
      <c r="W175" s="124"/>
      <c r="X175" s="118" t="s">
        <v>6120</v>
      </c>
      <c r="Y175" s="118" t="s">
        <v>1760</v>
      </c>
      <c r="Z175" s="118" t="s">
        <v>15041</v>
      </c>
      <c r="AA175" s="118" t="s">
        <v>15073</v>
      </c>
      <c r="AB175" s="118" t="s">
        <v>15073</v>
      </c>
      <c r="AC175" s="118" t="s">
        <v>15074</v>
      </c>
      <c r="AD175" s="118" t="s">
        <v>1757</v>
      </c>
      <c r="AE175" s="118" t="s">
        <v>15075</v>
      </c>
      <c r="AF175" s="118" t="s">
        <v>15076</v>
      </c>
    </row>
    <row r="176" spans="1:32" x14ac:dyDescent="0.25">
      <c r="J176" s="124"/>
      <c r="M176" s="132"/>
      <c r="N176" s="132"/>
      <c r="O176" s="132"/>
      <c r="P176" s="132"/>
      <c r="Q176" s="132"/>
      <c r="R176" s="132"/>
      <c r="S176" s="132"/>
      <c r="W176" s="124"/>
    </row>
    <row r="177" spans="1:32" x14ac:dyDescent="0.25">
      <c r="A177" s="118" t="str">
        <f>_xlfn.XLOOKUP(D177,'Catalog Items'!L:L,'Catalog Items'!F:F)</f>
        <v>24601-CD2</v>
      </c>
      <c r="B177" s="118" t="s">
        <v>9743</v>
      </c>
      <c r="C177" s="118" t="s">
        <v>5377</v>
      </c>
      <c r="D177" s="118" t="s">
        <v>11034</v>
      </c>
      <c r="E177" s="118" t="s">
        <v>11035</v>
      </c>
      <c r="F177" s="118" t="s">
        <v>15223</v>
      </c>
      <c r="G177" s="118" t="s">
        <v>1211</v>
      </c>
      <c r="H177" s="118" t="s">
        <v>3029</v>
      </c>
      <c r="I177" s="118" t="s">
        <v>7066</v>
      </c>
      <c r="J177" s="124"/>
      <c r="K177" s="118" t="str">
        <f>_xlfn.XLOOKUP(D177,'Catalog Items'!L:L,'Catalog Items'!AB:AB)</f>
        <v>00196504141360</v>
      </c>
      <c r="L177" s="118" t="str">
        <f>_xlfn.XLOOKUP(D177,'Catalog Items'!L:L,'Catalog Items'!N:N)</f>
        <v>Freedom Flag</v>
      </c>
      <c r="M177" s="132">
        <f>_xlfn.XLOOKUP($D177,'Catalog Items'!$L:$L,'Catalog Items'!AK:AK)</f>
        <v>24.437999999999999</v>
      </c>
      <c r="N177" s="132">
        <f>_xlfn.XLOOKUP($D177,'Catalog Items'!$L:$L,'Catalog Items'!AL:AL)</f>
        <v>15.938000000000001</v>
      </c>
      <c r="O177" s="132">
        <f>_xlfn.XLOOKUP($D177,'Catalog Items'!$L:$L,'Catalog Items'!AM:AM)</f>
        <v>9.625</v>
      </c>
      <c r="P177" s="132">
        <f>_xlfn.XLOOKUP($D177,'Catalog Items'!$L:$L,'Catalog Items'!AN:AN)</f>
        <v>13.44</v>
      </c>
      <c r="Q177" s="132">
        <f>_xlfn.XLOOKUP($D177,'Catalog Items'!$L:$L,'Catalog Items'!AO:AO)</f>
        <v>2.169</v>
      </c>
      <c r="R177" s="132" t="str">
        <f>_xlfn.XLOOKUP($D177,'Catalog Items'!$L:$L,'Catalog Items'!AT:AT)</f>
        <v>5</v>
      </c>
      <c r="S177" s="132" t="str">
        <f>_xlfn.XLOOKUP($D177,'Catalog Items'!$L:$L,'Catalog Items'!AU:AU)</f>
        <v>5</v>
      </c>
      <c r="T177" s="118" t="s">
        <v>7075</v>
      </c>
      <c r="U177" s="118" t="s">
        <v>14991</v>
      </c>
      <c r="V177" s="118" t="s">
        <v>1762</v>
      </c>
      <c r="W177" s="124"/>
      <c r="X177" s="118" t="s">
        <v>6616</v>
      </c>
      <c r="Y177" s="118" t="s">
        <v>1765</v>
      </c>
      <c r="Z177" s="118" t="s">
        <v>15062</v>
      </c>
      <c r="AA177" s="118" t="s">
        <v>7065</v>
      </c>
      <c r="AB177" s="118" t="s">
        <v>7065</v>
      </c>
      <c r="AC177" s="118" t="s">
        <v>15063</v>
      </c>
      <c r="AD177" s="118" t="s">
        <v>1757</v>
      </c>
      <c r="AE177" s="118" t="s">
        <v>15064</v>
      </c>
      <c r="AF177" s="118" t="s">
        <v>15065</v>
      </c>
    </row>
    <row r="178" spans="1:32" x14ac:dyDescent="0.25">
      <c r="A178" s="118" t="str">
        <f>_xlfn.XLOOKUP(D178,'Catalog Items'!L:L,'Catalog Items'!F:F)</f>
        <v>24601-CD2</v>
      </c>
      <c r="B178" s="118" t="s">
        <v>9731</v>
      </c>
      <c r="C178" s="118" t="s">
        <v>5377</v>
      </c>
      <c r="D178" s="118" t="s">
        <v>11034</v>
      </c>
      <c r="E178" s="118" t="s">
        <v>11035</v>
      </c>
      <c r="F178" s="118" t="s">
        <v>15223</v>
      </c>
      <c r="G178" s="118" t="s">
        <v>1060</v>
      </c>
      <c r="H178" s="118" t="s">
        <v>3032</v>
      </c>
      <c r="I178" s="118" t="s">
        <v>1762</v>
      </c>
      <c r="J178" s="124"/>
      <c r="K178" s="118" t="str">
        <f>_xlfn.XLOOKUP(D178,'Catalog Items'!L:L,'Catalog Items'!AB:AB)</f>
        <v>00196504141360</v>
      </c>
      <c r="L178" s="118" t="str">
        <f>_xlfn.XLOOKUP(D178,'Catalog Items'!L:L,'Catalog Items'!N:N)</f>
        <v>Freedom Flag</v>
      </c>
      <c r="M178" s="132">
        <f>_xlfn.XLOOKUP($D178,'Catalog Items'!$L:$L,'Catalog Items'!AK:AK)</f>
        <v>24.437999999999999</v>
      </c>
      <c r="N178" s="132">
        <f>_xlfn.XLOOKUP($D178,'Catalog Items'!$L:$L,'Catalog Items'!AL:AL)</f>
        <v>15.938000000000001</v>
      </c>
      <c r="O178" s="132">
        <f>_xlfn.XLOOKUP($D178,'Catalog Items'!$L:$L,'Catalog Items'!AM:AM)</f>
        <v>9.625</v>
      </c>
      <c r="P178" s="132">
        <f>_xlfn.XLOOKUP($D178,'Catalog Items'!$L:$L,'Catalog Items'!AN:AN)</f>
        <v>13.44</v>
      </c>
      <c r="Q178" s="132">
        <f>_xlfn.XLOOKUP($D178,'Catalog Items'!$L:$L,'Catalog Items'!AO:AO)</f>
        <v>2.169</v>
      </c>
      <c r="R178" s="132" t="str">
        <f>_xlfn.XLOOKUP($D178,'Catalog Items'!$L:$L,'Catalog Items'!AT:AT)</f>
        <v>5</v>
      </c>
      <c r="S178" s="132" t="str">
        <f>_xlfn.XLOOKUP($D178,'Catalog Items'!$L:$L,'Catalog Items'!AU:AU)</f>
        <v>5</v>
      </c>
      <c r="T178" s="118" t="s">
        <v>7075</v>
      </c>
      <c r="U178" s="118" t="s">
        <v>14991</v>
      </c>
      <c r="V178" s="118" t="s">
        <v>1762</v>
      </c>
      <c r="W178" s="124"/>
      <c r="X178" s="118" t="s">
        <v>6619</v>
      </c>
      <c r="Y178" s="118" t="s">
        <v>1765</v>
      </c>
      <c r="Z178" s="118" t="s">
        <v>15062</v>
      </c>
      <c r="AA178" s="118" t="s">
        <v>14994</v>
      </c>
      <c r="AB178" s="118" t="s">
        <v>14994</v>
      </c>
      <c r="AC178" s="118" t="s">
        <v>15066</v>
      </c>
      <c r="AD178" s="118" t="s">
        <v>1757</v>
      </c>
      <c r="AE178" s="118" t="s">
        <v>15067</v>
      </c>
      <c r="AF178" s="118" t="s">
        <v>15068</v>
      </c>
    </row>
    <row r="179" spans="1:32" x14ac:dyDescent="0.25">
      <c r="A179" s="118" t="str">
        <f>_xlfn.XLOOKUP(D179,'Catalog Items'!L:L,'Catalog Items'!F:F)</f>
        <v>24601-CD2</v>
      </c>
      <c r="B179" s="118" t="s">
        <v>9694</v>
      </c>
      <c r="C179" s="118" t="s">
        <v>5377</v>
      </c>
      <c r="D179" s="118" t="s">
        <v>11034</v>
      </c>
      <c r="E179" s="118" t="s">
        <v>11035</v>
      </c>
      <c r="F179" s="118" t="s">
        <v>15223</v>
      </c>
      <c r="G179" s="118" t="s">
        <v>1213</v>
      </c>
      <c r="H179" s="118" t="s">
        <v>3034</v>
      </c>
      <c r="I179" s="118" t="s">
        <v>9557</v>
      </c>
      <c r="J179" s="124"/>
      <c r="K179" s="118" t="str">
        <f>_xlfn.XLOOKUP(D179,'Catalog Items'!L:L,'Catalog Items'!AB:AB)</f>
        <v>00196504141360</v>
      </c>
      <c r="L179" s="118" t="str">
        <f>_xlfn.XLOOKUP(D179,'Catalog Items'!L:L,'Catalog Items'!N:N)</f>
        <v>Freedom Flag</v>
      </c>
      <c r="M179" s="132">
        <f>_xlfn.XLOOKUP($D179,'Catalog Items'!$L:$L,'Catalog Items'!AK:AK)</f>
        <v>24.437999999999999</v>
      </c>
      <c r="N179" s="132">
        <f>_xlfn.XLOOKUP($D179,'Catalog Items'!$L:$L,'Catalog Items'!AL:AL)</f>
        <v>15.938000000000001</v>
      </c>
      <c r="O179" s="132">
        <f>_xlfn.XLOOKUP($D179,'Catalog Items'!$L:$L,'Catalog Items'!AM:AM)</f>
        <v>9.625</v>
      </c>
      <c r="P179" s="132">
        <f>_xlfn.XLOOKUP($D179,'Catalog Items'!$L:$L,'Catalog Items'!AN:AN)</f>
        <v>13.44</v>
      </c>
      <c r="Q179" s="132">
        <f>_xlfn.XLOOKUP($D179,'Catalog Items'!$L:$L,'Catalog Items'!AO:AO)</f>
        <v>2.169</v>
      </c>
      <c r="R179" s="132" t="str">
        <f>_xlfn.XLOOKUP($D179,'Catalog Items'!$L:$L,'Catalog Items'!AT:AT)</f>
        <v>5</v>
      </c>
      <c r="S179" s="132" t="str">
        <f>_xlfn.XLOOKUP($D179,'Catalog Items'!$L:$L,'Catalog Items'!AU:AU)</f>
        <v>5</v>
      </c>
      <c r="T179" s="118" t="s">
        <v>7075</v>
      </c>
      <c r="U179" s="118" t="s">
        <v>14991</v>
      </c>
      <c r="V179" s="118" t="s">
        <v>1762</v>
      </c>
      <c r="W179" s="124"/>
      <c r="X179" s="118" t="s">
        <v>6621</v>
      </c>
      <c r="Y179" s="118" t="s">
        <v>1760</v>
      </c>
      <c r="Z179" s="118" t="s">
        <v>15062</v>
      </c>
      <c r="AA179" s="118" t="s">
        <v>15069</v>
      </c>
      <c r="AB179" s="118" t="s">
        <v>15069</v>
      </c>
      <c r="AC179" s="118" t="s">
        <v>15070</v>
      </c>
      <c r="AD179" s="118" t="s">
        <v>1757</v>
      </c>
      <c r="AE179" s="118" t="s">
        <v>15071</v>
      </c>
      <c r="AF179" s="118" t="s">
        <v>15072</v>
      </c>
    </row>
    <row r="180" spans="1:32" x14ac:dyDescent="0.25">
      <c r="A180" s="118" t="str">
        <f>_xlfn.XLOOKUP(D180,'Catalog Items'!L:L,'Catalog Items'!F:F)</f>
        <v>24601-CD2</v>
      </c>
      <c r="B180" s="118" t="s">
        <v>9920</v>
      </c>
      <c r="C180" s="118" t="s">
        <v>5377</v>
      </c>
      <c r="D180" s="118" t="s">
        <v>11034</v>
      </c>
      <c r="E180" s="118" t="s">
        <v>11035</v>
      </c>
      <c r="F180" s="118" t="s">
        <v>15223</v>
      </c>
      <c r="G180" s="118" t="s">
        <v>1264</v>
      </c>
      <c r="H180" s="118" t="s">
        <v>3036</v>
      </c>
      <c r="I180" s="118" t="s">
        <v>1757</v>
      </c>
      <c r="J180" s="124"/>
      <c r="K180" s="118" t="str">
        <f>_xlfn.XLOOKUP(D180,'Catalog Items'!L:L,'Catalog Items'!AB:AB)</f>
        <v>00196504141360</v>
      </c>
      <c r="L180" s="118" t="str">
        <f>_xlfn.XLOOKUP(D180,'Catalog Items'!L:L,'Catalog Items'!N:N)</f>
        <v>Freedom Flag</v>
      </c>
      <c r="M180" s="132">
        <f>_xlfn.XLOOKUP($D180,'Catalog Items'!$L:$L,'Catalog Items'!AK:AK)</f>
        <v>24.437999999999999</v>
      </c>
      <c r="N180" s="132">
        <f>_xlfn.XLOOKUP($D180,'Catalog Items'!$L:$L,'Catalog Items'!AL:AL)</f>
        <v>15.938000000000001</v>
      </c>
      <c r="O180" s="132">
        <f>_xlfn.XLOOKUP($D180,'Catalog Items'!$L:$L,'Catalog Items'!AM:AM)</f>
        <v>9.625</v>
      </c>
      <c r="P180" s="132">
        <f>_xlfn.XLOOKUP($D180,'Catalog Items'!$L:$L,'Catalog Items'!AN:AN)</f>
        <v>13.44</v>
      </c>
      <c r="Q180" s="132">
        <f>_xlfn.XLOOKUP($D180,'Catalog Items'!$L:$L,'Catalog Items'!AO:AO)</f>
        <v>2.169</v>
      </c>
      <c r="R180" s="132" t="str">
        <f>_xlfn.XLOOKUP($D180,'Catalog Items'!$L:$L,'Catalog Items'!AT:AT)</f>
        <v>5</v>
      </c>
      <c r="S180" s="132" t="str">
        <f>_xlfn.XLOOKUP($D180,'Catalog Items'!$L:$L,'Catalog Items'!AU:AU)</f>
        <v>5</v>
      </c>
      <c r="T180" s="118" t="s">
        <v>7075</v>
      </c>
      <c r="U180" s="118" t="s">
        <v>14991</v>
      </c>
      <c r="V180" s="118" t="s">
        <v>1762</v>
      </c>
      <c r="W180" s="124"/>
      <c r="X180" s="118" t="s">
        <v>6624</v>
      </c>
      <c r="Y180" s="118" t="s">
        <v>1760</v>
      </c>
      <c r="Z180" s="118" t="s">
        <v>15041</v>
      </c>
      <c r="AA180" s="118" t="s">
        <v>15073</v>
      </c>
      <c r="AB180" s="118" t="s">
        <v>15073</v>
      </c>
      <c r="AC180" s="118" t="s">
        <v>15074</v>
      </c>
      <c r="AD180" s="118" t="s">
        <v>1757</v>
      </c>
      <c r="AE180" s="118" t="s">
        <v>15075</v>
      </c>
      <c r="AF180" s="118" t="s">
        <v>15076</v>
      </c>
    </row>
    <row r="181" spans="1:32" x14ac:dyDescent="0.25">
      <c r="J181" s="124"/>
      <c r="M181" s="132"/>
      <c r="N181" s="132"/>
      <c r="O181" s="132"/>
      <c r="P181" s="132"/>
      <c r="Q181" s="132"/>
      <c r="R181" s="132"/>
      <c r="S181" s="132"/>
      <c r="W181" s="124"/>
    </row>
    <row r="182" spans="1:32" x14ac:dyDescent="0.25">
      <c r="A182" s="118" t="str">
        <f>_xlfn.XLOOKUP(D182,'Catalog Items'!L:L,'Catalog Items'!F:F)</f>
        <v>24601-FD</v>
      </c>
      <c r="B182" s="118" t="s">
        <v>9743</v>
      </c>
      <c r="C182" s="118" t="s">
        <v>5377</v>
      </c>
      <c r="D182" s="118" t="s">
        <v>11037</v>
      </c>
      <c r="E182" s="118" t="s">
        <v>11038</v>
      </c>
      <c r="F182" s="118" t="s">
        <v>9579</v>
      </c>
      <c r="G182" s="118" t="s">
        <v>1211</v>
      </c>
      <c r="H182" s="118" t="s">
        <v>3029</v>
      </c>
      <c r="I182" s="118" t="s">
        <v>9568</v>
      </c>
      <c r="J182" s="124"/>
      <c r="K182" s="118" t="str">
        <f>_xlfn.XLOOKUP(D182,'Catalog Items'!L:L,'Catalog Items'!AB:AB)</f>
        <v>00196504141377</v>
      </c>
      <c r="L182" s="118" t="str">
        <f>_xlfn.XLOOKUP(D182,'Catalog Items'!L:L,'Catalog Items'!N:N)</f>
        <v>Freedom Flag</v>
      </c>
      <c r="M182" s="132">
        <f>_xlfn.XLOOKUP($D182,'Catalog Items'!$L:$L,'Catalog Items'!AK:AK)</f>
        <v>48.314999999999998</v>
      </c>
      <c r="N182" s="132">
        <f>_xlfn.XLOOKUP($D182,'Catalog Items'!$L:$L,'Catalog Items'!AL:AL)</f>
        <v>16.22</v>
      </c>
      <c r="O182" s="132">
        <f>_xlfn.XLOOKUP($D182,'Catalog Items'!$L:$L,'Catalog Items'!AM:AM)</f>
        <v>9.5950000000000006</v>
      </c>
      <c r="P182" s="132">
        <f>_xlfn.XLOOKUP($D182,'Catalog Items'!$L:$L,'Catalog Items'!AN:AN)</f>
        <v>27.15</v>
      </c>
      <c r="Q182" s="132">
        <f>_xlfn.XLOOKUP($D182,'Catalog Items'!$L:$L,'Catalog Items'!AO:AO)</f>
        <v>4.351</v>
      </c>
      <c r="R182" s="132" t="str">
        <f>_xlfn.XLOOKUP($D182,'Catalog Items'!$L:$L,'Catalog Items'!AT:AT)</f>
        <v>4</v>
      </c>
      <c r="S182" s="132" t="str">
        <f>_xlfn.XLOOKUP($D182,'Catalog Items'!$L:$L,'Catalog Items'!AU:AU)</f>
        <v>3</v>
      </c>
      <c r="T182" s="118" t="s">
        <v>9564</v>
      </c>
      <c r="U182" s="118" t="s">
        <v>15060</v>
      </c>
      <c r="V182" s="118" t="s">
        <v>15061</v>
      </c>
      <c r="W182" s="124"/>
      <c r="X182" s="118" t="s">
        <v>6616</v>
      </c>
      <c r="Y182" s="118" t="s">
        <v>1765</v>
      </c>
      <c r="Z182" s="118" t="s">
        <v>15062</v>
      </c>
      <c r="AA182" s="118" t="s">
        <v>7065</v>
      </c>
      <c r="AB182" s="118" t="s">
        <v>7065</v>
      </c>
      <c r="AC182" s="118" t="s">
        <v>15063</v>
      </c>
      <c r="AD182" s="118" t="s">
        <v>1757</v>
      </c>
      <c r="AE182" s="118" t="s">
        <v>15064</v>
      </c>
      <c r="AF182" s="118" t="s">
        <v>15065</v>
      </c>
    </row>
    <row r="183" spans="1:32" x14ac:dyDescent="0.25">
      <c r="A183" s="118" t="str">
        <f>_xlfn.XLOOKUP(D183,'Catalog Items'!L:L,'Catalog Items'!F:F)</f>
        <v>24601-FD</v>
      </c>
      <c r="B183" s="118" t="s">
        <v>9731</v>
      </c>
      <c r="C183" s="118" t="s">
        <v>5377</v>
      </c>
      <c r="D183" s="118" t="s">
        <v>11037</v>
      </c>
      <c r="E183" s="118" t="s">
        <v>11038</v>
      </c>
      <c r="F183" s="118" t="s">
        <v>9579</v>
      </c>
      <c r="G183" s="118" t="s">
        <v>1060</v>
      </c>
      <c r="H183" s="118" t="s">
        <v>3032</v>
      </c>
      <c r="I183" s="118" t="s">
        <v>1792</v>
      </c>
      <c r="J183" s="124"/>
      <c r="K183" s="118" t="str">
        <f>_xlfn.XLOOKUP(D183,'Catalog Items'!L:L,'Catalog Items'!AB:AB)</f>
        <v>00196504141377</v>
      </c>
      <c r="L183" s="118" t="str">
        <f>_xlfn.XLOOKUP(D183,'Catalog Items'!L:L,'Catalog Items'!N:N)</f>
        <v>Freedom Flag</v>
      </c>
      <c r="M183" s="132">
        <f>_xlfn.XLOOKUP($D183,'Catalog Items'!$L:$L,'Catalog Items'!AK:AK)</f>
        <v>48.314999999999998</v>
      </c>
      <c r="N183" s="132">
        <f>_xlfn.XLOOKUP($D183,'Catalog Items'!$L:$L,'Catalog Items'!AL:AL)</f>
        <v>16.22</v>
      </c>
      <c r="O183" s="132">
        <f>_xlfn.XLOOKUP($D183,'Catalog Items'!$L:$L,'Catalog Items'!AM:AM)</f>
        <v>9.5950000000000006</v>
      </c>
      <c r="P183" s="132">
        <f>_xlfn.XLOOKUP($D183,'Catalog Items'!$L:$L,'Catalog Items'!AN:AN)</f>
        <v>27.15</v>
      </c>
      <c r="Q183" s="132">
        <f>_xlfn.XLOOKUP($D183,'Catalog Items'!$L:$L,'Catalog Items'!AO:AO)</f>
        <v>4.351</v>
      </c>
      <c r="R183" s="132" t="str">
        <f>_xlfn.XLOOKUP($D183,'Catalog Items'!$L:$L,'Catalog Items'!AT:AT)</f>
        <v>4</v>
      </c>
      <c r="S183" s="132" t="str">
        <f>_xlfn.XLOOKUP($D183,'Catalog Items'!$L:$L,'Catalog Items'!AU:AU)</f>
        <v>3</v>
      </c>
      <c r="T183" s="118" t="s">
        <v>9564</v>
      </c>
      <c r="U183" s="118" t="s">
        <v>15060</v>
      </c>
      <c r="V183" s="118" t="s">
        <v>15061</v>
      </c>
      <c r="W183" s="124"/>
      <c r="X183" s="118" t="s">
        <v>6619</v>
      </c>
      <c r="Y183" s="118" t="s">
        <v>1765</v>
      </c>
      <c r="Z183" s="118" t="s">
        <v>15062</v>
      </c>
      <c r="AA183" s="118" t="s">
        <v>14994</v>
      </c>
      <c r="AB183" s="118" t="s">
        <v>14994</v>
      </c>
      <c r="AC183" s="118" t="s">
        <v>15066</v>
      </c>
      <c r="AD183" s="118" t="s">
        <v>1757</v>
      </c>
      <c r="AE183" s="118" t="s">
        <v>15067</v>
      </c>
      <c r="AF183" s="118" t="s">
        <v>15068</v>
      </c>
    </row>
    <row r="184" spans="1:32" x14ac:dyDescent="0.25">
      <c r="A184" s="118" t="str">
        <f>_xlfn.XLOOKUP(D184,'Catalog Items'!L:L,'Catalog Items'!F:F)</f>
        <v>24601-FD</v>
      </c>
      <c r="B184" s="118" t="s">
        <v>9694</v>
      </c>
      <c r="C184" s="118" t="s">
        <v>5377</v>
      </c>
      <c r="D184" s="118" t="s">
        <v>11037</v>
      </c>
      <c r="E184" s="118" t="s">
        <v>11038</v>
      </c>
      <c r="F184" s="118" t="s">
        <v>9579</v>
      </c>
      <c r="G184" s="118" t="s">
        <v>1213</v>
      </c>
      <c r="H184" s="118" t="s">
        <v>3034</v>
      </c>
      <c r="I184" s="118" t="s">
        <v>7082</v>
      </c>
      <c r="J184" s="124"/>
      <c r="K184" s="118" t="str">
        <f>_xlfn.XLOOKUP(D184,'Catalog Items'!L:L,'Catalog Items'!AB:AB)</f>
        <v>00196504141377</v>
      </c>
      <c r="L184" s="118" t="str">
        <f>_xlfn.XLOOKUP(D184,'Catalog Items'!L:L,'Catalog Items'!N:N)</f>
        <v>Freedom Flag</v>
      </c>
      <c r="M184" s="132">
        <f>_xlfn.XLOOKUP($D184,'Catalog Items'!$L:$L,'Catalog Items'!AK:AK)</f>
        <v>48.314999999999998</v>
      </c>
      <c r="N184" s="132">
        <f>_xlfn.XLOOKUP($D184,'Catalog Items'!$L:$L,'Catalog Items'!AL:AL)</f>
        <v>16.22</v>
      </c>
      <c r="O184" s="132">
        <f>_xlfn.XLOOKUP($D184,'Catalog Items'!$L:$L,'Catalog Items'!AM:AM)</f>
        <v>9.5950000000000006</v>
      </c>
      <c r="P184" s="132">
        <f>_xlfn.XLOOKUP($D184,'Catalog Items'!$L:$L,'Catalog Items'!AN:AN)</f>
        <v>27.15</v>
      </c>
      <c r="Q184" s="132">
        <f>_xlfn.XLOOKUP($D184,'Catalog Items'!$L:$L,'Catalog Items'!AO:AO)</f>
        <v>4.351</v>
      </c>
      <c r="R184" s="132" t="str">
        <f>_xlfn.XLOOKUP($D184,'Catalog Items'!$L:$L,'Catalog Items'!AT:AT)</f>
        <v>4</v>
      </c>
      <c r="S184" s="132" t="str">
        <f>_xlfn.XLOOKUP($D184,'Catalog Items'!$L:$L,'Catalog Items'!AU:AU)</f>
        <v>3</v>
      </c>
      <c r="T184" s="118" t="s">
        <v>9564</v>
      </c>
      <c r="U184" s="118" t="s">
        <v>15060</v>
      </c>
      <c r="V184" s="118" t="s">
        <v>15061</v>
      </c>
      <c r="W184" s="124"/>
      <c r="X184" s="118" t="s">
        <v>6621</v>
      </c>
      <c r="Y184" s="118" t="s">
        <v>1760</v>
      </c>
      <c r="Z184" s="118" t="s">
        <v>15062</v>
      </c>
      <c r="AA184" s="118" t="s">
        <v>15069</v>
      </c>
      <c r="AB184" s="118" t="s">
        <v>15069</v>
      </c>
      <c r="AC184" s="118" t="s">
        <v>15070</v>
      </c>
      <c r="AD184" s="118" t="s">
        <v>1757</v>
      </c>
      <c r="AE184" s="118" t="s">
        <v>15071</v>
      </c>
      <c r="AF184" s="118" t="s">
        <v>15072</v>
      </c>
    </row>
    <row r="185" spans="1:32" x14ac:dyDescent="0.25">
      <c r="A185" s="118" t="str">
        <f>_xlfn.XLOOKUP(D185,'Catalog Items'!L:L,'Catalog Items'!F:F)</f>
        <v>24601-FD</v>
      </c>
      <c r="B185" s="118" t="s">
        <v>9920</v>
      </c>
      <c r="C185" s="118" t="s">
        <v>5377</v>
      </c>
      <c r="D185" s="118" t="s">
        <v>11037</v>
      </c>
      <c r="E185" s="118" t="s">
        <v>11038</v>
      </c>
      <c r="F185" s="118" t="s">
        <v>9579</v>
      </c>
      <c r="G185" s="118" t="s">
        <v>1264</v>
      </c>
      <c r="H185" s="118" t="s">
        <v>3036</v>
      </c>
      <c r="I185" s="118" t="s">
        <v>9567</v>
      </c>
      <c r="J185" s="124"/>
      <c r="K185" s="118" t="str">
        <f>_xlfn.XLOOKUP(D185,'Catalog Items'!L:L,'Catalog Items'!AB:AB)</f>
        <v>00196504141377</v>
      </c>
      <c r="L185" s="118" t="str">
        <f>_xlfn.XLOOKUP(D185,'Catalog Items'!L:L,'Catalog Items'!N:N)</f>
        <v>Freedom Flag</v>
      </c>
      <c r="M185" s="132">
        <f>_xlfn.XLOOKUP($D185,'Catalog Items'!$L:$L,'Catalog Items'!AK:AK)</f>
        <v>48.314999999999998</v>
      </c>
      <c r="N185" s="132">
        <f>_xlfn.XLOOKUP($D185,'Catalog Items'!$L:$L,'Catalog Items'!AL:AL)</f>
        <v>16.22</v>
      </c>
      <c r="O185" s="132">
        <f>_xlfn.XLOOKUP($D185,'Catalog Items'!$L:$L,'Catalog Items'!AM:AM)</f>
        <v>9.5950000000000006</v>
      </c>
      <c r="P185" s="132">
        <f>_xlfn.XLOOKUP($D185,'Catalog Items'!$L:$L,'Catalog Items'!AN:AN)</f>
        <v>27.15</v>
      </c>
      <c r="Q185" s="132">
        <f>_xlfn.XLOOKUP($D185,'Catalog Items'!$L:$L,'Catalog Items'!AO:AO)</f>
        <v>4.351</v>
      </c>
      <c r="R185" s="132" t="str">
        <f>_xlfn.XLOOKUP($D185,'Catalog Items'!$L:$L,'Catalog Items'!AT:AT)</f>
        <v>4</v>
      </c>
      <c r="S185" s="132" t="str">
        <f>_xlfn.XLOOKUP($D185,'Catalog Items'!$L:$L,'Catalog Items'!AU:AU)</f>
        <v>3</v>
      </c>
      <c r="T185" s="118" t="s">
        <v>9564</v>
      </c>
      <c r="U185" s="118" t="s">
        <v>15060</v>
      </c>
      <c r="V185" s="118" t="s">
        <v>15061</v>
      </c>
      <c r="W185" s="124"/>
      <c r="X185" s="118" t="s">
        <v>6624</v>
      </c>
      <c r="Y185" s="118" t="s">
        <v>1760</v>
      </c>
      <c r="Z185" s="118" t="s">
        <v>15041</v>
      </c>
      <c r="AA185" s="118" t="s">
        <v>15073</v>
      </c>
      <c r="AB185" s="118" t="s">
        <v>15073</v>
      </c>
      <c r="AC185" s="118" t="s">
        <v>15074</v>
      </c>
      <c r="AD185" s="118" t="s">
        <v>1757</v>
      </c>
      <c r="AE185" s="118" t="s">
        <v>15075</v>
      </c>
      <c r="AF185" s="118" t="s">
        <v>15076</v>
      </c>
    </row>
    <row r="186" spans="1:32" x14ac:dyDescent="0.25">
      <c r="J186" s="124"/>
      <c r="M186" s="132"/>
      <c r="N186" s="132"/>
      <c r="O186" s="132"/>
      <c r="P186" s="132"/>
      <c r="Q186" s="132"/>
      <c r="R186" s="132"/>
      <c r="S186" s="132"/>
      <c r="W186" s="124"/>
    </row>
    <row r="187" spans="1:32" x14ac:dyDescent="0.25">
      <c r="A187" s="118" t="str">
        <f>_xlfn.XLOOKUP(D187,'Catalog Items'!L:L,'Catalog Items'!F:F)</f>
        <v>24728</v>
      </c>
      <c r="B187" s="118" t="s">
        <v>10109</v>
      </c>
      <c r="C187" s="118" t="s">
        <v>9635</v>
      </c>
      <c r="D187" s="118" t="s">
        <v>11041</v>
      </c>
      <c r="E187" s="118" t="s">
        <v>11042</v>
      </c>
      <c r="F187" s="118" t="s">
        <v>15285</v>
      </c>
      <c r="G187" s="118" t="s">
        <v>113</v>
      </c>
      <c r="H187" s="118" t="s">
        <v>2378</v>
      </c>
      <c r="I187" s="118" t="s">
        <v>1768</v>
      </c>
      <c r="J187" s="124"/>
      <c r="K187" s="118" t="str">
        <f>_xlfn.XLOOKUP(D187,'Catalog Items'!L:L,'Catalog Items'!AB:AB)</f>
        <v>00196504141384</v>
      </c>
      <c r="L187" s="118" t="str">
        <f>_xlfn.XLOOKUP(D187,'Catalog Items'!L:L,'Catalog Items'!N:N)</f>
        <v>Freedom Flag</v>
      </c>
      <c r="M187" s="132">
        <f>_xlfn.XLOOKUP($D187,'Catalog Items'!$L:$L,'Catalog Items'!AK:AK)</f>
        <v>48.314999999999998</v>
      </c>
      <c r="N187" s="132">
        <f>_xlfn.XLOOKUP($D187,'Catalog Items'!$L:$L,'Catalog Items'!AL:AL)</f>
        <v>16.22</v>
      </c>
      <c r="O187" s="132">
        <f>_xlfn.XLOOKUP($D187,'Catalog Items'!$L:$L,'Catalog Items'!AM:AM)</f>
        <v>9.5950000000000006</v>
      </c>
      <c r="P187" s="132">
        <f>_xlfn.XLOOKUP($D187,'Catalog Items'!$L:$L,'Catalog Items'!AN:AN)</f>
        <v>27.57</v>
      </c>
      <c r="Q187" s="132">
        <f>_xlfn.XLOOKUP($D187,'Catalog Items'!$L:$L,'Catalog Items'!AO:AO)</f>
        <v>4.351</v>
      </c>
      <c r="R187" s="132" t="str">
        <f>_xlfn.XLOOKUP($D187,'Catalog Items'!$L:$L,'Catalog Items'!AT:AT)</f>
        <v>4</v>
      </c>
      <c r="S187" s="132" t="str">
        <f>_xlfn.XLOOKUP($D187,'Catalog Items'!$L:$L,'Catalog Items'!AU:AU)</f>
        <v>3</v>
      </c>
      <c r="T187" s="118" t="s">
        <v>9564</v>
      </c>
      <c r="U187" s="118" t="s">
        <v>15060</v>
      </c>
      <c r="V187" s="118" t="s">
        <v>15061</v>
      </c>
      <c r="W187" s="124"/>
      <c r="X187" s="118" t="s">
        <v>5943</v>
      </c>
      <c r="Y187" s="118" t="s">
        <v>1759</v>
      </c>
      <c r="Z187" s="118" t="s">
        <v>14986</v>
      </c>
      <c r="AA187" s="118" t="s">
        <v>1764</v>
      </c>
      <c r="AB187" s="118" t="s">
        <v>15188</v>
      </c>
      <c r="AC187" s="118" t="s">
        <v>15286</v>
      </c>
      <c r="AD187" s="118" t="s">
        <v>1768</v>
      </c>
      <c r="AE187" s="118" t="s">
        <v>15080</v>
      </c>
      <c r="AF187" s="118" t="s">
        <v>15087</v>
      </c>
    </row>
    <row r="188" spans="1:32" x14ac:dyDescent="0.25">
      <c r="A188" s="118" t="str">
        <f>_xlfn.XLOOKUP(D188,'Catalog Items'!L:L,'Catalog Items'!F:F)</f>
        <v>24728</v>
      </c>
      <c r="B188" s="118" t="s">
        <v>9743</v>
      </c>
      <c r="C188" s="118" t="s">
        <v>5377</v>
      </c>
      <c r="D188" s="118" t="s">
        <v>11041</v>
      </c>
      <c r="E188" s="118" t="s">
        <v>11042</v>
      </c>
      <c r="F188" s="118" t="s">
        <v>15285</v>
      </c>
      <c r="G188" s="118" t="s">
        <v>1211</v>
      </c>
      <c r="H188" s="118" t="s">
        <v>3029</v>
      </c>
      <c r="I188" s="118" t="s">
        <v>9568</v>
      </c>
      <c r="J188" s="124"/>
      <c r="K188" s="118" t="str">
        <f>_xlfn.XLOOKUP(D188,'Catalog Items'!L:L,'Catalog Items'!AB:AB)</f>
        <v>00196504141384</v>
      </c>
      <c r="L188" s="118" t="str">
        <f>_xlfn.XLOOKUP(D188,'Catalog Items'!L:L,'Catalog Items'!N:N)</f>
        <v>Freedom Flag</v>
      </c>
      <c r="M188" s="132">
        <f>_xlfn.XLOOKUP($D188,'Catalog Items'!$L:$L,'Catalog Items'!AK:AK)</f>
        <v>48.314999999999998</v>
      </c>
      <c r="N188" s="132">
        <f>_xlfn.XLOOKUP($D188,'Catalog Items'!$L:$L,'Catalog Items'!AL:AL)</f>
        <v>16.22</v>
      </c>
      <c r="O188" s="132">
        <f>_xlfn.XLOOKUP($D188,'Catalog Items'!$L:$L,'Catalog Items'!AM:AM)</f>
        <v>9.5950000000000006</v>
      </c>
      <c r="P188" s="132">
        <f>_xlfn.XLOOKUP($D188,'Catalog Items'!$L:$L,'Catalog Items'!AN:AN)</f>
        <v>27.57</v>
      </c>
      <c r="Q188" s="132">
        <f>_xlfn.XLOOKUP($D188,'Catalog Items'!$L:$L,'Catalog Items'!AO:AO)</f>
        <v>4.351</v>
      </c>
      <c r="R188" s="132" t="str">
        <f>_xlfn.XLOOKUP($D188,'Catalog Items'!$L:$L,'Catalog Items'!AT:AT)</f>
        <v>4</v>
      </c>
      <c r="S188" s="132" t="str">
        <f>_xlfn.XLOOKUP($D188,'Catalog Items'!$L:$L,'Catalog Items'!AU:AU)</f>
        <v>3</v>
      </c>
      <c r="T188" s="118" t="s">
        <v>9564</v>
      </c>
      <c r="U188" s="118" t="s">
        <v>15060</v>
      </c>
      <c r="V188" s="118" t="s">
        <v>15061</v>
      </c>
      <c r="W188" s="124"/>
      <c r="X188" s="118" t="s">
        <v>6616</v>
      </c>
      <c r="Y188" s="118" t="s">
        <v>1765</v>
      </c>
      <c r="Z188" s="118" t="s">
        <v>15062</v>
      </c>
      <c r="AA188" s="118" t="s">
        <v>7065</v>
      </c>
      <c r="AB188" s="118" t="s">
        <v>7065</v>
      </c>
      <c r="AC188" s="118" t="s">
        <v>15063</v>
      </c>
      <c r="AD188" s="118" t="s">
        <v>1757</v>
      </c>
      <c r="AE188" s="118" t="s">
        <v>15064</v>
      </c>
      <c r="AF188" s="118" t="s">
        <v>15065</v>
      </c>
    </row>
    <row r="189" spans="1:32" x14ac:dyDescent="0.25">
      <c r="A189" s="118" t="str">
        <f>_xlfn.XLOOKUP(D189,'Catalog Items'!L:L,'Catalog Items'!F:F)</f>
        <v>24728</v>
      </c>
      <c r="B189" s="118" t="s">
        <v>9731</v>
      </c>
      <c r="C189" s="118" t="s">
        <v>5377</v>
      </c>
      <c r="D189" s="118" t="s">
        <v>11041</v>
      </c>
      <c r="E189" s="118" t="s">
        <v>11042</v>
      </c>
      <c r="F189" s="118" t="s">
        <v>15285</v>
      </c>
      <c r="G189" s="118" t="s">
        <v>1060</v>
      </c>
      <c r="H189" s="118" t="s">
        <v>3032</v>
      </c>
      <c r="I189" s="118" t="s">
        <v>1792</v>
      </c>
      <c r="J189" s="124"/>
      <c r="K189" s="118" t="str">
        <f>_xlfn.XLOOKUP(D189,'Catalog Items'!L:L,'Catalog Items'!AB:AB)</f>
        <v>00196504141384</v>
      </c>
      <c r="L189" s="118" t="str">
        <f>_xlfn.XLOOKUP(D189,'Catalog Items'!L:L,'Catalog Items'!N:N)</f>
        <v>Freedom Flag</v>
      </c>
      <c r="M189" s="132">
        <f>_xlfn.XLOOKUP($D189,'Catalog Items'!$L:$L,'Catalog Items'!AK:AK)</f>
        <v>48.314999999999998</v>
      </c>
      <c r="N189" s="132">
        <f>_xlfn.XLOOKUP($D189,'Catalog Items'!$L:$L,'Catalog Items'!AL:AL)</f>
        <v>16.22</v>
      </c>
      <c r="O189" s="132">
        <f>_xlfn.XLOOKUP($D189,'Catalog Items'!$L:$L,'Catalog Items'!AM:AM)</f>
        <v>9.5950000000000006</v>
      </c>
      <c r="P189" s="132">
        <f>_xlfn.XLOOKUP($D189,'Catalog Items'!$L:$L,'Catalog Items'!AN:AN)</f>
        <v>27.57</v>
      </c>
      <c r="Q189" s="132">
        <f>_xlfn.XLOOKUP($D189,'Catalog Items'!$L:$L,'Catalog Items'!AO:AO)</f>
        <v>4.351</v>
      </c>
      <c r="R189" s="132" t="str">
        <f>_xlfn.XLOOKUP($D189,'Catalog Items'!$L:$L,'Catalog Items'!AT:AT)</f>
        <v>4</v>
      </c>
      <c r="S189" s="132" t="str">
        <f>_xlfn.XLOOKUP($D189,'Catalog Items'!$L:$L,'Catalog Items'!AU:AU)</f>
        <v>3</v>
      </c>
      <c r="T189" s="118" t="s">
        <v>9564</v>
      </c>
      <c r="U189" s="118" t="s">
        <v>15060</v>
      </c>
      <c r="V189" s="118" t="s">
        <v>15061</v>
      </c>
      <c r="W189" s="124"/>
      <c r="X189" s="118" t="s">
        <v>6619</v>
      </c>
      <c r="Y189" s="118" t="s">
        <v>1765</v>
      </c>
      <c r="Z189" s="118" t="s">
        <v>15062</v>
      </c>
      <c r="AA189" s="118" t="s">
        <v>14994</v>
      </c>
      <c r="AB189" s="118" t="s">
        <v>14994</v>
      </c>
      <c r="AC189" s="118" t="s">
        <v>15066</v>
      </c>
      <c r="AD189" s="118" t="s">
        <v>1757</v>
      </c>
      <c r="AE189" s="118" t="s">
        <v>15067</v>
      </c>
      <c r="AF189" s="118" t="s">
        <v>15068</v>
      </c>
    </row>
    <row r="190" spans="1:32" x14ac:dyDescent="0.25">
      <c r="A190" s="118" t="str">
        <f>_xlfn.XLOOKUP(D190,'Catalog Items'!L:L,'Catalog Items'!F:F)</f>
        <v>24728</v>
      </c>
      <c r="B190" s="118" t="s">
        <v>9694</v>
      </c>
      <c r="C190" s="118" t="s">
        <v>5377</v>
      </c>
      <c r="D190" s="118" t="s">
        <v>11041</v>
      </c>
      <c r="E190" s="118" t="s">
        <v>11042</v>
      </c>
      <c r="F190" s="118" t="s">
        <v>15285</v>
      </c>
      <c r="G190" s="118" t="s">
        <v>1213</v>
      </c>
      <c r="H190" s="118" t="s">
        <v>3034</v>
      </c>
      <c r="I190" s="118" t="s">
        <v>7082</v>
      </c>
      <c r="J190" s="124"/>
      <c r="K190" s="118" t="str">
        <f>_xlfn.XLOOKUP(D190,'Catalog Items'!L:L,'Catalog Items'!AB:AB)</f>
        <v>00196504141384</v>
      </c>
      <c r="L190" s="118" t="str">
        <f>_xlfn.XLOOKUP(D190,'Catalog Items'!L:L,'Catalog Items'!N:N)</f>
        <v>Freedom Flag</v>
      </c>
      <c r="M190" s="132">
        <f>_xlfn.XLOOKUP($D190,'Catalog Items'!$L:$L,'Catalog Items'!AK:AK)</f>
        <v>48.314999999999998</v>
      </c>
      <c r="N190" s="132">
        <f>_xlfn.XLOOKUP($D190,'Catalog Items'!$L:$L,'Catalog Items'!AL:AL)</f>
        <v>16.22</v>
      </c>
      <c r="O190" s="132">
        <f>_xlfn.XLOOKUP($D190,'Catalog Items'!$L:$L,'Catalog Items'!AM:AM)</f>
        <v>9.5950000000000006</v>
      </c>
      <c r="P190" s="132">
        <f>_xlfn.XLOOKUP($D190,'Catalog Items'!$L:$L,'Catalog Items'!AN:AN)</f>
        <v>27.57</v>
      </c>
      <c r="Q190" s="132">
        <f>_xlfn.XLOOKUP($D190,'Catalog Items'!$L:$L,'Catalog Items'!AO:AO)</f>
        <v>4.351</v>
      </c>
      <c r="R190" s="132" t="str">
        <f>_xlfn.XLOOKUP($D190,'Catalog Items'!$L:$L,'Catalog Items'!AT:AT)</f>
        <v>4</v>
      </c>
      <c r="S190" s="132" t="str">
        <f>_xlfn.XLOOKUP($D190,'Catalog Items'!$L:$L,'Catalog Items'!AU:AU)</f>
        <v>3</v>
      </c>
      <c r="T190" s="118" t="s">
        <v>9564</v>
      </c>
      <c r="U190" s="118" t="s">
        <v>15060</v>
      </c>
      <c r="V190" s="118" t="s">
        <v>15061</v>
      </c>
      <c r="W190" s="124"/>
      <c r="X190" s="118" t="s">
        <v>6621</v>
      </c>
      <c r="Y190" s="118" t="s">
        <v>1760</v>
      </c>
      <c r="Z190" s="118" t="s">
        <v>15062</v>
      </c>
      <c r="AA190" s="118" t="s">
        <v>15069</v>
      </c>
      <c r="AB190" s="118" t="s">
        <v>15069</v>
      </c>
      <c r="AC190" s="118" t="s">
        <v>15070</v>
      </c>
      <c r="AD190" s="118" t="s">
        <v>1757</v>
      </c>
      <c r="AE190" s="118" t="s">
        <v>15071</v>
      </c>
      <c r="AF190" s="118" t="s">
        <v>15072</v>
      </c>
    </row>
    <row r="191" spans="1:32" x14ac:dyDescent="0.25">
      <c r="A191" s="118" t="str">
        <f>_xlfn.XLOOKUP(D191,'Catalog Items'!L:L,'Catalog Items'!F:F)</f>
        <v>24728</v>
      </c>
      <c r="B191" s="118" t="s">
        <v>9920</v>
      </c>
      <c r="C191" s="118" t="s">
        <v>5377</v>
      </c>
      <c r="D191" s="118" t="s">
        <v>11041</v>
      </c>
      <c r="E191" s="118" t="s">
        <v>11042</v>
      </c>
      <c r="F191" s="118" t="s">
        <v>15285</v>
      </c>
      <c r="G191" s="118" t="s">
        <v>1264</v>
      </c>
      <c r="H191" s="118" t="s">
        <v>3036</v>
      </c>
      <c r="I191" s="118" t="s">
        <v>9567</v>
      </c>
      <c r="J191" s="124"/>
      <c r="K191" s="118" t="str">
        <f>_xlfn.XLOOKUP(D191,'Catalog Items'!L:L,'Catalog Items'!AB:AB)</f>
        <v>00196504141384</v>
      </c>
      <c r="L191" s="118" t="str">
        <f>_xlfn.XLOOKUP(D191,'Catalog Items'!L:L,'Catalog Items'!N:N)</f>
        <v>Freedom Flag</v>
      </c>
      <c r="M191" s="132">
        <f>_xlfn.XLOOKUP($D191,'Catalog Items'!$L:$L,'Catalog Items'!AK:AK)</f>
        <v>48.314999999999998</v>
      </c>
      <c r="N191" s="132">
        <f>_xlfn.XLOOKUP($D191,'Catalog Items'!$L:$L,'Catalog Items'!AL:AL)</f>
        <v>16.22</v>
      </c>
      <c r="O191" s="132">
        <f>_xlfn.XLOOKUP($D191,'Catalog Items'!$L:$L,'Catalog Items'!AM:AM)</f>
        <v>9.5950000000000006</v>
      </c>
      <c r="P191" s="132">
        <f>_xlfn.XLOOKUP($D191,'Catalog Items'!$L:$L,'Catalog Items'!AN:AN)</f>
        <v>27.57</v>
      </c>
      <c r="Q191" s="132">
        <f>_xlfn.XLOOKUP($D191,'Catalog Items'!$L:$L,'Catalog Items'!AO:AO)</f>
        <v>4.351</v>
      </c>
      <c r="R191" s="132" t="str">
        <f>_xlfn.XLOOKUP($D191,'Catalog Items'!$L:$L,'Catalog Items'!AT:AT)</f>
        <v>4</v>
      </c>
      <c r="S191" s="132" t="str">
        <f>_xlfn.XLOOKUP($D191,'Catalog Items'!$L:$L,'Catalog Items'!AU:AU)</f>
        <v>3</v>
      </c>
      <c r="T191" s="118" t="s">
        <v>9564</v>
      </c>
      <c r="U191" s="118" t="s">
        <v>15060</v>
      </c>
      <c r="V191" s="118" t="s">
        <v>15061</v>
      </c>
      <c r="W191" s="124"/>
      <c r="X191" s="118" t="s">
        <v>6624</v>
      </c>
      <c r="Y191" s="118" t="s">
        <v>1760</v>
      </c>
      <c r="Z191" s="118" t="s">
        <v>15041</v>
      </c>
      <c r="AA191" s="118" t="s">
        <v>15073</v>
      </c>
      <c r="AB191" s="118" t="s">
        <v>15073</v>
      </c>
      <c r="AC191" s="118" t="s">
        <v>15074</v>
      </c>
      <c r="AD191" s="118" t="s">
        <v>1757</v>
      </c>
      <c r="AE191" s="118" t="s">
        <v>15075</v>
      </c>
      <c r="AF191" s="118" t="s">
        <v>15076</v>
      </c>
    </row>
    <row r="192" spans="1:32" x14ac:dyDescent="0.25">
      <c r="J192" s="124"/>
      <c r="M192" s="132"/>
      <c r="N192" s="132"/>
      <c r="O192" s="132"/>
      <c r="P192" s="132"/>
      <c r="Q192" s="132"/>
      <c r="R192" s="132"/>
      <c r="S192" s="132"/>
      <c r="W192" s="124"/>
    </row>
    <row r="193" spans="1:32" x14ac:dyDescent="0.25">
      <c r="A193" s="118" t="str">
        <f>_xlfn.XLOOKUP(D193,'Catalog Items'!L:L,'Catalog Items'!F:F)</f>
        <v>81231-2</v>
      </c>
      <c r="B193" s="118" t="s">
        <v>10177</v>
      </c>
      <c r="C193" s="118" t="s">
        <v>9635</v>
      </c>
      <c r="D193" s="118" t="s">
        <v>11044</v>
      </c>
      <c r="E193" s="118" t="s">
        <v>11045</v>
      </c>
      <c r="F193" s="118" t="s">
        <v>7081</v>
      </c>
      <c r="G193" s="118" t="s">
        <v>286</v>
      </c>
      <c r="H193" s="118" t="s">
        <v>2687</v>
      </c>
      <c r="I193" s="118" t="s">
        <v>1773</v>
      </c>
      <c r="J193" s="124"/>
      <c r="K193" s="118" t="str">
        <f>_xlfn.XLOOKUP(D193,'Catalog Items'!L:L,'Catalog Items'!AB:AB)</f>
        <v>00196504141551</v>
      </c>
      <c r="L193" s="118" t="str">
        <f>_xlfn.XLOOKUP(D193,'Catalog Items'!L:L,'Catalog Items'!N:N)</f>
        <v>Patriotic Decor</v>
      </c>
      <c r="M193" s="132">
        <f>_xlfn.XLOOKUP($D193,'Catalog Items'!$L:$L,'Catalog Items'!AK:AK)</f>
        <v>45.125</v>
      </c>
      <c r="N193" s="132">
        <f>_xlfn.XLOOKUP($D193,'Catalog Items'!$L:$L,'Catalog Items'!AL:AL)</f>
        <v>16.187999999999999</v>
      </c>
      <c r="O193" s="132">
        <f>_xlfn.XLOOKUP($D193,'Catalog Items'!$L:$L,'Catalog Items'!AM:AM)</f>
        <v>6.3129999999999997</v>
      </c>
      <c r="P193" s="132">
        <f>_xlfn.XLOOKUP($D193,'Catalog Items'!$L:$L,'Catalog Items'!AN:AN)</f>
        <v>35.57</v>
      </c>
      <c r="Q193" s="132">
        <f>_xlfn.XLOOKUP($D193,'Catalog Items'!$L:$L,'Catalog Items'!AO:AO)</f>
        <v>2.6680000000000001</v>
      </c>
      <c r="R193" s="132" t="str">
        <f>_xlfn.XLOOKUP($D193,'Catalog Items'!$L:$L,'Catalog Items'!AT:AT)</f>
        <v>2</v>
      </c>
      <c r="S193" s="132" t="str">
        <f>_xlfn.XLOOKUP($D193,'Catalog Items'!$L:$L,'Catalog Items'!AU:AU)</f>
        <v>7</v>
      </c>
      <c r="T193" s="118" t="s">
        <v>15272</v>
      </c>
      <c r="U193" s="118" t="s">
        <v>15133</v>
      </c>
      <c r="V193" s="118" t="s">
        <v>15061</v>
      </c>
      <c r="W193" s="124"/>
      <c r="X193" s="118" t="s">
        <v>6256</v>
      </c>
      <c r="Y193" s="118" t="s">
        <v>1759</v>
      </c>
      <c r="Z193" s="118" t="s">
        <v>1759</v>
      </c>
      <c r="AA193" s="118" t="s">
        <v>7066</v>
      </c>
      <c r="AB193" s="118" t="s">
        <v>1767</v>
      </c>
      <c r="AC193" s="118" t="s">
        <v>15235</v>
      </c>
      <c r="AD193" s="118" t="s">
        <v>1757</v>
      </c>
      <c r="AE193" s="118" t="s">
        <v>15241</v>
      </c>
      <c r="AF193" s="118" t="s">
        <v>15242</v>
      </c>
    </row>
    <row r="194" spans="1:32" x14ac:dyDescent="0.25">
      <c r="A194" s="118" t="str">
        <f>_xlfn.XLOOKUP(D194,'Catalog Items'!L:L,'Catalog Items'!F:F)</f>
        <v>81231-2</v>
      </c>
      <c r="B194" s="118" t="s">
        <v>10043</v>
      </c>
      <c r="C194" s="118" t="s">
        <v>9635</v>
      </c>
      <c r="D194" s="118" t="s">
        <v>11044</v>
      </c>
      <c r="E194" s="118" t="s">
        <v>11045</v>
      </c>
      <c r="F194" s="118" t="s">
        <v>7081</v>
      </c>
      <c r="G194" s="118" t="s">
        <v>308</v>
      </c>
      <c r="H194" s="118" t="s">
        <v>12339</v>
      </c>
      <c r="I194" s="118" t="s">
        <v>1773</v>
      </c>
      <c r="J194" s="124"/>
      <c r="K194" s="118" t="str">
        <f>_xlfn.XLOOKUP(D194,'Catalog Items'!L:L,'Catalog Items'!AB:AB)</f>
        <v>00196504141551</v>
      </c>
      <c r="L194" s="118" t="str">
        <f>_xlfn.XLOOKUP(D194,'Catalog Items'!L:L,'Catalog Items'!N:N)</f>
        <v>Patriotic Decor</v>
      </c>
      <c r="M194" s="132">
        <f>_xlfn.XLOOKUP($D194,'Catalog Items'!$L:$L,'Catalog Items'!AK:AK)</f>
        <v>45.125</v>
      </c>
      <c r="N194" s="132">
        <f>_xlfn.XLOOKUP($D194,'Catalog Items'!$L:$L,'Catalog Items'!AL:AL)</f>
        <v>16.187999999999999</v>
      </c>
      <c r="O194" s="132">
        <f>_xlfn.XLOOKUP($D194,'Catalog Items'!$L:$L,'Catalog Items'!AM:AM)</f>
        <v>6.3129999999999997</v>
      </c>
      <c r="P194" s="132">
        <f>_xlfn.XLOOKUP($D194,'Catalog Items'!$L:$L,'Catalog Items'!AN:AN)</f>
        <v>35.57</v>
      </c>
      <c r="Q194" s="132">
        <f>_xlfn.XLOOKUP($D194,'Catalog Items'!$L:$L,'Catalog Items'!AO:AO)</f>
        <v>2.6680000000000001</v>
      </c>
      <c r="R194" s="132" t="str">
        <f>_xlfn.XLOOKUP($D194,'Catalog Items'!$L:$L,'Catalog Items'!AT:AT)</f>
        <v>2</v>
      </c>
      <c r="S194" s="132" t="str">
        <f>_xlfn.XLOOKUP($D194,'Catalog Items'!$L:$L,'Catalog Items'!AU:AU)</f>
        <v>7</v>
      </c>
      <c r="T194" s="118" t="s">
        <v>15272</v>
      </c>
      <c r="U194" s="118" t="s">
        <v>15133</v>
      </c>
      <c r="V194" s="118" t="s">
        <v>15061</v>
      </c>
      <c r="W194" s="124"/>
      <c r="X194" s="118" t="s">
        <v>5815</v>
      </c>
      <c r="Y194" s="118" t="s">
        <v>1759</v>
      </c>
      <c r="Z194" s="118" t="s">
        <v>15287</v>
      </c>
      <c r="AA194" s="118" t="s">
        <v>15288</v>
      </c>
      <c r="AB194" s="118" t="s">
        <v>15289</v>
      </c>
      <c r="AC194" s="118" t="s">
        <v>15186</v>
      </c>
      <c r="AD194" s="118" t="s">
        <v>1757</v>
      </c>
      <c r="AE194" s="118" t="s">
        <v>14983</v>
      </c>
      <c r="AF194" s="118" t="s">
        <v>15290</v>
      </c>
    </row>
    <row r="195" spans="1:32" x14ac:dyDescent="0.25">
      <c r="A195" s="118" t="str">
        <f>_xlfn.XLOOKUP(D195,'Catalog Items'!L:L,'Catalog Items'!F:F)</f>
        <v>81231-2</v>
      </c>
      <c r="B195" s="118" t="s">
        <v>10703</v>
      </c>
      <c r="C195" s="118" t="s">
        <v>9635</v>
      </c>
      <c r="D195" s="118" t="s">
        <v>11044</v>
      </c>
      <c r="E195" s="118" t="s">
        <v>11045</v>
      </c>
      <c r="F195" s="118" t="s">
        <v>7081</v>
      </c>
      <c r="G195" s="118" t="s">
        <v>791</v>
      </c>
      <c r="H195" s="118" t="s">
        <v>3021</v>
      </c>
      <c r="I195" s="118" t="s">
        <v>1773</v>
      </c>
      <c r="J195" s="124"/>
      <c r="K195" s="118" t="str">
        <f>_xlfn.XLOOKUP(D195,'Catalog Items'!L:L,'Catalog Items'!AB:AB)</f>
        <v>00196504141551</v>
      </c>
      <c r="L195" s="118" t="str">
        <f>_xlfn.XLOOKUP(D195,'Catalog Items'!L:L,'Catalog Items'!N:N)</f>
        <v>Patriotic Decor</v>
      </c>
      <c r="M195" s="132">
        <f>_xlfn.XLOOKUP($D195,'Catalog Items'!$L:$L,'Catalog Items'!AK:AK)</f>
        <v>45.125</v>
      </c>
      <c r="N195" s="132">
        <f>_xlfn.XLOOKUP($D195,'Catalog Items'!$L:$L,'Catalog Items'!AL:AL)</f>
        <v>16.187999999999999</v>
      </c>
      <c r="O195" s="132">
        <f>_xlfn.XLOOKUP($D195,'Catalog Items'!$L:$L,'Catalog Items'!AM:AM)</f>
        <v>6.3129999999999997</v>
      </c>
      <c r="P195" s="132">
        <f>_xlfn.XLOOKUP($D195,'Catalog Items'!$L:$L,'Catalog Items'!AN:AN)</f>
        <v>35.57</v>
      </c>
      <c r="Q195" s="132">
        <f>_xlfn.XLOOKUP($D195,'Catalog Items'!$L:$L,'Catalog Items'!AO:AO)</f>
        <v>2.6680000000000001</v>
      </c>
      <c r="R195" s="132" t="str">
        <f>_xlfn.XLOOKUP($D195,'Catalog Items'!$L:$L,'Catalog Items'!AT:AT)</f>
        <v>2</v>
      </c>
      <c r="S195" s="132" t="str">
        <f>_xlfn.XLOOKUP($D195,'Catalog Items'!$L:$L,'Catalog Items'!AU:AU)</f>
        <v>7</v>
      </c>
      <c r="T195" s="118" t="s">
        <v>15272</v>
      </c>
      <c r="U195" s="118" t="s">
        <v>15133</v>
      </c>
      <c r="V195" s="118" t="s">
        <v>15061</v>
      </c>
      <c r="W195" s="124"/>
      <c r="X195" s="118" t="s">
        <v>6608</v>
      </c>
      <c r="Y195" s="118" t="s">
        <v>1759</v>
      </c>
      <c r="Z195" s="118" t="s">
        <v>15273</v>
      </c>
      <c r="AA195" s="118" t="s">
        <v>15273</v>
      </c>
      <c r="AB195" s="118" t="s">
        <v>15274</v>
      </c>
      <c r="AC195" s="118" t="s">
        <v>15275</v>
      </c>
      <c r="AD195" s="118" t="s">
        <v>1758</v>
      </c>
      <c r="AE195" s="118" t="s">
        <v>15205</v>
      </c>
      <c r="AF195" s="118" t="s">
        <v>15276</v>
      </c>
    </row>
    <row r="196" spans="1:32" x14ac:dyDescent="0.25">
      <c r="J196" s="124"/>
      <c r="M196" s="132"/>
      <c r="N196" s="132"/>
      <c r="O196" s="132"/>
      <c r="P196" s="132"/>
      <c r="Q196" s="132"/>
      <c r="R196" s="132"/>
      <c r="S196" s="132"/>
      <c r="W196" s="124"/>
    </row>
    <row r="197" spans="1:32" x14ac:dyDescent="0.25">
      <c r="A197" s="118" t="str">
        <f>_xlfn.XLOOKUP(D197,'Catalog Items'!L:L,'Catalog Items'!F:F)</f>
        <v>24601-CD2</v>
      </c>
      <c r="B197" s="118" t="s">
        <v>9743</v>
      </c>
      <c r="C197" s="118" t="s">
        <v>5377</v>
      </c>
      <c r="D197" s="118" t="s">
        <v>11048</v>
      </c>
      <c r="E197" s="118" t="s">
        <v>11049</v>
      </c>
      <c r="F197" s="118" t="s">
        <v>15223</v>
      </c>
      <c r="G197" s="118" t="s">
        <v>1214</v>
      </c>
      <c r="H197" s="118" t="s">
        <v>3043</v>
      </c>
      <c r="I197" s="118" t="s">
        <v>7066</v>
      </c>
      <c r="J197" s="124"/>
      <c r="K197" s="118" t="str">
        <f>_xlfn.XLOOKUP(D197,'Catalog Items'!L:L,'Catalog Items'!AB:AB)</f>
        <v>00196504141636</v>
      </c>
      <c r="L197" s="118" t="str">
        <f>_xlfn.XLOOKUP(D197,'Catalog Items'!L:L,'Catalog Items'!N:N)</f>
        <v>Glowing Grad</v>
      </c>
      <c r="M197" s="132">
        <f>_xlfn.XLOOKUP($D197,'Catalog Items'!$L:$L,'Catalog Items'!AK:AK)</f>
        <v>24.437999999999999</v>
      </c>
      <c r="N197" s="132">
        <f>_xlfn.XLOOKUP($D197,'Catalog Items'!$L:$L,'Catalog Items'!AL:AL)</f>
        <v>15.938000000000001</v>
      </c>
      <c r="O197" s="132">
        <f>_xlfn.XLOOKUP($D197,'Catalog Items'!$L:$L,'Catalog Items'!AM:AM)</f>
        <v>9.625</v>
      </c>
      <c r="P197" s="132">
        <f>_xlfn.XLOOKUP($D197,'Catalog Items'!$L:$L,'Catalog Items'!AN:AN)</f>
        <v>13.44</v>
      </c>
      <c r="Q197" s="132">
        <f>_xlfn.XLOOKUP($D197,'Catalog Items'!$L:$L,'Catalog Items'!AO:AO)</f>
        <v>2.169</v>
      </c>
      <c r="R197" s="132" t="str">
        <f>_xlfn.XLOOKUP($D197,'Catalog Items'!$L:$L,'Catalog Items'!AT:AT)</f>
        <v>5</v>
      </c>
      <c r="S197" s="132" t="str">
        <f>_xlfn.XLOOKUP($D197,'Catalog Items'!$L:$L,'Catalog Items'!AU:AU)</f>
        <v>5</v>
      </c>
      <c r="T197" s="118" t="s">
        <v>7075</v>
      </c>
      <c r="U197" s="118" t="s">
        <v>14991</v>
      </c>
      <c r="V197" s="118" t="s">
        <v>1762</v>
      </c>
      <c r="W197" s="124"/>
      <c r="X197" s="118" t="s">
        <v>6631</v>
      </c>
      <c r="Y197" s="118" t="s">
        <v>1765</v>
      </c>
      <c r="Z197" s="118" t="s">
        <v>15062</v>
      </c>
      <c r="AA197" s="118" t="s">
        <v>7065</v>
      </c>
      <c r="AB197" s="118" t="s">
        <v>7065</v>
      </c>
      <c r="AC197" s="118" t="s">
        <v>15063</v>
      </c>
      <c r="AD197" s="118" t="s">
        <v>1757</v>
      </c>
      <c r="AE197" s="118" t="s">
        <v>15064</v>
      </c>
      <c r="AF197" s="118" t="s">
        <v>15065</v>
      </c>
    </row>
    <row r="198" spans="1:32" x14ac:dyDescent="0.25">
      <c r="A198" s="118" t="str">
        <f>_xlfn.XLOOKUP(D198,'Catalog Items'!L:L,'Catalog Items'!F:F)</f>
        <v>24601-CD2</v>
      </c>
      <c r="B198" s="118" t="s">
        <v>9731</v>
      </c>
      <c r="C198" s="118" t="s">
        <v>5377</v>
      </c>
      <c r="D198" s="118" t="s">
        <v>11048</v>
      </c>
      <c r="E198" s="118" t="s">
        <v>11049</v>
      </c>
      <c r="F198" s="118" t="s">
        <v>15223</v>
      </c>
      <c r="G198" s="118" t="s">
        <v>1318</v>
      </c>
      <c r="H198" s="118" t="s">
        <v>3046</v>
      </c>
      <c r="I198" s="118" t="s">
        <v>1762</v>
      </c>
      <c r="J198" s="124"/>
      <c r="K198" s="118" t="str">
        <f>_xlfn.XLOOKUP(D198,'Catalog Items'!L:L,'Catalog Items'!AB:AB)</f>
        <v>00196504141636</v>
      </c>
      <c r="L198" s="118" t="str">
        <f>_xlfn.XLOOKUP(D198,'Catalog Items'!L:L,'Catalog Items'!N:N)</f>
        <v>Glowing Grad</v>
      </c>
      <c r="M198" s="132">
        <f>_xlfn.XLOOKUP($D198,'Catalog Items'!$L:$L,'Catalog Items'!AK:AK)</f>
        <v>24.437999999999999</v>
      </c>
      <c r="N198" s="132">
        <f>_xlfn.XLOOKUP($D198,'Catalog Items'!$L:$L,'Catalog Items'!AL:AL)</f>
        <v>15.938000000000001</v>
      </c>
      <c r="O198" s="132">
        <f>_xlfn.XLOOKUP($D198,'Catalog Items'!$L:$L,'Catalog Items'!AM:AM)</f>
        <v>9.625</v>
      </c>
      <c r="P198" s="132">
        <f>_xlfn.XLOOKUP($D198,'Catalog Items'!$L:$L,'Catalog Items'!AN:AN)</f>
        <v>13.44</v>
      </c>
      <c r="Q198" s="132">
        <f>_xlfn.XLOOKUP($D198,'Catalog Items'!$L:$L,'Catalog Items'!AO:AO)</f>
        <v>2.169</v>
      </c>
      <c r="R198" s="132" t="str">
        <f>_xlfn.XLOOKUP($D198,'Catalog Items'!$L:$L,'Catalog Items'!AT:AT)</f>
        <v>5</v>
      </c>
      <c r="S198" s="132" t="str">
        <f>_xlfn.XLOOKUP($D198,'Catalog Items'!$L:$L,'Catalog Items'!AU:AU)</f>
        <v>5</v>
      </c>
      <c r="T198" s="118" t="s">
        <v>7075</v>
      </c>
      <c r="U198" s="118" t="s">
        <v>14991</v>
      </c>
      <c r="V198" s="118" t="s">
        <v>1762</v>
      </c>
      <c r="W198" s="124"/>
      <c r="X198" s="118" t="s">
        <v>6634</v>
      </c>
      <c r="Y198" s="118" t="s">
        <v>1765</v>
      </c>
      <c r="Z198" s="118" t="s">
        <v>15062</v>
      </c>
      <c r="AA198" s="118" t="s">
        <v>14994</v>
      </c>
      <c r="AB198" s="118" t="s">
        <v>14994</v>
      </c>
      <c r="AC198" s="118" t="s">
        <v>15066</v>
      </c>
      <c r="AD198" s="118" t="s">
        <v>1757</v>
      </c>
      <c r="AE198" s="118" t="s">
        <v>15067</v>
      </c>
      <c r="AF198" s="118" t="s">
        <v>15068</v>
      </c>
    </row>
    <row r="199" spans="1:32" x14ac:dyDescent="0.25">
      <c r="A199" s="118" t="str">
        <f>_xlfn.XLOOKUP(D199,'Catalog Items'!L:L,'Catalog Items'!F:F)</f>
        <v>24601-CD2</v>
      </c>
      <c r="B199" s="118" t="s">
        <v>9694</v>
      </c>
      <c r="C199" s="118" t="s">
        <v>5377</v>
      </c>
      <c r="D199" s="118" t="s">
        <v>11048</v>
      </c>
      <c r="E199" s="118" t="s">
        <v>11049</v>
      </c>
      <c r="F199" s="118" t="s">
        <v>15223</v>
      </c>
      <c r="G199" s="118" t="s">
        <v>1319</v>
      </c>
      <c r="H199" s="118" t="s">
        <v>3049</v>
      </c>
      <c r="I199" s="118" t="s">
        <v>9557</v>
      </c>
      <c r="J199" s="124"/>
      <c r="K199" s="118" t="str">
        <f>_xlfn.XLOOKUP(D199,'Catalog Items'!L:L,'Catalog Items'!AB:AB)</f>
        <v>00196504141636</v>
      </c>
      <c r="L199" s="118" t="str">
        <f>_xlfn.XLOOKUP(D199,'Catalog Items'!L:L,'Catalog Items'!N:N)</f>
        <v>Glowing Grad</v>
      </c>
      <c r="M199" s="132">
        <f>_xlfn.XLOOKUP($D199,'Catalog Items'!$L:$L,'Catalog Items'!AK:AK)</f>
        <v>24.437999999999999</v>
      </c>
      <c r="N199" s="132">
        <f>_xlfn.XLOOKUP($D199,'Catalog Items'!$L:$L,'Catalog Items'!AL:AL)</f>
        <v>15.938000000000001</v>
      </c>
      <c r="O199" s="132">
        <f>_xlfn.XLOOKUP($D199,'Catalog Items'!$L:$L,'Catalog Items'!AM:AM)</f>
        <v>9.625</v>
      </c>
      <c r="P199" s="132">
        <f>_xlfn.XLOOKUP($D199,'Catalog Items'!$L:$L,'Catalog Items'!AN:AN)</f>
        <v>13.44</v>
      </c>
      <c r="Q199" s="132">
        <f>_xlfn.XLOOKUP($D199,'Catalog Items'!$L:$L,'Catalog Items'!AO:AO)</f>
        <v>2.169</v>
      </c>
      <c r="R199" s="132" t="str">
        <f>_xlfn.XLOOKUP($D199,'Catalog Items'!$L:$L,'Catalog Items'!AT:AT)</f>
        <v>5</v>
      </c>
      <c r="S199" s="132" t="str">
        <f>_xlfn.XLOOKUP($D199,'Catalog Items'!$L:$L,'Catalog Items'!AU:AU)</f>
        <v>5</v>
      </c>
      <c r="T199" s="118" t="s">
        <v>7075</v>
      </c>
      <c r="U199" s="118" t="s">
        <v>14991</v>
      </c>
      <c r="V199" s="118" t="s">
        <v>1762</v>
      </c>
      <c r="W199" s="124"/>
      <c r="X199" s="118" t="s">
        <v>6637</v>
      </c>
      <c r="Y199" s="118" t="s">
        <v>1760</v>
      </c>
      <c r="Z199" s="118" t="s">
        <v>15062</v>
      </c>
      <c r="AA199" s="118" t="s">
        <v>15069</v>
      </c>
      <c r="AB199" s="118" t="s">
        <v>15069</v>
      </c>
      <c r="AC199" s="118" t="s">
        <v>15070</v>
      </c>
      <c r="AD199" s="118" t="s">
        <v>1757</v>
      </c>
      <c r="AE199" s="118" t="s">
        <v>15071</v>
      </c>
      <c r="AF199" s="118" t="s">
        <v>15072</v>
      </c>
    </row>
    <row r="200" spans="1:32" x14ac:dyDescent="0.25">
      <c r="A200" s="118" t="str">
        <f>_xlfn.XLOOKUP(D200,'Catalog Items'!L:L,'Catalog Items'!F:F)</f>
        <v>24601-CD2</v>
      </c>
      <c r="B200" s="118" t="s">
        <v>9920</v>
      </c>
      <c r="C200" s="118" t="s">
        <v>5377</v>
      </c>
      <c r="D200" s="118" t="s">
        <v>11048</v>
      </c>
      <c r="E200" s="118" t="s">
        <v>11049</v>
      </c>
      <c r="F200" s="118" t="s">
        <v>15223</v>
      </c>
      <c r="G200" s="118" t="s">
        <v>1320</v>
      </c>
      <c r="H200" s="118" t="s">
        <v>3053</v>
      </c>
      <c r="I200" s="118" t="s">
        <v>1757</v>
      </c>
      <c r="J200" s="124"/>
      <c r="K200" s="118" t="str">
        <f>_xlfn.XLOOKUP(D200,'Catalog Items'!L:L,'Catalog Items'!AB:AB)</f>
        <v>00196504141636</v>
      </c>
      <c r="L200" s="118" t="str">
        <f>_xlfn.XLOOKUP(D200,'Catalog Items'!L:L,'Catalog Items'!N:N)</f>
        <v>Glowing Grad</v>
      </c>
      <c r="M200" s="132">
        <f>_xlfn.XLOOKUP($D200,'Catalog Items'!$L:$L,'Catalog Items'!AK:AK)</f>
        <v>24.437999999999999</v>
      </c>
      <c r="N200" s="132">
        <f>_xlfn.XLOOKUP($D200,'Catalog Items'!$L:$L,'Catalog Items'!AL:AL)</f>
        <v>15.938000000000001</v>
      </c>
      <c r="O200" s="132">
        <f>_xlfn.XLOOKUP($D200,'Catalog Items'!$L:$L,'Catalog Items'!AM:AM)</f>
        <v>9.625</v>
      </c>
      <c r="P200" s="132">
        <f>_xlfn.XLOOKUP($D200,'Catalog Items'!$L:$L,'Catalog Items'!AN:AN)</f>
        <v>13.44</v>
      </c>
      <c r="Q200" s="132">
        <f>_xlfn.XLOOKUP($D200,'Catalog Items'!$L:$L,'Catalog Items'!AO:AO)</f>
        <v>2.169</v>
      </c>
      <c r="R200" s="132" t="str">
        <f>_xlfn.XLOOKUP($D200,'Catalog Items'!$L:$L,'Catalog Items'!AT:AT)</f>
        <v>5</v>
      </c>
      <c r="S200" s="132" t="str">
        <f>_xlfn.XLOOKUP($D200,'Catalog Items'!$L:$L,'Catalog Items'!AU:AU)</f>
        <v>5</v>
      </c>
      <c r="T200" s="118" t="s">
        <v>7075</v>
      </c>
      <c r="U200" s="118" t="s">
        <v>14991</v>
      </c>
      <c r="V200" s="118" t="s">
        <v>1762</v>
      </c>
      <c r="W200" s="124"/>
      <c r="X200" s="118" t="s">
        <v>6641</v>
      </c>
      <c r="Y200" s="118" t="s">
        <v>1760</v>
      </c>
      <c r="Z200" s="118" t="s">
        <v>15041</v>
      </c>
      <c r="AA200" s="118" t="s">
        <v>15073</v>
      </c>
      <c r="AB200" s="118" t="s">
        <v>15073</v>
      </c>
      <c r="AC200" s="118" t="s">
        <v>15074</v>
      </c>
      <c r="AD200" s="118" t="s">
        <v>1757</v>
      </c>
      <c r="AE200" s="118" t="s">
        <v>15075</v>
      </c>
      <c r="AF200" s="118" t="s">
        <v>15076</v>
      </c>
    </row>
    <row r="201" spans="1:32" x14ac:dyDescent="0.25">
      <c r="J201" s="124"/>
      <c r="M201" s="132"/>
      <c r="N201" s="132"/>
      <c r="O201" s="132"/>
      <c r="P201" s="132"/>
      <c r="Q201" s="132"/>
      <c r="R201" s="132"/>
      <c r="S201" s="132"/>
      <c r="W201" s="124"/>
    </row>
    <row r="202" spans="1:32" x14ac:dyDescent="0.25">
      <c r="A202" s="118" t="str">
        <f>_xlfn.XLOOKUP(D202,'Catalog Items'!L:L,'Catalog Items'!F:F)</f>
        <v>24601-FD</v>
      </c>
      <c r="B202" s="118" t="s">
        <v>9743</v>
      </c>
      <c r="C202" s="118" t="s">
        <v>5377</v>
      </c>
      <c r="D202" s="118" t="s">
        <v>11051</v>
      </c>
      <c r="E202" s="118" t="s">
        <v>11052</v>
      </c>
      <c r="F202" s="118" t="s">
        <v>9579</v>
      </c>
      <c r="G202" s="118" t="s">
        <v>1214</v>
      </c>
      <c r="H202" s="118" t="s">
        <v>3043</v>
      </c>
      <c r="I202" s="118" t="s">
        <v>9568</v>
      </c>
      <c r="J202" s="124"/>
      <c r="K202" s="118" t="str">
        <f>_xlfn.XLOOKUP(D202,'Catalog Items'!L:L,'Catalog Items'!AB:AB)</f>
        <v>00196504141650</v>
      </c>
      <c r="L202" s="118" t="str">
        <f>_xlfn.XLOOKUP(D202,'Catalog Items'!L:L,'Catalog Items'!N:N)</f>
        <v>Glowing Grad</v>
      </c>
      <c r="M202" s="132">
        <f>_xlfn.XLOOKUP($D202,'Catalog Items'!$L:$L,'Catalog Items'!AK:AK)</f>
        <v>48.314999999999998</v>
      </c>
      <c r="N202" s="132">
        <f>_xlfn.XLOOKUP($D202,'Catalog Items'!$L:$L,'Catalog Items'!AL:AL)</f>
        <v>16.22</v>
      </c>
      <c r="O202" s="132">
        <f>_xlfn.XLOOKUP($D202,'Catalog Items'!$L:$L,'Catalog Items'!AM:AM)</f>
        <v>9.5950000000000006</v>
      </c>
      <c r="P202" s="132">
        <f>_xlfn.XLOOKUP($D202,'Catalog Items'!$L:$L,'Catalog Items'!AN:AN)</f>
        <v>27.15</v>
      </c>
      <c r="Q202" s="132">
        <f>_xlfn.XLOOKUP($D202,'Catalog Items'!$L:$L,'Catalog Items'!AO:AO)</f>
        <v>4.351</v>
      </c>
      <c r="R202" s="132" t="str">
        <f>_xlfn.XLOOKUP($D202,'Catalog Items'!$L:$L,'Catalog Items'!AT:AT)</f>
        <v>4</v>
      </c>
      <c r="S202" s="132" t="str">
        <f>_xlfn.XLOOKUP($D202,'Catalog Items'!$L:$L,'Catalog Items'!AU:AU)</f>
        <v>3</v>
      </c>
      <c r="T202" s="118" t="s">
        <v>9564</v>
      </c>
      <c r="U202" s="118" t="s">
        <v>15060</v>
      </c>
      <c r="V202" s="118" t="s">
        <v>15061</v>
      </c>
      <c r="W202" s="124"/>
      <c r="X202" s="118" t="s">
        <v>6631</v>
      </c>
      <c r="Y202" s="118" t="s">
        <v>1765</v>
      </c>
      <c r="Z202" s="118" t="s">
        <v>15062</v>
      </c>
      <c r="AA202" s="118" t="s">
        <v>7065</v>
      </c>
      <c r="AB202" s="118" t="s">
        <v>7065</v>
      </c>
      <c r="AC202" s="118" t="s">
        <v>15063</v>
      </c>
      <c r="AD202" s="118" t="s">
        <v>1757</v>
      </c>
      <c r="AE202" s="118" t="s">
        <v>15064</v>
      </c>
      <c r="AF202" s="118" t="s">
        <v>15065</v>
      </c>
    </row>
    <row r="203" spans="1:32" x14ac:dyDescent="0.25">
      <c r="A203" s="118" t="str">
        <f>_xlfn.XLOOKUP(D203,'Catalog Items'!L:L,'Catalog Items'!F:F)</f>
        <v>24601-FD</v>
      </c>
      <c r="B203" s="118" t="s">
        <v>9731</v>
      </c>
      <c r="C203" s="118" t="s">
        <v>5377</v>
      </c>
      <c r="D203" s="118" t="s">
        <v>11051</v>
      </c>
      <c r="E203" s="118" t="s">
        <v>11052</v>
      </c>
      <c r="F203" s="118" t="s">
        <v>9579</v>
      </c>
      <c r="G203" s="118" t="s">
        <v>1318</v>
      </c>
      <c r="H203" s="118" t="s">
        <v>3046</v>
      </c>
      <c r="I203" s="118" t="s">
        <v>1792</v>
      </c>
      <c r="J203" s="124"/>
      <c r="K203" s="118" t="str">
        <f>_xlfn.XLOOKUP(D203,'Catalog Items'!L:L,'Catalog Items'!AB:AB)</f>
        <v>00196504141650</v>
      </c>
      <c r="L203" s="118" t="str">
        <f>_xlfn.XLOOKUP(D203,'Catalog Items'!L:L,'Catalog Items'!N:N)</f>
        <v>Glowing Grad</v>
      </c>
      <c r="M203" s="132">
        <f>_xlfn.XLOOKUP($D203,'Catalog Items'!$L:$L,'Catalog Items'!AK:AK)</f>
        <v>48.314999999999998</v>
      </c>
      <c r="N203" s="132">
        <f>_xlfn.XLOOKUP($D203,'Catalog Items'!$L:$L,'Catalog Items'!AL:AL)</f>
        <v>16.22</v>
      </c>
      <c r="O203" s="132">
        <f>_xlfn.XLOOKUP($D203,'Catalog Items'!$L:$L,'Catalog Items'!AM:AM)</f>
        <v>9.5950000000000006</v>
      </c>
      <c r="P203" s="132">
        <f>_xlfn.XLOOKUP($D203,'Catalog Items'!$L:$L,'Catalog Items'!AN:AN)</f>
        <v>27.15</v>
      </c>
      <c r="Q203" s="132">
        <f>_xlfn.XLOOKUP($D203,'Catalog Items'!$L:$L,'Catalog Items'!AO:AO)</f>
        <v>4.351</v>
      </c>
      <c r="R203" s="132" t="str">
        <f>_xlfn.XLOOKUP($D203,'Catalog Items'!$L:$L,'Catalog Items'!AT:AT)</f>
        <v>4</v>
      </c>
      <c r="S203" s="132" t="str">
        <f>_xlfn.XLOOKUP($D203,'Catalog Items'!$L:$L,'Catalog Items'!AU:AU)</f>
        <v>3</v>
      </c>
      <c r="T203" s="118" t="s">
        <v>9564</v>
      </c>
      <c r="U203" s="118" t="s">
        <v>15060</v>
      </c>
      <c r="V203" s="118" t="s">
        <v>15061</v>
      </c>
      <c r="W203" s="124"/>
      <c r="X203" s="118" t="s">
        <v>6634</v>
      </c>
      <c r="Y203" s="118" t="s">
        <v>1765</v>
      </c>
      <c r="Z203" s="118" t="s">
        <v>15062</v>
      </c>
      <c r="AA203" s="118" t="s">
        <v>14994</v>
      </c>
      <c r="AB203" s="118" t="s">
        <v>14994</v>
      </c>
      <c r="AC203" s="118" t="s">
        <v>15066</v>
      </c>
      <c r="AD203" s="118" t="s">
        <v>1757</v>
      </c>
      <c r="AE203" s="118" t="s">
        <v>15067</v>
      </c>
      <c r="AF203" s="118" t="s">
        <v>15068</v>
      </c>
    </row>
    <row r="204" spans="1:32" x14ac:dyDescent="0.25">
      <c r="A204" s="118" t="str">
        <f>_xlfn.XLOOKUP(D204,'Catalog Items'!L:L,'Catalog Items'!F:F)</f>
        <v>24601-FD</v>
      </c>
      <c r="B204" s="118" t="s">
        <v>9694</v>
      </c>
      <c r="C204" s="118" t="s">
        <v>5377</v>
      </c>
      <c r="D204" s="118" t="s">
        <v>11051</v>
      </c>
      <c r="E204" s="118" t="s">
        <v>11052</v>
      </c>
      <c r="F204" s="118" t="s">
        <v>9579</v>
      </c>
      <c r="G204" s="118" t="s">
        <v>1319</v>
      </c>
      <c r="H204" s="118" t="s">
        <v>3049</v>
      </c>
      <c r="I204" s="118" t="s">
        <v>7082</v>
      </c>
      <c r="J204" s="124"/>
      <c r="K204" s="118" t="str">
        <f>_xlfn.XLOOKUP(D204,'Catalog Items'!L:L,'Catalog Items'!AB:AB)</f>
        <v>00196504141650</v>
      </c>
      <c r="L204" s="118" t="str">
        <f>_xlfn.XLOOKUP(D204,'Catalog Items'!L:L,'Catalog Items'!N:N)</f>
        <v>Glowing Grad</v>
      </c>
      <c r="M204" s="132">
        <f>_xlfn.XLOOKUP($D204,'Catalog Items'!$L:$L,'Catalog Items'!AK:AK)</f>
        <v>48.314999999999998</v>
      </c>
      <c r="N204" s="132">
        <f>_xlfn.XLOOKUP($D204,'Catalog Items'!$L:$L,'Catalog Items'!AL:AL)</f>
        <v>16.22</v>
      </c>
      <c r="O204" s="132">
        <f>_xlfn.XLOOKUP($D204,'Catalog Items'!$L:$L,'Catalog Items'!AM:AM)</f>
        <v>9.5950000000000006</v>
      </c>
      <c r="P204" s="132">
        <f>_xlfn.XLOOKUP($D204,'Catalog Items'!$L:$L,'Catalog Items'!AN:AN)</f>
        <v>27.15</v>
      </c>
      <c r="Q204" s="132">
        <f>_xlfn.XLOOKUP($D204,'Catalog Items'!$L:$L,'Catalog Items'!AO:AO)</f>
        <v>4.351</v>
      </c>
      <c r="R204" s="132" t="str">
        <f>_xlfn.XLOOKUP($D204,'Catalog Items'!$L:$L,'Catalog Items'!AT:AT)</f>
        <v>4</v>
      </c>
      <c r="S204" s="132" t="str">
        <f>_xlfn.XLOOKUP($D204,'Catalog Items'!$L:$L,'Catalog Items'!AU:AU)</f>
        <v>3</v>
      </c>
      <c r="T204" s="118" t="s">
        <v>9564</v>
      </c>
      <c r="U204" s="118" t="s">
        <v>15060</v>
      </c>
      <c r="V204" s="118" t="s">
        <v>15061</v>
      </c>
      <c r="W204" s="124"/>
      <c r="X204" s="118" t="s">
        <v>6637</v>
      </c>
      <c r="Y204" s="118" t="s">
        <v>1760</v>
      </c>
      <c r="Z204" s="118" t="s">
        <v>15062</v>
      </c>
      <c r="AA204" s="118" t="s">
        <v>15069</v>
      </c>
      <c r="AB204" s="118" t="s">
        <v>15069</v>
      </c>
      <c r="AC204" s="118" t="s">
        <v>15070</v>
      </c>
      <c r="AD204" s="118" t="s">
        <v>1757</v>
      </c>
      <c r="AE204" s="118" t="s">
        <v>15071</v>
      </c>
      <c r="AF204" s="118" t="s">
        <v>15072</v>
      </c>
    </row>
    <row r="205" spans="1:32" x14ac:dyDescent="0.25">
      <c r="A205" s="118" t="str">
        <f>_xlfn.XLOOKUP(D205,'Catalog Items'!L:L,'Catalog Items'!F:F)</f>
        <v>24601-FD</v>
      </c>
      <c r="B205" s="118" t="s">
        <v>9920</v>
      </c>
      <c r="C205" s="118" t="s">
        <v>5377</v>
      </c>
      <c r="D205" s="118" t="s">
        <v>11051</v>
      </c>
      <c r="E205" s="118" t="s">
        <v>11052</v>
      </c>
      <c r="F205" s="118" t="s">
        <v>9579</v>
      </c>
      <c r="G205" s="118" t="s">
        <v>1320</v>
      </c>
      <c r="H205" s="118" t="s">
        <v>3053</v>
      </c>
      <c r="I205" s="118" t="s">
        <v>9567</v>
      </c>
      <c r="J205" s="124"/>
      <c r="K205" s="118" t="str">
        <f>_xlfn.XLOOKUP(D205,'Catalog Items'!L:L,'Catalog Items'!AB:AB)</f>
        <v>00196504141650</v>
      </c>
      <c r="L205" s="118" t="str">
        <f>_xlfn.XLOOKUP(D205,'Catalog Items'!L:L,'Catalog Items'!N:N)</f>
        <v>Glowing Grad</v>
      </c>
      <c r="M205" s="132">
        <f>_xlfn.XLOOKUP($D205,'Catalog Items'!$L:$L,'Catalog Items'!AK:AK)</f>
        <v>48.314999999999998</v>
      </c>
      <c r="N205" s="132">
        <f>_xlfn.XLOOKUP($D205,'Catalog Items'!$L:$L,'Catalog Items'!AL:AL)</f>
        <v>16.22</v>
      </c>
      <c r="O205" s="132">
        <f>_xlfn.XLOOKUP($D205,'Catalog Items'!$L:$L,'Catalog Items'!AM:AM)</f>
        <v>9.5950000000000006</v>
      </c>
      <c r="P205" s="132">
        <f>_xlfn.XLOOKUP($D205,'Catalog Items'!$L:$L,'Catalog Items'!AN:AN)</f>
        <v>27.15</v>
      </c>
      <c r="Q205" s="132">
        <f>_xlfn.XLOOKUP($D205,'Catalog Items'!$L:$L,'Catalog Items'!AO:AO)</f>
        <v>4.351</v>
      </c>
      <c r="R205" s="132" t="str">
        <f>_xlfn.XLOOKUP($D205,'Catalog Items'!$L:$L,'Catalog Items'!AT:AT)</f>
        <v>4</v>
      </c>
      <c r="S205" s="132" t="str">
        <f>_xlfn.XLOOKUP($D205,'Catalog Items'!$L:$L,'Catalog Items'!AU:AU)</f>
        <v>3</v>
      </c>
      <c r="T205" s="118" t="s">
        <v>9564</v>
      </c>
      <c r="U205" s="118" t="s">
        <v>15060</v>
      </c>
      <c r="V205" s="118" t="s">
        <v>15061</v>
      </c>
      <c r="W205" s="124"/>
      <c r="X205" s="118" t="s">
        <v>6641</v>
      </c>
      <c r="Y205" s="118" t="s">
        <v>1760</v>
      </c>
      <c r="Z205" s="118" t="s">
        <v>15041</v>
      </c>
      <c r="AA205" s="118" t="s">
        <v>15073</v>
      </c>
      <c r="AB205" s="118" t="s">
        <v>15073</v>
      </c>
      <c r="AC205" s="118" t="s">
        <v>15074</v>
      </c>
      <c r="AD205" s="118" t="s">
        <v>1757</v>
      </c>
      <c r="AE205" s="118" t="s">
        <v>15075</v>
      </c>
      <c r="AF205" s="118" t="s">
        <v>15076</v>
      </c>
    </row>
    <row r="206" spans="1:32" x14ac:dyDescent="0.25">
      <c r="J206" s="124"/>
      <c r="M206" s="132"/>
      <c r="N206" s="132"/>
      <c r="O206" s="132"/>
      <c r="P206" s="132"/>
      <c r="Q206" s="132"/>
      <c r="R206" s="132"/>
      <c r="S206" s="132"/>
      <c r="W206" s="124"/>
    </row>
    <row r="207" spans="1:32" x14ac:dyDescent="0.25">
      <c r="J207" s="124"/>
      <c r="M207" s="132"/>
      <c r="N207" s="132"/>
      <c r="O207" s="132"/>
      <c r="P207" s="132"/>
      <c r="Q207" s="132"/>
      <c r="R207" s="132"/>
      <c r="S207" s="132"/>
      <c r="W207" s="124"/>
    </row>
    <row r="208" spans="1:32" x14ac:dyDescent="0.25">
      <c r="A208" s="118" t="str">
        <f>_xlfn.XLOOKUP(D208,'Catalog Items'!L:L,'Catalog Items'!F:F)</f>
        <v>25SE51</v>
      </c>
      <c r="B208" s="118" t="s">
        <v>11064</v>
      </c>
      <c r="C208" s="118" t="s">
        <v>1798</v>
      </c>
      <c r="D208" s="118" t="s">
        <v>11065</v>
      </c>
      <c r="E208" s="118" t="s">
        <v>11066</v>
      </c>
      <c r="F208" s="118" t="s">
        <v>1772</v>
      </c>
      <c r="G208" s="118" t="s">
        <v>11067</v>
      </c>
      <c r="H208" s="118" t="s">
        <v>11068</v>
      </c>
      <c r="I208" s="118" t="s">
        <v>1772</v>
      </c>
      <c r="J208" s="124"/>
      <c r="K208" s="118" t="str">
        <f>_xlfn.XLOOKUP(D208,'Catalog Items'!L:L,'Catalog Items'!AB:AB)</f>
        <v>10092352990846</v>
      </c>
      <c r="L208" s="118" t="str">
        <f>_xlfn.XLOOKUP(D208,'Catalog Items'!L:L,'Catalog Items'!N:N)</f>
        <v>Clear</v>
      </c>
      <c r="M208" s="132">
        <f>_xlfn.XLOOKUP($D208,'Catalog Items'!$L:$L,'Catalog Items'!AK:AK)</f>
        <v>18.687999999999999</v>
      </c>
      <c r="N208" s="132">
        <f>_xlfn.XLOOKUP($D208,'Catalog Items'!$L:$L,'Catalog Items'!AL:AL)</f>
        <v>10.5</v>
      </c>
      <c r="O208" s="132">
        <f>_xlfn.XLOOKUP($D208,'Catalog Items'!$L:$L,'Catalog Items'!AM:AM)</f>
        <v>46.688000000000002</v>
      </c>
      <c r="P208" s="132">
        <f>_xlfn.XLOOKUP($D208,'Catalog Items'!$L:$L,'Catalog Items'!AN:AN)</f>
        <v>57</v>
      </c>
      <c r="Q208" s="132">
        <f>_xlfn.XLOOKUP($D208,'Catalog Items'!$L:$L,'Catalog Items'!AO:AO)</f>
        <v>5.3019999999999996</v>
      </c>
      <c r="R208" s="132" t="str">
        <f>_xlfn.XLOOKUP($D208,'Catalog Items'!$L:$L,'Catalog Items'!AT:AT)</f>
        <v>2</v>
      </c>
      <c r="S208" s="132" t="str">
        <f>_xlfn.XLOOKUP($D208,'Catalog Items'!$L:$L,'Catalog Items'!AU:AU)</f>
        <v>4</v>
      </c>
      <c r="T208" s="118" t="s">
        <v>15017</v>
      </c>
      <c r="U208" s="118" t="s">
        <v>1795</v>
      </c>
      <c r="V208" s="118" t="s">
        <v>15015</v>
      </c>
      <c r="W208" s="124"/>
      <c r="X208" s="118" t="s">
        <v>11070</v>
      </c>
      <c r="Y208" s="118" t="s">
        <v>9559</v>
      </c>
      <c r="Z208" s="118" t="s">
        <v>15266</v>
      </c>
      <c r="AA208" s="118" t="s">
        <v>15156</v>
      </c>
      <c r="AB208" s="118" t="s">
        <v>15300</v>
      </c>
      <c r="AC208" s="118" t="s">
        <v>15301</v>
      </c>
      <c r="AD208" s="118" t="s">
        <v>1758</v>
      </c>
      <c r="AE208" s="118" t="s">
        <v>15302</v>
      </c>
      <c r="AF208" s="118" t="s">
        <v>15303</v>
      </c>
    </row>
    <row r="209" spans="1:32" x14ac:dyDescent="0.25">
      <c r="A209" s="118" t="str">
        <f>_xlfn.XLOOKUP(D209,'Catalog Items'!L:L,'Catalog Items'!F:F)</f>
        <v>81231-2</v>
      </c>
      <c r="B209" s="118" t="s">
        <v>10177</v>
      </c>
      <c r="C209" s="118" t="s">
        <v>9635</v>
      </c>
      <c r="D209" s="118" t="s">
        <v>1721</v>
      </c>
      <c r="E209" s="118" t="s">
        <v>3247</v>
      </c>
      <c r="F209" s="118" t="s">
        <v>7081</v>
      </c>
      <c r="G209" s="118" t="s">
        <v>1685</v>
      </c>
      <c r="H209" s="118" t="s">
        <v>3211</v>
      </c>
      <c r="I209" s="118" t="s">
        <v>7080</v>
      </c>
      <c r="J209" s="124"/>
      <c r="K209" s="118" t="str">
        <f>_xlfn.XLOOKUP(D209,'Catalog Items'!L:L,'Catalog Items'!AB:AB)</f>
        <v>00196504161795</v>
      </c>
      <c r="L209" s="118" t="str">
        <f>_xlfn.XLOOKUP(D209,'Catalog Items'!L:L,'Catalog Items'!N:N)</f>
        <v>Thanksgiving Decor</v>
      </c>
      <c r="M209" s="132">
        <f>_xlfn.XLOOKUP($D209,'Catalog Items'!$L:$L,'Catalog Items'!AK:AK)</f>
        <v>45.125</v>
      </c>
      <c r="N209" s="132">
        <f>_xlfn.XLOOKUP($D209,'Catalog Items'!$L:$L,'Catalog Items'!AL:AL)</f>
        <v>16.187999999999999</v>
      </c>
      <c r="O209" s="132">
        <f>_xlfn.XLOOKUP($D209,'Catalog Items'!$L:$L,'Catalog Items'!AM:AM)</f>
        <v>6.3129999999999997</v>
      </c>
      <c r="P209" s="132">
        <f>_xlfn.XLOOKUP($D209,'Catalog Items'!$L:$L,'Catalog Items'!AN:AN)</f>
        <v>36.58</v>
      </c>
      <c r="Q209" s="132">
        <f>_xlfn.XLOOKUP($D209,'Catalog Items'!$L:$L,'Catalog Items'!AO:AO)</f>
        <v>2.6680000000000001</v>
      </c>
      <c r="R209" s="132" t="str">
        <f>_xlfn.XLOOKUP($D209,'Catalog Items'!$L:$L,'Catalog Items'!AT:AT)</f>
        <v>2</v>
      </c>
      <c r="S209" s="132" t="str">
        <f>_xlfn.XLOOKUP($D209,'Catalog Items'!$L:$L,'Catalog Items'!AU:AU)</f>
        <v>7</v>
      </c>
      <c r="T209" s="118" t="s">
        <v>15272</v>
      </c>
      <c r="U209" s="118" t="s">
        <v>15133</v>
      </c>
      <c r="V209" s="118" t="s">
        <v>15061</v>
      </c>
      <c r="W209" s="124"/>
      <c r="X209" s="118" t="s">
        <v>6811</v>
      </c>
      <c r="Y209" s="118" t="s">
        <v>1759</v>
      </c>
      <c r="Z209" s="118" t="s">
        <v>1759</v>
      </c>
      <c r="AA209" s="118" t="s">
        <v>7066</v>
      </c>
      <c r="AB209" s="118" t="s">
        <v>1767</v>
      </c>
      <c r="AC209" s="118" t="s">
        <v>15235</v>
      </c>
      <c r="AD209" s="118" t="s">
        <v>1757</v>
      </c>
      <c r="AE209" s="118" t="s">
        <v>15241</v>
      </c>
      <c r="AF209" s="118" t="s">
        <v>15242</v>
      </c>
    </row>
    <row r="210" spans="1:32" x14ac:dyDescent="0.25">
      <c r="A210" s="118" t="str">
        <f>_xlfn.XLOOKUP(D210,'Catalog Items'!L:L,'Catalog Items'!F:F)</f>
        <v>81231-2</v>
      </c>
      <c r="B210" s="118" t="s">
        <v>10703</v>
      </c>
      <c r="C210" s="118" t="s">
        <v>9635</v>
      </c>
      <c r="D210" s="118" t="s">
        <v>1721</v>
      </c>
      <c r="E210" s="118" t="s">
        <v>3247</v>
      </c>
      <c r="F210" s="118" t="s">
        <v>7081</v>
      </c>
      <c r="G210" s="118" t="s">
        <v>1683</v>
      </c>
      <c r="H210" s="118" t="s">
        <v>3209</v>
      </c>
      <c r="I210" s="118" t="s">
        <v>7080</v>
      </c>
      <c r="J210" s="124"/>
      <c r="K210" s="118" t="str">
        <f>_xlfn.XLOOKUP(D210,'Catalog Items'!L:L,'Catalog Items'!AB:AB)</f>
        <v>00196504161795</v>
      </c>
      <c r="L210" s="118" t="str">
        <f>_xlfn.XLOOKUP(D210,'Catalog Items'!L:L,'Catalog Items'!N:N)</f>
        <v>Thanksgiving Decor</v>
      </c>
      <c r="M210" s="132">
        <f>_xlfn.XLOOKUP($D210,'Catalog Items'!$L:$L,'Catalog Items'!AK:AK)</f>
        <v>45.125</v>
      </c>
      <c r="N210" s="132">
        <f>_xlfn.XLOOKUP($D210,'Catalog Items'!$L:$L,'Catalog Items'!AL:AL)</f>
        <v>16.187999999999999</v>
      </c>
      <c r="O210" s="132">
        <f>_xlfn.XLOOKUP($D210,'Catalog Items'!$L:$L,'Catalog Items'!AM:AM)</f>
        <v>6.3129999999999997</v>
      </c>
      <c r="P210" s="132">
        <f>_xlfn.XLOOKUP($D210,'Catalog Items'!$L:$L,'Catalog Items'!AN:AN)</f>
        <v>36.58</v>
      </c>
      <c r="Q210" s="132">
        <f>_xlfn.XLOOKUP($D210,'Catalog Items'!$L:$L,'Catalog Items'!AO:AO)</f>
        <v>2.6680000000000001</v>
      </c>
      <c r="R210" s="132" t="str">
        <f>_xlfn.XLOOKUP($D210,'Catalog Items'!$L:$L,'Catalog Items'!AT:AT)</f>
        <v>2</v>
      </c>
      <c r="S210" s="132" t="str">
        <f>_xlfn.XLOOKUP($D210,'Catalog Items'!$L:$L,'Catalog Items'!AU:AU)</f>
        <v>7</v>
      </c>
      <c r="T210" s="118" t="s">
        <v>15272</v>
      </c>
      <c r="U210" s="118" t="s">
        <v>15133</v>
      </c>
      <c r="V210" s="118" t="s">
        <v>15061</v>
      </c>
      <c r="W210" s="124"/>
      <c r="X210" s="118" t="s">
        <v>6809</v>
      </c>
      <c r="Y210" s="118" t="s">
        <v>1759</v>
      </c>
      <c r="Z210" s="118" t="s">
        <v>15274</v>
      </c>
      <c r="AA210" s="118" t="s">
        <v>15273</v>
      </c>
      <c r="AB210" s="118" t="s">
        <v>15273</v>
      </c>
      <c r="AC210" s="118" t="s">
        <v>15275</v>
      </c>
      <c r="AD210" s="118" t="s">
        <v>1758</v>
      </c>
      <c r="AE210" s="118" t="s">
        <v>15205</v>
      </c>
      <c r="AF210" s="118" t="s">
        <v>15276</v>
      </c>
    </row>
    <row r="211" spans="1:32" x14ac:dyDescent="0.25">
      <c r="J211" s="124"/>
      <c r="M211" s="132"/>
      <c r="N211" s="132"/>
      <c r="O211" s="132"/>
      <c r="P211" s="132"/>
      <c r="Q211" s="132"/>
      <c r="R211" s="132"/>
      <c r="S211" s="132"/>
      <c r="W211" s="124"/>
    </row>
    <row r="212" spans="1:32" x14ac:dyDescent="0.25">
      <c r="A212" s="118" t="str">
        <f>_xlfn.XLOOKUP(D212,'Catalog Items'!L:L,'Catalog Items'!F:F)</f>
        <v>24601-CD2</v>
      </c>
      <c r="B212" s="118" t="s">
        <v>9743</v>
      </c>
      <c r="C212" s="118" t="s">
        <v>5377</v>
      </c>
      <c r="D212" s="118" t="s">
        <v>1724</v>
      </c>
      <c r="E212" s="118" t="s">
        <v>3251</v>
      </c>
      <c r="F212" s="118" t="s">
        <v>15223</v>
      </c>
      <c r="G212" s="118" t="s">
        <v>1726</v>
      </c>
      <c r="H212" s="118" t="s">
        <v>3253</v>
      </c>
      <c r="I212" s="118" t="s">
        <v>7066</v>
      </c>
      <c r="J212" s="124"/>
      <c r="K212" s="118" t="str">
        <f>_xlfn.XLOOKUP(D212,'Catalog Items'!L:L,'Catalog Items'!AB:AB)</f>
        <v>00196504162624</v>
      </c>
      <c r="L212" s="118" t="str">
        <f>_xlfn.XLOOKUP(D212,'Catalog Items'!L:L,'Catalog Items'!N:N)</f>
        <v>Skelebration</v>
      </c>
      <c r="M212" s="132">
        <f>_xlfn.XLOOKUP($D212,'Catalog Items'!$L:$L,'Catalog Items'!AK:AK)</f>
        <v>24.437999999999999</v>
      </c>
      <c r="N212" s="132">
        <f>_xlfn.XLOOKUP($D212,'Catalog Items'!$L:$L,'Catalog Items'!AL:AL)</f>
        <v>15.938000000000001</v>
      </c>
      <c r="O212" s="132">
        <f>_xlfn.XLOOKUP($D212,'Catalog Items'!$L:$L,'Catalog Items'!AM:AM)</f>
        <v>9.625</v>
      </c>
      <c r="P212" s="132">
        <f>_xlfn.XLOOKUP($D212,'Catalog Items'!$L:$L,'Catalog Items'!AN:AN)</f>
        <v>13.44</v>
      </c>
      <c r="Q212" s="132">
        <f>_xlfn.XLOOKUP($D212,'Catalog Items'!$L:$L,'Catalog Items'!AO:AO)</f>
        <v>2.169</v>
      </c>
      <c r="R212" s="132" t="str">
        <f>_xlfn.XLOOKUP($D212,'Catalog Items'!$L:$L,'Catalog Items'!AT:AT)</f>
        <v>5</v>
      </c>
      <c r="S212" s="132" t="str">
        <f>_xlfn.XLOOKUP($D212,'Catalog Items'!$L:$L,'Catalog Items'!AU:AU)</f>
        <v>5</v>
      </c>
      <c r="T212" s="118" t="s">
        <v>7075</v>
      </c>
      <c r="U212" s="118" t="s">
        <v>14991</v>
      </c>
      <c r="V212" s="118" t="s">
        <v>1762</v>
      </c>
      <c r="W212" s="124"/>
      <c r="X212" s="118" t="s">
        <v>6852</v>
      </c>
      <c r="Y212" s="118" t="s">
        <v>1765</v>
      </c>
      <c r="Z212" s="118" t="s">
        <v>15062</v>
      </c>
      <c r="AA212" s="118" t="s">
        <v>7065</v>
      </c>
      <c r="AB212" s="118" t="s">
        <v>7065</v>
      </c>
      <c r="AC212" s="118" t="s">
        <v>15063</v>
      </c>
      <c r="AD212" s="118" t="s">
        <v>1757</v>
      </c>
      <c r="AE212" s="118" t="s">
        <v>15064</v>
      </c>
      <c r="AF212" s="118" t="s">
        <v>15065</v>
      </c>
    </row>
    <row r="213" spans="1:32" x14ac:dyDescent="0.25">
      <c r="A213" s="118" t="str">
        <f>_xlfn.XLOOKUP(D213,'Catalog Items'!L:L,'Catalog Items'!F:F)</f>
        <v>24601-CD2</v>
      </c>
      <c r="B213" s="118" t="s">
        <v>9731</v>
      </c>
      <c r="C213" s="118" t="s">
        <v>5377</v>
      </c>
      <c r="D213" s="118" t="s">
        <v>1724</v>
      </c>
      <c r="E213" s="118" t="s">
        <v>3251</v>
      </c>
      <c r="F213" s="118" t="s">
        <v>15223</v>
      </c>
      <c r="G213" s="118" t="s">
        <v>1727</v>
      </c>
      <c r="H213" s="118" t="s">
        <v>3254</v>
      </c>
      <c r="I213" s="118" t="s">
        <v>1762</v>
      </c>
      <c r="J213" s="124"/>
      <c r="K213" s="118" t="str">
        <f>_xlfn.XLOOKUP(D213,'Catalog Items'!L:L,'Catalog Items'!AB:AB)</f>
        <v>00196504162624</v>
      </c>
      <c r="L213" s="118" t="str">
        <f>_xlfn.XLOOKUP(D213,'Catalog Items'!L:L,'Catalog Items'!N:N)</f>
        <v>Skelebration</v>
      </c>
      <c r="M213" s="132">
        <f>_xlfn.XLOOKUP($D213,'Catalog Items'!$L:$L,'Catalog Items'!AK:AK)</f>
        <v>24.437999999999999</v>
      </c>
      <c r="N213" s="132">
        <f>_xlfn.XLOOKUP($D213,'Catalog Items'!$L:$L,'Catalog Items'!AL:AL)</f>
        <v>15.938000000000001</v>
      </c>
      <c r="O213" s="132">
        <f>_xlfn.XLOOKUP($D213,'Catalog Items'!$L:$L,'Catalog Items'!AM:AM)</f>
        <v>9.625</v>
      </c>
      <c r="P213" s="132">
        <f>_xlfn.XLOOKUP($D213,'Catalog Items'!$L:$L,'Catalog Items'!AN:AN)</f>
        <v>13.44</v>
      </c>
      <c r="Q213" s="132">
        <f>_xlfn.XLOOKUP($D213,'Catalog Items'!$L:$L,'Catalog Items'!AO:AO)</f>
        <v>2.169</v>
      </c>
      <c r="R213" s="132" t="str">
        <f>_xlfn.XLOOKUP($D213,'Catalog Items'!$L:$L,'Catalog Items'!AT:AT)</f>
        <v>5</v>
      </c>
      <c r="S213" s="132" t="str">
        <f>_xlfn.XLOOKUP($D213,'Catalog Items'!$L:$L,'Catalog Items'!AU:AU)</f>
        <v>5</v>
      </c>
      <c r="T213" s="118" t="s">
        <v>7075</v>
      </c>
      <c r="U213" s="118" t="s">
        <v>14991</v>
      </c>
      <c r="V213" s="118" t="s">
        <v>1762</v>
      </c>
      <c r="W213" s="124"/>
      <c r="X213" s="118" t="s">
        <v>6853</v>
      </c>
      <c r="Y213" s="118" t="s">
        <v>1765</v>
      </c>
      <c r="Z213" s="118" t="s">
        <v>15062</v>
      </c>
      <c r="AA213" s="118" t="s">
        <v>14994</v>
      </c>
      <c r="AB213" s="118" t="s">
        <v>14994</v>
      </c>
      <c r="AC213" s="118" t="s">
        <v>15066</v>
      </c>
      <c r="AD213" s="118" t="s">
        <v>1757</v>
      </c>
      <c r="AE213" s="118" t="s">
        <v>15067</v>
      </c>
      <c r="AF213" s="118" t="s">
        <v>15068</v>
      </c>
    </row>
    <row r="214" spans="1:32" x14ac:dyDescent="0.25">
      <c r="A214" s="118" t="str">
        <f>_xlfn.XLOOKUP(D214,'Catalog Items'!L:L,'Catalog Items'!F:F)</f>
        <v>24601-CD2</v>
      </c>
      <c r="B214" s="118" t="s">
        <v>9694</v>
      </c>
      <c r="C214" s="118" t="s">
        <v>5377</v>
      </c>
      <c r="D214" s="118" t="s">
        <v>1724</v>
      </c>
      <c r="E214" s="118" t="s">
        <v>3251</v>
      </c>
      <c r="F214" s="118" t="s">
        <v>15223</v>
      </c>
      <c r="G214" s="118" t="s">
        <v>1728</v>
      </c>
      <c r="H214" s="118" t="s">
        <v>3255</v>
      </c>
      <c r="I214" s="118" t="s">
        <v>9557</v>
      </c>
      <c r="J214" s="124"/>
      <c r="K214" s="118" t="str">
        <f>_xlfn.XLOOKUP(D214,'Catalog Items'!L:L,'Catalog Items'!AB:AB)</f>
        <v>00196504162624</v>
      </c>
      <c r="L214" s="118" t="str">
        <f>_xlfn.XLOOKUP(D214,'Catalog Items'!L:L,'Catalog Items'!N:N)</f>
        <v>Skelebration</v>
      </c>
      <c r="M214" s="132">
        <f>_xlfn.XLOOKUP($D214,'Catalog Items'!$L:$L,'Catalog Items'!AK:AK)</f>
        <v>24.437999999999999</v>
      </c>
      <c r="N214" s="132">
        <f>_xlfn.XLOOKUP($D214,'Catalog Items'!$L:$L,'Catalog Items'!AL:AL)</f>
        <v>15.938000000000001</v>
      </c>
      <c r="O214" s="132">
        <f>_xlfn.XLOOKUP($D214,'Catalog Items'!$L:$L,'Catalog Items'!AM:AM)</f>
        <v>9.625</v>
      </c>
      <c r="P214" s="132">
        <f>_xlfn.XLOOKUP($D214,'Catalog Items'!$L:$L,'Catalog Items'!AN:AN)</f>
        <v>13.44</v>
      </c>
      <c r="Q214" s="132">
        <f>_xlfn.XLOOKUP($D214,'Catalog Items'!$L:$L,'Catalog Items'!AO:AO)</f>
        <v>2.169</v>
      </c>
      <c r="R214" s="132" t="str">
        <f>_xlfn.XLOOKUP($D214,'Catalog Items'!$L:$L,'Catalog Items'!AT:AT)</f>
        <v>5</v>
      </c>
      <c r="S214" s="132" t="str">
        <f>_xlfn.XLOOKUP($D214,'Catalog Items'!$L:$L,'Catalog Items'!AU:AU)</f>
        <v>5</v>
      </c>
      <c r="T214" s="118" t="s">
        <v>7075</v>
      </c>
      <c r="U214" s="118" t="s">
        <v>14991</v>
      </c>
      <c r="V214" s="118" t="s">
        <v>1762</v>
      </c>
      <c r="W214" s="124"/>
      <c r="X214" s="118" t="s">
        <v>6854</v>
      </c>
      <c r="Y214" s="118" t="s">
        <v>1760</v>
      </c>
      <c r="Z214" s="118" t="s">
        <v>15062</v>
      </c>
      <c r="AA214" s="118" t="s">
        <v>15069</v>
      </c>
      <c r="AB214" s="118" t="s">
        <v>15069</v>
      </c>
      <c r="AC214" s="118" t="s">
        <v>15070</v>
      </c>
      <c r="AD214" s="118" t="s">
        <v>1757</v>
      </c>
      <c r="AE214" s="118" t="s">
        <v>15071</v>
      </c>
      <c r="AF214" s="118" t="s">
        <v>15072</v>
      </c>
    </row>
    <row r="215" spans="1:32" x14ac:dyDescent="0.25">
      <c r="A215" s="118" t="str">
        <f>_xlfn.XLOOKUP(D215,'Catalog Items'!L:L,'Catalog Items'!F:F)</f>
        <v>24601-CD2</v>
      </c>
      <c r="B215" s="118" t="s">
        <v>9920</v>
      </c>
      <c r="C215" s="118" t="s">
        <v>5377</v>
      </c>
      <c r="D215" s="118" t="s">
        <v>1724</v>
      </c>
      <c r="E215" s="118" t="s">
        <v>3251</v>
      </c>
      <c r="F215" s="118" t="s">
        <v>15223</v>
      </c>
      <c r="G215" s="118" t="s">
        <v>1729</v>
      </c>
      <c r="H215" s="118" t="s">
        <v>3256</v>
      </c>
      <c r="I215" s="118" t="s">
        <v>1757</v>
      </c>
      <c r="J215" s="124"/>
      <c r="K215" s="118" t="str">
        <f>_xlfn.XLOOKUP(D215,'Catalog Items'!L:L,'Catalog Items'!AB:AB)</f>
        <v>00196504162624</v>
      </c>
      <c r="L215" s="118" t="str">
        <f>_xlfn.XLOOKUP(D215,'Catalog Items'!L:L,'Catalog Items'!N:N)</f>
        <v>Skelebration</v>
      </c>
      <c r="M215" s="132">
        <f>_xlfn.XLOOKUP($D215,'Catalog Items'!$L:$L,'Catalog Items'!AK:AK)</f>
        <v>24.437999999999999</v>
      </c>
      <c r="N215" s="132">
        <f>_xlfn.XLOOKUP($D215,'Catalog Items'!$L:$L,'Catalog Items'!AL:AL)</f>
        <v>15.938000000000001</v>
      </c>
      <c r="O215" s="132">
        <f>_xlfn.XLOOKUP($D215,'Catalog Items'!$L:$L,'Catalog Items'!AM:AM)</f>
        <v>9.625</v>
      </c>
      <c r="P215" s="132">
        <f>_xlfn.XLOOKUP($D215,'Catalog Items'!$L:$L,'Catalog Items'!AN:AN)</f>
        <v>13.44</v>
      </c>
      <c r="Q215" s="132">
        <f>_xlfn.XLOOKUP($D215,'Catalog Items'!$L:$L,'Catalog Items'!AO:AO)</f>
        <v>2.169</v>
      </c>
      <c r="R215" s="132" t="str">
        <f>_xlfn.XLOOKUP($D215,'Catalog Items'!$L:$L,'Catalog Items'!AT:AT)</f>
        <v>5</v>
      </c>
      <c r="S215" s="132" t="str">
        <f>_xlfn.XLOOKUP($D215,'Catalog Items'!$L:$L,'Catalog Items'!AU:AU)</f>
        <v>5</v>
      </c>
      <c r="T215" s="118" t="s">
        <v>7075</v>
      </c>
      <c r="U215" s="118" t="s">
        <v>14991</v>
      </c>
      <c r="V215" s="118" t="s">
        <v>1762</v>
      </c>
      <c r="W215" s="124"/>
      <c r="X215" s="118" t="s">
        <v>6855</v>
      </c>
      <c r="Y215" s="118" t="s">
        <v>1760</v>
      </c>
      <c r="Z215" s="118" t="s">
        <v>15041</v>
      </c>
      <c r="AA215" s="118" t="s">
        <v>15073</v>
      </c>
      <c r="AB215" s="118" t="s">
        <v>15073</v>
      </c>
      <c r="AC215" s="118" t="s">
        <v>15074</v>
      </c>
      <c r="AD215" s="118" t="s">
        <v>1757</v>
      </c>
      <c r="AE215" s="118" t="s">
        <v>15075</v>
      </c>
      <c r="AF215" s="118" t="s">
        <v>15076</v>
      </c>
    </row>
    <row r="216" spans="1:32" x14ac:dyDescent="0.25">
      <c r="J216" s="124"/>
      <c r="M216" s="132"/>
      <c r="N216" s="132"/>
      <c r="O216" s="132"/>
      <c r="P216" s="132"/>
      <c r="Q216" s="132"/>
      <c r="R216" s="132"/>
      <c r="S216" s="132"/>
      <c r="W216" s="124"/>
    </row>
    <row r="217" spans="1:32" x14ac:dyDescent="0.25">
      <c r="A217" s="118" t="str">
        <f>_xlfn.XLOOKUP(D217,'Catalog Items'!L:L,'Catalog Items'!F:F)</f>
        <v>24601-FD</v>
      </c>
      <c r="B217" s="118" t="s">
        <v>9743</v>
      </c>
      <c r="C217" s="118" t="s">
        <v>5377</v>
      </c>
      <c r="D217" s="118" t="s">
        <v>1725</v>
      </c>
      <c r="E217" s="118" t="s">
        <v>3252</v>
      </c>
      <c r="F217" s="118" t="s">
        <v>9579</v>
      </c>
      <c r="G217" s="118" t="s">
        <v>1726</v>
      </c>
      <c r="H217" s="118" t="s">
        <v>3253</v>
      </c>
      <c r="I217" s="118" t="s">
        <v>9568</v>
      </c>
      <c r="J217" s="124"/>
      <c r="K217" s="118" t="str">
        <f>_xlfn.XLOOKUP(D217,'Catalog Items'!L:L,'Catalog Items'!AB:AB)</f>
        <v>00196504162631</v>
      </c>
      <c r="L217" s="118" t="str">
        <f>_xlfn.XLOOKUP(D217,'Catalog Items'!L:L,'Catalog Items'!N:N)</f>
        <v>Skelebration</v>
      </c>
      <c r="M217" s="132">
        <f>_xlfn.XLOOKUP($D217,'Catalog Items'!$L:$L,'Catalog Items'!AK:AK)</f>
        <v>48.314999999999998</v>
      </c>
      <c r="N217" s="132">
        <f>_xlfn.XLOOKUP($D217,'Catalog Items'!$L:$L,'Catalog Items'!AL:AL)</f>
        <v>16.22</v>
      </c>
      <c r="O217" s="132">
        <f>_xlfn.XLOOKUP($D217,'Catalog Items'!$L:$L,'Catalog Items'!AM:AM)</f>
        <v>9.5950000000000006</v>
      </c>
      <c r="P217" s="132">
        <f>_xlfn.XLOOKUP($D217,'Catalog Items'!$L:$L,'Catalog Items'!AN:AN)</f>
        <v>27.15</v>
      </c>
      <c r="Q217" s="132">
        <f>_xlfn.XLOOKUP($D217,'Catalog Items'!$L:$L,'Catalog Items'!AO:AO)</f>
        <v>4.351</v>
      </c>
      <c r="R217" s="132" t="str">
        <f>_xlfn.XLOOKUP($D217,'Catalog Items'!$L:$L,'Catalog Items'!AT:AT)</f>
        <v>4</v>
      </c>
      <c r="S217" s="132" t="str">
        <f>_xlfn.XLOOKUP($D217,'Catalog Items'!$L:$L,'Catalog Items'!AU:AU)</f>
        <v>3</v>
      </c>
      <c r="T217" s="118" t="s">
        <v>9564</v>
      </c>
      <c r="U217" s="118" t="s">
        <v>15060</v>
      </c>
      <c r="V217" s="118" t="s">
        <v>15061</v>
      </c>
      <c r="W217" s="124"/>
      <c r="X217" s="118" t="s">
        <v>6852</v>
      </c>
      <c r="Y217" s="118" t="s">
        <v>1765</v>
      </c>
      <c r="Z217" s="118" t="s">
        <v>15062</v>
      </c>
      <c r="AA217" s="118" t="s">
        <v>7065</v>
      </c>
      <c r="AB217" s="118" t="s">
        <v>7065</v>
      </c>
      <c r="AC217" s="118" t="s">
        <v>15063</v>
      </c>
      <c r="AD217" s="118" t="s">
        <v>1757</v>
      </c>
      <c r="AE217" s="118" t="s">
        <v>15064</v>
      </c>
      <c r="AF217" s="118" t="s">
        <v>15065</v>
      </c>
    </row>
    <row r="218" spans="1:32" x14ac:dyDescent="0.25">
      <c r="A218" s="118" t="str">
        <f>_xlfn.XLOOKUP(D218,'Catalog Items'!L:L,'Catalog Items'!F:F)</f>
        <v>24601-FD</v>
      </c>
      <c r="B218" s="118" t="s">
        <v>9731</v>
      </c>
      <c r="C218" s="118" t="s">
        <v>5377</v>
      </c>
      <c r="D218" s="118" t="s">
        <v>1725</v>
      </c>
      <c r="E218" s="118" t="s">
        <v>3252</v>
      </c>
      <c r="F218" s="118" t="s">
        <v>9579</v>
      </c>
      <c r="G218" s="118" t="s">
        <v>1727</v>
      </c>
      <c r="H218" s="118" t="s">
        <v>3254</v>
      </c>
      <c r="I218" s="118" t="s">
        <v>1792</v>
      </c>
      <c r="J218" s="124"/>
      <c r="K218" s="118" t="str">
        <f>_xlfn.XLOOKUP(D218,'Catalog Items'!L:L,'Catalog Items'!AB:AB)</f>
        <v>00196504162631</v>
      </c>
      <c r="L218" s="118" t="str">
        <f>_xlfn.XLOOKUP(D218,'Catalog Items'!L:L,'Catalog Items'!N:N)</f>
        <v>Skelebration</v>
      </c>
      <c r="M218" s="132">
        <f>_xlfn.XLOOKUP($D218,'Catalog Items'!$L:$L,'Catalog Items'!AK:AK)</f>
        <v>48.314999999999998</v>
      </c>
      <c r="N218" s="132">
        <f>_xlfn.XLOOKUP($D218,'Catalog Items'!$L:$L,'Catalog Items'!AL:AL)</f>
        <v>16.22</v>
      </c>
      <c r="O218" s="132">
        <f>_xlfn.XLOOKUP($D218,'Catalog Items'!$L:$L,'Catalog Items'!AM:AM)</f>
        <v>9.5950000000000006</v>
      </c>
      <c r="P218" s="132">
        <f>_xlfn.XLOOKUP($D218,'Catalog Items'!$L:$L,'Catalog Items'!AN:AN)</f>
        <v>27.15</v>
      </c>
      <c r="Q218" s="132">
        <f>_xlfn.XLOOKUP($D218,'Catalog Items'!$L:$L,'Catalog Items'!AO:AO)</f>
        <v>4.351</v>
      </c>
      <c r="R218" s="132" t="str">
        <f>_xlfn.XLOOKUP($D218,'Catalog Items'!$L:$L,'Catalog Items'!AT:AT)</f>
        <v>4</v>
      </c>
      <c r="S218" s="132" t="str">
        <f>_xlfn.XLOOKUP($D218,'Catalog Items'!$L:$L,'Catalog Items'!AU:AU)</f>
        <v>3</v>
      </c>
      <c r="T218" s="118" t="s">
        <v>9564</v>
      </c>
      <c r="U218" s="118" t="s">
        <v>15060</v>
      </c>
      <c r="V218" s="118" t="s">
        <v>15061</v>
      </c>
      <c r="W218" s="124"/>
      <c r="X218" s="118" t="s">
        <v>6853</v>
      </c>
      <c r="Y218" s="118" t="s">
        <v>1765</v>
      </c>
      <c r="Z218" s="118" t="s">
        <v>15062</v>
      </c>
      <c r="AA218" s="118" t="s">
        <v>14994</v>
      </c>
      <c r="AB218" s="118" t="s">
        <v>14994</v>
      </c>
      <c r="AC218" s="118" t="s">
        <v>15066</v>
      </c>
      <c r="AD218" s="118" t="s">
        <v>1757</v>
      </c>
      <c r="AE218" s="118" t="s">
        <v>15067</v>
      </c>
      <c r="AF218" s="118" t="s">
        <v>15068</v>
      </c>
    </row>
    <row r="219" spans="1:32" x14ac:dyDescent="0.25">
      <c r="A219" s="118" t="str">
        <f>_xlfn.XLOOKUP(D219,'Catalog Items'!L:L,'Catalog Items'!F:F)</f>
        <v>24601-FD</v>
      </c>
      <c r="B219" s="118" t="s">
        <v>9694</v>
      </c>
      <c r="C219" s="118" t="s">
        <v>5377</v>
      </c>
      <c r="D219" s="118" t="s">
        <v>1725</v>
      </c>
      <c r="E219" s="118" t="s">
        <v>3252</v>
      </c>
      <c r="F219" s="118" t="s">
        <v>9579</v>
      </c>
      <c r="G219" s="118" t="s">
        <v>1728</v>
      </c>
      <c r="H219" s="118" t="s">
        <v>3255</v>
      </c>
      <c r="I219" s="118" t="s">
        <v>7082</v>
      </c>
      <c r="J219" s="124"/>
      <c r="K219" s="118" t="str">
        <f>_xlfn.XLOOKUP(D219,'Catalog Items'!L:L,'Catalog Items'!AB:AB)</f>
        <v>00196504162631</v>
      </c>
      <c r="L219" s="118" t="str">
        <f>_xlfn.XLOOKUP(D219,'Catalog Items'!L:L,'Catalog Items'!N:N)</f>
        <v>Skelebration</v>
      </c>
      <c r="M219" s="132">
        <f>_xlfn.XLOOKUP($D219,'Catalog Items'!$L:$L,'Catalog Items'!AK:AK)</f>
        <v>48.314999999999998</v>
      </c>
      <c r="N219" s="132">
        <f>_xlfn.XLOOKUP($D219,'Catalog Items'!$L:$L,'Catalog Items'!AL:AL)</f>
        <v>16.22</v>
      </c>
      <c r="O219" s="132">
        <f>_xlfn.XLOOKUP($D219,'Catalog Items'!$L:$L,'Catalog Items'!AM:AM)</f>
        <v>9.5950000000000006</v>
      </c>
      <c r="P219" s="132">
        <f>_xlfn.XLOOKUP($D219,'Catalog Items'!$L:$L,'Catalog Items'!AN:AN)</f>
        <v>27.15</v>
      </c>
      <c r="Q219" s="132">
        <f>_xlfn.XLOOKUP($D219,'Catalog Items'!$L:$L,'Catalog Items'!AO:AO)</f>
        <v>4.351</v>
      </c>
      <c r="R219" s="132" t="str">
        <f>_xlfn.XLOOKUP($D219,'Catalog Items'!$L:$L,'Catalog Items'!AT:AT)</f>
        <v>4</v>
      </c>
      <c r="S219" s="132" t="str">
        <f>_xlfn.XLOOKUP($D219,'Catalog Items'!$L:$L,'Catalog Items'!AU:AU)</f>
        <v>3</v>
      </c>
      <c r="T219" s="118" t="s">
        <v>9564</v>
      </c>
      <c r="U219" s="118" t="s">
        <v>15060</v>
      </c>
      <c r="V219" s="118" t="s">
        <v>15061</v>
      </c>
      <c r="W219" s="124"/>
      <c r="X219" s="118" t="s">
        <v>6854</v>
      </c>
      <c r="Y219" s="118" t="s">
        <v>1760</v>
      </c>
      <c r="Z219" s="118" t="s">
        <v>15062</v>
      </c>
      <c r="AA219" s="118" t="s">
        <v>15069</v>
      </c>
      <c r="AB219" s="118" t="s">
        <v>15069</v>
      </c>
      <c r="AC219" s="118" t="s">
        <v>15070</v>
      </c>
      <c r="AD219" s="118" t="s">
        <v>1757</v>
      </c>
      <c r="AE219" s="118" t="s">
        <v>15071</v>
      </c>
      <c r="AF219" s="118" t="s">
        <v>15072</v>
      </c>
    </row>
    <row r="220" spans="1:32" x14ac:dyDescent="0.25">
      <c r="A220" s="118" t="str">
        <f>_xlfn.XLOOKUP(D220,'Catalog Items'!L:L,'Catalog Items'!F:F)</f>
        <v>24601-FD</v>
      </c>
      <c r="B220" s="118" t="s">
        <v>9920</v>
      </c>
      <c r="C220" s="118" t="s">
        <v>5377</v>
      </c>
      <c r="D220" s="118" t="s">
        <v>1725</v>
      </c>
      <c r="E220" s="118" t="s">
        <v>3252</v>
      </c>
      <c r="F220" s="118" t="s">
        <v>9579</v>
      </c>
      <c r="G220" s="118" t="s">
        <v>1729</v>
      </c>
      <c r="H220" s="118" t="s">
        <v>3256</v>
      </c>
      <c r="I220" s="118" t="s">
        <v>9567</v>
      </c>
      <c r="J220" s="124"/>
      <c r="K220" s="118" t="str">
        <f>_xlfn.XLOOKUP(D220,'Catalog Items'!L:L,'Catalog Items'!AB:AB)</f>
        <v>00196504162631</v>
      </c>
      <c r="L220" s="118" t="str">
        <f>_xlfn.XLOOKUP(D220,'Catalog Items'!L:L,'Catalog Items'!N:N)</f>
        <v>Skelebration</v>
      </c>
      <c r="M220" s="132">
        <f>_xlfn.XLOOKUP($D220,'Catalog Items'!$L:$L,'Catalog Items'!AK:AK)</f>
        <v>48.314999999999998</v>
      </c>
      <c r="N220" s="132">
        <f>_xlfn.XLOOKUP($D220,'Catalog Items'!$L:$L,'Catalog Items'!AL:AL)</f>
        <v>16.22</v>
      </c>
      <c r="O220" s="132">
        <f>_xlfn.XLOOKUP($D220,'Catalog Items'!$L:$L,'Catalog Items'!AM:AM)</f>
        <v>9.5950000000000006</v>
      </c>
      <c r="P220" s="132">
        <f>_xlfn.XLOOKUP($D220,'Catalog Items'!$L:$L,'Catalog Items'!AN:AN)</f>
        <v>27.15</v>
      </c>
      <c r="Q220" s="132">
        <f>_xlfn.XLOOKUP($D220,'Catalog Items'!$L:$L,'Catalog Items'!AO:AO)</f>
        <v>4.351</v>
      </c>
      <c r="R220" s="132" t="str">
        <f>_xlfn.XLOOKUP($D220,'Catalog Items'!$L:$L,'Catalog Items'!AT:AT)</f>
        <v>4</v>
      </c>
      <c r="S220" s="132" t="str">
        <f>_xlfn.XLOOKUP($D220,'Catalog Items'!$L:$L,'Catalog Items'!AU:AU)</f>
        <v>3</v>
      </c>
      <c r="T220" s="118" t="s">
        <v>9564</v>
      </c>
      <c r="U220" s="118" t="s">
        <v>15060</v>
      </c>
      <c r="V220" s="118" t="s">
        <v>15061</v>
      </c>
      <c r="W220" s="124"/>
      <c r="X220" s="118" t="s">
        <v>6855</v>
      </c>
      <c r="Y220" s="118" t="s">
        <v>1760</v>
      </c>
      <c r="Z220" s="118" t="s">
        <v>15041</v>
      </c>
      <c r="AA220" s="118" t="s">
        <v>15073</v>
      </c>
      <c r="AB220" s="118" t="s">
        <v>15073</v>
      </c>
      <c r="AC220" s="118" t="s">
        <v>15074</v>
      </c>
      <c r="AD220" s="118" t="s">
        <v>1757</v>
      </c>
      <c r="AE220" s="118" t="s">
        <v>15075</v>
      </c>
      <c r="AF220" s="118" t="s">
        <v>15076</v>
      </c>
    </row>
    <row r="221" spans="1:32" x14ac:dyDescent="0.25">
      <c r="J221" s="124"/>
      <c r="M221" s="132"/>
      <c r="N221" s="132"/>
      <c r="O221" s="132"/>
      <c r="P221" s="132"/>
      <c r="Q221" s="132"/>
      <c r="R221" s="132"/>
      <c r="S221" s="132"/>
      <c r="W221" s="124"/>
    </row>
    <row r="222" spans="1:32" x14ac:dyDescent="0.25">
      <c r="A222" s="118" t="str">
        <f>_xlfn.XLOOKUP(D222,'Catalog Items'!L:L,'Catalog Items'!F:F)</f>
        <v>24601-CD2</v>
      </c>
      <c r="B222" s="118" t="s">
        <v>9743</v>
      </c>
      <c r="C222" s="118" t="s">
        <v>5377</v>
      </c>
      <c r="D222" s="118" t="s">
        <v>1730</v>
      </c>
      <c r="E222" s="118" t="s">
        <v>3257</v>
      </c>
      <c r="F222" s="118" t="s">
        <v>15223</v>
      </c>
      <c r="G222" s="118" t="s">
        <v>1732</v>
      </c>
      <c r="H222" s="118" t="s">
        <v>3259</v>
      </c>
      <c r="I222" s="118" t="s">
        <v>7066</v>
      </c>
      <c r="J222" s="124"/>
      <c r="K222" s="118" t="str">
        <f>_xlfn.XLOOKUP(D222,'Catalog Items'!L:L,'Catalog Items'!AB:AB)</f>
        <v>00196504163072</v>
      </c>
      <c r="L222" s="118" t="str">
        <f>_xlfn.XLOOKUP(D222,'Catalog Items'!L:L,'Catalog Items'!N:N)</f>
        <v>Fall Feast</v>
      </c>
      <c r="M222" s="132">
        <f>_xlfn.XLOOKUP($D222,'Catalog Items'!$L:$L,'Catalog Items'!AK:AK)</f>
        <v>24.437999999999999</v>
      </c>
      <c r="N222" s="132">
        <f>_xlfn.XLOOKUP($D222,'Catalog Items'!$L:$L,'Catalog Items'!AL:AL)</f>
        <v>15.938000000000001</v>
      </c>
      <c r="O222" s="132">
        <f>_xlfn.XLOOKUP($D222,'Catalog Items'!$L:$L,'Catalog Items'!AM:AM)</f>
        <v>9.625</v>
      </c>
      <c r="P222" s="132">
        <f>_xlfn.XLOOKUP($D222,'Catalog Items'!$L:$L,'Catalog Items'!AN:AN)</f>
        <v>13.44</v>
      </c>
      <c r="Q222" s="132">
        <f>_xlfn.XLOOKUP($D222,'Catalog Items'!$L:$L,'Catalog Items'!AO:AO)</f>
        <v>2.169</v>
      </c>
      <c r="R222" s="132" t="str">
        <f>_xlfn.XLOOKUP($D222,'Catalog Items'!$L:$L,'Catalog Items'!AT:AT)</f>
        <v>5</v>
      </c>
      <c r="S222" s="132" t="str">
        <f>_xlfn.XLOOKUP($D222,'Catalog Items'!$L:$L,'Catalog Items'!AU:AU)</f>
        <v>5</v>
      </c>
      <c r="T222" s="118" t="s">
        <v>7075</v>
      </c>
      <c r="U222" s="118" t="s">
        <v>14991</v>
      </c>
      <c r="V222" s="118" t="s">
        <v>1762</v>
      </c>
      <c r="W222" s="124"/>
      <c r="X222" s="118" t="s">
        <v>6858</v>
      </c>
      <c r="Y222" s="118" t="s">
        <v>1765</v>
      </c>
      <c r="Z222" s="118" t="s">
        <v>15062</v>
      </c>
      <c r="AA222" s="118" t="s">
        <v>7065</v>
      </c>
      <c r="AB222" s="118" t="s">
        <v>7065</v>
      </c>
      <c r="AC222" s="118" t="s">
        <v>15063</v>
      </c>
      <c r="AD222" s="118" t="s">
        <v>1757</v>
      </c>
      <c r="AE222" s="118" t="s">
        <v>15064</v>
      </c>
      <c r="AF222" s="118" t="s">
        <v>15065</v>
      </c>
    </row>
    <row r="223" spans="1:32" x14ac:dyDescent="0.25">
      <c r="A223" s="118" t="str">
        <f>_xlfn.XLOOKUP(D223,'Catalog Items'!L:L,'Catalog Items'!F:F)</f>
        <v>24601-CD2</v>
      </c>
      <c r="B223" s="118" t="s">
        <v>9731</v>
      </c>
      <c r="C223" s="118" t="s">
        <v>5377</v>
      </c>
      <c r="D223" s="118" t="s">
        <v>1730</v>
      </c>
      <c r="E223" s="118" t="s">
        <v>3257</v>
      </c>
      <c r="F223" s="118" t="s">
        <v>15223</v>
      </c>
      <c r="G223" s="118" t="s">
        <v>1733</v>
      </c>
      <c r="H223" s="118" t="s">
        <v>3260</v>
      </c>
      <c r="I223" s="118" t="s">
        <v>1762</v>
      </c>
      <c r="J223" s="124"/>
      <c r="K223" s="118" t="str">
        <f>_xlfn.XLOOKUP(D223,'Catalog Items'!L:L,'Catalog Items'!AB:AB)</f>
        <v>00196504163072</v>
      </c>
      <c r="L223" s="118" t="str">
        <f>_xlfn.XLOOKUP(D223,'Catalog Items'!L:L,'Catalog Items'!N:N)</f>
        <v>Fall Feast</v>
      </c>
      <c r="M223" s="132">
        <f>_xlfn.XLOOKUP($D223,'Catalog Items'!$L:$L,'Catalog Items'!AK:AK)</f>
        <v>24.437999999999999</v>
      </c>
      <c r="N223" s="132">
        <f>_xlfn.XLOOKUP($D223,'Catalog Items'!$L:$L,'Catalog Items'!AL:AL)</f>
        <v>15.938000000000001</v>
      </c>
      <c r="O223" s="132">
        <f>_xlfn.XLOOKUP($D223,'Catalog Items'!$L:$L,'Catalog Items'!AM:AM)</f>
        <v>9.625</v>
      </c>
      <c r="P223" s="132">
        <f>_xlfn.XLOOKUP($D223,'Catalog Items'!$L:$L,'Catalog Items'!AN:AN)</f>
        <v>13.44</v>
      </c>
      <c r="Q223" s="132">
        <f>_xlfn.XLOOKUP($D223,'Catalog Items'!$L:$L,'Catalog Items'!AO:AO)</f>
        <v>2.169</v>
      </c>
      <c r="R223" s="132" t="str">
        <f>_xlfn.XLOOKUP($D223,'Catalog Items'!$L:$L,'Catalog Items'!AT:AT)</f>
        <v>5</v>
      </c>
      <c r="S223" s="132" t="str">
        <f>_xlfn.XLOOKUP($D223,'Catalog Items'!$L:$L,'Catalog Items'!AU:AU)</f>
        <v>5</v>
      </c>
      <c r="T223" s="118" t="s">
        <v>7075</v>
      </c>
      <c r="U223" s="118" t="s">
        <v>14991</v>
      </c>
      <c r="V223" s="118" t="s">
        <v>1762</v>
      </c>
      <c r="W223" s="124"/>
      <c r="X223" s="118" t="s">
        <v>6859</v>
      </c>
      <c r="Y223" s="118" t="s">
        <v>1765</v>
      </c>
      <c r="Z223" s="118" t="s">
        <v>15062</v>
      </c>
      <c r="AA223" s="118" t="s">
        <v>14994</v>
      </c>
      <c r="AB223" s="118" t="s">
        <v>14994</v>
      </c>
      <c r="AC223" s="118" t="s">
        <v>15066</v>
      </c>
      <c r="AD223" s="118" t="s">
        <v>1757</v>
      </c>
      <c r="AE223" s="118" t="s">
        <v>15067</v>
      </c>
      <c r="AF223" s="118" t="s">
        <v>15068</v>
      </c>
    </row>
    <row r="224" spans="1:32" x14ac:dyDescent="0.25">
      <c r="A224" s="118" t="str">
        <f>_xlfn.XLOOKUP(D224,'Catalog Items'!L:L,'Catalog Items'!F:F)</f>
        <v>24601-CD2</v>
      </c>
      <c r="B224" s="118" t="s">
        <v>9694</v>
      </c>
      <c r="C224" s="118" t="s">
        <v>5377</v>
      </c>
      <c r="D224" s="118" t="s">
        <v>1730</v>
      </c>
      <c r="E224" s="118" t="s">
        <v>3257</v>
      </c>
      <c r="F224" s="118" t="s">
        <v>15223</v>
      </c>
      <c r="G224" s="118" t="s">
        <v>1734</v>
      </c>
      <c r="H224" s="118" t="s">
        <v>3261</v>
      </c>
      <c r="I224" s="118" t="s">
        <v>9557</v>
      </c>
      <c r="J224" s="124"/>
      <c r="K224" s="118" t="str">
        <f>_xlfn.XLOOKUP(D224,'Catalog Items'!L:L,'Catalog Items'!AB:AB)</f>
        <v>00196504163072</v>
      </c>
      <c r="L224" s="118" t="str">
        <f>_xlfn.XLOOKUP(D224,'Catalog Items'!L:L,'Catalog Items'!N:N)</f>
        <v>Fall Feast</v>
      </c>
      <c r="M224" s="132">
        <f>_xlfn.XLOOKUP($D224,'Catalog Items'!$L:$L,'Catalog Items'!AK:AK)</f>
        <v>24.437999999999999</v>
      </c>
      <c r="N224" s="132">
        <f>_xlfn.XLOOKUP($D224,'Catalog Items'!$L:$L,'Catalog Items'!AL:AL)</f>
        <v>15.938000000000001</v>
      </c>
      <c r="O224" s="132">
        <f>_xlfn.XLOOKUP($D224,'Catalog Items'!$L:$L,'Catalog Items'!AM:AM)</f>
        <v>9.625</v>
      </c>
      <c r="P224" s="132">
        <f>_xlfn.XLOOKUP($D224,'Catalog Items'!$L:$L,'Catalog Items'!AN:AN)</f>
        <v>13.44</v>
      </c>
      <c r="Q224" s="132">
        <f>_xlfn.XLOOKUP($D224,'Catalog Items'!$L:$L,'Catalog Items'!AO:AO)</f>
        <v>2.169</v>
      </c>
      <c r="R224" s="132" t="str">
        <f>_xlfn.XLOOKUP($D224,'Catalog Items'!$L:$L,'Catalog Items'!AT:AT)</f>
        <v>5</v>
      </c>
      <c r="S224" s="132" t="str">
        <f>_xlfn.XLOOKUP($D224,'Catalog Items'!$L:$L,'Catalog Items'!AU:AU)</f>
        <v>5</v>
      </c>
      <c r="T224" s="118" t="s">
        <v>7075</v>
      </c>
      <c r="U224" s="118" t="s">
        <v>14991</v>
      </c>
      <c r="V224" s="118" t="s">
        <v>1762</v>
      </c>
      <c r="W224" s="124"/>
      <c r="X224" s="118" t="s">
        <v>6860</v>
      </c>
      <c r="Y224" s="118" t="s">
        <v>1760</v>
      </c>
      <c r="Z224" s="118" t="s">
        <v>15062</v>
      </c>
      <c r="AA224" s="118" t="s">
        <v>15069</v>
      </c>
      <c r="AB224" s="118" t="s">
        <v>15069</v>
      </c>
      <c r="AC224" s="118" t="s">
        <v>15070</v>
      </c>
      <c r="AD224" s="118" t="s">
        <v>1757</v>
      </c>
      <c r="AE224" s="118" t="s">
        <v>15071</v>
      </c>
      <c r="AF224" s="118" t="s">
        <v>15072</v>
      </c>
    </row>
    <row r="225" spans="1:32" x14ac:dyDescent="0.25">
      <c r="A225" s="118" t="str">
        <f>_xlfn.XLOOKUP(D225,'Catalog Items'!L:L,'Catalog Items'!F:F)</f>
        <v>24601-CD2</v>
      </c>
      <c r="B225" s="118" t="s">
        <v>9920</v>
      </c>
      <c r="C225" s="118" t="s">
        <v>5377</v>
      </c>
      <c r="D225" s="118" t="s">
        <v>1730</v>
      </c>
      <c r="E225" s="118" t="s">
        <v>3257</v>
      </c>
      <c r="F225" s="118" t="s">
        <v>15223</v>
      </c>
      <c r="G225" s="118" t="s">
        <v>1735</v>
      </c>
      <c r="H225" s="118" t="s">
        <v>3262</v>
      </c>
      <c r="I225" s="118" t="s">
        <v>1757</v>
      </c>
      <c r="J225" s="124"/>
      <c r="K225" s="118" t="str">
        <f>_xlfn.XLOOKUP(D225,'Catalog Items'!L:L,'Catalog Items'!AB:AB)</f>
        <v>00196504163072</v>
      </c>
      <c r="L225" s="118" t="str">
        <f>_xlfn.XLOOKUP(D225,'Catalog Items'!L:L,'Catalog Items'!N:N)</f>
        <v>Fall Feast</v>
      </c>
      <c r="M225" s="132">
        <f>_xlfn.XLOOKUP($D225,'Catalog Items'!$L:$L,'Catalog Items'!AK:AK)</f>
        <v>24.437999999999999</v>
      </c>
      <c r="N225" s="132">
        <f>_xlfn.XLOOKUP($D225,'Catalog Items'!$L:$L,'Catalog Items'!AL:AL)</f>
        <v>15.938000000000001</v>
      </c>
      <c r="O225" s="132">
        <f>_xlfn.XLOOKUP($D225,'Catalog Items'!$L:$L,'Catalog Items'!AM:AM)</f>
        <v>9.625</v>
      </c>
      <c r="P225" s="132">
        <f>_xlfn.XLOOKUP($D225,'Catalog Items'!$L:$L,'Catalog Items'!AN:AN)</f>
        <v>13.44</v>
      </c>
      <c r="Q225" s="132">
        <f>_xlfn.XLOOKUP($D225,'Catalog Items'!$L:$L,'Catalog Items'!AO:AO)</f>
        <v>2.169</v>
      </c>
      <c r="R225" s="132" t="str">
        <f>_xlfn.XLOOKUP($D225,'Catalog Items'!$L:$L,'Catalog Items'!AT:AT)</f>
        <v>5</v>
      </c>
      <c r="S225" s="132" t="str">
        <f>_xlfn.XLOOKUP($D225,'Catalog Items'!$L:$L,'Catalog Items'!AU:AU)</f>
        <v>5</v>
      </c>
      <c r="T225" s="118" t="s">
        <v>7075</v>
      </c>
      <c r="U225" s="118" t="s">
        <v>14991</v>
      </c>
      <c r="V225" s="118" t="s">
        <v>1762</v>
      </c>
      <c r="W225" s="124"/>
      <c r="X225" s="118" t="s">
        <v>6861</v>
      </c>
      <c r="Y225" s="118" t="s">
        <v>1760</v>
      </c>
      <c r="Z225" s="118" t="s">
        <v>15041</v>
      </c>
      <c r="AA225" s="118" t="s">
        <v>15073</v>
      </c>
      <c r="AB225" s="118" t="s">
        <v>15073</v>
      </c>
      <c r="AC225" s="118" t="s">
        <v>15074</v>
      </c>
      <c r="AD225" s="118" t="s">
        <v>1757</v>
      </c>
      <c r="AE225" s="118" t="s">
        <v>15075</v>
      </c>
      <c r="AF225" s="118" t="s">
        <v>15076</v>
      </c>
    </row>
    <row r="226" spans="1:32" x14ac:dyDescent="0.25">
      <c r="J226" s="124"/>
      <c r="M226" s="132"/>
      <c r="N226" s="132"/>
      <c r="O226" s="132"/>
      <c r="P226" s="132"/>
      <c r="Q226" s="132"/>
      <c r="R226" s="132"/>
      <c r="S226" s="132"/>
      <c r="W226" s="124"/>
    </row>
    <row r="227" spans="1:32" x14ac:dyDescent="0.25">
      <c r="A227" s="118" t="str">
        <f>_xlfn.XLOOKUP(D227,'Catalog Items'!L:L,'Catalog Items'!F:F)</f>
        <v>24601-FD</v>
      </c>
      <c r="B227" s="118" t="s">
        <v>9743</v>
      </c>
      <c r="C227" s="118" t="s">
        <v>5377</v>
      </c>
      <c r="D227" s="118" t="s">
        <v>1731</v>
      </c>
      <c r="E227" s="118" t="s">
        <v>3258</v>
      </c>
      <c r="F227" s="118" t="s">
        <v>9579</v>
      </c>
      <c r="G227" s="118" t="s">
        <v>1732</v>
      </c>
      <c r="H227" s="118" t="s">
        <v>3259</v>
      </c>
      <c r="I227" s="118" t="s">
        <v>9568</v>
      </c>
      <c r="J227" s="124"/>
      <c r="K227" s="118" t="str">
        <f>_xlfn.XLOOKUP(D227,'Catalog Items'!L:L,'Catalog Items'!AB:AB)</f>
        <v>00196504163089</v>
      </c>
      <c r="L227" s="118" t="str">
        <f>_xlfn.XLOOKUP(D227,'Catalog Items'!L:L,'Catalog Items'!N:N)</f>
        <v>Fall Feast</v>
      </c>
      <c r="M227" s="132">
        <f>_xlfn.XLOOKUP($D227,'Catalog Items'!$L:$L,'Catalog Items'!AK:AK)</f>
        <v>48.314999999999998</v>
      </c>
      <c r="N227" s="132">
        <f>_xlfn.XLOOKUP($D227,'Catalog Items'!$L:$L,'Catalog Items'!AL:AL)</f>
        <v>16.22</v>
      </c>
      <c r="O227" s="132">
        <f>_xlfn.XLOOKUP($D227,'Catalog Items'!$L:$L,'Catalog Items'!AM:AM)</f>
        <v>9.5950000000000006</v>
      </c>
      <c r="P227" s="132">
        <f>_xlfn.XLOOKUP($D227,'Catalog Items'!$L:$L,'Catalog Items'!AN:AN)</f>
        <v>27.15</v>
      </c>
      <c r="Q227" s="132">
        <f>_xlfn.XLOOKUP($D227,'Catalog Items'!$L:$L,'Catalog Items'!AO:AO)</f>
        <v>4.351</v>
      </c>
      <c r="R227" s="132" t="str">
        <f>_xlfn.XLOOKUP($D227,'Catalog Items'!$L:$L,'Catalog Items'!AT:AT)</f>
        <v>4</v>
      </c>
      <c r="S227" s="132" t="str">
        <f>_xlfn.XLOOKUP($D227,'Catalog Items'!$L:$L,'Catalog Items'!AU:AU)</f>
        <v>3</v>
      </c>
      <c r="T227" s="118" t="s">
        <v>9564</v>
      </c>
      <c r="U227" s="118" t="s">
        <v>15060</v>
      </c>
      <c r="V227" s="118" t="s">
        <v>15061</v>
      </c>
      <c r="W227" s="124"/>
      <c r="X227" s="118" t="s">
        <v>6858</v>
      </c>
      <c r="Y227" s="118" t="s">
        <v>1765</v>
      </c>
      <c r="Z227" s="118" t="s">
        <v>15062</v>
      </c>
      <c r="AA227" s="118" t="s">
        <v>7065</v>
      </c>
      <c r="AB227" s="118" t="s">
        <v>7065</v>
      </c>
      <c r="AC227" s="118" t="s">
        <v>15063</v>
      </c>
      <c r="AD227" s="118" t="s">
        <v>1757</v>
      </c>
      <c r="AE227" s="118" t="s">
        <v>15064</v>
      </c>
      <c r="AF227" s="118" t="s">
        <v>15065</v>
      </c>
    </row>
    <row r="228" spans="1:32" x14ac:dyDescent="0.25">
      <c r="A228" s="118" t="str">
        <f>_xlfn.XLOOKUP(D228,'Catalog Items'!L:L,'Catalog Items'!F:F)</f>
        <v>24601-FD</v>
      </c>
      <c r="B228" s="118" t="s">
        <v>9731</v>
      </c>
      <c r="C228" s="118" t="s">
        <v>5377</v>
      </c>
      <c r="D228" s="118" t="s">
        <v>1731</v>
      </c>
      <c r="E228" s="118" t="s">
        <v>3258</v>
      </c>
      <c r="F228" s="118" t="s">
        <v>9579</v>
      </c>
      <c r="G228" s="118" t="s">
        <v>1733</v>
      </c>
      <c r="H228" s="118" t="s">
        <v>3260</v>
      </c>
      <c r="I228" s="118" t="s">
        <v>1792</v>
      </c>
      <c r="J228" s="124"/>
      <c r="K228" s="118" t="str">
        <f>_xlfn.XLOOKUP(D228,'Catalog Items'!L:L,'Catalog Items'!AB:AB)</f>
        <v>00196504163089</v>
      </c>
      <c r="L228" s="118" t="str">
        <f>_xlfn.XLOOKUP(D228,'Catalog Items'!L:L,'Catalog Items'!N:N)</f>
        <v>Fall Feast</v>
      </c>
      <c r="M228" s="132">
        <f>_xlfn.XLOOKUP($D228,'Catalog Items'!$L:$L,'Catalog Items'!AK:AK)</f>
        <v>48.314999999999998</v>
      </c>
      <c r="N228" s="132">
        <f>_xlfn.XLOOKUP($D228,'Catalog Items'!$L:$L,'Catalog Items'!AL:AL)</f>
        <v>16.22</v>
      </c>
      <c r="O228" s="132">
        <f>_xlfn.XLOOKUP($D228,'Catalog Items'!$L:$L,'Catalog Items'!AM:AM)</f>
        <v>9.5950000000000006</v>
      </c>
      <c r="P228" s="132">
        <f>_xlfn.XLOOKUP($D228,'Catalog Items'!$L:$L,'Catalog Items'!AN:AN)</f>
        <v>27.15</v>
      </c>
      <c r="Q228" s="132">
        <f>_xlfn.XLOOKUP($D228,'Catalog Items'!$L:$L,'Catalog Items'!AO:AO)</f>
        <v>4.351</v>
      </c>
      <c r="R228" s="132" t="str">
        <f>_xlfn.XLOOKUP($D228,'Catalog Items'!$L:$L,'Catalog Items'!AT:AT)</f>
        <v>4</v>
      </c>
      <c r="S228" s="132" t="str">
        <f>_xlfn.XLOOKUP($D228,'Catalog Items'!$L:$L,'Catalog Items'!AU:AU)</f>
        <v>3</v>
      </c>
      <c r="T228" s="118" t="s">
        <v>9564</v>
      </c>
      <c r="U228" s="118" t="s">
        <v>15060</v>
      </c>
      <c r="V228" s="118" t="s">
        <v>15061</v>
      </c>
      <c r="W228" s="124"/>
      <c r="X228" s="118" t="s">
        <v>6859</v>
      </c>
      <c r="Y228" s="118" t="s">
        <v>1765</v>
      </c>
      <c r="Z228" s="118" t="s">
        <v>15062</v>
      </c>
      <c r="AA228" s="118" t="s">
        <v>14994</v>
      </c>
      <c r="AB228" s="118" t="s">
        <v>14994</v>
      </c>
      <c r="AC228" s="118" t="s">
        <v>15066</v>
      </c>
      <c r="AD228" s="118" t="s">
        <v>1757</v>
      </c>
      <c r="AE228" s="118" t="s">
        <v>15067</v>
      </c>
      <c r="AF228" s="118" t="s">
        <v>15068</v>
      </c>
    </row>
    <row r="229" spans="1:32" x14ac:dyDescent="0.25">
      <c r="A229" s="118" t="str">
        <f>_xlfn.XLOOKUP(D229,'Catalog Items'!L:L,'Catalog Items'!F:F)</f>
        <v>24601-FD</v>
      </c>
      <c r="B229" s="118" t="s">
        <v>9694</v>
      </c>
      <c r="C229" s="118" t="s">
        <v>5377</v>
      </c>
      <c r="D229" s="118" t="s">
        <v>1731</v>
      </c>
      <c r="E229" s="118" t="s">
        <v>3258</v>
      </c>
      <c r="F229" s="118" t="s">
        <v>9579</v>
      </c>
      <c r="G229" s="118" t="s">
        <v>1734</v>
      </c>
      <c r="H229" s="118" t="s">
        <v>3261</v>
      </c>
      <c r="I229" s="118" t="s">
        <v>7082</v>
      </c>
      <c r="J229" s="124"/>
      <c r="K229" s="118" t="str">
        <f>_xlfn.XLOOKUP(D229,'Catalog Items'!L:L,'Catalog Items'!AB:AB)</f>
        <v>00196504163089</v>
      </c>
      <c r="L229" s="118" t="str">
        <f>_xlfn.XLOOKUP(D229,'Catalog Items'!L:L,'Catalog Items'!N:N)</f>
        <v>Fall Feast</v>
      </c>
      <c r="M229" s="132">
        <f>_xlfn.XLOOKUP($D229,'Catalog Items'!$L:$L,'Catalog Items'!AK:AK)</f>
        <v>48.314999999999998</v>
      </c>
      <c r="N229" s="132">
        <f>_xlfn.XLOOKUP($D229,'Catalog Items'!$L:$L,'Catalog Items'!AL:AL)</f>
        <v>16.22</v>
      </c>
      <c r="O229" s="132">
        <f>_xlfn.XLOOKUP($D229,'Catalog Items'!$L:$L,'Catalog Items'!AM:AM)</f>
        <v>9.5950000000000006</v>
      </c>
      <c r="P229" s="132">
        <f>_xlfn.XLOOKUP($D229,'Catalog Items'!$L:$L,'Catalog Items'!AN:AN)</f>
        <v>27.15</v>
      </c>
      <c r="Q229" s="132">
        <f>_xlfn.XLOOKUP($D229,'Catalog Items'!$L:$L,'Catalog Items'!AO:AO)</f>
        <v>4.351</v>
      </c>
      <c r="R229" s="132" t="str">
        <f>_xlfn.XLOOKUP($D229,'Catalog Items'!$L:$L,'Catalog Items'!AT:AT)</f>
        <v>4</v>
      </c>
      <c r="S229" s="132" t="str">
        <f>_xlfn.XLOOKUP($D229,'Catalog Items'!$L:$L,'Catalog Items'!AU:AU)</f>
        <v>3</v>
      </c>
      <c r="T229" s="118" t="s">
        <v>9564</v>
      </c>
      <c r="U229" s="118" t="s">
        <v>15060</v>
      </c>
      <c r="V229" s="118" t="s">
        <v>15061</v>
      </c>
      <c r="W229" s="124"/>
      <c r="X229" s="118" t="s">
        <v>6860</v>
      </c>
      <c r="Y229" s="118" t="s">
        <v>1760</v>
      </c>
      <c r="Z229" s="118" t="s">
        <v>15062</v>
      </c>
      <c r="AA229" s="118" t="s">
        <v>15069</v>
      </c>
      <c r="AB229" s="118" t="s">
        <v>15069</v>
      </c>
      <c r="AC229" s="118" t="s">
        <v>15070</v>
      </c>
      <c r="AD229" s="118" t="s">
        <v>1757</v>
      </c>
      <c r="AE229" s="118" t="s">
        <v>15071</v>
      </c>
      <c r="AF229" s="118" t="s">
        <v>15072</v>
      </c>
    </row>
    <row r="230" spans="1:32" x14ac:dyDescent="0.25">
      <c r="A230" s="118" t="str">
        <f>_xlfn.XLOOKUP(D230,'Catalog Items'!L:L,'Catalog Items'!F:F)</f>
        <v>24601-FD</v>
      </c>
      <c r="B230" s="118" t="s">
        <v>9920</v>
      </c>
      <c r="C230" s="118" t="s">
        <v>5377</v>
      </c>
      <c r="D230" s="118" t="s">
        <v>1731</v>
      </c>
      <c r="E230" s="118" t="s">
        <v>3258</v>
      </c>
      <c r="F230" s="118" t="s">
        <v>9579</v>
      </c>
      <c r="G230" s="118" t="s">
        <v>1735</v>
      </c>
      <c r="H230" s="118" t="s">
        <v>3262</v>
      </c>
      <c r="I230" s="118" t="s">
        <v>9567</v>
      </c>
      <c r="J230" s="124"/>
      <c r="K230" s="118" t="str">
        <f>_xlfn.XLOOKUP(D230,'Catalog Items'!L:L,'Catalog Items'!AB:AB)</f>
        <v>00196504163089</v>
      </c>
      <c r="L230" s="118" t="str">
        <f>_xlfn.XLOOKUP(D230,'Catalog Items'!L:L,'Catalog Items'!N:N)</f>
        <v>Fall Feast</v>
      </c>
      <c r="M230" s="132">
        <f>_xlfn.XLOOKUP($D230,'Catalog Items'!$L:$L,'Catalog Items'!AK:AK)</f>
        <v>48.314999999999998</v>
      </c>
      <c r="N230" s="132">
        <f>_xlfn.XLOOKUP($D230,'Catalog Items'!$L:$L,'Catalog Items'!AL:AL)</f>
        <v>16.22</v>
      </c>
      <c r="O230" s="132">
        <f>_xlfn.XLOOKUP($D230,'Catalog Items'!$L:$L,'Catalog Items'!AM:AM)</f>
        <v>9.5950000000000006</v>
      </c>
      <c r="P230" s="132">
        <f>_xlfn.XLOOKUP($D230,'Catalog Items'!$L:$L,'Catalog Items'!AN:AN)</f>
        <v>27.15</v>
      </c>
      <c r="Q230" s="132">
        <f>_xlfn.XLOOKUP($D230,'Catalog Items'!$L:$L,'Catalog Items'!AO:AO)</f>
        <v>4.351</v>
      </c>
      <c r="R230" s="132" t="str">
        <f>_xlfn.XLOOKUP($D230,'Catalog Items'!$L:$L,'Catalog Items'!AT:AT)</f>
        <v>4</v>
      </c>
      <c r="S230" s="132" t="str">
        <f>_xlfn.XLOOKUP($D230,'Catalog Items'!$L:$L,'Catalog Items'!AU:AU)</f>
        <v>3</v>
      </c>
      <c r="T230" s="118" t="s">
        <v>9564</v>
      </c>
      <c r="U230" s="118" t="s">
        <v>15060</v>
      </c>
      <c r="V230" s="118" t="s">
        <v>15061</v>
      </c>
      <c r="W230" s="124"/>
      <c r="X230" s="118" t="s">
        <v>6861</v>
      </c>
      <c r="Y230" s="118" t="s">
        <v>1760</v>
      </c>
      <c r="Z230" s="118" t="s">
        <v>15041</v>
      </c>
      <c r="AA230" s="118" t="s">
        <v>15073</v>
      </c>
      <c r="AB230" s="118" t="s">
        <v>15073</v>
      </c>
      <c r="AC230" s="118" t="s">
        <v>15074</v>
      </c>
      <c r="AD230" s="118" t="s">
        <v>1757</v>
      </c>
      <c r="AE230" s="118" t="s">
        <v>15075</v>
      </c>
      <c r="AF230" s="118" t="s">
        <v>15076</v>
      </c>
    </row>
    <row r="231" spans="1:32" x14ac:dyDescent="0.25">
      <c r="J231" s="124"/>
      <c r="M231" s="132"/>
      <c r="N231" s="132"/>
      <c r="O231" s="132"/>
      <c r="P231" s="132"/>
      <c r="Q231" s="132"/>
      <c r="R231" s="132"/>
      <c r="S231" s="132"/>
      <c r="W231" s="124"/>
    </row>
    <row r="232" spans="1:32" x14ac:dyDescent="0.25">
      <c r="A232" s="118" t="str">
        <f>_xlfn.XLOOKUP(D232,'Catalog Items'!L:L,'Catalog Items'!F:F)</f>
        <v>24601-CD2</v>
      </c>
      <c r="B232" s="118" t="s">
        <v>9743</v>
      </c>
      <c r="C232" s="118" t="s">
        <v>5377</v>
      </c>
      <c r="D232" s="118" t="s">
        <v>1740</v>
      </c>
      <c r="E232" s="118" t="s">
        <v>3267</v>
      </c>
      <c r="F232" s="118" t="s">
        <v>15223</v>
      </c>
      <c r="G232" s="118" t="s">
        <v>1742</v>
      </c>
      <c r="H232" s="118" t="s">
        <v>3269</v>
      </c>
      <c r="I232" s="118" t="s">
        <v>7066</v>
      </c>
      <c r="J232" s="124"/>
      <c r="K232" s="118" t="str">
        <f>_xlfn.XLOOKUP(D232,'Catalog Items'!L:L,'Catalog Items'!AB:AB)</f>
        <v>00196504163577</v>
      </c>
      <c r="L232" s="118" t="str">
        <f>_xlfn.XLOOKUP(D232,'Catalog Items'!L:L,'Catalog Items'!N:N)</f>
        <v>Christmas Cheer</v>
      </c>
      <c r="M232" s="132">
        <f>_xlfn.XLOOKUP($D232,'Catalog Items'!$L:$L,'Catalog Items'!AK:AK)</f>
        <v>24.437999999999999</v>
      </c>
      <c r="N232" s="132">
        <f>_xlfn.XLOOKUP($D232,'Catalog Items'!$L:$L,'Catalog Items'!AL:AL)</f>
        <v>15.938000000000001</v>
      </c>
      <c r="O232" s="132">
        <f>_xlfn.XLOOKUP($D232,'Catalog Items'!$L:$L,'Catalog Items'!AM:AM)</f>
        <v>9.625</v>
      </c>
      <c r="P232" s="132">
        <f>_xlfn.XLOOKUP($D232,'Catalog Items'!$L:$L,'Catalog Items'!AN:AN)</f>
        <v>13.44</v>
      </c>
      <c r="Q232" s="132">
        <f>_xlfn.XLOOKUP($D232,'Catalog Items'!$L:$L,'Catalog Items'!AO:AO)</f>
        <v>2.169</v>
      </c>
      <c r="R232" s="132" t="str">
        <f>_xlfn.XLOOKUP($D232,'Catalog Items'!$L:$L,'Catalog Items'!AT:AT)</f>
        <v>5</v>
      </c>
      <c r="S232" s="132" t="str">
        <f>_xlfn.XLOOKUP($D232,'Catalog Items'!$L:$L,'Catalog Items'!AU:AU)</f>
        <v>5</v>
      </c>
      <c r="T232" s="118" t="s">
        <v>7075</v>
      </c>
      <c r="U232" s="118" t="s">
        <v>14991</v>
      </c>
      <c r="V232" s="118" t="s">
        <v>1762</v>
      </c>
      <c r="W232" s="124"/>
      <c r="X232" s="118" t="s">
        <v>6868</v>
      </c>
      <c r="Y232" s="118" t="s">
        <v>1765</v>
      </c>
      <c r="Z232" s="118" t="s">
        <v>15062</v>
      </c>
      <c r="AA232" s="118" t="s">
        <v>7065</v>
      </c>
      <c r="AB232" s="118" t="s">
        <v>7065</v>
      </c>
      <c r="AC232" s="118" t="s">
        <v>15063</v>
      </c>
      <c r="AD232" s="118" t="s">
        <v>1757</v>
      </c>
      <c r="AE232" s="118" t="s">
        <v>15064</v>
      </c>
      <c r="AF232" s="118" t="s">
        <v>15065</v>
      </c>
    </row>
    <row r="233" spans="1:32" x14ac:dyDescent="0.25">
      <c r="A233" s="118" t="str">
        <f>_xlfn.XLOOKUP(D233,'Catalog Items'!L:L,'Catalog Items'!F:F)</f>
        <v>24601-CD2</v>
      </c>
      <c r="B233" s="118" t="s">
        <v>9731</v>
      </c>
      <c r="C233" s="118" t="s">
        <v>5377</v>
      </c>
      <c r="D233" s="118" t="s">
        <v>1740</v>
      </c>
      <c r="E233" s="118" t="s">
        <v>3267</v>
      </c>
      <c r="F233" s="118" t="s">
        <v>15223</v>
      </c>
      <c r="G233" s="118" t="s">
        <v>1743</v>
      </c>
      <c r="H233" s="118" t="s">
        <v>3270</v>
      </c>
      <c r="I233" s="118" t="s">
        <v>1762</v>
      </c>
      <c r="J233" s="124"/>
      <c r="K233" s="118" t="str">
        <f>_xlfn.XLOOKUP(D233,'Catalog Items'!L:L,'Catalog Items'!AB:AB)</f>
        <v>00196504163577</v>
      </c>
      <c r="L233" s="118" t="str">
        <f>_xlfn.XLOOKUP(D233,'Catalog Items'!L:L,'Catalog Items'!N:N)</f>
        <v>Christmas Cheer</v>
      </c>
      <c r="M233" s="132">
        <f>_xlfn.XLOOKUP($D233,'Catalog Items'!$L:$L,'Catalog Items'!AK:AK)</f>
        <v>24.437999999999999</v>
      </c>
      <c r="N233" s="132">
        <f>_xlfn.XLOOKUP($D233,'Catalog Items'!$L:$L,'Catalog Items'!AL:AL)</f>
        <v>15.938000000000001</v>
      </c>
      <c r="O233" s="132">
        <f>_xlfn.XLOOKUP($D233,'Catalog Items'!$L:$L,'Catalog Items'!AM:AM)</f>
        <v>9.625</v>
      </c>
      <c r="P233" s="132">
        <f>_xlfn.XLOOKUP($D233,'Catalog Items'!$L:$L,'Catalog Items'!AN:AN)</f>
        <v>13.44</v>
      </c>
      <c r="Q233" s="132">
        <f>_xlfn.XLOOKUP($D233,'Catalog Items'!$L:$L,'Catalog Items'!AO:AO)</f>
        <v>2.169</v>
      </c>
      <c r="R233" s="132" t="str">
        <f>_xlfn.XLOOKUP($D233,'Catalog Items'!$L:$L,'Catalog Items'!AT:AT)</f>
        <v>5</v>
      </c>
      <c r="S233" s="132" t="str">
        <f>_xlfn.XLOOKUP($D233,'Catalog Items'!$L:$L,'Catalog Items'!AU:AU)</f>
        <v>5</v>
      </c>
      <c r="T233" s="118" t="s">
        <v>7075</v>
      </c>
      <c r="U233" s="118" t="s">
        <v>14991</v>
      </c>
      <c r="V233" s="118" t="s">
        <v>1762</v>
      </c>
      <c r="W233" s="124"/>
      <c r="X233" s="118" t="s">
        <v>6869</v>
      </c>
      <c r="Y233" s="118" t="s">
        <v>1765</v>
      </c>
      <c r="Z233" s="118" t="s">
        <v>15062</v>
      </c>
      <c r="AA233" s="118" t="s">
        <v>14994</v>
      </c>
      <c r="AB233" s="118" t="s">
        <v>14994</v>
      </c>
      <c r="AC233" s="118" t="s">
        <v>15066</v>
      </c>
      <c r="AD233" s="118" t="s">
        <v>1757</v>
      </c>
      <c r="AE233" s="118" t="s">
        <v>15067</v>
      </c>
      <c r="AF233" s="118" t="s">
        <v>15068</v>
      </c>
    </row>
    <row r="234" spans="1:32" x14ac:dyDescent="0.25">
      <c r="A234" s="118" t="str">
        <f>_xlfn.XLOOKUP(D234,'Catalog Items'!L:L,'Catalog Items'!F:F)</f>
        <v>24601-CD2</v>
      </c>
      <c r="B234" s="118" t="s">
        <v>9694</v>
      </c>
      <c r="C234" s="118" t="s">
        <v>5377</v>
      </c>
      <c r="D234" s="118" t="s">
        <v>1740</v>
      </c>
      <c r="E234" s="118" t="s">
        <v>3267</v>
      </c>
      <c r="F234" s="118" t="s">
        <v>15223</v>
      </c>
      <c r="G234" s="118" t="s">
        <v>1744</v>
      </c>
      <c r="H234" s="118" t="s">
        <v>3271</v>
      </c>
      <c r="I234" s="118" t="s">
        <v>9557</v>
      </c>
      <c r="J234" s="124"/>
      <c r="K234" s="118" t="str">
        <f>_xlfn.XLOOKUP(D234,'Catalog Items'!L:L,'Catalog Items'!AB:AB)</f>
        <v>00196504163577</v>
      </c>
      <c r="L234" s="118" t="str">
        <f>_xlfn.XLOOKUP(D234,'Catalog Items'!L:L,'Catalog Items'!N:N)</f>
        <v>Christmas Cheer</v>
      </c>
      <c r="M234" s="132">
        <f>_xlfn.XLOOKUP($D234,'Catalog Items'!$L:$L,'Catalog Items'!AK:AK)</f>
        <v>24.437999999999999</v>
      </c>
      <c r="N234" s="132">
        <f>_xlfn.XLOOKUP($D234,'Catalog Items'!$L:$L,'Catalog Items'!AL:AL)</f>
        <v>15.938000000000001</v>
      </c>
      <c r="O234" s="132">
        <f>_xlfn.XLOOKUP($D234,'Catalog Items'!$L:$L,'Catalog Items'!AM:AM)</f>
        <v>9.625</v>
      </c>
      <c r="P234" s="132">
        <f>_xlfn.XLOOKUP($D234,'Catalog Items'!$L:$L,'Catalog Items'!AN:AN)</f>
        <v>13.44</v>
      </c>
      <c r="Q234" s="132">
        <f>_xlfn.XLOOKUP($D234,'Catalog Items'!$L:$L,'Catalog Items'!AO:AO)</f>
        <v>2.169</v>
      </c>
      <c r="R234" s="132" t="str">
        <f>_xlfn.XLOOKUP($D234,'Catalog Items'!$L:$L,'Catalog Items'!AT:AT)</f>
        <v>5</v>
      </c>
      <c r="S234" s="132" t="str">
        <f>_xlfn.XLOOKUP($D234,'Catalog Items'!$L:$L,'Catalog Items'!AU:AU)</f>
        <v>5</v>
      </c>
      <c r="T234" s="118" t="s">
        <v>7075</v>
      </c>
      <c r="U234" s="118" t="s">
        <v>14991</v>
      </c>
      <c r="V234" s="118" t="s">
        <v>1762</v>
      </c>
      <c r="W234" s="124"/>
      <c r="X234" s="118" t="s">
        <v>6870</v>
      </c>
      <c r="Y234" s="118" t="s">
        <v>1760</v>
      </c>
      <c r="Z234" s="118" t="s">
        <v>15062</v>
      </c>
      <c r="AA234" s="118" t="s">
        <v>15069</v>
      </c>
      <c r="AB234" s="118" t="s">
        <v>15069</v>
      </c>
      <c r="AC234" s="118" t="s">
        <v>15070</v>
      </c>
      <c r="AD234" s="118" t="s">
        <v>1757</v>
      </c>
      <c r="AE234" s="118" t="s">
        <v>15071</v>
      </c>
      <c r="AF234" s="118" t="s">
        <v>15072</v>
      </c>
    </row>
    <row r="235" spans="1:32" x14ac:dyDescent="0.25">
      <c r="A235" s="118" t="str">
        <f>_xlfn.XLOOKUP(D235,'Catalog Items'!L:L,'Catalog Items'!F:F)</f>
        <v>24601-CD2</v>
      </c>
      <c r="B235" s="118" t="s">
        <v>9920</v>
      </c>
      <c r="C235" s="118" t="s">
        <v>5377</v>
      </c>
      <c r="D235" s="118" t="s">
        <v>1740</v>
      </c>
      <c r="E235" s="118" t="s">
        <v>3267</v>
      </c>
      <c r="F235" s="118" t="s">
        <v>15223</v>
      </c>
      <c r="G235" s="118" t="s">
        <v>1745</v>
      </c>
      <c r="H235" s="118" t="s">
        <v>3272</v>
      </c>
      <c r="I235" s="118" t="s">
        <v>1757</v>
      </c>
      <c r="J235" s="124"/>
      <c r="K235" s="118" t="str">
        <f>_xlfn.XLOOKUP(D235,'Catalog Items'!L:L,'Catalog Items'!AB:AB)</f>
        <v>00196504163577</v>
      </c>
      <c r="L235" s="118" t="str">
        <f>_xlfn.XLOOKUP(D235,'Catalog Items'!L:L,'Catalog Items'!N:N)</f>
        <v>Christmas Cheer</v>
      </c>
      <c r="M235" s="132">
        <f>_xlfn.XLOOKUP($D235,'Catalog Items'!$L:$L,'Catalog Items'!AK:AK)</f>
        <v>24.437999999999999</v>
      </c>
      <c r="N235" s="132">
        <f>_xlfn.XLOOKUP($D235,'Catalog Items'!$L:$L,'Catalog Items'!AL:AL)</f>
        <v>15.938000000000001</v>
      </c>
      <c r="O235" s="132">
        <f>_xlfn.XLOOKUP($D235,'Catalog Items'!$L:$L,'Catalog Items'!AM:AM)</f>
        <v>9.625</v>
      </c>
      <c r="P235" s="132">
        <f>_xlfn.XLOOKUP($D235,'Catalog Items'!$L:$L,'Catalog Items'!AN:AN)</f>
        <v>13.44</v>
      </c>
      <c r="Q235" s="132">
        <f>_xlfn.XLOOKUP($D235,'Catalog Items'!$L:$L,'Catalog Items'!AO:AO)</f>
        <v>2.169</v>
      </c>
      <c r="R235" s="132" t="str">
        <f>_xlfn.XLOOKUP($D235,'Catalog Items'!$L:$L,'Catalog Items'!AT:AT)</f>
        <v>5</v>
      </c>
      <c r="S235" s="132" t="str">
        <f>_xlfn.XLOOKUP($D235,'Catalog Items'!$L:$L,'Catalog Items'!AU:AU)</f>
        <v>5</v>
      </c>
      <c r="T235" s="118" t="s">
        <v>7075</v>
      </c>
      <c r="U235" s="118" t="s">
        <v>14991</v>
      </c>
      <c r="V235" s="118" t="s">
        <v>1762</v>
      </c>
      <c r="W235" s="124"/>
      <c r="X235" s="118" t="s">
        <v>6871</v>
      </c>
      <c r="Y235" s="118" t="s">
        <v>1760</v>
      </c>
      <c r="Z235" s="118" t="s">
        <v>15041</v>
      </c>
      <c r="AA235" s="118" t="s">
        <v>15073</v>
      </c>
      <c r="AB235" s="118" t="s">
        <v>15073</v>
      </c>
      <c r="AC235" s="118" t="s">
        <v>15074</v>
      </c>
      <c r="AD235" s="118" t="s">
        <v>1757</v>
      </c>
      <c r="AE235" s="118" t="s">
        <v>15075</v>
      </c>
      <c r="AF235" s="118" t="s">
        <v>15076</v>
      </c>
    </row>
    <row r="236" spans="1:32" x14ac:dyDescent="0.25">
      <c r="J236" s="124"/>
      <c r="M236" s="132"/>
      <c r="N236" s="132"/>
      <c r="O236" s="132"/>
      <c r="P236" s="132"/>
      <c r="Q236" s="132"/>
      <c r="R236" s="132"/>
      <c r="S236" s="132"/>
      <c r="W236" s="124"/>
    </row>
    <row r="237" spans="1:32" x14ac:dyDescent="0.25">
      <c r="A237" s="118" t="str">
        <f>_xlfn.XLOOKUP(D237,'Catalog Items'!L:L,'Catalog Items'!F:F)</f>
        <v>24601-FD</v>
      </c>
      <c r="B237" s="118" t="s">
        <v>9743</v>
      </c>
      <c r="C237" s="118" t="s">
        <v>5377</v>
      </c>
      <c r="D237" s="118" t="s">
        <v>1741</v>
      </c>
      <c r="E237" s="118" t="s">
        <v>3268</v>
      </c>
      <c r="F237" s="118" t="s">
        <v>9579</v>
      </c>
      <c r="G237" s="118" t="s">
        <v>1742</v>
      </c>
      <c r="H237" s="118" t="s">
        <v>3269</v>
      </c>
      <c r="I237" s="118" t="s">
        <v>9568</v>
      </c>
      <c r="J237" s="124"/>
      <c r="K237" s="118" t="str">
        <f>_xlfn.XLOOKUP(D237,'Catalog Items'!L:L,'Catalog Items'!AB:AB)</f>
        <v>00196504163584</v>
      </c>
      <c r="L237" s="118" t="str">
        <f>_xlfn.XLOOKUP(D237,'Catalog Items'!L:L,'Catalog Items'!N:N)</f>
        <v>Christmas Cheer</v>
      </c>
      <c r="M237" s="132">
        <f>_xlfn.XLOOKUP($D237,'Catalog Items'!$L:$L,'Catalog Items'!AK:AK)</f>
        <v>48.314999999999998</v>
      </c>
      <c r="N237" s="132">
        <f>_xlfn.XLOOKUP($D237,'Catalog Items'!$L:$L,'Catalog Items'!AL:AL)</f>
        <v>16.22</v>
      </c>
      <c r="O237" s="132">
        <f>_xlfn.XLOOKUP($D237,'Catalog Items'!$L:$L,'Catalog Items'!AM:AM)</f>
        <v>9.5950000000000006</v>
      </c>
      <c r="P237" s="132">
        <f>_xlfn.XLOOKUP($D237,'Catalog Items'!$L:$L,'Catalog Items'!AN:AN)</f>
        <v>27.15</v>
      </c>
      <c r="Q237" s="132">
        <f>_xlfn.XLOOKUP($D237,'Catalog Items'!$L:$L,'Catalog Items'!AO:AO)</f>
        <v>4.351</v>
      </c>
      <c r="R237" s="132" t="str">
        <f>_xlfn.XLOOKUP($D237,'Catalog Items'!$L:$L,'Catalog Items'!AT:AT)</f>
        <v>4</v>
      </c>
      <c r="S237" s="132" t="str">
        <f>_xlfn.XLOOKUP($D237,'Catalog Items'!$L:$L,'Catalog Items'!AU:AU)</f>
        <v>3</v>
      </c>
      <c r="T237" s="118" t="s">
        <v>9564</v>
      </c>
      <c r="U237" s="118" t="s">
        <v>15060</v>
      </c>
      <c r="V237" s="118" t="s">
        <v>15061</v>
      </c>
      <c r="W237" s="124"/>
      <c r="X237" s="118" t="s">
        <v>6868</v>
      </c>
      <c r="Y237" s="118" t="s">
        <v>1765</v>
      </c>
      <c r="Z237" s="118" t="s">
        <v>15062</v>
      </c>
      <c r="AA237" s="118" t="s">
        <v>7065</v>
      </c>
      <c r="AB237" s="118" t="s">
        <v>7065</v>
      </c>
      <c r="AC237" s="118" t="s">
        <v>15063</v>
      </c>
      <c r="AD237" s="118" t="s">
        <v>1757</v>
      </c>
      <c r="AE237" s="118" t="s">
        <v>15064</v>
      </c>
      <c r="AF237" s="118" t="s">
        <v>15065</v>
      </c>
    </row>
    <row r="238" spans="1:32" x14ac:dyDescent="0.25">
      <c r="A238" s="118" t="str">
        <f>_xlfn.XLOOKUP(D238,'Catalog Items'!L:L,'Catalog Items'!F:F)</f>
        <v>24601-FD</v>
      </c>
      <c r="B238" s="118" t="s">
        <v>9731</v>
      </c>
      <c r="C238" s="118" t="s">
        <v>5377</v>
      </c>
      <c r="D238" s="118" t="s">
        <v>1741</v>
      </c>
      <c r="E238" s="118" t="s">
        <v>3268</v>
      </c>
      <c r="F238" s="118" t="s">
        <v>9579</v>
      </c>
      <c r="G238" s="118" t="s">
        <v>1743</v>
      </c>
      <c r="H238" s="118" t="s">
        <v>3270</v>
      </c>
      <c r="I238" s="118" t="s">
        <v>1792</v>
      </c>
      <c r="J238" s="124"/>
      <c r="K238" s="118" t="str">
        <f>_xlfn.XLOOKUP(D238,'Catalog Items'!L:L,'Catalog Items'!AB:AB)</f>
        <v>00196504163584</v>
      </c>
      <c r="L238" s="118" t="str">
        <f>_xlfn.XLOOKUP(D238,'Catalog Items'!L:L,'Catalog Items'!N:N)</f>
        <v>Christmas Cheer</v>
      </c>
      <c r="M238" s="132">
        <f>_xlfn.XLOOKUP($D238,'Catalog Items'!$L:$L,'Catalog Items'!AK:AK)</f>
        <v>48.314999999999998</v>
      </c>
      <c r="N238" s="132">
        <f>_xlfn.XLOOKUP($D238,'Catalog Items'!$L:$L,'Catalog Items'!AL:AL)</f>
        <v>16.22</v>
      </c>
      <c r="O238" s="132">
        <f>_xlfn.XLOOKUP($D238,'Catalog Items'!$L:$L,'Catalog Items'!AM:AM)</f>
        <v>9.5950000000000006</v>
      </c>
      <c r="P238" s="132">
        <f>_xlfn.XLOOKUP($D238,'Catalog Items'!$L:$L,'Catalog Items'!AN:AN)</f>
        <v>27.15</v>
      </c>
      <c r="Q238" s="132">
        <f>_xlfn.XLOOKUP($D238,'Catalog Items'!$L:$L,'Catalog Items'!AO:AO)</f>
        <v>4.351</v>
      </c>
      <c r="R238" s="132" t="str">
        <f>_xlfn.XLOOKUP($D238,'Catalog Items'!$L:$L,'Catalog Items'!AT:AT)</f>
        <v>4</v>
      </c>
      <c r="S238" s="132" t="str">
        <f>_xlfn.XLOOKUP($D238,'Catalog Items'!$L:$L,'Catalog Items'!AU:AU)</f>
        <v>3</v>
      </c>
      <c r="T238" s="118" t="s">
        <v>9564</v>
      </c>
      <c r="U238" s="118" t="s">
        <v>15060</v>
      </c>
      <c r="V238" s="118" t="s">
        <v>15061</v>
      </c>
      <c r="W238" s="124"/>
      <c r="X238" s="118" t="s">
        <v>6869</v>
      </c>
      <c r="Y238" s="118" t="s">
        <v>1765</v>
      </c>
      <c r="Z238" s="118" t="s">
        <v>15062</v>
      </c>
      <c r="AA238" s="118" t="s">
        <v>14994</v>
      </c>
      <c r="AB238" s="118" t="s">
        <v>14994</v>
      </c>
      <c r="AC238" s="118" t="s">
        <v>15066</v>
      </c>
      <c r="AD238" s="118" t="s">
        <v>1757</v>
      </c>
      <c r="AE238" s="118" t="s">
        <v>15067</v>
      </c>
      <c r="AF238" s="118" t="s">
        <v>15068</v>
      </c>
    </row>
    <row r="239" spans="1:32" x14ac:dyDescent="0.25">
      <c r="A239" s="118" t="str">
        <f>_xlfn.XLOOKUP(D239,'Catalog Items'!L:L,'Catalog Items'!F:F)</f>
        <v>24601-FD</v>
      </c>
      <c r="B239" s="118" t="s">
        <v>9694</v>
      </c>
      <c r="C239" s="118" t="s">
        <v>5377</v>
      </c>
      <c r="D239" s="118" t="s">
        <v>1741</v>
      </c>
      <c r="E239" s="118" t="s">
        <v>3268</v>
      </c>
      <c r="F239" s="118" t="s">
        <v>9579</v>
      </c>
      <c r="G239" s="118" t="s">
        <v>1744</v>
      </c>
      <c r="H239" s="118" t="s">
        <v>3271</v>
      </c>
      <c r="I239" s="118" t="s">
        <v>7082</v>
      </c>
      <c r="J239" s="124"/>
      <c r="K239" s="118" t="str">
        <f>_xlfn.XLOOKUP(D239,'Catalog Items'!L:L,'Catalog Items'!AB:AB)</f>
        <v>00196504163584</v>
      </c>
      <c r="L239" s="118" t="str">
        <f>_xlfn.XLOOKUP(D239,'Catalog Items'!L:L,'Catalog Items'!N:N)</f>
        <v>Christmas Cheer</v>
      </c>
      <c r="M239" s="132">
        <f>_xlfn.XLOOKUP($D239,'Catalog Items'!$L:$L,'Catalog Items'!AK:AK)</f>
        <v>48.314999999999998</v>
      </c>
      <c r="N239" s="132">
        <f>_xlfn.XLOOKUP($D239,'Catalog Items'!$L:$L,'Catalog Items'!AL:AL)</f>
        <v>16.22</v>
      </c>
      <c r="O239" s="132">
        <f>_xlfn.XLOOKUP($D239,'Catalog Items'!$L:$L,'Catalog Items'!AM:AM)</f>
        <v>9.5950000000000006</v>
      </c>
      <c r="P239" s="132">
        <f>_xlfn.XLOOKUP($D239,'Catalog Items'!$L:$L,'Catalog Items'!AN:AN)</f>
        <v>27.15</v>
      </c>
      <c r="Q239" s="132">
        <f>_xlfn.XLOOKUP($D239,'Catalog Items'!$L:$L,'Catalog Items'!AO:AO)</f>
        <v>4.351</v>
      </c>
      <c r="R239" s="132" t="str">
        <f>_xlfn.XLOOKUP($D239,'Catalog Items'!$L:$L,'Catalog Items'!AT:AT)</f>
        <v>4</v>
      </c>
      <c r="S239" s="132" t="str">
        <f>_xlfn.XLOOKUP($D239,'Catalog Items'!$L:$L,'Catalog Items'!AU:AU)</f>
        <v>3</v>
      </c>
      <c r="T239" s="118" t="s">
        <v>9564</v>
      </c>
      <c r="U239" s="118" t="s">
        <v>15060</v>
      </c>
      <c r="V239" s="118" t="s">
        <v>15061</v>
      </c>
      <c r="W239" s="124"/>
      <c r="X239" s="118" t="s">
        <v>6870</v>
      </c>
      <c r="Y239" s="118" t="s">
        <v>1760</v>
      </c>
      <c r="Z239" s="118" t="s">
        <v>15062</v>
      </c>
      <c r="AA239" s="118" t="s">
        <v>15069</v>
      </c>
      <c r="AB239" s="118" t="s">
        <v>15069</v>
      </c>
      <c r="AC239" s="118" t="s">
        <v>15070</v>
      </c>
      <c r="AD239" s="118" t="s">
        <v>1757</v>
      </c>
      <c r="AE239" s="118" t="s">
        <v>15071</v>
      </c>
      <c r="AF239" s="118" t="s">
        <v>15072</v>
      </c>
    </row>
    <row r="240" spans="1:32" x14ac:dyDescent="0.25">
      <c r="A240" s="118" t="str">
        <f>_xlfn.XLOOKUP(D240,'Catalog Items'!L:L,'Catalog Items'!F:F)</f>
        <v>24601-FD</v>
      </c>
      <c r="B240" s="118" t="s">
        <v>9920</v>
      </c>
      <c r="C240" s="118" t="s">
        <v>5377</v>
      </c>
      <c r="D240" s="118" t="s">
        <v>1741</v>
      </c>
      <c r="E240" s="118" t="s">
        <v>3268</v>
      </c>
      <c r="F240" s="118" t="s">
        <v>9579</v>
      </c>
      <c r="G240" s="118" t="s">
        <v>1745</v>
      </c>
      <c r="H240" s="118" t="s">
        <v>3272</v>
      </c>
      <c r="I240" s="118" t="s">
        <v>9567</v>
      </c>
      <c r="J240" s="124"/>
      <c r="K240" s="118" t="str">
        <f>_xlfn.XLOOKUP(D240,'Catalog Items'!L:L,'Catalog Items'!AB:AB)</f>
        <v>00196504163584</v>
      </c>
      <c r="L240" s="118" t="str">
        <f>_xlfn.XLOOKUP(D240,'Catalog Items'!L:L,'Catalog Items'!N:N)</f>
        <v>Christmas Cheer</v>
      </c>
      <c r="M240" s="132">
        <f>_xlfn.XLOOKUP($D240,'Catalog Items'!$L:$L,'Catalog Items'!AK:AK)</f>
        <v>48.314999999999998</v>
      </c>
      <c r="N240" s="132">
        <f>_xlfn.XLOOKUP($D240,'Catalog Items'!$L:$L,'Catalog Items'!AL:AL)</f>
        <v>16.22</v>
      </c>
      <c r="O240" s="132">
        <f>_xlfn.XLOOKUP($D240,'Catalog Items'!$L:$L,'Catalog Items'!AM:AM)</f>
        <v>9.5950000000000006</v>
      </c>
      <c r="P240" s="132">
        <f>_xlfn.XLOOKUP($D240,'Catalog Items'!$L:$L,'Catalog Items'!AN:AN)</f>
        <v>27.15</v>
      </c>
      <c r="Q240" s="132">
        <f>_xlfn.XLOOKUP($D240,'Catalog Items'!$L:$L,'Catalog Items'!AO:AO)</f>
        <v>4.351</v>
      </c>
      <c r="R240" s="132" t="str">
        <f>_xlfn.XLOOKUP($D240,'Catalog Items'!$L:$L,'Catalog Items'!AT:AT)</f>
        <v>4</v>
      </c>
      <c r="S240" s="132" t="str">
        <f>_xlfn.XLOOKUP($D240,'Catalog Items'!$L:$L,'Catalog Items'!AU:AU)</f>
        <v>3</v>
      </c>
      <c r="T240" s="118" t="s">
        <v>9564</v>
      </c>
      <c r="U240" s="118" t="s">
        <v>15060</v>
      </c>
      <c r="V240" s="118" t="s">
        <v>15061</v>
      </c>
      <c r="W240" s="124"/>
      <c r="X240" s="118" t="s">
        <v>6871</v>
      </c>
      <c r="Y240" s="118" t="s">
        <v>1760</v>
      </c>
      <c r="Z240" s="118" t="s">
        <v>15041</v>
      </c>
      <c r="AA240" s="118" t="s">
        <v>15073</v>
      </c>
      <c r="AB240" s="118" t="s">
        <v>15073</v>
      </c>
      <c r="AC240" s="118" t="s">
        <v>15074</v>
      </c>
      <c r="AD240" s="118" t="s">
        <v>1757</v>
      </c>
      <c r="AE240" s="118" t="s">
        <v>15075</v>
      </c>
      <c r="AF240" s="118" t="s">
        <v>15076</v>
      </c>
    </row>
    <row r="241" spans="1:32" x14ac:dyDescent="0.25">
      <c r="J241" s="124"/>
      <c r="M241" s="132"/>
      <c r="N241" s="132"/>
      <c r="O241" s="132"/>
      <c r="P241" s="132"/>
      <c r="Q241" s="132"/>
      <c r="R241" s="132"/>
      <c r="S241" s="132"/>
      <c r="W241" s="124"/>
    </row>
    <row r="242" spans="1:32" x14ac:dyDescent="0.25">
      <c r="A242" s="118" t="str">
        <f>_xlfn.XLOOKUP(D242,'Catalog Items'!L:L,'Catalog Items'!F:F)</f>
        <v>24601-CD2</v>
      </c>
      <c r="B242" s="118" t="s">
        <v>9743</v>
      </c>
      <c r="C242" s="118" t="s">
        <v>5377</v>
      </c>
      <c r="D242" s="118" t="s">
        <v>1748</v>
      </c>
      <c r="E242" s="118" t="s">
        <v>3275</v>
      </c>
      <c r="F242" s="118" t="s">
        <v>15223</v>
      </c>
      <c r="G242" s="118" t="s">
        <v>1750</v>
      </c>
      <c r="H242" s="118" t="s">
        <v>3277</v>
      </c>
      <c r="I242" s="118" t="s">
        <v>7066</v>
      </c>
      <c r="J242" s="124"/>
      <c r="K242" s="118" t="str">
        <f>_xlfn.XLOOKUP(D242,'Catalog Items'!L:L,'Catalog Items'!AB:AB)</f>
        <v>00196504163652</v>
      </c>
      <c r="L242" s="118" t="str">
        <f>_xlfn.XLOOKUP(D242,'Catalog Items'!L:L,'Catalog Items'!N:N)</f>
        <v>Holiday Sweets</v>
      </c>
      <c r="M242" s="132">
        <f>_xlfn.XLOOKUP($D242,'Catalog Items'!$L:$L,'Catalog Items'!AK:AK)</f>
        <v>24.437999999999999</v>
      </c>
      <c r="N242" s="132">
        <f>_xlfn.XLOOKUP($D242,'Catalog Items'!$L:$L,'Catalog Items'!AL:AL)</f>
        <v>15.938000000000001</v>
      </c>
      <c r="O242" s="132">
        <f>_xlfn.XLOOKUP($D242,'Catalog Items'!$L:$L,'Catalog Items'!AM:AM)</f>
        <v>9.625</v>
      </c>
      <c r="P242" s="132">
        <f>_xlfn.XLOOKUP($D242,'Catalog Items'!$L:$L,'Catalog Items'!AN:AN)</f>
        <v>13.44</v>
      </c>
      <c r="Q242" s="132">
        <f>_xlfn.XLOOKUP($D242,'Catalog Items'!$L:$L,'Catalog Items'!AO:AO)</f>
        <v>2.169</v>
      </c>
      <c r="R242" s="132" t="str">
        <f>_xlfn.XLOOKUP($D242,'Catalog Items'!$L:$L,'Catalog Items'!AT:AT)</f>
        <v>5</v>
      </c>
      <c r="S242" s="132" t="str">
        <f>_xlfn.XLOOKUP($D242,'Catalog Items'!$L:$L,'Catalog Items'!AU:AU)</f>
        <v>5</v>
      </c>
      <c r="T242" s="118" t="s">
        <v>7075</v>
      </c>
      <c r="U242" s="118" t="s">
        <v>14991</v>
      </c>
      <c r="V242" s="118" t="s">
        <v>1762</v>
      </c>
      <c r="W242" s="124"/>
      <c r="X242" s="118" t="s">
        <v>6876</v>
      </c>
      <c r="Y242" s="118" t="s">
        <v>1765</v>
      </c>
      <c r="Z242" s="118" t="s">
        <v>15062</v>
      </c>
      <c r="AA242" s="118" t="s">
        <v>7065</v>
      </c>
      <c r="AB242" s="118" t="s">
        <v>7065</v>
      </c>
      <c r="AC242" s="118" t="s">
        <v>15063</v>
      </c>
      <c r="AD242" s="118" t="s">
        <v>1757</v>
      </c>
      <c r="AE242" s="118" t="s">
        <v>15064</v>
      </c>
      <c r="AF242" s="118" t="s">
        <v>15065</v>
      </c>
    </row>
    <row r="243" spans="1:32" x14ac:dyDescent="0.25">
      <c r="A243" s="118" t="str">
        <f>_xlfn.XLOOKUP(D243,'Catalog Items'!L:L,'Catalog Items'!F:F)</f>
        <v>24601-CD2</v>
      </c>
      <c r="B243" s="118" t="s">
        <v>9731</v>
      </c>
      <c r="C243" s="118" t="s">
        <v>5377</v>
      </c>
      <c r="D243" s="118" t="s">
        <v>1748</v>
      </c>
      <c r="E243" s="118" t="s">
        <v>3275</v>
      </c>
      <c r="F243" s="118" t="s">
        <v>15223</v>
      </c>
      <c r="G243" s="118" t="s">
        <v>1751</v>
      </c>
      <c r="H243" s="118" t="s">
        <v>3278</v>
      </c>
      <c r="I243" s="118" t="s">
        <v>1762</v>
      </c>
      <c r="J243" s="124"/>
      <c r="K243" s="118" t="str">
        <f>_xlfn.XLOOKUP(D243,'Catalog Items'!L:L,'Catalog Items'!AB:AB)</f>
        <v>00196504163652</v>
      </c>
      <c r="L243" s="118" t="str">
        <f>_xlfn.XLOOKUP(D243,'Catalog Items'!L:L,'Catalog Items'!N:N)</f>
        <v>Holiday Sweets</v>
      </c>
      <c r="M243" s="132">
        <f>_xlfn.XLOOKUP($D243,'Catalog Items'!$L:$L,'Catalog Items'!AK:AK)</f>
        <v>24.437999999999999</v>
      </c>
      <c r="N243" s="132">
        <f>_xlfn.XLOOKUP($D243,'Catalog Items'!$L:$L,'Catalog Items'!AL:AL)</f>
        <v>15.938000000000001</v>
      </c>
      <c r="O243" s="132">
        <f>_xlfn.XLOOKUP($D243,'Catalog Items'!$L:$L,'Catalog Items'!AM:AM)</f>
        <v>9.625</v>
      </c>
      <c r="P243" s="132">
        <f>_xlfn.XLOOKUP($D243,'Catalog Items'!$L:$L,'Catalog Items'!AN:AN)</f>
        <v>13.44</v>
      </c>
      <c r="Q243" s="132">
        <f>_xlfn.XLOOKUP($D243,'Catalog Items'!$L:$L,'Catalog Items'!AO:AO)</f>
        <v>2.169</v>
      </c>
      <c r="R243" s="132" t="str">
        <f>_xlfn.XLOOKUP($D243,'Catalog Items'!$L:$L,'Catalog Items'!AT:AT)</f>
        <v>5</v>
      </c>
      <c r="S243" s="132" t="str">
        <f>_xlfn.XLOOKUP($D243,'Catalog Items'!$L:$L,'Catalog Items'!AU:AU)</f>
        <v>5</v>
      </c>
      <c r="T243" s="118" t="s">
        <v>7075</v>
      </c>
      <c r="U243" s="118" t="s">
        <v>14991</v>
      </c>
      <c r="V243" s="118" t="s">
        <v>1762</v>
      </c>
      <c r="W243" s="124"/>
      <c r="X243" s="118" t="s">
        <v>6877</v>
      </c>
      <c r="Y243" s="118" t="s">
        <v>1765</v>
      </c>
      <c r="Z243" s="118" t="s">
        <v>15062</v>
      </c>
      <c r="AA243" s="118" t="s">
        <v>14994</v>
      </c>
      <c r="AB243" s="118" t="s">
        <v>14994</v>
      </c>
      <c r="AC243" s="118" t="s">
        <v>15066</v>
      </c>
      <c r="AD243" s="118" t="s">
        <v>1757</v>
      </c>
      <c r="AE243" s="118" t="s">
        <v>15067</v>
      </c>
      <c r="AF243" s="118" t="s">
        <v>15068</v>
      </c>
    </row>
    <row r="244" spans="1:32" x14ac:dyDescent="0.25">
      <c r="A244" s="118" t="str">
        <f>_xlfn.XLOOKUP(D244,'Catalog Items'!L:L,'Catalog Items'!F:F)</f>
        <v>24601-CD2</v>
      </c>
      <c r="B244" s="118" t="s">
        <v>9694</v>
      </c>
      <c r="C244" s="118" t="s">
        <v>5377</v>
      </c>
      <c r="D244" s="118" t="s">
        <v>1748</v>
      </c>
      <c r="E244" s="118" t="s">
        <v>3275</v>
      </c>
      <c r="F244" s="118" t="s">
        <v>15223</v>
      </c>
      <c r="G244" s="118" t="s">
        <v>1752</v>
      </c>
      <c r="H244" s="118" t="s">
        <v>3279</v>
      </c>
      <c r="I244" s="118" t="s">
        <v>9557</v>
      </c>
      <c r="J244" s="124"/>
      <c r="K244" s="118" t="str">
        <f>_xlfn.XLOOKUP(D244,'Catalog Items'!L:L,'Catalog Items'!AB:AB)</f>
        <v>00196504163652</v>
      </c>
      <c r="L244" s="118" t="str">
        <f>_xlfn.XLOOKUP(D244,'Catalog Items'!L:L,'Catalog Items'!N:N)</f>
        <v>Holiday Sweets</v>
      </c>
      <c r="M244" s="132">
        <f>_xlfn.XLOOKUP($D244,'Catalog Items'!$L:$L,'Catalog Items'!AK:AK)</f>
        <v>24.437999999999999</v>
      </c>
      <c r="N244" s="132">
        <f>_xlfn.XLOOKUP($D244,'Catalog Items'!$L:$L,'Catalog Items'!AL:AL)</f>
        <v>15.938000000000001</v>
      </c>
      <c r="O244" s="132">
        <f>_xlfn.XLOOKUP($D244,'Catalog Items'!$L:$L,'Catalog Items'!AM:AM)</f>
        <v>9.625</v>
      </c>
      <c r="P244" s="132">
        <f>_xlfn.XLOOKUP($D244,'Catalog Items'!$L:$L,'Catalog Items'!AN:AN)</f>
        <v>13.44</v>
      </c>
      <c r="Q244" s="132">
        <f>_xlfn.XLOOKUP($D244,'Catalog Items'!$L:$L,'Catalog Items'!AO:AO)</f>
        <v>2.169</v>
      </c>
      <c r="R244" s="132" t="str">
        <f>_xlfn.XLOOKUP($D244,'Catalog Items'!$L:$L,'Catalog Items'!AT:AT)</f>
        <v>5</v>
      </c>
      <c r="S244" s="132" t="str">
        <f>_xlfn.XLOOKUP($D244,'Catalog Items'!$L:$L,'Catalog Items'!AU:AU)</f>
        <v>5</v>
      </c>
      <c r="T244" s="118" t="s">
        <v>7075</v>
      </c>
      <c r="U244" s="118" t="s">
        <v>14991</v>
      </c>
      <c r="V244" s="118" t="s">
        <v>1762</v>
      </c>
      <c r="W244" s="124"/>
      <c r="X244" s="118" t="s">
        <v>6878</v>
      </c>
      <c r="Y244" s="118" t="s">
        <v>1760</v>
      </c>
      <c r="Z244" s="118" t="s">
        <v>15062</v>
      </c>
      <c r="AA244" s="118" t="s">
        <v>15069</v>
      </c>
      <c r="AB244" s="118" t="s">
        <v>15069</v>
      </c>
      <c r="AC244" s="118" t="s">
        <v>15070</v>
      </c>
      <c r="AD244" s="118" t="s">
        <v>1757</v>
      </c>
      <c r="AE244" s="118" t="s">
        <v>15071</v>
      </c>
      <c r="AF244" s="118" t="s">
        <v>15072</v>
      </c>
    </row>
    <row r="245" spans="1:32" x14ac:dyDescent="0.25">
      <c r="A245" s="118" t="str">
        <f>_xlfn.XLOOKUP(D245,'Catalog Items'!L:L,'Catalog Items'!F:F)</f>
        <v>24601-CD2</v>
      </c>
      <c r="B245" s="118" t="s">
        <v>9920</v>
      </c>
      <c r="C245" s="118" t="s">
        <v>5377</v>
      </c>
      <c r="D245" s="118" t="s">
        <v>1748</v>
      </c>
      <c r="E245" s="118" t="s">
        <v>3275</v>
      </c>
      <c r="F245" s="118" t="s">
        <v>15223</v>
      </c>
      <c r="G245" s="118" t="s">
        <v>1753</v>
      </c>
      <c r="H245" s="118" t="s">
        <v>3280</v>
      </c>
      <c r="I245" s="118" t="s">
        <v>1757</v>
      </c>
      <c r="J245" s="124"/>
      <c r="K245" s="118" t="str">
        <f>_xlfn.XLOOKUP(D245,'Catalog Items'!L:L,'Catalog Items'!AB:AB)</f>
        <v>00196504163652</v>
      </c>
      <c r="L245" s="118" t="str">
        <f>_xlfn.XLOOKUP(D245,'Catalog Items'!L:L,'Catalog Items'!N:N)</f>
        <v>Holiday Sweets</v>
      </c>
      <c r="M245" s="132">
        <f>_xlfn.XLOOKUP($D245,'Catalog Items'!$L:$L,'Catalog Items'!AK:AK)</f>
        <v>24.437999999999999</v>
      </c>
      <c r="N245" s="132">
        <f>_xlfn.XLOOKUP($D245,'Catalog Items'!$L:$L,'Catalog Items'!AL:AL)</f>
        <v>15.938000000000001</v>
      </c>
      <c r="O245" s="132">
        <f>_xlfn.XLOOKUP($D245,'Catalog Items'!$L:$L,'Catalog Items'!AM:AM)</f>
        <v>9.625</v>
      </c>
      <c r="P245" s="132">
        <f>_xlfn.XLOOKUP($D245,'Catalog Items'!$L:$L,'Catalog Items'!AN:AN)</f>
        <v>13.44</v>
      </c>
      <c r="Q245" s="132">
        <f>_xlfn.XLOOKUP($D245,'Catalog Items'!$L:$L,'Catalog Items'!AO:AO)</f>
        <v>2.169</v>
      </c>
      <c r="R245" s="132" t="str">
        <f>_xlfn.XLOOKUP($D245,'Catalog Items'!$L:$L,'Catalog Items'!AT:AT)</f>
        <v>5</v>
      </c>
      <c r="S245" s="132" t="str">
        <f>_xlfn.XLOOKUP($D245,'Catalog Items'!$L:$L,'Catalog Items'!AU:AU)</f>
        <v>5</v>
      </c>
      <c r="T245" s="118" t="s">
        <v>7075</v>
      </c>
      <c r="U245" s="118" t="s">
        <v>14991</v>
      </c>
      <c r="V245" s="118" t="s">
        <v>1762</v>
      </c>
      <c r="W245" s="124"/>
      <c r="X245" s="118" t="s">
        <v>6879</v>
      </c>
      <c r="Y245" s="118" t="s">
        <v>1760</v>
      </c>
      <c r="Z245" s="118" t="s">
        <v>15041</v>
      </c>
      <c r="AA245" s="118" t="s">
        <v>15073</v>
      </c>
      <c r="AB245" s="118" t="s">
        <v>15073</v>
      </c>
      <c r="AC245" s="118" t="s">
        <v>15074</v>
      </c>
      <c r="AD245" s="118" t="s">
        <v>1757</v>
      </c>
      <c r="AE245" s="118" t="s">
        <v>15075</v>
      </c>
      <c r="AF245" s="118" t="s">
        <v>15076</v>
      </c>
    </row>
    <row r="246" spans="1:32" x14ac:dyDescent="0.25">
      <c r="J246" s="124"/>
      <c r="M246" s="132"/>
      <c r="N246" s="132"/>
      <c r="O246" s="132"/>
      <c r="P246" s="132"/>
      <c r="Q246" s="132"/>
      <c r="R246" s="132"/>
      <c r="S246" s="132"/>
      <c r="W246" s="124"/>
    </row>
    <row r="247" spans="1:32" x14ac:dyDescent="0.25">
      <c r="A247" s="118" t="str">
        <f>_xlfn.XLOOKUP(D247,'Catalog Items'!L:L,'Catalog Items'!F:F)</f>
        <v>24601-FD</v>
      </c>
      <c r="B247" s="118" t="s">
        <v>9743</v>
      </c>
      <c r="C247" s="118" t="s">
        <v>5377</v>
      </c>
      <c r="D247" s="118" t="s">
        <v>1749</v>
      </c>
      <c r="E247" s="118" t="s">
        <v>3276</v>
      </c>
      <c r="F247" s="118" t="s">
        <v>9579</v>
      </c>
      <c r="G247" s="118" t="s">
        <v>1750</v>
      </c>
      <c r="H247" s="118" t="s">
        <v>3277</v>
      </c>
      <c r="I247" s="118" t="s">
        <v>9568</v>
      </c>
      <c r="J247" s="124"/>
      <c r="K247" s="118" t="str">
        <f>_xlfn.XLOOKUP(D247,'Catalog Items'!L:L,'Catalog Items'!AB:AB)</f>
        <v>00196504163669</v>
      </c>
      <c r="L247" s="118" t="str">
        <f>_xlfn.XLOOKUP(D247,'Catalog Items'!L:L,'Catalog Items'!N:N)</f>
        <v>Holiday Sweets</v>
      </c>
      <c r="M247" s="132">
        <f>_xlfn.XLOOKUP($D247,'Catalog Items'!$L:$L,'Catalog Items'!AK:AK)</f>
        <v>48.314999999999998</v>
      </c>
      <c r="N247" s="132">
        <f>_xlfn.XLOOKUP($D247,'Catalog Items'!$L:$L,'Catalog Items'!AL:AL)</f>
        <v>16.22</v>
      </c>
      <c r="O247" s="132">
        <f>_xlfn.XLOOKUP($D247,'Catalog Items'!$L:$L,'Catalog Items'!AM:AM)</f>
        <v>9.5950000000000006</v>
      </c>
      <c r="P247" s="132">
        <f>_xlfn.XLOOKUP($D247,'Catalog Items'!$L:$L,'Catalog Items'!AN:AN)</f>
        <v>27.15</v>
      </c>
      <c r="Q247" s="132">
        <f>_xlfn.XLOOKUP($D247,'Catalog Items'!$L:$L,'Catalog Items'!AO:AO)</f>
        <v>4.351</v>
      </c>
      <c r="R247" s="132" t="str">
        <f>_xlfn.XLOOKUP($D247,'Catalog Items'!$L:$L,'Catalog Items'!AT:AT)</f>
        <v>4</v>
      </c>
      <c r="S247" s="132" t="str">
        <f>_xlfn.XLOOKUP($D247,'Catalog Items'!$L:$L,'Catalog Items'!AU:AU)</f>
        <v>3</v>
      </c>
      <c r="T247" s="118" t="s">
        <v>9564</v>
      </c>
      <c r="U247" s="118" t="s">
        <v>15060</v>
      </c>
      <c r="V247" s="118" t="s">
        <v>15061</v>
      </c>
      <c r="W247" s="124"/>
      <c r="X247" s="118" t="s">
        <v>6876</v>
      </c>
      <c r="Y247" s="118" t="s">
        <v>1765</v>
      </c>
      <c r="Z247" s="118" t="s">
        <v>15062</v>
      </c>
      <c r="AA247" s="118" t="s">
        <v>7065</v>
      </c>
      <c r="AB247" s="118" t="s">
        <v>7065</v>
      </c>
      <c r="AC247" s="118" t="s">
        <v>15063</v>
      </c>
      <c r="AD247" s="118" t="s">
        <v>1757</v>
      </c>
      <c r="AE247" s="118" t="s">
        <v>15064</v>
      </c>
      <c r="AF247" s="118" t="s">
        <v>15065</v>
      </c>
    </row>
    <row r="248" spans="1:32" x14ac:dyDescent="0.25">
      <c r="A248" s="118" t="str">
        <f>_xlfn.XLOOKUP(D248,'Catalog Items'!L:L,'Catalog Items'!F:F)</f>
        <v>24601-FD</v>
      </c>
      <c r="B248" s="118" t="s">
        <v>9731</v>
      </c>
      <c r="C248" s="118" t="s">
        <v>5377</v>
      </c>
      <c r="D248" s="118" t="s">
        <v>1749</v>
      </c>
      <c r="E248" s="118" t="s">
        <v>3276</v>
      </c>
      <c r="F248" s="118" t="s">
        <v>9579</v>
      </c>
      <c r="G248" s="118" t="s">
        <v>1751</v>
      </c>
      <c r="H248" s="118" t="s">
        <v>3278</v>
      </c>
      <c r="I248" s="118" t="s">
        <v>1792</v>
      </c>
      <c r="J248" s="124"/>
      <c r="K248" s="118" t="str">
        <f>_xlfn.XLOOKUP(D248,'Catalog Items'!L:L,'Catalog Items'!AB:AB)</f>
        <v>00196504163669</v>
      </c>
      <c r="L248" s="118" t="str">
        <f>_xlfn.XLOOKUP(D248,'Catalog Items'!L:L,'Catalog Items'!N:N)</f>
        <v>Holiday Sweets</v>
      </c>
      <c r="M248" s="132">
        <f>_xlfn.XLOOKUP($D248,'Catalog Items'!$L:$L,'Catalog Items'!AK:AK)</f>
        <v>48.314999999999998</v>
      </c>
      <c r="N248" s="132">
        <f>_xlfn.XLOOKUP($D248,'Catalog Items'!$L:$L,'Catalog Items'!AL:AL)</f>
        <v>16.22</v>
      </c>
      <c r="O248" s="132">
        <f>_xlfn.XLOOKUP($D248,'Catalog Items'!$L:$L,'Catalog Items'!AM:AM)</f>
        <v>9.5950000000000006</v>
      </c>
      <c r="P248" s="132">
        <f>_xlfn.XLOOKUP($D248,'Catalog Items'!$L:$L,'Catalog Items'!AN:AN)</f>
        <v>27.15</v>
      </c>
      <c r="Q248" s="132">
        <f>_xlfn.XLOOKUP($D248,'Catalog Items'!$L:$L,'Catalog Items'!AO:AO)</f>
        <v>4.351</v>
      </c>
      <c r="R248" s="132" t="str">
        <f>_xlfn.XLOOKUP($D248,'Catalog Items'!$L:$L,'Catalog Items'!AT:AT)</f>
        <v>4</v>
      </c>
      <c r="S248" s="132" t="str">
        <f>_xlfn.XLOOKUP($D248,'Catalog Items'!$L:$L,'Catalog Items'!AU:AU)</f>
        <v>3</v>
      </c>
      <c r="T248" s="118" t="s">
        <v>9564</v>
      </c>
      <c r="U248" s="118" t="s">
        <v>15060</v>
      </c>
      <c r="V248" s="118" t="s">
        <v>15061</v>
      </c>
      <c r="W248" s="124"/>
      <c r="X248" s="118" t="s">
        <v>6877</v>
      </c>
      <c r="Y248" s="118" t="s">
        <v>1765</v>
      </c>
      <c r="Z248" s="118" t="s">
        <v>15062</v>
      </c>
      <c r="AA248" s="118" t="s">
        <v>14994</v>
      </c>
      <c r="AB248" s="118" t="s">
        <v>14994</v>
      </c>
      <c r="AC248" s="118" t="s">
        <v>15066</v>
      </c>
      <c r="AD248" s="118" t="s">
        <v>1757</v>
      </c>
      <c r="AE248" s="118" t="s">
        <v>15067</v>
      </c>
      <c r="AF248" s="118" t="s">
        <v>15068</v>
      </c>
    </row>
    <row r="249" spans="1:32" x14ac:dyDescent="0.25">
      <c r="A249" s="118" t="str">
        <f>_xlfn.XLOOKUP(D249,'Catalog Items'!L:L,'Catalog Items'!F:F)</f>
        <v>24601-FD</v>
      </c>
      <c r="B249" s="118" t="s">
        <v>9694</v>
      </c>
      <c r="C249" s="118" t="s">
        <v>5377</v>
      </c>
      <c r="D249" s="118" t="s">
        <v>1749</v>
      </c>
      <c r="E249" s="118" t="s">
        <v>3276</v>
      </c>
      <c r="F249" s="118" t="s">
        <v>9579</v>
      </c>
      <c r="G249" s="118" t="s">
        <v>1752</v>
      </c>
      <c r="H249" s="118" t="s">
        <v>3279</v>
      </c>
      <c r="I249" s="118" t="s">
        <v>7082</v>
      </c>
      <c r="J249" s="124"/>
      <c r="K249" s="118" t="str">
        <f>_xlfn.XLOOKUP(D249,'Catalog Items'!L:L,'Catalog Items'!AB:AB)</f>
        <v>00196504163669</v>
      </c>
      <c r="L249" s="118" t="str">
        <f>_xlfn.XLOOKUP(D249,'Catalog Items'!L:L,'Catalog Items'!N:N)</f>
        <v>Holiday Sweets</v>
      </c>
      <c r="M249" s="132">
        <f>_xlfn.XLOOKUP($D249,'Catalog Items'!$L:$L,'Catalog Items'!AK:AK)</f>
        <v>48.314999999999998</v>
      </c>
      <c r="N249" s="132">
        <f>_xlfn.XLOOKUP($D249,'Catalog Items'!$L:$L,'Catalog Items'!AL:AL)</f>
        <v>16.22</v>
      </c>
      <c r="O249" s="132">
        <f>_xlfn.XLOOKUP($D249,'Catalog Items'!$L:$L,'Catalog Items'!AM:AM)</f>
        <v>9.5950000000000006</v>
      </c>
      <c r="P249" s="132">
        <f>_xlfn.XLOOKUP($D249,'Catalog Items'!$L:$L,'Catalog Items'!AN:AN)</f>
        <v>27.15</v>
      </c>
      <c r="Q249" s="132">
        <f>_xlfn.XLOOKUP($D249,'Catalog Items'!$L:$L,'Catalog Items'!AO:AO)</f>
        <v>4.351</v>
      </c>
      <c r="R249" s="132" t="str">
        <f>_xlfn.XLOOKUP($D249,'Catalog Items'!$L:$L,'Catalog Items'!AT:AT)</f>
        <v>4</v>
      </c>
      <c r="S249" s="132" t="str">
        <f>_xlfn.XLOOKUP($D249,'Catalog Items'!$L:$L,'Catalog Items'!AU:AU)</f>
        <v>3</v>
      </c>
      <c r="T249" s="118" t="s">
        <v>9564</v>
      </c>
      <c r="U249" s="118" t="s">
        <v>15060</v>
      </c>
      <c r="V249" s="118" t="s">
        <v>15061</v>
      </c>
      <c r="W249" s="124"/>
      <c r="X249" s="118" t="s">
        <v>6878</v>
      </c>
      <c r="Y249" s="118" t="s">
        <v>1760</v>
      </c>
      <c r="Z249" s="118" t="s">
        <v>15062</v>
      </c>
      <c r="AA249" s="118" t="s">
        <v>15069</v>
      </c>
      <c r="AB249" s="118" t="s">
        <v>15069</v>
      </c>
      <c r="AC249" s="118" t="s">
        <v>15070</v>
      </c>
      <c r="AD249" s="118" t="s">
        <v>1757</v>
      </c>
      <c r="AE249" s="118" t="s">
        <v>15071</v>
      </c>
      <c r="AF249" s="118" t="s">
        <v>15072</v>
      </c>
    </row>
    <row r="250" spans="1:32" x14ac:dyDescent="0.25">
      <c r="A250" s="118" t="str">
        <f>_xlfn.XLOOKUP(D250,'Catalog Items'!L:L,'Catalog Items'!F:F)</f>
        <v>24601-FD</v>
      </c>
      <c r="B250" s="118" t="s">
        <v>9920</v>
      </c>
      <c r="C250" s="118" t="s">
        <v>5377</v>
      </c>
      <c r="D250" s="118" t="s">
        <v>1749</v>
      </c>
      <c r="E250" s="118" t="s">
        <v>3276</v>
      </c>
      <c r="F250" s="118" t="s">
        <v>9579</v>
      </c>
      <c r="G250" s="118" t="s">
        <v>1753</v>
      </c>
      <c r="H250" s="118" t="s">
        <v>3280</v>
      </c>
      <c r="I250" s="118" t="s">
        <v>9567</v>
      </c>
      <c r="J250" s="124"/>
      <c r="K250" s="118" t="str">
        <f>_xlfn.XLOOKUP(D250,'Catalog Items'!L:L,'Catalog Items'!AB:AB)</f>
        <v>00196504163669</v>
      </c>
      <c r="L250" s="118" t="str">
        <f>_xlfn.XLOOKUP(D250,'Catalog Items'!L:L,'Catalog Items'!N:N)</f>
        <v>Holiday Sweets</v>
      </c>
      <c r="M250" s="132">
        <f>_xlfn.XLOOKUP($D250,'Catalog Items'!$L:$L,'Catalog Items'!AK:AK)</f>
        <v>48.314999999999998</v>
      </c>
      <c r="N250" s="132">
        <f>_xlfn.XLOOKUP($D250,'Catalog Items'!$L:$L,'Catalog Items'!AL:AL)</f>
        <v>16.22</v>
      </c>
      <c r="O250" s="132">
        <f>_xlfn.XLOOKUP($D250,'Catalog Items'!$L:$L,'Catalog Items'!AM:AM)</f>
        <v>9.5950000000000006</v>
      </c>
      <c r="P250" s="132">
        <f>_xlfn.XLOOKUP($D250,'Catalog Items'!$L:$L,'Catalog Items'!AN:AN)</f>
        <v>27.15</v>
      </c>
      <c r="Q250" s="132">
        <f>_xlfn.XLOOKUP($D250,'Catalog Items'!$L:$L,'Catalog Items'!AO:AO)</f>
        <v>4.351</v>
      </c>
      <c r="R250" s="132" t="str">
        <f>_xlfn.XLOOKUP($D250,'Catalog Items'!$L:$L,'Catalog Items'!AT:AT)</f>
        <v>4</v>
      </c>
      <c r="S250" s="132" t="str">
        <f>_xlfn.XLOOKUP($D250,'Catalog Items'!$L:$L,'Catalog Items'!AU:AU)</f>
        <v>3</v>
      </c>
      <c r="T250" s="118" t="s">
        <v>9564</v>
      </c>
      <c r="U250" s="118" t="s">
        <v>15060</v>
      </c>
      <c r="V250" s="118" t="s">
        <v>15061</v>
      </c>
      <c r="W250" s="124"/>
      <c r="X250" s="118" t="s">
        <v>6879</v>
      </c>
      <c r="Y250" s="118" t="s">
        <v>1760</v>
      </c>
      <c r="Z250" s="118" t="s">
        <v>15041</v>
      </c>
      <c r="AA250" s="118" t="s">
        <v>15073</v>
      </c>
      <c r="AB250" s="118" t="s">
        <v>15073</v>
      </c>
      <c r="AC250" s="118" t="s">
        <v>15074</v>
      </c>
      <c r="AD250" s="118" t="s">
        <v>1757</v>
      </c>
      <c r="AE250" s="118" t="s">
        <v>15075</v>
      </c>
      <c r="AF250" s="118" t="s">
        <v>15076</v>
      </c>
    </row>
    <row r="251" spans="1:32" x14ac:dyDescent="0.25">
      <c r="J251" s="124"/>
      <c r="M251" s="132"/>
      <c r="N251" s="132"/>
      <c r="O251" s="132"/>
      <c r="P251" s="132"/>
      <c r="Q251" s="132"/>
      <c r="R251" s="132"/>
      <c r="S251" s="132"/>
      <c r="W251" s="124"/>
    </row>
    <row r="252" spans="1:32" x14ac:dyDescent="0.25">
      <c r="A252" s="118" t="str">
        <f>_xlfn.XLOOKUP(D252,'Catalog Items'!L:L,'Catalog Items'!F:F)</f>
        <v>25211-2</v>
      </c>
      <c r="B252" s="118" t="s">
        <v>9743</v>
      </c>
      <c r="C252" s="118" t="s">
        <v>5377</v>
      </c>
      <c r="D252" s="118" t="s">
        <v>12256</v>
      </c>
      <c r="E252" s="118" t="s">
        <v>12788</v>
      </c>
      <c r="F252" s="118" t="s">
        <v>9579</v>
      </c>
      <c r="G252" s="118" t="s">
        <v>10920</v>
      </c>
      <c r="H252" s="118" t="s">
        <v>10921</v>
      </c>
      <c r="I252" s="118" t="s">
        <v>7079</v>
      </c>
      <c r="J252" s="124"/>
      <c r="K252" s="118" t="str">
        <f>_xlfn.XLOOKUP(D252,'Catalog Items'!L:L,'Catalog Items'!AB:AB)</f>
        <v>00196504205307</v>
      </c>
      <c r="L252" s="118" t="str">
        <f>_xlfn.XLOOKUP(D252,'Catalog Items'!L:L,'Catalog Items'!N:N)</f>
        <v>Vivacious Valentine</v>
      </c>
      <c r="M252" s="132">
        <f>_xlfn.XLOOKUP($D252,'Catalog Items'!$L:$L,'Catalog Items'!AK:AK)</f>
        <v>48.314999999999998</v>
      </c>
      <c r="N252" s="132">
        <f>_xlfn.XLOOKUP($D252,'Catalog Items'!$L:$L,'Catalog Items'!AL:AL)</f>
        <v>16.22</v>
      </c>
      <c r="O252" s="132">
        <f>_xlfn.XLOOKUP($D252,'Catalog Items'!$L:$L,'Catalog Items'!AM:AM)</f>
        <v>9.5950000000000006</v>
      </c>
      <c r="P252" s="132">
        <f>_xlfn.XLOOKUP($D252,'Catalog Items'!$L:$L,'Catalog Items'!AN:AN)</f>
        <v>35.9</v>
      </c>
      <c r="Q252" s="132">
        <f>_xlfn.XLOOKUP($D252,'Catalog Items'!$L:$L,'Catalog Items'!AO:AO)</f>
        <v>4.351</v>
      </c>
      <c r="R252" s="132" t="str">
        <f>_xlfn.XLOOKUP($D252,'Catalog Items'!$L:$L,'Catalog Items'!AT:AT)</f>
        <v>4</v>
      </c>
      <c r="S252" s="132" t="str">
        <f>_xlfn.XLOOKUP($D252,'Catalog Items'!$L:$L,'Catalog Items'!AU:AU)</f>
        <v>3</v>
      </c>
      <c r="T252" s="118" t="s">
        <v>9564</v>
      </c>
      <c r="U252" s="118" t="s">
        <v>15060</v>
      </c>
      <c r="V252" s="118" t="s">
        <v>15061</v>
      </c>
      <c r="W252" s="124"/>
      <c r="X252" s="118" t="s">
        <v>10924</v>
      </c>
      <c r="Y252" s="118" t="s">
        <v>1765</v>
      </c>
      <c r="Z252" s="118" t="s">
        <v>15062</v>
      </c>
      <c r="AA252" s="118" t="s">
        <v>7065</v>
      </c>
      <c r="AB252" s="118" t="s">
        <v>7065</v>
      </c>
      <c r="AC252" s="118" t="s">
        <v>15063</v>
      </c>
      <c r="AD252" s="118" t="s">
        <v>1757</v>
      </c>
      <c r="AE252" s="118" t="s">
        <v>15064</v>
      </c>
      <c r="AF252" s="118" t="s">
        <v>15065</v>
      </c>
    </row>
    <row r="253" spans="1:32" x14ac:dyDescent="0.25">
      <c r="A253" s="118" t="str">
        <f>_xlfn.XLOOKUP(D253,'Catalog Items'!L:L,'Catalog Items'!F:F)</f>
        <v>25211-2</v>
      </c>
      <c r="B253" s="118" t="s">
        <v>9731</v>
      </c>
      <c r="C253" s="118" t="s">
        <v>5377</v>
      </c>
      <c r="D253" s="118" t="s">
        <v>12256</v>
      </c>
      <c r="E253" s="118" t="s">
        <v>12788</v>
      </c>
      <c r="F253" s="118" t="s">
        <v>9579</v>
      </c>
      <c r="G253" s="118" t="s">
        <v>10925</v>
      </c>
      <c r="H253" s="118" t="s">
        <v>10926</v>
      </c>
      <c r="I253" s="118" t="s">
        <v>1799</v>
      </c>
      <c r="J253" s="124"/>
      <c r="K253" s="118" t="str">
        <f>_xlfn.XLOOKUP(D253,'Catalog Items'!L:L,'Catalog Items'!AB:AB)</f>
        <v>00196504205307</v>
      </c>
      <c r="L253" s="118" t="str">
        <f>_xlfn.XLOOKUP(D253,'Catalog Items'!L:L,'Catalog Items'!N:N)</f>
        <v>Vivacious Valentine</v>
      </c>
      <c r="M253" s="132">
        <f>_xlfn.XLOOKUP($D253,'Catalog Items'!$L:$L,'Catalog Items'!AK:AK)</f>
        <v>48.314999999999998</v>
      </c>
      <c r="N253" s="132">
        <f>_xlfn.XLOOKUP($D253,'Catalog Items'!$L:$L,'Catalog Items'!AL:AL)</f>
        <v>16.22</v>
      </c>
      <c r="O253" s="132">
        <f>_xlfn.XLOOKUP($D253,'Catalog Items'!$L:$L,'Catalog Items'!AM:AM)</f>
        <v>9.5950000000000006</v>
      </c>
      <c r="P253" s="132">
        <f>_xlfn.XLOOKUP($D253,'Catalog Items'!$L:$L,'Catalog Items'!AN:AN)</f>
        <v>35.9</v>
      </c>
      <c r="Q253" s="132">
        <f>_xlfn.XLOOKUP($D253,'Catalog Items'!$L:$L,'Catalog Items'!AO:AO)</f>
        <v>4.351</v>
      </c>
      <c r="R253" s="132" t="str">
        <f>_xlfn.XLOOKUP($D253,'Catalog Items'!$L:$L,'Catalog Items'!AT:AT)</f>
        <v>4</v>
      </c>
      <c r="S253" s="132" t="str">
        <f>_xlfn.XLOOKUP($D253,'Catalog Items'!$L:$L,'Catalog Items'!AU:AU)</f>
        <v>3</v>
      </c>
      <c r="T253" s="118" t="s">
        <v>9564</v>
      </c>
      <c r="U253" s="118" t="s">
        <v>15060</v>
      </c>
      <c r="V253" s="118" t="s">
        <v>15061</v>
      </c>
      <c r="W253" s="124"/>
      <c r="X253" s="118" t="s">
        <v>10927</v>
      </c>
      <c r="Y253" s="118" t="s">
        <v>1765</v>
      </c>
      <c r="Z253" s="118" t="s">
        <v>15062</v>
      </c>
      <c r="AA253" s="118" t="s">
        <v>14994</v>
      </c>
      <c r="AB253" s="118" t="s">
        <v>14994</v>
      </c>
      <c r="AC253" s="118" t="s">
        <v>15066</v>
      </c>
      <c r="AD253" s="118" t="s">
        <v>1757</v>
      </c>
      <c r="AE253" s="118" t="s">
        <v>15067</v>
      </c>
      <c r="AF253" s="118" t="s">
        <v>15068</v>
      </c>
    </row>
    <row r="254" spans="1:32" x14ac:dyDescent="0.25">
      <c r="A254" s="118" t="str">
        <f>_xlfn.XLOOKUP(D254,'Catalog Items'!L:L,'Catalog Items'!F:F)</f>
        <v>25211-2</v>
      </c>
      <c r="B254" s="118" t="s">
        <v>9694</v>
      </c>
      <c r="C254" s="118" t="s">
        <v>5377</v>
      </c>
      <c r="D254" s="118" t="s">
        <v>12256</v>
      </c>
      <c r="E254" s="118" t="s">
        <v>12788</v>
      </c>
      <c r="F254" s="118" t="s">
        <v>9579</v>
      </c>
      <c r="G254" s="118" t="s">
        <v>10928</v>
      </c>
      <c r="H254" s="118" t="s">
        <v>10929</v>
      </c>
      <c r="I254" s="118" t="s">
        <v>9557</v>
      </c>
      <c r="J254" s="124"/>
      <c r="K254" s="118" t="str">
        <f>_xlfn.XLOOKUP(D254,'Catalog Items'!L:L,'Catalog Items'!AB:AB)</f>
        <v>00196504205307</v>
      </c>
      <c r="L254" s="118" t="str">
        <f>_xlfn.XLOOKUP(D254,'Catalog Items'!L:L,'Catalog Items'!N:N)</f>
        <v>Vivacious Valentine</v>
      </c>
      <c r="M254" s="132">
        <f>_xlfn.XLOOKUP($D254,'Catalog Items'!$L:$L,'Catalog Items'!AK:AK)</f>
        <v>48.314999999999998</v>
      </c>
      <c r="N254" s="132">
        <f>_xlfn.XLOOKUP($D254,'Catalog Items'!$L:$L,'Catalog Items'!AL:AL)</f>
        <v>16.22</v>
      </c>
      <c r="O254" s="132">
        <f>_xlfn.XLOOKUP($D254,'Catalog Items'!$L:$L,'Catalog Items'!AM:AM)</f>
        <v>9.5950000000000006</v>
      </c>
      <c r="P254" s="132">
        <f>_xlfn.XLOOKUP($D254,'Catalog Items'!$L:$L,'Catalog Items'!AN:AN)</f>
        <v>35.9</v>
      </c>
      <c r="Q254" s="132">
        <f>_xlfn.XLOOKUP($D254,'Catalog Items'!$L:$L,'Catalog Items'!AO:AO)</f>
        <v>4.351</v>
      </c>
      <c r="R254" s="132" t="str">
        <f>_xlfn.XLOOKUP($D254,'Catalog Items'!$L:$L,'Catalog Items'!AT:AT)</f>
        <v>4</v>
      </c>
      <c r="S254" s="132" t="str">
        <f>_xlfn.XLOOKUP($D254,'Catalog Items'!$L:$L,'Catalog Items'!AU:AU)</f>
        <v>3</v>
      </c>
      <c r="T254" s="118" t="s">
        <v>9564</v>
      </c>
      <c r="U254" s="118" t="s">
        <v>15060</v>
      </c>
      <c r="V254" s="118" t="s">
        <v>15061</v>
      </c>
      <c r="W254" s="124"/>
      <c r="X254" s="118" t="s">
        <v>10930</v>
      </c>
      <c r="Y254" s="118" t="s">
        <v>1760</v>
      </c>
      <c r="Z254" s="118" t="s">
        <v>15062</v>
      </c>
      <c r="AA254" s="118" t="s">
        <v>15069</v>
      </c>
      <c r="AB254" s="118" t="s">
        <v>15069</v>
      </c>
      <c r="AC254" s="118" t="s">
        <v>15070</v>
      </c>
      <c r="AD254" s="118" t="s">
        <v>1757</v>
      </c>
      <c r="AE254" s="118" t="s">
        <v>15071</v>
      </c>
      <c r="AF254" s="118" t="s">
        <v>15072</v>
      </c>
    </row>
    <row r="255" spans="1:32" x14ac:dyDescent="0.25">
      <c r="A255" s="118" t="str">
        <f>_xlfn.XLOOKUP(D255,'Catalog Items'!L:L,'Catalog Items'!F:F)</f>
        <v>25211-2</v>
      </c>
      <c r="B255" s="118" t="s">
        <v>9920</v>
      </c>
      <c r="C255" s="118" t="s">
        <v>5377</v>
      </c>
      <c r="D255" s="118" t="s">
        <v>12256</v>
      </c>
      <c r="E255" s="118" t="s">
        <v>12788</v>
      </c>
      <c r="F255" s="118" t="s">
        <v>9579</v>
      </c>
      <c r="G255" s="118" t="s">
        <v>10931</v>
      </c>
      <c r="H255" s="118" t="s">
        <v>10932</v>
      </c>
      <c r="I255" s="118" t="s">
        <v>7076</v>
      </c>
      <c r="J255" s="124"/>
      <c r="K255" s="118" t="str">
        <f>_xlfn.XLOOKUP(D255,'Catalog Items'!L:L,'Catalog Items'!AB:AB)</f>
        <v>00196504205307</v>
      </c>
      <c r="L255" s="118" t="str">
        <f>_xlfn.XLOOKUP(D255,'Catalog Items'!L:L,'Catalog Items'!N:N)</f>
        <v>Vivacious Valentine</v>
      </c>
      <c r="M255" s="132">
        <f>_xlfn.XLOOKUP($D255,'Catalog Items'!$L:$L,'Catalog Items'!AK:AK)</f>
        <v>48.314999999999998</v>
      </c>
      <c r="N255" s="132">
        <f>_xlfn.XLOOKUP($D255,'Catalog Items'!$L:$L,'Catalog Items'!AL:AL)</f>
        <v>16.22</v>
      </c>
      <c r="O255" s="132">
        <f>_xlfn.XLOOKUP($D255,'Catalog Items'!$L:$L,'Catalog Items'!AM:AM)</f>
        <v>9.5950000000000006</v>
      </c>
      <c r="P255" s="132">
        <f>_xlfn.XLOOKUP($D255,'Catalog Items'!$L:$L,'Catalog Items'!AN:AN)</f>
        <v>35.9</v>
      </c>
      <c r="Q255" s="132">
        <f>_xlfn.XLOOKUP($D255,'Catalog Items'!$L:$L,'Catalog Items'!AO:AO)</f>
        <v>4.351</v>
      </c>
      <c r="R255" s="132" t="str">
        <f>_xlfn.XLOOKUP($D255,'Catalog Items'!$L:$L,'Catalog Items'!AT:AT)</f>
        <v>4</v>
      </c>
      <c r="S255" s="132" t="str">
        <f>_xlfn.XLOOKUP($D255,'Catalog Items'!$L:$L,'Catalog Items'!AU:AU)</f>
        <v>3</v>
      </c>
      <c r="T255" s="118" t="s">
        <v>9564</v>
      </c>
      <c r="U255" s="118" t="s">
        <v>15060</v>
      </c>
      <c r="V255" s="118" t="s">
        <v>15061</v>
      </c>
      <c r="W255" s="124"/>
      <c r="X255" s="118" t="s">
        <v>10933</v>
      </c>
      <c r="Y255" s="118" t="s">
        <v>1760</v>
      </c>
      <c r="Z255" s="118" t="s">
        <v>15041</v>
      </c>
      <c r="AA255" s="118" t="s">
        <v>15073</v>
      </c>
      <c r="AB255" s="118" t="s">
        <v>15073</v>
      </c>
      <c r="AC255" s="118" t="s">
        <v>15074</v>
      </c>
      <c r="AD255" s="118" t="s">
        <v>1757</v>
      </c>
      <c r="AE255" s="118" t="s">
        <v>15075</v>
      </c>
      <c r="AF255" s="118" t="s">
        <v>15076</v>
      </c>
    </row>
    <row r="256" spans="1:32" x14ac:dyDescent="0.25">
      <c r="A256" s="118" t="str">
        <f>_xlfn.XLOOKUP(D256,'Catalog Items'!L:L,'Catalog Items'!F:F)</f>
        <v>25211-2</v>
      </c>
      <c r="B256" s="118" t="s">
        <v>10501</v>
      </c>
      <c r="C256" s="118" t="s">
        <v>5376</v>
      </c>
      <c r="D256" s="118" t="s">
        <v>12256</v>
      </c>
      <c r="E256" s="118" t="s">
        <v>12788</v>
      </c>
      <c r="F256" s="118" t="s">
        <v>9579</v>
      </c>
      <c r="G256" s="118" t="s">
        <v>12219</v>
      </c>
      <c r="H256" s="118" t="s">
        <v>12676</v>
      </c>
      <c r="I256" s="118" t="s">
        <v>7076</v>
      </c>
      <c r="J256" s="124"/>
      <c r="K256" s="118" t="str">
        <f>_xlfn.XLOOKUP(D256,'Catalog Items'!L:L,'Catalog Items'!AB:AB)</f>
        <v>00196504205307</v>
      </c>
      <c r="L256" s="118" t="str">
        <f>_xlfn.XLOOKUP(D256,'Catalog Items'!L:L,'Catalog Items'!N:N)</f>
        <v>Vivacious Valentine</v>
      </c>
      <c r="M256" s="132">
        <f>_xlfn.XLOOKUP($D256,'Catalog Items'!$L:$L,'Catalog Items'!AK:AK)</f>
        <v>48.314999999999998</v>
      </c>
      <c r="N256" s="132">
        <f>_xlfn.XLOOKUP($D256,'Catalog Items'!$L:$L,'Catalog Items'!AL:AL)</f>
        <v>16.22</v>
      </c>
      <c r="O256" s="132">
        <f>_xlfn.XLOOKUP($D256,'Catalog Items'!$L:$L,'Catalog Items'!AM:AM)</f>
        <v>9.5950000000000006</v>
      </c>
      <c r="P256" s="132">
        <f>_xlfn.XLOOKUP($D256,'Catalog Items'!$L:$L,'Catalog Items'!AN:AN)</f>
        <v>35.9</v>
      </c>
      <c r="Q256" s="132">
        <f>_xlfn.XLOOKUP($D256,'Catalog Items'!$L:$L,'Catalog Items'!AO:AO)</f>
        <v>4.351</v>
      </c>
      <c r="R256" s="132" t="str">
        <f>_xlfn.XLOOKUP($D256,'Catalog Items'!$L:$L,'Catalog Items'!AT:AT)</f>
        <v>4</v>
      </c>
      <c r="S256" s="132" t="str">
        <f>_xlfn.XLOOKUP($D256,'Catalog Items'!$L:$L,'Catalog Items'!AU:AU)</f>
        <v>3</v>
      </c>
      <c r="T256" s="118" t="s">
        <v>9564</v>
      </c>
      <c r="U256" s="118" t="s">
        <v>15060</v>
      </c>
      <c r="V256" s="118" t="s">
        <v>15061</v>
      </c>
      <c r="W256" s="124"/>
      <c r="X256" s="118" t="s">
        <v>12678</v>
      </c>
      <c r="Y256" s="118" t="s">
        <v>1760</v>
      </c>
      <c r="Z256" s="118" t="s">
        <v>15132</v>
      </c>
      <c r="AA256" s="118" t="s">
        <v>7075</v>
      </c>
      <c r="AB256" s="118" t="s">
        <v>15107</v>
      </c>
      <c r="AC256" s="118" t="s">
        <v>15315</v>
      </c>
      <c r="AD256" s="118" t="s">
        <v>1757</v>
      </c>
      <c r="AE256" s="118" t="s">
        <v>15316</v>
      </c>
      <c r="AF256" s="118" t="s">
        <v>15317</v>
      </c>
    </row>
    <row r="257" spans="1:32" x14ac:dyDescent="0.25">
      <c r="J257" s="124"/>
      <c r="M257" s="132"/>
      <c r="N257" s="132"/>
      <c r="O257" s="132"/>
      <c r="P257" s="132"/>
      <c r="Q257" s="132"/>
      <c r="R257" s="132"/>
      <c r="S257" s="132"/>
      <c r="W257" s="124"/>
    </row>
    <row r="258" spans="1:32" x14ac:dyDescent="0.25">
      <c r="A258" s="118" t="str">
        <f>_xlfn.XLOOKUP(D258,'Catalog Items'!L:L,'Catalog Items'!F:F)</f>
        <v>24601-CD2</v>
      </c>
      <c r="B258" s="118" t="s">
        <v>9743</v>
      </c>
      <c r="C258" s="118" t="s">
        <v>5377</v>
      </c>
      <c r="D258" s="118" t="s">
        <v>12258</v>
      </c>
      <c r="E258" s="118" t="s">
        <v>12793</v>
      </c>
      <c r="F258" s="118" t="s">
        <v>15223</v>
      </c>
      <c r="G258" s="118" t="s">
        <v>12264</v>
      </c>
      <c r="H258" s="118" t="s">
        <v>12807</v>
      </c>
      <c r="I258" s="118" t="s">
        <v>7066</v>
      </c>
      <c r="J258" s="124"/>
      <c r="K258" s="118" t="str">
        <f>_xlfn.XLOOKUP(D258,'Catalog Items'!L:L,'Catalog Items'!AB:AB)</f>
        <v>00196504205314</v>
      </c>
      <c r="L258" s="118" t="str">
        <f>_xlfn.XLOOKUP(D258,'Catalog Items'!L:L,'Catalog Items'!N:N)</f>
        <v>Joyful Hearts</v>
      </c>
      <c r="M258" s="132">
        <f>_xlfn.XLOOKUP($D258,'Catalog Items'!$L:$L,'Catalog Items'!AK:AK)</f>
        <v>24.437999999999999</v>
      </c>
      <c r="N258" s="132">
        <f>_xlfn.XLOOKUP($D258,'Catalog Items'!$L:$L,'Catalog Items'!AL:AL)</f>
        <v>15.938000000000001</v>
      </c>
      <c r="O258" s="132">
        <f>_xlfn.XLOOKUP($D258,'Catalog Items'!$L:$L,'Catalog Items'!AM:AM)</f>
        <v>9.625</v>
      </c>
      <c r="P258" s="132">
        <f>_xlfn.XLOOKUP($D258,'Catalog Items'!$L:$L,'Catalog Items'!AN:AN)</f>
        <v>17.146000000000001</v>
      </c>
      <c r="Q258" s="132">
        <f>_xlfn.XLOOKUP($D258,'Catalog Items'!$L:$L,'Catalog Items'!AO:AO)</f>
        <v>2.169</v>
      </c>
      <c r="R258" s="132" t="str">
        <f>_xlfn.XLOOKUP($D258,'Catalog Items'!$L:$L,'Catalog Items'!AT:AT)</f>
        <v>5</v>
      </c>
      <c r="S258" s="132" t="str">
        <f>_xlfn.XLOOKUP($D258,'Catalog Items'!$L:$L,'Catalog Items'!AU:AU)</f>
        <v>5</v>
      </c>
      <c r="T258" s="118" t="s">
        <v>7075</v>
      </c>
      <c r="U258" s="118" t="s">
        <v>14991</v>
      </c>
      <c r="V258" s="118" t="s">
        <v>1762</v>
      </c>
      <c r="W258" s="124"/>
      <c r="X258" s="118" t="s">
        <v>12808</v>
      </c>
      <c r="Y258" s="118" t="s">
        <v>1765</v>
      </c>
      <c r="Z258" s="118" t="s">
        <v>15062</v>
      </c>
      <c r="AA258" s="118" t="s">
        <v>7065</v>
      </c>
      <c r="AB258" s="118" t="s">
        <v>7065</v>
      </c>
      <c r="AC258" s="118" t="s">
        <v>15063</v>
      </c>
      <c r="AD258" s="118" t="s">
        <v>1757</v>
      </c>
      <c r="AE258" s="118" t="s">
        <v>15064</v>
      </c>
      <c r="AF258" s="118" t="s">
        <v>15065</v>
      </c>
    </row>
    <row r="259" spans="1:32" x14ac:dyDescent="0.25">
      <c r="A259" s="118" t="str">
        <f>_xlfn.XLOOKUP(D259,'Catalog Items'!L:L,'Catalog Items'!F:F)</f>
        <v>24601-CD2</v>
      </c>
      <c r="B259" s="118" t="s">
        <v>9731</v>
      </c>
      <c r="C259" s="118" t="s">
        <v>5377</v>
      </c>
      <c r="D259" s="118" t="s">
        <v>12258</v>
      </c>
      <c r="E259" s="118" t="s">
        <v>12793</v>
      </c>
      <c r="F259" s="118" t="s">
        <v>15223</v>
      </c>
      <c r="G259" s="118" t="s">
        <v>12129</v>
      </c>
      <c r="H259" s="118" t="s">
        <v>12369</v>
      </c>
      <c r="I259" s="118" t="s">
        <v>1762</v>
      </c>
      <c r="J259" s="124"/>
      <c r="K259" s="118" t="str">
        <f>_xlfn.XLOOKUP(D259,'Catalog Items'!L:L,'Catalog Items'!AB:AB)</f>
        <v>00196504205314</v>
      </c>
      <c r="L259" s="118" t="str">
        <f>_xlfn.XLOOKUP(D259,'Catalog Items'!L:L,'Catalog Items'!N:N)</f>
        <v>Joyful Hearts</v>
      </c>
      <c r="M259" s="132">
        <f>_xlfn.XLOOKUP($D259,'Catalog Items'!$L:$L,'Catalog Items'!AK:AK)</f>
        <v>24.437999999999999</v>
      </c>
      <c r="N259" s="132">
        <f>_xlfn.XLOOKUP($D259,'Catalog Items'!$L:$L,'Catalog Items'!AL:AL)</f>
        <v>15.938000000000001</v>
      </c>
      <c r="O259" s="132">
        <f>_xlfn.XLOOKUP($D259,'Catalog Items'!$L:$L,'Catalog Items'!AM:AM)</f>
        <v>9.625</v>
      </c>
      <c r="P259" s="132">
        <f>_xlfn.XLOOKUP($D259,'Catalog Items'!$L:$L,'Catalog Items'!AN:AN)</f>
        <v>17.146000000000001</v>
      </c>
      <c r="Q259" s="132">
        <f>_xlfn.XLOOKUP($D259,'Catalog Items'!$L:$L,'Catalog Items'!AO:AO)</f>
        <v>2.169</v>
      </c>
      <c r="R259" s="132" t="str">
        <f>_xlfn.XLOOKUP($D259,'Catalog Items'!$L:$L,'Catalog Items'!AT:AT)</f>
        <v>5</v>
      </c>
      <c r="S259" s="132" t="str">
        <f>_xlfn.XLOOKUP($D259,'Catalog Items'!$L:$L,'Catalog Items'!AU:AU)</f>
        <v>5</v>
      </c>
      <c r="T259" s="118" t="s">
        <v>7075</v>
      </c>
      <c r="U259" s="118" t="s">
        <v>14991</v>
      </c>
      <c r="V259" s="118" t="s">
        <v>1762</v>
      </c>
      <c r="W259" s="124"/>
      <c r="X259" s="118" t="s">
        <v>12371</v>
      </c>
      <c r="Y259" s="118" t="s">
        <v>1765</v>
      </c>
      <c r="Z259" s="118" t="s">
        <v>15062</v>
      </c>
      <c r="AA259" s="118" t="s">
        <v>14994</v>
      </c>
      <c r="AB259" s="118" t="s">
        <v>14994</v>
      </c>
      <c r="AC259" s="118" t="s">
        <v>15066</v>
      </c>
      <c r="AD259" s="118" t="s">
        <v>1757</v>
      </c>
      <c r="AE259" s="118" t="s">
        <v>15067</v>
      </c>
      <c r="AF259" s="118" t="s">
        <v>15068</v>
      </c>
    </row>
    <row r="260" spans="1:32" x14ac:dyDescent="0.25">
      <c r="A260" s="118" t="str">
        <f>_xlfn.XLOOKUP(D260,'Catalog Items'!L:L,'Catalog Items'!F:F)</f>
        <v>24601-CD2</v>
      </c>
      <c r="B260" s="118" t="s">
        <v>9694</v>
      </c>
      <c r="C260" s="118" t="s">
        <v>5377</v>
      </c>
      <c r="D260" s="118" t="s">
        <v>12258</v>
      </c>
      <c r="E260" s="118" t="s">
        <v>12793</v>
      </c>
      <c r="F260" s="118" t="s">
        <v>15223</v>
      </c>
      <c r="G260" s="118" t="s">
        <v>12130</v>
      </c>
      <c r="H260" s="118" t="s">
        <v>12372</v>
      </c>
      <c r="I260" s="118" t="s">
        <v>9557</v>
      </c>
      <c r="J260" s="124"/>
      <c r="K260" s="118" t="str">
        <f>_xlfn.XLOOKUP(D260,'Catalog Items'!L:L,'Catalog Items'!AB:AB)</f>
        <v>00196504205314</v>
      </c>
      <c r="L260" s="118" t="str">
        <f>_xlfn.XLOOKUP(D260,'Catalog Items'!L:L,'Catalog Items'!N:N)</f>
        <v>Joyful Hearts</v>
      </c>
      <c r="M260" s="132">
        <f>_xlfn.XLOOKUP($D260,'Catalog Items'!$L:$L,'Catalog Items'!AK:AK)</f>
        <v>24.437999999999999</v>
      </c>
      <c r="N260" s="132">
        <f>_xlfn.XLOOKUP($D260,'Catalog Items'!$L:$L,'Catalog Items'!AL:AL)</f>
        <v>15.938000000000001</v>
      </c>
      <c r="O260" s="132">
        <f>_xlfn.XLOOKUP($D260,'Catalog Items'!$L:$L,'Catalog Items'!AM:AM)</f>
        <v>9.625</v>
      </c>
      <c r="P260" s="132">
        <f>_xlfn.XLOOKUP($D260,'Catalog Items'!$L:$L,'Catalog Items'!AN:AN)</f>
        <v>17.146000000000001</v>
      </c>
      <c r="Q260" s="132">
        <f>_xlfn.XLOOKUP($D260,'Catalog Items'!$L:$L,'Catalog Items'!AO:AO)</f>
        <v>2.169</v>
      </c>
      <c r="R260" s="132" t="str">
        <f>_xlfn.XLOOKUP($D260,'Catalog Items'!$L:$L,'Catalog Items'!AT:AT)</f>
        <v>5</v>
      </c>
      <c r="S260" s="132" t="str">
        <f>_xlfn.XLOOKUP($D260,'Catalog Items'!$L:$L,'Catalog Items'!AU:AU)</f>
        <v>5</v>
      </c>
      <c r="T260" s="118" t="s">
        <v>7075</v>
      </c>
      <c r="U260" s="118" t="s">
        <v>14991</v>
      </c>
      <c r="V260" s="118" t="s">
        <v>1762</v>
      </c>
      <c r="W260" s="124"/>
      <c r="X260" s="118" t="s">
        <v>12373</v>
      </c>
      <c r="Y260" s="118" t="s">
        <v>1760</v>
      </c>
      <c r="Z260" s="118" t="s">
        <v>15062</v>
      </c>
      <c r="AA260" s="118" t="s">
        <v>15069</v>
      </c>
      <c r="AB260" s="118" t="s">
        <v>15069</v>
      </c>
      <c r="AC260" s="118" t="s">
        <v>15070</v>
      </c>
      <c r="AD260" s="118" t="s">
        <v>1757</v>
      </c>
      <c r="AE260" s="118" t="s">
        <v>15071</v>
      </c>
      <c r="AF260" s="118" t="s">
        <v>15072</v>
      </c>
    </row>
    <row r="261" spans="1:32" x14ac:dyDescent="0.25">
      <c r="A261" s="118" t="str">
        <f>_xlfn.XLOOKUP(D261,'Catalog Items'!L:L,'Catalog Items'!F:F)</f>
        <v>24601-CD2</v>
      </c>
      <c r="B261" s="118" t="s">
        <v>9920</v>
      </c>
      <c r="C261" s="118" t="s">
        <v>5377</v>
      </c>
      <c r="D261" s="118" t="s">
        <v>12258</v>
      </c>
      <c r="E261" s="118" t="s">
        <v>12793</v>
      </c>
      <c r="F261" s="118" t="s">
        <v>15223</v>
      </c>
      <c r="G261" s="118" t="s">
        <v>12131</v>
      </c>
      <c r="H261" s="118" t="s">
        <v>12374</v>
      </c>
      <c r="I261" s="118" t="s">
        <v>1757</v>
      </c>
      <c r="J261" s="124"/>
      <c r="K261" s="118" t="str">
        <f>_xlfn.XLOOKUP(D261,'Catalog Items'!L:L,'Catalog Items'!AB:AB)</f>
        <v>00196504205314</v>
      </c>
      <c r="L261" s="118" t="str">
        <f>_xlfn.XLOOKUP(D261,'Catalog Items'!L:L,'Catalog Items'!N:N)</f>
        <v>Joyful Hearts</v>
      </c>
      <c r="M261" s="132">
        <f>_xlfn.XLOOKUP($D261,'Catalog Items'!$L:$L,'Catalog Items'!AK:AK)</f>
        <v>24.437999999999999</v>
      </c>
      <c r="N261" s="132">
        <f>_xlfn.XLOOKUP($D261,'Catalog Items'!$L:$L,'Catalog Items'!AL:AL)</f>
        <v>15.938000000000001</v>
      </c>
      <c r="O261" s="132">
        <f>_xlfn.XLOOKUP($D261,'Catalog Items'!$L:$L,'Catalog Items'!AM:AM)</f>
        <v>9.625</v>
      </c>
      <c r="P261" s="132">
        <f>_xlfn.XLOOKUP($D261,'Catalog Items'!$L:$L,'Catalog Items'!AN:AN)</f>
        <v>17.146000000000001</v>
      </c>
      <c r="Q261" s="132">
        <f>_xlfn.XLOOKUP($D261,'Catalog Items'!$L:$L,'Catalog Items'!AO:AO)</f>
        <v>2.169</v>
      </c>
      <c r="R261" s="132" t="str">
        <f>_xlfn.XLOOKUP($D261,'Catalog Items'!$L:$L,'Catalog Items'!AT:AT)</f>
        <v>5</v>
      </c>
      <c r="S261" s="132" t="str">
        <f>_xlfn.XLOOKUP($D261,'Catalog Items'!$L:$L,'Catalog Items'!AU:AU)</f>
        <v>5</v>
      </c>
      <c r="T261" s="118" t="s">
        <v>7075</v>
      </c>
      <c r="U261" s="118" t="s">
        <v>14991</v>
      </c>
      <c r="V261" s="118" t="s">
        <v>1762</v>
      </c>
      <c r="W261" s="124"/>
      <c r="X261" s="118" t="s">
        <v>12375</v>
      </c>
      <c r="Y261" s="118" t="s">
        <v>1760</v>
      </c>
      <c r="Z261" s="118" t="s">
        <v>15041</v>
      </c>
      <c r="AA261" s="118" t="s">
        <v>15073</v>
      </c>
      <c r="AB261" s="118" t="s">
        <v>15073</v>
      </c>
      <c r="AC261" s="118" t="s">
        <v>15074</v>
      </c>
      <c r="AD261" s="118" t="s">
        <v>1757</v>
      </c>
      <c r="AE261" s="118" t="s">
        <v>15075</v>
      </c>
      <c r="AF261" s="118" t="s">
        <v>15076</v>
      </c>
    </row>
    <row r="262" spans="1:32" x14ac:dyDescent="0.25">
      <c r="J262" s="124"/>
      <c r="M262" s="132"/>
      <c r="N262" s="132"/>
      <c r="O262" s="132"/>
      <c r="P262" s="132"/>
      <c r="Q262" s="132"/>
      <c r="R262" s="132"/>
      <c r="S262" s="132"/>
      <c r="W262" s="124"/>
    </row>
    <row r="263" spans="1:32" x14ac:dyDescent="0.25">
      <c r="A263" s="118" t="str">
        <f>_xlfn.XLOOKUP(D263,'Catalog Items'!L:L,'Catalog Items'!F:F)</f>
        <v>25211-2</v>
      </c>
      <c r="B263" s="118" t="s">
        <v>9743</v>
      </c>
      <c r="C263" s="118" t="s">
        <v>5377</v>
      </c>
      <c r="D263" s="118" t="s">
        <v>12260</v>
      </c>
      <c r="E263" s="118" t="s">
        <v>12798</v>
      </c>
      <c r="F263" s="118" t="s">
        <v>9579</v>
      </c>
      <c r="G263" s="118" t="s">
        <v>12264</v>
      </c>
      <c r="H263" s="118" t="s">
        <v>12807</v>
      </c>
      <c r="I263" s="118" t="s">
        <v>7079</v>
      </c>
      <c r="J263" s="124"/>
      <c r="K263" s="118" t="str">
        <f>_xlfn.XLOOKUP(D263,'Catalog Items'!L:L,'Catalog Items'!AB:AB)</f>
        <v>00196504205321</v>
      </c>
      <c r="L263" s="118" t="str">
        <f>_xlfn.XLOOKUP(D263,'Catalog Items'!L:L,'Catalog Items'!N:N)</f>
        <v>Joyful Hearts</v>
      </c>
      <c r="M263" s="132">
        <f>_xlfn.XLOOKUP($D263,'Catalog Items'!$L:$L,'Catalog Items'!AK:AK)</f>
        <v>48.314999999999998</v>
      </c>
      <c r="N263" s="132">
        <f>_xlfn.XLOOKUP($D263,'Catalog Items'!$L:$L,'Catalog Items'!AL:AL)</f>
        <v>16.22</v>
      </c>
      <c r="O263" s="132">
        <f>_xlfn.XLOOKUP($D263,'Catalog Items'!$L:$L,'Catalog Items'!AM:AM)</f>
        <v>9.5950000000000006</v>
      </c>
      <c r="P263" s="132">
        <f>_xlfn.XLOOKUP($D263,'Catalog Items'!$L:$L,'Catalog Items'!AN:AN)</f>
        <v>35.9</v>
      </c>
      <c r="Q263" s="132">
        <f>_xlfn.XLOOKUP($D263,'Catalog Items'!$L:$L,'Catalog Items'!AO:AO)</f>
        <v>4.351</v>
      </c>
      <c r="R263" s="132" t="str">
        <f>_xlfn.XLOOKUP($D263,'Catalog Items'!$L:$L,'Catalog Items'!AT:AT)</f>
        <v>4</v>
      </c>
      <c r="S263" s="132" t="str">
        <f>_xlfn.XLOOKUP($D263,'Catalog Items'!$L:$L,'Catalog Items'!AU:AU)</f>
        <v>3</v>
      </c>
      <c r="T263" s="118" t="s">
        <v>9564</v>
      </c>
      <c r="U263" s="118" t="s">
        <v>15060</v>
      </c>
      <c r="V263" s="118" t="s">
        <v>15061</v>
      </c>
      <c r="W263" s="124"/>
      <c r="X263" s="118" t="s">
        <v>12808</v>
      </c>
      <c r="Y263" s="118" t="s">
        <v>1765</v>
      </c>
      <c r="Z263" s="118" t="s">
        <v>15062</v>
      </c>
      <c r="AA263" s="118" t="s">
        <v>7065</v>
      </c>
      <c r="AB263" s="118" t="s">
        <v>7065</v>
      </c>
      <c r="AC263" s="118" t="s">
        <v>15063</v>
      </c>
      <c r="AD263" s="118" t="s">
        <v>1757</v>
      </c>
      <c r="AE263" s="118" t="s">
        <v>15064</v>
      </c>
      <c r="AF263" s="118" t="s">
        <v>15065</v>
      </c>
    </row>
    <row r="264" spans="1:32" x14ac:dyDescent="0.25">
      <c r="A264" s="118" t="str">
        <f>_xlfn.XLOOKUP(D264,'Catalog Items'!L:L,'Catalog Items'!F:F)</f>
        <v>25211-2</v>
      </c>
      <c r="B264" s="118" t="s">
        <v>9731</v>
      </c>
      <c r="C264" s="118" t="s">
        <v>5377</v>
      </c>
      <c r="D264" s="118" t="s">
        <v>12260</v>
      </c>
      <c r="E264" s="118" t="s">
        <v>12798</v>
      </c>
      <c r="F264" s="118" t="s">
        <v>9579</v>
      </c>
      <c r="G264" s="118" t="s">
        <v>12129</v>
      </c>
      <c r="H264" s="118" t="s">
        <v>12369</v>
      </c>
      <c r="I264" s="118" t="s">
        <v>1799</v>
      </c>
      <c r="J264" s="124"/>
      <c r="K264" s="118" t="str">
        <f>_xlfn.XLOOKUP(D264,'Catalog Items'!L:L,'Catalog Items'!AB:AB)</f>
        <v>00196504205321</v>
      </c>
      <c r="L264" s="118" t="str">
        <f>_xlfn.XLOOKUP(D264,'Catalog Items'!L:L,'Catalog Items'!N:N)</f>
        <v>Joyful Hearts</v>
      </c>
      <c r="M264" s="132">
        <f>_xlfn.XLOOKUP($D264,'Catalog Items'!$L:$L,'Catalog Items'!AK:AK)</f>
        <v>48.314999999999998</v>
      </c>
      <c r="N264" s="132">
        <f>_xlfn.XLOOKUP($D264,'Catalog Items'!$L:$L,'Catalog Items'!AL:AL)</f>
        <v>16.22</v>
      </c>
      <c r="O264" s="132">
        <f>_xlfn.XLOOKUP($D264,'Catalog Items'!$L:$L,'Catalog Items'!AM:AM)</f>
        <v>9.5950000000000006</v>
      </c>
      <c r="P264" s="132">
        <f>_xlfn.XLOOKUP($D264,'Catalog Items'!$L:$L,'Catalog Items'!AN:AN)</f>
        <v>35.9</v>
      </c>
      <c r="Q264" s="132">
        <f>_xlfn.XLOOKUP($D264,'Catalog Items'!$L:$L,'Catalog Items'!AO:AO)</f>
        <v>4.351</v>
      </c>
      <c r="R264" s="132" t="str">
        <f>_xlfn.XLOOKUP($D264,'Catalog Items'!$L:$L,'Catalog Items'!AT:AT)</f>
        <v>4</v>
      </c>
      <c r="S264" s="132" t="str">
        <f>_xlfn.XLOOKUP($D264,'Catalog Items'!$L:$L,'Catalog Items'!AU:AU)</f>
        <v>3</v>
      </c>
      <c r="T264" s="118" t="s">
        <v>9564</v>
      </c>
      <c r="U264" s="118" t="s">
        <v>15060</v>
      </c>
      <c r="V264" s="118" t="s">
        <v>15061</v>
      </c>
      <c r="W264" s="124"/>
      <c r="X264" s="118" t="s">
        <v>12371</v>
      </c>
      <c r="Y264" s="118" t="s">
        <v>1765</v>
      </c>
      <c r="Z264" s="118" t="s">
        <v>15062</v>
      </c>
      <c r="AA264" s="118" t="s">
        <v>14994</v>
      </c>
      <c r="AB264" s="118" t="s">
        <v>14994</v>
      </c>
      <c r="AC264" s="118" t="s">
        <v>15066</v>
      </c>
      <c r="AD264" s="118" t="s">
        <v>1757</v>
      </c>
      <c r="AE264" s="118" t="s">
        <v>15067</v>
      </c>
      <c r="AF264" s="118" t="s">
        <v>15068</v>
      </c>
    </row>
    <row r="265" spans="1:32" x14ac:dyDescent="0.25">
      <c r="A265" s="118" t="str">
        <f>_xlfn.XLOOKUP(D265,'Catalog Items'!L:L,'Catalog Items'!F:F)</f>
        <v>25211-2</v>
      </c>
      <c r="B265" s="118" t="s">
        <v>9694</v>
      </c>
      <c r="C265" s="118" t="s">
        <v>5377</v>
      </c>
      <c r="D265" s="118" t="s">
        <v>12260</v>
      </c>
      <c r="E265" s="118" t="s">
        <v>12798</v>
      </c>
      <c r="F265" s="118" t="s">
        <v>9579</v>
      </c>
      <c r="G265" s="118" t="s">
        <v>12130</v>
      </c>
      <c r="H265" s="118" t="s">
        <v>12372</v>
      </c>
      <c r="I265" s="118" t="s">
        <v>9557</v>
      </c>
      <c r="J265" s="124"/>
      <c r="K265" s="118" t="str">
        <f>_xlfn.XLOOKUP(D265,'Catalog Items'!L:L,'Catalog Items'!AB:AB)</f>
        <v>00196504205321</v>
      </c>
      <c r="L265" s="118" t="str">
        <f>_xlfn.XLOOKUP(D265,'Catalog Items'!L:L,'Catalog Items'!N:N)</f>
        <v>Joyful Hearts</v>
      </c>
      <c r="M265" s="132">
        <f>_xlfn.XLOOKUP($D265,'Catalog Items'!$L:$L,'Catalog Items'!AK:AK)</f>
        <v>48.314999999999998</v>
      </c>
      <c r="N265" s="132">
        <f>_xlfn.XLOOKUP($D265,'Catalog Items'!$L:$L,'Catalog Items'!AL:AL)</f>
        <v>16.22</v>
      </c>
      <c r="O265" s="132">
        <f>_xlfn.XLOOKUP($D265,'Catalog Items'!$L:$L,'Catalog Items'!AM:AM)</f>
        <v>9.5950000000000006</v>
      </c>
      <c r="P265" s="132">
        <f>_xlfn.XLOOKUP($D265,'Catalog Items'!$L:$L,'Catalog Items'!AN:AN)</f>
        <v>35.9</v>
      </c>
      <c r="Q265" s="132">
        <f>_xlfn.XLOOKUP($D265,'Catalog Items'!$L:$L,'Catalog Items'!AO:AO)</f>
        <v>4.351</v>
      </c>
      <c r="R265" s="132" t="str">
        <f>_xlfn.XLOOKUP($D265,'Catalog Items'!$L:$L,'Catalog Items'!AT:AT)</f>
        <v>4</v>
      </c>
      <c r="S265" s="132" t="str">
        <f>_xlfn.XLOOKUP($D265,'Catalog Items'!$L:$L,'Catalog Items'!AU:AU)</f>
        <v>3</v>
      </c>
      <c r="T265" s="118" t="s">
        <v>9564</v>
      </c>
      <c r="U265" s="118" t="s">
        <v>15060</v>
      </c>
      <c r="V265" s="118" t="s">
        <v>15061</v>
      </c>
      <c r="W265" s="124"/>
      <c r="X265" s="118" t="s">
        <v>12373</v>
      </c>
      <c r="Y265" s="118" t="s">
        <v>1760</v>
      </c>
      <c r="Z265" s="118" t="s">
        <v>15062</v>
      </c>
      <c r="AA265" s="118" t="s">
        <v>15069</v>
      </c>
      <c r="AB265" s="118" t="s">
        <v>15069</v>
      </c>
      <c r="AC265" s="118" t="s">
        <v>15070</v>
      </c>
      <c r="AD265" s="118" t="s">
        <v>1757</v>
      </c>
      <c r="AE265" s="118" t="s">
        <v>15071</v>
      </c>
      <c r="AF265" s="118" t="s">
        <v>15072</v>
      </c>
    </row>
    <row r="266" spans="1:32" x14ac:dyDescent="0.25">
      <c r="A266" s="118" t="str">
        <f>_xlfn.XLOOKUP(D266,'Catalog Items'!L:L,'Catalog Items'!F:F)</f>
        <v>25211-2</v>
      </c>
      <c r="B266" s="118" t="s">
        <v>9920</v>
      </c>
      <c r="C266" s="118" t="s">
        <v>5377</v>
      </c>
      <c r="D266" s="118" t="s">
        <v>12260</v>
      </c>
      <c r="E266" s="118" t="s">
        <v>12798</v>
      </c>
      <c r="F266" s="118" t="s">
        <v>9579</v>
      </c>
      <c r="G266" s="118" t="s">
        <v>12131</v>
      </c>
      <c r="H266" s="118" t="s">
        <v>12374</v>
      </c>
      <c r="I266" s="118" t="s">
        <v>7076</v>
      </c>
      <c r="J266" s="124"/>
      <c r="K266" s="118" t="str">
        <f>_xlfn.XLOOKUP(D266,'Catalog Items'!L:L,'Catalog Items'!AB:AB)</f>
        <v>00196504205321</v>
      </c>
      <c r="L266" s="118" t="str">
        <f>_xlfn.XLOOKUP(D266,'Catalog Items'!L:L,'Catalog Items'!N:N)</f>
        <v>Joyful Hearts</v>
      </c>
      <c r="M266" s="132">
        <f>_xlfn.XLOOKUP($D266,'Catalog Items'!$L:$L,'Catalog Items'!AK:AK)</f>
        <v>48.314999999999998</v>
      </c>
      <c r="N266" s="132">
        <f>_xlfn.XLOOKUP($D266,'Catalog Items'!$L:$L,'Catalog Items'!AL:AL)</f>
        <v>16.22</v>
      </c>
      <c r="O266" s="132">
        <f>_xlfn.XLOOKUP($D266,'Catalog Items'!$L:$L,'Catalog Items'!AM:AM)</f>
        <v>9.5950000000000006</v>
      </c>
      <c r="P266" s="132">
        <f>_xlfn.XLOOKUP($D266,'Catalog Items'!$L:$L,'Catalog Items'!AN:AN)</f>
        <v>35.9</v>
      </c>
      <c r="Q266" s="132">
        <f>_xlfn.XLOOKUP($D266,'Catalog Items'!$L:$L,'Catalog Items'!AO:AO)</f>
        <v>4.351</v>
      </c>
      <c r="R266" s="132" t="str">
        <f>_xlfn.XLOOKUP($D266,'Catalog Items'!$L:$L,'Catalog Items'!AT:AT)</f>
        <v>4</v>
      </c>
      <c r="S266" s="132" t="str">
        <f>_xlfn.XLOOKUP($D266,'Catalog Items'!$L:$L,'Catalog Items'!AU:AU)</f>
        <v>3</v>
      </c>
      <c r="T266" s="118" t="s">
        <v>9564</v>
      </c>
      <c r="U266" s="118" t="s">
        <v>15060</v>
      </c>
      <c r="V266" s="118" t="s">
        <v>15061</v>
      </c>
      <c r="W266" s="124"/>
      <c r="X266" s="118" t="s">
        <v>12375</v>
      </c>
      <c r="Y266" s="118" t="s">
        <v>1760</v>
      </c>
      <c r="Z266" s="118" t="s">
        <v>15041</v>
      </c>
      <c r="AA266" s="118" t="s">
        <v>15073</v>
      </c>
      <c r="AB266" s="118" t="s">
        <v>15073</v>
      </c>
      <c r="AC266" s="118" t="s">
        <v>15074</v>
      </c>
      <c r="AD266" s="118" t="s">
        <v>1757</v>
      </c>
      <c r="AE266" s="118" t="s">
        <v>15075</v>
      </c>
      <c r="AF266" s="118" t="s">
        <v>15076</v>
      </c>
    </row>
    <row r="267" spans="1:32" x14ac:dyDescent="0.25">
      <c r="A267" s="118" t="str">
        <f>_xlfn.XLOOKUP(D267,'Catalog Items'!L:L,'Catalog Items'!F:F)</f>
        <v>25211-2</v>
      </c>
      <c r="B267" s="118" t="s">
        <v>10501</v>
      </c>
      <c r="C267" s="118" t="s">
        <v>5376</v>
      </c>
      <c r="D267" s="118" t="s">
        <v>12260</v>
      </c>
      <c r="E267" s="118" t="s">
        <v>12798</v>
      </c>
      <c r="F267" s="118" t="s">
        <v>9579</v>
      </c>
      <c r="G267" s="118" t="s">
        <v>12219</v>
      </c>
      <c r="H267" s="118" t="s">
        <v>12676</v>
      </c>
      <c r="I267" s="118" t="s">
        <v>7076</v>
      </c>
      <c r="J267" s="124"/>
      <c r="K267" s="118" t="str">
        <f>_xlfn.XLOOKUP(D267,'Catalog Items'!L:L,'Catalog Items'!AB:AB)</f>
        <v>00196504205321</v>
      </c>
      <c r="L267" s="118" t="str">
        <f>_xlfn.XLOOKUP(D267,'Catalog Items'!L:L,'Catalog Items'!N:N)</f>
        <v>Joyful Hearts</v>
      </c>
      <c r="M267" s="132">
        <f>_xlfn.XLOOKUP($D267,'Catalog Items'!$L:$L,'Catalog Items'!AK:AK)</f>
        <v>48.314999999999998</v>
      </c>
      <c r="N267" s="132">
        <f>_xlfn.XLOOKUP($D267,'Catalog Items'!$L:$L,'Catalog Items'!AL:AL)</f>
        <v>16.22</v>
      </c>
      <c r="O267" s="132">
        <f>_xlfn.XLOOKUP($D267,'Catalog Items'!$L:$L,'Catalog Items'!AM:AM)</f>
        <v>9.5950000000000006</v>
      </c>
      <c r="P267" s="132">
        <f>_xlfn.XLOOKUP($D267,'Catalog Items'!$L:$L,'Catalog Items'!AN:AN)</f>
        <v>35.9</v>
      </c>
      <c r="Q267" s="132">
        <f>_xlfn.XLOOKUP($D267,'Catalog Items'!$L:$L,'Catalog Items'!AO:AO)</f>
        <v>4.351</v>
      </c>
      <c r="R267" s="132" t="str">
        <f>_xlfn.XLOOKUP($D267,'Catalog Items'!$L:$L,'Catalog Items'!AT:AT)</f>
        <v>4</v>
      </c>
      <c r="S267" s="132" t="str">
        <f>_xlfn.XLOOKUP($D267,'Catalog Items'!$L:$L,'Catalog Items'!AU:AU)</f>
        <v>3</v>
      </c>
      <c r="T267" s="118" t="s">
        <v>9564</v>
      </c>
      <c r="U267" s="118" t="s">
        <v>15060</v>
      </c>
      <c r="V267" s="118" t="s">
        <v>15061</v>
      </c>
      <c r="W267" s="124"/>
      <c r="X267" s="118" t="s">
        <v>12678</v>
      </c>
      <c r="Y267" s="118" t="s">
        <v>1760</v>
      </c>
      <c r="Z267" s="118" t="s">
        <v>15132</v>
      </c>
      <c r="AA267" s="118" t="s">
        <v>7075</v>
      </c>
      <c r="AB267" s="118" t="s">
        <v>15107</v>
      </c>
      <c r="AC267" s="118" t="s">
        <v>15315</v>
      </c>
      <c r="AD267" s="118" t="s">
        <v>1757</v>
      </c>
      <c r="AE267" s="118" t="s">
        <v>15316</v>
      </c>
      <c r="AF267" s="118" t="s">
        <v>15317</v>
      </c>
    </row>
    <row r="268" spans="1:32" x14ac:dyDescent="0.25">
      <c r="J268" s="124"/>
      <c r="M268" s="132"/>
      <c r="N268" s="132"/>
      <c r="O268" s="132"/>
      <c r="P268" s="132"/>
      <c r="Q268" s="132"/>
      <c r="R268" s="132"/>
      <c r="S268" s="132"/>
      <c r="W268" s="124"/>
    </row>
    <row r="269" spans="1:32" x14ac:dyDescent="0.25">
      <c r="A269" s="118" t="str">
        <f>_xlfn.XLOOKUP(D269,'Catalog Items'!L:L,'Catalog Items'!F:F)</f>
        <v>24601-FD</v>
      </c>
      <c r="B269" s="118" t="s">
        <v>9743</v>
      </c>
      <c r="C269" s="118" t="s">
        <v>5377</v>
      </c>
      <c r="D269" s="118" t="s">
        <v>12262</v>
      </c>
      <c r="E269" s="118" t="s">
        <v>12803</v>
      </c>
      <c r="F269" s="118" t="s">
        <v>9579</v>
      </c>
      <c r="G269" s="118" t="s">
        <v>12264</v>
      </c>
      <c r="H269" s="118" t="s">
        <v>12807</v>
      </c>
      <c r="I269" s="118" t="s">
        <v>9568</v>
      </c>
      <c r="J269" s="124"/>
      <c r="K269" s="118" t="str">
        <f>_xlfn.XLOOKUP(D269,'Catalog Items'!L:L,'Catalog Items'!AB:AB)</f>
        <v>00196504205338</v>
      </c>
      <c r="L269" s="118" t="str">
        <f>_xlfn.XLOOKUP(D269,'Catalog Items'!L:L,'Catalog Items'!N:N)</f>
        <v>Joyful Hearts</v>
      </c>
      <c r="M269" s="132">
        <f>_xlfn.XLOOKUP($D269,'Catalog Items'!$L:$L,'Catalog Items'!AK:AK)</f>
        <v>48.314999999999998</v>
      </c>
      <c r="N269" s="132">
        <f>_xlfn.XLOOKUP($D269,'Catalog Items'!$L:$L,'Catalog Items'!AL:AL)</f>
        <v>16.22</v>
      </c>
      <c r="O269" s="132">
        <f>_xlfn.XLOOKUP($D269,'Catalog Items'!$L:$L,'Catalog Items'!AM:AM)</f>
        <v>9.5950000000000006</v>
      </c>
      <c r="P269" s="132">
        <f>_xlfn.XLOOKUP($D269,'Catalog Items'!$L:$L,'Catalog Items'!AN:AN)</f>
        <v>34.598999999999997</v>
      </c>
      <c r="Q269" s="132">
        <f>_xlfn.XLOOKUP($D269,'Catalog Items'!$L:$L,'Catalog Items'!AO:AO)</f>
        <v>4.351</v>
      </c>
      <c r="R269" s="132" t="str">
        <f>_xlfn.XLOOKUP($D269,'Catalog Items'!$L:$L,'Catalog Items'!AT:AT)</f>
        <v>4</v>
      </c>
      <c r="S269" s="132" t="str">
        <f>_xlfn.XLOOKUP($D269,'Catalog Items'!$L:$L,'Catalog Items'!AU:AU)</f>
        <v>3</v>
      </c>
      <c r="T269" s="118" t="s">
        <v>9564</v>
      </c>
      <c r="U269" s="118" t="s">
        <v>15060</v>
      </c>
      <c r="V269" s="118" t="s">
        <v>15061</v>
      </c>
      <c r="W269" s="124"/>
      <c r="X269" s="118" t="s">
        <v>12808</v>
      </c>
      <c r="Y269" s="118" t="s">
        <v>1765</v>
      </c>
      <c r="Z269" s="118" t="s">
        <v>15062</v>
      </c>
      <c r="AA269" s="118" t="s">
        <v>7065</v>
      </c>
      <c r="AB269" s="118" t="s">
        <v>7065</v>
      </c>
      <c r="AC269" s="118" t="s">
        <v>15063</v>
      </c>
      <c r="AD269" s="118" t="s">
        <v>1757</v>
      </c>
      <c r="AE269" s="118" t="s">
        <v>15064</v>
      </c>
      <c r="AF269" s="118" t="s">
        <v>15065</v>
      </c>
    </row>
    <row r="270" spans="1:32" x14ac:dyDescent="0.25">
      <c r="A270" s="118" t="str">
        <f>_xlfn.XLOOKUP(D270,'Catalog Items'!L:L,'Catalog Items'!F:F)</f>
        <v>24601-FD</v>
      </c>
      <c r="B270" s="118" t="s">
        <v>9731</v>
      </c>
      <c r="C270" s="118" t="s">
        <v>5377</v>
      </c>
      <c r="D270" s="118" t="s">
        <v>12262</v>
      </c>
      <c r="E270" s="118" t="s">
        <v>12803</v>
      </c>
      <c r="F270" s="118" t="s">
        <v>9579</v>
      </c>
      <c r="G270" s="118" t="s">
        <v>12129</v>
      </c>
      <c r="H270" s="118" t="s">
        <v>12369</v>
      </c>
      <c r="I270" s="118" t="s">
        <v>1792</v>
      </c>
      <c r="J270" s="124"/>
      <c r="K270" s="118" t="str">
        <f>_xlfn.XLOOKUP(D270,'Catalog Items'!L:L,'Catalog Items'!AB:AB)</f>
        <v>00196504205338</v>
      </c>
      <c r="L270" s="118" t="str">
        <f>_xlfn.XLOOKUP(D270,'Catalog Items'!L:L,'Catalog Items'!N:N)</f>
        <v>Joyful Hearts</v>
      </c>
      <c r="M270" s="132">
        <f>_xlfn.XLOOKUP($D270,'Catalog Items'!$L:$L,'Catalog Items'!AK:AK)</f>
        <v>48.314999999999998</v>
      </c>
      <c r="N270" s="132">
        <f>_xlfn.XLOOKUP($D270,'Catalog Items'!$L:$L,'Catalog Items'!AL:AL)</f>
        <v>16.22</v>
      </c>
      <c r="O270" s="132">
        <f>_xlfn.XLOOKUP($D270,'Catalog Items'!$L:$L,'Catalog Items'!AM:AM)</f>
        <v>9.5950000000000006</v>
      </c>
      <c r="P270" s="132">
        <f>_xlfn.XLOOKUP($D270,'Catalog Items'!$L:$L,'Catalog Items'!AN:AN)</f>
        <v>34.598999999999997</v>
      </c>
      <c r="Q270" s="132">
        <f>_xlfn.XLOOKUP($D270,'Catalog Items'!$L:$L,'Catalog Items'!AO:AO)</f>
        <v>4.351</v>
      </c>
      <c r="R270" s="132" t="str">
        <f>_xlfn.XLOOKUP($D270,'Catalog Items'!$L:$L,'Catalog Items'!AT:AT)</f>
        <v>4</v>
      </c>
      <c r="S270" s="132" t="str">
        <f>_xlfn.XLOOKUP($D270,'Catalog Items'!$L:$L,'Catalog Items'!AU:AU)</f>
        <v>3</v>
      </c>
      <c r="T270" s="118" t="s">
        <v>9564</v>
      </c>
      <c r="U270" s="118" t="s">
        <v>15060</v>
      </c>
      <c r="V270" s="118" t="s">
        <v>15061</v>
      </c>
      <c r="W270" s="124"/>
      <c r="X270" s="118" t="s">
        <v>12371</v>
      </c>
      <c r="Y270" s="118" t="s">
        <v>1765</v>
      </c>
      <c r="Z270" s="118" t="s">
        <v>15062</v>
      </c>
      <c r="AA270" s="118" t="s">
        <v>14994</v>
      </c>
      <c r="AB270" s="118" t="s">
        <v>14994</v>
      </c>
      <c r="AC270" s="118" t="s">
        <v>15066</v>
      </c>
      <c r="AD270" s="118" t="s">
        <v>1757</v>
      </c>
      <c r="AE270" s="118" t="s">
        <v>15067</v>
      </c>
      <c r="AF270" s="118" t="s">
        <v>15068</v>
      </c>
    </row>
    <row r="271" spans="1:32" x14ac:dyDescent="0.25">
      <c r="A271" s="118" t="str">
        <f>_xlfn.XLOOKUP(D271,'Catalog Items'!L:L,'Catalog Items'!F:F)</f>
        <v>24601-FD</v>
      </c>
      <c r="B271" s="118" t="s">
        <v>9694</v>
      </c>
      <c r="C271" s="118" t="s">
        <v>5377</v>
      </c>
      <c r="D271" s="118" t="s">
        <v>12262</v>
      </c>
      <c r="E271" s="118" t="s">
        <v>12803</v>
      </c>
      <c r="F271" s="118" t="s">
        <v>9579</v>
      </c>
      <c r="G271" s="118" t="s">
        <v>12130</v>
      </c>
      <c r="H271" s="118" t="s">
        <v>12372</v>
      </c>
      <c r="I271" s="118" t="s">
        <v>7082</v>
      </c>
      <c r="J271" s="124"/>
      <c r="K271" s="118" t="str">
        <f>_xlfn.XLOOKUP(D271,'Catalog Items'!L:L,'Catalog Items'!AB:AB)</f>
        <v>00196504205338</v>
      </c>
      <c r="L271" s="118" t="str">
        <f>_xlfn.XLOOKUP(D271,'Catalog Items'!L:L,'Catalog Items'!N:N)</f>
        <v>Joyful Hearts</v>
      </c>
      <c r="M271" s="132">
        <f>_xlfn.XLOOKUP($D271,'Catalog Items'!$L:$L,'Catalog Items'!AK:AK)</f>
        <v>48.314999999999998</v>
      </c>
      <c r="N271" s="132">
        <f>_xlfn.XLOOKUP($D271,'Catalog Items'!$L:$L,'Catalog Items'!AL:AL)</f>
        <v>16.22</v>
      </c>
      <c r="O271" s="132">
        <f>_xlfn.XLOOKUP($D271,'Catalog Items'!$L:$L,'Catalog Items'!AM:AM)</f>
        <v>9.5950000000000006</v>
      </c>
      <c r="P271" s="132">
        <f>_xlfn.XLOOKUP($D271,'Catalog Items'!$L:$L,'Catalog Items'!AN:AN)</f>
        <v>34.598999999999997</v>
      </c>
      <c r="Q271" s="132">
        <f>_xlfn.XLOOKUP($D271,'Catalog Items'!$L:$L,'Catalog Items'!AO:AO)</f>
        <v>4.351</v>
      </c>
      <c r="R271" s="132" t="str">
        <f>_xlfn.XLOOKUP($D271,'Catalog Items'!$L:$L,'Catalog Items'!AT:AT)</f>
        <v>4</v>
      </c>
      <c r="S271" s="132" t="str">
        <f>_xlfn.XLOOKUP($D271,'Catalog Items'!$L:$L,'Catalog Items'!AU:AU)</f>
        <v>3</v>
      </c>
      <c r="T271" s="118" t="s">
        <v>9564</v>
      </c>
      <c r="U271" s="118" t="s">
        <v>15060</v>
      </c>
      <c r="V271" s="118" t="s">
        <v>15061</v>
      </c>
      <c r="W271" s="124"/>
      <c r="X271" s="118" t="s">
        <v>12373</v>
      </c>
      <c r="Y271" s="118" t="s">
        <v>1760</v>
      </c>
      <c r="Z271" s="118" t="s">
        <v>15062</v>
      </c>
      <c r="AA271" s="118" t="s">
        <v>15069</v>
      </c>
      <c r="AB271" s="118" t="s">
        <v>15069</v>
      </c>
      <c r="AC271" s="118" t="s">
        <v>15070</v>
      </c>
      <c r="AD271" s="118" t="s">
        <v>1757</v>
      </c>
      <c r="AE271" s="118" t="s">
        <v>15071</v>
      </c>
      <c r="AF271" s="118" t="s">
        <v>15072</v>
      </c>
    </row>
    <row r="272" spans="1:32" x14ac:dyDescent="0.25">
      <c r="A272" s="118" t="str">
        <f>_xlfn.XLOOKUP(D272,'Catalog Items'!L:L,'Catalog Items'!F:F)</f>
        <v>24601-FD</v>
      </c>
      <c r="B272" s="118" t="s">
        <v>9920</v>
      </c>
      <c r="C272" s="118" t="s">
        <v>5377</v>
      </c>
      <c r="D272" s="118" t="s">
        <v>12262</v>
      </c>
      <c r="E272" s="118" t="s">
        <v>12803</v>
      </c>
      <c r="F272" s="118" t="s">
        <v>9579</v>
      </c>
      <c r="G272" s="118" t="s">
        <v>12131</v>
      </c>
      <c r="H272" s="118" t="s">
        <v>12374</v>
      </c>
      <c r="I272" s="118" t="s">
        <v>9567</v>
      </c>
      <c r="J272" s="124"/>
      <c r="K272" s="118" t="str">
        <f>_xlfn.XLOOKUP(D272,'Catalog Items'!L:L,'Catalog Items'!AB:AB)</f>
        <v>00196504205338</v>
      </c>
      <c r="L272" s="118" t="str">
        <f>_xlfn.XLOOKUP(D272,'Catalog Items'!L:L,'Catalog Items'!N:N)</f>
        <v>Joyful Hearts</v>
      </c>
      <c r="M272" s="132">
        <f>_xlfn.XLOOKUP($D272,'Catalog Items'!$L:$L,'Catalog Items'!AK:AK)</f>
        <v>48.314999999999998</v>
      </c>
      <c r="N272" s="132">
        <f>_xlfn.XLOOKUP($D272,'Catalog Items'!$L:$L,'Catalog Items'!AL:AL)</f>
        <v>16.22</v>
      </c>
      <c r="O272" s="132">
        <f>_xlfn.XLOOKUP($D272,'Catalog Items'!$L:$L,'Catalog Items'!AM:AM)</f>
        <v>9.5950000000000006</v>
      </c>
      <c r="P272" s="132">
        <f>_xlfn.XLOOKUP($D272,'Catalog Items'!$L:$L,'Catalog Items'!AN:AN)</f>
        <v>34.598999999999997</v>
      </c>
      <c r="Q272" s="132">
        <f>_xlfn.XLOOKUP($D272,'Catalog Items'!$L:$L,'Catalog Items'!AO:AO)</f>
        <v>4.351</v>
      </c>
      <c r="R272" s="132" t="str">
        <f>_xlfn.XLOOKUP($D272,'Catalog Items'!$L:$L,'Catalog Items'!AT:AT)</f>
        <v>4</v>
      </c>
      <c r="S272" s="132" t="str">
        <f>_xlfn.XLOOKUP($D272,'Catalog Items'!$L:$L,'Catalog Items'!AU:AU)</f>
        <v>3</v>
      </c>
      <c r="T272" s="118" t="s">
        <v>9564</v>
      </c>
      <c r="U272" s="118" t="s">
        <v>15060</v>
      </c>
      <c r="V272" s="118" t="s">
        <v>15061</v>
      </c>
      <c r="W272" s="124"/>
      <c r="X272" s="118" t="s">
        <v>12375</v>
      </c>
      <c r="Y272" s="118" t="s">
        <v>1760</v>
      </c>
      <c r="Z272" s="118" t="s">
        <v>15041</v>
      </c>
      <c r="AA272" s="118" t="s">
        <v>15073</v>
      </c>
      <c r="AB272" s="118" t="s">
        <v>15073</v>
      </c>
      <c r="AC272" s="118" t="s">
        <v>15074</v>
      </c>
      <c r="AD272" s="118" t="s">
        <v>1757</v>
      </c>
      <c r="AE272" s="118" t="s">
        <v>15075</v>
      </c>
      <c r="AF272" s="118" t="s">
        <v>15076</v>
      </c>
    </row>
    <row r="273" spans="1:32" x14ac:dyDescent="0.25">
      <c r="J273" s="124"/>
      <c r="M273" s="132"/>
      <c r="N273" s="132"/>
      <c r="O273" s="132"/>
      <c r="P273" s="132"/>
      <c r="Q273" s="132"/>
      <c r="R273" s="132"/>
      <c r="S273" s="132"/>
      <c r="W273" s="124"/>
    </row>
    <row r="274" spans="1:32" x14ac:dyDescent="0.25">
      <c r="A274" s="118" t="str">
        <f>_xlfn.XLOOKUP(D274,'Catalog Items'!L:L,'Catalog Items'!F:F)</f>
        <v>24602</v>
      </c>
      <c r="B274" s="118" t="s">
        <v>9743</v>
      </c>
      <c r="C274" s="118" t="s">
        <v>5377</v>
      </c>
      <c r="D274" s="118" t="s">
        <v>12132</v>
      </c>
      <c r="E274" s="118" t="s">
        <v>12376</v>
      </c>
      <c r="F274" s="118" t="s">
        <v>15264</v>
      </c>
      <c r="G274" s="118" t="s">
        <v>12264</v>
      </c>
      <c r="H274" s="118" t="s">
        <v>12807</v>
      </c>
      <c r="I274" s="118" t="s">
        <v>1762</v>
      </c>
      <c r="J274" s="124"/>
      <c r="K274" s="118" t="str">
        <f>_xlfn.XLOOKUP(D274,'Catalog Items'!L:L,'Catalog Items'!AB:AB)</f>
        <v>00196504205383</v>
      </c>
      <c r="L274" s="118" t="str">
        <f>_xlfn.XLOOKUP(D274,'Catalog Items'!L:L,'Catalog Items'!N:N)</f>
        <v>Valentines Decor</v>
      </c>
      <c r="M274" s="132">
        <f>_xlfn.XLOOKUP($D274,'Catalog Items'!$L:$L,'Catalog Items'!AK:AK)</f>
        <v>51.125</v>
      </c>
      <c r="N274" s="132">
        <f>_xlfn.XLOOKUP($D274,'Catalog Items'!$L:$L,'Catalog Items'!AL:AL)</f>
        <v>16.312999999999999</v>
      </c>
      <c r="O274" s="132">
        <f>_xlfn.XLOOKUP($D274,'Catalog Items'!$L:$L,'Catalog Items'!AM:AM)</f>
        <v>10.063000000000001</v>
      </c>
      <c r="P274" s="132">
        <f>_xlfn.XLOOKUP($D274,'Catalog Items'!$L:$L,'Catalog Items'!AN:AN)</f>
        <v>29.872</v>
      </c>
      <c r="Q274" s="132">
        <f>_xlfn.XLOOKUP($D274,'Catalog Items'!$L:$L,'Catalog Items'!AO:AO)</f>
        <v>4.8570000000000002</v>
      </c>
      <c r="R274" s="132" t="str">
        <f>_xlfn.XLOOKUP($D274,'Catalog Items'!$L:$L,'Catalog Items'!AT:AT)</f>
        <v>4</v>
      </c>
      <c r="S274" s="132" t="str">
        <f>_xlfn.XLOOKUP($D274,'Catalog Items'!$L:$L,'Catalog Items'!AU:AU)</f>
        <v>3</v>
      </c>
      <c r="T274" s="118" t="s">
        <v>15031</v>
      </c>
      <c r="U274" s="118" t="s">
        <v>1773</v>
      </c>
      <c r="V274" s="118" t="s">
        <v>1765</v>
      </c>
      <c r="W274" s="124"/>
      <c r="X274" s="118" t="s">
        <v>12808</v>
      </c>
      <c r="Y274" s="118" t="s">
        <v>1765</v>
      </c>
      <c r="Z274" s="118" t="s">
        <v>15062</v>
      </c>
      <c r="AA274" s="118" t="s">
        <v>7065</v>
      </c>
      <c r="AB274" s="118" t="s">
        <v>7065</v>
      </c>
      <c r="AC274" s="118" t="s">
        <v>15063</v>
      </c>
      <c r="AD274" s="118" t="s">
        <v>1757</v>
      </c>
      <c r="AE274" s="118" t="s">
        <v>15064</v>
      </c>
      <c r="AF274" s="118" t="s">
        <v>15065</v>
      </c>
    </row>
    <row r="275" spans="1:32" x14ac:dyDescent="0.25">
      <c r="A275" s="118" t="str">
        <f>_xlfn.XLOOKUP(D275,'Catalog Items'!L:L,'Catalog Items'!F:F)</f>
        <v>24602</v>
      </c>
      <c r="B275" s="118" t="s">
        <v>9731</v>
      </c>
      <c r="C275" s="118" t="s">
        <v>5377</v>
      </c>
      <c r="D275" s="118" t="s">
        <v>12132</v>
      </c>
      <c r="E275" s="118" t="s">
        <v>12376</v>
      </c>
      <c r="F275" s="118" t="s">
        <v>15264</v>
      </c>
      <c r="G275" s="118" t="s">
        <v>12129</v>
      </c>
      <c r="H275" s="118" t="s">
        <v>12369</v>
      </c>
      <c r="I275" s="118" t="s">
        <v>1763</v>
      </c>
      <c r="J275" s="124"/>
      <c r="K275" s="118" t="str">
        <f>_xlfn.XLOOKUP(D275,'Catalog Items'!L:L,'Catalog Items'!AB:AB)</f>
        <v>00196504205383</v>
      </c>
      <c r="L275" s="118" t="str">
        <f>_xlfn.XLOOKUP(D275,'Catalog Items'!L:L,'Catalog Items'!N:N)</f>
        <v>Valentines Decor</v>
      </c>
      <c r="M275" s="132">
        <f>_xlfn.XLOOKUP($D275,'Catalog Items'!$L:$L,'Catalog Items'!AK:AK)</f>
        <v>51.125</v>
      </c>
      <c r="N275" s="132">
        <f>_xlfn.XLOOKUP($D275,'Catalog Items'!$L:$L,'Catalog Items'!AL:AL)</f>
        <v>16.312999999999999</v>
      </c>
      <c r="O275" s="132">
        <f>_xlfn.XLOOKUP($D275,'Catalog Items'!$L:$L,'Catalog Items'!AM:AM)</f>
        <v>10.063000000000001</v>
      </c>
      <c r="P275" s="132">
        <f>_xlfn.XLOOKUP($D275,'Catalog Items'!$L:$L,'Catalog Items'!AN:AN)</f>
        <v>29.872</v>
      </c>
      <c r="Q275" s="132">
        <f>_xlfn.XLOOKUP($D275,'Catalog Items'!$L:$L,'Catalog Items'!AO:AO)</f>
        <v>4.8570000000000002</v>
      </c>
      <c r="R275" s="132" t="str">
        <f>_xlfn.XLOOKUP($D275,'Catalog Items'!$L:$L,'Catalog Items'!AT:AT)</f>
        <v>4</v>
      </c>
      <c r="S275" s="132" t="str">
        <f>_xlfn.XLOOKUP($D275,'Catalog Items'!$L:$L,'Catalog Items'!AU:AU)</f>
        <v>3</v>
      </c>
      <c r="T275" s="118" t="s">
        <v>15031</v>
      </c>
      <c r="U275" s="118" t="s">
        <v>1773</v>
      </c>
      <c r="V275" s="118" t="s">
        <v>1765</v>
      </c>
      <c r="W275" s="124"/>
      <c r="X275" s="118" t="s">
        <v>12371</v>
      </c>
      <c r="Y275" s="118" t="s">
        <v>1765</v>
      </c>
      <c r="Z275" s="118" t="s">
        <v>15062</v>
      </c>
      <c r="AA275" s="118" t="s">
        <v>14994</v>
      </c>
      <c r="AB275" s="118" t="s">
        <v>14994</v>
      </c>
      <c r="AC275" s="118" t="s">
        <v>15066</v>
      </c>
      <c r="AD275" s="118" t="s">
        <v>1757</v>
      </c>
      <c r="AE275" s="118" t="s">
        <v>15067</v>
      </c>
      <c r="AF275" s="118" t="s">
        <v>15068</v>
      </c>
    </row>
    <row r="276" spans="1:32" x14ac:dyDescent="0.25">
      <c r="A276" s="118" t="str">
        <f>_xlfn.XLOOKUP(D276,'Catalog Items'!L:L,'Catalog Items'!F:F)</f>
        <v>24602</v>
      </c>
      <c r="B276" s="118" t="s">
        <v>9694</v>
      </c>
      <c r="C276" s="118" t="s">
        <v>5377</v>
      </c>
      <c r="D276" s="118" t="s">
        <v>12132</v>
      </c>
      <c r="E276" s="118" t="s">
        <v>12376</v>
      </c>
      <c r="F276" s="118" t="s">
        <v>15264</v>
      </c>
      <c r="G276" s="118" t="s">
        <v>12130</v>
      </c>
      <c r="H276" s="118" t="s">
        <v>12372</v>
      </c>
      <c r="I276" s="118" t="s">
        <v>1765</v>
      </c>
      <c r="J276" s="124"/>
      <c r="K276" s="118" t="str">
        <f>_xlfn.XLOOKUP(D276,'Catalog Items'!L:L,'Catalog Items'!AB:AB)</f>
        <v>00196504205383</v>
      </c>
      <c r="L276" s="118" t="str">
        <f>_xlfn.XLOOKUP(D276,'Catalog Items'!L:L,'Catalog Items'!N:N)</f>
        <v>Valentines Decor</v>
      </c>
      <c r="M276" s="132">
        <f>_xlfn.XLOOKUP($D276,'Catalog Items'!$L:$L,'Catalog Items'!AK:AK)</f>
        <v>51.125</v>
      </c>
      <c r="N276" s="132">
        <f>_xlfn.XLOOKUP($D276,'Catalog Items'!$L:$L,'Catalog Items'!AL:AL)</f>
        <v>16.312999999999999</v>
      </c>
      <c r="O276" s="132">
        <f>_xlfn.XLOOKUP($D276,'Catalog Items'!$L:$L,'Catalog Items'!AM:AM)</f>
        <v>10.063000000000001</v>
      </c>
      <c r="P276" s="132">
        <f>_xlfn.XLOOKUP($D276,'Catalog Items'!$L:$L,'Catalog Items'!AN:AN)</f>
        <v>29.872</v>
      </c>
      <c r="Q276" s="132">
        <f>_xlfn.XLOOKUP($D276,'Catalog Items'!$L:$L,'Catalog Items'!AO:AO)</f>
        <v>4.8570000000000002</v>
      </c>
      <c r="R276" s="132" t="str">
        <f>_xlfn.XLOOKUP($D276,'Catalog Items'!$L:$L,'Catalog Items'!AT:AT)</f>
        <v>4</v>
      </c>
      <c r="S276" s="132" t="str">
        <f>_xlfn.XLOOKUP($D276,'Catalog Items'!$L:$L,'Catalog Items'!AU:AU)</f>
        <v>3</v>
      </c>
      <c r="T276" s="118" t="s">
        <v>15031</v>
      </c>
      <c r="U276" s="118" t="s">
        <v>1773</v>
      </c>
      <c r="V276" s="118" t="s">
        <v>1765</v>
      </c>
      <c r="W276" s="124"/>
      <c r="X276" s="118" t="s">
        <v>12373</v>
      </c>
      <c r="Y276" s="118" t="s">
        <v>1760</v>
      </c>
      <c r="Z276" s="118" t="s">
        <v>15062</v>
      </c>
      <c r="AA276" s="118" t="s">
        <v>15069</v>
      </c>
      <c r="AB276" s="118" t="s">
        <v>15069</v>
      </c>
      <c r="AC276" s="118" t="s">
        <v>15070</v>
      </c>
      <c r="AD276" s="118" t="s">
        <v>1757</v>
      </c>
      <c r="AE276" s="118" t="s">
        <v>15071</v>
      </c>
      <c r="AF276" s="118" t="s">
        <v>15072</v>
      </c>
    </row>
    <row r="277" spans="1:32" x14ac:dyDescent="0.25">
      <c r="A277" s="118" t="str">
        <f>_xlfn.XLOOKUP(D277,'Catalog Items'!L:L,'Catalog Items'!F:F)</f>
        <v>24602</v>
      </c>
      <c r="B277" s="118" t="s">
        <v>9920</v>
      </c>
      <c r="C277" s="118" t="s">
        <v>5377</v>
      </c>
      <c r="D277" s="118" t="s">
        <v>12132</v>
      </c>
      <c r="E277" s="118" t="s">
        <v>12376</v>
      </c>
      <c r="F277" s="118" t="s">
        <v>15264</v>
      </c>
      <c r="G277" s="118" t="s">
        <v>12131</v>
      </c>
      <c r="H277" s="118" t="s">
        <v>12374</v>
      </c>
      <c r="I277" s="118" t="s">
        <v>1767</v>
      </c>
      <c r="J277" s="124"/>
      <c r="K277" s="118" t="str">
        <f>_xlfn.XLOOKUP(D277,'Catalog Items'!L:L,'Catalog Items'!AB:AB)</f>
        <v>00196504205383</v>
      </c>
      <c r="L277" s="118" t="str">
        <f>_xlfn.XLOOKUP(D277,'Catalog Items'!L:L,'Catalog Items'!N:N)</f>
        <v>Valentines Decor</v>
      </c>
      <c r="M277" s="132">
        <f>_xlfn.XLOOKUP($D277,'Catalog Items'!$L:$L,'Catalog Items'!AK:AK)</f>
        <v>51.125</v>
      </c>
      <c r="N277" s="132">
        <f>_xlfn.XLOOKUP($D277,'Catalog Items'!$L:$L,'Catalog Items'!AL:AL)</f>
        <v>16.312999999999999</v>
      </c>
      <c r="O277" s="132">
        <f>_xlfn.XLOOKUP($D277,'Catalog Items'!$L:$L,'Catalog Items'!AM:AM)</f>
        <v>10.063000000000001</v>
      </c>
      <c r="P277" s="132">
        <f>_xlfn.XLOOKUP($D277,'Catalog Items'!$L:$L,'Catalog Items'!AN:AN)</f>
        <v>29.872</v>
      </c>
      <c r="Q277" s="132">
        <f>_xlfn.XLOOKUP($D277,'Catalog Items'!$L:$L,'Catalog Items'!AO:AO)</f>
        <v>4.8570000000000002</v>
      </c>
      <c r="R277" s="132" t="str">
        <f>_xlfn.XLOOKUP($D277,'Catalog Items'!$L:$L,'Catalog Items'!AT:AT)</f>
        <v>4</v>
      </c>
      <c r="S277" s="132" t="str">
        <f>_xlfn.XLOOKUP($D277,'Catalog Items'!$L:$L,'Catalog Items'!AU:AU)</f>
        <v>3</v>
      </c>
      <c r="T277" s="118" t="s">
        <v>15031</v>
      </c>
      <c r="U277" s="118" t="s">
        <v>1773</v>
      </c>
      <c r="V277" s="118" t="s">
        <v>1765</v>
      </c>
      <c r="W277" s="124"/>
      <c r="X277" s="118" t="s">
        <v>12375</v>
      </c>
      <c r="Y277" s="118" t="s">
        <v>1760</v>
      </c>
      <c r="Z277" s="118" t="s">
        <v>15041</v>
      </c>
      <c r="AA277" s="118" t="s">
        <v>15073</v>
      </c>
      <c r="AB277" s="118" t="s">
        <v>15073</v>
      </c>
      <c r="AC277" s="118" t="s">
        <v>15074</v>
      </c>
      <c r="AD277" s="118" t="s">
        <v>1757</v>
      </c>
      <c r="AE277" s="118" t="s">
        <v>15075</v>
      </c>
      <c r="AF277" s="118" t="s">
        <v>15076</v>
      </c>
    </row>
    <row r="278" spans="1:32" x14ac:dyDescent="0.25">
      <c r="A278" s="118" t="str">
        <f>_xlfn.XLOOKUP(D278,'Catalog Items'!L:L,'Catalog Items'!F:F)</f>
        <v>24602</v>
      </c>
      <c r="B278" s="118" t="s">
        <v>9743</v>
      </c>
      <c r="C278" s="118" t="s">
        <v>5377</v>
      </c>
      <c r="D278" s="118" t="s">
        <v>12132</v>
      </c>
      <c r="E278" s="118" t="s">
        <v>12376</v>
      </c>
      <c r="F278" s="118" t="s">
        <v>15264</v>
      </c>
      <c r="G278" s="118" t="s">
        <v>10920</v>
      </c>
      <c r="H278" s="118" t="s">
        <v>10921</v>
      </c>
      <c r="I278" s="118" t="s">
        <v>1762</v>
      </c>
      <c r="J278" s="124"/>
      <c r="K278" s="118" t="str">
        <f>_xlfn.XLOOKUP(D278,'Catalog Items'!L:L,'Catalog Items'!AB:AB)</f>
        <v>00196504205383</v>
      </c>
      <c r="L278" s="118" t="str">
        <f>_xlfn.XLOOKUP(D278,'Catalog Items'!L:L,'Catalog Items'!N:N)</f>
        <v>Valentines Decor</v>
      </c>
      <c r="M278" s="132">
        <f>_xlfn.XLOOKUP($D278,'Catalog Items'!$L:$L,'Catalog Items'!AK:AK)</f>
        <v>51.125</v>
      </c>
      <c r="N278" s="132">
        <f>_xlfn.XLOOKUP($D278,'Catalog Items'!$L:$L,'Catalog Items'!AL:AL)</f>
        <v>16.312999999999999</v>
      </c>
      <c r="O278" s="132">
        <f>_xlfn.XLOOKUP($D278,'Catalog Items'!$L:$L,'Catalog Items'!AM:AM)</f>
        <v>10.063000000000001</v>
      </c>
      <c r="P278" s="132">
        <f>_xlfn.XLOOKUP($D278,'Catalog Items'!$L:$L,'Catalog Items'!AN:AN)</f>
        <v>29.872</v>
      </c>
      <c r="Q278" s="132">
        <f>_xlfn.XLOOKUP($D278,'Catalog Items'!$L:$L,'Catalog Items'!AO:AO)</f>
        <v>4.8570000000000002</v>
      </c>
      <c r="R278" s="132" t="str">
        <f>_xlfn.XLOOKUP($D278,'Catalog Items'!$L:$L,'Catalog Items'!AT:AT)</f>
        <v>4</v>
      </c>
      <c r="S278" s="132" t="str">
        <f>_xlfn.XLOOKUP($D278,'Catalog Items'!$L:$L,'Catalog Items'!AU:AU)</f>
        <v>3</v>
      </c>
      <c r="T278" s="118" t="s">
        <v>15031</v>
      </c>
      <c r="U278" s="118" t="s">
        <v>1773</v>
      </c>
      <c r="V278" s="118" t="s">
        <v>1765</v>
      </c>
      <c r="W278" s="124"/>
      <c r="X278" s="118" t="s">
        <v>10924</v>
      </c>
      <c r="Y278" s="118" t="s">
        <v>1765</v>
      </c>
      <c r="Z278" s="118" t="s">
        <v>15062</v>
      </c>
      <c r="AA278" s="118" t="s">
        <v>7065</v>
      </c>
      <c r="AB278" s="118" t="s">
        <v>7065</v>
      </c>
      <c r="AC278" s="118" t="s">
        <v>15063</v>
      </c>
      <c r="AD278" s="118" t="s">
        <v>1757</v>
      </c>
      <c r="AE278" s="118" t="s">
        <v>15064</v>
      </c>
      <c r="AF278" s="118" t="s">
        <v>15065</v>
      </c>
    </row>
    <row r="279" spans="1:32" x14ac:dyDescent="0.25">
      <c r="A279" s="118" t="str">
        <f>_xlfn.XLOOKUP(D279,'Catalog Items'!L:L,'Catalog Items'!F:F)</f>
        <v>24602</v>
      </c>
      <c r="B279" s="118" t="s">
        <v>9731</v>
      </c>
      <c r="C279" s="118" t="s">
        <v>5377</v>
      </c>
      <c r="D279" s="118" t="s">
        <v>12132</v>
      </c>
      <c r="E279" s="118" t="s">
        <v>12376</v>
      </c>
      <c r="F279" s="118" t="s">
        <v>15264</v>
      </c>
      <c r="G279" s="118" t="s">
        <v>10925</v>
      </c>
      <c r="H279" s="118" t="s">
        <v>10926</v>
      </c>
      <c r="I279" s="118" t="s">
        <v>1763</v>
      </c>
      <c r="J279" s="124"/>
      <c r="K279" s="118" t="str">
        <f>_xlfn.XLOOKUP(D279,'Catalog Items'!L:L,'Catalog Items'!AB:AB)</f>
        <v>00196504205383</v>
      </c>
      <c r="L279" s="118" t="str">
        <f>_xlfn.XLOOKUP(D279,'Catalog Items'!L:L,'Catalog Items'!N:N)</f>
        <v>Valentines Decor</v>
      </c>
      <c r="M279" s="132">
        <f>_xlfn.XLOOKUP($D279,'Catalog Items'!$L:$L,'Catalog Items'!AK:AK)</f>
        <v>51.125</v>
      </c>
      <c r="N279" s="132">
        <f>_xlfn.XLOOKUP($D279,'Catalog Items'!$L:$L,'Catalog Items'!AL:AL)</f>
        <v>16.312999999999999</v>
      </c>
      <c r="O279" s="132">
        <f>_xlfn.XLOOKUP($D279,'Catalog Items'!$L:$L,'Catalog Items'!AM:AM)</f>
        <v>10.063000000000001</v>
      </c>
      <c r="P279" s="132">
        <f>_xlfn.XLOOKUP($D279,'Catalog Items'!$L:$L,'Catalog Items'!AN:AN)</f>
        <v>29.872</v>
      </c>
      <c r="Q279" s="132">
        <f>_xlfn.XLOOKUP($D279,'Catalog Items'!$L:$L,'Catalog Items'!AO:AO)</f>
        <v>4.8570000000000002</v>
      </c>
      <c r="R279" s="132" t="str">
        <f>_xlfn.XLOOKUP($D279,'Catalog Items'!$L:$L,'Catalog Items'!AT:AT)</f>
        <v>4</v>
      </c>
      <c r="S279" s="132" t="str">
        <f>_xlfn.XLOOKUP($D279,'Catalog Items'!$L:$L,'Catalog Items'!AU:AU)</f>
        <v>3</v>
      </c>
      <c r="T279" s="118" t="s">
        <v>15031</v>
      </c>
      <c r="U279" s="118" t="s">
        <v>1773</v>
      </c>
      <c r="V279" s="118" t="s">
        <v>1765</v>
      </c>
      <c r="W279" s="124"/>
      <c r="X279" s="118" t="s">
        <v>10927</v>
      </c>
      <c r="Y279" s="118" t="s">
        <v>1765</v>
      </c>
      <c r="Z279" s="118" t="s">
        <v>15062</v>
      </c>
      <c r="AA279" s="118" t="s">
        <v>14994</v>
      </c>
      <c r="AB279" s="118" t="s">
        <v>14994</v>
      </c>
      <c r="AC279" s="118" t="s">
        <v>15066</v>
      </c>
      <c r="AD279" s="118" t="s">
        <v>1757</v>
      </c>
      <c r="AE279" s="118" t="s">
        <v>15067</v>
      </c>
      <c r="AF279" s="118" t="s">
        <v>15068</v>
      </c>
    </row>
    <row r="280" spans="1:32" x14ac:dyDescent="0.25">
      <c r="A280" s="118" t="str">
        <f>_xlfn.XLOOKUP(D280,'Catalog Items'!L:L,'Catalog Items'!F:F)</f>
        <v>24602</v>
      </c>
      <c r="B280" s="118" t="s">
        <v>9694</v>
      </c>
      <c r="C280" s="118" t="s">
        <v>5377</v>
      </c>
      <c r="D280" s="118" t="s">
        <v>12132</v>
      </c>
      <c r="E280" s="118" t="s">
        <v>12376</v>
      </c>
      <c r="F280" s="118" t="s">
        <v>15264</v>
      </c>
      <c r="G280" s="118" t="s">
        <v>10928</v>
      </c>
      <c r="H280" s="118" t="s">
        <v>10929</v>
      </c>
      <c r="I280" s="118" t="s">
        <v>1765</v>
      </c>
      <c r="J280" s="124"/>
      <c r="K280" s="118" t="str">
        <f>_xlfn.XLOOKUP(D280,'Catalog Items'!L:L,'Catalog Items'!AB:AB)</f>
        <v>00196504205383</v>
      </c>
      <c r="L280" s="118" t="str">
        <f>_xlfn.XLOOKUP(D280,'Catalog Items'!L:L,'Catalog Items'!N:N)</f>
        <v>Valentines Decor</v>
      </c>
      <c r="M280" s="132">
        <f>_xlfn.XLOOKUP($D280,'Catalog Items'!$L:$L,'Catalog Items'!AK:AK)</f>
        <v>51.125</v>
      </c>
      <c r="N280" s="132">
        <f>_xlfn.XLOOKUP($D280,'Catalog Items'!$L:$L,'Catalog Items'!AL:AL)</f>
        <v>16.312999999999999</v>
      </c>
      <c r="O280" s="132">
        <f>_xlfn.XLOOKUP($D280,'Catalog Items'!$L:$L,'Catalog Items'!AM:AM)</f>
        <v>10.063000000000001</v>
      </c>
      <c r="P280" s="132">
        <f>_xlfn.XLOOKUP($D280,'Catalog Items'!$L:$L,'Catalog Items'!AN:AN)</f>
        <v>29.872</v>
      </c>
      <c r="Q280" s="132">
        <f>_xlfn.XLOOKUP($D280,'Catalog Items'!$L:$L,'Catalog Items'!AO:AO)</f>
        <v>4.8570000000000002</v>
      </c>
      <c r="R280" s="132" t="str">
        <f>_xlfn.XLOOKUP($D280,'Catalog Items'!$L:$L,'Catalog Items'!AT:AT)</f>
        <v>4</v>
      </c>
      <c r="S280" s="132" t="str">
        <f>_xlfn.XLOOKUP($D280,'Catalog Items'!$L:$L,'Catalog Items'!AU:AU)</f>
        <v>3</v>
      </c>
      <c r="T280" s="118" t="s">
        <v>15031</v>
      </c>
      <c r="U280" s="118" t="s">
        <v>1773</v>
      </c>
      <c r="V280" s="118" t="s">
        <v>1765</v>
      </c>
      <c r="W280" s="124"/>
      <c r="X280" s="118" t="s">
        <v>10930</v>
      </c>
      <c r="Y280" s="118" t="s">
        <v>1760</v>
      </c>
      <c r="Z280" s="118" t="s">
        <v>15062</v>
      </c>
      <c r="AA280" s="118" t="s">
        <v>15069</v>
      </c>
      <c r="AB280" s="118" t="s">
        <v>15069</v>
      </c>
      <c r="AC280" s="118" t="s">
        <v>15070</v>
      </c>
      <c r="AD280" s="118" t="s">
        <v>1757</v>
      </c>
      <c r="AE280" s="118" t="s">
        <v>15071</v>
      </c>
      <c r="AF280" s="118" t="s">
        <v>15072</v>
      </c>
    </row>
    <row r="281" spans="1:32" x14ac:dyDescent="0.25">
      <c r="A281" s="118" t="str">
        <f>_xlfn.XLOOKUP(D281,'Catalog Items'!L:L,'Catalog Items'!F:F)</f>
        <v>24602</v>
      </c>
      <c r="B281" s="118" t="s">
        <v>9920</v>
      </c>
      <c r="C281" s="118" t="s">
        <v>5377</v>
      </c>
      <c r="D281" s="118" t="s">
        <v>12132</v>
      </c>
      <c r="E281" s="118" t="s">
        <v>12376</v>
      </c>
      <c r="F281" s="118" t="s">
        <v>15264</v>
      </c>
      <c r="G281" s="118" t="s">
        <v>10931</v>
      </c>
      <c r="H281" s="118" t="s">
        <v>10932</v>
      </c>
      <c r="I281" s="118" t="s">
        <v>1767</v>
      </c>
      <c r="J281" s="124"/>
      <c r="K281" s="118" t="str">
        <f>_xlfn.XLOOKUP(D281,'Catalog Items'!L:L,'Catalog Items'!AB:AB)</f>
        <v>00196504205383</v>
      </c>
      <c r="L281" s="118" t="str">
        <f>_xlfn.XLOOKUP(D281,'Catalog Items'!L:L,'Catalog Items'!N:N)</f>
        <v>Valentines Decor</v>
      </c>
      <c r="M281" s="132">
        <f>_xlfn.XLOOKUP($D281,'Catalog Items'!$L:$L,'Catalog Items'!AK:AK)</f>
        <v>51.125</v>
      </c>
      <c r="N281" s="132">
        <f>_xlfn.XLOOKUP($D281,'Catalog Items'!$L:$L,'Catalog Items'!AL:AL)</f>
        <v>16.312999999999999</v>
      </c>
      <c r="O281" s="132">
        <f>_xlfn.XLOOKUP($D281,'Catalog Items'!$L:$L,'Catalog Items'!AM:AM)</f>
        <v>10.063000000000001</v>
      </c>
      <c r="P281" s="132">
        <f>_xlfn.XLOOKUP($D281,'Catalog Items'!$L:$L,'Catalog Items'!AN:AN)</f>
        <v>29.872</v>
      </c>
      <c r="Q281" s="132">
        <f>_xlfn.XLOOKUP($D281,'Catalog Items'!$L:$L,'Catalog Items'!AO:AO)</f>
        <v>4.8570000000000002</v>
      </c>
      <c r="R281" s="132" t="str">
        <f>_xlfn.XLOOKUP($D281,'Catalog Items'!$L:$L,'Catalog Items'!AT:AT)</f>
        <v>4</v>
      </c>
      <c r="S281" s="132" t="str">
        <f>_xlfn.XLOOKUP($D281,'Catalog Items'!$L:$L,'Catalog Items'!AU:AU)</f>
        <v>3</v>
      </c>
      <c r="T281" s="118" t="s">
        <v>15031</v>
      </c>
      <c r="U281" s="118" t="s">
        <v>1773</v>
      </c>
      <c r="V281" s="118" t="s">
        <v>1765</v>
      </c>
      <c r="W281" s="124"/>
      <c r="X281" s="118" t="s">
        <v>10933</v>
      </c>
      <c r="Y281" s="118" t="s">
        <v>1760</v>
      </c>
      <c r="Z281" s="118" t="s">
        <v>15041</v>
      </c>
      <c r="AA281" s="118" t="s">
        <v>15073</v>
      </c>
      <c r="AB281" s="118" t="s">
        <v>15073</v>
      </c>
      <c r="AC281" s="118" t="s">
        <v>15074</v>
      </c>
      <c r="AD281" s="118" t="s">
        <v>1757</v>
      </c>
      <c r="AE281" s="118" t="s">
        <v>15075</v>
      </c>
      <c r="AF281" s="118" t="s">
        <v>15076</v>
      </c>
    </row>
    <row r="282" spans="1:32" x14ac:dyDescent="0.25">
      <c r="J282" s="124"/>
      <c r="M282" s="132"/>
      <c r="N282" s="132"/>
      <c r="O282" s="132"/>
      <c r="P282" s="132"/>
      <c r="Q282" s="132"/>
      <c r="R282" s="132"/>
      <c r="S282" s="132"/>
      <c r="W282" s="124"/>
    </row>
    <row r="283" spans="1:32" x14ac:dyDescent="0.25">
      <c r="A283" s="118" t="str">
        <f>_xlfn.XLOOKUP(D283,'Catalog Items'!L:L,'Catalog Items'!F:F)</f>
        <v>25000</v>
      </c>
      <c r="B283" s="118" t="s">
        <v>10174</v>
      </c>
      <c r="C283" s="118" t="s">
        <v>9635</v>
      </c>
      <c r="D283" s="118" t="s">
        <v>12133</v>
      </c>
      <c r="E283" s="118" t="s">
        <v>13204</v>
      </c>
      <c r="F283" s="118" t="s">
        <v>9564</v>
      </c>
      <c r="G283" s="118" t="s">
        <v>10954</v>
      </c>
      <c r="H283" s="118" t="s">
        <v>10955</v>
      </c>
      <c r="I283" s="118" t="s">
        <v>1757</v>
      </c>
      <c r="J283" s="124"/>
      <c r="K283" s="118" t="str">
        <f>_xlfn.XLOOKUP(D283,'Catalog Items'!L:L,'Catalog Items'!AB:AB)</f>
        <v>00196504205390</v>
      </c>
      <c r="L283" s="118" t="str">
        <f>_xlfn.XLOOKUP(D283,'Catalog Items'!L:L,'Catalog Items'!N:N)</f>
        <v>Valentines Decor</v>
      </c>
      <c r="M283" s="132">
        <f>_xlfn.XLOOKUP($D283,'Catalog Items'!$L:$L,'Catalog Items'!AK:AK)</f>
        <v>41.438000000000002</v>
      </c>
      <c r="N283" s="132">
        <f>_xlfn.XLOOKUP($D283,'Catalog Items'!$L:$L,'Catalog Items'!AL:AL)</f>
        <v>14.5</v>
      </c>
      <c r="O283" s="132">
        <f>_xlfn.XLOOKUP($D283,'Catalog Items'!$L:$L,'Catalog Items'!AM:AM)</f>
        <v>7.625</v>
      </c>
      <c r="P283" s="132">
        <f>_xlfn.XLOOKUP($D283,'Catalog Items'!$L:$L,'Catalog Items'!AN:AN)</f>
        <v>14.2</v>
      </c>
      <c r="Q283" s="132">
        <f>_xlfn.XLOOKUP($D283,'Catalog Items'!$L:$L,'Catalog Items'!AO:AO)</f>
        <v>2.6509999999999998</v>
      </c>
      <c r="R283" s="132" t="str">
        <f>_xlfn.XLOOKUP($D283,'Catalog Items'!$L:$L,'Catalog Items'!AT:AT)</f>
        <v>5</v>
      </c>
      <c r="S283" s="132" t="str">
        <f>_xlfn.XLOOKUP($D283,'Catalog Items'!$L:$L,'Catalog Items'!AU:AU)</f>
        <v>3</v>
      </c>
      <c r="T283" s="118" t="s">
        <v>1799</v>
      </c>
      <c r="U283" s="118" t="s">
        <v>15172</v>
      </c>
      <c r="V283" s="118" t="s">
        <v>7066</v>
      </c>
      <c r="W283" s="124"/>
      <c r="X283" s="118" t="s">
        <v>10956</v>
      </c>
      <c r="Y283" s="118" t="s">
        <v>1759</v>
      </c>
      <c r="Z283" s="118" t="s">
        <v>15080</v>
      </c>
      <c r="AA283" s="118" t="s">
        <v>1758</v>
      </c>
      <c r="AB283" s="118" t="s">
        <v>14983</v>
      </c>
      <c r="AC283" s="118" t="s">
        <v>15122</v>
      </c>
      <c r="AD283" s="118" t="s">
        <v>1757</v>
      </c>
      <c r="AE283" s="118" t="s">
        <v>15123</v>
      </c>
      <c r="AF283" s="118" t="s">
        <v>15176</v>
      </c>
    </row>
    <row r="284" spans="1:32" x14ac:dyDescent="0.25">
      <c r="A284" s="118" t="str">
        <f>_xlfn.XLOOKUP(D284,'Catalog Items'!L:L,'Catalog Items'!F:F)</f>
        <v>25000</v>
      </c>
      <c r="B284" s="118" t="s">
        <v>10724</v>
      </c>
      <c r="C284" s="118" t="s">
        <v>9635</v>
      </c>
      <c r="D284" s="118" t="s">
        <v>12133</v>
      </c>
      <c r="E284" s="118" t="s">
        <v>13204</v>
      </c>
      <c r="F284" s="118" t="s">
        <v>9564</v>
      </c>
      <c r="G284" s="118" t="s">
        <v>12217</v>
      </c>
      <c r="H284" s="118" t="s">
        <v>12671</v>
      </c>
      <c r="I284" s="118" t="s">
        <v>1757</v>
      </c>
      <c r="J284" s="124"/>
      <c r="K284" s="118" t="str">
        <f>_xlfn.XLOOKUP(D284,'Catalog Items'!L:L,'Catalog Items'!AB:AB)</f>
        <v>00196504205390</v>
      </c>
      <c r="L284" s="118" t="str">
        <f>_xlfn.XLOOKUP(D284,'Catalog Items'!L:L,'Catalog Items'!N:N)</f>
        <v>Valentines Decor</v>
      </c>
      <c r="M284" s="132">
        <f>_xlfn.XLOOKUP($D284,'Catalog Items'!$L:$L,'Catalog Items'!AK:AK)</f>
        <v>41.438000000000002</v>
      </c>
      <c r="N284" s="132">
        <f>_xlfn.XLOOKUP($D284,'Catalog Items'!$L:$L,'Catalog Items'!AL:AL)</f>
        <v>14.5</v>
      </c>
      <c r="O284" s="132">
        <f>_xlfn.XLOOKUP($D284,'Catalog Items'!$L:$L,'Catalog Items'!AM:AM)</f>
        <v>7.625</v>
      </c>
      <c r="P284" s="132">
        <f>_xlfn.XLOOKUP($D284,'Catalog Items'!$L:$L,'Catalog Items'!AN:AN)</f>
        <v>14.2</v>
      </c>
      <c r="Q284" s="132">
        <f>_xlfn.XLOOKUP($D284,'Catalog Items'!$L:$L,'Catalog Items'!AO:AO)</f>
        <v>2.6509999999999998</v>
      </c>
      <c r="R284" s="132" t="str">
        <f>_xlfn.XLOOKUP($D284,'Catalog Items'!$L:$L,'Catalog Items'!AT:AT)</f>
        <v>5</v>
      </c>
      <c r="S284" s="132" t="str">
        <f>_xlfn.XLOOKUP($D284,'Catalog Items'!$L:$L,'Catalog Items'!AU:AU)</f>
        <v>3</v>
      </c>
      <c r="T284" s="118" t="s">
        <v>1799</v>
      </c>
      <c r="U284" s="118" t="s">
        <v>15172</v>
      </c>
      <c r="V284" s="118" t="s">
        <v>7066</v>
      </c>
      <c r="W284" s="124"/>
      <c r="X284" s="118" t="s">
        <v>12673</v>
      </c>
      <c r="Y284" s="118" t="s">
        <v>1759</v>
      </c>
      <c r="Z284" s="118" t="s">
        <v>15180</v>
      </c>
      <c r="AA284" s="118" t="s">
        <v>15187</v>
      </c>
      <c r="AB284" s="118" t="s">
        <v>15188</v>
      </c>
      <c r="AC284" s="118" t="s">
        <v>15208</v>
      </c>
      <c r="AD284" s="118" t="s">
        <v>1757</v>
      </c>
      <c r="AE284" s="118" t="s">
        <v>15209</v>
      </c>
      <c r="AF284" s="118" t="s">
        <v>15178</v>
      </c>
    </row>
    <row r="285" spans="1:32" x14ac:dyDescent="0.25">
      <c r="A285" s="118" t="str">
        <f>_xlfn.XLOOKUP(D285,'Catalog Items'!L:L,'Catalog Items'!F:F)</f>
        <v>25000</v>
      </c>
      <c r="B285" s="118" t="s">
        <v>9852</v>
      </c>
      <c r="C285" s="118" t="s">
        <v>9635</v>
      </c>
      <c r="D285" s="118" t="s">
        <v>12133</v>
      </c>
      <c r="E285" s="118" t="s">
        <v>13204</v>
      </c>
      <c r="F285" s="118" t="s">
        <v>9564</v>
      </c>
      <c r="G285" s="118" t="s">
        <v>12215</v>
      </c>
      <c r="H285" s="118" t="s">
        <v>15382</v>
      </c>
      <c r="I285" s="118" t="s">
        <v>7065</v>
      </c>
      <c r="J285" s="124"/>
      <c r="K285" s="118" t="str">
        <f>_xlfn.XLOOKUP(D285,'Catalog Items'!L:L,'Catalog Items'!AB:AB)</f>
        <v>00196504205390</v>
      </c>
      <c r="L285" s="118" t="str">
        <f>_xlfn.XLOOKUP(D285,'Catalog Items'!L:L,'Catalog Items'!N:N)</f>
        <v>Valentines Decor</v>
      </c>
      <c r="M285" s="132">
        <f>_xlfn.XLOOKUP($D285,'Catalog Items'!$L:$L,'Catalog Items'!AK:AK)</f>
        <v>41.438000000000002</v>
      </c>
      <c r="N285" s="132">
        <f>_xlfn.XLOOKUP($D285,'Catalog Items'!$L:$L,'Catalog Items'!AL:AL)</f>
        <v>14.5</v>
      </c>
      <c r="O285" s="132">
        <f>_xlfn.XLOOKUP($D285,'Catalog Items'!$L:$L,'Catalog Items'!AM:AM)</f>
        <v>7.625</v>
      </c>
      <c r="P285" s="132">
        <f>_xlfn.XLOOKUP($D285,'Catalog Items'!$L:$L,'Catalog Items'!AN:AN)</f>
        <v>14.2</v>
      </c>
      <c r="Q285" s="132">
        <f>_xlfn.XLOOKUP($D285,'Catalog Items'!$L:$L,'Catalog Items'!AO:AO)</f>
        <v>2.6509999999999998</v>
      </c>
      <c r="R285" s="132" t="str">
        <f>_xlfn.XLOOKUP($D285,'Catalog Items'!$L:$L,'Catalog Items'!AT:AT)</f>
        <v>5</v>
      </c>
      <c r="S285" s="132" t="str">
        <f>_xlfn.XLOOKUP($D285,'Catalog Items'!$L:$L,'Catalog Items'!AU:AU)</f>
        <v>3</v>
      </c>
      <c r="T285" s="118" t="s">
        <v>1799</v>
      </c>
      <c r="U285" s="118" t="s">
        <v>15172</v>
      </c>
      <c r="V285" s="118" t="s">
        <v>7066</v>
      </c>
      <c r="W285" s="124"/>
      <c r="X285" s="118" t="s">
        <v>12668</v>
      </c>
      <c r="Y285" s="118" t="s">
        <v>1766</v>
      </c>
      <c r="Z285" s="118" t="s">
        <v>15041</v>
      </c>
      <c r="AA285" s="118" t="s">
        <v>15224</v>
      </c>
      <c r="AB285" s="118" t="s">
        <v>15157</v>
      </c>
      <c r="AC285" s="118" t="s">
        <v>14988</v>
      </c>
      <c r="AD285" s="118" t="s">
        <v>1757</v>
      </c>
      <c r="AE285" s="118" t="s">
        <v>14989</v>
      </c>
      <c r="AF285" s="118" t="s">
        <v>15113</v>
      </c>
    </row>
    <row r="286" spans="1:32" x14ac:dyDescent="0.25">
      <c r="A286" s="118" t="str">
        <f>_xlfn.XLOOKUP(D286,'Catalog Items'!L:L,'Catalog Items'!F:F)</f>
        <v>25000</v>
      </c>
      <c r="B286" s="118" t="s">
        <v>10711</v>
      </c>
      <c r="C286" s="118" t="s">
        <v>9635</v>
      </c>
      <c r="D286" s="118" t="s">
        <v>12133</v>
      </c>
      <c r="E286" s="118" t="s">
        <v>13204</v>
      </c>
      <c r="F286" s="118" t="s">
        <v>9564</v>
      </c>
      <c r="G286" s="118" t="s">
        <v>12213</v>
      </c>
      <c r="H286" s="118" t="s">
        <v>12663</v>
      </c>
      <c r="I286" s="118" t="s">
        <v>1757</v>
      </c>
      <c r="J286" s="124"/>
      <c r="K286" s="118" t="str">
        <f>_xlfn.XLOOKUP(D286,'Catalog Items'!L:L,'Catalog Items'!AB:AB)</f>
        <v>00196504205390</v>
      </c>
      <c r="L286" s="118" t="str">
        <f>_xlfn.XLOOKUP(D286,'Catalog Items'!L:L,'Catalog Items'!N:N)</f>
        <v>Valentines Decor</v>
      </c>
      <c r="M286" s="132">
        <f>_xlfn.XLOOKUP($D286,'Catalog Items'!$L:$L,'Catalog Items'!AK:AK)</f>
        <v>41.438000000000002</v>
      </c>
      <c r="N286" s="132">
        <f>_xlfn.XLOOKUP($D286,'Catalog Items'!$L:$L,'Catalog Items'!AL:AL)</f>
        <v>14.5</v>
      </c>
      <c r="O286" s="132">
        <f>_xlfn.XLOOKUP($D286,'Catalog Items'!$L:$L,'Catalog Items'!AM:AM)</f>
        <v>7.625</v>
      </c>
      <c r="P286" s="132">
        <f>_xlfn.XLOOKUP($D286,'Catalog Items'!$L:$L,'Catalog Items'!AN:AN)</f>
        <v>14.2</v>
      </c>
      <c r="Q286" s="132">
        <f>_xlfn.XLOOKUP($D286,'Catalog Items'!$L:$L,'Catalog Items'!AO:AO)</f>
        <v>2.6509999999999998</v>
      </c>
      <c r="R286" s="132" t="str">
        <f>_xlfn.XLOOKUP($D286,'Catalog Items'!$L:$L,'Catalog Items'!AT:AT)</f>
        <v>5</v>
      </c>
      <c r="S286" s="132" t="str">
        <f>_xlfn.XLOOKUP($D286,'Catalog Items'!$L:$L,'Catalog Items'!AU:AU)</f>
        <v>3</v>
      </c>
      <c r="T286" s="118" t="s">
        <v>1799</v>
      </c>
      <c r="U286" s="118" t="s">
        <v>15172</v>
      </c>
      <c r="V286" s="118" t="s">
        <v>7066</v>
      </c>
      <c r="W286" s="124"/>
      <c r="X286" s="118" t="s">
        <v>12665</v>
      </c>
      <c r="Y286" s="118" t="s">
        <v>1759</v>
      </c>
      <c r="Z286" s="118" t="s">
        <v>1760</v>
      </c>
      <c r="AA286" s="118" t="s">
        <v>7075</v>
      </c>
      <c r="AB286" s="118" t="s">
        <v>15096</v>
      </c>
      <c r="AC286" s="118" t="s">
        <v>15318</v>
      </c>
      <c r="AD286" s="118" t="s">
        <v>1757</v>
      </c>
      <c r="AE286" s="118" t="s">
        <v>15319</v>
      </c>
      <c r="AF286" s="118" t="s">
        <v>15320</v>
      </c>
    </row>
    <row r="287" spans="1:32" x14ac:dyDescent="0.25">
      <c r="A287" s="118" t="str">
        <f>_xlfn.XLOOKUP(D287,'Catalog Items'!L:L,'Catalog Items'!F:F)</f>
        <v>25000</v>
      </c>
      <c r="B287" s="118" t="s">
        <v>12656</v>
      </c>
      <c r="C287" s="118" t="s">
        <v>5374</v>
      </c>
      <c r="D287" s="118" t="s">
        <v>12133</v>
      </c>
      <c r="E287" s="118" t="s">
        <v>13204</v>
      </c>
      <c r="F287" s="118" t="s">
        <v>9564</v>
      </c>
      <c r="G287" s="118" t="s">
        <v>12211</v>
      </c>
      <c r="H287" s="118" t="s">
        <v>12658</v>
      </c>
      <c r="I287" s="118" t="s">
        <v>1757</v>
      </c>
      <c r="J287" s="124"/>
      <c r="K287" s="118" t="str">
        <f>_xlfn.XLOOKUP(D287,'Catalog Items'!L:L,'Catalog Items'!AB:AB)</f>
        <v>00196504205390</v>
      </c>
      <c r="L287" s="118" t="str">
        <f>_xlfn.XLOOKUP(D287,'Catalog Items'!L:L,'Catalog Items'!N:N)</f>
        <v>Valentines Decor</v>
      </c>
      <c r="M287" s="132">
        <f>_xlfn.XLOOKUP($D287,'Catalog Items'!$L:$L,'Catalog Items'!AK:AK)</f>
        <v>41.438000000000002</v>
      </c>
      <c r="N287" s="132">
        <f>_xlfn.XLOOKUP($D287,'Catalog Items'!$L:$L,'Catalog Items'!AL:AL)</f>
        <v>14.5</v>
      </c>
      <c r="O287" s="132">
        <f>_xlfn.XLOOKUP($D287,'Catalog Items'!$L:$L,'Catalog Items'!AM:AM)</f>
        <v>7.625</v>
      </c>
      <c r="P287" s="132">
        <f>_xlfn.XLOOKUP($D287,'Catalog Items'!$L:$L,'Catalog Items'!AN:AN)</f>
        <v>14.2</v>
      </c>
      <c r="Q287" s="132">
        <f>_xlfn.XLOOKUP($D287,'Catalog Items'!$L:$L,'Catalog Items'!AO:AO)</f>
        <v>2.6509999999999998</v>
      </c>
      <c r="R287" s="132" t="str">
        <f>_xlfn.XLOOKUP($D287,'Catalog Items'!$L:$L,'Catalog Items'!AT:AT)</f>
        <v>5</v>
      </c>
      <c r="S287" s="132" t="str">
        <f>_xlfn.XLOOKUP($D287,'Catalog Items'!$L:$L,'Catalog Items'!AU:AU)</f>
        <v>3</v>
      </c>
      <c r="T287" s="118" t="s">
        <v>1799</v>
      </c>
      <c r="U287" s="118" t="s">
        <v>15172</v>
      </c>
      <c r="V287" s="118" t="s">
        <v>7066</v>
      </c>
      <c r="W287" s="124"/>
      <c r="X287" s="118" t="s">
        <v>12660</v>
      </c>
      <c r="Y287" s="118" t="s">
        <v>1759</v>
      </c>
      <c r="Z287" s="118" t="s">
        <v>15321</v>
      </c>
      <c r="AA287" s="118" t="s">
        <v>15322</v>
      </c>
      <c r="AB287" s="118" t="s">
        <v>15323</v>
      </c>
      <c r="AC287" s="118" t="s">
        <v>15324</v>
      </c>
      <c r="AD287" s="118" t="s">
        <v>1757</v>
      </c>
      <c r="AE287" s="118" t="s">
        <v>15312</v>
      </c>
      <c r="AF287" s="118" t="s">
        <v>15325</v>
      </c>
    </row>
    <row r="288" spans="1:32" x14ac:dyDescent="0.25">
      <c r="A288" s="118" t="str">
        <f>_xlfn.XLOOKUP(D288,'Catalog Items'!L:L,'Catalog Items'!F:F)</f>
        <v>25000</v>
      </c>
      <c r="B288" s="118" t="s">
        <v>10733</v>
      </c>
      <c r="C288" s="118" t="s">
        <v>9635</v>
      </c>
      <c r="D288" s="118" t="s">
        <v>12133</v>
      </c>
      <c r="E288" s="118" t="s">
        <v>13204</v>
      </c>
      <c r="F288" s="118" t="s">
        <v>9564</v>
      </c>
      <c r="G288" s="118" t="s">
        <v>11460</v>
      </c>
      <c r="H288" s="118" t="s">
        <v>11543</v>
      </c>
      <c r="I288" s="118" t="s">
        <v>7065</v>
      </c>
      <c r="J288" s="124"/>
      <c r="K288" s="118" t="str">
        <f>_xlfn.XLOOKUP(D288,'Catalog Items'!L:L,'Catalog Items'!AB:AB)</f>
        <v>00196504205390</v>
      </c>
      <c r="L288" s="118" t="str">
        <f>_xlfn.XLOOKUP(D288,'Catalog Items'!L:L,'Catalog Items'!N:N)</f>
        <v>Valentines Decor</v>
      </c>
      <c r="M288" s="132">
        <f>_xlfn.XLOOKUP($D288,'Catalog Items'!$L:$L,'Catalog Items'!AK:AK)</f>
        <v>41.438000000000002</v>
      </c>
      <c r="N288" s="132">
        <f>_xlfn.XLOOKUP($D288,'Catalog Items'!$L:$L,'Catalog Items'!AL:AL)</f>
        <v>14.5</v>
      </c>
      <c r="O288" s="132">
        <f>_xlfn.XLOOKUP($D288,'Catalog Items'!$L:$L,'Catalog Items'!AM:AM)</f>
        <v>7.625</v>
      </c>
      <c r="P288" s="132">
        <f>_xlfn.XLOOKUP($D288,'Catalog Items'!$L:$L,'Catalog Items'!AN:AN)</f>
        <v>14.2</v>
      </c>
      <c r="Q288" s="132">
        <f>_xlfn.XLOOKUP($D288,'Catalog Items'!$L:$L,'Catalog Items'!AO:AO)</f>
        <v>2.6509999999999998</v>
      </c>
      <c r="R288" s="132" t="str">
        <f>_xlfn.XLOOKUP($D288,'Catalog Items'!$L:$L,'Catalog Items'!AT:AT)</f>
        <v>5</v>
      </c>
      <c r="S288" s="132" t="str">
        <f>_xlfn.XLOOKUP($D288,'Catalog Items'!$L:$L,'Catalog Items'!AU:AU)</f>
        <v>3</v>
      </c>
      <c r="T288" s="118" t="s">
        <v>1799</v>
      </c>
      <c r="U288" s="118" t="s">
        <v>15172</v>
      </c>
      <c r="V288" s="118" t="s">
        <v>7066</v>
      </c>
      <c r="W288" s="124"/>
      <c r="X288" s="118" t="s">
        <v>11769</v>
      </c>
      <c r="Y288" s="118" t="s">
        <v>1760</v>
      </c>
      <c r="Z288" s="118" t="s">
        <v>15152</v>
      </c>
      <c r="AA288" s="118" t="s">
        <v>1758</v>
      </c>
      <c r="AB288" s="118" t="s">
        <v>15125</v>
      </c>
      <c r="AC288" s="118" t="s">
        <v>15318</v>
      </c>
      <c r="AD288" s="118" t="s">
        <v>1757</v>
      </c>
      <c r="AE288" s="118" t="s">
        <v>15319</v>
      </c>
      <c r="AF288" s="118" t="s">
        <v>15326</v>
      </c>
    </row>
    <row r="289" spans="1:32" x14ac:dyDescent="0.25">
      <c r="J289" s="124"/>
      <c r="M289" s="132"/>
      <c r="N289" s="132"/>
      <c r="O289" s="132"/>
      <c r="P289" s="132"/>
      <c r="Q289" s="132"/>
      <c r="R289" s="132"/>
      <c r="S289" s="132"/>
      <c r="W289" s="124"/>
    </row>
    <row r="290" spans="1:32" x14ac:dyDescent="0.25">
      <c r="A290" s="118" t="str">
        <f>_xlfn.XLOOKUP(D290,'Catalog Items'!L:L,'Catalog Items'!F:F)</f>
        <v>24601-FD</v>
      </c>
      <c r="B290" s="118" t="s">
        <v>9743</v>
      </c>
      <c r="C290" s="118" t="s">
        <v>5377</v>
      </c>
      <c r="D290" s="118" t="s">
        <v>12134</v>
      </c>
      <c r="E290" s="118" t="s">
        <v>12382</v>
      </c>
      <c r="F290" s="118" t="s">
        <v>9579</v>
      </c>
      <c r="G290" s="118" t="s">
        <v>12138</v>
      </c>
      <c r="H290" s="118" t="s">
        <v>12396</v>
      </c>
      <c r="I290" s="118" t="s">
        <v>9568</v>
      </c>
      <c r="J290" s="124"/>
      <c r="K290" s="118" t="str">
        <f>_xlfn.XLOOKUP(D290,'Catalog Items'!L:L,'Catalog Items'!AB:AB)</f>
        <v>00196504205406</v>
      </c>
      <c r="L290" s="118" t="str">
        <f>_xlfn.XLOOKUP(D290,'Catalog Items'!L:L,'Catalog Items'!N:N)</f>
        <v>Irish Wishes</v>
      </c>
      <c r="M290" s="132">
        <f>_xlfn.XLOOKUP($D290,'Catalog Items'!$L:$L,'Catalog Items'!AK:AK)</f>
        <v>48.314999999999998</v>
      </c>
      <c r="N290" s="132">
        <f>_xlfn.XLOOKUP($D290,'Catalog Items'!$L:$L,'Catalog Items'!AL:AL)</f>
        <v>16.22</v>
      </c>
      <c r="O290" s="132">
        <f>_xlfn.XLOOKUP($D290,'Catalog Items'!$L:$L,'Catalog Items'!AM:AM)</f>
        <v>9.5950000000000006</v>
      </c>
      <c r="P290" s="132">
        <f>_xlfn.XLOOKUP($D290,'Catalog Items'!$L:$L,'Catalog Items'!AN:AN)</f>
        <v>34.598999999999997</v>
      </c>
      <c r="Q290" s="132">
        <f>_xlfn.XLOOKUP($D290,'Catalog Items'!$L:$L,'Catalog Items'!AO:AO)</f>
        <v>4.351</v>
      </c>
      <c r="R290" s="132" t="str">
        <f>_xlfn.XLOOKUP($D290,'Catalog Items'!$L:$L,'Catalog Items'!AT:AT)</f>
        <v>4</v>
      </c>
      <c r="S290" s="132" t="str">
        <f>_xlfn.XLOOKUP($D290,'Catalog Items'!$L:$L,'Catalog Items'!AU:AU)</f>
        <v>3</v>
      </c>
      <c r="T290" s="118" t="s">
        <v>9564</v>
      </c>
      <c r="U290" s="118" t="s">
        <v>15060</v>
      </c>
      <c r="V290" s="118" t="s">
        <v>15061</v>
      </c>
      <c r="W290" s="124"/>
      <c r="X290" s="118" t="s">
        <v>12398</v>
      </c>
      <c r="Y290" s="118" t="s">
        <v>1765</v>
      </c>
      <c r="Z290" s="118" t="s">
        <v>15062</v>
      </c>
      <c r="AA290" s="118" t="s">
        <v>7065</v>
      </c>
      <c r="AB290" s="118" t="s">
        <v>7065</v>
      </c>
      <c r="AC290" s="118" t="s">
        <v>15063</v>
      </c>
      <c r="AD290" s="118" t="s">
        <v>1757</v>
      </c>
      <c r="AE290" s="118" t="s">
        <v>15064</v>
      </c>
      <c r="AF290" s="118" t="s">
        <v>15065</v>
      </c>
    </row>
    <row r="291" spans="1:32" x14ac:dyDescent="0.25">
      <c r="A291" s="118" t="str">
        <f>_xlfn.XLOOKUP(D291,'Catalog Items'!L:L,'Catalog Items'!F:F)</f>
        <v>24601-FD</v>
      </c>
      <c r="B291" s="118" t="s">
        <v>9731</v>
      </c>
      <c r="C291" s="118" t="s">
        <v>5377</v>
      </c>
      <c r="D291" s="118" t="s">
        <v>12134</v>
      </c>
      <c r="E291" s="118" t="s">
        <v>12382</v>
      </c>
      <c r="F291" s="118" t="s">
        <v>9579</v>
      </c>
      <c r="G291" s="118" t="s">
        <v>12142</v>
      </c>
      <c r="H291" s="118" t="s">
        <v>13206</v>
      </c>
      <c r="I291" s="118" t="s">
        <v>1792</v>
      </c>
      <c r="J291" s="124"/>
      <c r="K291" s="118" t="str">
        <f>_xlfn.XLOOKUP(D291,'Catalog Items'!L:L,'Catalog Items'!AB:AB)</f>
        <v>00196504205406</v>
      </c>
      <c r="L291" s="118" t="str">
        <f>_xlfn.XLOOKUP(D291,'Catalog Items'!L:L,'Catalog Items'!N:N)</f>
        <v>Irish Wishes</v>
      </c>
      <c r="M291" s="132">
        <f>_xlfn.XLOOKUP($D291,'Catalog Items'!$L:$L,'Catalog Items'!AK:AK)</f>
        <v>48.314999999999998</v>
      </c>
      <c r="N291" s="132">
        <f>_xlfn.XLOOKUP($D291,'Catalog Items'!$L:$L,'Catalog Items'!AL:AL)</f>
        <v>16.22</v>
      </c>
      <c r="O291" s="132">
        <f>_xlfn.XLOOKUP($D291,'Catalog Items'!$L:$L,'Catalog Items'!AM:AM)</f>
        <v>9.5950000000000006</v>
      </c>
      <c r="P291" s="132">
        <f>_xlfn.XLOOKUP($D291,'Catalog Items'!$L:$L,'Catalog Items'!AN:AN)</f>
        <v>34.598999999999997</v>
      </c>
      <c r="Q291" s="132">
        <f>_xlfn.XLOOKUP($D291,'Catalog Items'!$L:$L,'Catalog Items'!AO:AO)</f>
        <v>4.351</v>
      </c>
      <c r="R291" s="132" t="str">
        <f>_xlfn.XLOOKUP($D291,'Catalog Items'!$L:$L,'Catalog Items'!AT:AT)</f>
        <v>4</v>
      </c>
      <c r="S291" s="132" t="str">
        <f>_xlfn.XLOOKUP($D291,'Catalog Items'!$L:$L,'Catalog Items'!AU:AU)</f>
        <v>3</v>
      </c>
      <c r="T291" s="118" t="s">
        <v>9564</v>
      </c>
      <c r="U291" s="118" t="s">
        <v>15060</v>
      </c>
      <c r="V291" s="118" t="s">
        <v>15061</v>
      </c>
      <c r="W291" s="124"/>
      <c r="X291" s="118" t="s">
        <v>12411</v>
      </c>
      <c r="Y291" s="118" t="s">
        <v>1765</v>
      </c>
      <c r="Z291" s="118" t="s">
        <v>15062</v>
      </c>
      <c r="AA291" s="118" t="s">
        <v>14994</v>
      </c>
      <c r="AB291" s="118" t="s">
        <v>14994</v>
      </c>
      <c r="AC291" s="118" t="s">
        <v>15066</v>
      </c>
      <c r="AD291" s="118" t="s">
        <v>1757</v>
      </c>
      <c r="AE291" s="118" t="s">
        <v>15067</v>
      </c>
      <c r="AF291" s="118" t="s">
        <v>15068</v>
      </c>
    </row>
    <row r="292" spans="1:32" x14ac:dyDescent="0.25">
      <c r="A292" s="118" t="str">
        <f>_xlfn.XLOOKUP(D292,'Catalog Items'!L:L,'Catalog Items'!F:F)</f>
        <v>24601-FD</v>
      </c>
      <c r="B292" s="118" t="s">
        <v>9694</v>
      </c>
      <c r="C292" s="118" t="s">
        <v>5377</v>
      </c>
      <c r="D292" s="118" t="s">
        <v>12134</v>
      </c>
      <c r="E292" s="118" t="s">
        <v>12382</v>
      </c>
      <c r="F292" s="118" t="s">
        <v>9579</v>
      </c>
      <c r="G292" s="118" t="s">
        <v>12143</v>
      </c>
      <c r="H292" s="118" t="s">
        <v>12413</v>
      </c>
      <c r="I292" s="118" t="s">
        <v>7082</v>
      </c>
      <c r="J292" s="124"/>
      <c r="K292" s="118" t="str">
        <f>_xlfn.XLOOKUP(D292,'Catalog Items'!L:L,'Catalog Items'!AB:AB)</f>
        <v>00196504205406</v>
      </c>
      <c r="L292" s="118" t="str">
        <f>_xlfn.XLOOKUP(D292,'Catalog Items'!L:L,'Catalog Items'!N:N)</f>
        <v>Irish Wishes</v>
      </c>
      <c r="M292" s="132">
        <f>_xlfn.XLOOKUP($D292,'Catalog Items'!$L:$L,'Catalog Items'!AK:AK)</f>
        <v>48.314999999999998</v>
      </c>
      <c r="N292" s="132">
        <f>_xlfn.XLOOKUP($D292,'Catalog Items'!$L:$L,'Catalog Items'!AL:AL)</f>
        <v>16.22</v>
      </c>
      <c r="O292" s="132">
        <f>_xlfn.XLOOKUP($D292,'Catalog Items'!$L:$L,'Catalog Items'!AM:AM)</f>
        <v>9.5950000000000006</v>
      </c>
      <c r="P292" s="132">
        <f>_xlfn.XLOOKUP($D292,'Catalog Items'!$L:$L,'Catalog Items'!AN:AN)</f>
        <v>34.598999999999997</v>
      </c>
      <c r="Q292" s="132">
        <f>_xlfn.XLOOKUP($D292,'Catalog Items'!$L:$L,'Catalog Items'!AO:AO)</f>
        <v>4.351</v>
      </c>
      <c r="R292" s="132" t="str">
        <f>_xlfn.XLOOKUP($D292,'Catalog Items'!$L:$L,'Catalog Items'!AT:AT)</f>
        <v>4</v>
      </c>
      <c r="S292" s="132" t="str">
        <f>_xlfn.XLOOKUP($D292,'Catalog Items'!$L:$L,'Catalog Items'!AU:AU)</f>
        <v>3</v>
      </c>
      <c r="T292" s="118" t="s">
        <v>9564</v>
      </c>
      <c r="U292" s="118" t="s">
        <v>15060</v>
      </c>
      <c r="V292" s="118" t="s">
        <v>15061</v>
      </c>
      <c r="W292" s="124"/>
      <c r="X292" s="118" t="s">
        <v>12414</v>
      </c>
      <c r="Y292" s="118" t="s">
        <v>1760</v>
      </c>
      <c r="Z292" s="118" t="s">
        <v>15062</v>
      </c>
      <c r="AA292" s="118" t="s">
        <v>15069</v>
      </c>
      <c r="AB292" s="118" t="s">
        <v>15069</v>
      </c>
      <c r="AC292" s="118" t="s">
        <v>15070</v>
      </c>
      <c r="AD292" s="118" t="s">
        <v>1757</v>
      </c>
      <c r="AE292" s="118" t="s">
        <v>15071</v>
      </c>
      <c r="AF292" s="118" t="s">
        <v>15072</v>
      </c>
    </row>
    <row r="293" spans="1:32" x14ac:dyDescent="0.25">
      <c r="A293" s="118" t="str">
        <f>_xlfn.XLOOKUP(D293,'Catalog Items'!L:L,'Catalog Items'!F:F)</f>
        <v>24601-FD</v>
      </c>
      <c r="B293" s="118" t="s">
        <v>9920</v>
      </c>
      <c r="C293" s="118" t="s">
        <v>5377</v>
      </c>
      <c r="D293" s="118" t="s">
        <v>12134</v>
      </c>
      <c r="E293" s="118" t="s">
        <v>12382</v>
      </c>
      <c r="F293" s="118" t="s">
        <v>9579</v>
      </c>
      <c r="G293" s="118" t="s">
        <v>12145</v>
      </c>
      <c r="H293" s="118" t="s">
        <v>12420</v>
      </c>
      <c r="I293" s="118" t="s">
        <v>9567</v>
      </c>
      <c r="J293" s="124"/>
      <c r="K293" s="118" t="str">
        <f>_xlfn.XLOOKUP(D293,'Catalog Items'!L:L,'Catalog Items'!AB:AB)</f>
        <v>00196504205406</v>
      </c>
      <c r="L293" s="118" t="str">
        <f>_xlfn.XLOOKUP(D293,'Catalog Items'!L:L,'Catalog Items'!N:N)</f>
        <v>Irish Wishes</v>
      </c>
      <c r="M293" s="132">
        <f>_xlfn.XLOOKUP($D293,'Catalog Items'!$L:$L,'Catalog Items'!AK:AK)</f>
        <v>48.314999999999998</v>
      </c>
      <c r="N293" s="132">
        <f>_xlfn.XLOOKUP($D293,'Catalog Items'!$L:$L,'Catalog Items'!AL:AL)</f>
        <v>16.22</v>
      </c>
      <c r="O293" s="132">
        <f>_xlfn.XLOOKUP($D293,'Catalog Items'!$L:$L,'Catalog Items'!AM:AM)</f>
        <v>9.5950000000000006</v>
      </c>
      <c r="P293" s="132">
        <f>_xlfn.XLOOKUP($D293,'Catalog Items'!$L:$L,'Catalog Items'!AN:AN)</f>
        <v>34.598999999999997</v>
      </c>
      <c r="Q293" s="132">
        <f>_xlfn.XLOOKUP($D293,'Catalog Items'!$L:$L,'Catalog Items'!AO:AO)</f>
        <v>4.351</v>
      </c>
      <c r="R293" s="132" t="str">
        <f>_xlfn.XLOOKUP($D293,'Catalog Items'!$L:$L,'Catalog Items'!AT:AT)</f>
        <v>4</v>
      </c>
      <c r="S293" s="132" t="str">
        <f>_xlfn.XLOOKUP($D293,'Catalog Items'!$L:$L,'Catalog Items'!AU:AU)</f>
        <v>3</v>
      </c>
      <c r="T293" s="118" t="s">
        <v>9564</v>
      </c>
      <c r="U293" s="118" t="s">
        <v>15060</v>
      </c>
      <c r="V293" s="118" t="s">
        <v>15061</v>
      </c>
      <c r="W293" s="124"/>
      <c r="X293" s="118" t="s">
        <v>12421</v>
      </c>
      <c r="Y293" s="118" t="s">
        <v>1760</v>
      </c>
      <c r="Z293" s="118" t="s">
        <v>15041</v>
      </c>
      <c r="AA293" s="118" t="s">
        <v>15073</v>
      </c>
      <c r="AB293" s="118" t="s">
        <v>15073</v>
      </c>
      <c r="AC293" s="118" t="s">
        <v>15074</v>
      </c>
      <c r="AD293" s="118" t="s">
        <v>1757</v>
      </c>
      <c r="AE293" s="118" t="s">
        <v>15075</v>
      </c>
      <c r="AF293" s="118" t="s">
        <v>15076</v>
      </c>
    </row>
    <row r="294" spans="1:32" x14ac:dyDescent="0.25">
      <c r="J294" s="124"/>
      <c r="M294" s="132"/>
      <c r="N294" s="132"/>
      <c r="O294" s="132"/>
      <c r="P294" s="132"/>
      <c r="Q294" s="132"/>
      <c r="R294" s="132"/>
      <c r="S294" s="132"/>
      <c r="W294" s="124"/>
    </row>
    <row r="295" spans="1:32" x14ac:dyDescent="0.25">
      <c r="A295" s="118" t="str">
        <f>_xlfn.XLOOKUP(D295,'Catalog Items'!L:L,'Catalog Items'!F:F)</f>
        <v>24011-CD</v>
      </c>
      <c r="B295" s="118" t="s">
        <v>9743</v>
      </c>
      <c r="C295" s="118" t="s">
        <v>5377</v>
      </c>
      <c r="D295" s="118" t="s">
        <v>12135</v>
      </c>
      <c r="E295" s="118" t="s">
        <v>12387</v>
      </c>
      <c r="F295" s="118" t="s">
        <v>9563</v>
      </c>
      <c r="G295" s="118" t="s">
        <v>12138</v>
      </c>
      <c r="H295" s="118" t="s">
        <v>12396</v>
      </c>
      <c r="I295" s="118" t="s">
        <v>1767</v>
      </c>
      <c r="J295" s="124"/>
      <c r="K295" s="118" t="str">
        <f>_xlfn.XLOOKUP(D295,'Catalog Items'!L:L,'Catalog Items'!AB:AB)</f>
        <v>00196504205413</v>
      </c>
      <c r="L295" s="118" t="str">
        <f>_xlfn.XLOOKUP(D295,'Catalog Items'!L:L,'Catalog Items'!N:N)</f>
        <v>Irish Wishes</v>
      </c>
      <c r="M295" s="132">
        <f>_xlfn.XLOOKUP($D295,'Catalog Items'!$L:$L,'Catalog Items'!AK:AK)</f>
        <v>24.437999999999999</v>
      </c>
      <c r="N295" s="132">
        <f>_xlfn.XLOOKUP($D295,'Catalog Items'!$L:$L,'Catalog Items'!AL:AL)</f>
        <v>15.938000000000001</v>
      </c>
      <c r="O295" s="132">
        <f>_xlfn.XLOOKUP($D295,'Catalog Items'!$L:$L,'Catalog Items'!AM:AM)</f>
        <v>9.625</v>
      </c>
      <c r="P295" s="132">
        <f>_xlfn.XLOOKUP($D295,'Catalog Items'!$L:$L,'Catalog Items'!AN:AN)</f>
        <v>16.004000000000001</v>
      </c>
      <c r="Q295" s="132">
        <f>_xlfn.XLOOKUP($D295,'Catalog Items'!$L:$L,'Catalog Items'!AO:AO)</f>
        <v>2.169</v>
      </c>
      <c r="R295" s="132" t="str">
        <f>_xlfn.XLOOKUP($D295,'Catalog Items'!$L:$L,'Catalog Items'!AT:AT)</f>
        <v>5</v>
      </c>
      <c r="S295" s="132" t="str">
        <f>_xlfn.XLOOKUP($D295,'Catalog Items'!$L:$L,'Catalog Items'!AU:AU)</f>
        <v>5</v>
      </c>
      <c r="T295" s="118" t="s">
        <v>7077</v>
      </c>
      <c r="U295" s="118" t="s">
        <v>14991</v>
      </c>
      <c r="V295" s="118" t="s">
        <v>1762</v>
      </c>
      <c r="W295" s="124"/>
      <c r="X295" s="118" t="s">
        <v>12398</v>
      </c>
      <c r="Y295" s="118" t="s">
        <v>1765</v>
      </c>
      <c r="Z295" s="118" t="s">
        <v>15062</v>
      </c>
      <c r="AA295" s="118" t="s">
        <v>7065</v>
      </c>
      <c r="AB295" s="118" t="s">
        <v>7065</v>
      </c>
      <c r="AC295" s="118" t="s">
        <v>15063</v>
      </c>
      <c r="AD295" s="118" t="s">
        <v>1757</v>
      </c>
      <c r="AE295" s="118" t="s">
        <v>15064</v>
      </c>
      <c r="AF295" s="118" t="s">
        <v>15065</v>
      </c>
    </row>
    <row r="296" spans="1:32" x14ac:dyDescent="0.25">
      <c r="A296" s="118" t="str">
        <f>_xlfn.XLOOKUP(D296,'Catalog Items'!L:L,'Catalog Items'!F:F)</f>
        <v>24011-CD</v>
      </c>
      <c r="B296" s="118" t="s">
        <v>9743</v>
      </c>
      <c r="C296" s="118" t="s">
        <v>5377</v>
      </c>
      <c r="D296" s="118" t="s">
        <v>12135</v>
      </c>
      <c r="E296" s="118" t="s">
        <v>12387</v>
      </c>
      <c r="F296" s="118" t="s">
        <v>9563</v>
      </c>
      <c r="G296" s="118" t="s">
        <v>12139</v>
      </c>
      <c r="H296" s="118" t="s">
        <v>12400</v>
      </c>
      <c r="I296" s="118" t="s">
        <v>1767</v>
      </c>
      <c r="J296" s="124"/>
      <c r="K296" s="118" t="str">
        <f>_xlfn.XLOOKUP(D296,'Catalog Items'!L:L,'Catalog Items'!AB:AB)</f>
        <v>00196504205413</v>
      </c>
      <c r="L296" s="118" t="str">
        <f>_xlfn.XLOOKUP(D296,'Catalog Items'!L:L,'Catalog Items'!N:N)</f>
        <v>Irish Wishes</v>
      </c>
      <c r="M296" s="132">
        <f>_xlfn.XLOOKUP($D296,'Catalog Items'!$L:$L,'Catalog Items'!AK:AK)</f>
        <v>24.437999999999999</v>
      </c>
      <c r="N296" s="132">
        <f>_xlfn.XLOOKUP($D296,'Catalog Items'!$L:$L,'Catalog Items'!AL:AL)</f>
        <v>15.938000000000001</v>
      </c>
      <c r="O296" s="132">
        <f>_xlfn.XLOOKUP($D296,'Catalog Items'!$L:$L,'Catalog Items'!AM:AM)</f>
        <v>9.625</v>
      </c>
      <c r="P296" s="132">
        <f>_xlfn.XLOOKUP($D296,'Catalog Items'!$L:$L,'Catalog Items'!AN:AN)</f>
        <v>16.004000000000001</v>
      </c>
      <c r="Q296" s="132">
        <f>_xlfn.XLOOKUP($D296,'Catalog Items'!$L:$L,'Catalog Items'!AO:AO)</f>
        <v>2.169</v>
      </c>
      <c r="R296" s="132" t="str">
        <f>_xlfn.XLOOKUP($D296,'Catalog Items'!$L:$L,'Catalog Items'!AT:AT)</f>
        <v>5</v>
      </c>
      <c r="S296" s="132" t="str">
        <f>_xlfn.XLOOKUP($D296,'Catalog Items'!$L:$L,'Catalog Items'!AU:AU)</f>
        <v>5</v>
      </c>
      <c r="T296" s="118" t="s">
        <v>7077</v>
      </c>
      <c r="U296" s="118" t="s">
        <v>14991</v>
      </c>
      <c r="V296" s="118" t="s">
        <v>1762</v>
      </c>
      <c r="W296" s="124"/>
      <c r="X296" s="118" t="s">
        <v>12402</v>
      </c>
      <c r="Y296" s="118" t="s">
        <v>1765</v>
      </c>
      <c r="Z296" s="118" t="s">
        <v>15062</v>
      </c>
      <c r="AA296" s="118" t="s">
        <v>7065</v>
      </c>
      <c r="AB296" s="118" t="s">
        <v>7065</v>
      </c>
      <c r="AC296" s="118" t="s">
        <v>15063</v>
      </c>
      <c r="AD296" s="118" t="s">
        <v>1757</v>
      </c>
      <c r="AE296" s="118" t="s">
        <v>15064</v>
      </c>
      <c r="AF296" s="118" t="s">
        <v>15065</v>
      </c>
    </row>
    <row r="297" spans="1:32" x14ac:dyDescent="0.25">
      <c r="A297" s="118" t="str">
        <f>_xlfn.XLOOKUP(D297,'Catalog Items'!L:L,'Catalog Items'!F:F)</f>
        <v>24011-CD</v>
      </c>
      <c r="B297" s="118" t="s">
        <v>9743</v>
      </c>
      <c r="C297" s="118" t="s">
        <v>5377</v>
      </c>
      <c r="D297" s="118" t="s">
        <v>12135</v>
      </c>
      <c r="E297" s="118" t="s">
        <v>12387</v>
      </c>
      <c r="F297" s="118" t="s">
        <v>9563</v>
      </c>
      <c r="G297" s="118" t="s">
        <v>12140</v>
      </c>
      <c r="H297" s="118" t="s">
        <v>12404</v>
      </c>
      <c r="I297" s="118" t="s">
        <v>1767</v>
      </c>
      <c r="J297" s="124"/>
      <c r="K297" s="118" t="str">
        <f>_xlfn.XLOOKUP(D297,'Catalog Items'!L:L,'Catalog Items'!AB:AB)</f>
        <v>00196504205413</v>
      </c>
      <c r="L297" s="118" t="str">
        <f>_xlfn.XLOOKUP(D297,'Catalog Items'!L:L,'Catalog Items'!N:N)</f>
        <v>Irish Wishes</v>
      </c>
      <c r="M297" s="132">
        <f>_xlfn.XLOOKUP($D297,'Catalog Items'!$L:$L,'Catalog Items'!AK:AK)</f>
        <v>24.437999999999999</v>
      </c>
      <c r="N297" s="132">
        <f>_xlfn.XLOOKUP($D297,'Catalog Items'!$L:$L,'Catalog Items'!AL:AL)</f>
        <v>15.938000000000001</v>
      </c>
      <c r="O297" s="132">
        <f>_xlfn.XLOOKUP($D297,'Catalog Items'!$L:$L,'Catalog Items'!AM:AM)</f>
        <v>9.625</v>
      </c>
      <c r="P297" s="132">
        <f>_xlfn.XLOOKUP($D297,'Catalog Items'!$L:$L,'Catalog Items'!AN:AN)</f>
        <v>16.004000000000001</v>
      </c>
      <c r="Q297" s="132">
        <f>_xlfn.XLOOKUP($D297,'Catalog Items'!$L:$L,'Catalog Items'!AO:AO)</f>
        <v>2.169</v>
      </c>
      <c r="R297" s="132" t="str">
        <f>_xlfn.XLOOKUP($D297,'Catalog Items'!$L:$L,'Catalog Items'!AT:AT)</f>
        <v>5</v>
      </c>
      <c r="S297" s="132" t="str">
        <f>_xlfn.XLOOKUP($D297,'Catalog Items'!$L:$L,'Catalog Items'!AU:AU)</f>
        <v>5</v>
      </c>
      <c r="T297" s="118" t="s">
        <v>7077</v>
      </c>
      <c r="U297" s="118" t="s">
        <v>14991</v>
      </c>
      <c r="V297" s="118" t="s">
        <v>1762</v>
      </c>
      <c r="W297" s="124"/>
      <c r="X297" s="118" t="s">
        <v>12405</v>
      </c>
      <c r="Y297" s="118" t="s">
        <v>1765</v>
      </c>
      <c r="Z297" s="118" t="s">
        <v>15062</v>
      </c>
      <c r="AA297" s="118" t="s">
        <v>7065</v>
      </c>
      <c r="AB297" s="118" t="s">
        <v>7065</v>
      </c>
      <c r="AC297" s="118" t="s">
        <v>15063</v>
      </c>
      <c r="AD297" s="118" t="s">
        <v>1757</v>
      </c>
      <c r="AE297" s="118" t="s">
        <v>15064</v>
      </c>
      <c r="AF297" s="118" t="s">
        <v>15065</v>
      </c>
    </row>
    <row r="298" spans="1:32" x14ac:dyDescent="0.25">
      <c r="A298" s="118" t="str">
        <f>_xlfn.XLOOKUP(D298,'Catalog Items'!L:L,'Catalog Items'!F:F)</f>
        <v>24011-CD</v>
      </c>
      <c r="B298" s="118" t="s">
        <v>9743</v>
      </c>
      <c r="C298" s="118" t="s">
        <v>5377</v>
      </c>
      <c r="D298" s="118" t="s">
        <v>12135</v>
      </c>
      <c r="E298" s="118" t="s">
        <v>12387</v>
      </c>
      <c r="F298" s="118" t="s">
        <v>9563</v>
      </c>
      <c r="G298" s="118" t="s">
        <v>12141</v>
      </c>
      <c r="H298" s="118" t="s">
        <v>12407</v>
      </c>
      <c r="I298" s="118" t="s">
        <v>1767</v>
      </c>
      <c r="J298" s="124"/>
      <c r="K298" s="118" t="str">
        <f>_xlfn.XLOOKUP(D298,'Catalog Items'!L:L,'Catalog Items'!AB:AB)</f>
        <v>00196504205413</v>
      </c>
      <c r="L298" s="118" t="str">
        <f>_xlfn.XLOOKUP(D298,'Catalog Items'!L:L,'Catalog Items'!N:N)</f>
        <v>Irish Wishes</v>
      </c>
      <c r="M298" s="132">
        <f>_xlfn.XLOOKUP($D298,'Catalog Items'!$L:$L,'Catalog Items'!AK:AK)</f>
        <v>24.437999999999999</v>
      </c>
      <c r="N298" s="132">
        <f>_xlfn.XLOOKUP($D298,'Catalog Items'!$L:$L,'Catalog Items'!AL:AL)</f>
        <v>15.938000000000001</v>
      </c>
      <c r="O298" s="132">
        <f>_xlfn.XLOOKUP($D298,'Catalog Items'!$L:$L,'Catalog Items'!AM:AM)</f>
        <v>9.625</v>
      </c>
      <c r="P298" s="132">
        <f>_xlfn.XLOOKUP($D298,'Catalog Items'!$L:$L,'Catalog Items'!AN:AN)</f>
        <v>16.004000000000001</v>
      </c>
      <c r="Q298" s="132">
        <f>_xlfn.XLOOKUP($D298,'Catalog Items'!$L:$L,'Catalog Items'!AO:AO)</f>
        <v>2.169</v>
      </c>
      <c r="R298" s="132" t="str">
        <f>_xlfn.XLOOKUP($D298,'Catalog Items'!$L:$L,'Catalog Items'!AT:AT)</f>
        <v>5</v>
      </c>
      <c r="S298" s="132" t="str">
        <f>_xlfn.XLOOKUP($D298,'Catalog Items'!$L:$L,'Catalog Items'!AU:AU)</f>
        <v>5</v>
      </c>
      <c r="T298" s="118" t="s">
        <v>7077</v>
      </c>
      <c r="U298" s="118" t="s">
        <v>14991</v>
      </c>
      <c r="V298" s="118" t="s">
        <v>1762</v>
      </c>
      <c r="W298" s="124"/>
      <c r="X298" s="118" t="s">
        <v>12409</v>
      </c>
      <c r="Y298" s="118" t="s">
        <v>1765</v>
      </c>
      <c r="Z298" s="118" t="s">
        <v>15062</v>
      </c>
      <c r="AA298" s="118" t="s">
        <v>7065</v>
      </c>
      <c r="AB298" s="118" t="s">
        <v>7065</v>
      </c>
      <c r="AC298" s="118" t="s">
        <v>15063</v>
      </c>
      <c r="AD298" s="118" t="s">
        <v>1757</v>
      </c>
      <c r="AE298" s="118" t="s">
        <v>15064</v>
      </c>
      <c r="AF298" s="118" t="s">
        <v>15065</v>
      </c>
    </row>
    <row r="299" spans="1:32" x14ac:dyDescent="0.25">
      <c r="A299" s="118" t="str">
        <f>_xlfn.XLOOKUP(D299,'Catalog Items'!L:L,'Catalog Items'!F:F)</f>
        <v>24011-CD</v>
      </c>
      <c r="B299" s="118" t="s">
        <v>9694</v>
      </c>
      <c r="C299" s="118" t="s">
        <v>5377</v>
      </c>
      <c r="D299" s="118" t="s">
        <v>12135</v>
      </c>
      <c r="E299" s="118" t="s">
        <v>12387</v>
      </c>
      <c r="F299" s="118" t="s">
        <v>9563</v>
      </c>
      <c r="G299" s="118" t="s">
        <v>12143</v>
      </c>
      <c r="H299" s="118" t="s">
        <v>12413</v>
      </c>
      <c r="I299" s="118" t="s">
        <v>1757</v>
      </c>
      <c r="J299" s="124"/>
      <c r="K299" s="118" t="str">
        <f>_xlfn.XLOOKUP(D299,'Catalog Items'!L:L,'Catalog Items'!AB:AB)</f>
        <v>00196504205413</v>
      </c>
      <c r="L299" s="118" t="str">
        <f>_xlfn.XLOOKUP(D299,'Catalog Items'!L:L,'Catalog Items'!N:N)</f>
        <v>Irish Wishes</v>
      </c>
      <c r="M299" s="132">
        <f>_xlfn.XLOOKUP($D299,'Catalog Items'!$L:$L,'Catalog Items'!AK:AK)</f>
        <v>24.437999999999999</v>
      </c>
      <c r="N299" s="132">
        <f>_xlfn.XLOOKUP($D299,'Catalog Items'!$L:$L,'Catalog Items'!AL:AL)</f>
        <v>15.938000000000001</v>
      </c>
      <c r="O299" s="132">
        <f>_xlfn.XLOOKUP($D299,'Catalog Items'!$L:$L,'Catalog Items'!AM:AM)</f>
        <v>9.625</v>
      </c>
      <c r="P299" s="132">
        <f>_xlfn.XLOOKUP($D299,'Catalog Items'!$L:$L,'Catalog Items'!AN:AN)</f>
        <v>16.004000000000001</v>
      </c>
      <c r="Q299" s="132">
        <f>_xlfn.XLOOKUP($D299,'Catalog Items'!$L:$L,'Catalog Items'!AO:AO)</f>
        <v>2.169</v>
      </c>
      <c r="R299" s="132" t="str">
        <f>_xlfn.XLOOKUP($D299,'Catalog Items'!$L:$L,'Catalog Items'!AT:AT)</f>
        <v>5</v>
      </c>
      <c r="S299" s="132" t="str">
        <f>_xlfn.XLOOKUP($D299,'Catalog Items'!$L:$L,'Catalog Items'!AU:AU)</f>
        <v>5</v>
      </c>
      <c r="T299" s="118" t="s">
        <v>7077</v>
      </c>
      <c r="U299" s="118" t="s">
        <v>14991</v>
      </c>
      <c r="V299" s="118" t="s">
        <v>1762</v>
      </c>
      <c r="W299" s="124"/>
      <c r="X299" s="118" t="s">
        <v>12414</v>
      </c>
      <c r="Y299" s="118" t="s">
        <v>1760</v>
      </c>
      <c r="Z299" s="118" t="s">
        <v>15062</v>
      </c>
      <c r="AA299" s="118" t="s">
        <v>15069</v>
      </c>
      <c r="AB299" s="118" t="s">
        <v>15069</v>
      </c>
      <c r="AC299" s="118" t="s">
        <v>15070</v>
      </c>
      <c r="AD299" s="118" t="s">
        <v>1757</v>
      </c>
      <c r="AE299" s="118" t="s">
        <v>15071</v>
      </c>
      <c r="AF299" s="118" t="s">
        <v>15072</v>
      </c>
    </row>
    <row r="300" spans="1:32" x14ac:dyDescent="0.25">
      <c r="A300" s="118" t="str">
        <f>_xlfn.XLOOKUP(D300,'Catalog Items'!L:L,'Catalog Items'!F:F)</f>
        <v>24011-CD</v>
      </c>
      <c r="B300" s="118" t="s">
        <v>9694</v>
      </c>
      <c r="C300" s="118" t="s">
        <v>5377</v>
      </c>
      <c r="D300" s="118" t="s">
        <v>12135</v>
      </c>
      <c r="E300" s="118" t="s">
        <v>12387</v>
      </c>
      <c r="F300" s="118" t="s">
        <v>9563</v>
      </c>
      <c r="G300" s="118" t="s">
        <v>12144</v>
      </c>
      <c r="H300" s="118" t="s">
        <v>12416</v>
      </c>
      <c r="I300" s="118" t="s">
        <v>1757</v>
      </c>
      <c r="J300" s="124"/>
      <c r="K300" s="118" t="str">
        <f>_xlfn.XLOOKUP(D300,'Catalog Items'!L:L,'Catalog Items'!AB:AB)</f>
        <v>00196504205413</v>
      </c>
      <c r="L300" s="118" t="str">
        <f>_xlfn.XLOOKUP(D300,'Catalog Items'!L:L,'Catalog Items'!N:N)</f>
        <v>Irish Wishes</v>
      </c>
      <c r="M300" s="132">
        <f>_xlfn.XLOOKUP($D300,'Catalog Items'!$L:$L,'Catalog Items'!AK:AK)</f>
        <v>24.437999999999999</v>
      </c>
      <c r="N300" s="132">
        <f>_xlfn.XLOOKUP($D300,'Catalog Items'!$L:$L,'Catalog Items'!AL:AL)</f>
        <v>15.938000000000001</v>
      </c>
      <c r="O300" s="132">
        <f>_xlfn.XLOOKUP($D300,'Catalog Items'!$L:$L,'Catalog Items'!AM:AM)</f>
        <v>9.625</v>
      </c>
      <c r="P300" s="132">
        <f>_xlfn.XLOOKUP($D300,'Catalog Items'!$L:$L,'Catalog Items'!AN:AN)</f>
        <v>16.004000000000001</v>
      </c>
      <c r="Q300" s="132">
        <f>_xlfn.XLOOKUP($D300,'Catalog Items'!$L:$L,'Catalog Items'!AO:AO)</f>
        <v>2.169</v>
      </c>
      <c r="R300" s="132" t="str">
        <f>_xlfn.XLOOKUP($D300,'Catalog Items'!$L:$L,'Catalog Items'!AT:AT)</f>
        <v>5</v>
      </c>
      <c r="S300" s="132" t="str">
        <f>_xlfn.XLOOKUP($D300,'Catalog Items'!$L:$L,'Catalog Items'!AU:AU)</f>
        <v>5</v>
      </c>
      <c r="T300" s="118" t="s">
        <v>7077</v>
      </c>
      <c r="U300" s="118" t="s">
        <v>14991</v>
      </c>
      <c r="V300" s="118" t="s">
        <v>1762</v>
      </c>
      <c r="W300" s="124"/>
      <c r="X300" s="118" t="s">
        <v>12418</v>
      </c>
      <c r="Y300" s="118" t="s">
        <v>1760</v>
      </c>
      <c r="Z300" s="118" t="s">
        <v>15062</v>
      </c>
      <c r="AA300" s="118" t="s">
        <v>15069</v>
      </c>
      <c r="AB300" s="118" t="s">
        <v>15069</v>
      </c>
      <c r="AC300" s="118" t="s">
        <v>15070</v>
      </c>
      <c r="AD300" s="118" t="s">
        <v>1757</v>
      </c>
      <c r="AE300" s="118" t="s">
        <v>15071</v>
      </c>
      <c r="AF300" s="118" t="s">
        <v>15072</v>
      </c>
    </row>
    <row r="301" spans="1:32" x14ac:dyDescent="0.25">
      <c r="J301" s="124"/>
      <c r="M301" s="132"/>
      <c r="N301" s="132"/>
      <c r="O301" s="132"/>
      <c r="P301" s="132"/>
      <c r="Q301" s="132"/>
      <c r="R301" s="132"/>
      <c r="S301" s="132"/>
      <c r="W301" s="124"/>
    </row>
    <row r="302" spans="1:32" x14ac:dyDescent="0.25">
      <c r="A302" s="118" t="str">
        <f>_xlfn.XLOOKUP(D302,'Catalog Items'!L:L,'Catalog Items'!F:F)</f>
        <v>24011-FD</v>
      </c>
      <c r="B302" s="118" t="s">
        <v>9743</v>
      </c>
      <c r="C302" s="118" t="s">
        <v>5377</v>
      </c>
      <c r="D302" s="118" t="s">
        <v>12136</v>
      </c>
      <c r="E302" s="118" t="s">
        <v>12390</v>
      </c>
      <c r="F302" s="118" t="s">
        <v>9565</v>
      </c>
      <c r="G302" s="118" t="s">
        <v>12138</v>
      </c>
      <c r="H302" s="118" t="s">
        <v>12396</v>
      </c>
      <c r="I302" s="118" t="s">
        <v>1757</v>
      </c>
      <c r="J302" s="124"/>
      <c r="K302" s="118" t="str">
        <f>_xlfn.XLOOKUP(D302,'Catalog Items'!L:L,'Catalog Items'!AB:AB)</f>
        <v>00196504205420</v>
      </c>
      <c r="L302" s="118" t="str">
        <f>_xlfn.XLOOKUP(D302,'Catalog Items'!L:L,'Catalog Items'!N:N)</f>
        <v>Irish Wishes</v>
      </c>
      <c r="M302" s="132">
        <f>_xlfn.XLOOKUP($D302,'Catalog Items'!$L:$L,'Catalog Items'!AK:AK)</f>
        <v>48.125</v>
      </c>
      <c r="N302" s="132">
        <f>_xlfn.XLOOKUP($D302,'Catalog Items'!$L:$L,'Catalog Items'!AL:AL)</f>
        <v>6.1879999999999997</v>
      </c>
      <c r="O302" s="132">
        <f>_xlfn.XLOOKUP($D302,'Catalog Items'!$L:$L,'Catalog Items'!AM:AM)</f>
        <v>14.438000000000001</v>
      </c>
      <c r="P302" s="132">
        <f>_xlfn.XLOOKUP($D302,'Catalog Items'!$L:$L,'Catalog Items'!AN:AN)</f>
        <v>23.1</v>
      </c>
      <c r="Q302" s="132">
        <f>_xlfn.XLOOKUP($D302,'Catalog Items'!$L:$L,'Catalog Items'!AO:AO)</f>
        <v>2.488</v>
      </c>
      <c r="R302" s="132" t="str">
        <f>_xlfn.XLOOKUP($D302,'Catalog Items'!$L:$L,'Catalog Items'!AT:AT)</f>
        <v>6</v>
      </c>
      <c r="S302" s="132" t="str">
        <f>_xlfn.XLOOKUP($D302,'Catalog Items'!$L:$L,'Catalog Items'!AU:AU)</f>
        <v>3</v>
      </c>
      <c r="T302" s="118" t="s">
        <v>15136</v>
      </c>
      <c r="U302" s="118" t="s">
        <v>1765</v>
      </c>
      <c r="V302" s="118" t="s">
        <v>7066</v>
      </c>
      <c r="W302" s="124"/>
      <c r="X302" s="118" t="s">
        <v>12398</v>
      </c>
      <c r="Y302" s="118" t="s">
        <v>1765</v>
      </c>
      <c r="Z302" s="118" t="s">
        <v>15062</v>
      </c>
      <c r="AA302" s="118" t="s">
        <v>7065</v>
      </c>
      <c r="AB302" s="118" t="s">
        <v>7065</v>
      </c>
      <c r="AC302" s="118" t="s">
        <v>15063</v>
      </c>
      <c r="AD302" s="118" t="s">
        <v>1757</v>
      </c>
      <c r="AE302" s="118" t="s">
        <v>15064</v>
      </c>
      <c r="AF302" s="118" t="s">
        <v>15065</v>
      </c>
    </row>
    <row r="303" spans="1:32" x14ac:dyDescent="0.25">
      <c r="A303" s="118" t="str">
        <f>_xlfn.XLOOKUP(D303,'Catalog Items'!L:L,'Catalog Items'!F:F)</f>
        <v>24011-FD</v>
      </c>
      <c r="B303" s="118" t="s">
        <v>9743</v>
      </c>
      <c r="C303" s="118" t="s">
        <v>5377</v>
      </c>
      <c r="D303" s="118" t="s">
        <v>12136</v>
      </c>
      <c r="E303" s="118" t="s">
        <v>12390</v>
      </c>
      <c r="F303" s="118" t="s">
        <v>9565</v>
      </c>
      <c r="G303" s="118" t="s">
        <v>12139</v>
      </c>
      <c r="H303" s="118" t="s">
        <v>12400</v>
      </c>
      <c r="I303" s="118" t="s">
        <v>1757</v>
      </c>
      <c r="J303" s="124"/>
      <c r="K303" s="118" t="str">
        <f>_xlfn.XLOOKUP(D303,'Catalog Items'!L:L,'Catalog Items'!AB:AB)</f>
        <v>00196504205420</v>
      </c>
      <c r="L303" s="118" t="str">
        <f>_xlfn.XLOOKUP(D303,'Catalog Items'!L:L,'Catalog Items'!N:N)</f>
        <v>Irish Wishes</v>
      </c>
      <c r="M303" s="132">
        <f>_xlfn.XLOOKUP($D303,'Catalog Items'!$L:$L,'Catalog Items'!AK:AK)</f>
        <v>48.125</v>
      </c>
      <c r="N303" s="132">
        <f>_xlfn.XLOOKUP($D303,'Catalog Items'!$L:$L,'Catalog Items'!AL:AL)</f>
        <v>6.1879999999999997</v>
      </c>
      <c r="O303" s="132">
        <f>_xlfn.XLOOKUP($D303,'Catalog Items'!$L:$L,'Catalog Items'!AM:AM)</f>
        <v>14.438000000000001</v>
      </c>
      <c r="P303" s="132">
        <f>_xlfn.XLOOKUP($D303,'Catalog Items'!$L:$L,'Catalog Items'!AN:AN)</f>
        <v>23.1</v>
      </c>
      <c r="Q303" s="132">
        <f>_xlfn.XLOOKUP($D303,'Catalog Items'!$L:$L,'Catalog Items'!AO:AO)</f>
        <v>2.488</v>
      </c>
      <c r="R303" s="132" t="str">
        <f>_xlfn.XLOOKUP($D303,'Catalog Items'!$L:$L,'Catalog Items'!AT:AT)</f>
        <v>6</v>
      </c>
      <c r="S303" s="132" t="str">
        <f>_xlfn.XLOOKUP($D303,'Catalog Items'!$L:$L,'Catalog Items'!AU:AU)</f>
        <v>3</v>
      </c>
      <c r="T303" s="118" t="s">
        <v>15136</v>
      </c>
      <c r="U303" s="118" t="s">
        <v>1765</v>
      </c>
      <c r="V303" s="118" t="s">
        <v>7066</v>
      </c>
      <c r="W303" s="124"/>
      <c r="X303" s="118" t="s">
        <v>12402</v>
      </c>
      <c r="Y303" s="118" t="s">
        <v>1765</v>
      </c>
      <c r="Z303" s="118" t="s">
        <v>15062</v>
      </c>
      <c r="AA303" s="118" t="s">
        <v>7065</v>
      </c>
      <c r="AB303" s="118" t="s">
        <v>7065</v>
      </c>
      <c r="AC303" s="118" t="s">
        <v>15063</v>
      </c>
      <c r="AD303" s="118" t="s">
        <v>1757</v>
      </c>
      <c r="AE303" s="118" t="s">
        <v>15064</v>
      </c>
      <c r="AF303" s="118" t="s">
        <v>15065</v>
      </c>
    </row>
    <row r="304" spans="1:32" x14ac:dyDescent="0.25">
      <c r="A304" s="118" t="str">
        <f>_xlfn.XLOOKUP(D304,'Catalog Items'!L:L,'Catalog Items'!F:F)</f>
        <v>24011-FD</v>
      </c>
      <c r="B304" s="118" t="s">
        <v>9743</v>
      </c>
      <c r="C304" s="118" t="s">
        <v>5377</v>
      </c>
      <c r="D304" s="118" t="s">
        <v>12136</v>
      </c>
      <c r="E304" s="118" t="s">
        <v>12390</v>
      </c>
      <c r="F304" s="118" t="s">
        <v>9565</v>
      </c>
      <c r="G304" s="118" t="s">
        <v>12140</v>
      </c>
      <c r="H304" s="118" t="s">
        <v>12404</v>
      </c>
      <c r="I304" s="118" t="s">
        <v>1757</v>
      </c>
      <c r="J304" s="124"/>
      <c r="K304" s="118" t="str">
        <f>_xlfn.XLOOKUP(D304,'Catalog Items'!L:L,'Catalog Items'!AB:AB)</f>
        <v>00196504205420</v>
      </c>
      <c r="L304" s="118" t="str">
        <f>_xlfn.XLOOKUP(D304,'Catalog Items'!L:L,'Catalog Items'!N:N)</f>
        <v>Irish Wishes</v>
      </c>
      <c r="M304" s="132">
        <f>_xlfn.XLOOKUP($D304,'Catalog Items'!$L:$L,'Catalog Items'!AK:AK)</f>
        <v>48.125</v>
      </c>
      <c r="N304" s="132">
        <f>_xlfn.XLOOKUP($D304,'Catalog Items'!$L:$L,'Catalog Items'!AL:AL)</f>
        <v>6.1879999999999997</v>
      </c>
      <c r="O304" s="132">
        <f>_xlfn.XLOOKUP($D304,'Catalog Items'!$L:$L,'Catalog Items'!AM:AM)</f>
        <v>14.438000000000001</v>
      </c>
      <c r="P304" s="132">
        <f>_xlfn.XLOOKUP($D304,'Catalog Items'!$L:$L,'Catalog Items'!AN:AN)</f>
        <v>23.1</v>
      </c>
      <c r="Q304" s="132">
        <f>_xlfn.XLOOKUP($D304,'Catalog Items'!$L:$L,'Catalog Items'!AO:AO)</f>
        <v>2.488</v>
      </c>
      <c r="R304" s="132" t="str">
        <f>_xlfn.XLOOKUP($D304,'Catalog Items'!$L:$L,'Catalog Items'!AT:AT)</f>
        <v>6</v>
      </c>
      <c r="S304" s="132" t="str">
        <f>_xlfn.XLOOKUP($D304,'Catalog Items'!$L:$L,'Catalog Items'!AU:AU)</f>
        <v>3</v>
      </c>
      <c r="T304" s="118" t="s">
        <v>15136</v>
      </c>
      <c r="U304" s="118" t="s">
        <v>1765</v>
      </c>
      <c r="V304" s="118" t="s">
        <v>7066</v>
      </c>
      <c r="W304" s="124"/>
      <c r="X304" s="118" t="s">
        <v>12405</v>
      </c>
      <c r="Y304" s="118" t="s">
        <v>1765</v>
      </c>
      <c r="Z304" s="118" t="s">
        <v>15062</v>
      </c>
      <c r="AA304" s="118" t="s">
        <v>7065</v>
      </c>
      <c r="AB304" s="118" t="s">
        <v>7065</v>
      </c>
      <c r="AC304" s="118" t="s">
        <v>15063</v>
      </c>
      <c r="AD304" s="118" t="s">
        <v>1757</v>
      </c>
      <c r="AE304" s="118" t="s">
        <v>15064</v>
      </c>
      <c r="AF304" s="118" t="s">
        <v>15065</v>
      </c>
    </row>
    <row r="305" spans="1:32" x14ac:dyDescent="0.25">
      <c r="A305" s="118" t="str">
        <f>_xlfn.XLOOKUP(D305,'Catalog Items'!L:L,'Catalog Items'!F:F)</f>
        <v>24011-FD</v>
      </c>
      <c r="B305" s="118" t="s">
        <v>9743</v>
      </c>
      <c r="C305" s="118" t="s">
        <v>5377</v>
      </c>
      <c r="D305" s="118" t="s">
        <v>12136</v>
      </c>
      <c r="E305" s="118" t="s">
        <v>12390</v>
      </c>
      <c r="F305" s="118" t="s">
        <v>9565</v>
      </c>
      <c r="G305" s="118" t="s">
        <v>12141</v>
      </c>
      <c r="H305" s="118" t="s">
        <v>12407</v>
      </c>
      <c r="I305" s="118" t="s">
        <v>1757</v>
      </c>
      <c r="J305" s="124"/>
      <c r="K305" s="118" t="str">
        <f>_xlfn.XLOOKUP(D305,'Catalog Items'!L:L,'Catalog Items'!AB:AB)</f>
        <v>00196504205420</v>
      </c>
      <c r="L305" s="118" t="str">
        <f>_xlfn.XLOOKUP(D305,'Catalog Items'!L:L,'Catalog Items'!N:N)</f>
        <v>Irish Wishes</v>
      </c>
      <c r="M305" s="132">
        <f>_xlfn.XLOOKUP($D305,'Catalog Items'!$L:$L,'Catalog Items'!AK:AK)</f>
        <v>48.125</v>
      </c>
      <c r="N305" s="132">
        <f>_xlfn.XLOOKUP($D305,'Catalog Items'!$L:$L,'Catalog Items'!AL:AL)</f>
        <v>6.1879999999999997</v>
      </c>
      <c r="O305" s="132">
        <f>_xlfn.XLOOKUP($D305,'Catalog Items'!$L:$L,'Catalog Items'!AM:AM)</f>
        <v>14.438000000000001</v>
      </c>
      <c r="P305" s="132">
        <f>_xlfn.XLOOKUP($D305,'Catalog Items'!$L:$L,'Catalog Items'!AN:AN)</f>
        <v>23.1</v>
      </c>
      <c r="Q305" s="132">
        <f>_xlfn.XLOOKUP($D305,'Catalog Items'!$L:$L,'Catalog Items'!AO:AO)</f>
        <v>2.488</v>
      </c>
      <c r="R305" s="132" t="str">
        <f>_xlfn.XLOOKUP($D305,'Catalog Items'!$L:$L,'Catalog Items'!AT:AT)</f>
        <v>6</v>
      </c>
      <c r="S305" s="132" t="str">
        <f>_xlfn.XLOOKUP($D305,'Catalog Items'!$L:$L,'Catalog Items'!AU:AU)</f>
        <v>3</v>
      </c>
      <c r="T305" s="118" t="s">
        <v>15136</v>
      </c>
      <c r="U305" s="118" t="s">
        <v>1765</v>
      </c>
      <c r="V305" s="118" t="s">
        <v>7066</v>
      </c>
      <c r="W305" s="124"/>
      <c r="X305" s="118" t="s">
        <v>12409</v>
      </c>
      <c r="Y305" s="118" t="s">
        <v>1765</v>
      </c>
      <c r="Z305" s="118" t="s">
        <v>15062</v>
      </c>
      <c r="AA305" s="118" t="s">
        <v>7065</v>
      </c>
      <c r="AB305" s="118" t="s">
        <v>7065</v>
      </c>
      <c r="AC305" s="118" t="s">
        <v>15063</v>
      </c>
      <c r="AD305" s="118" t="s">
        <v>1757</v>
      </c>
      <c r="AE305" s="118" t="s">
        <v>15064</v>
      </c>
      <c r="AF305" s="118" t="s">
        <v>15065</v>
      </c>
    </row>
    <row r="306" spans="1:32" x14ac:dyDescent="0.25">
      <c r="A306" s="118" t="str">
        <f>_xlfn.XLOOKUP(D306,'Catalog Items'!L:L,'Catalog Items'!F:F)</f>
        <v>24011-FD</v>
      </c>
      <c r="B306" s="118" t="s">
        <v>9694</v>
      </c>
      <c r="C306" s="118" t="s">
        <v>5377</v>
      </c>
      <c r="D306" s="118" t="s">
        <v>12136</v>
      </c>
      <c r="E306" s="118" t="s">
        <v>12390</v>
      </c>
      <c r="F306" s="118" t="s">
        <v>9565</v>
      </c>
      <c r="G306" s="118" t="s">
        <v>12143</v>
      </c>
      <c r="H306" s="118" t="s">
        <v>12413</v>
      </c>
      <c r="I306" s="118" t="s">
        <v>7076</v>
      </c>
      <c r="J306" s="124"/>
      <c r="K306" s="118" t="str">
        <f>_xlfn.XLOOKUP(D306,'Catalog Items'!L:L,'Catalog Items'!AB:AB)</f>
        <v>00196504205420</v>
      </c>
      <c r="L306" s="118" t="str">
        <f>_xlfn.XLOOKUP(D306,'Catalog Items'!L:L,'Catalog Items'!N:N)</f>
        <v>Irish Wishes</v>
      </c>
      <c r="M306" s="132">
        <f>_xlfn.XLOOKUP($D306,'Catalog Items'!$L:$L,'Catalog Items'!AK:AK)</f>
        <v>48.125</v>
      </c>
      <c r="N306" s="132">
        <f>_xlfn.XLOOKUP($D306,'Catalog Items'!$L:$L,'Catalog Items'!AL:AL)</f>
        <v>6.1879999999999997</v>
      </c>
      <c r="O306" s="132">
        <f>_xlfn.XLOOKUP($D306,'Catalog Items'!$L:$L,'Catalog Items'!AM:AM)</f>
        <v>14.438000000000001</v>
      </c>
      <c r="P306" s="132">
        <f>_xlfn.XLOOKUP($D306,'Catalog Items'!$L:$L,'Catalog Items'!AN:AN)</f>
        <v>23.1</v>
      </c>
      <c r="Q306" s="132">
        <f>_xlfn.XLOOKUP($D306,'Catalog Items'!$L:$L,'Catalog Items'!AO:AO)</f>
        <v>2.488</v>
      </c>
      <c r="R306" s="132" t="str">
        <f>_xlfn.XLOOKUP($D306,'Catalog Items'!$L:$L,'Catalog Items'!AT:AT)</f>
        <v>6</v>
      </c>
      <c r="S306" s="132" t="str">
        <f>_xlfn.XLOOKUP($D306,'Catalog Items'!$L:$L,'Catalog Items'!AU:AU)</f>
        <v>3</v>
      </c>
      <c r="T306" s="118" t="s">
        <v>15136</v>
      </c>
      <c r="U306" s="118" t="s">
        <v>1765</v>
      </c>
      <c r="V306" s="118" t="s">
        <v>7066</v>
      </c>
      <c r="W306" s="124"/>
      <c r="X306" s="118" t="s">
        <v>12414</v>
      </c>
      <c r="Y306" s="118" t="s">
        <v>1760</v>
      </c>
      <c r="Z306" s="118" t="s">
        <v>15062</v>
      </c>
      <c r="AA306" s="118" t="s">
        <v>15069</v>
      </c>
      <c r="AB306" s="118" t="s">
        <v>15069</v>
      </c>
      <c r="AC306" s="118" t="s">
        <v>15070</v>
      </c>
      <c r="AD306" s="118" t="s">
        <v>1757</v>
      </c>
      <c r="AE306" s="118" t="s">
        <v>15071</v>
      </c>
      <c r="AF306" s="118" t="s">
        <v>15072</v>
      </c>
    </row>
    <row r="307" spans="1:32" x14ac:dyDescent="0.25">
      <c r="A307" s="118" t="str">
        <f>_xlfn.XLOOKUP(D307,'Catalog Items'!L:L,'Catalog Items'!F:F)</f>
        <v>24011-FD</v>
      </c>
      <c r="B307" s="118" t="s">
        <v>9694</v>
      </c>
      <c r="C307" s="118" t="s">
        <v>5377</v>
      </c>
      <c r="D307" s="118" t="s">
        <v>12136</v>
      </c>
      <c r="E307" s="118" t="s">
        <v>12390</v>
      </c>
      <c r="F307" s="118" t="s">
        <v>9565</v>
      </c>
      <c r="G307" s="118" t="s">
        <v>12144</v>
      </c>
      <c r="H307" s="118" t="s">
        <v>12416</v>
      </c>
      <c r="I307" s="118" t="s">
        <v>7076</v>
      </c>
      <c r="J307" s="124"/>
      <c r="K307" s="118" t="str">
        <f>_xlfn.XLOOKUP(D307,'Catalog Items'!L:L,'Catalog Items'!AB:AB)</f>
        <v>00196504205420</v>
      </c>
      <c r="L307" s="118" t="str">
        <f>_xlfn.XLOOKUP(D307,'Catalog Items'!L:L,'Catalog Items'!N:N)</f>
        <v>Irish Wishes</v>
      </c>
      <c r="M307" s="132">
        <f>_xlfn.XLOOKUP($D307,'Catalog Items'!$L:$L,'Catalog Items'!AK:AK)</f>
        <v>48.125</v>
      </c>
      <c r="N307" s="132">
        <f>_xlfn.XLOOKUP($D307,'Catalog Items'!$L:$L,'Catalog Items'!AL:AL)</f>
        <v>6.1879999999999997</v>
      </c>
      <c r="O307" s="132">
        <f>_xlfn.XLOOKUP($D307,'Catalog Items'!$L:$L,'Catalog Items'!AM:AM)</f>
        <v>14.438000000000001</v>
      </c>
      <c r="P307" s="132">
        <f>_xlfn.XLOOKUP($D307,'Catalog Items'!$L:$L,'Catalog Items'!AN:AN)</f>
        <v>23.1</v>
      </c>
      <c r="Q307" s="132">
        <f>_xlfn.XLOOKUP($D307,'Catalog Items'!$L:$L,'Catalog Items'!AO:AO)</f>
        <v>2.488</v>
      </c>
      <c r="R307" s="132" t="str">
        <f>_xlfn.XLOOKUP($D307,'Catalog Items'!$L:$L,'Catalog Items'!AT:AT)</f>
        <v>6</v>
      </c>
      <c r="S307" s="132" t="str">
        <f>_xlfn.XLOOKUP($D307,'Catalog Items'!$L:$L,'Catalog Items'!AU:AU)</f>
        <v>3</v>
      </c>
      <c r="T307" s="118" t="s">
        <v>15136</v>
      </c>
      <c r="U307" s="118" t="s">
        <v>1765</v>
      </c>
      <c r="V307" s="118" t="s">
        <v>7066</v>
      </c>
      <c r="W307" s="124"/>
      <c r="X307" s="118" t="s">
        <v>12418</v>
      </c>
      <c r="Y307" s="118" t="s">
        <v>1760</v>
      </c>
      <c r="Z307" s="118" t="s">
        <v>15062</v>
      </c>
      <c r="AA307" s="118" t="s">
        <v>15069</v>
      </c>
      <c r="AB307" s="118" t="s">
        <v>15069</v>
      </c>
      <c r="AC307" s="118" t="s">
        <v>15070</v>
      </c>
      <c r="AD307" s="118" t="s">
        <v>1757</v>
      </c>
      <c r="AE307" s="118" t="s">
        <v>15071</v>
      </c>
      <c r="AF307" s="118" t="s">
        <v>15072</v>
      </c>
    </row>
    <row r="308" spans="1:32" x14ac:dyDescent="0.25">
      <c r="J308" s="124"/>
      <c r="M308" s="132"/>
      <c r="N308" s="132"/>
      <c r="O308" s="132"/>
      <c r="P308" s="132"/>
      <c r="Q308" s="132"/>
      <c r="R308" s="132"/>
      <c r="S308" s="132"/>
      <c r="W308" s="124"/>
    </row>
    <row r="309" spans="1:32" x14ac:dyDescent="0.25">
      <c r="A309" s="118" t="str">
        <f>_xlfn.XLOOKUP(D309,'Catalog Items'!L:L,'Catalog Items'!F:F)</f>
        <v>24601-CD2</v>
      </c>
      <c r="B309" s="118" t="s">
        <v>9743</v>
      </c>
      <c r="C309" s="118" t="s">
        <v>5377</v>
      </c>
      <c r="D309" s="118" t="s">
        <v>12137</v>
      </c>
      <c r="E309" s="118" t="s">
        <v>12393</v>
      </c>
      <c r="F309" s="118" t="s">
        <v>15223</v>
      </c>
      <c r="G309" s="118" t="s">
        <v>12138</v>
      </c>
      <c r="H309" s="118" t="s">
        <v>12396</v>
      </c>
      <c r="I309" s="118" t="s">
        <v>7066</v>
      </c>
      <c r="J309" s="124"/>
      <c r="K309" s="118" t="str">
        <f>_xlfn.XLOOKUP(D309,'Catalog Items'!L:L,'Catalog Items'!AB:AB)</f>
        <v>00196504205437</v>
      </c>
      <c r="L309" s="118" t="str">
        <f>_xlfn.XLOOKUP(D309,'Catalog Items'!L:L,'Catalog Items'!N:N)</f>
        <v>Irish Wishes</v>
      </c>
      <c r="M309" s="132">
        <f>_xlfn.XLOOKUP($D309,'Catalog Items'!$L:$L,'Catalog Items'!AK:AK)</f>
        <v>24.437999999999999</v>
      </c>
      <c r="N309" s="132">
        <f>_xlfn.XLOOKUP($D309,'Catalog Items'!$L:$L,'Catalog Items'!AL:AL)</f>
        <v>15.938000000000001</v>
      </c>
      <c r="O309" s="132">
        <f>_xlfn.XLOOKUP($D309,'Catalog Items'!$L:$L,'Catalog Items'!AM:AM)</f>
        <v>9.625</v>
      </c>
      <c r="P309" s="132">
        <f>_xlfn.XLOOKUP($D309,'Catalog Items'!$L:$L,'Catalog Items'!AN:AN)</f>
        <v>17.146000000000001</v>
      </c>
      <c r="Q309" s="132">
        <f>_xlfn.XLOOKUP($D309,'Catalog Items'!$L:$L,'Catalog Items'!AO:AO)</f>
        <v>2.169</v>
      </c>
      <c r="R309" s="132" t="str">
        <f>_xlfn.XLOOKUP($D309,'Catalog Items'!$L:$L,'Catalog Items'!AT:AT)</f>
        <v>5</v>
      </c>
      <c r="S309" s="132" t="str">
        <f>_xlfn.XLOOKUP($D309,'Catalog Items'!$L:$L,'Catalog Items'!AU:AU)</f>
        <v>5</v>
      </c>
      <c r="T309" s="118" t="s">
        <v>7075</v>
      </c>
      <c r="U309" s="118" t="s">
        <v>14991</v>
      </c>
      <c r="V309" s="118" t="s">
        <v>1762</v>
      </c>
      <c r="W309" s="124"/>
      <c r="X309" s="118" t="s">
        <v>12398</v>
      </c>
      <c r="Y309" s="118" t="s">
        <v>1765</v>
      </c>
      <c r="Z309" s="118" t="s">
        <v>15062</v>
      </c>
      <c r="AA309" s="118" t="s">
        <v>7065</v>
      </c>
      <c r="AB309" s="118" t="s">
        <v>7065</v>
      </c>
      <c r="AC309" s="118" t="s">
        <v>15063</v>
      </c>
      <c r="AD309" s="118" t="s">
        <v>1757</v>
      </c>
      <c r="AE309" s="118" t="s">
        <v>15064</v>
      </c>
      <c r="AF309" s="118" t="s">
        <v>15065</v>
      </c>
    </row>
    <row r="310" spans="1:32" x14ac:dyDescent="0.25">
      <c r="A310" s="118" t="str">
        <f>_xlfn.XLOOKUP(D310,'Catalog Items'!L:L,'Catalog Items'!F:F)</f>
        <v>24601-CD2</v>
      </c>
      <c r="B310" s="118" t="s">
        <v>9731</v>
      </c>
      <c r="C310" s="118" t="s">
        <v>5377</v>
      </c>
      <c r="D310" s="118" t="s">
        <v>12137</v>
      </c>
      <c r="E310" s="118" t="s">
        <v>12393</v>
      </c>
      <c r="F310" s="118" t="s">
        <v>15223</v>
      </c>
      <c r="G310" s="118" t="s">
        <v>12142</v>
      </c>
      <c r="H310" s="118" t="s">
        <v>13206</v>
      </c>
      <c r="I310" s="118" t="s">
        <v>1762</v>
      </c>
      <c r="J310" s="124"/>
      <c r="K310" s="118" t="str">
        <f>_xlfn.XLOOKUP(D310,'Catalog Items'!L:L,'Catalog Items'!AB:AB)</f>
        <v>00196504205437</v>
      </c>
      <c r="L310" s="118" t="str">
        <f>_xlfn.XLOOKUP(D310,'Catalog Items'!L:L,'Catalog Items'!N:N)</f>
        <v>Irish Wishes</v>
      </c>
      <c r="M310" s="132">
        <f>_xlfn.XLOOKUP($D310,'Catalog Items'!$L:$L,'Catalog Items'!AK:AK)</f>
        <v>24.437999999999999</v>
      </c>
      <c r="N310" s="132">
        <f>_xlfn.XLOOKUP($D310,'Catalog Items'!$L:$L,'Catalog Items'!AL:AL)</f>
        <v>15.938000000000001</v>
      </c>
      <c r="O310" s="132">
        <f>_xlfn.XLOOKUP($D310,'Catalog Items'!$L:$L,'Catalog Items'!AM:AM)</f>
        <v>9.625</v>
      </c>
      <c r="P310" s="132">
        <f>_xlfn.XLOOKUP($D310,'Catalog Items'!$L:$L,'Catalog Items'!AN:AN)</f>
        <v>17.146000000000001</v>
      </c>
      <c r="Q310" s="132">
        <f>_xlfn.XLOOKUP($D310,'Catalog Items'!$L:$L,'Catalog Items'!AO:AO)</f>
        <v>2.169</v>
      </c>
      <c r="R310" s="132" t="str">
        <f>_xlfn.XLOOKUP($D310,'Catalog Items'!$L:$L,'Catalog Items'!AT:AT)</f>
        <v>5</v>
      </c>
      <c r="S310" s="132" t="str">
        <f>_xlfn.XLOOKUP($D310,'Catalog Items'!$L:$L,'Catalog Items'!AU:AU)</f>
        <v>5</v>
      </c>
      <c r="T310" s="118" t="s">
        <v>7075</v>
      </c>
      <c r="U310" s="118" t="s">
        <v>14991</v>
      </c>
      <c r="V310" s="118" t="s">
        <v>1762</v>
      </c>
      <c r="W310" s="124"/>
      <c r="X310" s="118" t="s">
        <v>12411</v>
      </c>
      <c r="Y310" s="118" t="s">
        <v>1765</v>
      </c>
      <c r="Z310" s="118" t="s">
        <v>15062</v>
      </c>
      <c r="AA310" s="118" t="s">
        <v>14994</v>
      </c>
      <c r="AB310" s="118" t="s">
        <v>14994</v>
      </c>
      <c r="AC310" s="118" t="s">
        <v>15066</v>
      </c>
      <c r="AD310" s="118" t="s">
        <v>1757</v>
      </c>
      <c r="AE310" s="118" t="s">
        <v>15067</v>
      </c>
      <c r="AF310" s="118" t="s">
        <v>15068</v>
      </c>
    </row>
    <row r="311" spans="1:32" x14ac:dyDescent="0.25">
      <c r="A311" s="118" t="str">
        <f>_xlfn.XLOOKUP(D311,'Catalog Items'!L:L,'Catalog Items'!F:F)</f>
        <v>24601-CD2</v>
      </c>
      <c r="B311" s="118" t="s">
        <v>9694</v>
      </c>
      <c r="C311" s="118" t="s">
        <v>5377</v>
      </c>
      <c r="D311" s="118" t="s">
        <v>12137</v>
      </c>
      <c r="E311" s="118" t="s">
        <v>12393</v>
      </c>
      <c r="F311" s="118" t="s">
        <v>15223</v>
      </c>
      <c r="G311" s="118" t="s">
        <v>12143</v>
      </c>
      <c r="H311" s="118" t="s">
        <v>12413</v>
      </c>
      <c r="I311" s="118" t="s">
        <v>9557</v>
      </c>
      <c r="J311" s="124"/>
      <c r="K311" s="118" t="str">
        <f>_xlfn.XLOOKUP(D311,'Catalog Items'!L:L,'Catalog Items'!AB:AB)</f>
        <v>00196504205437</v>
      </c>
      <c r="L311" s="118" t="str">
        <f>_xlfn.XLOOKUP(D311,'Catalog Items'!L:L,'Catalog Items'!N:N)</f>
        <v>Irish Wishes</v>
      </c>
      <c r="M311" s="132">
        <f>_xlfn.XLOOKUP($D311,'Catalog Items'!$L:$L,'Catalog Items'!AK:AK)</f>
        <v>24.437999999999999</v>
      </c>
      <c r="N311" s="132">
        <f>_xlfn.XLOOKUP($D311,'Catalog Items'!$L:$L,'Catalog Items'!AL:AL)</f>
        <v>15.938000000000001</v>
      </c>
      <c r="O311" s="132">
        <f>_xlfn.XLOOKUP($D311,'Catalog Items'!$L:$L,'Catalog Items'!AM:AM)</f>
        <v>9.625</v>
      </c>
      <c r="P311" s="132">
        <f>_xlfn.XLOOKUP($D311,'Catalog Items'!$L:$L,'Catalog Items'!AN:AN)</f>
        <v>17.146000000000001</v>
      </c>
      <c r="Q311" s="132">
        <f>_xlfn.XLOOKUP($D311,'Catalog Items'!$L:$L,'Catalog Items'!AO:AO)</f>
        <v>2.169</v>
      </c>
      <c r="R311" s="132" t="str">
        <f>_xlfn.XLOOKUP($D311,'Catalog Items'!$L:$L,'Catalog Items'!AT:AT)</f>
        <v>5</v>
      </c>
      <c r="S311" s="132" t="str">
        <f>_xlfn.XLOOKUP($D311,'Catalog Items'!$L:$L,'Catalog Items'!AU:AU)</f>
        <v>5</v>
      </c>
      <c r="T311" s="118" t="s">
        <v>7075</v>
      </c>
      <c r="U311" s="118" t="s">
        <v>14991</v>
      </c>
      <c r="V311" s="118" t="s">
        <v>1762</v>
      </c>
      <c r="W311" s="124"/>
      <c r="X311" s="118" t="s">
        <v>12414</v>
      </c>
      <c r="Y311" s="118" t="s">
        <v>1760</v>
      </c>
      <c r="Z311" s="118" t="s">
        <v>15062</v>
      </c>
      <c r="AA311" s="118" t="s">
        <v>15069</v>
      </c>
      <c r="AB311" s="118" t="s">
        <v>15069</v>
      </c>
      <c r="AC311" s="118" t="s">
        <v>15070</v>
      </c>
      <c r="AD311" s="118" t="s">
        <v>1757</v>
      </c>
      <c r="AE311" s="118" t="s">
        <v>15071</v>
      </c>
      <c r="AF311" s="118" t="s">
        <v>15072</v>
      </c>
    </row>
    <row r="312" spans="1:32" x14ac:dyDescent="0.25">
      <c r="A312" s="118" t="str">
        <f>_xlfn.XLOOKUP(D312,'Catalog Items'!L:L,'Catalog Items'!F:F)</f>
        <v>24601-CD2</v>
      </c>
      <c r="B312" s="118" t="s">
        <v>9920</v>
      </c>
      <c r="C312" s="118" t="s">
        <v>5377</v>
      </c>
      <c r="D312" s="118" t="s">
        <v>12137</v>
      </c>
      <c r="E312" s="118" t="s">
        <v>12393</v>
      </c>
      <c r="F312" s="118" t="s">
        <v>15223</v>
      </c>
      <c r="G312" s="118" t="s">
        <v>12145</v>
      </c>
      <c r="H312" s="118" t="s">
        <v>12420</v>
      </c>
      <c r="I312" s="118" t="s">
        <v>1757</v>
      </c>
      <c r="J312" s="124"/>
      <c r="K312" s="118" t="str">
        <f>_xlfn.XLOOKUP(D312,'Catalog Items'!L:L,'Catalog Items'!AB:AB)</f>
        <v>00196504205437</v>
      </c>
      <c r="L312" s="118" t="str">
        <f>_xlfn.XLOOKUP(D312,'Catalog Items'!L:L,'Catalog Items'!N:N)</f>
        <v>Irish Wishes</v>
      </c>
      <c r="M312" s="132">
        <f>_xlfn.XLOOKUP($D312,'Catalog Items'!$L:$L,'Catalog Items'!AK:AK)</f>
        <v>24.437999999999999</v>
      </c>
      <c r="N312" s="132">
        <f>_xlfn.XLOOKUP($D312,'Catalog Items'!$L:$L,'Catalog Items'!AL:AL)</f>
        <v>15.938000000000001</v>
      </c>
      <c r="O312" s="132">
        <f>_xlfn.XLOOKUP($D312,'Catalog Items'!$L:$L,'Catalog Items'!AM:AM)</f>
        <v>9.625</v>
      </c>
      <c r="P312" s="132">
        <f>_xlfn.XLOOKUP($D312,'Catalog Items'!$L:$L,'Catalog Items'!AN:AN)</f>
        <v>17.146000000000001</v>
      </c>
      <c r="Q312" s="132">
        <f>_xlfn.XLOOKUP($D312,'Catalog Items'!$L:$L,'Catalog Items'!AO:AO)</f>
        <v>2.169</v>
      </c>
      <c r="R312" s="132" t="str">
        <f>_xlfn.XLOOKUP($D312,'Catalog Items'!$L:$L,'Catalog Items'!AT:AT)</f>
        <v>5</v>
      </c>
      <c r="S312" s="132" t="str">
        <f>_xlfn.XLOOKUP($D312,'Catalog Items'!$L:$L,'Catalog Items'!AU:AU)</f>
        <v>5</v>
      </c>
      <c r="T312" s="118" t="s">
        <v>7075</v>
      </c>
      <c r="U312" s="118" t="s">
        <v>14991</v>
      </c>
      <c r="V312" s="118" t="s">
        <v>1762</v>
      </c>
      <c r="W312" s="124"/>
      <c r="X312" s="118" t="s">
        <v>12421</v>
      </c>
      <c r="Y312" s="118" t="s">
        <v>1760</v>
      </c>
      <c r="Z312" s="118" t="s">
        <v>15041</v>
      </c>
      <c r="AA312" s="118" t="s">
        <v>15073</v>
      </c>
      <c r="AB312" s="118" t="s">
        <v>15073</v>
      </c>
      <c r="AC312" s="118" t="s">
        <v>15074</v>
      </c>
      <c r="AD312" s="118" t="s">
        <v>1757</v>
      </c>
      <c r="AE312" s="118" t="s">
        <v>15075</v>
      </c>
      <c r="AF312" s="118" t="s">
        <v>15076</v>
      </c>
    </row>
    <row r="313" spans="1:32" x14ac:dyDescent="0.25">
      <c r="J313" s="124"/>
      <c r="M313" s="132"/>
      <c r="N313" s="132"/>
      <c r="O313" s="132"/>
      <c r="P313" s="132"/>
      <c r="Q313" s="132"/>
      <c r="R313" s="132"/>
      <c r="S313" s="132"/>
      <c r="W313" s="124"/>
    </row>
    <row r="314" spans="1:32" x14ac:dyDescent="0.25">
      <c r="A314" s="118" t="str">
        <f>_xlfn.XLOOKUP(D314,'Catalog Items'!L:L,'Catalog Items'!F:F)</f>
        <v>25647</v>
      </c>
      <c r="B314" s="118" t="s">
        <v>12683</v>
      </c>
      <c r="C314" s="118" t="s">
        <v>9635</v>
      </c>
      <c r="D314" s="118" t="s">
        <v>12146</v>
      </c>
      <c r="E314" s="118" t="s">
        <v>12426</v>
      </c>
      <c r="F314" s="118" t="s">
        <v>7078</v>
      </c>
      <c r="G314" s="118" t="s">
        <v>12221</v>
      </c>
      <c r="H314" s="118" t="s">
        <v>12685</v>
      </c>
      <c r="I314" s="118" t="s">
        <v>1757</v>
      </c>
      <c r="J314" s="124"/>
      <c r="K314" s="118" t="str">
        <f>_xlfn.XLOOKUP(D314,'Catalog Items'!L:L,'Catalog Items'!AB:AB)</f>
        <v>00196504205529</v>
      </c>
      <c r="L314" s="118" t="str">
        <f>_xlfn.XLOOKUP(D314,'Catalog Items'!L:L,'Catalog Items'!N:N)</f>
        <v>St Patrick's Decor</v>
      </c>
      <c r="M314" s="132">
        <f>_xlfn.XLOOKUP($D314,'Catalog Items'!$L:$L,'Catalog Items'!AK:AK)</f>
        <v>41.438000000000002</v>
      </c>
      <c r="N314" s="132">
        <f>_xlfn.XLOOKUP($D314,'Catalog Items'!$L:$L,'Catalog Items'!AL:AL)</f>
        <v>14.5</v>
      </c>
      <c r="O314" s="132">
        <f>_xlfn.XLOOKUP($D314,'Catalog Items'!$L:$L,'Catalog Items'!AM:AM)</f>
        <v>7.625</v>
      </c>
      <c r="P314" s="132">
        <f>_xlfn.XLOOKUP($D314,'Catalog Items'!$L:$L,'Catalog Items'!AN:AN)</f>
        <v>13.51</v>
      </c>
      <c r="Q314" s="132">
        <f>_xlfn.XLOOKUP($D314,'Catalog Items'!$L:$L,'Catalog Items'!AO:AO)</f>
        <v>2.6509999999999998</v>
      </c>
      <c r="R314" s="132" t="str">
        <f>_xlfn.XLOOKUP($D314,'Catalog Items'!$L:$L,'Catalog Items'!AT:AT)</f>
        <v>5</v>
      </c>
      <c r="S314" s="132" t="str">
        <f>_xlfn.XLOOKUP($D314,'Catalog Items'!$L:$L,'Catalog Items'!AU:AU)</f>
        <v>3</v>
      </c>
      <c r="T314" s="118" t="s">
        <v>1799</v>
      </c>
      <c r="U314" s="118" t="s">
        <v>15172</v>
      </c>
      <c r="V314" s="118" t="s">
        <v>7066</v>
      </c>
      <c r="W314" s="124"/>
      <c r="X314" s="118" t="s">
        <v>12687</v>
      </c>
      <c r="Y314" s="118" t="s">
        <v>1764</v>
      </c>
      <c r="Z314" s="118" t="s">
        <v>15081</v>
      </c>
      <c r="AA314" s="118" t="s">
        <v>15327</v>
      </c>
      <c r="AB314" s="118" t="s">
        <v>1769</v>
      </c>
      <c r="AC314" s="118" t="s">
        <v>15387</v>
      </c>
      <c r="AD314" s="118" t="s">
        <v>1757</v>
      </c>
      <c r="AE314" s="118" t="s">
        <v>15388</v>
      </c>
      <c r="AF314" s="118" t="s">
        <v>15389</v>
      </c>
    </row>
    <row r="315" spans="1:32" x14ac:dyDescent="0.25">
      <c r="A315" s="118" t="str">
        <f>_xlfn.XLOOKUP(D315,'Catalog Items'!L:L,'Catalog Items'!F:F)</f>
        <v>25647</v>
      </c>
      <c r="B315" s="118" t="s">
        <v>10914</v>
      </c>
      <c r="C315" s="118" t="s">
        <v>9635</v>
      </c>
      <c r="D315" s="118" t="s">
        <v>12146</v>
      </c>
      <c r="E315" s="118" t="s">
        <v>12426</v>
      </c>
      <c r="F315" s="118" t="s">
        <v>7078</v>
      </c>
      <c r="G315" s="118" t="s">
        <v>10915</v>
      </c>
      <c r="H315" s="118" t="s">
        <v>10916</v>
      </c>
      <c r="I315" s="118" t="s">
        <v>1757</v>
      </c>
      <c r="J315" s="124"/>
      <c r="K315" s="118" t="str">
        <f>_xlfn.XLOOKUP(D315,'Catalog Items'!L:L,'Catalog Items'!AB:AB)</f>
        <v>00196504205529</v>
      </c>
      <c r="L315" s="118" t="str">
        <f>_xlfn.XLOOKUP(D315,'Catalog Items'!L:L,'Catalog Items'!N:N)</f>
        <v>St Patrick's Decor</v>
      </c>
      <c r="M315" s="132">
        <f>_xlfn.XLOOKUP($D315,'Catalog Items'!$L:$L,'Catalog Items'!AK:AK)</f>
        <v>41.438000000000002</v>
      </c>
      <c r="N315" s="132">
        <f>_xlfn.XLOOKUP($D315,'Catalog Items'!$L:$L,'Catalog Items'!AL:AL)</f>
        <v>14.5</v>
      </c>
      <c r="O315" s="132">
        <f>_xlfn.XLOOKUP($D315,'Catalog Items'!$L:$L,'Catalog Items'!AM:AM)</f>
        <v>7.625</v>
      </c>
      <c r="P315" s="132">
        <f>_xlfn.XLOOKUP($D315,'Catalog Items'!$L:$L,'Catalog Items'!AN:AN)</f>
        <v>13.51</v>
      </c>
      <c r="Q315" s="132">
        <f>_xlfn.XLOOKUP($D315,'Catalog Items'!$L:$L,'Catalog Items'!AO:AO)</f>
        <v>2.6509999999999998</v>
      </c>
      <c r="R315" s="132" t="str">
        <f>_xlfn.XLOOKUP($D315,'Catalog Items'!$L:$L,'Catalog Items'!AT:AT)</f>
        <v>5</v>
      </c>
      <c r="S315" s="132" t="str">
        <f>_xlfn.XLOOKUP($D315,'Catalog Items'!$L:$L,'Catalog Items'!AU:AU)</f>
        <v>3</v>
      </c>
      <c r="T315" s="118" t="s">
        <v>1799</v>
      </c>
      <c r="U315" s="118" t="s">
        <v>15172</v>
      </c>
      <c r="V315" s="118" t="s">
        <v>7066</v>
      </c>
      <c r="W315" s="124"/>
      <c r="X315" s="118" t="s">
        <v>10917</v>
      </c>
      <c r="Y315" s="118" t="s">
        <v>1764</v>
      </c>
      <c r="Z315" s="118" t="s">
        <v>15081</v>
      </c>
      <c r="AA315" s="118" t="s">
        <v>15086</v>
      </c>
      <c r="AB315" s="118" t="s">
        <v>7065</v>
      </c>
      <c r="AC315" s="118" t="s">
        <v>15135</v>
      </c>
      <c r="AD315" s="118" t="s">
        <v>1757</v>
      </c>
      <c r="AE315" s="118" t="s">
        <v>15262</v>
      </c>
      <c r="AF315" s="118" t="s">
        <v>15214</v>
      </c>
    </row>
    <row r="316" spans="1:32" x14ac:dyDescent="0.25">
      <c r="A316" s="118" t="str">
        <f>_xlfn.XLOOKUP(D316,'Catalog Items'!L:L,'Catalog Items'!F:F)</f>
        <v>25647</v>
      </c>
      <c r="B316" s="118" t="s">
        <v>10715</v>
      </c>
      <c r="C316" s="118" t="s">
        <v>9635</v>
      </c>
      <c r="D316" s="118" t="s">
        <v>12146</v>
      </c>
      <c r="E316" s="118" t="s">
        <v>12426</v>
      </c>
      <c r="F316" s="118" t="s">
        <v>7078</v>
      </c>
      <c r="G316" s="118" t="s">
        <v>10854</v>
      </c>
      <c r="H316" s="118" t="s">
        <v>10855</v>
      </c>
      <c r="I316" s="118" t="s">
        <v>1757</v>
      </c>
      <c r="J316" s="124"/>
      <c r="K316" s="118" t="str">
        <f>_xlfn.XLOOKUP(D316,'Catalog Items'!L:L,'Catalog Items'!AB:AB)</f>
        <v>00196504205529</v>
      </c>
      <c r="L316" s="118" t="str">
        <f>_xlfn.XLOOKUP(D316,'Catalog Items'!L:L,'Catalog Items'!N:N)</f>
        <v>St Patrick's Decor</v>
      </c>
      <c r="M316" s="132">
        <f>_xlfn.XLOOKUP($D316,'Catalog Items'!$L:$L,'Catalog Items'!AK:AK)</f>
        <v>41.438000000000002</v>
      </c>
      <c r="N316" s="132">
        <f>_xlfn.XLOOKUP($D316,'Catalog Items'!$L:$L,'Catalog Items'!AL:AL)</f>
        <v>14.5</v>
      </c>
      <c r="O316" s="132">
        <f>_xlfn.XLOOKUP($D316,'Catalog Items'!$L:$L,'Catalog Items'!AM:AM)</f>
        <v>7.625</v>
      </c>
      <c r="P316" s="132">
        <f>_xlfn.XLOOKUP($D316,'Catalog Items'!$L:$L,'Catalog Items'!AN:AN)</f>
        <v>13.51</v>
      </c>
      <c r="Q316" s="132">
        <f>_xlfn.XLOOKUP($D316,'Catalog Items'!$L:$L,'Catalog Items'!AO:AO)</f>
        <v>2.6509999999999998</v>
      </c>
      <c r="R316" s="132" t="str">
        <f>_xlfn.XLOOKUP($D316,'Catalog Items'!$L:$L,'Catalog Items'!AT:AT)</f>
        <v>5</v>
      </c>
      <c r="S316" s="132" t="str">
        <f>_xlfn.XLOOKUP($D316,'Catalog Items'!$L:$L,'Catalog Items'!AU:AU)</f>
        <v>3</v>
      </c>
      <c r="T316" s="118" t="s">
        <v>1799</v>
      </c>
      <c r="U316" s="118" t="s">
        <v>15172</v>
      </c>
      <c r="V316" s="118" t="s">
        <v>7066</v>
      </c>
      <c r="W316" s="124"/>
      <c r="X316" s="118" t="s">
        <v>10857</v>
      </c>
      <c r="Y316" s="118" t="s">
        <v>1759</v>
      </c>
      <c r="Z316" s="118" t="s">
        <v>15090</v>
      </c>
      <c r="AA316" s="118" t="s">
        <v>15091</v>
      </c>
      <c r="AB316" s="118" t="s">
        <v>15091</v>
      </c>
      <c r="AC316" s="118" t="s">
        <v>15092</v>
      </c>
      <c r="AD316" s="118" t="s">
        <v>1757</v>
      </c>
      <c r="AE316" s="118" t="s">
        <v>1774</v>
      </c>
      <c r="AF316" s="118" t="s">
        <v>15068</v>
      </c>
    </row>
    <row r="317" spans="1:32" x14ac:dyDescent="0.25">
      <c r="A317" s="118" t="str">
        <f>_xlfn.XLOOKUP(D317,'Catalog Items'!L:L,'Catalog Items'!F:F)</f>
        <v>25647</v>
      </c>
      <c r="B317" s="118" t="s">
        <v>10028</v>
      </c>
      <c r="C317" s="118" t="s">
        <v>9635</v>
      </c>
      <c r="D317" s="118" t="s">
        <v>12146</v>
      </c>
      <c r="E317" s="118" t="s">
        <v>12426</v>
      </c>
      <c r="F317" s="118" t="s">
        <v>7078</v>
      </c>
      <c r="G317" s="118" t="s">
        <v>10860</v>
      </c>
      <c r="H317" s="118" t="s">
        <v>10861</v>
      </c>
      <c r="I317" s="118" t="s">
        <v>1757</v>
      </c>
      <c r="J317" s="124"/>
      <c r="K317" s="118" t="str">
        <f>_xlfn.XLOOKUP(D317,'Catalog Items'!L:L,'Catalog Items'!AB:AB)</f>
        <v>00196504205529</v>
      </c>
      <c r="L317" s="118" t="str">
        <f>_xlfn.XLOOKUP(D317,'Catalog Items'!L:L,'Catalog Items'!N:N)</f>
        <v>St Patrick's Decor</v>
      </c>
      <c r="M317" s="132">
        <f>_xlfn.XLOOKUP($D317,'Catalog Items'!$L:$L,'Catalog Items'!AK:AK)</f>
        <v>41.438000000000002</v>
      </c>
      <c r="N317" s="132">
        <f>_xlfn.XLOOKUP($D317,'Catalog Items'!$L:$L,'Catalog Items'!AL:AL)</f>
        <v>14.5</v>
      </c>
      <c r="O317" s="132">
        <f>_xlfn.XLOOKUP($D317,'Catalog Items'!$L:$L,'Catalog Items'!AM:AM)</f>
        <v>7.625</v>
      </c>
      <c r="P317" s="132">
        <f>_xlfn.XLOOKUP($D317,'Catalog Items'!$L:$L,'Catalog Items'!AN:AN)</f>
        <v>13.51</v>
      </c>
      <c r="Q317" s="132">
        <f>_xlfn.XLOOKUP($D317,'Catalog Items'!$L:$L,'Catalog Items'!AO:AO)</f>
        <v>2.6509999999999998</v>
      </c>
      <c r="R317" s="132" t="str">
        <f>_xlfn.XLOOKUP($D317,'Catalog Items'!$L:$L,'Catalog Items'!AT:AT)</f>
        <v>5</v>
      </c>
      <c r="S317" s="132" t="str">
        <f>_xlfn.XLOOKUP($D317,'Catalog Items'!$L:$L,'Catalog Items'!AU:AU)</f>
        <v>3</v>
      </c>
      <c r="T317" s="118" t="s">
        <v>1799</v>
      </c>
      <c r="U317" s="118" t="s">
        <v>15172</v>
      </c>
      <c r="V317" s="118" t="s">
        <v>7066</v>
      </c>
      <c r="W317" s="124"/>
      <c r="X317" s="118" t="s">
        <v>10862</v>
      </c>
      <c r="Y317" s="118" t="s">
        <v>1769</v>
      </c>
      <c r="Z317" s="118" t="s">
        <v>15096</v>
      </c>
      <c r="AA317" s="118" t="s">
        <v>15082</v>
      </c>
      <c r="AB317" s="118" t="s">
        <v>1795</v>
      </c>
      <c r="AC317" s="118" t="s">
        <v>15092</v>
      </c>
      <c r="AD317" s="118" t="s">
        <v>1757</v>
      </c>
      <c r="AE317" s="118" t="s">
        <v>1774</v>
      </c>
      <c r="AF317" s="118" t="s">
        <v>15097</v>
      </c>
    </row>
    <row r="318" spans="1:32" x14ac:dyDescent="0.25">
      <c r="A318" s="118" t="str">
        <f>_xlfn.XLOOKUP(D318,'Catalog Items'!L:L,'Catalog Items'!F:F)</f>
        <v>25647</v>
      </c>
      <c r="B318" s="118" t="s">
        <v>10711</v>
      </c>
      <c r="C318" s="118" t="s">
        <v>9635</v>
      </c>
      <c r="D318" s="118" t="s">
        <v>12146</v>
      </c>
      <c r="E318" s="118" t="s">
        <v>12426</v>
      </c>
      <c r="F318" s="118" t="s">
        <v>7078</v>
      </c>
      <c r="G318" s="118" t="s">
        <v>10863</v>
      </c>
      <c r="H318" s="118" t="s">
        <v>10864</v>
      </c>
      <c r="I318" s="118" t="s">
        <v>1757</v>
      </c>
      <c r="J318" s="124"/>
      <c r="K318" s="118" t="str">
        <f>_xlfn.XLOOKUP(D318,'Catalog Items'!L:L,'Catalog Items'!AB:AB)</f>
        <v>00196504205529</v>
      </c>
      <c r="L318" s="118" t="str">
        <f>_xlfn.XLOOKUP(D318,'Catalog Items'!L:L,'Catalog Items'!N:N)</f>
        <v>St Patrick's Decor</v>
      </c>
      <c r="M318" s="132">
        <f>_xlfn.XLOOKUP($D318,'Catalog Items'!$L:$L,'Catalog Items'!AK:AK)</f>
        <v>41.438000000000002</v>
      </c>
      <c r="N318" s="132">
        <f>_xlfn.XLOOKUP($D318,'Catalog Items'!$L:$L,'Catalog Items'!AL:AL)</f>
        <v>14.5</v>
      </c>
      <c r="O318" s="132">
        <f>_xlfn.XLOOKUP($D318,'Catalog Items'!$L:$L,'Catalog Items'!AM:AM)</f>
        <v>7.625</v>
      </c>
      <c r="P318" s="132">
        <f>_xlfn.XLOOKUP($D318,'Catalog Items'!$L:$L,'Catalog Items'!AN:AN)</f>
        <v>13.51</v>
      </c>
      <c r="Q318" s="132">
        <f>_xlfn.XLOOKUP($D318,'Catalog Items'!$L:$L,'Catalog Items'!AO:AO)</f>
        <v>2.6509999999999998</v>
      </c>
      <c r="R318" s="132" t="str">
        <f>_xlfn.XLOOKUP($D318,'Catalog Items'!$L:$L,'Catalog Items'!AT:AT)</f>
        <v>5</v>
      </c>
      <c r="S318" s="132" t="str">
        <f>_xlfn.XLOOKUP($D318,'Catalog Items'!$L:$L,'Catalog Items'!AU:AU)</f>
        <v>3</v>
      </c>
      <c r="T318" s="118" t="s">
        <v>1799</v>
      </c>
      <c r="U318" s="118" t="s">
        <v>15172</v>
      </c>
      <c r="V318" s="118" t="s">
        <v>7066</v>
      </c>
      <c r="W318" s="124"/>
      <c r="X318" s="118" t="s">
        <v>10865</v>
      </c>
      <c r="Y318" s="118" t="s">
        <v>1759</v>
      </c>
      <c r="Z318" s="118" t="s">
        <v>15098</v>
      </c>
      <c r="AA318" s="118" t="s">
        <v>15099</v>
      </c>
      <c r="AB318" s="118" t="s">
        <v>15007</v>
      </c>
      <c r="AC318" s="118" t="s">
        <v>15100</v>
      </c>
      <c r="AD318" s="118" t="s">
        <v>1757</v>
      </c>
      <c r="AE318" s="118" t="s">
        <v>15101</v>
      </c>
      <c r="AF318" s="118" t="s">
        <v>15102</v>
      </c>
    </row>
    <row r="319" spans="1:32" x14ac:dyDescent="0.25">
      <c r="A319" s="118" t="str">
        <f>_xlfn.XLOOKUP(D319,'Catalog Items'!L:L,'Catalog Items'!F:F)</f>
        <v>25647</v>
      </c>
      <c r="B319" s="118" t="s">
        <v>10519</v>
      </c>
      <c r="C319" s="118" t="s">
        <v>9635</v>
      </c>
      <c r="D319" s="118" t="s">
        <v>12146</v>
      </c>
      <c r="E319" s="118" t="s">
        <v>12426</v>
      </c>
      <c r="F319" s="118" t="s">
        <v>7078</v>
      </c>
      <c r="G319" s="118" t="s">
        <v>10912</v>
      </c>
      <c r="H319" s="118" t="s">
        <v>12354</v>
      </c>
      <c r="I319" s="118" t="s">
        <v>1757</v>
      </c>
      <c r="J319" s="124"/>
      <c r="K319" s="118" t="str">
        <f>_xlfn.XLOOKUP(D319,'Catalog Items'!L:L,'Catalog Items'!AB:AB)</f>
        <v>00196504205529</v>
      </c>
      <c r="L319" s="118" t="str">
        <f>_xlfn.XLOOKUP(D319,'Catalog Items'!L:L,'Catalog Items'!N:N)</f>
        <v>St Patrick's Decor</v>
      </c>
      <c r="M319" s="132">
        <f>_xlfn.XLOOKUP($D319,'Catalog Items'!$L:$L,'Catalog Items'!AK:AK)</f>
        <v>41.438000000000002</v>
      </c>
      <c r="N319" s="132">
        <f>_xlfn.XLOOKUP($D319,'Catalog Items'!$L:$L,'Catalog Items'!AL:AL)</f>
        <v>14.5</v>
      </c>
      <c r="O319" s="132">
        <f>_xlfn.XLOOKUP($D319,'Catalog Items'!$L:$L,'Catalog Items'!AM:AM)</f>
        <v>7.625</v>
      </c>
      <c r="P319" s="132">
        <f>_xlfn.XLOOKUP($D319,'Catalog Items'!$L:$L,'Catalog Items'!AN:AN)</f>
        <v>13.51</v>
      </c>
      <c r="Q319" s="132">
        <f>_xlfn.XLOOKUP($D319,'Catalog Items'!$L:$L,'Catalog Items'!AO:AO)</f>
        <v>2.6509999999999998</v>
      </c>
      <c r="R319" s="132" t="str">
        <f>_xlfn.XLOOKUP($D319,'Catalog Items'!$L:$L,'Catalog Items'!AT:AT)</f>
        <v>5</v>
      </c>
      <c r="S319" s="132" t="str">
        <f>_xlfn.XLOOKUP($D319,'Catalog Items'!$L:$L,'Catalog Items'!AU:AU)</f>
        <v>3</v>
      </c>
      <c r="T319" s="118" t="s">
        <v>1799</v>
      </c>
      <c r="U319" s="118" t="s">
        <v>15172</v>
      </c>
      <c r="V319" s="118" t="s">
        <v>7066</v>
      </c>
      <c r="W319" s="124"/>
      <c r="X319" s="118" t="s">
        <v>10913</v>
      </c>
      <c r="Y319" s="118" t="s">
        <v>1759</v>
      </c>
      <c r="Z319" s="118" t="s">
        <v>15209</v>
      </c>
      <c r="AA319" s="118" t="s">
        <v>15263</v>
      </c>
      <c r="AB319" s="118" t="s">
        <v>15201</v>
      </c>
      <c r="AC319" s="118" t="s">
        <v>15093</v>
      </c>
      <c r="AD319" s="118" t="s">
        <v>1757</v>
      </c>
      <c r="AE319" s="118" t="s">
        <v>15094</v>
      </c>
      <c r="AF319" s="118" t="s">
        <v>15176</v>
      </c>
    </row>
    <row r="320" spans="1:32" x14ac:dyDescent="0.25">
      <c r="A320" s="118" t="str">
        <f>_xlfn.XLOOKUP(D320,'Catalog Items'!L:L,'Catalog Items'!F:F)</f>
        <v>25647</v>
      </c>
      <c r="B320" s="118" t="s">
        <v>10869</v>
      </c>
      <c r="C320" s="118" t="s">
        <v>9635</v>
      </c>
      <c r="D320" s="118" t="s">
        <v>12146</v>
      </c>
      <c r="E320" s="118" t="s">
        <v>12426</v>
      </c>
      <c r="F320" s="118" t="s">
        <v>7078</v>
      </c>
      <c r="G320" s="118" t="s">
        <v>10870</v>
      </c>
      <c r="H320" s="118" t="s">
        <v>10871</v>
      </c>
      <c r="I320" s="118" t="s">
        <v>1757</v>
      </c>
      <c r="J320" s="124"/>
      <c r="K320" s="118" t="str">
        <f>_xlfn.XLOOKUP(D320,'Catalog Items'!L:L,'Catalog Items'!AB:AB)</f>
        <v>00196504205529</v>
      </c>
      <c r="L320" s="118" t="str">
        <f>_xlfn.XLOOKUP(D320,'Catalog Items'!L:L,'Catalog Items'!N:N)</f>
        <v>St Patrick's Decor</v>
      </c>
      <c r="M320" s="132">
        <f>_xlfn.XLOOKUP($D320,'Catalog Items'!$L:$L,'Catalog Items'!AK:AK)</f>
        <v>41.438000000000002</v>
      </c>
      <c r="N320" s="132">
        <f>_xlfn.XLOOKUP($D320,'Catalog Items'!$L:$L,'Catalog Items'!AL:AL)</f>
        <v>14.5</v>
      </c>
      <c r="O320" s="132">
        <f>_xlfn.XLOOKUP($D320,'Catalog Items'!$L:$L,'Catalog Items'!AM:AM)</f>
        <v>7.625</v>
      </c>
      <c r="P320" s="132">
        <f>_xlfn.XLOOKUP($D320,'Catalog Items'!$L:$L,'Catalog Items'!AN:AN)</f>
        <v>13.51</v>
      </c>
      <c r="Q320" s="132">
        <f>_xlfn.XLOOKUP($D320,'Catalog Items'!$L:$L,'Catalog Items'!AO:AO)</f>
        <v>2.6509999999999998</v>
      </c>
      <c r="R320" s="132" t="str">
        <f>_xlfn.XLOOKUP($D320,'Catalog Items'!$L:$L,'Catalog Items'!AT:AT)</f>
        <v>5</v>
      </c>
      <c r="S320" s="132" t="str">
        <f>_xlfn.XLOOKUP($D320,'Catalog Items'!$L:$L,'Catalog Items'!AU:AU)</f>
        <v>3</v>
      </c>
      <c r="T320" s="118" t="s">
        <v>1799</v>
      </c>
      <c r="U320" s="118" t="s">
        <v>15172</v>
      </c>
      <c r="V320" s="118" t="s">
        <v>7066</v>
      </c>
      <c r="W320" s="124"/>
      <c r="X320" s="118" t="s">
        <v>10872</v>
      </c>
      <c r="Y320" s="118" t="s">
        <v>1759</v>
      </c>
      <c r="Z320" s="118" t="s">
        <v>15106</v>
      </c>
      <c r="AA320" s="118" t="s">
        <v>15107</v>
      </c>
      <c r="AB320" s="118" t="s">
        <v>15108</v>
      </c>
      <c r="AC320" s="118" t="s">
        <v>15109</v>
      </c>
      <c r="AD320" s="118" t="s">
        <v>1757</v>
      </c>
      <c r="AE320" s="118" t="s">
        <v>15110</v>
      </c>
      <c r="AF320" s="118" t="s">
        <v>15111</v>
      </c>
    </row>
    <row r="321" spans="1:32" x14ac:dyDescent="0.25">
      <c r="J321" s="124"/>
      <c r="M321" s="132"/>
      <c r="N321" s="132"/>
      <c r="O321" s="132"/>
      <c r="P321" s="132"/>
      <c r="Q321" s="132"/>
      <c r="R321" s="132"/>
      <c r="S321" s="132"/>
      <c r="W321" s="124"/>
    </row>
    <row r="322" spans="1:32" x14ac:dyDescent="0.25">
      <c r="A322" s="118" t="str">
        <f>_xlfn.XLOOKUP(D322,'Catalog Items'!L:L,'Catalog Items'!F:F)</f>
        <v>24019</v>
      </c>
      <c r="B322" s="118" t="s">
        <v>9743</v>
      </c>
      <c r="C322" s="118" t="s">
        <v>5377</v>
      </c>
      <c r="D322" s="118" t="s">
        <v>12147</v>
      </c>
      <c r="E322" s="118" t="s">
        <v>12433</v>
      </c>
      <c r="F322" s="118" t="s">
        <v>15223</v>
      </c>
      <c r="G322" s="118" t="s">
        <v>12138</v>
      </c>
      <c r="H322" s="118" t="s">
        <v>12396</v>
      </c>
      <c r="I322" s="118" t="s">
        <v>1767</v>
      </c>
      <c r="J322" s="124"/>
      <c r="K322" s="118" t="str">
        <f>_xlfn.XLOOKUP(D322,'Catalog Items'!L:L,'Catalog Items'!AB:AB)</f>
        <v>00196504205536</v>
      </c>
      <c r="L322" s="118" t="str">
        <f>_xlfn.XLOOKUP(D322,'Catalog Items'!L:L,'Catalog Items'!N:N)</f>
        <v>St Patrick's Decor</v>
      </c>
      <c r="M322" s="132">
        <f>_xlfn.XLOOKUP($D322,'Catalog Items'!$L:$L,'Catalog Items'!AK:AK)</f>
        <v>41.438000000000002</v>
      </c>
      <c r="N322" s="132">
        <f>_xlfn.XLOOKUP($D322,'Catalog Items'!$L:$L,'Catalog Items'!AL:AL)</f>
        <v>14.5</v>
      </c>
      <c r="O322" s="132">
        <f>_xlfn.XLOOKUP($D322,'Catalog Items'!$L:$L,'Catalog Items'!AM:AM)</f>
        <v>7.625</v>
      </c>
      <c r="P322" s="132">
        <f>_xlfn.XLOOKUP($D322,'Catalog Items'!$L:$L,'Catalog Items'!AN:AN)</f>
        <v>14.73</v>
      </c>
      <c r="Q322" s="132">
        <f>_xlfn.XLOOKUP($D322,'Catalog Items'!$L:$L,'Catalog Items'!AO:AO)</f>
        <v>2.6509999999999998</v>
      </c>
      <c r="R322" s="132" t="str">
        <f>_xlfn.XLOOKUP($D322,'Catalog Items'!$L:$L,'Catalog Items'!AT:AT)</f>
        <v>5</v>
      </c>
      <c r="S322" s="132" t="str">
        <f>_xlfn.XLOOKUP($D322,'Catalog Items'!$L:$L,'Catalog Items'!AU:AU)</f>
        <v>3</v>
      </c>
      <c r="T322" s="118" t="s">
        <v>1799</v>
      </c>
      <c r="U322" s="118" t="s">
        <v>15172</v>
      </c>
      <c r="V322" s="118" t="s">
        <v>7066</v>
      </c>
      <c r="W322" s="124"/>
      <c r="X322" s="118" t="s">
        <v>12398</v>
      </c>
      <c r="Y322" s="118" t="s">
        <v>1765</v>
      </c>
      <c r="Z322" s="118" t="s">
        <v>15062</v>
      </c>
      <c r="AA322" s="118" t="s">
        <v>7065</v>
      </c>
      <c r="AB322" s="118" t="s">
        <v>7065</v>
      </c>
      <c r="AC322" s="118" t="s">
        <v>15063</v>
      </c>
      <c r="AD322" s="118" t="s">
        <v>1757</v>
      </c>
      <c r="AE322" s="118" t="s">
        <v>15064</v>
      </c>
      <c r="AF322" s="118" t="s">
        <v>15065</v>
      </c>
    </row>
    <row r="323" spans="1:32" x14ac:dyDescent="0.25">
      <c r="A323" s="118" t="str">
        <f>_xlfn.XLOOKUP(D323,'Catalog Items'!L:L,'Catalog Items'!F:F)</f>
        <v>24019</v>
      </c>
      <c r="B323" s="118" t="s">
        <v>9731</v>
      </c>
      <c r="C323" s="118" t="s">
        <v>5377</v>
      </c>
      <c r="D323" s="118" t="s">
        <v>12147</v>
      </c>
      <c r="E323" s="118" t="s">
        <v>12433</v>
      </c>
      <c r="F323" s="118" t="s">
        <v>15223</v>
      </c>
      <c r="G323" s="118" t="s">
        <v>12142</v>
      </c>
      <c r="H323" s="118" t="s">
        <v>13206</v>
      </c>
      <c r="I323" s="118" t="s">
        <v>1767</v>
      </c>
      <c r="J323" s="124"/>
      <c r="K323" s="118" t="str">
        <f>_xlfn.XLOOKUP(D323,'Catalog Items'!L:L,'Catalog Items'!AB:AB)</f>
        <v>00196504205536</v>
      </c>
      <c r="L323" s="118" t="str">
        <f>_xlfn.XLOOKUP(D323,'Catalog Items'!L:L,'Catalog Items'!N:N)</f>
        <v>St Patrick's Decor</v>
      </c>
      <c r="M323" s="132">
        <f>_xlfn.XLOOKUP($D323,'Catalog Items'!$L:$L,'Catalog Items'!AK:AK)</f>
        <v>41.438000000000002</v>
      </c>
      <c r="N323" s="132">
        <f>_xlfn.XLOOKUP($D323,'Catalog Items'!$L:$L,'Catalog Items'!AL:AL)</f>
        <v>14.5</v>
      </c>
      <c r="O323" s="132">
        <f>_xlfn.XLOOKUP($D323,'Catalog Items'!$L:$L,'Catalog Items'!AM:AM)</f>
        <v>7.625</v>
      </c>
      <c r="P323" s="132">
        <f>_xlfn.XLOOKUP($D323,'Catalog Items'!$L:$L,'Catalog Items'!AN:AN)</f>
        <v>14.73</v>
      </c>
      <c r="Q323" s="132">
        <f>_xlfn.XLOOKUP($D323,'Catalog Items'!$L:$L,'Catalog Items'!AO:AO)</f>
        <v>2.6509999999999998</v>
      </c>
      <c r="R323" s="132" t="str">
        <f>_xlfn.XLOOKUP($D323,'Catalog Items'!$L:$L,'Catalog Items'!AT:AT)</f>
        <v>5</v>
      </c>
      <c r="S323" s="132" t="str">
        <f>_xlfn.XLOOKUP($D323,'Catalog Items'!$L:$L,'Catalog Items'!AU:AU)</f>
        <v>3</v>
      </c>
      <c r="T323" s="118" t="s">
        <v>1799</v>
      </c>
      <c r="U323" s="118" t="s">
        <v>15172</v>
      </c>
      <c r="V323" s="118" t="s">
        <v>7066</v>
      </c>
      <c r="W323" s="124"/>
      <c r="X323" s="118" t="s">
        <v>12411</v>
      </c>
      <c r="Y323" s="118" t="s">
        <v>1765</v>
      </c>
      <c r="Z323" s="118" t="s">
        <v>15062</v>
      </c>
      <c r="AA323" s="118" t="s">
        <v>14994</v>
      </c>
      <c r="AB323" s="118" t="s">
        <v>14994</v>
      </c>
      <c r="AC323" s="118" t="s">
        <v>15066</v>
      </c>
      <c r="AD323" s="118" t="s">
        <v>1757</v>
      </c>
      <c r="AE323" s="118" t="s">
        <v>15067</v>
      </c>
      <c r="AF323" s="118" t="s">
        <v>15068</v>
      </c>
    </row>
    <row r="324" spans="1:32" x14ac:dyDescent="0.25">
      <c r="A324" s="118" t="str">
        <f>_xlfn.XLOOKUP(D324,'Catalog Items'!L:L,'Catalog Items'!F:F)</f>
        <v>24019</v>
      </c>
      <c r="B324" s="118" t="s">
        <v>9694</v>
      </c>
      <c r="C324" s="118" t="s">
        <v>5377</v>
      </c>
      <c r="D324" s="118" t="s">
        <v>12147</v>
      </c>
      <c r="E324" s="118" t="s">
        <v>12433</v>
      </c>
      <c r="F324" s="118" t="s">
        <v>15223</v>
      </c>
      <c r="G324" s="118" t="s">
        <v>12143</v>
      </c>
      <c r="H324" s="118" t="s">
        <v>12413</v>
      </c>
      <c r="I324" s="118" t="s">
        <v>1767</v>
      </c>
      <c r="J324" s="124"/>
      <c r="K324" s="118" t="str">
        <f>_xlfn.XLOOKUP(D324,'Catalog Items'!L:L,'Catalog Items'!AB:AB)</f>
        <v>00196504205536</v>
      </c>
      <c r="L324" s="118" t="str">
        <f>_xlfn.XLOOKUP(D324,'Catalog Items'!L:L,'Catalog Items'!N:N)</f>
        <v>St Patrick's Decor</v>
      </c>
      <c r="M324" s="132">
        <f>_xlfn.XLOOKUP($D324,'Catalog Items'!$L:$L,'Catalog Items'!AK:AK)</f>
        <v>41.438000000000002</v>
      </c>
      <c r="N324" s="132">
        <f>_xlfn.XLOOKUP($D324,'Catalog Items'!$L:$L,'Catalog Items'!AL:AL)</f>
        <v>14.5</v>
      </c>
      <c r="O324" s="132">
        <f>_xlfn.XLOOKUP($D324,'Catalog Items'!$L:$L,'Catalog Items'!AM:AM)</f>
        <v>7.625</v>
      </c>
      <c r="P324" s="132">
        <f>_xlfn.XLOOKUP($D324,'Catalog Items'!$L:$L,'Catalog Items'!AN:AN)</f>
        <v>14.73</v>
      </c>
      <c r="Q324" s="132">
        <f>_xlfn.XLOOKUP($D324,'Catalog Items'!$L:$L,'Catalog Items'!AO:AO)</f>
        <v>2.6509999999999998</v>
      </c>
      <c r="R324" s="132" t="str">
        <f>_xlfn.XLOOKUP($D324,'Catalog Items'!$L:$L,'Catalog Items'!AT:AT)</f>
        <v>5</v>
      </c>
      <c r="S324" s="132" t="str">
        <f>_xlfn.XLOOKUP($D324,'Catalog Items'!$L:$L,'Catalog Items'!AU:AU)</f>
        <v>3</v>
      </c>
      <c r="T324" s="118" t="s">
        <v>1799</v>
      </c>
      <c r="U324" s="118" t="s">
        <v>15172</v>
      </c>
      <c r="V324" s="118" t="s">
        <v>7066</v>
      </c>
      <c r="W324" s="124"/>
      <c r="X324" s="118" t="s">
        <v>12414</v>
      </c>
      <c r="Y324" s="118" t="s">
        <v>1760</v>
      </c>
      <c r="Z324" s="118" t="s">
        <v>15062</v>
      </c>
      <c r="AA324" s="118" t="s">
        <v>15069</v>
      </c>
      <c r="AB324" s="118" t="s">
        <v>15069</v>
      </c>
      <c r="AC324" s="118" t="s">
        <v>15070</v>
      </c>
      <c r="AD324" s="118" t="s">
        <v>1757</v>
      </c>
      <c r="AE324" s="118" t="s">
        <v>15071</v>
      </c>
      <c r="AF324" s="118" t="s">
        <v>15072</v>
      </c>
    </row>
    <row r="325" spans="1:32" x14ac:dyDescent="0.25">
      <c r="A325" s="118" t="str">
        <f>_xlfn.XLOOKUP(D325,'Catalog Items'!L:L,'Catalog Items'!F:F)</f>
        <v>24019</v>
      </c>
      <c r="B325" s="118" t="s">
        <v>9920</v>
      </c>
      <c r="C325" s="118" t="s">
        <v>5377</v>
      </c>
      <c r="D325" s="118" t="s">
        <v>12147</v>
      </c>
      <c r="E325" s="118" t="s">
        <v>12433</v>
      </c>
      <c r="F325" s="118" t="s">
        <v>15223</v>
      </c>
      <c r="G325" s="118" t="s">
        <v>12145</v>
      </c>
      <c r="H325" s="118" t="s">
        <v>12420</v>
      </c>
      <c r="I325" s="118" t="s">
        <v>1760</v>
      </c>
      <c r="J325" s="124"/>
      <c r="K325" s="118" t="str">
        <f>_xlfn.XLOOKUP(D325,'Catalog Items'!L:L,'Catalog Items'!AB:AB)</f>
        <v>00196504205536</v>
      </c>
      <c r="L325" s="118" t="str">
        <f>_xlfn.XLOOKUP(D325,'Catalog Items'!L:L,'Catalog Items'!N:N)</f>
        <v>St Patrick's Decor</v>
      </c>
      <c r="M325" s="132">
        <f>_xlfn.XLOOKUP($D325,'Catalog Items'!$L:$L,'Catalog Items'!AK:AK)</f>
        <v>41.438000000000002</v>
      </c>
      <c r="N325" s="132">
        <f>_xlfn.XLOOKUP($D325,'Catalog Items'!$L:$L,'Catalog Items'!AL:AL)</f>
        <v>14.5</v>
      </c>
      <c r="O325" s="132">
        <f>_xlfn.XLOOKUP($D325,'Catalog Items'!$L:$L,'Catalog Items'!AM:AM)</f>
        <v>7.625</v>
      </c>
      <c r="P325" s="132">
        <f>_xlfn.XLOOKUP($D325,'Catalog Items'!$L:$L,'Catalog Items'!AN:AN)</f>
        <v>14.73</v>
      </c>
      <c r="Q325" s="132">
        <f>_xlfn.XLOOKUP($D325,'Catalog Items'!$L:$L,'Catalog Items'!AO:AO)</f>
        <v>2.6509999999999998</v>
      </c>
      <c r="R325" s="132" t="str">
        <f>_xlfn.XLOOKUP($D325,'Catalog Items'!$L:$L,'Catalog Items'!AT:AT)</f>
        <v>5</v>
      </c>
      <c r="S325" s="132" t="str">
        <f>_xlfn.XLOOKUP($D325,'Catalog Items'!$L:$L,'Catalog Items'!AU:AU)</f>
        <v>3</v>
      </c>
      <c r="T325" s="118" t="s">
        <v>1799</v>
      </c>
      <c r="U325" s="118" t="s">
        <v>15172</v>
      </c>
      <c r="V325" s="118" t="s">
        <v>7066</v>
      </c>
      <c r="W325" s="124"/>
      <c r="X325" s="118" t="s">
        <v>12421</v>
      </c>
      <c r="Y325" s="118" t="s">
        <v>1760</v>
      </c>
      <c r="Z325" s="118" t="s">
        <v>15041</v>
      </c>
      <c r="AA325" s="118" t="s">
        <v>15073</v>
      </c>
      <c r="AB325" s="118" t="s">
        <v>15073</v>
      </c>
      <c r="AC325" s="118" t="s">
        <v>15074</v>
      </c>
      <c r="AD325" s="118" t="s">
        <v>1757</v>
      </c>
      <c r="AE325" s="118" t="s">
        <v>15075</v>
      </c>
      <c r="AF325" s="118" t="s">
        <v>15076</v>
      </c>
    </row>
    <row r="326" spans="1:32" x14ac:dyDescent="0.25">
      <c r="A326" s="118" t="str">
        <f>_xlfn.XLOOKUP(D326,'Catalog Items'!L:L,'Catalog Items'!F:F)</f>
        <v>24019</v>
      </c>
      <c r="B326" s="118" t="s">
        <v>10174</v>
      </c>
      <c r="C326" s="118" t="s">
        <v>9635</v>
      </c>
      <c r="D326" s="118" t="s">
        <v>12147</v>
      </c>
      <c r="E326" s="118" t="s">
        <v>12433</v>
      </c>
      <c r="F326" s="118" t="s">
        <v>15223</v>
      </c>
      <c r="G326" s="118" t="s">
        <v>12224</v>
      </c>
      <c r="H326" s="118" t="s">
        <v>15383</v>
      </c>
      <c r="I326" s="118" t="s">
        <v>1760</v>
      </c>
      <c r="J326" s="124"/>
      <c r="K326" s="118" t="str">
        <f>_xlfn.XLOOKUP(D326,'Catalog Items'!L:L,'Catalog Items'!AB:AB)</f>
        <v>00196504205536</v>
      </c>
      <c r="L326" s="118" t="str">
        <f>_xlfn.XLOOKUP(D326,'Catalog Items'!L:L,'Catalog Items'!N:N)</f>
        <v>St Patrick's Decor</v>
      </c>
      <c r="M326" s="132">
        <f>_xlfn.XLOOKUP($D326,'Catalog Items'!$L:$L,'Catalog Items'!AK:AK)</f>
        <v>41.438000000000002</v>
      </c>
      <c r="N326" s="132">
        <f>_xlfn.XLOOKUP($D326,'Catalog Items'!$L:$L,'Catalog Items'!AL:AL)</f>
        <v>14.5</v>
      </c>
      <c r="O326" s="132">
        <f>_xlfn.XLOOKUP($D326,'Catalog Items'!$L:$L,'Catalog Items'!AM:AM)</f>
        <v>7.625</v>
      </c>
      <c r="P326" s="132">
        <f>_xlfn.XLOOKUP($D326,'Catalog Items'!$L:$L,'Catalog Items'!AN:AN)</f>
        <v>14.73</v>
      </c>
      <c r="Q326" s="132">
        <f>_xlfn.XLOOKUP($D326,'Catalog Items'!$L:$L,'Catalog Items'!AO:AO)</f>
        <v>2.6509999999999998</v>
      </c>
      <c r="R326" s="132" t="str">
        <f>_xlfn.XLOOKUP($D326,'Catalog Items'!$L:$L,'Catalog Items'!AT:AT)</f>
        <v>5</v>
      </c>
      <c r="S326" s="132" t="str">
        <f>_xlfn.XLOOKUP($D326,'Catalog Items'!$L:$L,'Catalog Items'!AU:AU)</f>
        <v>3</v>
      </c>
      <c r="T326" s="118" t="s">
        <v>1799</v>
      </c>
      <c r="U326" s="118" t="s">
        <v>15172</v>
      </c>
      <c r="V326" s="118" t="s">
        <v>7066</v>
      </c>
      <c r="W326" s="124"/>
      <c r="X326" s="118" t="s">
        <v>12694</v>
      </c>
      <c r="Y326" s="118" t="s">
        <v>1759</v>
      </c>
      <c r="Z326" s="118" t="s">
        <v>15080</v>
      </c>
      <c r="AA326" s="118" t="s">
        <v>14994</v>
      </c>
      <c r="AB326" s="118" t="s">
        <v>1760</v>
      </c>
      <c r="AC326" s="118" t="s">
        <v>15092</v>
      </c>
      <c r="AD326" s="118" t="s">
        <v>1757</v>
      </c>
      <c r="AE326" s="118" t="s">
        <v>1774</v>
      </c>
      <c r="AF326" s="118" t="s">
        <v>15329</v>
      </c>
    </row>
    <row r="327" spans="1:32" x14ac:dyDescent="0.25">
      <c r="A327" s="118" t="str">
        <f>_xlfn.XLOOKUP(D327,'Catalog Items'!L:L,'Catalog Items'!F:F)</f>
        <v>24019</v>
      </c>
      <c r="B327" s="118" t="s">
        <v>10701</v>
      </c>
      <c r="C327" s="118" t="s">
        <v>9635</v>
      </c>
      <c r="D327" s="118" t="s">
        <v>12147</v>
      </c>
      <c r="E327" s="118" t="s">
        <v>12433</v>
      </c>
      <c r="F327" s="118" t="s">
        <v>15223</v>
      </c>
      <c r="G327" s="118" t="s">
        <v>12223</v>
      </c>
      <c r="H327" s="118" t="s">
        <v>12690</v>
      </c>
      <c r="I327" s="118" t="s">
        <v>1764</v>
      </c>
      <c r="J327" s="124"/>
      <c r="K327" s="118" t="str">
        <f>_xlfn.XLOOKUP(D327,'Catalog Items'!L:L,'Catalog Items'!AB:AB)</f>
        <v>00196504205536</v>
      </c>
      <c r="L327" s="118" t="str">
        <f>_xlfn.XLOOKUP(D327,'Catalog Items'!L:L,'Catalog Items'!N:N)</f>
        <v>St Patrick's Decor</v>
      </c>
      <c r="M327" s="132">
        <f>_xlfn.XLOOKUP($D327,'Catalog Items'!$L:$L,'Catalog Items'!AK:AK)</f>
        <v>41.438000000000002</v>
      </c>
      <c r="N327" s="132">
        <f>_xlfn.XLOOKUP($D327,'Catalog Items'!$L:$L,'Catalog Items'!AL:AL)</f>
        <v>14.5</v>
      </c>
      <c r="O327" s="132">
        <f>_xlfn.XLOOKUP($D327,'Catalog Items'!$L:$L,'Catalog Items'!AM:AM)</f>
        <v>7.625</v>
      </c>
      <c r="P327" s="132">
        <f>_xlfn.XLOOKUP($D327,'Catalog Items'!$L:$L,'Catalog Items'!AN:AN)</f>
        <v>14.73</v>
      </c>
      <c r="Q327" s="132">
        <f>_xlfn.XLOOKUP($D327,'Catalog Items'!$L:$L,'Catalog Items'!AO:AO)</f>
        <v>2.6509999999999998</v>
      </c>
      <c r="R327" s="132" t="str">
        <f>_xlfn.XLOOKUP($D327,'Catalog Items'!$L:$L,'Catalog Items'!AT:AT)</f>
        <v>5</v>
      </c>
      <c r="S327" s="132" t="str">
        <f>_xlfn.XLOOKUP($D327,'Catalog Items'!$L:$L,'Catalog Items'!AU:AU)</f>
        <v>3</v>
      </c>
      <c r="T327" s="118" t="s">
        <v>1799</v>
      </c>
      <c r="U327" s="118" t="s">
        <v>15172</v>
      </c>
      <c r="V327" s="118" t="s">
        <v>7066</v>
      </c>
      <c r="W327" s="124"/>
      <c r="X327" s="118" t="s">
        <v>12692</v>
      </c>
      <c r="Y327" s="118" t="s">
        <v>1760</v>
      </c>
      <c r="Z327" s="118" t="s">
        <v>15291</v>
      </c>
      <c r="AA327" s="118" t="s">
        <v>15291</v>
      </c>
      <c r="AB327" s="118" t="s">
        <v>15292</v>
      </c>
      <c r="AC327" s="118" t="s">
        <v>15293</v>
      </c>
      <c r="AD327" s="118" t="s">
        <v>1757</v>
      </c>
      <c r="AE327" s="118" t="s">
        <v>15294</v>
      </c>
      <c r="AF327" s="118" t="s">
        <v>15295</v>
      </c>
    </row>
    <row r="328" spans="1:32" x14ac:dyDescent="0.25">
      <c r="A328" s="118" t="str">
        <f>_xlfn.XLOOKUP(D328,'Catalog Items'!L:L,'Catalog Items'!F:F)</f>
        <v>24019</v>
      </c>
      <c r="B328" s="118" t="s">
        <v>10642</v>
      </c>
      <c r="C328" s="118" t="s">
        <v>9635</v>
      </c>
      <c r="D328" s="118" t="s">
        <v>12147</v>
      </c>
      <c r="E328" s="118" t="s">
        <v>12433</v>
      </c>
      <c r="F328" s="118" t="s">
        <v>15223</v>
      </c>
      <c r="G328" s="118" t="s">
        <v>10866</v>
      </c>
      <c r="H328" s="118" t="s">
        <v>10867</v>
      </c>
      <c r="I328" s="118" t="s">
        <v>1764</v>
      </c>
      <c r="J328" s="124"/>
      <c r="K328" s="118" t="str">
        <f>_xlfn.XLOOKUP(D328,'Catalog Items'!L:L,'Catalog Items'!AB:AB)</f>
        <v>00196504205536</v>
      </c>
      <c r="L328" s="118" t="str">
        <f>_xlfn.XLOOKUP(D328,'Catalog Items'!L:L,'Catalog Items'!N:N)</f>
        <v>St Patrick's Decor</v>
      </c>
      <c r="M328" s="132">
        <f>_xlfn.XLOOKUP($D328,'Catalog Items'!$L:$L,'Catalog Items'!AK:AK)</f>
        <v>41.438000000000002</v>
      </c>
      <c r="N328" s="132">
        <f>_xlfn.XLOOKUP($D328,'Catalog Items'!$L:$L,'Catalog Items'!AL:AL)</f>
        <v>14.5</v>
      </c>
      <c r="O328" s="132">
        <f>_xlfn.XLOOKUP($D328,'Catalog Items'!$L:$L,'Catalog Items'!AM:AM)</f>
        <v>7.625</v>
      </c>
      <c r="P328" s="132">
        <f>_xlfn.XLOOKUP($D328,'Catalog Items'!$L:$L,'Catalog Items'!AN:AN)</f>
        <v>14.73</v>
      </c>
      <c r="Q328" s="132">
        <f>_xlfn.XLOOKUP($D328,'Catalog Items'!$L:$L,'Catalog Items'!AO:AO)</f>
        <v>2.6509999999999998</v>
      </c>
      <c r="R328" s="132" t="str">
        <f>_xlfn.XLOOKUP($D328,'Catalog Items'!$L:$L,'Catalog Items'!AT:AT)</f>
        <v>5</v>
      </c>
      <c r="S328" s="132" t="str">
        <f>_xlfn.XLOOKUP($D328,'Catalog Items'!$L:$L,'Catalog Items'!AU:AU)</f>
        <v>3</v>
      </c>
      <c r="T328" s="118" t="s">
        <v>1799</v>
      </c>
      <c r="U328" s="118" t="s">
        <v>15172</v>
      </c>
      <c r="V328" s="118" t="s">
        <v>7066</v>
      </c>
      <c r="W328" s="124"/>
      <c r="X328" s="118" t="s">
        <v>10868</v>
      </c>
      <c r="Y328" s="118" t="s">
        <v>1760</v>
      </c>
      <c r="Z328" s="118" t="s">
        <v>15103</v>
      </c>
      <c r="AA328" s="118" t="s">
        <v>15103</v>
      </c>
      <c r="AB328" s="118" t="s">
        <v>7077</v>
      </c>
      <c r="AC328" s="118" t="s">
        <v>15104</v>
      </c>
      <c r="AD328" s="118" t="s">
        <v>1757</v>
      </c>
      <c r="AE328" s="118" t="s">
        <v>15075</v>
      </c>
      <c r="AF328" s="118" t="s">
        <v>15105</v>
      </c>
    </row>
    <row r="329" spans="1:32" x14ac:dyDescent="0.25">
      <c r="A329" s="118" t="str">
        <f>_xlfn.XLOOKUP(D329,'Catalog Items'!L:L,'Catalog Items'!F:F)</f>
        <v>24019</v>
      </c>
      <c r="B329" s="118" t="s">
        <v>12683</v>
      </c>
      <c r="C329" s="118" t="s">
        <v>9635</v>
      </c>
      <c r="D329" s="118" t="s">
        <v>12147</v>
      </c>
      <c r="E329" s="118" t="s">
        <v>12433</v>
      </c>
      <c r="F329" s="118" t="s">
        <v>15223</v>
      </c>
      <c r="G329" s="118" t="s">
        <v>12221</v>
      </c>
      <c r="H329" s="118" t="s">
        <v>12685</v>
      </c>
      <c r="I329" s="118" t="s">
        <v>1758</v>
      </c>
      <c r="J329" s="124"/>
      <c r="K329" s="118" t="str">
        <f>_xlfn.XLOOKUP(D329,'Catalog Items'!L:L,'Catalog Items'!AB:AB)</f>
        <v>00196504205536</v>
      </c>
      <c r="L329" s="118" t="str">
        <f>_xlfn.XLOOKUP(D329,'Catalog Items'!L:L,'Catalog Items'!N:N)</f>
        <v>St Patrick's Decor</v>
      </c>
      <c r="M329" s="132">
        <f>_xlfn.XLOOKUP($D329,'Catalog Items'!$L:$L,'Catalog Items'!AK:AK)</f>
        <v>41.438000000000002</v>
      </c>
      <c r="N329" s="132">
        <f>_xlfn.XLOOKUP($D329,'Catalog Items'!$L:$L,'Catalog Items'!AL:AL)</f>
        <v>14.5</v>
      </c>
      <c r="O329" s="132">
        <f>_xlfn.XLOOKUP($D329,'Catalog Items'!$L:$L,'Catalog Items'!AM:AM)</f>
        <v>7.625</v>
      </c>
      <c r="P329" s="132">
        <f>_xlfn.XLOOKUP($D329,'Catalog Items'!$L:$L,'Catalog Items'!AN:AN)</f>
        <v>14.73</v>
      </c>
      <c r="Q329" s="132">
        <f>_xlfn.XLOOKUP($D329,'Catalog Items'!$L:$L,'Catalog Items'!AO:AO)</f>
        <v>2.6509999999999998</v>
      </c>
      <c r="R329" s="132" t="str">
        <f>_xlfn.XLOOKUP($D329,'Catalog Items'!$L:$L,'Catalog Items'!AT:AT)</f>
        <v>5</v>
      </c>
      <c r="S329" s="132" t="str">
        <f>_xlfn.XLOOKUP($D329,'Catalog Items'!$L:$L,'Catalog Items'!AU:AU)</f>
        <v>3</v>
      </c>
      <c r="T329" s="118" t="s">
        <v>1799</v>
      </c>
      <c r="U329" s="118" t="s">
        <v>15172</v>
      </c>
      <c r="V329" s="118" t="s">
        <v>7066</v>
      </c>
      <c r="W329" s="124"/>
      <c r="X329" s="118" t="s">
        <v>12687</v>
      </c>
      <c r="Y329" s="118" t="s">
        <v>1764</v>
      </c>
      <c r="Z329" s="118" t="s">
        <v>15081</v>
      </c>
      <c r="AA329" s="118" t="s">
        <v>15327</v>
      </c>
      <c r="AB329" s="118" t="s">
        <v>1769</v>
      </c>
      <c r="AC329" s="118" t="s">
        <v>15387</v>
      </c>
      <c r="AD329" s="118" t="s">
        <v>1757</v>
      </c>
      <c r="AE329" s="118" t="s">
        <v>15388</v>
      </c>
      <c r="AF329" s="118" t="s">
        <v>15389</v>
      </c>
    </row>
    <row r="330" spans="1:32" x14ac:dyDescent="0.25">
      <c r="A330" s="118" t="str">
        <f>_xlfn.XLOOKUP(D330,'Catalog Items'!L:L,'Catalog Items'!F:F)</f>
        <v>24019</v>
      </c>
      <c r="B330" s="118" t="s">
        <v>10914</v>
      </c>
      <c r="C330" s="118" t="s">
        <v>9635</v>
      </c>
      <c r="D330" s="118" t="s">
        <v>12147</v>
      </c>
      <c r="E330" s="118" t="s">
        <v>12433</v>
      </c>
      <c r="F330" s="118" t="s">
        <v>15223</v>
      </c>
      <c r="G330" s="118" t="s">
        <v>10915</v>
      </c>
      <c r="H330" s="118" t="s">
        <v>10916</v>
      </c>
      <c r="I330" s="118" t="s">
        <v>1757</v>
      </c>
      <c r="J330" s="124"/>
      <c r="K330" s="118" t="str">
        <f>_xlfn.XLOOKUP(D330,'Catalog Items'!L:L,'Catalog Items'!AB:AB)</f>
        <v>00196504205536</v>
      </c>
      <c r="L330" s="118" t="str">
        <f>_xlfn.XLOOKUP(D330,'Catalog Items'!L:L,'Catalog Items'!N:N)</f>
        <v>St Patrick's Decor</v>
      </c>
      <c r="M330" s="132">
        <f>_xlfn.XLOOKUP($D330,'Catalog Items'!$L:$L,'Catalog Items'!AK:AK)</f>
        <v>41.438000000000002</v>
      </c>
      <c r="N330" s="132">
        <f>_xlfn.XLOOKUP($D330,'Catalog Items'!$L:$L,'Catalog Items'!AL:AL)</f>
        <v>14.5</v>
      </c>
      <c r="O330" s="132">
        <f>_xlfn.XLOOKUP($D330,'Catalog Items'!$L:$L,'Catalog Items'!AM:AM)</f>
        <v>7.625</v>
      </c>
      <c r="P330" s="132">
        <f>_xlfn.XLOOKUP($D330,'Catalog Items'!$L:$L,'Catalog Items'!AN:AN)</f>
        <v>14.73</v>
      </c>
      <c r="Q330" s="132">
        <f>_xlfn.XLOOKUP($D330,'Catalog Items'!$L:$L,'Catalog Items'!AO:AO)</f>
        <v>2.6509999999999998</v>
      </c>
      <c r="R330" s="132" t="str">
        <f>_xlfn.XLOOKUP($D330,'Catalog Items'!$L:$L,'Catalog Items'!AT:AT)</f>
        <v>5</v>
      </c>
      <c r="S330" s="132" t="str">
        <f>_xlfn.XLOOKUP($D330,'Catalog Items'!$L:$L,'Catalog Items'!AU:AU)</f>
        <v>3</v>
      </c>
      <c r="T330" s="118" t="s">
        <v>1799</v>
      </c>
      <c r="U330" s="118" t="s">
        <v>15172</v>
      </c>
      <c r="V330" s="118" t="s">
        <v>7066</v>
      </c>
      <c r="W330" s="124"/>
      <c r="X330" s="118" t="s">
        <v>10917</v>
      </c>
      <c r="Y330" s="118" t="s">
        <v>1764</v>
      </c>
      <c r="Z330" s="118" t="s">
        <v>15081</v>
      </c>
      <c r="AA330" s="118" t="s">
        <v>15086</v>
      </c>
      <c r="AB330" s="118" t="s">
        <v>7065</v>
      </c>
      <c r="AC330" s="118" t="s">
        <v>15135</v>
      </c>
      <c r="AD330" s="118" t="s">
        <v>1757</v>
      </c>
      <c r="AE330" s="118" t="s">
        <v>15262</v>
      </c>
      <c r="AF330" s="118" t="s">
        <v>15214</v>
      </c>
    </row>
    <row r="331" spans="1:32" x14ac:dyDescent="0.25">
      <c r="A331" s="118" t="str">
        <f>_xlfn.XLOOKUP(D331,'Catalog Items'!L:L,'Catalog Items'!F:F)</f>
        <v>24019</v>
      </c>
      <c r="B331" s="118" t="s">
        <v>10699</v>
      </c>
      <c r="C331" s="118" t="s">
        <v>9635</v>
      </c>
      <c r="D331" s="118" t="s">
        <v>12147</v>
      </c>
      <c r="E331" s="118" t="s">
        <v>12433</v>
      </c>
      <c r="F331" s="118" t="s">
        <v>15223</v>
      </c>
      <c r="G331" s="118" t="s">
        <v>10958</v>
      </c>
      <c r="H331" s="118" t="s">
        <v>10959</v>
      </c>
      <c r="I331" s="118" t="s">
        <v>1764</v>
      </c>
      <c r="J331" s="124"/>
      <c r="K331" s="118" t="str">
        <f>_xlfn.XLOOKUP(D331,'Catalog Items'!L:L,'Catalog Items'!AB:AB)</f>
        <v>00196504205536</v>
      </c>
      <c r="L331" s="118" t="str">
        <f>_xlfn.XLOOKUP(D331,'Catalog Items'!L:L,'Catalog Items'!N:N)</f>
        <v>St Patrick's Decor</v>
      </c>
      <c r="M331" s="132">
        <f>_xlfn.XLOOKUP($D331,'Catalog Items'!$L:$L,'Catalog Items'!AK:AK)</f>
        <v>41.438000000000002</v>
      </c>
      <c r="N331" s="132">
        <f>_xlfn.XLOOKUP($D331,'Catalog Items'!$L:$L,'Catalog Items'!AL:AL)</f>
        <v>14.5</v>
      </c>
      <c r="O331" s="132">
        <f>_xlfn.XLOOKUP($D331,'Catalog Items'!$L:$L,'Catalog Items'!AM:AM)</f>
        <v>7.625</v>
      </c>
      <c r="P331" s="132">
        <f>_xlfn.XLOOKUP($D331,'Catalog Items'!$L:$L,'Catalog Items'!AN:AN)</f>
        <v>14.73</v>
      </c>
      <c r="Q331" s="132">
        <f>_xlfn.XLOOKUP($D331,'Catalog Items'!$L:$L,'Catalog Items'!AO:AO)</f>
        <v>2.6509999999999998</v>
      </c>
      <c r="R331" s="132" t="str">
        <f>_xlfn.XLOOKUP($D331,'Catalog Items'!$L:$L,'Catalog Items'!AT:AT)</f>
        <v>5</v>
      </c>
      <c r="S331" s="132" t="str">
        <f>_xlfn.XLOOKUP($D331,'Catalog Items'!$L:$L,'Catalog Items'!AU:AU)</f>
        <v>3</v>
      </c>
      <c r="T331" s="118" t="s">
        <v>1799</v>
      </c>
      <c r="U331" s="118" t="s">
        <v>15172</v>
      </c>
      <c r="V331" s="118" t="s">
        <v>7066</v>
      </c>
      <c r="W331" s="124"/>
      <c r="X331" s="118" t="s">
        <v>10960</v>
      </c>
      <c r="Y331" s="118" t="s">
        <v>1760</v>
      </c>
      <c r="Z331" s="118" t="s">
        <v>15257</v>
      </c>
      <c r="AA331" s="118" t="s">
        <v>15257</v>
      </c>
      <c r="AB331" s="118" t="s">
        <v>15258</v>
      </c>
      <c r="AC331" s="118" t="s">
        <v>15259</v>
      </c>
      <c r="AD331" s="118" t="s">
        <v>1757</v>
      </c>
      <c r="AE331" s="118" t="s">
        <v>15260</v>
      </c>
      <c r="AF331" s="118" t="s">
        <v>15261</v>
      </c>
    </row>
    <row r="332" spans="1:32" x14ac:dyDescent="0.25">
      <c r="J332" s="124"/>
      <c r="M332" s="132"/>
      <c r="N332" s="132"/>
      <c r="O332" s="132"/>
      <c r="P332" s="132"/>
      <c r="Q332" s="132"/>
      <c r="R332" s="132"/>
      <c r="S332" s="132"/>
      <c r="W332" s="124"/>
    </row>
    <row r="333" spans="1:32" x14ac:dyDescent="0.25">
      <c r="A333" s="118" t="str">
        <f>_xlfn.XLOOKUP(D333,'Catalog Items'!L:L,'Catalog Items'!F:F)</f>
        <v>24126</v>
      </c>
      <c r="B333" s="118" t="s">
        <v>10699</v>
      </c>
      <c r="C333" s="118" t="s">
        <v>9635</v>
      </c>
      <c r="D333" s="118" t="s">
        <v>12148</v>
      </c>
      <c r="E333" s="118" t="s">
        <v>12436</v>
      </c>
      <c r="F333" s="118" t="s">
        <v>1761</v>
      </c>
      <c r="G333" s="118" t="s">
        <v>10958</v>
      </c>
      <c r="H333" s="118" t="s">
        <v>10959</v>
      </c>
      <c r="I333" s="118" t="s">
        <v>7077</v>
      </c>
      <c r="J333" s="124"/>
      <c r="K333" s="118" t="str">
        <f>_xlfn.XLOOKUP(D333,'Catalog Items'!L:L,'Catalog Items'!AB:AB)</f>
        <v>10196504205540</v>
      </c>
      <c r="L333" s="118" t="str">
        <f>_xlfn.XLOOKUP(D333,'Catalog Items'!L:L,'Catalog Items'!N:N)</f>
        <v>St Patrick's Decor</v>
      </c>
      <c r="M333" s="132">
        <f>_xlfn.XLOOKUP($D333,'Catalog Items'!$L:$L,'Catalog Items'!AK:AK)</f>
        <v>16.687999999999999</v>
      </c>
      <c r="N333" s="132">
        <f>_xlfn.XLOOKUP($D333,'Catalog Items'!$L:$L,'Catalog Items'!AL:AL)</f>
        <v>13.063000000000001</v>
      </c>
      <c r="O333" s="132">
        <f>_xlfn.XLOOKUP($D333,'Catalog Items'!$L:$L,'Catalog Items'!AM:AM)</f>
        <v>8.375</v>
      </c>
      <c r="P333" s="132">
        <f>_xlfn.XLOOKUP($D333,'Catalog Items'!$L:$L,'Catalog Items'!AN:AN)</f>
        <v>5.18</v>
      </c>
      <c r="Q333" s="132">
        <f>_xlfn.XLOOKUP($D333,'Catalog Items'!$L:$L,'Catalog Items'!AO:AO)</f>
        <v>1.0569999999999999</v>
      </c>
      <c r="R333" s="132" t="str">
        <f>_xlfn.XLOOKUP($D333,'Catalog Items'!$L:$L,'Catalog Items'!AT:AT)</f>
        <v>8</v>
      </c>
      <c r="S333" s="132" t="str">
        <f>_xlfn.XLOOKUP($D333,'Catalog Items'!$L:$L,'Catalog Items'!AU:AU)</f>
        <v>5</v>
      </c>
      <c r="T333" s="118" t="s">
        <v>14996</v>
      </c>
      <c r="U333" s="118" t="s">
        <v>14997</v>
      </c>
      <c r="V333" s="118" t="s">
        <v>1765</v>
      </c>
      <c r="W333" s="124"/>
      <c r="X333" s="118" t="s">
        <v>10960</v>
      </c>
      <c r="Y333" s="118" t="s">
        <v>1760</v>
      </c>
      <c r="Z333" s="118" t="s">
        <v>15257</v>
      </c>
      <c r="AA333" s="118" t="s">
        <v>15257</v>
      </c>
      <c r="AB333" s="118" t="s">
        <v>15258</v>
      </c>
      <c r="AC333" s="118" t="s">
        <v>15259</v>
      </c>
      <c r="AD333" s="118" t="s">
        <v>1757</v>
      </c>
      <c r="AE333" s="118" t="s">
        <v>15260</v>
      </c>
      <c r="AF333" s="118" t="s">
        <v>15261</v>
      </c>
    </row>
    <row r="334" spans="1:32" x14ac:dyDescent="0.25">
      <c r="A334" s="118" t="str">
        <f>_xlfn.XLOOKUP(D334,'Catalog Items'!L:L,'Catalog Items'!F:F)</f>
        <v>24126</v>
      </c>
      <c r="B334" s="118" t="s">
        <v>10701</v>
      </c>
      <c r="C334" s="118" t="s">
        <v>9635</v>
      </c>
      <c r="D334" s="118" t="s">
        <v>12148</v>
      </c>
      <c r="E334" s="118" t="s">
        <v>12436</v>
      </c>
      <c r="F334" s="118" t="s">
        <v>1761</v>
      </c>
      <c r="G334" s="118" t="s">
        <v>12223</v>
      </c>
      <c r="H334" s="118" t="s">
        <v>12690</v>
      </c>
      <c r="I334" s="118" t="s">
        <v>7066</v>
      </c>
      <c r="J334" s="124"/>
      <c r="K334" s="118" t="str">
        <f>_xlfn.XLOOKUP(D334,'Catalog Items'!L:L,'Catalog Items'!AB:AB)</f>
        <v>10196504205540</v>
      </c>
      <c r="L334" s="118" t="str">
        <f>_xlfn.XLOOKUP(D334,'Catalog Items'!L:L,'Catalog Items'!N:N)</f>
        <v>St Patrick's Decor</v>
      </c>
      <c r="M334" s="132">
        <f>_xlfn.XLOOKUP($D334,'Catalog Items'!$L:$L,'Catalog Items'!AK:AK)</f>
        <v>16.687999999999999</v>
      </c>
      <c r="N334" s="132">
        <f>_xlfn.XLOOKUP($D334,'Catalog Items'!$L:$L,'Catalog Items'!AL:AL)</f>
        <v>13.063000000000001</v>
      </c>
      <c r="O334" s="132">
        <f>_xlfn.XLOOKUP($D334,'Catalog Items'!$L:$L,'Catalog Items'!AM:AM)</f>
        <v>8.375</v>
      </c>
      <c r="P334" s="132">
        <f>_xlfn.XLOOKUP($D334,'Catalog Items'!$L:$L,'Catalog Items'!AN:AN)</f>
        <v>5.18</v>
      </c>
      <c r="Q334" s="132">
        <f>_xlfn.XLOOKUP($D334,'Catalog Items'!$L:$L,'Catalog Items'!AO:AO)</f>
        <v>1.0569999999999999</v>
      </c>
      <c r="R334" s="132" t="str">
        <f>_xlfn.XLOOKUP($D334,'Catalog Items'!$L:$L,'Catalog Items'!AT:AT)</f>
        <v>8</v>
      </c>
      <c r="S334" s="132" t="str">
        <f>_xlfn.XLOOKUP($D334,'Catalog Items'!$L:$L,'Catalog Items'!AU:AU)</f>
        <v>5</v>
      </c>
      <c r="T334" s="118" t="s">
        <v>14996</v>
      </c>
      <c r="U334" s="118" t="s">
        <v>14997</v>
      </c>
      <c r="V334" s="118" t="s">
        <v>1765</v>
      </c>
      <c r="W334" s="124"/>
      <c r="X334" s="118" t="s">
        <v>12692</v>
      </c>
      <c r="Y334" s="118" t="s">
        <v>1760</v>
      </c>
      <c r="Z334" s="118" t="s">
        <v>15291</v>
      </c>
      <c r="AA334" s="118" t="s">
        <v>15291</v>
      </c>
      <c r="AB334" s="118" t="s">
        <v>15292</v>
      </c>
      <c r="AC334" s="118" t="s">
        <v>15293</v>
      </c>
      <c r="AD334" s="118" t="s">
        <v>1757</v>
      </c>
      <c r="AE334" s="118" t="s">
        <v>15294</v>
      </c>
      <c r="AF334" s="118" t="s">
        <v>15295</v>
      </c>
    </row>
    <row r="335" spans="1:32" x14ac:dyDescent="0.25">
      <c r="A335" s="118" t="str">
        <f>_xlfn.XLOOKUP(D335,'Catalog Items'!L:L,'Catalog Items'!F:F)</f>
        <v>24126</v>
      </c>
      <c r="B335" s="118" t="s">
        <v>10642</v>
      </c>
      <c r="C335" s="118" t="s">
        <v>9635</v>
      </c>
      <c r="D335" s="118" t="s">
        <v>12148</v>
      </c>
      <c r="E335" s="118" t="s">
        <v>12436</v>
      </c>
      <c r="F335" s="118" t="s">
        <v>1761</v>
      </c>
      <c r="G335" s="118" t="s">
        <v>10866</v>
      </c>
      <c r="H335" s="118" t="s">
        <v>10867</v>
      </c>
      <c r="I335" s="118" t="s">
        <v>1764</v>
      </c>
      <c r="J335" s="124"/>
      <c r="K335" s="118" t="str">
        <f>_xlfn.XLOOKUP(D335,'Catalog Items'!L:L,'Catalog Items'!AB:AB)</f>
        <v>10196504205540</v>
      </c>
      <c r="L335" s="118" t="str">
        <f>_xlfn.XLOOKUP(D335,'Catalog Items'!L:L,'Catalog Items'!N:N)</f>
        <v>St Patrick's Decor</v>
      </c>
      <c r="M335" s="132">
        <f>_xlfn.XLOOKUP($D335,'Catalog Items'!$L:$L,'Catalog Items'!AK:AK)</f>
        <v>16.687999999999999</v>
      </c>
      <c r="N335" s="132">
        <f>_xlfn.XLOOKUP($D335,'Catalog Items'!$L:$L,'Catalog Items'!AL:AL)</f>
        <v>13.063000000000001</v>
      </c>
      <c r="O335" s="132">
        <f>_xlfn.XLOOKUP($D335,'Catalog Items'!$L:$L,'Catalog Items'!AM:AM)</f>
        <v>8.375</v>
      </c>
      <c r="P335" s="132">
        <f>_xlfn.XLOOKUP($D335,'Catalog Items'!$L:$L,'Catalog Items'!AN:AN)</f>
        <v>5.18</v>
      </c>
      <c r="Q335" s="132">
        <f>_xlfn.XLOOKUP($D335,'Catalog Items'!$L:$L,'Catalog Items'!AO:AO)</f>
        <v>1.0569999999999999</v>
      </c>
      <c r="R335" s="132" t="str">
        <f>_xlfn.XLOOKUP($D335,'Catalog Items'!$L:$L,'Catalog Items'!AT:AT)</f>
        <v>8</v>
      </c>
      <c r="S335" s="132" t="str">
        <f>_xlfn.XLOOKUP($D335,'Catalog Items'!$L:$L,'Catalog Items'!AU:AU)</f>
        <v>5</v>
      </c>
      <c r="T335" s="118" t="s">
        <v>14996</v>
      </c>
      <c r="U335" s="118" t="s">
        <v>14997</v>
      </c>
      <c r="V335" s="118" t="s">
        <v>1765</v>
      </c>
      <c r="W335" s="124"/>
      <c r="X335" s="118" t="s">
        <v>10868</v>
      </c>
      <c r="Y335" s="118" t="s">
        <v>1760</v>
      </c>
      <c r="Z335" s="118" t="s">
        <v>15103</v>
      </c>
      <c r="AA335" s="118" t="s">
        <v>15103</v>
      </c>
      <c r="AB335" s="118" t="s">
        <v>7077</v>
      </c>
      <c r="AC335" s="118" t="s">
        <v>15104</v>
      </c>
      <c r="AD335" s="118" t="s">
        <v>1757</v>
      </c>
      <c r="AE335" s="118" t="s">
        <v>15075</v>
      </c>
      <c r="AF335" s="118" t="s">
        <v>15105</v>
      </c>
    </row>
    <row r="336" spans="1:32" x14ac:dyDescent="0.25">
      <c r="J336" s="124"/>
      <c r="M336" s="132"/>
      <c r="N336" s="132"/>
      <c r="O336" s="132"/>
      <c r="P336" s="132"/>
      <c r="Q336" s="132"/>
      <c r="R336" s="132"/>
      <c r="S336" s="132"/>
      <c r="W336" s="124"/>
    </row>
    <row r="337" spans="1:32" x14ac:dyDescent="0.25">
      <c r="A337" s="118" t="str">
        <f>_xlfn.XLOOKUP(D337,'Catalog Items'!L:L,'Catalog Items'!F:F)</f>
        <v>24601-CD2</v>
      </c>
      <c r="B337" s="118" t="s">
        <v>9743</v>
      </c>
      <c r="C337" s="118" t="s">
        <v>5377</v>
      </c>
      <c r="D337" s="118" t="s">
        <v>12149</v>
      </c>
      <c r="E337" s="118" t="s">
        <v>12439</v>
      </c>
      <c r="F337" s="118" t="s">
        <v>15223</v>
      </c>
      <c r="G337" s="118" t="s">
        <v>12151</v>
      </c>
      <c r="H337" s="118" t="s">
        <v>13207</v>
      </c>
      <c r="I337" s="118" t="s">
        <v>7066</v>
      </c>
      <c r="J337" s="124"/>
      <c r="K337" s="118" t="str">
        <f>_xlfn.XLOOKUP(D337,'Catalog Items'!L:L,'Catalog Items'!AB:AB)</f>
        <v>00196504205550</v>
      </c>
      <c r="L337" s="118" t="str">
        <f>_xlfn.XLOOKUP(D337,'Catalog Items'!L:L,'Catalog Items'!N:N)</f>
        <v>Bunny Bliss</v>
      </c>
      <c r="M337" s="132">
        <f>_xlfn.XLOOKUP($D337,'Catalog Items'!$L:$L,'Catalog Items'!AK:AK)</f>
        <v>24.437999999999999</v>
      </c>
      <c r="N337" s="132">
        <f>_xlfn.XLOOKUP($D337,'Catalog Items'!$L:$L,'Catalog Items'!AL:AL)</f>
        <v>15.938000000000001</v>
      </c>
      <c r="O337" s="132">
        <f>_xlfn.XLOOKUP($D337,'Catalog Items'!$L:$L,'Catalog Items'!AM:AM)</f>
        <v>9.625</v>
      </c>
      <c r="P337" s="132">
        <f>_xlfn.XLOOKUP($D337,'Catalog Items'!$L:$L,'Catalog Items'!AN:AN)</f>
        <v>17.146000000000001</v>
      </c>
      <c r="Q337" s="132">
        <f>_xlfn.XLOOKUP($D337,'Catalog Items'!$L:$L,'Catalog Items'!AO:AO)</f>
        <v>2.169</v>
      </c>
      <c r="R337" s="132" t="str">
        <f>_xlfn.XLOOKUP($D337,'Catalog Items'!$L:$L,'Catalog Items'!AT:AT)</f>
        <v>5</v>
      </c>
      <c r="S337" s="132" t="str">
        <f>_xlfn.XLOOKUP($D337,'Catalog Items'!$L:$L,'Catalog Items'!AU:AU)</f>
        <v>5</v>
      </c>
      <c r="T337" s="118" t="s">
        <v>7075</v>
      </c>
      <c r="U337" s="118" t="s">
        <v>14991</v>
      </c>
      <c r="V337" s="118" t="s">
        <v>1762</v>
      </c>
      <c r="W337" s="124"/>
      <c r="X337" s="118" t="s">
        <v>12446</v>
      </c>
      <c r="Y337" s="118" t="s">
        <v>1765</v>
      </c>
      <c r="Z337" s="118" t="s">
        <v>15062</v>
      </c>
      <c r="AA337" s="118" t="s">
        <v>7065</v>
      </c>
      <c r="AB337" s="118" t="s">
        <v>7065</v>
      </c>
      <c r="AC337" s="118" t="s">
        <v>15063</v>
      </c>
      <c r="AD337" s="118" t="s">
        <v>1757</v>
      </c>
      <c r="AE337" s="118" t="s">
        <v>15064</v>
      </c>
      <c r="AF337" s="118" t="s">
        <v>15065</v>
      </c>
    </row>
    <row r="338" spans="1:32" x14ac:dyDescent="0.25">
      <c r="A338" s="118" t="str">
        <f>_xlfn.XLOOKUP(D338,'Catalog Items'!L:L,'Catalog Items'!F:F)</f>
        <v>24601-CD2</v>
      </c>
      <c r="B338" s="118" t="s">
        <v>9731</v>
      </c>
      <c r="C338" s="118" t="s">
        <v>5377</v>
      </c>
      <c r="D338" s="118" t="s">
        <v>12149</v>
      </c>
      <c r="E338" s="118" t="s">
        <v>12439</v>
      </c>
      <c r="F338" s="118" t="s">
        <v>15223</v>
      </c>
      <c r="G338" s="118" t="s">
        <v>12152</v>
      </c>
      <c r="H338" s="118" t="s">
        <v>13208</v>
      </c>
      <c r="I338" s="118" t="s">
        <v>1762</v>
      </c>
      <c r="J338" s="124"/>
      <c r="K338" s="118" t="str">
        <f>_xlfn.XLOOKUP(D338,'Catalog Items'!L:L,'Catalog Items'!AB:AB)</f>
        <v>00196504205550</v>
      </c>
      <c r="L338" s="118" t="str">
        <f>_xlfn.XLOOKUP(D338,'Catalog Items'!L:L,'Catalog Items'!N:N)</f>
        <v>Bunny Bliss</v>
      </c>
      <c r="M338" s="132">
        <f>_xlfn.XLOOKUP($D338,'Catalog Items'!$L:$L,'Catalog Items'!AK:AK)</f>
        <v>24.437999999999999</v>
      </c>
      <c r="N338" s="132">
        <f>_xlfn.XLOOKUP($D338,'Catalog Items'!$L:$L,'Catalog Items'!AL:AL)</f>
        <v>15.938000000000001</v>
      </c>
      <c r="O338" s="132">
        <f>_xlfn.XLOOKUP($D338,'Catalog Items'!$L:$L,'Catalog Items'!AM:AM)</f>
        <v>9.625</v>
      </c>
      <c r="P338" s="132">
        <f>_xlfn.XLOOKUP($D338,'Catalog Items'!$L:$L,'Catalog Items'!AN:AN)</f>
        <v>17.146000000000001</v>
      </c>
      <c r="Q338" s="132">
        <f>_xlfn.XLOOKUP($D338,'Catalog Items'!$L:$L,'Catalog Items'!AO:AO)</f>
        <v>2.169</v>
      </c>
      <c r="R338" s="132" t="str">
        <f>_xlfn.XLOOKUP($D338,'Catalog Items'!$L:$L,'Catalog Items'!AT:AT)</f>
        <v>5</v>
      </c>
      <c r="S338" s="132" t="str">
        <f>_xlfn.XLOOKUP($D338,'Catalog Items'!$L:$L,'Catalog Items'!AU:AU)</f>
        <v>5</v>
      </c>
      <c r="T338" s="118" t="s">
        <v>7075</v>
      </c>
      <c r="U338" s="118" t="s">
        <v>14991</v>
      </c>
      <c r="V338" s="118" t="s">
        <v>1762</v>
      </c>
      <c r="W338" s="124"/>
      <c r="X338" s="118" t="s">
        <v>12448</v>
      </c>
      <c r="Y338" s="118" t="s">
        <v>1765</v>
      </c>
      <c r="Z338" s="118" t="s">
        <v>15062</v>
      </c>
      <c r="AA338" s="118" t="s">
        <v>14994</v>
      </c>
      <c r="AB338" s="118" t="s">
        <v>14994</v>
      </c>
      <c r="AC338" s="118" t="s">
        <v>15066</v>
      </c>
      <c r="AD338" s="118" t="s">
        <v>1757</v>
      </c>
      <c r="AE338" s="118" t="s">
        <v>15067</v>
      </c>
      <c r="AF338" s="118" t="s">
        <v>15068</v>
      </c>
    </row>
    <row r="339" spans="1:32" x14ac:dyDescent="0.25">
      <c r="A339" s="118" t="str">
        <f>_xlfn.XLOOKUP(D339,'Catalog Items'!L:L,'Catalog Items'!F:F)</f>
        <v>24601-CD2</v>
      </c>
      <c r="B339" s="118" t="s">
        <v>9694</v>
      </c>
      <c r="C339" s="118" t="s">
        <v>5377</v>
      </c>
      <c r="D339" s="118" t="s">
        <v>12149</v>
      </c>
      <c r="E339" s="118" t="s">
        <v>12439</v>
      </c>
      <c r="F339" s="118" t="s">
        <v>15223</v>
      </c>
      <c r="G339" s="118" t="s">
        <v>12153</v>
      </c>
      <c r="H339" s="118" t="s">
        <v>12450</v>
      </c>
      <c r="I339" s="118" t="s">
        <v>9557</v>
      </c>
      <c r="J339" s="124"/>
      <c r="K339" s="118" t="str">
        <f>_xlfn.XLOOKUP(D339,'Catalog Items'!L:L,'Catalog Items'!AB:AB)</f>
        <v>00196504205550</v>
      </c>
      <c r="L339" s="118" t="str">
        <f>_xlfn.XLOOKUP(D339,'Catalog Items'!L:L,'Catalog Items'!N:N)</f>
        <v>Bunny Bliss</v>
      </c>
      <c r="M339" s="132">
        <f>_xlfn.XLOOKUP($D339,'Catalog Items'!$L:$L,'Catalog Items'!AK:AK)</f>
        <v>24.437999999999999</v>
      </c>
      <c r="N339" s="132">
        <f>_xlfn.XLOOKUP($D339,'Catalog Items'!$L:$L,'Catalog Items'!AL:AL)</f>
        <v>15.938000000000001</v>
      </c>
      <c r="O339" s="132">
        <f>_xlfn.XLOOKUP($D339,'Catalog Items'!$L:$L,'Catalog Items'!AM:AM)</f>
        <v>9.625</v>
      </c>
      <c r="P339" s="132">
        <f>_xlfn.XLOOKUP($D339,'Catalog Items'!$L:$L,'Catalog Items'!AN:AN)</f>
        <v>17.146000000000001</v>
      </c>
      <c r="Q339" s="132">
        <f>_xlfn.XLOOKUP($D339,'Catalog Items'!$L:$L,'Catalog Items'!AO:AO)</f>
        <v>2.169</v>
      </c>
      <c r="R339" s="132" t="str">
        <f>_xlfn.XLOOKUP($D339,'Catalog Items'!$L:$L,'Catalog Items'!AT:AT)</f>
        <v>5</v>
      </c>
      <c r="S339" s="132" t="str">
        <f>_xlfn.XLOOKUP($D339,'Catalog Items'!$L:$L,'Catalog Items'!AU:AU)</f>
        <v>5</v>
      </c>
      <c r="T339" s="118" t="s">
        <v>7075</v>
      </c>
      <c r="U339" s="118" t="s">
        <v>14991</v>
      </c>
      <c r="V339" s="118" t="s">
        <v>1762</v>
      </c>
      <c r="W339" s="124"/>
      <c r="X339" s="118" t="s">
        <v>12451</v>
      </c>
      <c r="Y339" s="118" t="s">
        <v>1760</v>
      </c>
      <c r="Z339" s="118" t="s">
        <v>15062</v>
      </c>
      <c r="AA339" s="118" t="s">
        <v>15069</v>
      </c>
      <c r="AB339" s="118" t="s">
        <v>15069</v>
      </c>
      <c r="AC339" s="118" t="s">
        <v>15070</v>
      </c>
      <c r="AD339" s="118" t="s">
        <v>1757</v>
      </c>
      <c r="AE339" s="118" t="s">
        <v>15071</v>
      </c>
      <c r="AF339" s="118" t="s">
        <v>15072</v>
      </c>
    </row>
    <row r="340" spans="1:32" x14ac:dyDescent="0.25">
      <c r="A340" s="118" t="str">
        <f>_xlfn.XLOOKUP(D340,'Catalog Items'!L:L,'Catalog Items'!F:F)</f>
        <v>24601-CD2</v>
      </c>
      <c r="B340" s="118" t="s">
        <v>9920</v>
      </c>
      <c r="C340" s="118" t="s">
        <v>5377</v>
      </c>
      <c r="D340" s="118" t="s">
        <v>12149</v>
      </c>
      <c r="E340" s="118" t="s">
        <v>12439</v>
      </c>
      <c r="F340" s="118" t="s">
        <v>15223</v>
      </c>
      <c r="G340" s="118" t="s">
        <v>12154</v>
      </c>
      <c r="H340" s="118" t="s">
        <v>12454</v>
      </c>
      <c r="I340" s="118" t="s">
        <v>1757</v>
      </c>
      <c r="J340" s="124"/>
      <c r="K340" s="118" t="str">
        <f>_xlfn.XLOOKUP(D340,'Catalog Items'!L:L,'Catalog Items'!AB:AB)</f>
        <v>00196504205550</v>
      </c>
      <c r="L340" s="118" t="str">
        <f>_xlfn.XLOOKUP(D340,'Catalog Items'!L:L,'Catalog Items'!N:N)</f>
        <v>Bunny Bliss</v>
      </c>
      <c r="M340" s="132">
        <f>_xlfn.XLOOKUP($D340,'Catalog Items'!$L:$L,'Catalog Items'!AK:AK)</f>
        <v>24.437999999999999</v>
      </c>
      <c r="N340" s="132">
        <f>_xlfn.XLOOKUP($D340,'Catalog Items'!$L:$L,'Catalog Items'!AL:AL)</f>
        <v>15.938000000000001</v>
      </c>
      <c r="O340" s="132">
        <f>_xlfn.XLOOKUP($D340,'Catalog Items'!$L:$L,'Catalog Items'!AM:AM)</f>
        <v>9.625</v>
      </c>
      <c r="P340" s="132">
        <f>_xlfn.XLOOKUP($D340,'Catalog Items'!$L:$L,'Catalog Items'!AN:AN)</f>
        <v>17.146000000000001</v>
      </c>
      <c r="Q340" s="132">
        <f>_xlfn.XLOOKUP($D340,'Catalog Items'!$L:$L,'Catalog Items'!AO:AO)</f>
        <v>2.169</v>
      </c>
      <c r="R340" s="132" t="str">
        <f>_xlfn.XLOOKUP($D340,'Catalog Items'!$L:$L,'Catalog Items'!AT:AT)</f>
        <v>5</v>
      </c>
      <c r="S340" s="132" t="str">
        <f>_xlfn.XLOOKUP($D340,'Catalog Items'!$L:$L,'Catalog Items'!AU:AU)</f>
        <v>5</v>
      </c>
      <c r="T340" s="118" t="s">
        <v>7075</v>
      </c>
      <c r="U340" s="118" t="s">
        <v>14991</v>
      </c>
      <c r="V340" s="118" t="s">
        <v>1762</v>
      </c>
      <c r="W340" s="124"/>
      <c r="X340" s="118" t="s">
        <v>12455</v>
      </c>
      <c r="Y340" s="118" t="s">
        <v>1760</v>
      </c>
      <c r="Z340" s="118" t="s">
        <v>15041</v>
      </c>
      <c r="AA340" s="118" t="s">
        <v>15073</v>
      </c>
      <c r="AB340" s="118" t="s">
        <v>15073</v>
      </c>
      <c r="AC340" s="118" t="s">
        <v>15074</v>
      </c>
      <c r="AD340" s="118" t="s">
        <v>1757</v>
      </c>
      <c r="AE340" s="118" t="s">
        <v>15075</v>
      </c>
      <c r="AF340" s="118" t="s">
        <v>15076</v>
      </c>
    </row>
    <row r="341" spans="1:32" x14ac:dyDescent="0.25">
      <c r="J341" s="124"/>
      <c r="M341" s="132"/>
      <c r="N341" s="132"/>
      <c r="O341" s="132"/>
      <c r="P341" s="132"/>
      <c r="Q341" s="132"/>
      <c r="R341" s="132"/>
      <c r="S341" s="132"/>
      <c r="W341" s="124"/>
    </row>
    <row r="342" spans="1:32" x14ac:dyDescent="0.25">
      <c r="A342" s="118" t="str">
        <f>_xlfn.XLOOKUP(D342,'Catalog Items'!L:L,'Catalog Items'!F:F)</f>
        <v>24601-FD</v>
      </c>
      <c r="B342" s="118" t="s">
        <v>9743</v>
      </c>
      <c r="C342" s="118" t="s">
        <v>5377</v>
      </c>
      <c r="D342" s="118" t="s">
        <v>12150</v>
      </c>
      <c r="E342" s="118" t="s">
        <v>12443</v>
      </c>
      <c r="F342" s="118" t="s">
        <v>9579</v>
      </c>
      <c r="G342" s="118" t="s">
        <v>12151</v>
      </c>
      <c r="H342" s="118" t="s">
        <v>13207</v>
      </c>
      <c r="I342" s="118" t="s">
        <v>9568</v>
      </c>
      <c r="J342" s="124"/>
      <c r="K342" s="118" t="str">
        <f>_xlfn.XLOOKUP(D342,'Catalog Items'!L:L,'Catalog Items'!AB:AB)</f>
        <v>00196504205567</v>
      </c>
      <c r="L342" s="118" t="str">
        <f>_xlfn.XLOOKUP(D342,'Catalog Items'!L:L,'Catalog Items'!N:N)</f>
        <v>Bunny Bliss</v>
      </c>
      <c r="M342" s="132">
        <f>_xlfn.XLOOKUP($D342,'Catalog Items'!$L:$L,'Catalog Items'!AK:AK)</f>
        <v>48.314999999999998</v>
      </c>
      <c r="N342" s="132">
        <f>_xlfn.XLOOKUP($D342,'Catalog Items'!$L:$L,'Catalog Items'!AL:AL)</f>
        <v>16.22</v>
      </c>
      <c r="O342" s="132">
        <f>_xlfn.XLOOKUP($D342,'Catalog Items'!$L:$L,'Catalog Items'!AM:AM)</f>
        <v>9.5950000000000006</v>
      </c>
      <c r="P342" s="132">
        <f>_xlfn.XLOOKUP($D342,'Catalog Items'!$L:$L,'Catalog Items'!AN:AN)</f>
        <v>34.598999999999997</v>
      </c>
      <c r="Q342" s="132">
        <f>_xlfn.XLOOKUP($D342,'Catalog Items'!$L:$L,'Catalog Items'!AO:AO)</f>
        <v>4.351</v>
      </c>
      <c r="R342" s="132" t="str">
        <f>_xlfn.XLOOKUP($D342,'Catalog Items'!$L:$L,'Catalog Items'!AT:AT)</f>
        <v>4</v>
      </c>
      <c r="S342" s="132" t="str">
        <f>_xlfn.XLOOKUP($D342,'Catalog Items'!$L:$L,'Catalog Items'!AU:AU)</f>
        <v>3</v>
      </c>
      <c r="T342" s="118" t="s">
        <v>9564</v>
      </c>
      <c r="U342" s="118" t="s">
        <v>15060</v>
      </c>
      <c r="V342" s="118" t="s">
        <v>15061</v>
      </c>
      <c r="W342" s="124"/>
      <c r="X342" s="118" t="s">
        <v>12446</v>
      </c>
      <c r="Y342" s="118" t="s">
        <v>1765</v>
      </c>
      <c r="Z342" s="118" t="s">
        <v>15062</v>
      </c>
      <c r="AA342" s="118" t="s">
        <v>7065</v>
      </c>
      <c r="AB342" s="118" t="s">
        <v>7065</v>
      </c>
      <c r="AC342" s="118" t="s">
        <v>15063</v>
      </c>
      <c r="AD342" s="118" t="s">
        <v>1757</v>
      </c>
      <c r="AE342" s="118" t="s">
        <v>15064</v>
      </c>
      <c r="AF342" s="118" t="s">
        <v>15065</v>
      </c>
    </row>
    <row r="343" spans="1:32" x14ac:dyDescent="0.25">
      <c r="A343" s="118" t="str">
        <f>_xlfn.XLOOKUP(D343,'Catalog Items'!L:L,'Catalog Items'!F:F)</f>
        <v>24601-FD</v>
      </c>
      <c r="B343" s="118" t="s">
        <v>9731</v>
      </c>
      <c r="C343" s="118" t="s">
        <v>5377</v>
      </c>
      <c r="D343" s="118" t="s">
        <v>12150</v>
      </c>
      <c r="E343" s="118" t="s">
        <v>12443</v>
      </c>
      <c r="F343" s="118" t="s">
        <v>9579</v>
      </c>
      <c r="G343" s="118" t="s">
        <v>12152</v>
      </c>
      <c r="H343" s="118" t="s">
        <v>13208</v>
      </c>
      <c r="I343" s="118" t="s">
        <v>1792</v>
      </c>
      <c r="J343" s="124"/>
      <c r="K343" s="118" t="str">
        <f>_xlfn.XLOOKUP(D343,'Catalog Items'!L:L,'Catalog Items'!AB:AB)</f>
        <v>00196504205567</v>
      </c>
      <c r="L343" s="118" t="str">
        <f>_xlfn.XLOOKUP(D343,'Catalog Items'!L:L,'Catalog Items'!N:N)</f>
        <v>Bunny Bliss</v>
      </c>
      <c r="M343" s="132">
        <f>_xlfn.XLOOKUP($D343,'Catalog Items'!$L:$L,'Catalog Items'!AK:AK)</f>
        <v>48.314999999999998</v>
      </c>
      <c r="N343" s="132">
        <f>_xlfn.XLOOKUP($D343,'Catalog Items'!$L:$L,'Catalog Items'!AL:AL)</f>
        <v>16.22</v>
      </c>
      <c r="O343" s="132">
        <f>_xlfn.XLOOKUP($D343,'Catalog Items'!$L:$L,'Catalog Items'!AM:AM)</f>
        <v>9.5950000000000006</v>
      </c>
      <c r="P343" s="132">
        <f>_xlfn.XLOOKUP($D343,'Catalog Items'!$L:$L,'Catalog Items'!AN:AN)</f>
        <v>34.598999999999997</v>
      </c>
      <c r="Q343" s="132">
        <f>_xlfn.XLOOKUP($D343,'Catalog Items'!$L:$L,'Catalog Items'!AO:AO)</f>
        <v>4.351</v>
      </c>
      <c r="R343" s="132" t="str">
        <f>_xlfn.XLOOKUP($D343,'Catalog Items'!$L:$L,'Catalog Items'!AT:AT)</f>
        <v>4</v>
      </c>
      <c r="S343" s="132" t="str">
        <f>_xlfn.XLOOKUP($D343,'Catalog Items'!$L:$L,'Catalog Items'!AU:AU)</f>
        <v>3</v>
      </c>
      <c r="T343" s="118" t="s">
        <v>9564</v>
      </c>
      <c r="U343" s="118" t="s">
        <v>15060</v>
      </c>
      <c r="V343" s="118" t="s">
        <v>15061</v>
      </c>
      <c r="W343" s="124"/>
      <c r="X343" s="118" t="s">
        <v>12448</v>
      </c>
      <c r="Y343" s="118" t="s">
        <v>1765</v>
      </c>
      <c r="Z343" s="118" t="s">
        <v>15062</v>
      </c>
      <c r="AA343" s="118" t="s">
        <v>14994</v>
      </c>
      <c r="AB343" s="118" t="s">
        <v>14994</v>
      </c>
      <c r="AC343" s="118" t="s">
        <v>15066</v>
      </c>
      <c r="AD343" s="118" t="s">
        <v>1757</v>
      </c>
      <c r="AE343" s="118" t="s">
        <v>15067</v>
      </c>
      <c r="AF343" s="118" t="s">
        <v>15068</v>
      </c>
    </row>
    <row r="344" spans="1:32" x14ac:dyDescent="0.25">
      <c r="A344" s="118" t="str">
        <f>_xlfn.XLOOKUP(D344,'Catalog Items'!L:L,'Catalog Items'!F:F)</f>
        <v>24601-FD</v>
      </c>
      <c r="B344" s="118" t="s">
        <v>9694</v>
      </c>
      <c r="C344" s="118" t="s">
        <v>5377</v>
      </c>
      <c r="D344" s="118" t="s">
        <v>12150</v>
      </c>
      <c r="E344" s="118" t="s">
        <v>12443</v>
      </c>
      <c r="F344" s="118" t="s">
        <v>9579</v>
      </c>
      <c r="G344" s="118" t="s">
        <v>12153</v>
      </c>
      <c r="H344" s="118" t="s">
        <v>12450</v>
      </c>
      <c r="I344" s="118" t="s">
        <v>7082</v>
      </c>
      <c r="J344" s="124"/>
      <c r="K344" s="118" t="str">
        <f>_xlfn.XLOOKUP(D344,'Catalog Items'!L:L,'Catalog Items'!AB:AB)</f>
        <v>00196504205567</v>
      </c>
      <c r="L344" s="118" t="str">
        <f>_xlfn.XLOOKUP(D344,'Catalog Items'!L:L,'Catalog Items'!N:N)</f>
        <v>Bunny Bliss</v>
      </c>
      <c r="M344" s="132">
        <f>_xlfn.XLOOKUP($D344,'Catalog Items'!$L:$L,'Catalog Items'!AK:AK)</f>
        <v>48.314999999999998</v>
      </c>
      <c r="N344" s="132">
        <f>_xlfn.XLOOKUP($D344,'Catalog Items'!$L:$L,'Catalog Items'!AL:AL)</f>
        <v>16.22</v>
      </c>
      <c r="O344" s="132">
        <f>_xlfn.XLOOKUP($D344,'Catalog Items'!$L:$L,'Catalog Items'!AM:AM)</f>
        <v>9.5950000000000006</v>
      </c>
      <c r="P344" s="132">
        <f>_xlfn.XLOOKUP($D344,'Catalog Items'!$L:$L,'Catalog Items'!AN:AN)</f>
        <v>34.598999999999997</v>
      </c>
      <c r="Q344" s="132">
        <f>_xlfn.XLOOKUP($D344,'Catalog Items'!$L:$L,'Catalog Items'!AO:AO)</f>
        <v>4.351</v>
      </c>
      <c r="R344" s="132" t="str">
        <f>_xlfn.XLOOKUP($D344,'Catalog Items'!$L:$L,'Catalog Items'!AT:AT)</f>
        <v>4</v>
      </c>
      <c r="S344" s="132" t="str">
        <f>_xlfn.XLOOKUP($D344,'Catalog Items'!$L:$L,'Catalog Items'!AU:AU)</f>
        <v>3</v>
      </c>
      <c r="T344" s="118" t="s">
        <v>9564</v>
      </c>
      <c r="U344" s="118" t="s">
        <v>15060</v>
      </c>
      <c r="V344" s="118" t="s">
        <v>15061</v>
      </c>
      <c r="W344" s="124"/>
      <c r="X344" s="118" t="s">
        <v>12451</v>
      </c>
      <c r="Y344" s="118" t="s">
        <v>1760</v>
      </c>
      <c r="Z344" s="118" t="s">
        <v>15062</v>
      </c>
      <c r="AA344" s="118" t="s">
        <v>15069</v>
      </c>
      <c r="AB344" s="118" t="s">
        <v>15069</v>
      </c>
      <c r="AC344" s="118" t="s">
        <v>15070</v>
      </c>
      <c r="AD344" s="118" t="s">
        <v>1757</v>
      </c>
      <c r="AE344" s="118" t="s">
        <v>15071</v>
      </c>
      <c r="AF344" s="118" t="s">
        <v>15072</v>
      </c>
    </row>
    <row r="345" spans="1:32" x14ac:dyDescent="0.25">
      <c r="A345" s="118" t="str">
        <f>_xlfn.XLOOKUP(D345,'Catalog Items'!L:L,'Catalog Items'!F:F)</f>
        <v>24601-FD</v>
      </c>
      <c r="B345" s="118" t="s">
        <v>9920</v>
      </c>
      <c r="C345" s="118" t="s">
        <v>5377</v>
      </c>
      <c r="D345" s="118" t="s">
        <v>12150</v>
      </c>
      <c r="E345" s="118" t="s">
        <v>12443</v>
      </c>
      <c r="F345" s="118" t="s">
        <v>9579</v>
      </c>
      <c r="G345" s="118" t="s">
        <v>12154</v>
      </c>
      <c r="H345" s="118" t="s">
        <v>12454</v>
      </c>
      <c r="I345" s="118" t="s">
        <v>9567</v>
      </c>
      <c r="J345" s="124"/>
      <c r="K345" s="118" t="str">
        <f>_xlfn.XLOOKUP(D345,'Catalog Items'!L:L,'Catalog Items'!AB:AB)</f>
        <v>00196504205567</v>
      </c>
      <c r="L345" s="118" t="str">
        <f>_xlfn.XLOOKUP(D345,'Catalog Items'!L:L,'Catalog Items'!N:N)</f>
        <v>Bunny Bliss</v>
      </c>
      <c r="M345" s="132">
        <f>_xlfn.XLOOKUP($D345,'Catalog Items'!$L:$L,'Catalog Items'!AK:AK)</f>
        <v>48.314999999999998</v>
      </c>
      <c r="N345" s="132">
        <f>_xlfn.XLOOKUP($D345,'Catalog Items'!$L:$L,'Catalog Items'!AL:AL)</f>
        <v>16.22</v>
      </c>
      <c r="O345" s="132">
        <f>_xlfn.XLOOKUP($D345,'Catalog Items'!$L:$L,'Catalog Items'!AM:AM)</f>
        <v>9.5950000000000006</v>
      </c>
      <c r="P345" s="132">
        <f>_xlfn.XLOOKUP($D345,'Catalog Items'!$L:$L,'Catalog Items'!AN:AN)</f>
        <v>34.598999999999997</v>
      </c>
      <c r="Q345" s="132">
        <f>_xlfn.XLOOKUP($D345,'Catalog Items'!$L:$L,'Catalog Items'!AO:AO)</f>
        <v>4.351</v>
      </c>
      <c r="R345" s="132" t="str">
        <f>_xlfn.XLOOKUP($D345,'Catalog Items'!$L:$L,'Catalog Items'!AT:AT)</f>
        <v>4</v>
      </c>
      <c r="S345" s="132" t="str">
        <f>_xlfn.XLOOKUP($D345,'Catalog Items'!$L:$L,'Catalog Items'!AU:AU)</f>
        <v>3</v>
      </c>
      <c r="T345" s="118" t="s">
        <v>9564</v>
      </c>
      <c r="U345" s="118" t="s">
        <v>15060</v>
      </c>
      <c r="V345" s="118" t="s">
        <v>15061</v>
      </c>
      <c r="W345" s="124"/>
      <c r="X345" s="118" t="s">
        <v>12455</v>
      </c>
      <c r="Y345" s="118" t="s">
        <v>1760</v>
      </c>
      <c r="Z345" s="118" t="s">
        <v>15041</v>
      </c>
      <c r="AA345" s="118" t="s">
        <v>15073</v>
      </c>
      <c r="AB345" s="118" t="s">
        <v>15073</v>
      </c>
      <c r="AC345" s="118" t="s">
        <v>15074</v>
      </c>
      <c r="AD345" s="118" t="s">
        <v>1757</v>
      </c>
      <c r="AE345" s="118" t="s">
        <v>15075</v>
      </c>
      <c r="AF345" s="118" t="s">
        <v>15076</v>
      </c>
    </row>
    <row r="346" spans="1:32" x14ac:dyDescent="0.25">
      <c r="J346" s="124"/>
      <c r="M346" s="132"/>
      <c r="N346" s="132"/>
      <c r="O346" s="132"/>
      <c r="P346" s="132"/>
      <c r="Q346" s="132"/>
      <c r="R346" s="132"/>
      <c r="S346" s="132"/>
      <c r="W346" s="124"/>
    </row>
    <row r="347" spans="1:32" x14ac:dyDescent="0.25">
      <c r="A347" s="118" t="str">
        <f>_xlfn.XLOOKUP(D347,'Catalog Items'!L:L,'Catalog Items'!F:F)</f>
        <v>24601-CD2</v>
      </c>
      <c r="B347" s="118" t="s">
        <v>9743</v>
      </c>
      <c r="C347" s="118" t="s">
        <v>5377</v>
      </c>
      <c r="D347" s="118" t="s">
        <v>12157</v>
      </c>
      <c r="E347" s="118" t="s">
        <v>12463</v>
      </c>
      <c r="F347" s="118" t="s">
        <v>15223</v>
      </c>
      <c r="G347" s="118" t="s">
        <v>12159</v>
      </c>
      <c r="H347" s="118" t="s">
        <v>12470</v>
      </c>
      <c r="I347" s="118" t="s">
        <v>7066</v>
      </c>
      <c r="J347" s="124"/>
      <c r="K347" s="118" t="str">
        <f>_xlfn.XLOOKUP(D347,'Catalog Items'!L:L,'Catalog Items'!AB:AB)</f>
        <v>00196504205635</v>
      </c>
      <c r="L347" s="118" t="str">
        <f>_xlfn.XLOOKUP(D347,'Catalog Items'!L:L,'Catalog Items'!N:N)</f>
        <v>Eggscellent Easter</v>
      </c>
      <c r="M347" s="132">
        <f>_xlfn.XLOOKUP($D347,'Catalog Items'!$L:$L,'Catalog Items'!AK:AK)</f>
        <v>24.437999999999999</v>
      </c>
      <c r="N347" s="132">
        <f>_xlfn.XLOOKUP($D347,'Catalog Items'!$L:$L,'Catalog Items'!AL:AL)</f>
        <v>15.938000000000001</v>
      </c>
      <c r="O347" s="132">
        <f>_xlfn.XLOOKUP($D347,'Catalog Items'!$L:$L,'Catalog Items'!AM:AM)</f>
        <v>9.625</v>
      </c>
      <c r="P347" s="132">
        <f>_xlfn.XLOOKUP($D347,'Catalog Items'!$L:$L,'Catalog Items'!AN:AN)</f>
        <v>17.146000000000001</v>
      </c>
      <c r="Q347" s="132">
        <f>_xlfn.XLOOKUP($D347,'Catalog Items'!$L:$L,'Catalog Items'!AO:AO)</f>
        <v>2.169</v>
      </c>
      <c r="R347" s="132" t="str">
        <f>_xlfn.XLOOKUP($D347,'Catalog Items'!$L:$L,'Catalog Items'!AT:AT)</f>
        <v>5</v>
      </c>
      <c r="S347" s="132" t="str">
        <f>_xlfn.XLOOKUP($D347,'Catalog Items'!$L:$L,'Catalog Items'!AU:AU)</f>
        <v>5</v>
      </c>
      <c r="T347" s="118" t="s">
        <v>7075</v>
      </c>
      <c r="U347" s="118" t="s">
        <v>14991</v>
      </c>
      <c r="V347" s="118" t="s">
        <v>1762</v>
      </c>
      <c r="W347" s="124"/>
      <c r="X347" s="118" t="s">
        <v>12471</v>
      </c>
      <c r="Y347" s="118" t="s">
        <v>1765</v>
      </c>
      <c r="Z347" s="118" t="s">
        <v>15062</v>
      </c>
      <c r="AA347" s="118" t="s">
        <v>7065</v>
      </c>
      <c r="AB347" s="118" t="s">
        <v>7065</v>
      </c>
      <c r="AC347" s="118" t="s">
        <v>15063</v>
      </c>
      <c r="AD347" s="118" t="s">
        <v>1757</v>
      </c>
      <c r="AE347" s="118" t="s">
        <v>15064</v>
      </c>
      <c r="AF347" s="118" t="s">
        <v>15065</v>
      </c>
    </row>
    <row r="348" spans="1:32" x14ac:dyDescent="0.25">
      <c r="A348" s="118" t="str">
        <f>_xlfn.XLOOKUP(D348,'Catalog Items'!L:L,'Catalog Items'!F:F)</f>
        <v>24601-CD2</v>
      </c>
      <c r="B348" s="118" t="s">
        <v>9731</v>
      </c>
      <c r="C348" s="118" t="s">
        <v>5377</v>
      </c>
      <c r="D348" s="118" t="s">
        <v>12157</v>
      </c>
      <c r="E348" s="118" t="s">
        <v>12463</v>
      </c>
      <c r="F348" s="118" t="s">
        <v>15223</v>
      </c>
      <c r="G348" s="118" t="s">
        <v>12160</v>
      </c>
      <c r="H348" s="118" t="s">
        <v>12473</v>
      </c>
      <c r="I348" s="118" t="s">
        <v>1762</v>
      </c>
      <c r="J348" s="124"/>
      <c r="K348" s="118" t="str">
        <f>_xlfn.XLOOKUP(D348,'Catalog Items'!L:L,'Catalog Items'!AB:AB)</f>
        <v>00196504205635</v>
      </c>
      <c r="L348" s="118" t="str">
        <f>_xlfn.XLOOKUP(D348,'Catalog Items'!L:L,'Catalog Items'!N:N)</f>
        <v>Eggscellent Easter</v>
      </c>
      <c r="M348" s="132">
        <f>_xlfn.XLOOKUP($D348,'Catalog Items'!$L:$L,'Catalog Items'!AK:AK)</f>
        <v>24.437999999999999</v>
      </c>
      <c r="N348" s="132">
        <f>_xlfn.XLOOKUP($D348,'Catalog Items'!$L:$L,'Catalog Items'!AL:AL)</f>
        <v>15.938000000000001</v>
      </c>
      <c r="O348" s="132">
        <f>_xlfn.XLOOKUP($D348,'Catalog Items'!$L:$L,'Catalog Items'!AM:AM)</f>
        <v>9.625</v>
      </c>
      <c r="P348" s="132">
        <f>_xlfn.XLOOKUP($D348,'Catalog Items'!$L:$L,'Catalog Items'!AN:AN)</f>
        <v>17.146000000000001</v>
      </c>
      <c r="Q348" s="132">
        <f>_xlfn.XLOOKUP($D348,'Catalog Items'!$L:$L,'Catalog Items'!AO:AO)</f>
        <v>2.169</v>
      </c>
      <c r="R348" s="132" t="str">
        <f>_xlfn.XLOOKUP($D348,'Catalog Items'!$L:$L,'Catalog Items'!AT:AT)</f>
        <v>5</v>
      </c>
      <c r="S348" s="132" t="str">
        <f>_xlfn.XLOOKUP($D348,'Catalog Items'!$L:$L,'Catalog Items'!AU:AU)</f>
        <v>5</v>
      </c>
      <c r="T348" s="118" t="s">
        <v>7075</v>
      </c>
      <c r="U348" s="118" t="s">
        <v>14991</v>
      </c>
      <c r="V348" s="118" t="s">
        <v>1762</v>
      </c>
      <c r="W348" s="124"/>
      <c r="X348" s="118" t="s">
        <v>12474</v>
      </c>
      <c r="Y348" s="118" t="s">
        <v>1765</v>
      </c>
      <c r="Z348" s="118" t="s">
        <v>15062</v>
      </c>
      <c r="AA348" s="118" t="s">
        <v>14994</v>
      </c>
      <c r="AB348" s="118" t="s">
        <v>14994</v>
      </c>
      <c r="AC348" s="118" t="s">
        <v>15066</v>
      </c>
      <c r="AD348" s="118" t="s">
        <v>1757</v>
      </c>
      <c r="AE348" s="118" t="s">
        <v>15067</v>
      </c>
      <c r="AF348" s="118" t="s">
        <v>15068</v>
      </c>
    </row>
    <row r="349" spans="1:32" x14ac:dyDescent="0.25">
      <c r="A349" s="118" t="str">
        <f>_xlfn.XLOOKUP(D349,'Catalog Items'!L:L,'Catalog Items'!F:F)</f>
        <v>24601-CD2</v>
      </c>
      <c r="B349" s="118" t="s">
        <v>9694</v>
      </c>
      <c r="C349" s="118" t="s">
        <v>5377</v>
      </c>
      <c r="D349" s="118" t="s">
        <v>12157</v>
      </c>
      <c r="E349" s="118" t="s">
        <v>12463</v>
      </c>
      <c r="F349" s="118" t="s">
        <v>15223</v>
      </c>
      <c r="G349" s="118" t="s">
        <v>12161</v>
      </c>
      <c r="H349" s="118" t="s">
        <v>12476</v>
      </c>
      <c r="I349" s="118" t="s">
        <v>9557</v>
      </c>
      <c r="J349" s="124"/>
      <c r="K349" s="118" t="str">
        <f>_xlfn.XLOOKUP(D349,'Catalog Items'!L:L,'Catalog Items'!AB:AB)</f>
        <v>00196504205635</v>
      </c>
      <c r="L349" s="118" t="str">
        <f>_xlfn.XLOOKUP(D349,'Catalog Items'!L:L,'Catalog Items'!N:N)</f>
        <v>Eggscellent Easter</v>
      </c>
      <c r="M349" s="132">
        <f>_xlfn.XLOOKUP($D349,'Catalog Items'!$L:$L,'Catalog Items'!AK:AK)</f>
        <v>24.437999999999999</v>
      </c>
      <c r="N349" s="132">
        <f>_xlfn.XLOOKUP($D349,'Catalog Items'!$L:$L,'Catalog Items'!AL:AL)</f>
        <v>15.938000000000001</v>
      </c>
      <c r="O349" s="132">
        <f>_xlfn.XLOOKUP($D349,'Catalog Items'!$L:$L,'Catalog Items'!AM:AM)</f>
        <v>9.625</v>
      </c>
      <c r="P349" s="132">
        <f>_xlfn.XLOOKUP($D349,'Catalog Items'!$L:$L,'Catalog Items'!AN:AN)</f>
        <v>17.146000000000001</v>
      </c>
      <c r="Q349" s="132">
        <f>_xlfn.XLOOKUP($D349,'Catalog Items'!$L:$L,'Catalog Items'!AO:AO)</f>
        <v>2.169</v>
      </c>
      <c r="R349" s="132" t="str">
        <f>_xlfn.XLOOKUP($D349,'Catalog Items'!$L:$L,'Catalog Items'!AT:AT)</f>
        <v>5</v>
      </c>
      <c r="S349" s="132" t="str">
        <f>_xlfn.XLOOKUP($D349,'Catalog Items'!$L:$L,'Catalog Items'!AU:AU)</f>
        <v>5</v>
      </c>
      <c r="T349" s="118" t="s">
        <v>7075</v>
      </c>
      <c r="U349" s="118" t="s">
        <v>14991</v>
      </c>
      <c r="V349" s="118" t="s">
        <v>1762</v>
      </c>
      <c r="W349" s="124"/>
      <c r="X349" s="118" t="s">
        <v>12477</v>
      </c>
      <c r="Y349" s="118" t="s">
        <v>1760</v>
      </c>
      <c r="Z349" s="118" t="s">
        <v>15062</v>
      </c>
      <c r="AA349" s="118" t="s">
        <v>15069</v>
      </c>
      <c r="AB349" s="118" t="s">
        <v>15069</v>
      </c>
      <c r="AC349" s="118" t="s">
        <v>15070</v>
      </c>
      <c r="AD349" s="118" t="s">
        <v>1757</v>
      </c>
      <c r="AE349" s="118" t="s">
        <v>15071</v>
      </c>
      <c r="AF349" s="118" t="s">
        <v>15072</v>
      </c>
    </row>
    <row r="350" spans="1:32" x14ac:dyDescent="0.25">
      <c r="A350" s="118" t="str">
        <f>_xlfn.XLOOKUP(D350,'Catalog Items'!L:L,'Catalog Items'!F:F)</f>
        <v>24601-CD2</v>
      </c>
      <c r="B350" s="118" t="s">
        <v>9920</v>
      </c>
      <c r="C350" s="118" t="s">
        <v>5377</v>
      </c>
      <c r="D350" s="118" t="s">
        <v>12157</v>
      </c>
      <c r="E350" s="118" t="s">
        <v>12463</v>
      </c>
      <c r="F350" s="118" t="s">
        <v>15223</v>
      </c>
      <c r="G350" s="118" t="s">
        <v>12162</v>
      </c>
      <c r="H350" s="118" t="s">
        <v>12479</v>
      </c>
      <c r="I350" s="118" t="s">
        <v>1757</v>
      </c>
      <c r="J350" s="124"/>
      <c r="K350" s="118" t="str">
        <f>_xlfn.XLOOKUP(D350,'Catalog Items'!L:L,'Catalog Items'!AB:AB)</f>
        <v>00196504205635</v>
      </c>
      <c r="L350" s="118" t="str">
        <f>_xlfn.XLOOKUP(D350,'Catalog Items'!L:L,'Catalog Items'!N:N)</f>
        <v>Eggscellent Easter</v>
      </c>
      <c r="M350" s="132">
        <f>_xlfn.XLOOKUP($D350,'Catalog Items'!$L:$L,'Catalog Items'!AK:AK)</f>
        <v>24.437999999999999</v>
      </c>
      <c r="N350" s="132">
        <f>_xlfn.XLOOKUP($D350,'Catalog Items'!$L:$L,'Catalog Items'!AL:AL)</f>
        <v>15.938000000000001</v>
      </c>
      <c r="O350" s="132">
        <f>_xlfn.XLOOKUP($D350,'Catalog Items'!$L:$L,'Catalog Items'!AM:AM)</f>
        <v>9.625</v>
      </c>
      <c r="P350" s="132">
        <f>_xlfn.XLOOKUP($D350,'Catalog Items'!$L:$L,'Catalog Items'!AN:AN)</f>
        <v>17.146000000000001</v>
      </c>
      <c r="Q350" s="132">
        <f>_xlfn.XLOOKUP($D350,'Catalog Items'!$L:$L,'Catalog Items'!AO:AO)</f>
        <v>2.169</v>
      </c>
      <c r="R350" s="132" t="str">
        <f>_xlfn.XLOOKUP($D350,'Catalog Items'!$L:$L,'Catalog Items'!AT:AT)</f>
        <v>5</v>
      </c>
      <c r="S350" s="132" t="str">
        <f>_xlfn.XLOOKUP($D350,'Catalog Items'!$L:$L,'Catalog Items'!AU:AU)</f>
        <v>5</v>
      </c>
      <c r="T350" s="118" t="s">
        <v>7075</v>
      </c>
      <c r="U350" s="118" t="s">
        <v>14991</v>
      </c>
      <c r="V350" s="118" t="s">
        <v>1762</v>
      </c>
      <c r="W350" s="124"/>
      <c r="X350" s="118" t="s">
        <v>12480</v>
      </c>
      <c r="Y350" s="118" t="s">
        <v>1760</v>
      </c>
      <c r="Z350" s="118" t="s">
        <v>15041</v>
      </c>
      <c r="AA350" s="118" t="s">
        <v>15073</v>
      </c>
      <c r="AB350" s="118" t="s">
        <v>15073</v>
      </c>
      <c r="AC350" s="118" t="s">
        <v>15074</v>
      </c>
      <c r="AD350" s="118" t="s">
        <v>1757</v>
      </c>
      <c r="AE350" s="118" t="s">
        <v>15075</v>
      </c>
      <c r="AF350" s="118" t="s">
        <v>15076</v>
      </c>
    </row>
    <row r="351" spans="1:32" x14ac:dyDescent="0.25">
      <c r="J351" s="124"/>
      <c r="M351" s="132"/>
      <c r="N351" s="132"/>
      <c r="O351" s="132"/>
      <c r="P351" s="132"/>
      <c r="Q351" s="132"/>
      <c r="R351" s="132"/>
      <c r="S351" s="132"/>
      <c r="W351" s="124"/>
    </row>
    <row r="352" spans="1:32" x14ac:dyDescent="0.25">
      <c r="A352" s="118" t="str">
        <f>_xlfn.XLOOKUP(D352,'Catalog Items'!L:L,'Catalog Items'!F:F)</f>
        <v>24601-FD</v>
      </c>
      <c r="B352" s="118" t="s">
        <v>9743</v>
      </c>
      <c r="C352" s="118" t="s">
        <v>5377</v>
      </c>
      <c r="D352" s="118" t="s">
        <v>12158</v>
      </c>
      <c r="E352" s="118" t="s">
        <v>12467</v>
      </c>
      <c r="F352" s="118" t="s">
        <v>9579</v>
      </c>
      <c r="G352" s="118" t="s">
        <v>12159</v>
      </c>
      <c r="H352" s="118" t="s">
        <v>12470</v>
      </c>
      <c r="I352" s="118" t="s">
        <v>9568</v>
      </c>
      <c r="J352" s="124"/>
      <c r="K352" s="118" t="str">
        <f>_xlfn.XLOOKUP(D352,'Catalog Items'!L:L,'Catalog Items'!AB:AB)</f>
        <v>00196504205642</v>
      </c>
      <c r="L352" s="118" t="str">
        <f>_xlfn.XLOOKUP(D352,'Catalog Items'!L:L,'Catalog Items'!N:N)</f>
        <v>Eggscellent Easter</v>
      </c>
      <c r="M352" s="132">
        <f>_xlfn.XLOOKUP($D352,'Catalog Items'!$L:$L,'Catalog Items'!AK:AK)</f>
        <v>48.314999999999998</v>
      </c>
      <c r="N352" s="132">
        <f>_xlfn.XLOOKUP($D352,'Catalog Items'!$L:$L,'Catalog Items'!AL:AL)</f>
        <v>16.22</v>
      </c>
      <c r="O352" s="132">
        <f>_xlfn.XLOOKUP($D352,'Catalog Items'!$L:$L,'Catalog Items'!AM:AM)</f>
        <v>9.5950000000000006</v>
      </c>
      <c r="P352" s="132">
        <f>_xlfn.XLOOKUP($D352,'Catalog Items'!$L:$L,'Catalog Items'!AN:AN)</f>
        <v>34.598999999999997</v>
      </c>
      <c r="Q352" s="132">
        <f>_xlfn.XLOOKUP($D352,'Catalog Items'!$L:$L,'Catalog Items'!AO:AO)</f>
        <v>4.351</v>
      </c>
      <c r="R352" s="132" t="str">
        <f>_xlfn.XLOOKUP($D352,'Catalog Items'!$L:$L,'Catalog Items'!AT:AT)</f>
        <v>4</v>
      </c>
      <c r="S352" s="132" t="str">
        <f>_xlfn.XLOOKUP($D352,'Catalog Items'!$L:$L,'Catalog Items'!AU:AU)</f>
        <v>3</v>
      </c>
      <c r="T352" s="118" t="s">
        <v>9564</v>
      </c>
      <c r="U352" s="118" t="s">
        <v>15060</v>
      </c>
      <c r="V352" s="118" t="s">
        <v>15061</v>
      </c>
      <c r="W352" s="124"/>
      <c r="X352" s="118" t="s">
        <v>12471</v>
      </c>
      <c r="Y352" s="118" t="s">
        <v>1765</v>
      </c>
      <c r="Z352" s="118" t="s">
        <v>15062</v>
      </c>
      <c r="AA352" s="118" t="s">
        <v>7065</v>
      </c>
      <c r="AB352" s="118" t="s">
        <v>7065</v>
      </c>
      <c r="AC352" s="118" t="s">
        <v>15063</v>
      </c>
      <c r="AD352" s="118" t="s">
        <v>1757</v>
      </c>
      <c r="AE352" s="118" t="s">
        <v>15064</v>
      </c>
      <c r="AF352" s="118" t="s">
        <v>15065</v>
      </c>
    </row>
    <row r="353" spans="1:32" x14ac:dyDescent="0.25">
      <c r="A353" s="118" t="str">
        <f>_xlfn.XLOOKUP(D353,'Catalog Items'!L:L,'Catalog Items'!F:F)</f>
        <v>24601-FD</v>
      </c>
      <c r="B353" s="118" t="s">
        <v>9731</v>
      </c>
      <c r="C353" s="118" t="s">
        <v>5377</v>
      </c>
      <c r="D353" s="118" t="s">
        <v>12158</v>
      </c>
      <c r="E353" s="118" t="s">
        <v>12467</v>
      </c>
      <c r="F353" s="118" t="s">
        <v>9579</v>
      </c>
      <c r="G353" s="118" t="s">
        <v>12160</v>
      </c>
      <c r="H353" s="118" t="s">
        <v>12473</v>
      </c>
      <c r="I353" s="118" t="s">
        <v>1792</v>
      </c>
      <c r="J353" s="124"/>
      <c r="K353" s="118" t="str">
        <f>_xlfn.XLOOKUP(D353,'Catalog Items'!L:L,'Catalog Items'!AB:AB)</f>
        <v>00196504205642</v>
      </c>
      <c r="L353" s="118" t="str">
        <f>_xlfn.XLOOKUP(D353,'Catalog Items'!L:L,'Catalog Items'!N:N)</f>
        <v>Eggscellent Easter</v>
      </c>
      <c r="M353" s="132">
        <f>_xlfn.XLOOKUP($D353,'Catalog Items'!$L:$L,'Catalog Items'!AK:AK)</f>
        <v>48.314999999999998</v>
      </c>
      <c r="N353" s="132">
        <f>_xlfn.XLOOKUP($D353,'Catalog Items'!$L:$L,'Catalog Items'!AL:AL)</f>
        <v>16.22</v>
      </c>
      <c r="O353" s="132">
        <f>_xlfn.XLOOKUP($D353,'Catalog Items'!$L:$L,'Catalog Items'!AM:AM)</f>
        <v>9.5950000000000006</v>
      </c>
      <c r="P353" s="132">
        <f>_xlfn.XLOOKUP($D353,'Catalog Items'!$L:$L,'Catalog Items'!AN:AN)</f>
        <v>34.598999999999997</v>
      </c>
      <c r="Q353" s="132">
        <f>_xlfn.XLOOKUP($D353,'Catalog Items'!$L:$L,'Catalog Items'!AO:AO)</f>
        <v>4.351</v>
      </c>
      <c r="R353" s="132" t="str">
        <f>_xlfn.XLOOKUP($D353,'Catalog Items'!$L:$L,'Catalog Items'!AT:AT)</f>
        <v>4</v>
      </c>
      <c r="S353" s="132" t="str">
        <f>_xlfn.XLOOKUP($D353,'Catalog Items'!$L:$L,'Catalog Items'!AU:AU)</f>
        <v>3</v>
      </c>
      <c r="T353" s="118" t="s">
        <v>9564</v>
      </c>
      <c r="U353" s="118" t="s">
        <v>15060</v>
      </c>
      <c r="V353" s="118" t="s">
        <v>15061</v>
      </c>
      <c r="W353" s="124"/>
      <c r="X353" s="118" t="s">
        <v>12474</v>
      </c>
      <c r="Y353" s="118" t="s">
        <v>1765</v>
      </c>
      <c r="Z353" s="118" t="s">
        <v>15062</v>
      </c>
      <c r="AA353" s="118" t="s">
        <v>14994</v>
      </c>
      <c r="AB353" s="118" t="s">
        <v>14994</v>
      </c>
      <c r="AC353" s="118" t="s">
        <v>15066</v>
      </c>
      <c r="AD353" s="118" t="s">
        <v>1757</v>
      </c>
      <c r="AE353" s="118" t="s">
        <v>15067</v>
      </c>
      <c r="AF353" s="118" t="s">
        <v>15068</v>
      </c>
    </row>
    <row r="354" spans="1:32" x14ac:dyDescent="0.25">
      <c r="A354" s="118" t="str">
        <f>_xlfn.XLOOKUP(D354,'Catalog Items'!L:L,'Catalog Items'!F:F)</f>
        <v>24601-FD</v>
      </c>
      <c r="B354" s="118" t="s">
        <v>9694</v>
      </c>
      <c r="C354" s="118" t="s">
        <v>5377</v>
      </c>
      <c r="D354" s="118" t="s">
        <v>12158</v>
      </c>
      <c r="E354" s="118" t="s">
        <v>12467</v>
      </c>
      <c r="F354" s="118" t="s">
        <v>9579</v>
      </c>
      <c r="G354" s="118" t="s">
        <v>12161</v>
      </c>
      <c r="H354" s="118" t="s">
        <v>12476</v>
      </c>
      <c r="I354" s="118" t="s">
        <v>7082</v>
      </c>
      <c r="J354" s="124"/>
      <c r="K354" s="118" t="str">
        <f>_xlfn.XLOOKUP(D354,'Catalog Items'!L:L,'Catalog Items'!AB:AB)</f>
        <v>00196504205642</v>
      </c>
      <c r="L354" s="118" t="str">
        <f>_xlfn.XLOOKUP(D354,'Catalog Items'!L:L,'Catalog Items'!N:N)</f>
        <v>Eggscellent Easter</v>
      </c>
      <c r="M354" s="132">
        <f>_xlfn.XLOOKUP($D354,'Catalog Items'!$L:$L,'Catalog Items'!AK:AK)</f>
        <v>48.314999999999998</v>
      </c>
      <c r="N354" s="132">
        <f>_xlfn.XLOOKUP($D354,'Catalog Items'!$L:$L,'Catalog Items'!AL:AL)</f>
        <v>16.22</v>
      </c>
      <c r="O354" s="132">
        <f>_xlfn.XLOOKUP($D354,'Catalog Items'!$L:$L,'Catalog Items'!AM:AM)</f>
        <v>9.5950000000000006</v>
      </c>
      <c r="P354" s="132">
        <f>_xlfn.XLOOKUP($D354,'Catalog Items'!$L:$L,'Catalog Items'!AN:AN)</f>
        <v>34.598999999999997</v>
      </c>
      <c r="Q354" s="132">
        <f>_xlfn.XLOOKUP($D354,'Catalog Items'!$L:$L,'Catalog Items'!AO:AO)</f>
        <v>4.351</v>
      </c>
      <c r="R354" s="132" t="str">
        <f>_xlfn.XLOOKUP($D354,'Catalog Items'!$L:$L,'Catalog Items'!AT:AT)</f>
        <v>4</v>
      </c>
      <c r="S354" s="132" t="str">
        <f>_xlfn.XLOOKUP($D354,'Catalog Items'!$L:$L,'Catalog Items'!AU:AU)</f>
        <v>3</v>
      </c>
      <c r="T354" s="118" t="s">
        <v>9564</v>
      </c>
      <c r="U354" s="118" t="s">
        <v>15060</v>
      </c>
      <c r="V354" s="118" t="s">
        <v>15061</v>
      </c>
      <c r="W354" s="124"/>
      <c r="X354" s="118" t="s">
        <v>12477</v>
      </c>
      <c r="Y354" s="118" t="s">
        <v>1760</v>
      </c>
      <c r="Z354" s="118" t="s">
        <v>15062</v>
      </c>
      <c r="AA354" s="118" t="s">
        <v>15069</v>
      </c>
      <c r="AB354" s="118" t="s">
        <v>15069</v>
      </c>
      <c r="AC354" s="118" t="s">
        <v>15070</v>
      </c>
      <c r="AD354" s="118" t="s">
        <v>1757</v>
      </c>
      <c r="AE354" s="118" t="s">
        <v>15071</v>
      </c>
      <c r="AF354" s="118" t="s">
        <v>15072</v>
      </c>
    </row>
    <row r="355" spans="1:32" x14ac:dyDescent="0.25">
      <c r="A355" s="118" t="str">
        <f>_xlfn.XLOOKUP(D355,'Catalog Items'!L:L,'Catalog Items'!F:F)</f>
        <v>24601-FD</v>
      </c>
      <c r="B355" s="118" t="s">
        <v>9920</v>
      </c>
      <c r="C355" s="118" t="s">
        <v>5377</v>
      </c>
      <c r="D355" s="118" t="s">
        <v>12158</v>
      </c>
      <c r="E355" s="118" t="s">
        <v>12467</v>
      </c>
      <c r="F355" s="118" t="s">
        <v>9579</v>
      </c>
      <c r="G355" s="118" t="s">
        <v>12162</v>
      </c>
      <c r="H355" s="118" t="s">
        <v>12479</v>
      </c>
      <c r="I355" s="118" t="s">
        <v>9567</v>
      </c>
      <c r="J355" s="124"/>
      <c r="K355" s="118" t="str">
        <f>_xlfn.XLOOKUP(D355,'Catalog Items'!L:L,'Catalog Items'!AB:AB)</f>
        <v>00196504205642</v>
      </c>
      <c r="L355" s="118" t="str">
        <f>_xlfn.XLOOKUP(D355,'Catalog Items'!L:L,'Catalog Items'!N:N)</f>
        <v>Eggscellent Easter</v>
      </c>
      <c r="M355" s="132">
        <f>_xlfn.XLOOKUP($D355,'Catalog Items'!$L:$L,'Catalog Items'!AK:AK)</f>
        <v>48.314999999999998</v>
      </c>
      <c r="N355" s="132">
        <f>_xlfn.XLOOKUP($D355,'Catalog Items'!$L:$L,'Catalog Items'!AL:AL)</f>
        <v>16.22</v>
      </c>
      <c r="O355" s="132">
        <f>_xlfn.XLOOKUP($D355,'Catalog Items'!$L:$L,'Catalog Items'!AM:AM)</f>
        <v>9.5950000000000006</v>
      </c>
      <c r="P355" s="132">
        <f>_xlfn.XLOOKUP($D355,'Catalog Items'!$L:$L,'Catalog Items'!AN:AN)</f>
        <v>34.598999999999997</v>
      </c>
      <c r="Q355" s="132">
        <f>_xlfn.XLOOKUP($D355,'Catalog Items'!$L:$L,'Catalog Items'!AO:AO)</f>
        <v>4.351</v>
      </c>
      <c r="R355" s="132" t="str">
        <f>_xlfn.XLOOKUP($D355,'Catalog Items'!$L:$L,'Catalog Items'!AT:AT)</f>
        <v>4</v>
      </c>
      <c r="S355" s="132" t="str">
        <f>_xlfn.XLOOKUP($D355,'Catalog Items'!$L:$L,'Catalog Items'!AU:AU)</f>
        <v>3</v>
      </c>
      <c r="T355" s="118" t="s">
        <v>9564</v>
      </c>
      <c r="U355" s="118" t="s">
        <v>15060</v>
      </c>
      <c r="V355" s="118" t="s">
        <v>15061</v>
      </c>
      <c r="W355" s="124"/>
      <c r="X355" s="118" t="s">
        <v>12480</v>
      </c>
      <c r="Y355" s="118" t="s">
        <v>1760</v>
      </c>
      <c r="Z355" s="118" t="s">
        <v>15041</v>
      </c>
      <c r="AA355" s="118" t="s">
        <v>15073</v>
      </c>
      <c r="AB355" s="118" t="s">
        <v>15073</v>
      </c>
      <c r="AC355" s="118" t="s">
        <v>15074</v>
      </c>
      <c r="AD355" s="118" t="s">
        <v>1757</v>
      </c>
      <c r="AE355" s="118" t="s">
        <v>15075</v>
      </c>
      <c r="AF355" s="118" t="s">
        <v>15076</v>
      </c>
    </row>
    <row r="356" spans="1:32" x14ac:dyDescent="0.25">
      <c r="J356" s="124"/>
      <c r="M356" s="132"/>
      <c r="N356" s="132"/>
      <c r="O356" s="132"/>
      <c r="P356" s="132"/>
      <c r="Q356" s="132"/>
      <c r="R356" s="132"/>
      <c r="S356" s="132"/>
      <c r="W356" s="124"/>
    </row>
    <row r="357" spans="1:32" x14ac:dyDescent="0.25">
      <c r="A357" s="118" t="str">
        <f>_xlfn.XLOOKUP(D357,'Catalog Items'!L:L,'Catalog Items'!F:F)</f>
        <v>24601-CD2</v>
      </c>
      <c r="B357" s="118" t="s">
        <v>9743</v>
      </c>
      <c r="C357" s="118" t="s">
        <v>5377</v>
      </c>
      <c r="D357" s="118" t="s">
        <v>12165</v>
      </c>
      <c r="E357" s="118" t="s">
        <v>12490</v>
      </c>
      <c r="F357" s="118" t="s">
        <v>15223</v>
      </c>
      <c r="G357" s="118" t="s">
        <v>12167</v>
      </c>
      <c r="H357" s="118" t="s">
        <v>12498</v>
      </c>
      <c r="I357" s="118" t="s">
        <v>7066</v>
      </c>
      <c r="J357" s="124"/>
      <c r="K357" s="118" t="str">
        <f>_xlfn.XLOOKUP(D357,'Catalog Items'!L:L,'Catalog Items'!AB:AB)</f>
        <v>00196504205710</v>
      </c>
      <c r="L357" s="118" t="str">
        <f>_xlfn.XLOOKUP(D357,'Catalog Items'!L:L,'Catalog Items'!N:N)</f>
        <v>Easter Frills</v>
      </c>
      <c r="M357" s="132">
        <f>_xlfn.XLOOKUP($D357,'Catalog Items'!$L:$L,'Catalog Items'!AK:AK)</f>
        <v>24.437999999999999</v>
      </c>
      <c r="N357" s="132">
        <f>_xlfn.XLOOKUP($D357,'Catalog Items'!$L:$L,'Catalog Items'!AL:AL)</f>
        <v>15.938000000000001</v>
      </c>
      <c r="O357" s="132">
        <f>_xlfn.XLOOKUP($D357,'Catalog Items'!$L:$L,'Catalog Items'!AM:AM)</f>
        <v>9.625</v>
      </c>
      <c r="P357" s="132">
        <f>_xlfn.XLOOKUP($D357,'Catalog Items'!$L:$L,'Catalog Items'!AN:AN)</f>
        <v>17.146000000000001</v>
      </c>
      <c r="Q357" s="132">
        <f>_xlfn.XLOOKUP($D357,'Catalog Items'!$L:$L,'Catalog Items'!AO:AO)</f>
        <v>2.169</v>
      </c>
      <c r="R357" s="132" t="str">
        <f>_xlfn.XLOOKUP($D357,'Catalog Items'!$L:$L,'Catalog Items'!AT:AT)</f>
        <v>5</v>
      </c>
      <c r="S357" s="132" t="str">
        <f>_xlfn.XLOOKUP($D357,'Catalog Items'!$L:$L,'Catalog Items'!AU:AU)</f>
        <v>5</v>
      </c>
      <c r="T357" s="118" t="s">
        <v>7075</v>
      </c>
      <c r="U357" s="118" t="s">
        <v>14991</v>
      </c>
      <c r="V357" s="118" t="s">
        <v>1762</v>
      </c>
      <c r="W357" s="124"/>
      <c r="X357" s="118" t="s">
        <v>12499</v>
      </c>
      <c r="Y357" s="118" t="s">
        <v>1765</v>
      </c>
      <c r="Z357" s="118" t="s">
        <v>15062</v>
      </c>
      <c r="AA357" s="118" t="s">
        <v>7065</v>
      </c>
      <c r="AB357" s="118" t="s">
        <v>7065</v>
      </c>
      <c r="AC357" s="118" t="s">
        <v>15063</v>
      </c>
      <c r="AD357" s="118" t="s">
        <v>1757</v>
      </c>
      <c r="AE357" s="118" t="s">
        <v>15064</v>
      </c>
      <c r="AF357" s="118" t="s">
        <v>15065</v>
      </c>
    </row>
    <row r="358" spans="1:32" x14ac:dyDescent="0.25">
      <c r="A358" s="118" t="str">
        <f>_xlfn.XLOOKUP(D358,'Catalog Items'!L:L,'Catalog Items'!F:F)</f>
        <v>24601-CD2</v>
      </c>
      <c r="B358" s="118" t="s">
        <v>9731</v>
      </c>
      <c r="C358" s="118" t="s">
        <v>5377</v>
      </c>
      <c r="D358" s="118" t="s">
        <v>12165</v>
      </c>
      <c r="E358" s="118" t="s">
        <v>12490</v>
      </c>
      <c r="F358" s="118" t="s">
        <v>15223</v>
      </c>
      <c r="G358" s="118" t="s">
        <v>12168</v>
      </c>
      <c r="H358" s="118" t="s">
        <v>12501</v>
      </c>
      <c r="I358" s="118" t="s">
        <v>1762</v>
      </c>
      <c r="J358" s="124"/>
      <c r="K358" s="118" t="str">
        <f>_xlfn.XLOOKUP(D358,'Catalog Items'!L:L,'Catalog Items'!AB:AB)</f>
        <v>00196504205710</v>
      </c>
      <c r="L358" s="118" t="str">
        <f>_xlfn.XLOOKUP(D358,'Catalog Items'!L:L,'Catalog Items'!N:N)</f>
        <v>Easter Frills</v>
      </c>
      <c r="M358" s="132">
        <f>_xlfn.XLOOKUP($D358,'Catalog Items'!$L:$L,'Catalog Items'!AK:AK)</f>
        <v>24.437999999999999</v>
      </c>
      <c r="N358" s="132">
        <f>_xlfn.XLOOKUP($D358,'Catalog Items'!$L:$L,'Catalog Items'!AL:AL)</f>
        <v>15.938000000000001</v>
      </c>
      <c r="O358" s="132">
        <f>_xlfn.XLOOKUP($D358,'Catalog Items'!$L:$L,'Catalog Items'!AM:AM)</f>
        <v>9.625</v>
      </c>
      <c r="P358" s="132">
        <f>_xlfn.XLOOKUP($D358,'Catalog Items'!$L:$L,'Catalog Items'!AN:AN)</f>
        <v>17.146000000000001</v>
      </c>
      <c r="Q358" s="132">
        <f>_xlfn.XLOOKUP($D358,'Catalog Items'!$L:$L,'Catalog Items'!AO:AO)</f>
        <v>2.169</v>
      </c>
      <c r="R358" s="132" t="str">
        <f>_xlfn.XLOOKUP($D358,'Catalog Items'!$L:$L,'Catalog Items'!AT:AT)</f>
        <v>5</v>
      </c>
      <c r="S358" s="132" t="str">
        <f>_xlfn.XLOOKUP($D358,'Catalog Items'!$L:$L,'Catalog Items'!AU:AU)</f>
        <v>5</v>
      </c>
      <c r="T358" s="118" t="s">
        <v>7075</v>
      </c>
      <c r="U358" s="118" t="s">
        <v>14991</v>
      </c>
      <c r="V358" s="118" t="s">
        <v>1762</v>
      </c>
      <c r="W358" s="124"/>
      <c r="X358" s="118" t="s">
        <v>12502</v>
      </c>
      <c r="Y358" s="118" t="s">
        <v>1765</v>
      </c>
      <c r="Z358" s="118" t="s">
        <v>15062</v>
      </c>
      <c r="AA358" s="118" t="s">
        <v>14994</v>
      </c>
      <c r="AB358" s="118" t="s">
        <v>14994</v>
      </c>
      <c r="AC358" s="118" t="s">
        <v>15066</v>
      </c>
      <c r="AD358" s="118" t="s">
        <v>1757</v>
      </c>
      <c r="AE358" s="118" t="s">
        <v>15067</v>
      </c>
      <c r="AF358" s="118" t="s">
        <v>15068</v>
      </c>
    </row>
    <row r="359" spans="1:32" x14ac:dyDescent="0.25">
      <c r="A359" s="118" t="str">
        <f>_xlfn.XLOOKUP(D359,'Catalog Items'!L:L,'Catalog Items'!F:F)</f>
        <v>24601-CD2</v>
      </c>
      <c r="B359" s="118" t="s">
        <v>9694</v>
      </c>
      <c r="C359" s="118" t="s">
        <v>5377</v>
      </c>
      <c r="D359" s="118" t="s">
        <v>12165</v>
      </c>
      <c r="E359" s="118" t="s">
        <v>12490</v>
      </c>
      <c r="F359" s="118" t="s">
        <v>15223</v>
      </c>
      <c r="G359" s="118" t="s">
        <v>12169</v>
      </c>
      <c r="H359" s="118" t="s">
        <v>12504</v>
      </c>
      <c r="I359" s="118" t="s">
        <v>9557</v>
      </c>
      <c r="J359" s="124"/>
      <c r="K359" s="118" t="str">
        <f>_xlfn.XLOOKUP(D359,'Catalog Items'!L:L,'Catalog Items'!AB:AB)</f>
        <v>00196504205710</v>
      </c>
      <c r="L359" s="118" t="str">
        <f>_xlfn.XLOOKUP(D359,'Catalog Items'!L:L,'Catalog Items'!N:N)</f>
        <v>Easter Frills</v>
      </c>
      <c r="M359" s="132">
        <f>_xlfn.XLOOKUP($D359,'Catalog Items'!$L:$L,'Catalog Items'!AK:AK)</f>
        <v>24.437999999999999</v>
      </c>
      <c r="N359" s="132">
        <f>_xlfn.XLOOKUP($D359,'Catalog Items'!$L:$L,'Catalog Items'!AL:AL)</f>
        <v>15.938000000000001</v>
      </c>
      <c r="O359" s="132">
        <f>_xlfn.XLOOKUP($D359,'Catalog Items'!$L:$L,'Catalog Items'!AM:AM)</f>
        <v>9.625</v>
      </c>
      <c r="P359" s="132">
        <f>_xlfn.XLOOKUP($D359,'Catalog Items'!$L:$L,'Catalog Items'!AN:AN)</f>
        <v>17.146000000000001</v>
      </c>
      <c r="Q359" s="132">
        <f>_xlfn.XLOOKUP($D359,'Catalog Items'!$L:$L,'Catalog Items'!AO:AO)</f>
        <v>2.169</v>
      </c>
      <c r="R359" s="132" t="str">
        <f>_xlfn.XLOOKUP($D359,'Catalog Items'!$L:$L,'Catalog Items'!AT:AT)</f>
        <v>5</v>
      </c>
      <c r="S359" s="132" t="str">
        <f>_xlfn.XLOOKUP($D359,'Catalog Items'!$L:$L,'Catalog Items'!AU:AU)</f>
        <v>5</v>
      </c>
      <c r="T359" s="118" t="s">
        <v>7075</v>
      </c>
      <c r="U359" s="118" t="s">
        <v>14991</v>
      </c>
      <c r="V359" s="118" t="s">
        <v>1762</v>
      </c>
      <c r="W359" s="124"/>
      <c r="X359" s="118" t="s">
        <v>12505</v>
      </c>
      <c r="Y359" s="118" t="s">
        <v>1760</v>
      </c>
      <c r="Z359" s="118" t="s">
        <v>15062</v>
      </c>
      <c r="AA359" s="118" t="s">
        <v>15069</v>
      </c>
      <c r="AB359" s="118" t="s">
        <v>15069</v>
      </c>
      <c r="AC359" s="118" t="s">
        <v>15070</v>
      </c>
      <c r="AD359" s="118" t="s">
        <v>1757</v>
      </c>
      <c r="AE359" s="118" t="s">
        <v>15071</v>
      </c>
      <c r="AF359" s="118" t="s">
        <v>15072</v>
      </c>
    </row>
    <row r="360" spans="1:32" x14ac:dyDescent="0.25">
      <c r="A360" s="118" t="str">
        <f>_xlfn.XLOOKUP(D360,'Catalog Items'!L:L,'Catalog Items'!F:F)</f>
        <v>24601-CD2</v>
      </c>
      <c r="B360" s="118" t="s">
        <v>9920</v>
      </c>
      <c r="C360" s="118" t="s">
        <v>5377</v>
      </c>
      <c r="D360" s="118" t="s">
        <v>12165</v>
      </c>
      <c r="E360" s="118" t="s">
        <v>12490</v>
      </c>
      <c r="F360" s="118" t="s">
        <v>15223</v>
      </c>
      <c r="G360" s="118" t="s">
        <v>12170</v>
      </c>
      <c r="H360" s="118" t="s">
        <v>12507</v>
      </c>
      <c r="I360" s="118" t="s">
        <v>1757</v>
      </c>
      <c r="J360" s="124"/>
      <c r="K360" s="118" t="str">
        <f>_xlfn.XLOOKUP(D360,'Catalog Items'!L:L,'Catalog Items'!AB:AB)</f>
        <v>00196504205710</v>
      </c>
      <c r="L360" s="118" t="str">
        <f>_xlfn.XLOOKUP(D360,'Catalog Items'!L:L,'Catalog Items'!N:N)</f>
        <v>Easter Frills</v>
      </c>
      <c r="M360" s="132">
        <f>_xlfn.XLOOKUP($D360,'Catalog Items'!$L:$L,'Catalog Items'!AK:AK)</f>
        <v>24.437999999999999</v>
      </c>
      <c r="N360" s="132">
        <f>_xlfn.XLOOKUP($D360,'Catalog Items'!$L:$L,'Catalog Items'!AL:AL)</f>
        <v>15.938000000000001</v>
      </c>
      <c r="O360" s="132">
        <f>_xlfn.XLOOKUP($D360,'Catalog Items'!$L:$L,'Catalog Items'!AM:AM)</f>
        <v>9.625</v>
      </c>
      <c r="P360" s="132">
        <f>_xlfn.XLOOKUP($D360,'Catalog Items'!$L:$L,'Catalog Items'!AN:AN)</f>
        <v>17.146000000000001</v>
      </c>
      <c r="Q360" s="132">
        <f>_xlfn.XLOOKUP($D360,'Catalog Items'!$L:$L,'Catalog Items'!AO:AO)</f>
        <v>2.169</v>
      </c>
      <c r="R360" s="132" t="str">
        <f>_xlfn.XLOOKUP($D360,'Catalog Items'!$L:$L,'Catalog Items'!AT:AT)</f>
        <v>5</v>
      </c>
      <c r="S360" s="132" t="str">
        <f>_xlfn.XLOOKUP($D360,'Catalog Items'!$L:$L,'Catalog Items'!AU:AU)</f>
        <v>5</v>
      </c>
      <c r="T360" s="118" t="s">
        <v>7075</v>
      </c>
      <c r="U360" s="118" t="s">
        <v>14991</v>
      </c>
      <c r="V360" s="118" t="s">
        <v>1762</v>
      </c>
      <c r="W360" s="124"/>
      <c r="X360" s="118" t="s">
        <v>12508</v>
      </c>
      <c r="Y360" s="118" t="s">
        <v>1760</v>
      </c>
      <c r="Z360" s="118" t="s">
        <v>15041</v>
      </c>
      <c r="AA360" s="118" t="s">
        <v>15073</v>
      </c>
      <c r="AB360" s="118" t="s">
        <v>15073</v>
      </c>
      <c r="AC360" s="118" t="s">
        <v>15074</v>
      </c>
      <c r="AD360" s="118" t="s">
        <v>1757</v>
      </c>
      <c r="AE360" s="118" t="s">
        <v>15075</v>
      </c>
      <c r="AF360" s="118" t="s">
        <v>15076</v>
      </c>
    </row>
    <row r="361" spans="1:32" x14ac:dyDescent="0.25">
      <c r="J361" s="124"/>
      <c r="M361" s="132"/>
      <c r="N361" s="132"/>
      <c r="O361" s="132"/>
      <c r="P361" s="132"/>
      <c r="Q361" s="132"/>
      <c r="R361" s="132"/>
      <c r="S361" s="132"/>
      <c r="W361" s="124"/>
    </row>
    <row r="362" spans="1:32" x14ac:dyDescent="0.25">
      <c r="A362" s="118" t="str">
        <f>_xlfn.XLOOKUP(D362,'Catalog Items'!L:L,'Catalog Items'!F:F)</f>
        <v>24601-FD</v>
      </c>
      <c r="B362" s="118" t="s">
        <v>9743</v>
      </c>
      <c r="C362" s="118" t="s">
        <v>5377</v>
      </c>
      <c r="D362" s="118" t="s">
        <v>12166</v>
      </c>
      <c r="E362" s="118" t="s">
        <v>12494</v>
      </c>
      <c r="F362" s="118" t="s">
        <v>9579</v>
      </c>
      <c r="G362" s="118" t="s">
        <v>12167</v>
      </c>
      <c r="H362" s="118" t="s">
        <v>12498</v>
      </c>
      <c r="I362" s="118" t="s">
        <v>9568</v>
      </c>
      <c r="J362" s="124"/>
      <c r="K362" s="118" t="str">
        <f>_xlfn.XLOOKUP(D362,'Catalog Items'!L:L,'Catalog Items'!AB:AB)</f>
        <v>00196504205727</v>
      </c>
      <c r="L362" s="118" t="str">
        <f>_xlfn.XLOOKUP(D362,'Catalog Items'!L:L,'Catalog Items'!N:N)</f>
        <v>Easter Frills</v>
      </c>
      <c r="M362" s="132">
        <f>_xlfn.XLOOKUP($D362,'Catalog Items'!$L:$L,'Catalog Items'!AK:AK)</f>
        <v>48.314999999999998</v>
      </c>
      <c r="N362" s="132">
        <f>_xlfn.XLOOKUP($D362,'Catalog Items'!$L:$L,'Catalog Items'!AL:AL)</f>
        <v>16.22</v>
      </c>
      <c r="O362" s="132">
        <f>_xlfn.XLOOKUP($D362,'Catalog Items'!$L:$L,'Catalog Items'!AM:AM)</f>
        <v>9.5950000000000006</v>
      </c>
      <c r="P362" s="132">
        <f>_xlfn.XLOOKUP($D362,'Catalog Items'!$L:$L,'Catalog Items'!AN:AN)</f>
        <v>34.598999999999997</v>
      </c>
      <c r="Q362" s="132">
        <f>_xlfn.XLOOKUP($D362,'Catalog Items'!$L:$L,'Catalog Items'!AO:AO)</f>
        <v>4.351</v>
      </c>
      <c r="R362" s="132" t="str">
        <f>_xlfn.XLOOKUP($D362,'Catalog Items'!$L:$L,'Catalog Items'!AT:AT)</f>
        <v>4</v>
      </c>
      <c r="S362" s="132" t="str">
        <f>_xlfn.XLOOKUP($D362,'Catalog Items'!$L:$L,'Catalog Items'!AU:AU)</f>
        <v>3</v>
      </c>
      <c r="T362" s="118" t="s">
        <v>9564</v>
      </c>
      <c r="U362" s="118" t="s">
        <v>15060</v>
      </c>
      <c r="V362" s="118" t="s">
        <v>15061</v>
      </c>
      <c r="W362" s="124"/>
      <c r="X362" s="118" t="s">
        <v>12499</v>
      </c>
      <c r="Y362" s="118" t="s">
        <v>1765</v>
      </c>
      <c r="Z362" s="118" t="s">
        <v>15062</v>
      </c>
      <c r="AA362" s="118" t="s">
        <v>7065</v>
      </c>
      <c r="AB362" s="118" t="s">
        <v>7065</v>
      </c>
      <c r="AC362" s="118" t="s">
        <v>15063</v>
      </c>
      <c r="AD362" s="118" t="s">
        <v>1757</v>
      </c>
      <c r="AE362" s="118" t="s">
        <v>15064</v>
      </c>
      <c r="AF362" s="118" t="s">
        <v>15065</v>
      </c>
    </row>
    <row r="363" spans="1:32" x14ac:dyDescent="0.25">
      <c r="A363" s="118" t="str">
        <f>_xlfn.XLOOKUP(D363,'Catalog Items'!L:L,'Catalog Items'!F:F)</f>
        <v>24601-FD</v>
      </c>
      <c r="B363" s="118" t="s">
        <v>9731</v>
      </c>
      <c r="C363" s="118" t="s">
        <v>5377</v>
      </c>
      <c r="D363" s="118" t="s">
        <v>12166</v>
      </c>
      <c r="E363" s="118" t="s">
        <v>12494</v>
      </c>
      <c r="F363" s="118" t="s">
        <v>9579</v>
      </c>
      <c r="G363" s="118" t="s">
        <v>12168</v>
      </c>
      <c r="H363" s="118" t="s">
        <v>12501</v>
      </c>
      <c r="I363" s="118" t="s">
        <v>1792</v>
      </c>
      <c r="J363" s="124"/>
      <c r="K363" s="118" t="str">
        <f>_xlfn.XLOOKUP(D363,'Catalog Items'!L:L,'Catalog Items'!AB:AB)</f>
        <v>00196504205727</v>
      </c>
      <c r="L363" s="118" t="str">
        <f>_xlfn.XLOOKUP(D363,'Catalog Items'!L:L,'Catalog Items'!N:N)</f>
        <v>Easter Frills</v>
      </c>
      <c r="M363" s="132">
        <f>_xlfn.XLOOKUP($D363,'Catalog Items'!$L:$L,'Catalog Items'!AK:AK)</f>
        <v>48.314999999999998</v>
      </c>
      <c r="N363" s="132">
        <f>_xlfn.XLOOKUP($D363,'Catalog Items'!$L:$L,'Catalog Items'!AL:AL)</f>
        <v>16.22</v>
      </c>
      <c r="O363" s="132">
        <f>_xlfn.XLOOKUP($D363,'Catalog Items'!$L:$L,'Catalog Items'!AM:AM)</f>
        <v>9.5950000000000006</v>
      </c>
      <c r="P363" s="132">
        <f>_xlfn.XLOOKUP($D363,'Catalog Items'!$L:$L,'Catalog Items'!AN:AN)</f>
        <v>34.598999999999997</v>
      </c>
      <c r="Q363" s="132">
        <f>_xlfn.XLOOKUP($D363,'Catalog Items'!$L:$L,'Catalog Items'!AO:AO)</f>
        <v>4.351</v>
      </c>
      <c r="R363" s="132" t="str">
        <f>_xlfn.XLOOKUP($D363,'Catalog Items'!$L:$L,'Catalog Items'!AT:AT)</f>
        <v>4</v>
      </c>
      <c r="S363" s="132" t="str">
        <f>_xlfn.XLOOKUP($D363,'Catalog Items'!$L:$L,'Catalog Items'!AU:AU)</f>
        <v>3</v>
      </c>
      <c r="T363" s="118" t="s">
        <v>9564</v>
      </c>
      <c r="U363" s="118" t="s">
        <v>15060</v>
      </c>
      <c r="V363" s="118" t="s">
        <v>15061</v>
      </c>
      <c r="W363" s="124"/>
      <c r="X363" s="118" t="s">
        <v>12502</v>
      </c>
      <c r="Y363" s="118" t="s">
        <v>1765</v>
      </c>
      <c r="Z363" s="118" t="s">
        <v>15062</v>
      </c>
      <c r="AA363" s="118" t="s">
        <v>14994</v>
      </c>
      <c r="AB363" s="118" t="s">
        <v>14994</v>
      </c>
      <c r="AC363" s="118" t="s">
        <v>15066</v>
      </c>
      <c r="AD363" s="118" t="s">
        <v>1757</v>
      </c>
      <c r="AE363" s="118" t="s">
        <v>15067</v>
      </c>
      <c r="AF363" s="118" t="s">
        <v>15068</v>
      </c>
    </row>
    <row r="364" spans="1:32" x14ac:dyDescent="0.25">
      <c r="A364" s="118" t="str">
        <f>_xlfn.XLOOKUP(D364,'Catalog Items'!L:L,'Catalog Items'!F:F)</f>
        <v>24601-FD</v>
      </c>
      <c r="B364" s="118" t="s">
        <v>9694</v>
      </c>
      <c r="C364" s="118" t="s">
        <v>5377</v>
      </c>
      <c r="D364" s="118" t="s">
        <v>12166</v>
      </c>
      <c r="E364" s="118" t="s">
        <v>12494</v>
      </c>
      <c r="F364" s="118" t="s">
        <v>9579</v>
      </c>
      <c r="G364" s="118" t="s">
        <v>12169</v>
      </c>
      <c r="H364" s="118" t="s">
        <v>12504</v>
      </c>
      <c r="I364" s="118" t="s">
        <v>7082</v>
      </c>
      <c r="J364" s="124"/>
      <c r="K364" s="118" t="str">
        <f>_xlfn.XLOOKUP(D364,'Catalog Items'!L:L,'Catalog Items'!AB:AB)</f>
        <v>00196504205727</v>
      </c>
      <c r="L364" s="118" t="str">
        <f>_xlfn.XLOOKUP(D364,'Catalog Items'!L:L,'Catalog Items'!N:N)</f>
        <v>Easter Frills</v>
      </c>
      <c r="M364" s="132">
        <f>_xlfn.XLOOKUP($D364,'Catalog Items'!$L:$L,'Catalog Items'!AK:AK)</f>
        <v>48.314999999999998</v>
      </c>
      <c r="N364" s="132">
        <f>_xlfn.XLOOKUP($D364,'Catalog Items'!$L:$L,'Catalog Items'!AL:AL)</f>
        <v>16.22</v>
      </c>
      <c r="O364" s="132">
        <f>_xlfn.XLOOKUP($D364,'Catalog Items'!$L:$L,'Catalog Items'!AM:AM)</f>
        <v>9.5950000000000006</v>
      </c>
      <c r="P364" s="132">
        <f>_xlfn.XLOOKUP($D364,'Catalog Items'!$L:$L,'Catalog Items'!AN:AN)</f>
        <v>34.598999999999997</v>
      </c>
      <c r="Q364" s="132">
        <f>_xlfn.XLOOKUP($D364,'Catalog Items'!$L:$L,'Catalog Items'!AO:AO)</f>
        <v>4.351</v>
      </c>
      <c r="R364" s="132" t="str">
        <f>_xlfn.XLOOKUP($D364,'Catalog Items'!$L:$L,'Catalog Items'!AT:AT)</f>
        <v>4</v>
      </c>
      <c r="S364" s="132" t="str">
        <f>_xlfn.XLOOKUP($D364,'Catalog Items'!$L:$L,'Catalog Items'!AU:AU)</f>
        <v>3</v>
      </c>
      <c r="T364" s="118" t="s">
        <v>9564</v>
      </c>
      <c r="U364" s="118" t="s">
        <v>15060</v>
      </c>
      <c r="V364" s="118" t="s">
        <v>15061</v>
      </c>
      <c r="W364" s="124"/>
      <c r="X364" s="118" t="s">
        <v>12505</v>
      </c>
      <c r="Y364" s="118" t="s">
        <v>1760</v>
      </c>
      <c r="Z364" s="118" t="s">
        <v>15062</v>
      </c>
      <c r="AA364" s="118" t="s">
        <v>15069</v>
      </c>
      <c r="AB364" s="118" t="s">
        <v>15069</v>
      </c>
      <c r="AC364" s="118" t="s">
        <v>15070</v>
      </c>
      <c r="AD364" s="118" t="s">
        <v>1757</v>
      </c>
      <c r="AE364" s="118" t="s">
        <v>15071</v>
      </c>
      <c r="AF364" s="118" t="s">
        <v>15072</v>
      </c>
    </row>
    <row r="365" spans="1:32" x14ac:dyDescent="0.25">
      <c r="A365" s="118" t="str">
        <f>_xlfn.XLOOKUP(D365,'Catalog Items'!L:L,'Catalog Items'!F:F)</f>
        <v>24601-FD</v>
      </c>
      <c r="B365" s="118" t="s">
        <v>9920</v>
      </c>
      <c r="C365" s="118" t="s">
        <v>5377</v>
      </c>
      <c r="D365" s="118" t="s">
        <v>12166</v>
      </c>
      <c r="E365" s="118" t="s">
        <v>12494</v>
      </c>
      <c r="F365" s="118" t="s">
        <v>9579</v>
      </c>
      <c r="G365" s="118" t="s">
        <v>12170</v>
      </c>
      <c r="H365" s="118" t="s">
        <v>12507</v>
      </c>
      <c r="I365" s="118" t="s">
        <v>9567</v>
      </c>
      <c r="J365" s="124"/>
      <c r="K365" s="118" t="str">
        <f>_xlfn.XLOOKUP(D365,'Catalog Items'!L:L,'Catalog Items'!AB:AB)</f>
        <v>00196504205727</v>
      </c>
      <c r="L365" s="118" t="str">
        <f>_xlfn.XLOOKUP(D365,'Catalog Items'!L:L,'Catalog Items'!N:N)</f>
        <v>Easter Frills</v>
      </c>
      <c r="M365" s="132">
        <f>_xlfn.XLOOKUP($D365,'Catalog Items'!$L:$L,'Catalog Items'!AK:AK)</f>
        <v>48.314999999999998</v>
      </c>
      <c r="N365" s="132">
        <f>_xlfn.XLOOKUP($D365,'Catalog Items'!$L:$L,'Catalog Items'!AL:AL)</f>
        <v>16.22</v>
      </c>
      <c r="O365" s="132">
        <f>_xlfn.XLOOKUP($D365,'Catalog Items'!$L:$L,'Catalog Items'!AM:AM)</f>
        <v>9.5950000000000006</v>
      </c>
      <c r="P365" s="132">
        <f>_xlfn.XLOOKUP($D365,'Catalog Items'!$L:$L,'Catalog Items'!AN:AN)</f>
        <v>34.598999999999997</v>
      </c>
      <c r="Q365" s="132">
        <f>_xlfn.XLOOKUP($D365,'Catalog Items'!$L:$L,'Catalog Items'!AO:AO)</f>
        <v>4.351</v>
      </c>
      <c r="R365" s="132" t="str">
        <f>_xlfn.XLOOKUP($D365,'Catalog Items'!$L:$L,'Catalog Items'!AT:AT)</f>
        <v>4</v>
      </c>
      <c r="S365" s="132" t="str">
        <f>_xlfn.XLOOKUP($D365,'Catalog Items'!$L:$L,'Catalog Items'!AU:AU)</f>
        <v>3</v>
      </c>
      <c r="T365" s="118" t="s">
        <v>9564</v>
      </c>
      <c r="U365" s="118" t="s">
        <v>15060</v>
      </c>
      <c r="V365" s="118" t="s">
        <v>15061</v>
      </c>
      <c r="W365" s="124"/>
      <c r="X365" s="118" t="s">
        <v>12508</v>
      </c>
      <c r="Y365" s="118" t="s">
        <v>1760</v>
      </c>
      <c r="Z365" s="118" t="s">
        <v>15041</v>
      </c>
      <c r="AA365" s="118" t="s">
        <v>15073</v>
      </c>
      <c r="AB365" s="118" t="s">
        <v>15073</v>
      </c>
      <c r="AC365" s="118" t="s">
        <v>15074</v>
      </c>
      <c r="AD365" s="118" t="s">
        <v>1757</v>
      </c>
      <c r="AE365" s="118" t="s">
        <v>15075</v>
      </c>
      <c r="AF365" s="118" t="s">
        <v>15076</v>
      </c>
    </row>
    <row r="366" spans="1:32" x14ac:dyDescent="0.25">
      <c r="J366" s="124"/>
      <c r="M366" s="132"/>
      <c r="N366" s="132"/>
      <c r="O366" s="132"/>
      <c r="P366" s="132"/>
      <c r="Q366" s="132"/>
      <c r="R366" s="132"/>
      <c r="S366" s="132"/>
      <c r="W366" s="124"/>
    </row>
    <row r="367" spans="1:32" x14ac:dyDescent="0.25">
      <c r="A367" s="118" t="str">
        <f>_xlfn.XLOOKUP(D367,'Catalog Items'!L:L,'Catalog Items'!F:F)</f>
        <v>24601-CD2</v>
      </c>
      <c r="B367" s="118" t="s">
        <v>9743</v>
      </c>
      <c r="C367" s="118" t="s">
        <v>5377</v>
      </c>
      <c r="D367" s="118" t="s">
        <v>12173</v>
      </c>
      <c r="E367" s="118" t="s">
        <v>12517</v>
      </c>
      <c r="F367" s="118" t="s">
        <v>15223</v>
      </c>
      <c r="G367" s="118" t="s">
        <v>12177</v>
      </c>
      <c r="H367" s="118" t="s">
        <v>12531</v>
      </c>
      <c r="I367" s="118" t="s">
        <v>7066</v>
      </c>
      <c r="J367" s="124"/>
      <c r="K367" s="118" t="str">
        <f>_xlfn.XLOOKUP(D367,'Catalog Items'!L:L,'Catalog Items'!AB:AB)</f>
        <v>00196504205796</v>
      </c>
      <c r="L367" s="118" t="str">
        <f>_xlfn.XLOOKUP(D367,'Catalog Items'!L:L,'Catalog Items'!N:N)</f>
        <v>Sights of Spring</v>
      </c>
      <c r="M367" s="132">
        <f>_xlfn.XLOOKUP($D367,'Catalog Items'!$L:$L,'Catalog Items'!AK:AK)</f>
        <v>24.437999999999999</v>
      </c>
      <c r="N367" s="132">
        <f>_xlfn.XLOOKUP($D367,'Catalog Items'!$L:$L,'Catalog Items'!AL:AL)</f>
        <v>15.938000000000001</v>
      </c>
      <c r="O367" s="132">
        <f>_xlfn.XLOOKUP($D367,'Catalog Items'!$L:$L,'Catalog Items'!AM:AM)</f>
        <v>9.625</v>
      </c>
      <c r="P367" s="132">
        <f>_xlfn.XLOOKUP($D367,'Catalog Items'!$L:$L,'Catalog Items'!AN:AN)</f>
        <v>17.146000000000001</v>
      </c>
      <c r="Q367" s="132">
        <f>_xlfn.XLOOKUP($D367,'Catalog Items'!$L:$L,'Catalog Items'!AO:AO)</f>
        <v>2.169</v>
      </c>
      <c r="R367" s="132" t="str">
        <f>_xlfn.XLOOKUP($D367,'Catalog Items'!$L:$L,'Catalog Items'!AT:AT)</f>
        <v>5</v>
      </c>
      <c r="S367" s="132" t="str">
        <f>_xlfn.XLOOKUP($D367,'Catalog Items'!$L:$L,'Catalog Items'!AU:AU)</f>
        <v>5</v>
      </c>
      <c r="T367" s="118" t="s">
        <v>7075</v>
      </c>
      <c r="U367" s="118" t="s">
        <v>14991</v>
      </c>
      <c r="V367" s="118" t="s">
        <v>1762</v>
      </c>
      <c r="W367" s="124"/>
      <c r="X367" s="118" t="s">
        <v>12532</v>
      </c>
      <c r="Y367" s="118" t="s">
        <v>1765</v>
      </c>
      <c r="Z367" s="118" t="s">
        <v>15062</v>
      </c>
      <c r="AA367" s="118" t="s">
        <v>7065</v>
      </c>
      <c r="AB367" s="118" t="s">
        <v>7065</v>
      </c>
      <c r="AC367" s="118" t="s">
        <v>15063</v>
      </c>
      <c r="AD367" s="118" t="s">
        <v>1757</v>
      </c>
      <c r="AE367" s="118" t="s">
        <v>15064</v>
      </c>
      <c r="AF367" s="118" t="s">
        <v>15065</v>
      </c>
    </row>
    <row r="368" spans="1:32" x14ac:dyDescent="0.25">
      <c r="A368" s="118" t="str">
        <f>_xlfn.XLOOKUP(D368,'Catalog Items'!L:L,'Catalog Items'!F:F)</f>
        <v>24601-CD2</v>
      </c>
      <c r="B368" s="118" t="s">
        <v>9731</v>
      </c>
      <c r="C368" s="118" t="s">
        <v>5377</v>
      </c>
      <c r="D368" s="118" t="s">
        <v>12173</v>
      </c>
      <c r="E368" s="118" t="s">
        <v>12517</v>
      </c>
      <c r="F368" s="118" t="s">
        <v>15223</v>
      </c>
      <c r="G368" s="118" t="s">
        <v>12178</v>
      </c>
      <c r="H368" s="118" t="s">
        <v>12534</v>
      </c>
      <c r="I368" s="118" t="s">
        <v>1762</v>
      </c>
      <c r="J368" s="124"/>
      <c r="K368" s="118" t="str">
        <f>_xlfn.XLOOKUP(D368,'Catalog Items'!L:L,'Catalog Items'!AB:AB)</f>
        <v>00196504205796</v>
      </c>
      <c r="L368" s="118" t="str">
        <f>_xlfn.XLOOKUP(D368,'Catalog Items'!L:L,'Catalog Items'!N:N)</f>
        <v>Sights of Spring</v>
      </c>
      <c r="M368" s="132">
        <f>_xlfn.XLOOKUP($D368,'Catalog Items'!$L:$L,'Catalog Items'!AK:AK)</f>
        <v>24.437999999999999</v>
      </c>
      <c r="N368" s="132">
        <f>_xlfn.XLOOKUP($D368,'Catalog Items'!$L:$L,'Catalog Items'!AL:AL)</f>
        <v>15.938000000000001</v>
      </c>
      <c r="O368" s="132">
        <f>_xlfn.XLOOKUP($D368,'Catalog Items'!$L:$L,'Catalog Items'!AM:AM)</f>
        <v>9.625</v>
      </c>
      <c r="P368" s="132">
        <f>_xlfn.XLOOKUP($D368,'Catalog Items'!$L:$L,'Catalog Items'!AN:AN)</f>
        <v>17.146000000000001</v>
      </c>
      <c r="Q368" s="132">
        <f>_xlfn.XLOOKUP($D368,'Catalog Items'!$L:$L,'Catalog Items'!AO:AO)</f>
        <v>2.169</v>
      </c>
      <c r="R368" s="132" t="str">
        <f>_xlfn.XLOOKUP($D368,'Catalog Items'!$L:$L,'Catalog Items'!AT:AT)</f>
        <v>5</v>
      </c>
      <c r="S368" s="132" t="str">
        <f>_xlfn.XLOOKUP($D368,'Catalog Items'!$L:$L,'Catalog Items'!AU:AU)</f>
        <v>5</v>
      </c>
      <c r="T368" s="118" t="s">
        <v>7075</v>
      </c>
      <c r="U368" s="118" t="s">
        <v>14991</v>
      </c>
      <c r="V368" s="118" t="s">
        <v>1762</v>
      </c>
      <c r="W368" s="124"/>
      <c r="X368" s="118" t="s">
        <v>12535</v>
      </c>
      <c r="Y368" s="118" t="s">
        <v>1765</v>
      </c>
      <c r="Z368" s="118" t="s">
        <v>15062</v>
      </c>
      <c r="AA368" s="118" t="s">
        <v>14994</v>
      </c>
      <c r="AB368" s="118" t="s">
        <v>14994</v>
      </c>
      <c r="AC368" s="118" t="s">
        <v>15066</v>
      </c>
      <c r="AD368" s="118" t="s">
        <v>1757</v>
      </c>
      <c r="AE368" s="118" t="s">
        <v>15067</v>
      </c>
      <c r="AF368" s="118" t="s">
        <v>15068</v>
      </c>
    </row>
    <row r="369" spans="1:32" x14ac:dyDescent="0.25">
      <c r="A369" s="118" t="str">
        <f>_xlfn.XLOOKUP(D369,'Catalog Items'!L:L,'Catalog Items'!F:F)</f>
        <v>24601-CD2</v>
      </c>
      <c r="B369" s="118" t="s">
        <v>9694</v>
      </c>
      <c r="C369" s="118" t="s">
        <v>5377</v>
      </c>
      <c r="D369" s="118" t="s">
        <v>12173</v>
      </c>
      <c r="E369" s="118" t="s">
        <v>12517</v>
      </c>
      <c r="F369" s="118" t="s">
        <v>15223</v>
      </c>
      <c r="G369" s="118" t="s">
        <v>12180</v>
      </c>
      <c r="H369" s="118" t="s">
        <v>12541</v>
      </c>
      <c r="I369" s="118" t="s">
        <v>9557</v>
      </c>
      <c r="J369" s="124"/>
      <c r="K369" s="118" t="str">
        <f>_xlfn.XLOOKUP(D369,'Catalog Items'!L:L,'Catalog Items'!AB:AB)</f>
        <v>00196504205796</v>
      </c>
      <c r="L369" s="118" t="str">
        <f>_xlfn.XLOOKUP(D369,'Catalog Items'!L:L,'Catalog Items'!N:N)</f>
        <v>Sights of Spring</v>
      </c>
      <c r="M369" s="132">
        <f>_xlfn.XLOOKUP($D369,'Catalog Items'!$L:$L,'Catalog Items'!AK:AK)</f>
        <v>24.437999999999999</v>
      </c>
      <c r="N369" s="132">
        <f>_xlfn.XLOOKUP($D369,'Catalog Items'!$L:$L,'Catalog Items'!AL:AL)</f>
        <v>15.938000000000001</v>
      </c>
      <c r="O369" s="132">
        <f>_xlfn.XLOOKUP($D369,'Catalog Items'!$L:$L,'Catalog Items'!AM:AM)</f>
        <v>9.625</v>
      </c>
      <c r="P369" s="132">
        <f>_xlfn.XLOOKUP($D369,'Catalog Items'!$L:$L,'Catalog Items'!AN:AN)</f>
        <v>17.146000000000001</v>
      </c>
      <c r="Q369" s="132">
        <f>_xlfn.XLOOKUP($D369,'Catalog Items'!$L:$L,'Catalog Items'!AO:AO)</f>
        <v>2.169</v>
      </c>
      <c r="R369" s="132" t="str">
        <f>_xlfn.XLOOKUP($D369,'Catalog Items'!$L:$L,'Catalog Items'!AT:AT)</f>
        <v>5</v>
      </c>
      <c r="S369" s="132" t="str">
        <f>_xlfn.XLOOKUP($D369,'Catalog Items'!$L:$L,'Catalog Items'!AU:AU)</f>
        <v>5</v>
      </c>
      <c r="T369" s="118" t="s">
        <v>7075</v>
      </c>
      <c r="U369" s="118" t="s">
        <v>14991</v>
      </c>
      <c r="V369" s="118" t="s">
        <v>1762</v>
      </c>
      <c r="W369" s="124"/>
      <c r="X369" s="118" t="s">
        <v>12542</v>
      </c>
      <c r="Y369" s="118" t="s">
        <v>1760</v>
      </c>
      <c r="Z369" s="118" t="s">
        <v>15062</v>
      </c>
      <c r="AA369" s="118" t="s">
        <v>15069</v>
      </c>
      <c r="AB369" s="118" t="s">
        <v>15069</v>
      </c>
      <c r="AC369" s="118" t="s">
        <v>15070</v>
      </c>
      <c r="AD369" s="118" t="s">
        <v>1757</v>
      </c>
      <c r="AE369" s="118" t="s">
        <v>15071</v>
      </c>
      <c r="AF369" s="118" t="s">
        <v>15072</v>
      </c>
    </row>
    <row r="370" spans="1:32" x14ac:dyDescent="0.25">
      <c r="A370" s="118" t="str">
        <f>_xlfn.XLOOKUP(D370,'Catalog Items'!L:L,'Catalog Items'!F:F)</f>
        <v>24601-CD2</v>
      </c>
      <c r="B370" s="118" t="s">
        <v>9920</v>
      </c>
      <c r="C370" s="118" t="s">
        <v>5377</v>
      </c>
      <c r="D370" s="118" t="s">
        <v>12173</v>
      </c>
      <c r="E370" s="118" t="s">
        <v>12517</v>
      </c>
      <c r="F370" s="118" t="s">
        <v>15223</v>
      </c>
      <c r="G370" s="118" t="s">
        <v>12182</v>
      </c>
      <c r="H370" s="118" t="s">
        <v>12548</v>
      </c>
      <c r="I370" s="118" t="s">
        <v>1757</v>
      </c>
      <c r="J370" s="124"/>
      <c r="K370" s="118" t="str">
        <f>_xlfn.XLOOKUP(D370,'Catalog Items'!L:L,'Catalog Items'!AB:AB)</f>
        <v>00196504205796</v>
      </c>
      <c r="L370" s="118" t="str">
        <f>_xlfn.XLOOKUP(D370,'Catalog Items'!L:L,'Catalog Items'!N:N)</f>
        <v>Sights of Spring</v>
      </c>
      <c r="M370" s="132">
        <f>_xlfn.XLOOKUP($D370,'Catalog Items'!$L:$L,'Catalog Items'!AK:AK)</f>
        <v>24.437999999999999</v>
      </c>
      <c r="N370" s="132">
        <f>_xlfn.XLOOKUP($D370,'Catalog Items'!$L:$L,'Catalog Items'!AL:AL)</f>
        <v>15.938000000000001</v>
      </c>
      <c r="O370" s="132">
        <f>_xlfn.XLOOKUP($D370,'Catalog Items'!$L:$L,'Catalog Items'!AM:AM)</f>
        <v>9.625</v>
      </c>
      <c r="P370" s="132">
        <f>_xlfn.XLOOKUP($D370,'Catalog Items'!$L:$L,'Catalog Items'!AN:AN)</f>
        <v>17.146000000000001</v>
      </c>
      <c r="Q370" s="132">
        <f>_xlfn.XLOOKUP($D370,'Catalog Items'!$L:$L,'Catalog Items'!AO:AO)</f>
        <v>2.169</v>
      </c>
      <c r="R370" s="132" t="str">
        <f>_xlfn.XLOOKUP($D370,'Catalog Items'!$L:$L,'Catalog Items'!AT:AT)</f>
        <v>5</v>
      </c>
      <c r="S370" s="132" t="str">
        <f>_xlfn.XLOOKUP($D370,'Catalog Items'!$L:$L,'Catalog Items'!AU:AU)</f>
        <v>5</v>
      </c>
      <c r="T370" s="118" t="s">
        <v>7075</v>
      </c>
      <c r="U370" s="118" t="s">
        <v>14991</v>
      </c>
      <c r="V370" s="118" t="s">
        <v>1762</v>
      </c>
      <c r="W370" s="124"/>
      <c r="X370" s="118" t="s">
        <v>12549</v>
      </c>
      <c r="Y370" s="118" t="s">
        <v>1760</v>
      </c>
      <c r="Z370" s="118" t="s">
        <v>15041</v>
      </c>
      <c r="AA370" s="118" t="s">
        <v>15073</v>
      </c>
      <c r="AB370" s="118" t="s">
        <v>15073</v>
      </c>
      <c r="AC370" s="118" t="s">
        <v>15074</v>
      </c>
      <c r="AD370" s="118" t="s">
        <v>1757</v>
      </c>
      <c r="AE370" s="118" t="s">
        <v>15075</v>
      </c>
      <c r="AF370" s="118" t="s">
        <v>15076</v>
      </c>
    </row>
    <row r="371" spans="1:32" x14ac:dyDescent="0.25">
      <c r="J371" s="124"/>
      <c r="M371" s="132"/>
      <c r="N371" s="132"/>
      <c r="O371" s="132"/>
      <c r="P371" s="132"/>
      <c r="Q371" s="132"/>
      <c r="R371" s="132"/>
      <c r="S371" s="132"/>
      <c r="W371" s="124"/>
    </row>
    <row r="372" spans="1:32" x14ac:dyDescent="0.25">
      <c r="A372" s="118" t="str">
        <f>_xlfn.XLOOKUP(D372,'Catalog Items'!L:L,'Catalog Items'!F:F)</f>
        <v>24601-CD2</v>
      </c>
      <c r="B372" s="118" t="s">
        <v>9743</v>
      </c>
      <c r="C372" s="118" t="s">
        <v>5377</v>
      </c>
      <c r="D372" s="118" t="s">
        <v>12174</v>
      </c>
      <c r="E372" s="118" t="s">
        <v>12521</v>
      </c>
      <c r="F372" s="118" t="s">
        <v>15223</v>
      </c>
      <c r="G372" s="118" t="s">
        <v>12177</v>
      </c>
      <c r="H372" s="118" t="s">
        <v>12531</v>
      </c>
      <c r="I372" s="118" t="s">
        <v>7066</v>
      </c>
      <c r="J372" s="124"/>
      <c r="K372" s="118" t="str">
        <f>_xlfn.XLOOKUP(D372,'Catalog Items'!L:L,'Catalog Items'!AB:AB)</f>
        <v>00196504205802</v>
      </c>
      <c r="L372" s="118" t="str">
        <f>_xlfn.XLOOKUP(D372,'Catalog Items'!L:L,'Catalog Items'!N:N)</f>
        <v>Sights of Spring</v>
      </c>
      <c r="M372" s="132">
        <f>_xlfn.XLOOKUP($D372,'Catalog Items'!$L:$L,'Catalog Items'!AK:AK)</f>
        <v>24.437999999999999</v>
      </c>
      <c r="N372" s="132">
        <f>_xlfn.XLOOKUP($D372,'Catalog Items'!$L:$L,'Catalog Items'!AL:AL)</f>
        <v>15.938000000000001</v>
      </c>
      <c r="O372" s="132">
        <f>_xlfn.XLOOKUP($D372,'Catalog Items'!$L:$L,'Catalog Items'!AM:AM)</f>
        <v>9.625</v>
      </c>
      <c r="P372" s="132">
        <f>_xlfn.XLOOKUP($D372,'Catalog Items'!$L:$L,'Catalog Items'!AN:AN)</f>
        <v>17.146000000000001</v>
      </c>
      <c r="Q372" s="132">
        <f>_xlfn.XLOOKUP($D372,'Catalog Items'!$L:$L,'Catalog Items'!AO:AO)</f>
        <v>2.169</v>
      </c>
      <c r="R372" s="132" t="str">
        <f>_xlfn.XLOOKUP($D372,'Catalog Items'!$L:$L,'Catalog Items'!AT:AT)</f>
        <v>5</v>
      </c>
      <c r="S372" s="132" t="str">
        <f>_xlfn.XLOOKUP($D372,'Catalog Items'!$L:$L,'Catalog Items'!AU:AU)</f>
        <v>5</v>
      </c>
      <c r="T372" s="118" t="s">
        <v>7075</v>
      </c>
      <c r="U372" s="118" t="s">
        <v>14991</v>
      </c>
      <c r="V372" s="118" t="s">
        <v>1762</v>
      </c>
      <c r="W372" s="124"/>
      <c r="X372" s="118" t="s">
        <v>12532</v>
      </c>
      <c r="Y372" s="118" t="s">
        <v>1765</v>
      </c>
      <c r="Z372" s="118" t="s">
        <v>15062</v>
      </c>
      <c r="AA372" s="118" t="s">
        <v>7065</v>
      </c>
      <c r="AB372" s="118" t="s">
        <v>7065</v>
      </c>
      <c r="AC372" s="118" t="s">
        <v>15063</v>
      </c>
      <c r="AD372" s="118" t="s">
        <v>1757</v>
      </c>
      <c r="AE372" s="118" t="s">
        <v>15064</v>
      </c>
      <c r="AF372" s="118" t="s">
        <v>15065</v>
      </c>
    </row>
    <row r="373" spans="1:32" x14ac:dyDescent="0.25">
      <c r="A373" s="118" t="str">
        <f>_xlfn.XLOOKUP(D373,'Catalog Items'!L:L,'Catalog Items'!F:F)</f>
        <v>24601-CD2</v>
      </c>
      <c r="B373" s="118" t="s">
        <v>9731</v>
      </c>
      <c r="C373" s="118" t="s">
        <v>5377</v>
      </c>
      <c r="D373" s="118" t="s">
        <v>12174</v>
      </c>
      <c r="E373" s="118" t="s">
        <v>12521</v>
      </c>
      <c r="F373" s="118" t="s">
        <v>15223</v>
      </c>
      <c r="G373" s="118" t="s">
        <v>12179</v>
      </c>
      <c r="H373" s="118" t="s">
        <v>12538</v>
      </c>
      <c r="I373" s="118" t="s">
        <v>1762</v>
      </c>
      <c r="J373" s="124"/>
      <c r="K373" s="118" t="str">
        <f>_xlfn.XLOOKUP(D373,'Catalog Items'!L:L,'Catalog Items'!AB:AB)</f>
        <v>00196504205802</v>
      </c>
      <c r="L373" s="118" t="str">
        <f>_xlfn.XLOOKUP(D373,'Catalog Items'!L:L,'Catalog Items'!N:N)</f>
        <v>Sights of Spring</v>
      </c>
      <c r="M373" s="132">
        <f>_xlfn.XLOOKUP($D373,'Catalog Items'!$L:$L,'Catalog Items'!AK:AK)</f>
        <v>24.437999999999999</v>
      </c>
      <c r="N373" s="132">
        <f>_xlfn.XLOOKUP($D373,'Catalog Items'!$L:$L,'Catalog Items'!AL:AL)</f>
        <v>15.938000000000001</v>
      </c>
      <c r="O373" s="132">
        <f>_xlfn.XLOOKUP($D373,'Catalog Items'!$L:$L,'Catalog Items'!AM:AM)</f>
        <v>9.625</v>
      </c>
      <c r="P373" s="132">
        <f>_xlfn.XLOOKUP($D373,'Catalog Items'!$L:$L,'Catalog Items'!AN:AN)</f>
        <v>17.146000000000001</v>
      </c>
      <c r="Q373" s="132">
        <f>_xlfn.XLOOKUP($D373,'Catalog Items'!$L:$L,'Catalog Items'!AO:AO)</f>
        <v>2.169</v>
      </c>
      <c r="R373" s="132" t="str">
        <f>_xlfn.XLOOKUP($D373,'Catalog Items'!$L:$L,'Catalog Items'!AT:AT)</f>
        <v>5</v>
      </c>
      <c r="S373" s="132" t="str">
        <f>_xlfn.XLOOKUP($D373,'Catalog Items'!$L:$L,'Catalog Items'!AU:AU)</f>
        <v>5</v>
      </c>
      <c r="T373" s="118" t="s">
        <v>7075</v>
      </c>
      <c r="U373" s="118" t="s">
        <v>14991</v>
      </c>
      <c r="V373" s="118" t="s">
        <v>1762</v>
      </c>
      <c r="W373" s="124"/>
      <c r="X373" s="118" t="s">
        <v>12539</v>
      </c>
      <c r="Y373" s="118" t="s">
        <v>1765</v>
      </c>
      <c r="Z373" s="118" t="s">
        <v>15062</v>
      </c>
      <c r="AA373" s="118" t="s">
        <v>14994</v>
      </c>
      <c r="AB373" s="118" t="s">
        <v>14994</v>
      </c>
      <c r="AC373" s="118" t="s">
        <v>15066</v>
      </c>
      <c r="AD373" s="118" t="s">
        <v>1757</v>
      </c>
      <c r="AE373" s="118" t="s">
        <v>15067</v>
      </c>
      <c r="AF373" s="118" t="s">
        <v>15068</v>
      </c>
    </row>
    <row r="374" spans="1:32" x14ac:dyDescent="0.25">
      <c r="A374" s="118" t="str">
        <f>_xlfn.XLOOKUP(D374,'Catalog Items'!L:L,'Catalog Items'!F:F)</f>
        <v>24601-CD2</v>
      </c>
      <c r="B374" s="118" t="s">
        <v>9694</v>
      </c>
      <c r="C374" s="118" t="s">
        <v>5377</v>
      </c>
      <c r="D374" s="118" t="s">
        <v>12174</v>
      </c>
      <c r="E374" s="118" t="s">
        <v>12521</v>
      </c>
      <c r="F374" s="118" t="s">
        <v>15223</v>
      </c>
      <c r="G374" s="118" t="s">
        <v>12181</v>
      </c>
      <c r="H374" s="118" t="s">
        <v>12545</v>
      </c>
      <c r="I374" s="118" t="s">
        <v>9557</v>
      </c>
      <c r="J374" s="124"/>
      <c r="K374" s="118" t="str">
        <f>_xlfn.XLOOKUP(D374,'Catalog Items'!L:L,'Catalog Items'!AB:AB)</f>
        <v>00196504205802</v>
      </c>
      <c r="L374" s="118" t="str">
        <f>_xlfn.XLOOKUP(D374,'Catalog Items'!L:L,'Catalog Items'!N:N)</f>
        <v>Sights of Spring</v>
      </c>
      <c r="M374" s="132">
        <f>_xlfn.XLOOKUP($D374,'Catalog Items'!$L:$L,'Catalog Items'!AK:AK)</f>
        <v>24.437999999999999</v>
      </c>
      <c r="N374" s="132">
        <f>_xlfn.XLOOKUP($D374,'Catalog Items'!$L:$L,'Catalog Items'!AL:AL)</f>
        <v>15.938000000000001</v>
      </c>
      <c r="O374" s="132">
        <f>_xlfn.XLOOKUP($D374,'Catalog Items'!$L:$L,'Catalog Items'!AM:AM)</f>
        <v>9.625</v>
      </c>
      <c r="P374" s="132">
        <f>_xlfn.XLOOKUP($D374,'Catalog Items'!$L:$L,'Catalog Items'!AN:AN)</f>
        <v>17.146000000000001</v>
      </c>
      <c r="Q374" s="132">
        <f>_xlfn.XLOOKUP($D374,'Catalog Items'!$L:$L,'Catalog Items'!AO:AO)</f>
        <v>2.169</v>
      </c>
      <c r="R374" s="132" t="str">
        <f>_xlfn.XLOOKUP($D374,'Catalog Items'!$L:$L,'Catalog Items'!AT:AT)</f>
        <v>5</v>
      </c>
      <c r="S374" s="132" t="str">
        <f>_xlfn.XLOOKUP($D374,'Catalog Items'!$L:$L,'Catalog Items'!AU:AU)</f>
        <v>5</v>
      </c>
      <c r="T374" s="118" t="s">
        <v>7075</v>
      </c>
      <c r="U374" s="118" t="s">
        <v>14991</v>
      </c>
      <c r="V374" s="118" t="s">
        <v>1762</v>
      </c>
      <c r="W374" s="124"/>
      <c r="X374" s="118" t="s">
        <v>12546</v>
      </c>
      <c r="Y374" s="118" t="s">
        <v>1760</v>
      </c>
      <c r="Z374" s="118" t="s">
        <v>15062</v>
      </c>
      <c r="AA374" s="118" t="s">
        <v>15069</v>
      </c>
      <c r="AB374" s="118" t="s">
        <v>15069</v>
      </c>
      <c r="AC374" s="118" t="s">
        <v>15070</v>
      </c>
      <c r="AD374" s="118" t="s">
        <v>1757</v>
      </c>
      <c r="AE374" s="118" t="s">
        <v>15071</v>
      </c>
      <c r="AF374" s="118" t="s">
        <v>15072</v>
      </c>
    </row>
    <row r="375" spans="1:32" x14ac:dyDescent="0.25">
      <c r="A375" s="118" t="str">
        <f>_xlfn.XLOOKUP(D375,'Catalog Items'!L:L,'Catalog Items'!F:F)</f>
        <v>24601-CD2</v>
      </c>
      <c r="B375" s="118" t="s">
        <v>9920</v>
      </c>
      <c r="C375" s="118" t="s">
        <v>5377</v>
      </c>
      <c r="D375" s="118" t="s">
        <v>12174</v>
      </c>
      <c r="E375" s="118" t="s">
        <v>12521</v>
      </c>
      <c r="F375" s="118" t="s">
        <v>15223</v>
      </c>
      <c r="G375" s="118" t="s">
        <v>12183</v>
      </c>
      <c r="H375" s="118" t="s">
        <v>12551</v>
      </c>
      <c r="I375" s="118" t="s">
        <v>1757</v>
      </c>
      <c r="J375" s="124"/>
      <c r="K375" s="118" t="str">
        <f>_xlfn.XLOOKUP(D375,'Catalog Items'!L:L,'Catalog Items'!AB:AB)</f>
        <v>00196504205802</v>
      </c>
      <c r="L375" s="118" t="str">
        <f>_xlfn.XLOOKUP(D375,'Catalog Items'!L:L,'Catalog Items'!N:N)</f>
        <v>Sights of Spring</v>
      </c>
      <c r="M375" s="132">
        <f>_xlfn.XLOOKUP($D375,'Catalog Items'!$L:$L,'Catalog Items'!AK:AK)</f>
        <v>24.437999999999999</v>
      </c>
      <c r="N375" s="132">
        <f>_xlfn.XLOOKUP($D375,'Catalog Items'!$L:$L,'Catalog Items'!AL:AL)</f>
        <v>15.938000000000001</v>
      </c>
      <c r="O375" s="132">
        <f>_xlfn.XLOOKUP($D375,'Catalog Items'!$L:$L,'Catalog Items'!AM:AM)</f>
        <v>9.625</v>
      </c>
      <c r="P375" s="132">
        <f>_xlfn.XLOOKUP($D375,'Catalog Items'!$L:$L,'Catalog Items'!AN:AN)</f>
        <v>17.146000000000001</v>
      </c>
      <c r="Q375" s="132">
        <f>_xlfn.XLOOKUP($D375,'Catalog Items'!$L:$L,'Catalog Items'!AO:AO)</f>
        <v>2.169</v>
      </c>
      <c r="R375" s="132" t="str">
        <f>_xlfn.XLOOKUP($D375,'Catalog Items'!$L:$L,'Catalog Items'!AT:AT)</f>
        <v>5</v>
      </c>
      <c r="S375" s="132" t="str">
        <f>_xlfn.XLOOKUP($D375,'Catalog Items'!$L:$L,'Catalog Items'!AU:AU)</f>
        <v>5</v>
      </c>
      <c r="T375" s="118" t="s">
        <v>7075</v>
      </c>
      <c r="U375" s="118" t="s">
        <v>14991</v>
      </c>
      <c r="V375" s="118" t="s">
        <v>1762</v>
      </c>
      <c r="W375" s="124"/>
      <c r="X375" s="118" t="s">
        <v>12552</v>
      </c>
      <c r="Y375" s="118" t="s">
        <v>1760</v>
      </c>
      <c r="Z375" s="118" t="s">
        <v>15041</v>
      </c>
      <c r="AA375" s="118" t="s">
        <v>15073</v>
      </c>
      <c r="AB375" s="118" t="s">
        <v>15073</v>
      </c>
      <c r="AC375" s="118" t="s">
        <v>15074</v>
      </c>
      <c r="AD375" s="118" t="s">
        <v>1757</v>
      </c>
      <c r="AE375" s="118" t="s">
        <v>15075</v>
      </c>
      <c r="AF375" s="118" t="s">
        <v>15076</v>
      </c>
    </row>
    <row r="376" spans="1:32" x14ac:dyDescent="0.25">
      <c r="J376" s="124"/>
      <c r="M376" s="132"/>
      <c r="N376" s="132"/>
      <c r="O376" s="132"/>
      <c r="P376" s="132"/>
      <c r="Q376" s="132"/>
      <c r="R376" s="132"/>
      <c r="S376" s="132"/>
      <c r="W376" s="124"/>
    </row>
    <row r="377" spans="1:32" x14ac:dyDescent="0.25">
      <c r="A377" s="118" t="str">
        <f>_xlfn.XLOOKUP(D377,'Catalog Items'!L:L,'Catalog Items'!F:F)</f>
        <v>24601-FD</v>
      </c>
      <c r="B377" s="118" t="s">
        <v>9743</v>
      </c>
      <c r="C377" s="118" t="s">
        <v>5377</v>
      </c>
      <c r="D377" s="118" t="s">
        <v>12175</v>
      </c>
      <c r="E377" s="118" t="s">
        <v>12524</v>
      </c>
      <c r="F377" s="118" t="s">
        <v>9579</v>
      </c>
      <c r="G377" s="118" t="s">
        <v>12177</v>
      </c>
      <c r="H377" s="118" t="s">
        <v>12531</v>
      </c>
      <c r="I377" s="118" t="s">
        <v>9568</v>
      </c>
      <c r="J377" s="124"/>
      <c r="K377" s="118" t="str">
        <f>_xlfn.XLOOKUP(D377,'Catalog Items'!L:L,'Catalog Items'!AB:AB)</f>
        <v>00196504205819</v>
      </c>
      <c r="L377" s="118" t="str">
        <f>_xlfn.XLOOKUP(D377,'Catalog Items'!L:L,'Catalog Items'!N:N)</f>
        <v>Sights of Spring</v>
      </c>
      <c r="M377" s="132">
        <f>_xlfn.XLOOKUP($D377,'Catalog Items'!$L:$L,'Catalog Items'!AK:AK)</f>
        <v>48.314999999999998</v>
      </c>
      <c r="N377" s="132">
        <f>_xlfn.XLOOKUP($D377,'Catalog Items'!$L:$L,'Catalog Items'!AL:AL)</f>
        <v>16.22</v>
      </c>
      <c r="O377" s="132">
        <f>_xlfn.XLOOKUP($D377,'Catalog Items'!$L:$L,'Catalog Items'!AM:AM)</f>
        <v>9.5950000000000006</v>
      </c>
      <c r="P377" s="132">
        <f>_xlfn.XLOOKUP($D377,'Catalog Items'!$L:$L,'Catalog Items'!AN:AN)</f>
        <v>34.598999999999997</v>
      </c>
      <c r="Q377" s="132">
        <f>_xlfn.XLOOKUP($D377,'Catalog Items'!$L:$L,'Catalog Items'!AO:AO)</f>
        <v>4.351</v>
      </c>
      <c r="R377" s="132" t="str">
        <f>_xlfn.XLOOKUP($D377,'Catalog Items'!$L:$L,'Catalog Items'!AT:AT)</f>
        <v>4</v>
      </c>
      <c r="S377" s="132" t="str">
        <f>_xlfn.XLOOKUP($D377,'Catalog Items'!$L:$L,'Catalog Items'!AU:AU)</f>
        <v>3</v>
      </c>
      <c r="T377" s="118" t="s">
        <v>9564</v>
      </c>
      <c r="U377" s="118" t="s">
        <v>15060</v>
      </c>
      <c r="V377" s="118" t="s">
        <v>15061</v>
      </c>
      <c r="W377" s="124"/>
      <c r="X377" s="118" t="s">
        <v>12532</v>
      </c>
      <c r="Y377" s="118" t="s">
        <v>1765</v>
      </c>
      <c r="Z377" s="118" t="s">
        <v>15062</v>
      </c>
      <c r="AA377" s="118" t="s">
        <v>7065</v>
      </c>
      <c r="AB377" s="118" t="s">
        <v>7065</v>
      </c>
      <c r="AC377" s="118" t="s">
        <v>15063</v>
      </c>
      <c r="AD377" s="118" t="s">
        <v>1757</v>
      </c>
      <c r="AE377" s="118" t="s">
        <v>15064</v>
      </c>
      <c r="AF377" s="118" t="s">
        <v>15065</v>
      </c>
    </row>
    <row r="378" spans="1:32" x14ac:dyDescent="0.25">
      <c r="A378" s="118" t="str">
        <f>_xlfn.XLOOKUP(D378,'Catalog Items'!L:L,'Catalog Items'!F:F)</f>
        <v>24601-FD</v>
      </c>
      <c r="B378" s="118" t="s">
        <v>9731</v>
      </c>
      <c r="C378" s="118" t="s">
        <v>5377</v>
      </c>
      <c r="D378" s="118" t="s">
        <v>12175</v>
      </c>
      <c r="E378" s="118" t="s">
        <v>12524</v>
      </c>
      <c r="F378" s="118" t="s">
        <v>9579</v>
      </c>
      <c r="G378" s="118" t="s">
        <v>12178</v>
      </c>
      <c r="H378" s="118" t="s">
        <v>12534</v>
      </c>
      <c r="I378" s="118" t="s">
        <v>1792</v>
      </c>
      <c r="J378" s="124"/>
      <c r="K378" s="118" t="str">
        <f>_xlfn.XLOOKUP(D378,'Catalog Items'!L:L,'Catalog Items'!AB:AB)</f>
        <v>00196504205819</v>
      </c>
      <c r="L378" s="118" t="str">
        <f>_xlfn.XLOOKUP(D378,'Catalog Items'!L:L,'Catalog Items'!N:N)</f>
        <v>Sights of Spring</v>
      </c>
      <c r="M378" s="132">
        <f>_xlfn.XLOOKUP($D378,'Catalog Items'!$L:$L,'Catalog Items'!AK:AK)</f>
        <v>48.314999999999998</v>
      </c>
      <c r="N378" s="132">
        <f>_xlfn.XLOOKUP($D378,'Catalog Items'!$L:$L,'Catalog Items'!AL:AL)</f>
        <v>16.22</v>
      </c>
      <c r="O378" s="132">
        <f>_xlfn.XLOOKUP($D378,'Catalog Items'!$L:$L,'Catalog Items'!AM:AM)</f>
        <v>9.5950000000000006</v>
      </c>
      <c r="P378" s="132">
        <f>_xlfn.XLOOKUP($D378,'Catalog Items'!$L:$L,'Catalog Items'!AN:AN)</f>
        <v>34.598999999999997</v>
      </c>
      <c r="Q378" s="132">
        <f>_xlfn.XLOOKUP($D378,'Catalog Items'!$L:$L,'Catalog Items'!AO:AO)</f>
        <v>4.351</v>
      </c>
      <c r="R378" s="132" t="str">
        <f>_xlfn.XLOOKUP($D378,'Catalog Items'!$L:$L,'Catalog Items'!AT:AT)</f>
        <v>4</v>
      </c>
      <c r="S378" s="132" t="str">
        <f>_xlfn.XLOOKUP($D378,'Catalog Items'!$L:$L,'Catalog Items'!AU:AU)</f>
        <v>3</v>
      </c>
      <c r="T378" s="118" t="s">
        <v>9564</v>
      </c>
      <c r="U378" s="118" t="s">
        <v>15060</v>
      </c>
      <c r="V378" s="118" t="s">
        <v>15061</v>
      </c>
      <c r="W378" s="124"/>
      <c r="X378" s="118" t="s">
        <v>12535</v>
      </c>
      <c r="Y378" s="118" t="s">
        <v>1765</v>
      </c>
      <c r="Z378" s="118" t="s">
        <v>15062</v>
      </c>
      <c r="AA378" s="118" t="s">
        <v>14994</v>
      </c>
      <c r="AB378" s="118" t="s">
        <v>14994</v>
      </c>
      <c r="AC378" s="118" t="s">
        <v>15066</v>
      </c>
      <c r="AD378" s="118" t="s">
        <v>1757</v>
      </c>
      <c r="AE378" s="118" t="s">
        <v>15067</v>
      </c>
      <c r="AF378" s="118" t="s">
        <v>15068</v>
      </c>
    </row>
    <row r="379" spans="1:32" x14ac:dyDescent="0.25">
      <c r="A379" s="118" t="str">
        <f>_xlfn.XLOOKUP(D379,'Catalog Items'!L:L,'Catalog Items'!F:F)</f>
        <v>24601-FD</v>
      </c>
      <c r="B379" s="118" t="s">
        <v>9694</v>
      </c>
      <c r="C379" s="118" t="s">
        <v>5377</v>
      </c>
      <c r="D379" s="118" t="s">
        <v>12175</v>
      </c>
      <c r="E379" s="118" t="s">
        <v>12524</v>
      </c>
      <c r="F379" s="118" t="s">
        <v>9579</v>
      </c>
      <c r="G379" s="118" t="s">
        <v>12180</v>
      </c>
      <c r="H379" s="118" t="s">
        <v>12541</v>
      </c>
      <c r="I379" s="118" t="s">
        <v>7082</v>
      </c>
      <c r="J379" s="124"/>
      <c r="K379" s="118" t="str">
        <f>_xlfn.XLOOKUP(D379,'Catalog Items'!L:L,'Catalog Items'!AB:AB)</f>
        <v>00196504205819</v>
      </c>
      <c r="L379" s="118" t="str">
        <f>_xlfn.XLOOKUP(D379,'Catalog Items'!L:L,'Catalog Items'!N:N)</f>
        <v>Sights of Spring</v>
      </c>
      <c r="M379" s="132">
        <f>_xlfn.XLOOKUP($D379,'Catalog Items'!$L:$L,'Catalog Items'!AK:AK)</f>
        <v>48.314999999999998</v>
      </c>
      <c r="N379" s="132">
        <f>_xlfn.XLOOKUP($D379,'Catalog Items'!$L:$L,'Catalog Items'!AL:AL)</f>
        <v>16.22</v>
      </c>
      <c r="O379" s="132">
        <f>_xlfn.XLOOKUP($D379,'Catalog Items'!$L:$L,'Catalog Items'!AM:AM)</f>
        <v>9.5950000000000006</v>
      </c>
      <c r="P379" s="132">
        <f>_xlfn.XLOOKUP($D379,'Catalog Items'!$L:$L,'Catalog Items'!AN:AN)</f>
        <v>34.598999999999997</v>
      </c>
      <c r="Q379" s="132">
        <f>_xlfn.XLOOKUP($D379,'Catalog Items'!$L:$L,'Catalog Items'!AO:AO)</f>
        <v>4.351</v>
      </c>
      <c r="R379" s="132" t="str">
        <f>_xlfn.XLOOKUP($D379,'Catalog Items'!$L:$L,'Catalog Items'!AT:AT)</f>
        <v>4</v>
      </c>
      <c r="S379" s="132" t="str">
        <f>_xlfn.XLOOKUP($D379,'Catalog Items'!$L:$L,'Catalog Items'!AU:AU)</f>
        <v>3</v>
      </c>
      <c r="T379" s="118" t="s">
        <v>9564</v>
      </c>
      <c r="U379" s="118" t="s">
        <v>15060</v>
      </c>
      <c r="V379" s="118" t="s">
        <v>15061</v>
      </c>
      <c r="W379" s="124"/>
      <c r="X379" s="118" t="s">
        <v>12542</v>
      </c>
      <c r="Y379" s="118" t="s">
        <v>1760</v>
      </c>
      <c r="Z379" s="118" t="s">
        <v>15062</v>
      </c>
      <c r="AA379" s="118" t="s">
        <v>15069</v>
      </c>
      <c r="AB379" s="118" t="s">
        <v>15069</v>
      </c>
      <c r="AC379" s="118" t="s">
        <v>15070</v>
      </c>
      <c r="AD379" s="118" t="s">
        <v>1757</v>
      </c>
      <c r="AE379" s="118" t="s">
        <v>15071</v>
      </c>
      <c r="AF379" s="118" t="s">
        <v>15072</v>
      </c>
    </row>
    <row r="380" spans="1:32" x14ac:dyDescent="0.25">
      <c r="A380" s="118" t="str">
        <f>_xlfn.XLOOKUP(D380,'Catalog Items'!L:L,'Catalog Items'!F:F)</f>
        <v>24601-FD</v>
      </c>
      <c r="B380" s="118" t="s">
        <v>9920</v>
      </c>
      <c r="C380" s="118" t="s">
        <v>5377</v>
      </c>
      <c r="D380" s="118" t="s">
        <v>12175</v>
      </c>
      <c r="E380" s="118" t="s">
        <v>12524</v>
      </c>
      <c r="F380" s="118" t="s">
        <v>9579</v>
      </c>
      <c r="G380" s="118" t="s">
        <v>12182</v>
      </c>
      <c r="H380" s="118" t="s">
        <v>12548</v>
      </c>
      <c r="I380" s="118" t="s">
        <v>9567</v>
      </c>
      <c r="J380" s="124"/>
      <c r="K380" s="118" t="str">
        <f>_xlfn.XLOOKUP(D380,'Catalog Items'!L:L,'Catalog Items'!AB:AB)</f>
        <v>00196504205819</v>
      </c>
      <c r="L380" s="118" t="str">
        <f>_xlfn.XLOOKUP(D380,'Catalog Items'!L:L,'Catalog Items'!N:N)</f>
        <v>Sights of Spring</v>
      </c>
      <c r="M380" s="132">
        <f>_xlfn.XLOOKUP($D380,'Catalog Items'!$L:$L,'Catalog Items'!AK:AK)</f>
        <v>48.314999999999998</v>
      </c>
      <c r="N380" s="132">
        <f>_xlfn.XLOOKUP($D380,'Catalog Items'!$L:$L,'Catalog Items'!AL:AL)</f>
        <v>16.22</v>
      </c>
      <c r="O380" s="132">
        <f>_xlfn.XLOOKUP($D380,'Catalog Items'!$L:$L,'Catalog Items'!AM:AM)</f>
        <v>9.5950000000000006</v>
      </c>
      <c r="P380" s="132">
        <f>_xlfn.XLOOKUP($D380,'Catalog Items'!$L:$L,'Catalog Items'!AN:AN)</f>
        <v>34.598999999999997</v>
      </c>
      <c r="Q380" s="132">
        <f>_xlfn.XLOOKUP($D380,'Catalog Items'!$L:$L,'Catalog Items'!AO:AO)</f>
        <v>4.351</v>
      </c>
      <c r="R380" s="132" t="str">
        <f>_xlfn.XLOOKUP($D380,'Catalog Items'!$L:$L,'Catalog Items'!AT:AT)</f>
        <v>4</v>
      </c>
      <c r="S380" s="132" t="str">
        <f>_xlfn.XLOOKUP($D380,'Catalog Items'!$L:$L,'Catalog Items'!AU:AU)</f>
        <v>3</v>
      </c>
      <c r="T380" s="118" t="s">
        <v>9564</v>
      </c>
      <c r="U380" s="118" t="s">
        <v>15060</v>
      </c>
      <c r="V380" s="118" t="s">
        <v>15061</v>
      </c>
      <c r="W380" s="124"/>
      <c r="X380" s="118" t="s">
        <v>12549</v>
      </c>
      <c r="Y380" s="118" t="s">
        <v>1760</v>
      </c>
      <c r="Z380" s="118" t="s">
        <v>15041</v>
      </c>
      <c r="AA380" s="118" t="s">
        <v>15073</v>
      </c>
      <c r="AB380" s="118" t="s">
        <v>15073</v>
      </c>
      <c r="AC380" s="118" t="s">
        <v>15074</v>
      </c>
      <c r="AD380" s="118" t="s">
        <v>1757</v>
      </c>
      <c r="AE380" s="118" t="s">
        <v>15075</v>
      </c>
      <c r="AF380" s="118" t="s">
        <v>15076</v>
      </c>
    </row>
    <row r="381" spans="1:32" x14ac:dyDescent="0.25">
      <c r="J381" s="124"/>
      <c r="M381" s="132"/>
      <c r="N381" s="132"/>
      <c r="O381" s="132"/>
      <c r="P381" s="132"/>
      <c r="Q381" s="132"/>
      <c r="R381" s="132"/>
      <c r="S381" s="132"/>
      <c r="W381" s="124"/>
    </row>
    <row r="382" spans="1:32" x14ac:dyDescent="0.25">
      <c r="A382" s="118" t="str">
        <f>_xlfn.XLOOKUP(D382,'Catalog Items'!L:L,'Catalog Items'!F:F)</f>
        <v>24601-FD</v>
      </c>
      <c r="B382" s="118" t="s">
        <v>9743</v>
      </c>
      <c r="C382" s="118" t="s">
        <v>5377</v>
      </c>
      <c r="D382" s="118" t="s">
        <v>12176</v>
      </c>
      <c r="E382" s="118" t="s">
        <v>12527</v>
      </c>
      <c r="F382" s="118" t="s">
        <v>9579</v>
      </c>
      <c r="G382" s="118" t="s">
        <v>12177</v>
      </c>
      <c r="H382" s="118" t="s">
        <v>12531</v>
      </c>
      <c r="I382" s="118" t="s">
        <v>9568</v>
      </c>
      <c r="J382" s="124"/>
      <c r="K382" s="118" t="str">
        <f>_xlfn.XLOOKUP(D382,'Catalog Items'!L:L,'Catalog Items'!AB:AB)</f>
        <v>00196504205826</v>
      </c>
      <c r="L382" s="118" t="str">
        <f>_xlfn.XLOOKUP(D382,'Catalog Items'!L:L,'Catalog Items'!N:N)</f>
        <v>Sights of Spring</v>
      </c>
      <c r="M382" s="132">
        <f>_xlfn.XLOOKUP($D382,'Catalog Items'!$L:$L,'Catalog Items'!AK:AK)</f>
        <v>48.314999999999998</v>
      </c>
      <c r="N382" s="132">
        <f>_xlfn.XLOOKUP($D382,'Catalog Items'!$L:$L,'Catalog Items'!AL:AL)</f>
        <v>16.22</v>
      </c>
      <c r="O382" s="132">
        <f>_xlfn.XLOOKUP($D382,'Catalog Items'!$L:$L,'Catalog Items'!AM:AM)</f>
        <v>9.5950000000000006</v>
      </c>
      <c r="P382" s="132">
        <f>_xlfn.XLOOKUP($D382,'Catalog Items'!$L:$L,'Catalog Items'!AN:AN)</f>
        <v>34.598999999999997</v>
      </c>
      <c r="Q382" s="132">
        <f>_xlfn.XLOOKUP($D382,'Catalog Items'!$L:$L,'Catalog Items'!AO:AO)</f>
        <v>4.351</v>
      </c>
      <c r="R382" s="132" t="str">
        <f>_xlfn.XLOOKUP($D382,'Catalog Items'!$L:$L,'Catalog Items'!AT:AT)</f>
        <v>4</v>
      </c>
      <c r="S382" s="132" t="str">
        <f>_xlfn.XLOOKUP($D382,'Catalog Items'!$L:$L,'Catalog Items'!AU:AU)</f>
        <v>3</v>
      </c>
      <c r="T382" s="118" t="s">
        <v>9564</v>
      </c>
      <c r="U382" s="118" t="s">
        <v>15060</v>
      </c>
      <c r="V382" s="118" t="s">
        <v>15061</v>
      </c>
      <c r="W382" s="124"/>
      <c r="X382" s="118" t="s">
        <v>12532</v>
      </c>
      <c r="Y382" s="118" t="s">
        <v>1765</v>
      </c>
      <c r="Z382" s="118" t="s">
        <v>15062</v>
      </c>
      <c r="AA382" s="118" t="s">
        <v>7065</v>
      </c>
      <c r="AB382" s="118" t="s">
        <v>7065</v>
      </c>
      <c r="AC382" s="118" t="s">
        <v>15063</v>
      </c>
      <c r="AD382" s="118" t="s">
        <v>1757</v>
      </c>
      <c r="AE382" s="118" t="s">
        <v>15064</v>
      </c>
      <c r="AF382" s="118" t="s">
        <v>15065</v>
      </c>
    </row>
    <row r="383" spans="1:32" x14ac:dyDescent="0.25">
      <c r="A383" s="118" t="str">
        <f>_xlfn.XLOOKUP(D383,'Catalog Items'!L:L,'Catalog Items'!F:F)</f>
        <v>24601-FD</v>
      </c>
      <c r="B383" s="118" t="s">
        <v>9731</v>
      </c>
      <c r="C383" s="118" t="s">
        <v>5377</v>
      </c>
      <c r="D383" s="118" t="s">
        <v>12176</v>
      </c>
      <c r="E383" s="118" t="s">
        <v>12527</v>
      </c>
      <c r="F383" s="118" t="s">
        <v>9579</v>
      </c>
      <c r="G383" s="118" t="s">
        <v>12179</v>
      </c>
      <c r="H383" s="118" t="s">
        <v>12538</v>
      </c>
      <c r="I383" s="118" t="s">
        <v>1792</v>
      </c>
      <c r="J383" s="124"/>
      <c r="K383" s="118" t="str">
        <f>_xlfn.XLOOKUP(D383,'Catalog Items'!L:L,'Catalog Items'!AB:AB)</f>
        <v>00196504205826</v>
      </c>
      <c r="L383" s="118" t="str">
        <f>_xlfn.XLOOKUP(D383,'Catalog Items'!L:L,'Catalog Items'!N:N)</f>
        <v>Sights of Spring</v>
      </c>
      <c r="M383" s="132">
        <f>_xlfn.XLOOKUP($D383,'Catalog Items'!$L:$L,'Catalog Items'!AK:AK)</f>
        <v>48.314999999999998</v>
      </c>
      <c r="N383" s="132">
        <f>_xlfn.XLOOKUP($D383,'Catalog Items'!$L:$L,'Catalog Items'!AL:AL)</f>
        <v>16.22</v>
      </c>
      <c r="O383" s="132">
        <f>_xlfn.XLOOKUP($D383,'Catalog Items'!$L:$L,'Catalog Items'!AM:AM)</f>
        <v>9.5950000000000006</v>
      </c>
      <c r="P383" s="132">
        <f>_xlfn.XLOOKUP($D383,'Catalog Items'!$L:$L,'Catalog Items'!AN:AN)</f>
        <v>34.598999999999997</v>
      </c>
      <c r="Q383" s="132">
        <f>_xlfn.XLOOKUP($D383,'Catalog Items'!$L:$L,'Catalog Items'!AO:AO)</f>
        <v>4.351</v>
      </c>
      <c r="R383" s="132" t="str">
        <f>_xlfn.XLOOKUP($D383,'Catalog Items'!$L:$L,'Catalog Items'!AT:AT)</f>
        <v>4</v>
      </c>
      <c r="S383" s="132" t="str">
        <f>_xlfn.XLOOKUP($D383,'Catalog Items'!$L:$L,'Catalog Items'!AU:AU)</f>
        <v>3</v>
      </c>
      <c r="T383" s="118" t="s">
        <v>9564</v>
      </c>
      <c r="U383" s="118" t="s">
        <v>15060</v>
      </c>
      <c r="V383" s="118" t="s">
        <v>15061</v>
      </c>
      <c r="W383" s="124"/>
      <c r="X383" s="118" t="s">
        <v>12539</v>
      </c>
      <c r="Y383" s="118" t="s">
        <v>1765</v>
      </c>
      <c r="Z383" s="118" t="s">
        <v>15062</v>
      </c>
      <c r="AA383" s="118" t="s">
        <v>14994</v>
      </c>
      <c r="AB383" s="118" t="s">
        <v>14994</v>
      </c>
      <c r="AC383" s="118" t="s">
        <v>15066</v>
      </c>
      <c r="AD383" s="118" t="s">
        <v>1757</v>
      </c>
      <c r="AE383" s="118" t="s">
        <v>15067</v>
      </c>
      <c r="AF383" s="118" t="s">
        <v>15068</v>
      </c>
    </row>
    <row r="384" spans="1:32" x14ac:dyDescent="0.25">
      <c r="A384" s="118" t="str">
        <f>_xlfn.XLOOKUP(D384,'Catalog Items'!L:L,'Catalog Items'!F:F)</f>
        <v>24601-FD</v>
      </c>
      <c r="B384" s="118" t="s">
        <v>9694</v>
      </c>
      <c r="C384" s="118" t="s">
        <v>5377</v>
      </c>
      <c r="D384" s="118" t="s">
        <v>12176</v>
      </c>
      <c r="E384" s="118" t="s">
        <v>12527</v>
      </c>
      <c r="F384" s="118" t="s">
        <v>9579</v>
      </c>
      <c r="G384" s="118" t="s">
        <v>12181</v>
      </c>
      <c r="H384" s="118" t="s">
        <v>12545</v>
      </c>
      <c r="I384" s="118" t="s">
        <v>7082</v>
      </c>
      <c r="J384" s="124"/>
      <c r="K384" s="118" t="str">
        <f>_xlfn.XLOOKUP(D384,'Catalog Items'!L:L,'Catalog Items'!AB:AB)</f>
        <v>00196504205826</v>
      </c>
      <c r="L384" s="118" t="str">
        <f>_xlfn.XLOOKUP(D384,'Catalog Items'!L:L,'Catalog Items'!N:N)</f>
        <v>Sights of Spring</v>
      </c>
      <c r="M384" s="132">
        <f>_xlfn.XLOOKUP($D384,'Catalog Items'!$L:$L,'Catalog Items'!AK:AK)</f>
        <v>48.314999999999998</v>
      </c>
      <c r="N384" s="132">
        <f>_xlfn.XLOOKUP($D384,'Catalog Items'!$L:$L,'Catalog Items'!AL:AL)</f>
        <v>16.22</v>
      </c>
      <c r="O384" s="132">
        <f>_xlfn.XLOOKUP($D384,'Catalog Items'!$L:$L,'Catalog Items'!AM:AM)</f>
        <v>9.5950000000000006</v>
      </c>
      <c r="P384" s="132">
        <f>_xlfn.XLOOKUP($D384,'Catalog Items'!$L:$L,'Catalog Items'!AN:AN)</f>
        <v>34.598999999999997</v>
      </c>
      <c r="Q384" s="132">
        <f>_xlfn.XLOOKUP($D384,'Catalog Items'!$L:$L,'Catalog Items'!AO:AO)</f>
        <v>4.351</v>
      </c>
      <c r="R384" s="132" t="str">
        <f>_xlfn.XLOOKUP($D384,'Catalog Items'!$L:$L,'Catalog Items'!AT:AT)</f>
        <v>4</v>
      </c>
      <c r="S384" s="132" t="str">
        <f>_xlfn.XLOOKUP($D384,'Catalog Items'!$L:$L,'Catalog Items'!AU:AU)</f>
        <v>3</v>
      </c>
      <c r="T384" s="118" t="s">
        <v>9564</v>
      </c>
      <c r="U384" s="118" t="s">
        <v>15060</v>
      </c>
      <c r="V384" s="118" t="s">
        <v>15061</v>
      </c>
      <c r="W384" s="124"/>
      <c r="X384" s="118" t="s">
        <v>12546</v>
      </c>
      <c r="Y384" s="118" t="s">
        <v>1760</v>
      </c>
      <c r="Z384" s="118" t="s">
        <v>15062</v>
      </c>
      <c r="AA384" s="118" t="s">
        <v>15069</v>
      </c>
      <c r="AB384" s="118" t="s">
        <v>15069</v>
      </c>
      <c r="AC384" s="118" t="s">
        <v>15070</v>
      </c>
      <c r="AD384" s="118" t="s">
        <v>1757</v>
      </c>
      <c r="AE384" s="118" t="s">
        <v>15071</v>
      </c>
      <c r="AF384" s="118" t="s">
        <v>15072</v>
      </c>
    </row>
    <row r="385" spans="1:32" x14ac:dyDescent="0.25">
      <c r="A385" s="118" t="str">
        <f>_xlfn.XLOOKUP(D385,'Catalog Items'!L:L,'Catalog Items'!F:F)</f>
        <v>24601-FD</v>
      </c>
      <c r="B385" s="118" t="s">
        <v>9920</v>
      </c>
      <c r="C385" s="118" t="s">
        <v>5377</v>
      </c>
      <c r="D385" s="118" t="s">
        <v>12176</v>
      </c>
      <c r="E385" s="118" t="s">
        <v>12527</v>
      </c>
      <c r="F385" s="118" t="s">
        <v>9579</v>
      </c>
      <c r="G385" s="118" t="s">
        <v>12183</v>
      </c>
      <c r="H385" s="118" t="s">
        <v>12551</v>
      </c>
      <c r="I385" s="118" t="s">
        <v>9567</v>
      </c>
      <c r="J385" s="124"/>
      <c r="K385" s="118" t="str">
        <f>_xlfn.XLOOKUP(D385,'Catalog Items'!L:L,'Catalog Items'!AB:AB)</f>
        <v>00196504205826</v>
      </c>
      <c r="L385" s="118" t="str">
        <f>_xlfn.XLOOKUP(D385,'Catalog Items'!L:L,'Catalog Items'!N:N)</f>
        <v>Sights of Spring</v>
      </c>
      <c r="M385" s="132">
        <f>_xlfn.XLOOKUP($D385,'Catalog Items'!$L:$L,'Catalog Items'!AK:AK)</f>
        <v>48.314999999999998</v>
      </c>
      <c r="N385" s="132">
        <f>_xlfn.XLOOKUP($D385,'Catalog Items'!$L:$L,'Catalog Items'!AL:AL)</f>
        <v>16.22</v>
      </c>
      <c r="O385" s="132">
        <f>_xlfn.XLOOKUP($D385,'Catalog Items'!$L:$L,'Catalog Items'!AM:AM)</f>
        <v>9.5950000000000006</v>
      </c>
      <c r="P385" s="132">
        <f>_xlfn.XLOOKUP($D385,'Catalog Items'!$L:$L,'Catalog Items'!AN:AN)</f>
        <v>34.598999999999997</v>
      </c>
      <c r="Q385" s="132">
        <f>_xlfn.XLOOKUP($D385,'Catalog Items'!$L:$L,'Catalog Items'!AO:AO)</f>
        <v>4.351</v>
      </c>
      <c r="R385" s="132" t="str">
        <f>_xlfn.XLOOKUP($D385,'Catalog Items'!$L:$L,'Catalog Items'!AT:AT)</f>
        <v>4</v>
      </c>
      <c r="S385" s="132" t="str">
        <f>_xlfn.XLOOKUP($D385,'Catalog Items'!$L:$L,'Catalog Items'!AU:AU)</f>
        <v>3</v>
      </c>
      <c r="T385" s="118" t="s">
        <v>9564</v>
      </c>
      <c r="U385" s="118" t="s">
        <v>15060</v>
      </c>
      <c r="V385" s="118" t="s">
        <v>15061</v>
      </c>
      <c r="W385" s="124"/>
      <c r="X385" s="118" t="s">
        <v>12552</v>
      </c>
      <c r="Y385" s="118" t="s">
        <v>1760</v>
      </c>
      <c r="Z385" s="118" t="s">
        <v>15041</v>
      </c>
      <c r="AA385" s="118" t="s">
        <v>15073</v>
      </c>
      <c r="AB385" s="118" t="s">
        <v>15073</v>
      </c>
      <c r="AC385" s="118" t="s">
        <v>15074</v>
      </c>
      <c r="AD385" s="118" t="s">
        <v>1757</v>
      </c>
      <c r="AE385" s="118" t="s">
        <v>15075</v>
      </c>
      <c r="AF385" s="118" t="s">
        <v>15076</v>
      </c>
    </row>
    <row r="386" spans="1:32" x14ac:dyDescent="0.25">
      <c r="J386" s="124"/>
      <c r="M386" s="132"/>
      <c r="N386" s="132"/>
      <c r="O386" s="132"/>
      <c r="P386" s="132"/>
      <c r="Q386" s="132"/>
      <c r="R386" s="132"/>
      <c r="S386" s="132"/>
      <c r="W386" s="124"/>
    </row>
    <row r="387" spans="1:32" x14ac:dyDescent="0.25">
      <c r="A387" s="118" t="str">
        <f>_xlfn.XLOOKUP(D387,'Catalog Items'!L:L,'Catalog Items'!F:F)</f>
        <v>24601-CD2</v>
      </c>
      <c r="B387" s="118" t="s">
        <v>9743</v>
      </c>
      <c r="C387" s="118" t="s">
        <v>5377</v>
      </c>
      <c r="D387" s="118" t="s">
        <v>12187</v>
      </c>
      <c r="E387" s="118" t="s">
        <v>12565</v>
      </c>
      <c r="F387" s="118" t="s">
        <v>15223</v>
      </c>
      <c r="G387" s="118" t="s">
        <v>12189</v>
      </c>
      <c r="H387" s="118" t="s">
        <v>12572</v>
      </c>
      <c r="I387" s="118" t="s">
        <v>7066</v>
      </c>
      <c r="J387" s="124"/>
      <c r="K387" s="118" t="str">
        <f>_xlfn.XLOOKUP(D387,'Catalog Items'!L:L,'Catalog Items'!AB:AB)</f>
        <v>00196504205949</v>
      </c>
      <c r="L387" s="118" t="str">
        <f>_xlfn.XLOOKUP(D387,'Catalog Items'!L:L,'Catalog Items'!N:N)</f>
        <v>Trendy Tulips</v>
      </c>
      <c r="M387" s="132">
        <f>_xlfn.XLOOKUP($D387,'Catalog Items'!$L:$L,'Catalog Items'!AK:AK)</f>
        <v>24.437999999999999</v>
      </c>
      <c r="N387" s="132">
        <f>_xlfn.XLOOKUP($D387,'Catalog Items'!$L:$L,'Catalog Items'!AL:AL)</f>
        <v>15.938000000000001</v>
      </c>
      <c r="O387" s="132">
        <f>_xlfn.XLOOKUP($D387,'Catalog Items'!$L:$L,'Catalog Items'!AM:AM)</f>
        <v>9.625</v>
      </c>
      <c r="P387" s="132">
        <f>_xlfn.XLOOKUP($D387,'Catalog Items'!$L:$L,'Catalog Items'!AN:AN)</f>
        <v>17.146000000000001</v>
      </c>
      <c r="Q387" s="132">
        <f>_xlfn.XLOOKUP($D387,'Catalog Items'!$L:$L,'Catalog Items'!AO:AO)</f>
        <v>2.169</v>
      </c>
      <c r="R387" s="132" t="str">
        <f>_xlfn.XLOOKUP($D387,'Catalog Items'!$L:$L,'Catalog Items'!AT:AT)</f>
        <v>5</v>
      </c>
      <c r="S387" s="132" t="str">
        <f>_xlfn.XLOOKUP($D387,'Catalog Items'!$L:$L,'Catalog Items'!AU:AU)</f>
        <v>5</v>
      </c>
      <c r="T387" s="118" t="s">
        <v>7075</v>
      </c>
      <c r="U387" s="118" t="s">
        <v>14991</v>
      </c>
      <c r="V387" s="118" t="s">
        <v>1762</v>
      </c>
      <c r="W387" s="124"/>
      <c r="X387" s="118" t="s">
        <v>12573</v>
      </c>
      <c r="Y387" s="118" t="s">
        <v>1765</v>
      </c>
      <c r="Z387" s="118" t="s">
        <v>15062</v>
      </c>
      <c r="AA387" s="118" t="s">
        <v>7065</v>
      </c>
      <c r="AB387" s="118" t="s">
        <v>7065</v>
      </c>
      <c r="AC387" s="118" t="s">
        <v>15063</v>
      </c>
      <c r="AD387" s="118" t="s">
        <v>1757</v>
      </c>
      <c r="AE387" s="118" t="s">
        <v>15064</v>
      </c>
      <c r="AF387" s="118" t="s">
        <v>15065</v>
      </c>
    </row>
    <row r="388" spans="1:32" x14ac:dyDescent="0.25">
      <c r="A388" s="118" t="str">
        <f>_xlfn.XLOOKUP(D388,'Catalog Items'!L:L,'Catalog Items'!F:F)</f>
        <v>24601-CD2</v>
      </c>
      <c r="B388" s="118" t="s">
        <v>9731</v>
      </c>
      <c r="C388" s="118" t="s">
        <v>5377</v>
      </c>
      <c r="D388" s="118" t="s">
        <v>12187</v>
      </c>
      <c r="E388" s="118" t="s">
        <v>12565</v>
      </c>
      <c r="F388" s="118" t="s">
        <v>15223</v>
      </c>
      <c r="G388" s="118" t="s">
        <v>12190</v>
      </c>
      <c r="H388" s="118" t="s">
        <v>12575</v>
      </c>
      <c r="I388" s="118" t="s">
        <v>1762</v>
      </c>
      <c r="J388" s="124"/>
      <c r="K388" s="118" t="str">
        <f>_xlfn.XLOOKUP(D388,'Catalog Items'!L:L,'Catalog Items'!AB:AB)</f>
        <v>00196504205949</v>
      </c>
      <c r="L388" s="118" t="str">
        <f>_xlfn.XLOOKUP(D388,'Catalog Items'!L:L,'Catalog Items'!N:N)</f>
        <v>Trendy Tulips</v>
      </c>
      <c r="M388" s="132">
        <f>_xlfn.XLOOKUP($D388,'Catalog Items'!$L:$L,'Catalog Items'!AK:AK)</f>
        <v>24.437999999999999</v>
      </c>
      <c r="N388" s="132">
        <f>_xlfn.XLOOKUP($D388,'Catalog Items'!$L:$L,'Catalog Items'!AL:AL)</f>
        <v>15.938000000000001</v>
      </c>
      <c r="O388" s="132">
        <f>_xlfn.XLOOKUP($D388,'Catalog Items'!$L:$L,'Catalog Items'!AM:AM)</f>
        <v>9.625</v>
      </c>
      <c r="P388" s="132">
        <f>_xlfn.XLOOKUP($D388,'Catalog Items'!$L:$L,'Catalog Items'!AN:AN)</f>
        <v>17.146000000000001</v>
      </c>
      <c r="Q388" s="132">
        <f>_xlfn.XLOOKUP($D388,'Catalog Items'!$L:$L,'Catalog Items'!AO:AO)</f>
        <v>2.169</v>
      </c>
      <c r="R388" s="132" t="str">
        <f>_xlfn.XLOOKUP($D388,'Catalog Items'!$L:$L,'Catalog Items'!AT:AT)</f>
        <v>5</v>
      </c>
      <c r="S388" s="132" t="str">
        <f>_xlfn.XLOOKUP($D388,'Catalog Items'!$L:$L,'Catalog Items'!AU:AU)</f>
        <v>5</v>
      </c>
      <c r="T388" s="118" t="s">
        <v>7075</v>
      </c>
      <c r="U388" s="118" t="s">
        <v>14991</v>
      </c>
      <c r="V388" s="118" t="s">
        <v>1762</v>
      </c>
      <c r="W388" s="124"/>
      <c r="X388" s="118" t="s">
        <v>12576</v>
      </c>
      <c r="Y388" s="118" t="s">
        <v>1765</v>
      </c>
      <c r="Z388" s="118" t="s">
        <v>15062</v>
      </c>
      <c r="AA388" s="118" t="s">
        <v>14994</v>
      </c>
      <c r="AB388" s="118" t="s">
        <v>14994</v>
      </c>
      <c r="AC388" s="118" t="s">
        <v>15066</v>
      </c>
      <c r="AD388" s="118" t="s">
        <v>1757</v>
      </c>
      <c r="AE388" s="118" t="s">
        <v>15067</v>
      </c>
      <c r="AF388" s="118" t="s">
        <v>15068</v>
      </c>
    </row>
    <row r="389" spans="1:32" x14ac:dyDescent="0.25">
      <c r="A389" s="118" t="str">
        <f>_xlfn.XLOOKUP(D389,'Catalog Items'!L:L,'Catalog Items'!F:F)</f>
        <v>24601-CD2</v>
      </c>
      <c r="B389" s="118" t="s">
        <v>9694</v>
      </c>
      <c r="C389" s="118" t="s">
        <v>5377</v>
      </c>
      <c r="D389" s="118" t="s">
        <v>12187</v>
      </c>
      <c r="E389" s="118" t="s">
        <v>12565</v>
      </c>
      <c r="F389" s="118" t="s">
        <v>15223</v>
      </c>
      <c r="G389" s="118" t="s">
        <v>12191</v>
      </c>
      <c r="H389" s="118" t="s">
        <v>12579</v>
      </c>
      <c r="I389" s="118" t="s">
        <v>9557</v>
      </c>
      <c r="J389" s="124"/>
      <c r="K389" s="118" t="str">
        <f>_xlfn.XLOOKUP(D389,'Catalog Items'!L:L,'Catalog Items'!AB:AB)</f>
        <v>00196504205949</v>
      </c>
      <c r="L389" s="118" t="str">
        <f>_xlfn.XLOOKUP(D389,'Catalog Items'!L:L,'Catalog Items'!N:N)</f>
        <v>Trendy Tulips</v>
      </c>
      <c r="M389" s="132">
        <f>_xlfn.XLOOKUP($D389,'Catalog Items'!$L:$L,'Catalog Items'!AK:AK)</f>
        <v>24.437999999999999</v>
      </c>
      <c r="N389" s="132">
        <f>_xlfn.XLOOKUP($D389,'Catalog Items'!$L:$L,'Catalog Items'!AL:AL)</f>
        <v>15.938000000000001</v>
      </c>
      <c r="O389" s="132">
        <f>_xlfn.XLOOKUP($D389,'Catalog Items'!$L:$L,'Catalog Items'!AM:AM)</f>
        <v>9.625</v>
      </c>
      <c r="P389" s="132">
        <f>_xlfn.XLOOKUP($D389,'Catalog Items'!$L:$L,'Catalog Items'!AN:AN)</f>
        <v>17.146000000000001</v>
      </c>
      <c r="Q389" s="132">
        <f>_xlfn.XLOOKUP($D389,'Catalog Items'!$L:$L,'Catalog Items'!AO:AO)</f>
        <v>2.169</v>
      </c>
      <c r="R389" s="132" t="str">
        <f>_xlfn.XLOOKUP($D389,'Catalog Items'!$L:$L,'Catalog Items'!AT:AT)</f>
        <v>5</v>
      </c>
      <c r="S389" s="132" t="str">
        <f>_xlfn.XLOOKUP($D389,'Catalog Items'!$L:$L,'Catalog Items'!AU:AU)</f>
        <v>5</v>
      </c>
      <c r="T389" s="118" t="s">
        <v>7075</v>
      </c>
      <c r="U389" s="118" t="s">
        <v>14991</v>
      </c>
      <c r="V389" s="118" t="s">
        <v>1762</v>
      </c>
      <c r="W389" s="124"/>
      <c r="X389" s="118" t="s">
        <v>12580</v>
      </c>
      <c r="Y389" s="118" t="s">
        <v>1760</v>
      </c>
      <c r="Z389" s="118" t="s">
        <v>15062</v>
      </c>
      <c r="AA389" s="118" t="s">
        <v>15069</v>
      </c>
      <c r="AB389" s="118" t="s">
        <v>15069</v>
      </c>
      <c r="AC389" s="118" t="s">
        <v>15070</v>
      </c>
      <c r="AD389" s="118" t="s">
        <v>1757</v>
      </c>
      <c r="AE389" s="118" t="s">
        <v>15071</v>
      </c>
      <c r="AF389" s="118" t="s">
        <v>15072</v>
      </c>
    </row>
    <row r="390" spans="1:32" x14ac:dyDescent="0.25">
      <c r="A390" s="118" t="str">
        <f>_xlfn.XLOOKUP(D390,'Catalog Items'!L:L,'Catalog Items'!F:F)</f>
        <v>24601-CD2</v>
      </c>
      <c r="B390" s="118" t="s">
        <v>9920</v>
      </c>
      <c r="C390" s="118" t="s">
        <v>5377</v>
      </c>
      <c r="D390" s="118" t="s">
        <v>12187</v>
      </c>
      <c r="E390" s="118" t="s">
        <v>12565</v>
      </c>
      <c r="F390" s="118" t="s">
        <v>15223</v>
      </c>
      <c r="G390" s="118" t="s">
        <v>12192</v>
      </c>
      <c r="H390" s="118" t="s">
        <v>12583</v>
      </c>
      <c r="I390" s="118" t="s">
        <v>1757</v>
      </c>
      <c r="J390" s="124"/>
      <c r="K390" s="118" t="str">
        <f>_xlfn.XLOOKUP(D390,'Catalog Items'!L:L,'Catalog Items'!AB:AB)</f>
        <v>00196504205949</v>
      </c>
      <c r="L390" s="118" t="str">
        <f>_xlfn.XLOOKUP(D390,'Catalog Items'!L:L,'Catalog Items'!N:N)</f>
        <v>Trendy Tulips</v>
      </c>
      <c r="M390" s="132">
        <f>_xlfn.XLOOKUP($D390,'Catalog Items'!$L:$L,'Catalog Items'!AK:AK)</f>
        <v>24.437999999999999</v>
      </c>
      <c r="N390" s="132">
        <f>_xlfn.XLOOKUP($D390,'Catalog Items'!$L:$L,'Catalog Items'!AL:AL)</f>
        <v>15.938000000000001</v>
      </c>
      <c r="O390" s="132">
        <f>_xlfn.XLOOKUP($D390,'Catalog Items'!$L:$L,'Catalog Items'!AM:AM)</f>
        <v>9.625</v>
      </c>
      <c r="P390" s="132">
        <f>_xlfn.XLOOKUP($D390,'Catalog Items'!$L:$L,'Catalog Items'!AN:AN)</f>
        <v>17.146000000000001</v>
      </c>
      <c r="Q390" s="132">
        <f>_xlfn.XLOOKUP($D390,'Catalog Items'!$L:$L,'Catalog Items'!AO:AO)</f>
        <v>2.169</v>
      </c>
      <c r="R390" s="132" t="str">
        <f>_xlfn.XLOOKUP($D390,'Catalog Items'!$L:$L,'Catalog Items'!AT:AT)</f>
        <v>5</v>
      </c>
      <c r="S390" s="132" t="str">
        <f>_xlfn.XLOOKUP($D390,'Catalog Items'!$L:$L,'Catalog Items'!AU:AU)</f>
        <v>5</v>
      </c>
      <c r="T390" s="118" t="s">
        <v>7075</v>
      </c>
      <c r="U390" s="118" t="s">
        <v>14991</v>
      </c>
      <c r="V390" s="118" t="s">
        <v>1762</v>
      </c>
      <c r="W390" s="124"/>
      <c r="X390" s="118" t="s">
        <v>12584</v>
      </c>
      <c r="Y390" s="118" t="s">
        <v>1760</v>
      </c>
      <c r="Z390" s="118" t="s">
        <v>15041</v>
      </c>
      <c r="AA390" s="118" t="s">
        <v>15073</v>
      </c>
      <c r="AB390" s="118" t="s">
        <v>15073</v>
      </c>
      <c r="AC390" s="118" t="s">
        <v>15074</v>
      </c>
      <c r="AD390" s="118" t="s">
        <v>1757</v>
      </c>
      <c r="AE390" s="118" t="s">
        <v>15075</v>
      </c>
      <c r="AF390" s="118" t="s">
        <v>15076</v>
      </c>
    </row>
    <row r="391" spans="1:32" x14ac:dyDescent="0.25">
      <c r="J391" s="124"/>
      <c r="M391" s="132"/>
      <c r="N391" s="132"/>
      <c r="O391" s="132"/>
      <c r="P391" s="132"/>
      <c r="Q391" s="132"/>
      <c r="R391" s="132"/>
      <c r="S391" s="132"/>
      <c r="W391" s="124"/>
    </row>
    <row r="392" spans="1:32" x14ac:dyDescent="0.25">
      <c r="A392" s="118" t="str">
        <f>_xlfn.XLOOKUP(D392,'Catalog Items'!L:L,'Catalog Items'!F:F)</f>
        <v>24601-FD</v>
      </c>
      <c r="B392" s="118" t="s">
        <v>9743</v>
      </c>
      <c r="C392" s="118" t="s">
        <v>5377</v>
      </c>
      <c r="D392" s="118" t="s">
        <v>12188</v>
      </c>
      <c r="E392" s="118" t="s">
        <v>12569</v>
      </c>
      <c r="F392" s="118" t="s">
        <v>9579</v>
      </c>
      <c r="G392" s="118" t="s">
        <v>12189</v>
      </c>
      <c r="H392" s="118" t="s">
        <v>12572</v>
      </c>
      <c r="I392" s="118" t="s">
        <v>9568</v>
      </c>
      <c r="J392" s="124"/>
      <c r="K392" s="118" t="str">
        <f>_xlfn.XLOOKUP(D392,'Catalog Items'!L:L,'Catalog Items'!AB:AB)</f>
        <v>00196504205956</v>
      </c>
      <c r="L392" s="118" t="str">
        <f>_xlfn.XLOOKUP(D392,'Catalog Items'!L:L,'Catalog Items'!N:N)</f>
        <v>Trendy Tulips</v>
      </c>
      <c r="M392" s="132">
        <f>_xlfn.XLOOKUP($D392,'Catalog Items'!$L:$L,'Catalog Items'!AK:AK)</f>
        <v>48.314999999999998</v>
      </c>
      <c r="N392" s="132">
        <f>_xlfn.XLOOKUP($D392,'Catalog Items'!$L:$L,'Catalog Items'!AL:AL)</f>
        <v>16.22</v>
      </c>
      <c r="O392" s="132">
        <f>_xlfn.XLOOKUP($D392,'Catalog Items'!$L:$L,'Catalog Items'!AM:AM)</f>
        <v>9.5950000000000006</v>
      </c>
      <c r="P392" s="132">
        <f>_xlfn.XLOOKUP($D392,'Catalog Items'!$L:$L,'Catalog Items'!AN:AN)</f>
        <v>34.598999999999997</v>
      </c>
      <c r="Q392" s="132">
        <f>_xlfn.XLOOKUP($D392,'Catalog Items'!$L:$L,'Catalog Items'!AO:AO)</f>
        <v>4.351</v>
      </c>
      <c r="R392" s="132" t="str">
        <f>_xlfn.XLOOKUP($D392,'Catalog Items'!$L:$L,'Catalog Items'!AT:AT)</f>
        <v>4</v>
      </c>
      <c r="S392" s="132" t="str">
        <f>_xlfn.XLOOKUP($D392,'Catalog Items'!$L:$L,'Catalog Items'!AU:AU)</f>
        <v>3</v>
      </c>
      <c r="T392" s="118" t="s">
        <v>9564</v>
      </c>
      <c r="U392" s="118" t="s">
        <v>15060</v>
      </c>
      <c r="V392" s="118" t="s">
        <v>15061</v>
      </c>
      <c r="W392" s="124"/>
      <c r="X392" s="118" t="s">
        <v>12573</v>
      </c>
      <c r="Y392" s="118" t="s">
        <v>1765</v>
      </c>
      <c r="Z392" s="118" t="s">
        <v>15062</v>
      </c>
      <c r="AA392" s="118" t="s">
        <v>7065</v>
      </c>
      <c r="AB392" s="118" t="s">
        <v>7065</v>
      </c>
      <c r="AC392" s="118" t="s">
        <v>15063</v>
      </c>
      <c r="AD392" s="118" t="s">
        <v>1757</v>
      </c>
      <c r="AE392" s="118" t="s">
        <v>15064</v>
      </c>
      <c r="AF392" s="118" t="s">
        <v>15065</v>
      </c>
    </row>
    <row r="393" spans="1:32" x14ac:dyDescent="0.25">
      <c r="A393" s="118" t="str">
        <f>_xlfn.XLOOKUP(D393,'Catalog Items'!L:L,'Catalog Items'!F:F)</f>
        <v>24601-FD</v>
      </c>
      <c r="B393" s="118" t="s">
        <v>9731</v>
      </c>
      <c r="C393" s="118" t="s">
        <v>5377</v>
      </c>
      <c r="D393" s="118" t="s">
        <v>12188</v>
      </c>
      <c r="E393" s="118" t="s">
        <v>12569</v>
      </c>
      <c r="F393" s="118" t="s">
        <v>9579</v>
      </c>
      <c r="G393" s="118" t="s">
        <v>12190</v>
      </c>
      <c r="H393" s="118" t="s">
        <v>12575</v>
      </c>
      <c r="I393" s="118" t="s">
        <v>1792</v>
      </c>
      <c r="J393" s="124"/>
      <c r="K393" s="118" t="str">
        <f>_xlfn.XLOOKUP(D393,'Catalog Items'!L:L,'Catalog Items'!AB:AB)</f>
        <v>00196504205956</v>
      </c>
      <c r="L393" s="118" t="str">
        <f>_xlfn.XLOOKUP(D393,'Catalog Items'!L:L,'Catalog Items'!N:N)</f>
        <v>Trendy Tulips</v>
      </c>
      <c r="M393" s="132">
        <f>_xlfn.XLOOKUP($D393,'Catalog Items'!$L:$L,'Catalog Items'!AK:AK)</f>
        <v>48.314999999999998</v>
      </c>
      <c r="N393" s="132">
        <f>_xlfn.XLOOKUP($D393,'Catalog Items'!$L:$L,'Catalog Items'!AL:AL)</f>
        <v>16.22</v>
      </c>
      <c r="O393" s="132">
        <f>_xlfn.XLOOKUP($D393,'Catalog Items'!$L:$L,'Catalog Items'!AM:AM)</f>
        <v>9.5950000000000006</v>
      </c>
      <c r="P393" s="132">
        <f>_xlfn.XLOOKUP($D393,'Catalog Items'!$L:$L,'Catalog Items'!AN:AN)</f>
        <v>34.598999999999997</v>
      </c>
      <c r="Q393" s="132">
        <f>_xlfn.XLOOKUP($D393,'Catalog Items'!$L:$L,'Catalog Items'!AO:AO)</f>
        <v>4.351</v>
      </c>
      <c r="R393" s="132" t="str">
        <f>_xlfn.XLOOKUP($D393,'Catalog Items'!$L:$L,'Catalog Items'!AT:AT)</f>
        <v>4</v>
      </c>
      <c r="S393" s="132" t="str">
        <f>_xlfn.XLOOKUP($D393,'Catalog Items'!$L:$L,'Catalog Items'!AU:AU)</f>
        <v>3</v>
      </c>
      <c r="T393" s="118" t="s">
        <v>9564</v>
      </c>
      <c r="U393" s="118" t="s">
        <v>15060</v>
      </c>
      <c r="V393" s="118" t="s">
        <v>15061</v>
      </c>
      <c r="W393" s="124"/>
      <c r="X393" s="118" t="s">
        <v>12576</v>
      </c>
      <c r="Y393" s="118" t="s">
        <v>1765</v>
      </c>
      <c r="Z393" s="118" t="s">
        <v>15062</v>
      </c>
      <c r="AA393" s="118" t="s">
        <v>14994</v>
      </c>
      <c r="AB393" s="118" t="s">
        <v>14994</v>
      </c>
      <c r="AC393" s="118" t="s">
        <v>15066</v>
      </c>
      <c r="AD393" s="118" t="s">
        <v>1757</v>
      </c>
      <c r="AE393" s="118" t="s">
        <v>15067</v>
      </c>
      <c r="AF393" s="118" t="s">
        <v>15068</v>
      </c>
    </row>
    <row r="394" spans="1:32" x14ac:dyDescent="0.25">
      <c r="A394" s="118" t="str">
        <f>_xlfn.XLOOKUP(D394,'Catalog Items'!L:L,'Catalog Items'!F:F)</f>
        <v>24601-FD</v>
      </c>
      <c r="B394" s="118" t="s">
        <v>9694</v>
      </c>
      <c r="C394" s="118" t="s">
        <v>5377</v>
      </c>
      <c r="D394" s="118" t="s">
        <v>12188</v>
      </c>
      <c r="E394" s="118" t="s">
        <v>12569</v>
      </c>
      <c r="F394" s="118" t="s">
        <v>9579</v>
      </c>
      <c r="G394" s="118" t="s">
        <v>12191</v>
      </c>
      <c r="H394" s="118" t="s">
        <v>12579</v>
      </c>
      <c r="I394" s="118" t="s">
        <v>7082</v>
      </c>
      <c r="J394" s="124"/>
      <c r="K394" s="118" t="str">
        <f>_xlfn.XLOOKUP(D394,'Catalog Items'!L:L,'Catalog Items'!AB:AB)</f>
        <v>00196504205956</v>
      </c>
      <c r="L394" s="118" t="str">
        <f>_xlfn.XLOOKUP(D394,'Catalog Items'!L:L,'Catalog Items'!N:N)</f>
        <v>Trendy Tulips</v>
      </c>
      <c r="M394" s="132">
        <f>_xlfn.XLOOKUP($D394,'Catalog Items'!$L:$L,'Catalog Items'!AK:AK)</f>
        <v>48.314999999999998</v>
      </c>
      <c r="N394" s="132">
        <f>_xlfn.XLOOKUP($D394,'Catalog Items'!$L:$L,'Catalog Items'!AL:AL)</f>
        <v>16.22</v>
      </c>
      <c r="O394" s="132">
        <f>_xlfn.XLOOKUP($D394,'Catalog Items'!$L:$L,'Catalog Items'!AM:AM)</f>
        <v>9.5950000000000006</v>
      </c>
      <c r="P394" s="132">
        <f>_xlfn.XLOOKUP($D394,'Catalog Items'!$L:$L,'Catalog Items'!AN:AN)</f>
        <v>34.598999999999997</v>
      </c>
      <c r="Q394" s="132">
        <f>_xlfn.XLOOKUP($D394,'Catalog Items'!$L:$L,'Catalog Items'!AO:AO)</f>
        <v>4.351</v>
      </c>
      <c r="R394" s="132" t="str">
        <f>_xlfn.XLOOKUP($D394,'Catalog Items'!$L:$L,'Catalog Items'!AT:AT)</f>
        <v>4</v>
      </c>
      <c r="S394" s="132" t="str">
        <f>_xlfn.XLOOKUP($D394,'Catalog Items'!$L:$L,'Catalog Items'!AU:AU)</f>
        <v>3</v>
      </c>
      <c r="T394" s="118" t="s">
        <v>9564</v>
      </c>
      <c r="U394" s="118" t="s">
        <v>15060</v>
      </c>
      <c r="V394" s="118" t="s">
        <v>15061</v>
      </c>
      <c r="W394" s="124"/>
      <c r="X394" s="118" t="s">
        <v>12580</v>
      </c>
      <c r="Y394" s="118" t="s">
        <v>1760</v>
      </c>
      <c r="Z394" s="118" t="s">
        <v>15062</v>
      </c>
      <c r="AA394" s="118" t="s">
        <v>15069</v>
      </c>
      <c r="AB394" s="118" t="s">
        <v>15069</v>
      </c>
      <c r="AC394" s="118" t="s">
        <v>15070</v>
      </c>
      <c r="AD394" s="118" t="s">
        <v>1757</v>
      </c>
      <c r="AE394" s="118" t="s">
        <v>15071</v>
      </c>
      <c r="AF394" s="118" t="s">
        <v>15072</v>
      </c>
    </row>
    <row r="395" spans="1:32" x14ac:dyDescent="0.25">
      <c r="A395" s="118" t="str">
        <f>_xlfn.XLOOKUP(D395,'Catalog Items'!L:L,'Catalog Items'!F:F)</f>
        <v>24601-FD</v>
      </c>
      <c r="B395" s="118" t="s">
        <v>9920</v>
      </c>
      <c r="C395" s="118" t="s">
        <v>5377</v>
      </c>
      <c r="D395" s="118" t="s">
        <v>12188</v>
      </c>
      <c r="E395" s="118" t="s">
        <v>12569</v>
      </c>
      <c r="F395" s="118" t="s">
        <v>9579</v>
      </c>
      <c r="G395" s="118" t="s">
        <v>12192</v>
      </c>
      <c r="H395" s="118" t="s">
        <v>12583</v>
      </c>
      <c r="I395" s="118" t="s">
        <v>9567</v>
      </c>
      <c r="J395" s="124"/>
      <c r="K395" s="118" t="str">
        <f>_xlfn.XLOOKUP(D395,'Catalog Items'!L:L,'Catalog Items'!AB:AB)</f>
        <v>00196504205956</v>
      </c>
      <c r="L395" s="118" t="str">
        <f>_xlfn.XLOOKUP(D395,'Catalog Items'!L:L,'Catalog Items'!N:N)</f>
        <v>Trendy Tulips</v>
      </c>
      <c r="M395" s="132">
        <f>_xlfn.XLOOKUP($D395,'Catalog Items'!$L:$L,'Catalog Items'!AK:AK)</f>
        <v>48.314999999999998</v>
      </c>
      <c r="N395" s="132">
        <f>_xlfn.XLOOKUP($D395,'Catalog Items'!$L:$L,'Catalog Items'!AL:AL)</f>
        <v>16.22</v>
      </c>
      <c r="O395" s="132">
        <f>_xlfn.XLOOKUP($D395,'Catalog Items'!$L:$L,'Catalog Items'!AM:AM)</f>
        <v>9.5950000000000006</v>
      </c>
      <c r="P395" s="132">
        <f>_xlfn.XLOOKUP($D395,'Catalog Items'!$L:$L,'Catalog Items'!AN:AN)</f>
        <v>34.598999999999997</v>
      </c>
      <c r="Q395" s="132">
        <f>_xlfn.XLOOKUP($D395,'Catalog Items'!$L:$L,'Catalog Items'!AO:AO)</f>
        <v>4.351</v>
      </c>
      <c r="R395" s="132" t="str">
        <f>_xlfn.XLOOKUP($D395,'Catalog Items'!$L:$L,'Catalog Items'!AT:AT)</f>
        <v>4</v>
      </c>
      <c r="S395" s="132" t="str">
        <f>_xlfn.XLOOKUP($D395,'Catalog Items'!$L:$L,'Catalog Items'!AU:AU)</f>
        <v>3</v>
      </c>
      <c r="T395" s="118" t="s">
        <v>9564</v>
      </c>
      <c r="U395" s="118" t="s">
        <v>15060</v>
      </c>
      <c r="V395" s="118" t="s">
        <v>15061</v>
      </c>
      <c r="W395" s="124"/>
      <c r="X395" s="118" t="s">
        <v>12584</v>
      </c>
      <c r="Y395" s="118" t="s">
        <v>1760</v>
      </c>
      <c r="Z395" s="118" t="s">
        <v>15041</v>
      </c>
      <c r="AA395" s="118" t="s">
        <v>15073</v>
      </c>
      <c r="AB395" s="118" t="s">
        <v>15073</v>
      </c>
      <c r="AC395" s="118" t="s">
        <v>15074</v>
      </c>
      <c r="AD395" s="118" t="s">
        <v>1757</v>
      </c>
      <c r="AE395" s="118" t="s">
        <v>15075</v>
      </c>
      <c r="AF395" s="118" t="s">
        <v>15076</v>
      </c>
    </row>
    <row r="396" spans="1:32" x14ac:dyDescent="0.25">
      <c r="J396" s="124"/>
      <c r="M396" s="132"/>
      <c r="N396" s="132"/>
      <c r="O396" s="132"/>
      <c r="P396" s="132"/>
      <c r="Q396" s="132"/>
      <c r="R396" s="132"/>
      <c r="S396" s="132"/>
      <c r="W396" s="124"/>
    </row>
    <row r="397" spans="1:32" x14ac:dyDescent="0.25">
      <c r="A397" s="118" t="str">
        <f>_xlfn.XLOOKUP(D397,'Catalog Items'!L:L,'Catalog Items'!F:F)</f>
        <v>24602</v>
      </c>
      <c r="B397" s="118" t="s">
        <v>9743</v>
      </c>
      <c r="C397" s="118" t="s">
        <v>5377</v>
      </c>
      <c r="D397" s="118" t="s">
        <v>12196</v>
      </c>
      <c r="E397" s="118" t="s">
        <v>10962</v>
      </c>
      <c r="F397" s="118" t="s">
        <v>15264</v>
      </c>
      <c r="G397" s="118" t="s">
        <v>12159</v>
      </c>
      <c r="H397" s="118" t="s">
        <v>12470</v>
      </c>
      <c r="I397" s="118" t="s">
        <v>1762</v>
      </c>
      <c r="J397" s="124"/>
      <c r="K397" s="118" t="str">
        <f>_xlfn.XLOOKUP(D397,'Catalog Items'!L:L,'Catalog Items'!AB:AB)</f>
        <v>00196504206045</v>
      </c>
      <c r="L397" s="118" t="str">
        <f>_xlfn.XLOOKUP(D397,'Catalog Items'!L:L,'Catalog Items'!N:N)</f>
        <v>Easter Decor</v>
      </c>
      <c r="M397" s="132">
        <f>_xlfn.XLOOKUP($D397,'Catalog Items'!$L:$L,'Catalog Items'!AK:AK)</f>
        <v>51.125</v>
      </c>
      <c r="N397" s="132">
        <f>_xlfn.XLOOKUP($D397,'Catalog Items'!$L:$L,'Catalog Items'!AL:AL)</f>
        <v>16.312999999999999</v>
      </c>
      <c r="O397" s="132">
        <f>_xlfn.XLOOKUP($D397,'Catalog Items'!$L:$L,'Catalog Items'!AM:AM)</f>
        <v>10.063000000000001</v>
      </c>
      <c r="P397" s="132">
        <f>_xlfn.XLOOKUP($D397,'Catalog Items'!$L:$L,'Catalog Items'!AN:AN)</f>
        <v>29.872</v>
      </c>
      <c r="Q397" s="132">
        <f>_xlfn.XLOOKUP($D397,'Catalog Items'!$L:$L,'Catalog Items'!AO:AO)</f>
        <v>4.8570000000000002</v>
      </c>
      <c r="R397" s="132" t="str">
        <f>_xlfn.XLOOKUP($D397,'Catalog Items'!$L:$L,'Catalog Items'!AT:AT)</f>
        <v>4</v>
      </c>
      <c r="S397" s="132" t="str">
        <f>_xlfn.XLOOKUP($D397,'Catalog Items'!$L:$L,'Catalog Items'!AU:AU)</f>
        <v>3</v>
      </c>
      <c r="T397" s="118" t="s">
        <v>15031</v>
      </c>
      <c r="U397" s="118" t="s">
        <v>1773</v>
      </c>
      <c r="V397" s="118" t="s">
        <v>1765</v>
      </c>
      <c r="W397" s="124"/>
      <c r="X397" s="118" t="s">
        <v>12471</v>
      </c>
      <c r="Y397" s="118" t="s">
        <v>1765</v>
      </c>
      <c r="Z397" s="118" t="s">
        <v>15062</v>
      </c>
      <c r="AA397" s="118" t="s">
        <v>7065</v>
      </c>
      <c r="AB397" s="118" t="s">
        <v>7065</v>
      </c>
      <c r="AC397" s="118" t="s">
        <v>15063</v>
      </c>
      <c r="AD397" s="118" t="s">
        <v>1757</v>
      </c>
      <c r="AE397" s="118" t="s">
        <v>15064</v>
      </c>
      <c r="AF397" s="118" t="s">
        <v>15065</v>
      </c>
    </row>
    <row r="398" spans="1:32" x14ac:dyDescent="0.25">
      <c r="A398" s="118" t="str">
        <f>_xlfn.XLOOKUP(D398,'Catalog Items'!L:L,'Catalog Items'!F:F)</f>
        <v>24602</v>
      </c>
      <c r="B398" s="118" t="s">
        <v>9731</v>
      </c>
      <c r="C398" s="118" t="s">
        <v>5377</v>
      </c>
      <c r="D398" s="118" t="s">
        <v>12196</v>
      </c>
      <c r="E398" s="118" t="s">
        <v>10962</v>
      </c>
      <c r="F398" s="118" t="s">
        <v>15264</v>
      </c>
      <c r="G398" s="118" t="s">
        <v>12160</v>
      </c>
      <c r="H398" s="118" t="s">
        <v>12473</v>
      </c>
      <c r="I398" s="118" t="s">
        <v>1763</v>
      </c>
      <c r="J398" s="124"/>
      <c r="K398" s="118" t="str">
        <f>_xlfn.XLOOKUP(D398,'Catalog Items'!L:L,'Catalog Items'!AB:AB)</f>
        <v>00196504206045</v>
      </c>
      <c r="L398" s="118" t="str">
        <f>_xlfn.XLOOKUP(D398,'Catalog Items'!L:L,'Catalog Items'!N:N)</f>
        <v>Easter Decor</v>
      </c>
      <c r="M398" s="132">
        <f>_xlfn.XLOOKUP($D398,'Catalog Items'!$L:$L,'Catalog Items'!AK:AK)</f>
        <v>51.125</v>
      </c>
      <c r="N398" s="132">
        <f>_xlfn.XLOOKUP($D398,'Catalog Items'!$L:$L,'Catalog Items'!AL:AL)</f>
        <v>16.312999999999999</v>
      </c>
      <c r="O398" s="132">
        <f>_xlfn.XLOOKUP($D398,'Catalog Items'!$L:$L,'Catalog Items'!AM:AM)</f>
        <v>10.063000000000001</v>
      </c>
      <c r="P398" s="132">
        <f>_xlfn.XLOOKUP($D398,'Catalog Items'!$L:$L,'Catalog Items'!AN:AN)</f>
        <v>29.872</v>
      </c>
      <c r="Q398" s="132">
        <f>_xlfn.XLOOKUP($D398,'Catalog Items'!$L:$L,'Catalog Items'!AO:AO)</f>
        <v>4.8570000000000002</v>
      </c>
      <c r="R398" s="132" t="str">
        <f>_xlfn.XLOOKUP($D398,'Catalog Items'!$L:$L,'Catalog Items'!AT:AT)</f>
        <v>4</v>
      </c>
      <c r="S398" s="132" t="str">
        <f>_xlfn.XLOOKUP($D398,'Catalog Items'!$L:$L,'Catalog Items'!AU:AU)</f>
        <v>3</v>
      </c>
      <c r="T398" s="118" t="s">
        <v>15031</v>
      </c>
      <c r="U398" s="118" t="s">
        <v>1773</v>
      </c>
      <c r="V398" s="118" t="s">
        <v>1765</v>
      </c>
      <c r="W398" s="124"/>
      <c r="X398" s="118" t="s">
        <v>12474</v>
      </c>
      <c r="Y398" s="118" t="s">
        <v>1765</v>
      </c>
      <c r="Z398" s="118" t="s">
        <v>15062</v>
      </c>
      <c r="AA398" s="118" t="s">
        <v>14994</v>
      </c>
      <c r="AB398" s="118" t="s">
        <v>14994</v>
      </c>
      <c r="AC398" s="118" t="s">
        <v>15066</v>
      </c>
      <c r="AD398" s="118" t="s">
        <v>1757</v>
      </c>
      <c r="AE398" s="118" t="s">
        <v>15067</v>
      </c>
      <c r="AF398" s="118" t="s">
        <v>15068</v>
      </c>
    </row>
    <row r="399" spans="1:32" x14ac:dyDescent="0.25">
      <c r="A399" s="118" t="str">
        <f>_xlfn.XLOOKUP(D399,'Catalog Items'!L:L,'Catalog Items'!F:F)</f>
        <v>24602</v>
      </c>
      <c r="B399" s="118" t="s">
        <v>9694</v>
      </c>
      <c r="C399" s="118" t="s">
        <v>5377</v>
      </c>
      <c r="D399" s="118" t="s">
        <v>12196</v>
      </c>
      <c r="E399" s="118" t="s">
        <v>10962</v>
      </c>
      <c r="F399" s="118" t="s">
        <v>15264</v>
      </c>
      <c r="G399" s="118" t="s">
        <v>12161</v>
      </c>
      <c r="H399" s="118" t="s">
        <v>12476</v>
      </c>
      <c r="I399" s="118" t="s">
        <v>1765</v>
      </c>
      <c r="J399" s="124"/>
      <c r="K399" s="118" t="str">
        <f>_xlfn.XLOOKUP(D399,'Catalog Items'!L:L,'Catalog Items'!AB:AB)</f>
        <v>00196504206045</v>
      </c>
      <c r="L399" s="118" t="str">
        <f>_xlfn.XLOOKUP(D399,'Catalog Items'!L:L,'Catalog Items'!N:N)</f>
        <v>Easter Decor</v>
      </c>
      <c r="M399" s="132">
        <f>_xlfn.XLOOKUP($D399,'Catalog Items'!$L:$L,'Catalog Items'!AK:AK)</f>
        <v>51.125</v>
      </c>
      <c r="N399" s="132">
        <f>_xlfn.XLOOKUP($D399,'Catalog Items'!$L:$L,'Catalog Items'!AL:AL)</f>
        <v>16.312999999999999</v>
      </c>
      <c r="O399" s="132">
        <f>_xlfn.XLOOKUP($D399,'Catalog Items'!$L:$L,'Catalog Items'!AM:AM)</f>
        <v>10.063000000000001</v>
      </c>
      <c r="P399" s="132">
        <f>_xlfn.XLOOKUP($D399,'Catalog Items'!$L:$L,'Catalog Items'!AN:AN)</f>
        <v>29.872</v>
      </c>
      <c r="Q399" s="132">
        <f>_xlfn.XLOOKUP($D399,'Catalog Items'!$L:$L,'Catalog Items'!AO:AO)</f>
        <v>4.8570000000000002</v>
      </c>
      <c r="R399" s="132" t="str">
        <f>_xlfn.XLOOKUP($D399,'Catalog Items'!$L:$L,'Catalog Items'!AT:AT)</f>
        <v>4</v>
      </c>
      <c r="S399" s="132" t="str">
        <f>_xlfn.XLOOKUP($D399,'Catalog Items'!$L:$L,'Catalog Items'!AU:AU)</f>
        <v>3</v>
      </c>
      <c r="T399" s="118" t="s">
        <v>15031</v>
      </c>
      <c r="U399" s="118" t="s">
        <v>1773</v>
      </c>
      <c r="V399" s="118" t="s">
        <v>1765</v>
      </c>
      <c r="W399" s="124"/>
      <c r="X399" s="118" t="s">
        <v>12477</v>
      </c>
      <c r="Y399" s="118" t="s">
        <v>1760</v>
      </c>
      <c r="Z399" s="118" t="s">
        <v>15062</v>
      </c>
      <c r="AA399" s="118" t="s">
        <v>15069</v>
      </c>
      <c r="AB399" s="118" t="s">
        <v>15069</v>
      </c>
      <c r="AC399" s="118" t="s">
        <v>15070</v>
      </c>
      <c r="AD399" s="118" t="s">
        <v>1757</v>
      </c>
      <c r="AE399" s="118" t="s">
        <v>15071</v>
      </c>
      <c r="AF399" s="118" t="s">
        <v>15072</v>
      </c>
    </row>
    <row r="400" spans="1:32" x14ac:dyDescent="0.25">
      <c r="A400" s="118" t="str">
        <f>_xlfn.XLOOKUP(D400,'Catalog Items'!L:L,'Catalog Items'!F:F)</f>
        <v>24602</v>
      </c>
      <c r="B400" s="118" t="s">
        <v>9920</v>
      </c>
      <c r="C400" s="118" t="s">
        <v>5377</v>
      </c>
      <c r="D400" s="118" t="s">
        <v>12196</v>
      </c>
      <c r="E400" s="118" t="s">
        <v>10962</v>
      </c>
      <c r="F400" s="118" t="s">
        <v>15264</v>
      </c>
      <c r="G400" s="118" t="s">
        <v>12162</v>
      </c>
      <c r="H400" s="118" t="s">
        <v>12479</v>
      </c>
      <c r="I400" s="118" t="s">
        <v>1767</v>
      </c>
      <c r="J400" s="124"/>
      <c r="K400" s="118" t="str">
        <f>_xlfn.XLOOKUP(D400,'Catalog Items'!L:L,'Catalog Items'!AB:AB)</f>
        <v>00196504206045</v>
      </c>
      <c r="L400" s="118" t="str">
        <f>_xlfn.XLOOKUP(D400,'Catalog Items'!L:L,'Catalog Items'!N:N)</f>
        <v>Easter Decor</v>
      </c>
      <c r="M400" s="132">
        <f>_xlfn.XLOOKUP($D400,'Catalog Items'!$L:$L,'Catalog Items'!AK:AK)</f>
        <v>51.125</v>
      </c>
      <c r="N400" s="132">
        <f>_xlfn.XLOOKUP($D400,'Catalog Items'!$L:$L,'Catalog Items'!AL:AL)</f>
        <v>16.312999999999999</v>
      </c>
      <c r="O400" s="132">
        <f>_xlfn.XLOOKUP($D400,'Catalog Items'!$L:$L,'Catalog Items'!AM:AM)</f>
        <v>10.063000000000001</v>
      </c>
      <c r="P400" s="132">
        <f>_xlfn.XLOOKUP($D400,'Catalog Items'!$L:$L,'Catalog Items'!AN:AN)</f>
        <v>29.872</v>
      </c>
      <c r="Q400" s="132">
        <f>_xlfn.XLOOKUP($D400,'Catalog Items'!$L:$L,'Catalog Items'!AO:AO)</f>
        <v>4.8570000000000002</v>
      </c>
      <c r="R400" s="132" t="str">
        <f>_xlfn.XLOOKUP($D400,'Catalog Items'!$L:$L,'Catalog Items'!AT:AT)</f>
        <v>4</v>
      </c>
      <c r="S400" s="132" t="str">
        <f>_xlfn.XLOOKUP($D400,'Catalog Items'!$L:$L,'Catalog Items'!AU:AU)</f>
        <v>3</v>
      </c>
      <c r="T400" s="118" t="s">
        <v>15031</v>
      </c>
      <c r="U400" s="118" t="s">
        <v>1773</v>
      </c>
      <c r="V400" s="118" t="s">
        <v>1765</v>
      </c>
      <c r="W400" s="124"/>
      <c r="X400" s="118" t="s">
        <v>12480</v>
      </c>
      <c r="Y400" s="118" t="s">
        <v>1760</v>
      </c>
      <c r="Z400" s="118" t="s">
        <v>15041</v>
      </c>
      <c r="AA400" s="118" t="s">
        <v>15073</v>
      </c>
      <c r="AB400" s="118" t="s">
        <v>15073</v>
      </c>
      <c r="AC400" s="118" t="s">
        <v>15074</v>
      </c>
      <c r="AD400" s="118" t="s">
        <v>1757</v>
      </c>
      <c r="AE400" s="118" t="s">
        <v>15075</v>
      </c>
      <c r="AF400" s="118" t="s">
        <v>15076</v>
      </c>
    </row>
    <row r="401" spans="1:32" x14ac:dyDescent="0.25">
      <c r="A401" s="118" t="str">
        <f>_xlfn.XLOOKUP(D401,'Catalog Items'!L:L,'Catalog Items'!F:F)</f>
        <v>24602</v>
      </c>
      <c r="B401" s="118" t="s">
        <v>9743</v>
      </c>
      <c r="C401" s="118" t="s">
        <v>5377</v>
      </c>
      <c r="D401" s="118" t="s">
        <v>12196</v>
      </c>
      <c r="E401" s="118" t="s">
        <v>10962</v>
      </c>
      <c r="F401" s="118" t="s">
        <v>15264</v>
      </c>
      <c r="G401" s="118" t="s">
        <v>12151</v>
      </c>
      <c r="H401" s="118" t="s">
        <v>13207</v>
      </c>
      <c r="I401" s="118" t="s">
        <v>1762</v>
      </c>
      <c r="J401" s="124"/>
      <c r="K401" s="118" t="str">
        <f>_xlfn.XLOOKUP(D401,'Catalog Items'!L:L,'Catalog Items'!AB:AB)</f>
        <v>00196504206045</v>
      </c>
      <c r="L401" s="118" t="str">
        <f>_xlfn.XLOOKUP(D401,'Catalog Items'!L:L,'Catalog Items'!N:N)</f>
        <v>Easter Decor</v>
      </c>
      <c r="M401" s="132">
        <f>_xlfn.XLOOKUP($D401,'Catalog Items'!$L:$L,'Catalog Items'!AK:AK)</f>
        <v>51.125</v>
      </c>
      <c r="N401" s="132">
        <f>_xlfn.XLOOKUP($D401,'Catalog Items'!$L:$L,'Catalog Items'!AL:AL)</f>
        <v>16.312999999999999</v>
      </c>
      <c r="O401" s="132">
        <f>_xlfn.XLOOKUP($D401,'Catalog Items'!$L:$L,'Catalog Items'!AM:AM)</f>
        <v>10.063000000000001</v>
      </c>
      <c r="P401" s="132">
        <f>_xlfn.XLOOKUP($D401,'Catalog Items'!$L:$L,'Catalog Items'!AN:AN)</f>
        <v>29.872</v>
      </c>
      <c r="Q401" s="132">
        <f>_xlfn.XLOOKUP($D401,'Catalog Items'!$L:$L,'Catalog Items'!AO:AO)</f>
        <v>4.8570000000000002</v>
      </c>
      <c r="R401" s="132" t="str">
        <f>_xlfn.XLOOKUP($D401,'Catalog Items'!$L:$L,'Catalog Items'!AT:AT)</f>
        <v>4</v>
      </c>
      <c r="S401" s="132" t="str">
        <f>_xlfn.XLOOKUP($D401,'Catalog Items'!$L:$L,'Catalog Items'!AU:AU)</f>
        <v>3</v>
      </c>
      <c r="T401" s="118" t="s">
        <v>15031</v>
      </c>
      <c r="U401" s="118" t="s">
        <v>1773</v>
      </c>
      <c r="V401" s="118" t="s">
        <v>1765</v>
      </c>
      <c r="W401" s="124"/>
      <c r="X401" s="118" t="s">
        <v>12446</v>
      </c>
      <c r="Y401" s="118" t="s">
        <v>1765</v>
      </c>
      <c r="Z401" s="118" t="s">
        <v>15062</v>
      </c>
      <c r="AA401" s="118" t="s">
        <v>7065</v>
      </c>
      <c r="AB401" s="118" t="s">
        <v>7065</v>
      </c>
      <c r="AC401" s="118" t="s">
        <v>15063</v>
      </c>
      <c r="AD401" s="118" t="s">
        <v>1757</v>
      </c>
      <c r="AE401" s="118" t="s">
        <v>15064</v>
      </c>
      <c r="AF401" s="118" t="s">
        <v>15065</v>
      </c>
    </row>
    <row r="402" spans="1:32" x14ac:dyDescent="0.25">
      <c r="A402" s="118" t="str">
        <f>_xlfn.XLOOKUP(D402,'Catalog Items'!L:L,'Catalog Items'!F:F)</f>
        <v>24602</v>
      </c>
      <c r="B402" s="118" t="s">
        <v>9731</v>
      </c>
      <c r="C402" s="118" t="s">
        <v>5377</v>
      </c>
      <c r="D402" s="118" t="s">
        <v>12196</v>
      </c>
      <c r="E402" s="118" t="s">
        <v>10962</v>
      </c>
      <c r="F402" s="118" t="s">
        <v>15264</v>
      </c>
      <c r="G402" s="118" t="s">
        <v>12152</v>
      </c>
      <c r="H402" s="118" t="s">
        <v>13208</v>
      </c>
      <c r="I402" s="118" t="s">
        <v>1763</v>
      </c>
      <c r="J402" s="124"/>
      <c r="K402" s="118" t="str">
        <f>_xlfn.XLOOKUP(D402,'Catalog Items'!L:L,'Catalog Items'!AB:AB)</f>
        <v>00196504206045</v>
      </c>
      <c r="L402" s="118" t="str">
        <f>_xlfn.XLOOKUP(D402,'Catalog Items'!L:L,'Catalog Items'!N:N)</f>
        <v>Easter Decor</v>
      </c>
      <c r="M402" s="132">
        <f>_xlfn.XLOOKUP($D402,'Catalog Items'!$L:$L,'Catalog Items'!AK:AK)</f>
        <v>51.125</v>
      </c>
      <c r="N402" s="132">
        <f>_xlfn.XLOOKUP($D402,'Catalog Items'!$L:$L,'Catalog Items'!AL:AL)</f>
        <v>16.312999999999999</v>
      </c>
      <c r="O402" s="132">
        <f>_xlfn.XLOOKUP($D402,'Catalog Items'!$L:$L,'Catalog Items'!AM:AM)</f>
        <v>10.063000000000001</v>
      </c>
      <c r="P402" s="132">
        <f>_xlfn.XLOOKUP($D402,'Catalog Items'!$L:$L,'Catalog Items'!AN:AN)</f>
        <v>29.872</v>
      </c>
      <c r="Q402" s="132">
        <f>_xlfn.XLOOKUP($D402,'Catalog Items'!$L:$L,'Catalog Items'!AO:AO)</f>
        <v>4.8570000000000002</v>
      </c>
      <c r="R402" s="132" t="str">
        <f>_xlfn.XLOOKUP($D402,'Catalog Items'!$L:$L,'Catalog Items'!AT:AT)</f>
        <v>4</v>
      </c>
      <c r="S402" s="132" t="str">
        <f>_xlfn.XLOOKUP($D402,'Catalog Items'!$L:$L,'Catalog Items'!AU:AU)</f>
        <v>3</v>
      </c>
      <c r="T402" s="118" t="s">
        <v>15031</v>
      </c>
      <c r="U402" s="118" t="s">
        <v>1773</v>
      </c>
      <c r="V402" s="118" t="s">
        <v>1765</v>
      </c>
      <c r="W402" s="124"/>
      <c r="X402" s="118" t="s">
        <v>12448</v>
      </c>
      <c r="Y402" s="118" t="s">
        <v>1765</v>
      </c>
      <c r="Z402" s="118" t="s">
        <v>15062</v>
      </c>
      <c r="AA402" s="118" t="s">
        <v>14994</v>
      </c>
      <c r="AB402" s="118" t="s">
        <v>14994</v>
      </c>
      <c r="AC402" s="118" t="s">
        <v>15066</v>
      </c>
      <c r="AD402" s="118" t="s">
        <v>1757</v>
      </c>
      <c r="AE402" s="118" t="s">
        <v>15067</v>
      </c>
      <c r="AF402" s="118" t="s">
        <v>15068</v>
      </c>
    </row>
    <row r="403" spans="1:32" x14ac:dyDescent="0.25">
      <c r="A403" s="118" t="str">
        <f>_xlfn.XLOOKUP(D403,'Catalog Items'!L:L,'Catalog Items'!F:F)</f>
        <v>24602</v>
      </c>
      <c r="B403" s="118" t="s">
        <v>9694</v>
      </c>
      <c r="C403" s="118" t="s">
        <v>5377</v>
      </c>
      <c r="D403" s="118" t="s">
        <v>12196</v>
      </c>
      <c r="E403" s="118" t="s">
        <v>10962</v>
      </c>
      <c r="F403" s="118" t="s">
        <v>15264</v>
      </c>
      <c r="G403" s="118" t="s">
        <v>12153</v>
      </c>
      <c r="H403" s="118" t="s">
        <v>12450</v>
      </c>
      <c r="I403" s="118" t="s">
        <v>1765</v>
      </c>
      <c r="J403" s="124"/>
      <c r="K403" s="118" t="str">
        <f>_xlfn.XLOOKUP(D403,'Catalog Items'!L:L,'Catalog Items'!AB:AB)</f>
        <v>00196504206045</v>
      </c>
      <c r="L403" s="118" t="str">
        <f>_xlfn.XLOOKUP(D403,'Catalog Items'!L:L,'Catalog Items'!N:N)</f>
        <v>Easter Decor</v>
      </c>
      <c r="M403" s="132">
        <f>_xlfn.XLOOKUP($D403,'Catalog Items'!$L:$L,'Catalog Items'!AK:AK)</f>
        <v>51.125</v>
      </c>
      <c r="N403" s="132">
        <f>_xlfn.XLOOKUP($D403,'Catalog Items'!$L:$L,'Catalog Items'!AL:AL)</f>
        <v>16.312999999999999</v>
      </c>
      <c r="O403" s="132">
        <f>_xlfn.XLOOKUP($D403,'Catalog Items'!$L:$L,'Catalog Items'!AM:AM)</f>
        <v>10.063000000000001</v>
      </c>
      <c r="P403" s="132">
        <f>_xlfn.XLOOKUP($D403,'Catalog Items'!$L:$L,'Catalog Items'!AN:AN)</f>
        <v>29.872</v>
      </c>
      <c r="Q403" s="132">
        <f>_xlfn.XLOOKUP($D403,'Catalog Items'!$L:$L,'Catalog Items'!AO:AO)</f>
        <v>4.8570000000000002</v>
      </c>
      <c r="R403" s="132" t="str">
        <f>_xlfn.XLOOKUP($D403,'Catalog Items'!$L:$L,'Catalog Items'!AT:AT)</f>
        <v>4</v>
      </c>
      <c r="S403" s="132" t="str">
        <f>_xlfn.XLOOKUP($D403,'Catalog Items'!$L:$L,'Catalog Items'!AU:AU)</f>
        <v>3</v>
      </c>
      <c r="T403" s="118" t="s">
        <v>15031</v>
      </c>
      <c r="U403" s="118" t="s">
        <v>1773</v>
      </c>
      <c r="V403" s="118" t="s">
        <v>1765</v>
      </c>
      <c r="W403" s="124"/>
      <c r="X403" s="118" t="s">
        <v>12451</v>
      </c>
      <c r="Y403" s="118" t="s">
        <v>1760</v>
      </c>
      <c r="Z403" s="118" t="s">
        <v>15062</v>
      </c>
      <c r="AA403" s="118" t="s">
        <v>15069</v>
      </c>
      <c r="AB403" s="118" t="s">
        <v>15069</v>
      </c>
      <c r="AC403" s="118" t="s">
        <v>15070</v>
      </c>
      <c r="AD403" s="118" t="s">
        <v>1757</v>
      </c>
      <c r="AE403" s="118" t="s">
        <v>15071</v>
      </c>
      <c r="AF403" s="118" t="s">
        <v>15072</v>
      </c>
    </row>
    <row r="404" spans="1:32" x14ac:dyDescent="0.25">
      <c r="A404" s="118" t="str">
        <f>_xlfn.XLOOKUP(D404,'Catalog Items'!L:L,'Catalog Items'!F:F)</f>
        <v>24602</v>
      </c>
      <c r="B404" s="118" t="s">
        <v>9920</v>
      </c>
      <c r="C404" s="118" t="s">
        <v>5377</v>
      </c>
      <c r="D404" s="118" t="s">
        <v>12196</v>
      </c>
      <c r="E404" s="118" t="s">
        <v>10962</v>
      </c>
      <c r="F404" s="118" t="s">
        <v>15264</v>
      </c>
      <c r="G404" s="118" t="s">
        <v>12154</v>
      </c>
      <c r="H404" s="118" t="s">
        <v>12454</v>
      </c>
      <c r="I404" s="118" t="s">
        <v>1767</v>
      </c>
      <c r="J404" s="124"/>
      <c r="K404" s="118" t="str">
        <f>_xlfn.XLOOKUP(D404,'Catalog Items'!L:L,'Catalog Items'!AB:AB)</f>
        <v>00196504206045</v>
      </c>
      <c r="L404" s="118" t="str">
        <f>_xlfn.XLOOKUP(D404,'Catalog Items'!L:L,'Catalog Items'!N:N)</f>
        <v>Easter Decor</v>
      </c>
      <c r="M404" s="132">
        <f>_xlfn.XLOOKUP($D404,'Catalog Items'!$L:$L,'Catalog Items'!AK:AK)</f>
        <v>51.125</v>
      </c>
      <c r="N404" s="132">
        <f>_xlfn.XLOOKUP($D404,'Catalog Items'!$L:$L,'Catalog Items'!AL:AL)</f>
        <v>16.312999999999999</v>
      </c>
      <c r="O404" s="132">
        <f>_xlfn.XLOOKUP($D404,'Catalog Items'!$L:$L,'Catalog Items'!AM:AM)</f>
        <v>10.063000000000001</v>
      </c>
      <c r="P404" s="132">
        <f>_xlfn.XLOOKUP($D404,'Catalog Items'!$L:$L,'Catalog Items'!AN:AN)</f>
        <v>29.872</v>
      </c>
      <c r="Q404" s="132">
        <f>_xlfn.XLOOKUP($D404,'Catalog Items'!$L:$L,'Catalog Items'!AO:AO)</f>
        <v>4.8570000000000002</v>
      </c>
      <c r="R404" s="132" t="str">
        <f>_xlfn.XLOOKUP($D404,'Catalog Items'!$L:$L,'Catalog Items'!AT:AT)</f>
        <v>4</v>
      </c>
      <c r="S404" s="132" t="str">
        <f>_xlfn.XLOOKUP($D404,'Catalog Items'!$L:$L,'Catalog Items'!AU:AU)</f>
        <v>3</v>
      </c>
      <c r="T404" s="118" t="s">
        <v>15031</v>
      </c>
      <c r="U404" s="118" t="s">
        <v>1773</v>
      </c>
      <c r="V404" s="118" t="s">
        <v>1765</v>
      </c>
      <c r="W404" s="124"/>
      <c r="X404" s="118" t="s">
        <v>12455</v>
      </c>
      <c r="Y404" s="118" t="s">
        <v>1760</v>
      </c>
      <c r="Z404" s="118" t="s">
        <v>15041</v>
      </c>
      <c r="AA404" s="118" t="s">
        <v>15073</v>
      </c>
      <c r="AB404" s="118" t="s">
        <v>15073</v>
      </c>
      <c r="AC404" s="118" t="s">
        <v>15074</v>
      </c>
      <c r="AD404" s="118" t="s">
        <v>1757</v>
      </c>
      <c r="AE404" s="118" t="s">
        <v>15075</v>
      </c>
      <c r="AF404" s="118" t="s">
        <v>15076</v>
      </c>
    </row>
    <row r="405" spans="1:32" x14ac:dyDescent="0.25">
      <c r="J405" s="124"/>
      <c r="M405" s="132"/>
      <c r="N405" s="132"/>
      <c r="O405" s="132"/>
      <c r="P405" s="132"/>
      <c r="Q405" s="132"/>
      <c r="R405" s="132"/>
      <c r="S405" s="132"/>
      <c r="W405" s="124"/>
    </row>
    <row r="406" spans="1:32" x14ac:dyDescent="0.25">
      <c r="A406" s="118" t="str">
        <f>_xlfn.XLOOKUP(D406,'Catalog Items'!L:L,'Catalog Items'!F:F)</f>
        <v>25001</v>
      </c>
      <c r="B406" s="118" t="s">
        <v>10724</v>
      </c>
      <c r="C406" s="118" t="s">
        <v>9635</v>
      </c>
      <c r="D406" s="118" t="s">
        <v>12198</v>
      </c>
      <c r="E406" s="118" t="s">
        <v>12605</v>
      </c>
      <c r="F406" s="118" t="s">
        <v>9592</v>
      </c>
      <c r="G406" s="118" t="s">
        <v>15330</v>
      </c>
      <c r="H406" s="118" t="s">
        <v>15331</v>
      </c>
      <c r="I406" s="118" t="s">
        <v>1757</v>
      </c>
      <c r="J406" s="124"/>
      <c r="K406" s="118" t="str">
        <f>_xlfn.XLOOKUP(D406,'Catalog Items'!L:L,'Catalog Items'!AB:AB)</f>
        <v>00196504206069</v>
      </c>
      <c r="L406" s="118" t="str">
        <f>_xlfn.XLOOKUP(D406,'Catalog Items'!L:L,'Catalog Items'!N:N)</f>
        <v>Easter Decor</v>
      </c>
      <c r="M406" s="132">
        <f>_xlfn.XLOOKUP($D406,'Catalog Items'!$L:$L,'Catalog Items'!AK:AK)</f>
        <v>41.438000000000002</v>
      </c>
      <c r="N406" s="132">
        <f>_xlfn.XLOOKUP($D406,'Catalog Items'!$L:$L,'Catalog Items'!AL:AL)</f>
        <v>14.5</v>
      </c>
      <c r="O406" s="132">
        <f>_xlfn.XLOOKUP($D406,'Catalog Items'!$L:$L,'Catalog Items'!AM:AM)</f>
        <v>7.625</v>
      </c>
      <c r="P406" s="132">
        <f>_xlfn.XLOOKUP($D406,'Catalog Items'!$L:$L,'Catalog Items'!AN:AN)</f>
        <v>13.33</v>
      </c>
      <c r="Q406" s="132">
        <f>_xlfn.XLOOKUP($D406,'Catalog Items'!$L:$L,'Catalog Items'!AO:AO)</f>
        <v>2.6509999999999998</v>
      </c>
      <c r="R406" s="132" t="str">
        <f>_xlfn.XLOOKUP($D406,'Catalog Items'!$L:$L,'Catalog Items'!AT:AT)</f>
        <v>5</v>
      </c>
      <c r="S406" s="132" t="str">
        <f>_xlfn.XLOOKUP($D406,'Catalog Items'!$L:$L,'Catalog Items'!AU:AU)</f>
        <v>3</v>
      </c>
      <c r="T406" s="118" t="s">
        <v>1799</v>
      </c>
      <c r="U406" s="118" t="s">
        <v>15172</v>
      </c>
      <c r="V406" s="118" t="s">
        <v>7066</v>
      </c>
      <c r="W406" s="124"/>
      <c r="X406" s="118" t="s">
        <v>15332</v>
      </c>
      <c r="Y406" s="118" t="s">
        <v>1759</v>
      </c>
      <c r="Z406" s="118" t="s">
        <v>15180</v>
      </c>
      <c r="AA406" s="118" t="s">
        <v>15187</v>
      </c>
      <c r="AB406" s="118" t="s">
        <v>15188</v>
      </c>
      <c r="AC406" s="118" t="s">
        <v>15208</v>
      </c>
      <c r="AD406" s="118" t="s">
        <v>1757</v>
      </c>
      <c r="AE406" s="118" t="s">
        <v>15209</v>
      </c>
      <c r="AF406" s="118" t="s">
        <v>15178</v>
      </c>
    </row>
    <row r="407" spans="1:32" x14ac:dyDescent="0.25">
      <c r="A407" s="118" t="str">
        <f>_xlfn.XLOOKUP(D407,'Catalog Items'!L:L,'Catalog Items'!F:F)</f>
        <v>25001</v>
      </c>
      <c r="B407" s="118" t="s">
        <v>10606</v>
      </c>
      <c r="C407" s="118" t="s">
        <v>9635</v>
      </c>
      <c r="D407" s="118" t="s">
        <v>12198</v>
      </c>
      <c r="E407" s="118" t="s">
        <v>12605</v>
      </c>
      <c r="F407" s="118" t="s">
        <v>9592</v>
      </c>
      <c r="G407" s="118" t="s">
        <v>12226</v>
      </c>
      <c r="H407" s="118" t="s">
        <v>12698</v>
      </c>
      <c r="I407" s="118" t="s">
        <v>1757</v>
      </c>
      <c r="J407" s="124"/>
      <c r="K407" s="118" t="str">
        <f>_xlfn.XLOOKUP(D407,'Catalog Items'!L:L,'Catalog Items'!AB:AB)</f>
        <v>00196504206069</v>
      </c>
      <c r="L407" s="118" t="str">
        <f>_xlfn.XLOOKUP(D407,'Catalog Items'!L:L,'Catalog Items'!N:N)</f>
        <v>Easter Decor</v>
      </c>
      <c r="M407" s="132">
        <f>_xlfn.XLOOKUP($D407,'Catalog Items'!$L:$L,'Catalog Items'!AK:AK)</f>
        <v>41.438000000000002</v>
      </c>
      <c r="N407" s="132">
        <f>_xlfn.XLOOKUP($D407,'Catalog Items'!$L:$L,'Catalog Items'!AL:AL)</f>
        <v>14.5</v>
      </c>
      <c r="O407" s="132">
        <f>_xlfn.XLOOKUP($D407,'Catalog Items'!$L:$L,'Catalog Items'!AM:AM)</f>
        <v>7.625</v>
      </c>
      <c r="P407" s="132">
        <f>_xlfn.XLOOKUP($D407,'Catalog Items'!$L:$L,'Catalog Items'!AN:AN)</f>
        <v>13.33</v>
      </c>
      <c r="Q407" s="132">
        <f>_xlfn.XLOOKUP($D407,'Catalog Items'!$L:$L,'Catalog Items'!AO:AO)</f>
        <v>2.6509999999999998</v>
      </c>
      <c r="R407" s="132" t="str">
        <f>_xlfn.XLOOKUP($D407,'Catalog Items'!$L:$L,'Catalog Items'!AT:AT)</f>
        <v>5</v>
      </c>
      <c r="S407" s="132" t="str">
        <f>_xlfn.XLOOKUP($D407,'Catalog Items'!$L:$L,'Catalog Items'!AU:AU)</f>
        <v>3</v>
      </c>
      <c r="T407" s="118" t="s">
        <v>1799</v>
      </c>
      <c r="U407" s="118" t="s">
        <v>15172</v>
      </c>
      <c r="V407" s="118" t="s">
        <v>7066</v>
      </c>
      <c r="W407" s="124"/>
      <c r="X407" s="118" t="s">
        <v>12700</v>
      </c>
      <c r="Y407" s="118" t="s">
        <v>1759</v>
      </c>
      <c r="Z407" s="118" t="s">
        <v>15080</v>
      </c>
      <c r="AA407" s="118" t="s">
        <v>14994</v>
      </c>
      <c r="AB407" s="118" t="s">
        <v>1783</v>
      </c>
      <c r="AC407" s="118" t="s">
        <v>15122</v>
      </c>
      <c r="AD407" s="118" t="s">
        <v>1757</v>
      </c>
      <c r="AE407" s="118" t="s">
        <v>15123</v>
      </c>
      <c r="AF407" s="118" t="s">
        <v>15314</v>
      </c>
    </row>
    <row r="408" spans="1:32" x14ac:dyDescent="0.25">
      <c r="A408" s="118" t="str">
        <f>_xlfn.XLOOKUP(D408,'Catalog Items'!L:L,'Catalog Items'!F:F)</f>
        <v>25001</v>
      </c>
      <c r="B408" s="118" t="s">
        <v>9852</v>
      </c>
      <c r="C408" s="118" t="s">
        <v>9635</v>
      </c>
      <c r="D408" s="118" t="s">
        <v>12198</v>
      </c>
      <c r="E408" s="118" t="s">
        <v>12605</v>
      </c>
      <c r="F408" s="118" t="s">
        <v>9592</v>
      </c>
      <c r="G408" s="118" t="s">
        <v>10972</v>
      </c>
      <c r="H408" s="118" t="s">
        <v>10973</v>
      </c>
      <c r="I408" s="118" t="s">
        <v>7065</v>
      </c>
      <c r="J408" s="124"/>
      <c r="K408" s="118" t="str">
        <f>_xlfn.XLOOKUP(D408,'Catalog Items'!L:L,'Catalog Items'!AB:AB)</f>
        <v>00196504206069</v>
      </c>
      <c r="L408" s="118" t="str">
        <f>_xlfn.XLOOKUP(D408,'Catalog Items'!L:L,'Catalog Items'!N:N)</f>
        <v>Easter Decor</v>
      </c>
      <c r="M408" s="132">
        <f>_xlfn.XLOOKUP($D408,'Catalog Items'!$L:$L,'Catalog Items'!AK:AK)</f>
        <v>41.438000000000002</v>
      </c>
      <c r="N408" s="132">
        <f>_xlfn.XLOOKUP($D408,'Catalog Items'!$L:$L,'Catalog Items'!AL:AL)</f>
        <v>14.5</v>
      </c>
      <c r="O408" s="132">
        <f>_xlfn.XLOOKUP($D408,'Catalog Items'!$L:$L,'Catalog Items'!AM:AM)</f>
        <v>7.625</v>
      </c>
      <c r="P408" s="132">
        <f>_xlfn.XLOOKUP($D408,'Catalog Items'!$L:$L,'Catalog Items'!AN:AN)</f>
        <v>13.33</v>
      </c>
      <c r="Q408" s="132">
        <f>_xlfn.XLOOKUP($D408,'Catalog Items'!$L:$L,'Catalog Items'!AO:AO)</f>
        <v>2.6509999999999998</v>
      </c>
      <c r="R408" s="132" t="str">
        <f>_xlfn.XLOOKUP($D408,'Catalog Items'!$L:$L,'Catalog Items'!AT:AT)</f>
        <v>5</v>
      </c>
      <c r="S408" s="132" t="str">
        <f>_xlfn.XLOOKUP($D408,'Catalog Items'!$L:$L,'Catalog Items'!AU:AU)</f>
        <v>3</v>
      </c>
      <c r="T408" s="118" t="s">
        <v>1799</v>
      </c>
      <c r="U408" s="118" t="s">
        <v>15172</v>
      </c>
      <c r="V408" s="118" t="s">
        <v>7066</v>
      </c>
      <c r="W408" s="124"/>
      <c r="X408" s="118" t="s">
        <v>10974</v>
      </c>
      <c r="Y408" s="118" t="s">
        <v>1766</v>
      </c>
      <c r="Z408" s="118" t="s">
        <v>15041</v>
      </c>
      <c r="AA408" s="118" t="s">
        <v>15224</v>
      </c>
      <c r="AB408" s="118" t="s">
        <v>15157</v>
      </c>
      <c r="AC408" s="118" t="s">
        <v>14988</v>
      </c>
      <c r="AD408" s="118" t="s">
        <v>1757</v>
      </c>
      <c r="AE408" s="118" t="s">
        <v>14989</v>
      </c>
      <c r="AF408" s="118" t="s">
        <v>15271</v>
      </c>
    </row>
    <row r="409" spans="1:32" x14ac:dyDescent="0.25">
      <c r="A409" s="118" t="str">
        <f>_xlfn.XLOOKUP(D409,'Catalog Items'!L:L,'Catalog Items'!F:F)</f>
        <v>25001</v>
      </c>
      <c r="B409" s="118" t="s">
        <v>10711</v>
      </c>
      <c r="C409" s="118" t="s">
        <v>9635</v>
      </c>
      <c r="D409" s="118" t="s">
        <v>12198</v>
      </c>
      <c r="E409" s="118" t="s">
        <v>12605</v>
      </c>
      <c r="F409" s="118" t="s">
        <v>9592</v>
      </c>
      <c r="G409" s="118" t="s">
        <v>10966</v>
      </c>
      <c r="H409" s="118" t="s">
        <v>10967</v>
      </c>
      <c r="I409" s="118" t="s">
        <v>1758</v>
      </c>
      <c r="J409" s="124"/>
      <c r="K409" s="118" t="str">
        <f>_xlfn.XLOOKUP(D409,'Catalog Items'!L:L,'Catalog Items'!AB:AB)</f>
        <v>00196504206069</v>
      </c>
      <c r="L409" s="118" t="str">
        <f>_xlfn.XLOOKUP(D409,'Catalog Items'!L:L,'Catalog Items'!N:N)</f>
        <v>Easter Decor</v>
      </c>
      <c r="M409" s="132">
        <f>_xlfn.XLOOKUP($D409,'Catalog Items'!$L:$L,'Catalog Items'!AK:AK)</f>
        <v>41.438000000000002</v>
      </c>
      <c r="N409" s="132">
        <f>_xlfn.XLOOKUP($D409,'Catalog Items'!$L:$L,'Catalog Items'!AL:AL)</f>
        <v>14.5</v>
      </c>
      <c r="O409" s="132">
        <f>_xlfn.XLOOKUP($D409,'Catalog Items'!$L:$L,'Catalog Items'!AM:AM)</f>
        <v>7.625</v>
      </c>
      <c r="P409" s="132">
        <f>_xlfn.XLOOKUP($D409,'Catalog Items'!$L:$L,'Catalog Items'!AN:AN)</f>
        <v>13.33</v>
      </c>
      <c r="Q409" s="132">
        <f>_xlfn.XLOOKUP($D409,'Catalog Items'!$L:$L,'Catalog Items'!AO:AO)</f>
        <v>2.6509999999999998</v>
      </c>
      <c r="R409" s="132" t="str">
        <f>_xlfn.XLOOKUP($D409,'Catalog Items'!$L:$L,'Catalog Items'!AT:AT)</f>
        <v>5</v>
      </c>
      <c r="S409" s="132" t="str">
        <f>_xlfn.XLOOKUP($D409,'Catalog Items'!$L:$L,'Catalog Items'!AU:AU)</f>
        <v>3</v>
      </c>
      <c r="T409" s="118" t="s">
        <v>1799</v>
      </c>
      <c r="U409" s="118" t="s">
        <v>15172</v>
      </c>
      <c r="V409" s="118" t="s">
        <v>7066</v>
      </c>
      <c r="W409" s="124"/>
      <c r="X409" s="118" t="s">
        <v>10968</v>
      </c>
      <c r="Y409" s="118" t="s">
        <v>1759</v>
      </c>
      <c r="Z409" s="118" t="s">
        <v>1759</v>
      </c>
      <c r="AA409" s="118" t="s">
        <v>15266</v>
      </c>
      <c r="AB409" s="118" t="s">
        <v>15267</v>
      </c>
      <c r="AC409" s="118" t="s">
        <v>15268</v>
      </c>
      <c r="AD409" s="118" t="s">
        <v>1757</v>
      </c>
      <c r="AE409" s="118" t="s">
        <v>15269</v>
      </c>
      <c r="AF409" s="118" t="s">
        <v>15270</v>
      </c>
    </row>
    <row r="410" spans="1:32" x14ac:dyDescent="0.25">
      <c r="A410" s="118" t="str">
        <f>_xlfn.XLOOKUP(D410,'Catalog Items'!L:L,'Catalog Items'!F:F)</f>
        <v>25001</v>
      </c>
      <c r="B410" s="118" t="s">
        <v>10626</v>
      </c>
      <c r="C410" s="118" t="s">
        <v>9635</v>
      </c>
      <c r="D410" s="118" t="s">
        <v>12198</v>
      </c>
      <c r="E410" s="118" t="s">
        <v>12605</v>
      </c>
      <c r="F410" s="118" t="s">
        <v>9592</v>
      </c>
      <c r="G410" s="118" t="s">
        <v>11443</v>
      </c>
      <c r="H410" s="118" t="s">
        <v>11525</v>
      </c>
      <c r="I410" s="118" t="s">
        <v>1757</v>
      </c>
      <c r="J410" s="124"/>
      <c r="K410" s="118" t="str">
        <f>_xlfn.XLOOKUP(D410,'Catalog Items'!L:L,'Catalog Items'!AB:AB)</f>
        <v>00196504206069</v>
      </c>
      <c r="L410" s="118" t="str">
        <f>_xlfn.XLOOKUP(D410,'Catalog Items'!L:L,'Catalog Items'!N:N)</f>
        <v>Easter Decor</v>
      </c>
      <c r="M410" s="132">
        <f>_xlfn.XLOOKUP($D410,'Catalog Items'!$L:$L,'Catalog Items'!AK:AK)</f>
        <v>41.438000000000002</v>
      </c>
      <c r="N410" s="132">
        <f>_xlfn.XLOOKUP($D410,'Catalog Items'!$L:$L,'Catalog Items'!AL:AL)</f>
        <v>14.5</v>
      </c>
      <c r="O410" s="132">
        <f>_xlfn.XLOOKUP($D410,'Catalog Items'!$L:$L,'Catalog Items'!AM:AM)</f>
        <v>7.625</v>
      </c>
      <c r="P410" s="132">
        <f>_xlfn.XLOOKUP($D410,'Catalog Items'!$L:$L,'Catalog Items'!AN:AN)</f>
        <v>13.33</v>
      </c>
      <c r="Q410" s="132">
        <f>_xlfn.XLOOKUP($D410,'Catalog Items'!$L:$L,'Catalog Items'!AO:AO)</f>
        <v>2.6509999999999998</v>
      </c>
      <c r="R410" s="132" t="str">
        <f>_xlfn.XLOOKUP($D410,'Catalog Items'!$L:$L,'Catalog Items'!AT:AT)</f>
        <v>5</v>
      </c>
      <c r="S410" s="132" t="str">
        <f>_xlfn.XLOOKUP($D410,'Catalog Items'!$L:$L,'Catalog Items'!AU:AU)</f>
        <v>3</v>
      </c>
      <c r="T410" s="118" t="s">
        <v>1799</v>
      </c>
      <c r="U410" s="118" t="s">
        <v>15172</v>
      </c>
      <c r="V410" s="118" t="s">
        <v>7066</v>
      </c>
      <c r="W410" s="124"/>
      <c r="X410" s="118" t="s">
        <v>11687</v>
      </c>
      <c r="Y410" s="118" t="s">
        <v>1759</v>
      </c>
      <c r="Z410" s="118" t="s">
        <v>15080</v>
      </c>
      <c r="AA410" s="118" t="s">
        <v>7065</v>
      </c>
      <c r="AB410" s="118" t="s">
        <v>7077</v>
      </c>
      <c r="AC410" s="118" t="s">
        <v>15122</v>
      </c>
      <c r="AD410" s="118" t="s">
        <v>1757</v>
      </c>
      <c r="AE410" s="118" t="s">
        <v>15123</v>
      </c>
      <c r="AF410" s="118" t="s">
        <v>15333</v>
      </c>
    </row>
    <row r="411" spans="1:32" x14ac:dyDescent="0.25">
      <c r="A411" s="118" t="str">
        <f>_xlfn.XLOOKUP(D411,'Catalog Items'!L:L,'Catalog Items'!F:F)</f>
        <v>25001</v>
      </c>
      <c r="B411" s="118" t="s">
        <v>10420</v>
      </c>
      <c r="C411" s="118" t="s">
        <v>9635</v>
      </c>
      <c r="D411" s="118" t="s">
        <v>12198</v>
      </c>
      <c r="E411" s="118" t="s">
        <v>12605</v>
      </c>
      <c r="F411" s="118" t="s">
        <v>9592</v>
      </c>
      <c r="G411" s="118" t="s">
        <v>11442</v>
      </c>
      <c r="H411" s="118" t="s">
        <v>11524</v>
      </c>
      <c r="I411" s="118" t="s">
        <v>1758</v>
      </c>
      <c r="J411" s="124"/>
      <c r="K411" s="118" t="str">
        <f>_xlfn.XLOOKUP(D411,'Catalog Items'!L:L,'Catalog Items'!AB:AB)</f>
        <v>00196504206069</v>
      </c>
      <c r="L411" s="118" t="str">
        <f>_xlfn.XLOOKUP(D411,'Catalog Items'!L:L,'Catalog Items'!N:N)</f>
        <v>Easter Decor</v>
      </c>
      <c r="M411" s="132">
        <f>_xlfn.XLOOKUP($D411,'Catalog Items'!$L:$L,'Catalog Items'!AK:AK)</f>
        <v>41.438000000000002</v>
      </c>
      <c r="N411" s="132">
        <f>_xlfn.XLOOKUP($D411,'Catalog Items'!$L:$L,'Catalog Items'!AL:AL)</f>
        <v>14.5</v>
      </c>
      <c r="O411" s="132">
        <f>_xlfn.XLOOKUP($D411,'Catalog Items'!$L:$L,'Catalog Items'!AM:AM)</f>
        <v>7.625</v>
      </c>
      <c r="P411" s="132">
        <f>_xlfn.XLOOKUP($D411,'Catalog Items'!$L:$L,'Catalog Items'!AN:AN)</f>
        <v>13.33</v>
      </c>
      <c r="Q411" s="132">
        <f>_xlfn.XLOOKUP($D411,'Catalog Items'!$L:$L,'Catalog Items'!AO:AO)</f>
        <v>2.6509999999999998</v>
      </c>
      <c r="R411" s="132" t="str">
        <f>_xlfn.XLOOKUP($D411,'Catalog Items'!$L:$L,'Catalog Items'!AT:AT)</f>
        <v>5</v>
      </c>
      <c r="S411" s="132" t="str">
        <f>_xlfn.XLOOKUP($D411,'Catalog Items'!$L:$L,'Catalog Items'!AU:AU)</f>
        <v>3</v>
      </c>
      <c r="T411" s="118" t="s">
        <v>1799</v>
      </c>
      <c r="U411" s="118" t="s">
        <v>15172</v>
      </c>
      <c r="V411" s="118" t="s">
        <v>7066</v>
      </c>
      <c r="W411" s="124"/>
      <c r="X411" s="118" t="s">
        <v>11684</v>
      </c>
      <c r="Y411" s="118" t="s">
        <v>1759</v>
      </c>
      <c r="Z411" s="118" t="s">
        <v>1760</v>
      </c>
      <c r="AA411" s="118" t="s">
        <v>1760</v>
      </c>
      <c r="AB411" s="118" t="s">
        <v>1769</v>
      </c>
      <c r="AC411" s="118" t="s">
        <v>15210</v>
      </c>
      <c r="AD411" s="118" t="s">
        <v>1757</v>
      </c>
      <c r="AE411" s="118" t="s">
        <v>15090</v>
      </c>
      <c r="AF411" s="118" t="s">
        <v>15334</v>
      </c>
    </row>
    <row r="412" spans="1:32" x14ac:dyDescent="0.25">
      <c r="A412" s="118" t="str">
        <f>_xlfn.XLOOKUP(D412,'Catalog Items'!L:L,'Catalog Items'!F:F)</f>
        <v>25001</v>
      </c>
      <c r="B412" s="118" t="s">
        <v>10270</v>
      </c>
      <c r="C412" s="118" t="s">
        <v>9635</v>
      </c>
      <c r="D412" s="118" t="s">
        <v>12198</v>
      </c>
      <c r="E412" s="118" t="s">
        <v>12605</v>
      </c>
      <c r="F412" s="118" t="s">
        <v>9592</v>
      </c>
      <c r="G412" s="118" t="s">
        <v>10963</v>
      </c>
      <c r="H412" s="118" t="s">
        <v>10964</v>
      </c>
      <c r="I412" s="118" t="s">
        <v>1757</v>
      </c>
      <c r="J412" s="124"/>
      <c r="K412" s="118" t="str">
        <f>_xlfn.XLOOKUP(D412,'Catalog Items'!L:L,'Catalog Items'!AB:AB)</f>
        <v>00196504206069</v>
      </c>
      <c r="L412" s="118" t="str">
        <f>_xlfn.XLOOKUP(D412,'Catalog Items'!L:L,'Catalog Items'!N:N)</f>
        <v>Easter Decor</v>
      </c>
      <c r="M412" s="132">
        <f>_xlfn.XLOOKUP($D412,'Catalog Items'!$L:$L,'Catalog Items'!AK:AK)</f>
        <v>41.438000000000002</v>
      </c>
      <c r="N412" s="132">
        <f>_xlfn.XLOOKUP($D412,'Catalog Items'!$L:$L,'Catalog Items'!AL:AL)</f>
        <v>14.5</v>
      </c>
      <c r="O412" s="132">
        <f>_xlfn.XLOOKUP($D412,'Catalog Items'!$L:$L,'Catalog Items'!AM:AM)</f>
        <v>7.625</v>
      </c>
      <c r="P412" s="132">
        <f>_xlfn.XLOOKUP($D412,'Catalog Items'!$L:$L,'Catalog Items'!AN:AN)</f>
        <v>13.33</v>
      </c>
      <c r="Q412" s="132">
        <f>_xlfn.XLOOKUP($D412,'Catalog Items'!$L:$L,'Catalog Items'!AO:AO)</f>
        <v>2.6509999999999998</v>
      </c>
      <c r="R412" s="132" t="str">
        <f>_xlfn.XLOOKUP($D412,'Catalog Items'!$L:$L,'Catalog Items'!AT:AT)</f>
        <v>5</v>
      </c>
      <c r="S412" s="132" t="str">
        <f>_xlfn.XLOOKUP($D412,'Catalog Items'!$L:$L,'Catalog Items'!AU:AU)</f>
        <v>3</v>
      </c>
      <c r="T412" s="118" t="s">
        <v>1799</v>
      </c>
      <c r="U412" s="118" t="s">
        <v>15172</v>
      </c>
      <c r="V412" s="118" t="s">
        <v>7066</v>
      </c>
      <c r="W412" s="124"/>
      <c r="X412" s="118" t="s">
        <v>10965</v>
      </c>
      <c r="Y412" s="118" t="s">
        <v>1759</v>
      </c>
      <c r="Z412" s="118" t="s">
        <v>15117</v>
      </c>
      <c r="AA412" s="118" t="s">
        <v>14994</v>
      </c>
      <c r="AB412" s="118" t="s">
        <v>1760</v>
      </c>
      <c r="AC412" s="118" t="s">
        <v>15265</v>
      </c>
      <c r="AD412" s="118" t="s">
        <v>1757</v>
      </c>
      <c r="AE412" s="118" t="s">
        <v>15047</v>
      </c>
      <c r="AF412" s="118" t="s">
        <v>15208</v>
      </c>
    </row>
    <row r="413" spans="1:32" x14ac:dyDescent="0.25">
      <c r="A413" s="118" t="str">
        <f>_xlfn.XLOOKUP(D413,'Catalog Items'!L:L,'Catalog Items'!F:F)</f>
        <v>25001</v>
      </c>
      <c r="B413" s="118" t="s">
        <v>10420</v>
      </c>
      <c r="C413" s="118" t="s">
        <v>9635</v>
      </c>
      <c r="D413" s="118" t="s">
        <v>12198</v>
      </c>
      <c r="E413" s="118" t="s">
        <v>12605</v>
      </c>
      <c r="F413" s="118" t="s">
        <v>9592</v>
      </c>
      <c r="G413" s="118" t="s">
        <v>11453</v>
      </c>
      <c r="H413" s="118" t="s">
        <v>11535</v>
      </c>
      <c r="I413" s="118" t="s">
        <v>1758</v>
      </c>
      <c r="J413" s="124"/>
      <c r="K413" s="118" t="str">
        <f>_xlfn.XLOOKUP(D413,'Catalog Items'!L:L,'Catalog Items'!AB:AB)</f>
        <v>00196504206069</v>
      </c>
      <c r="L413" s="118" t="str">
        <f>_xlfn.XLOOKUP(D413,'Catalog Items'!L:L,'Catalog Items'!N:N)</f>
        <v>Easter Decor</v>
      </c>
      <c r="M413" s="132">
        <f>_xlfn.XLOOKUP($D413,'Catalog Items'!$L:$L,'Catalog Items'!AK:AK)</f>
        <v>41.438000000000002</v>
      </c>
      <c r="N413" s="132">
        <f>_xlfn.XLOOKUP($D413,'Catalog Items'!$L:$L,'Catalog Items'!AL:AL)</f>
        <v>14.5</v>
      </c>
      <c r="O413" s="132">
        <f>_xlfn.XLOOKUP($D413,'Catalog Items'!$L:$L,'Catalog Items'!AM:AM)</f>
        <v>7.625</v>
      </c>
      <c r="P413" s="132">
        <f>_xlfn.XLOOKUP($D413,'Catalog Items'!$L:$L,'Catalog Items'!AN:AN)</f>
        <v>13.33</v>
      </c>
      <c r="Q413" s="132">
        <f>_xlfn.XLOOKUP($D413,'Catalog Items'!$L:$L,'Catalog Items'!AO:AO)</f>
        <v>2.6509999999999998</v>
      </c>
      <c r="R413" s="132" t="str">
        <f>_xlfn.XLOOKUP($D413,'Catalog Items'!$L:$L,'Catalog Items'!AT:AT)</f>
        <v>5</v>
      </c>
      <c r="S413" s="132" t="str">
        <f>_xlfn.XLOOKUP($D413,'Catalog Items'!$L:$L,'Catalog Items'!AU:AU)</f>
        <v>3</v>
      </c>
      <c r="T413" s="118" t="s">
        <v>1799</v>
      </c>
      <c r="U413" s="118" t="s">
        <v>15172</v>
      </c>
      <c r="V413" s="118" t="s">
        <v>7066</v>
      </c>
      <c r="W413" s="124"/>
      <c r="X413" s="118" t="s">
        <v>11735</v>
      </c>
      <c r="Y413" s="118" t="s">
        <v>1759</v>
      </c>
      <c r="Z413" s="118" t="s">
        <v>1769</v>
      </c>
      <c r="AA413" s="118" t="s">
        <v>1760</v>
      </c>
      <c r="AB413" s="118" t="s">
        <v>1760</v>
      </c>
      <c r="AC413" s="118" t="s">
        <v>15210</v>
      </c>
      <c r="AD413" s="118" t="s">
        <v>1757</v>
      </c>
      <c r="AE413" s="118" t="s">
        <v>15090</v>
      </c>
      <c r="AF413" s="118" t="s">
        <v>15334</v>
      </c>
    </row>
    <row r="414" spans="1:32" x14ac:dyDescent="0.25">
      <c r="J414" s="124"/>
      <c r="M414" s="132"/>
      <c r="N414" s="132"/>
      <c r="O414" s="132"/>
      <c r="P414" s="132"/>
      <c r="Q414" s="132"/>
      <c r="R414" s="132"/>
      <c r="S414" s="132"/>
      <c r="W414" s="124"/>
    </row>
    <row r="415" spans="1:32" x14ac:dyDescent="0.25">
      <c r="A415" s="118" t="str">
        <f>_xlfn.XLOOKUP(D415,'Catalog Items'!L:L,'Catalog Items'!F:F)</f>
        <v>25658</v>
      </c>
      <c r="B415" s="118" t="s">
        <v>10043</v>
      </c>
      <c r="C415" s="118" t="s">
        <v>9635</v>
      </c>
      <c r="D415" s="118" t="s">
        <v>12199</v>
      </c>
      <c r="E415" s="118" t="s">
        <v>12612</v>
      </c>
      <c r="F415" s="118" t="s">
        <v>7074</v>
      </c>
      <c r="G415" s="118" t="s">
        <v>12233</v>
      </c>
      <c r="H415" s="118" t="s">
        <v>12719</v>
      </c>
      <c r="I415" s="118" t="s">
        <v>1762</v>
      </c>
      <c r="J415" s="124"/>
      <c r="K415" s="118" t="str">
        <f>_xlfn.XLOOKUP(D415,'Catalog Items'!L:L,'Catalog Items'!AB:AB)</f>
        <v>00196504206076</v>
      </c>
      <c r="L415" s="118" t="str">
        <f>_xlfn.XLOOKUP(D415,'Catalog Items'!L:L,'Catalog Items'!N:N)</f>
        <v>Easter Decor</v>
      </c>
      <c r="M415" s="132">
        <f>_xlfn.XLOOKUP($D415,'Catalog Items'!$L:$L,'Catalog Items'!AK:AK)</f>
        <v>41.438000000000002</v>
      </c>
      <c r="N415" s="132">
        <f>_xlfn.XLOOKUP($D415,'Catalog Items'!$L:$L,'Catalog Items'!AL:AL)</f>
        <v>14.5</v>
      </c>
      <c r="O415" s="132">
        <f>_xlfn.XLOOKUP($D415,'Catalog Items'!$L:$L,'Catalog Items'!AM:AM)</f>
        <v>14.5</v>
      </c>
      <c r="P415" s="132">
        <f>_xlfn.XLOOKUP($D415,'Catalog Items'!$L:$L,'Catalog Items'!AN:AN)</f>
        <v>27.132000000000001</v>
      </c>
      <c r="Q415" s="132">
        <f>_xlfn.XLOOKUP($D415,'Catalog Items'!$L:$L,'Catalog Items'!AO:AO)</f>
        <v>5.0419999999999998</v>
      </c>
      <c r="R415" s="132" t="str">
        <f>_xlfn.XLOOKUP($D415,'Catalog Items'!$L:$L,'Catalog Items'!AT:AT)</f>
        <v>5</v>
      </c>
      <c r="S415" s="132" t="str">
        <f>_xlfn.XLOOKUP($D415,'Catalog Items'!$L:$L,'Catalog Items'!AU:AU)</f>
        <v>3</v>
      </c>
      <c r="T415" s="118" t="s">
        <v>7066</v>
      </c>
      <c r="U415" s="118" t="s">
        <v>15172</v>
      </c>
      <c r="V415" s="118" t="s">
        <v>7066</v>
      </c>
      <c r="W415" s="124"/>
      <c r="X415" s="118" t="s">
        <v>12721</v>
      </c>
      <c r="Y415" s="118" t="s">
        <v>1759</v>
      </c>
      <c r="Z415" s="118" t="s">
        <v>15335</v>
      </c>
      <c r="AA415" s="118" t="s">
        <v>15336</v>
      </c>
      <c r="AB415" s="118" t="s">
        <v>15337</v>
      </c>
      <c r="AC415" s="118" t="s">
        <v>15338</v>
      </c>
      <c r="AD415" s="118" t="s">
        <v>1757</v>
      </c>
      <c r="AE415" s="118" t="s">
        <v>15339</v>
      </c>
      <c r="AF415" s="118" t="s">
        <v>15083</v>
      </c>
    </row>
    <row r="416" spans="1:32" x14ac:dyDescent="0.25">
      <c r="A416" s="118" t="str">
        <f>_xlfn.XLOOKUP(D416,'Catalog Items'!L:L,'Catalog Items'!F:F)</f>
        <v>25658</v>
      </c>
      <c r="B416" s="118" t="s">
        <v>10177</v>
      </c>
      <c r="C416" s="118" t="s">
        <v>9635</v>
      </c>
      <c r="D416" s="118" t="s">
        <v>12199</v>
      </c>
      <c r="E416" s="118" t="s">
        <v>12612</v>
      </c>
      <c r="F416" s="118" t="s">
        <v>7074</v>
      </c>
      <c r="G416" s="118" t="s">
        <v>10989</v>
      </c>
      <c r="H416" s="118" t="s">
        <v>10990</v>
      </c>
      <c r="I416" s="118" t="s">
        <v>1762</v>
      </c>
      <c r="J416" s="124"/>
      <c r="K416" s="118" t="str">
        <f>_xlfn.XLOOKUP(D416,'Catalog Items'!L:L,'Catalog Items'!AB:AB)</f>
        <v>00196504206076</v>
      </c>
      <c r="L416" s="118" t="str">
        <f>_xlfn.XLOOKUP(D416,'Catalog Items'!L:L,'Catalog Items'!N:N)</f>
        <v>Easter Decor</v>
      </c>
      <c r="M416" s="132">
        <f>_xlfn.XLOOKUP($D416,'Catalog Items'!$L:$L,'Catalog Items'!AK:AK)</f>
        <v>41.438000000000002</v>
      </c>
      <c r="N416" s="132">
        <f>_xlfn.XLOOKUP($D416,'Catalog Items'!$L:$L,'Catalog Items'!AL:AL)</f>
        <v>14.5</v>
      </c>
      <c r="O416" s="132">
        <f>_xlfn.XLOOKUP($D416,'Catalog Items'!$L:$L,'Catalog Items'!AM:AM)</f>
        <v>14.5</v>
      </c>
      <c r="P416" s="132">
        <f>_xlfn.XLOOKUP($D416,'Catalog Items'!$L:$L,'Catalog Items'!AN:AN)</f>
        <v>27.132000000000001</v>
      </c>
      <c r="Q416" s="132">
        <f>_xlfn.XLOOKUP($D416,'Catalog Items'!$L:$L,'Catalog Items'!AO:AO)</f>
        <v>5.0419999999999998</v>
      </c>
      <c r="R416" s="132" t="str">
        <f>_xlfn.XLOOKUP($D416,'Catalog Items'!$L:$L,'Catalog Items'!AT:AT)</f>
        <v>5</v>
      </c>
      <c r="S416" s="132" t="str">
        <f>_xlfn.XLOOKUP($D416,'Catalog Items'!$L:$L,'Catalog Items'!AU:AU)</f>
        <v>3</v>
      </c>
      <c r="T416" s="118" t="s">
        <v>7066</v>
      </c>
      <c r="U416" s="118" t="s">
        <v>15172</v>
      </c>
      <c r="V416" s="118" t="s">
        <v>7066</v>
      </c>
      <c r="W416" s="124"/>
      <c r="X416" s="118" t="s">
        <v>10991</v>
      </c>
      <c r="Y416" s="118" t="s">
        <v>1759</v>
      </c>
      <c r="Z416" s="118" t="s">
        <v>1759</v>
      </c>
      <c r="AA416" s="118" t="s">
        <v>7066</v>
      </c>
      <c r="AB416" s="118" t="s">
        <v>7066</v>
      </c>
      <c r="AC416" s="118" t="s">
        <v>15235</v>
      </c>
      <c r="AD416" s="118" t="s">
        <v>1757</v>
      </c>
      <c r="AE416" s="118" t="s">
        <v>15241</v>
      </c>
      <c r="AF416" s="118" t="s">
        <v>15242</v>
      </c>
    </row>
    <row r="417" spans="1:32" x14ac:dyDescent="0.25">
      <c r="J417" s="124"/>
      <c r="M417" s="132"/>
      <c r="N417" s="132"/>
      <c r="O417" s="132"/>
      <c r="P417" s="132"/>
      <c r="Q417" s="132"/>
      <c r="R417" s="132"/>
      <c r="S417" s="132"/>
      <c r="W417" s="124"/>
    </row>
    <row r="418" spans="1:32" x14ac:dyDescent="0.25">
      <c r="A418" s="118" t="str">
        <f>_xlfn.XLOOKUP(D418,'Catalog Items'!L:L,'Catalog Items'!F:F)</f>
        <v>24510</v>
      </c>
      <c r="B418" s="118" t="s">
        <v>10623</v>
      </c>
      <c r="C418" s="118" t="s">
        <v>5377</v>
      </c>
      <c r="D418" s="118" t="s">
        <v>12200</v>
      </c>
      <c r="E418" s="118" t="s">
        <v>12617</v>
      </c>
      <c r="F418" s="118" t="s">
        <v>1770</v>
      </c>
      <c r="G418" s="118" t="s">
        <v>12186</v>
      </c>
      <c r="H418" s="118" t="s">
        <v>12560</v>
      </c>
      <c r="I418" s="118" t="s">
        <v>1763</v>
      </c>
      <c r="J418" s="124"/>
      <c r="K418" s="118" t="str">
        <f>_xlfn.XLOOKUP(D418,'Catalog Items'!L:L,'Catalog Items'!AB:AB)</f>
        <v>10196504206097</v>
      </c>
      <c r="L418" s="118" t="str">
        <f>_xlfn.XLOOKUP(D418,'Catalog Items'!L:L,'Catalog Items'!N:N)</f>
        <v>Easter Decor</v>
      </c>
      <c r="M418" s="132">
        <f>_xlfn.XLOOKUP($D418,'Catalog Items'!$L:$L,'Catalog Items'!AK:AK)</f>
        <v>24.437999999999999</v>
      </c>
      <c r="N418" s="132">
        <f>_xlfn.XLOOKUP($D418,'Catalog Items'!$L:$L,'Catalog Items'!AL:AL)</f>
        <v>15.938000000000001</v>
      </c>
      <c r="O418" s="132">
        <f>_xlfn.XLOOKUP($D418,'Catalog Items'!$L:$L,'Catalog Items'!AM:AM)</f>
        <v>9.625</v>
      </c>
      <c r="P418" s="132">
        <f>_xlfn.XLOOKUP($D418,'Catalog Items'!$L:$L,'Catalog Items'!AN:AN)</f>
        <v>12.94</v>
      </c>
      <c r="Q418" s="132">
        <f>_xlfn.XLOOKUP($D418,'Catalog Items'!$L:$L,'Catalog Items'!AO:AO)</f>
        <v>2.169</v>
      </c>
      <c r="R418" s="132" t="str">
        <f>_xlfn.XLOOKUP($D418,'Catalog Items'!$L:$L,'Catalog Items'!AT:AT)</f>
        <v>5</v>
      </c>
      <c r="S418" s="132" t="str">
        <f>_xlfn.XLOOKUP($D418,'Catalog Items'!$L:$L,'Catalog Items'!AU:AU)</f>
        <v>5</v>
      </c>
      <c r="T418" s="118" t="s">
        <v>1760</v>
      </c>
      <c r="U418" s="118" t="s">
        <v>14991</v>
      </c>
      <c r="V418" s="118" t="s">
        <v>1762</v>
      </c>
      <c r="W418" s="124"/>
      <c r="X418" s="118" t="s">
        <v>12561</v>
      </c>
      <c r="Y418" s="118" t="s">
        <v>1765</v>
      </c>
      <c r="Z418" s="118" t="s">
        <v>1759</v>
      </c>
      <c r="AA418" s="118" t="s">
        <v>15023</v>
      </c>
      <c r="AB418" s="118" t="s">
        <v>15243</v>
      </c>
      <c r="AC418" s="118" t="s">
        <v>15212</v>
      </c>
      <c r="AD418" s="118" t="s">
        <v>1757</v>
      </c>
      <c r="AE418" s="118" t="s">
        <v>15244</v>
      </c>
      <c r="AF418" s="118" t="s">
        <v>15240</v>
      </c>
    </row>
    <row r="419" spans="1:32" x14ac:dyDescent="0.25">
      <c r="A419" s="118" t="str">
        <f>_xlfn.XLOOKUP(D419,'Catalog Items'!L:L,'Catalog Items'!F:F)</f>
        <v>24510</v>
      </c>
      <c r="B419" s="118" t="s">
        <v>10623</v>
      </c>
      <c r="C419" s="118" t="s">
        <v>5377</v>
      </c>
      <c r="D419" s="118" t="s">
        <v>12200</v>
      </c>
      <c r="E419" s="118" t="s">
        <v>12617</v>
      </c>
      <c r="F419" s="118" t="s">
        <v>1770</v>
      </c>
      <c r="G419" s="118" t="s">
        <v>12195</v>
      </c>
      <c r="H419" s="118" t="s">
        <v>12593</v>
      </c>
      <c r="I419" s="118" t="s">
        <v>1763</v>
      </c>
      <c r="J419" s="124"/>
      <c r="K419" s="118" t="str">
        <f>_xlfn.XLOOKUP(D419,'Catalog Items'!L:L,'Catalog Items'!AB:AB)</f>
        <v>10196504206097</v>
      </c>
      <c r="L419" s="118" t="str">
        <f>_xlfn.XLOOKUP(D419,'Catalog Items'!L:L,'Catalog Items'!N:N)</f>
        <v>Easter Decor</v>
      </c>
      <c r="M419" s="132">
        <f>_xlfn.XLOOKUP($D419,'Catalog Items'!$L:$L,'Catalog Items'!AK:AK)</f>
        <v>24.437999999999999</v>
      </c>
      <c r="N419" s="132">
        <f>_xlfn.XLOOKUP($D419,'Catalog Items'!$L:$L,'Catalog Items'!AL:AL)</f>
        <v>15.938000000000001</v>
      </c>
      <c r="O419" s="132">
        <f>_xlfn.XLOOKUP($D419,'Catalog Items'!$L:$L,'Catalog Items'!AM:AM)</f>
        <v>9.625</v>
      </c>
      <c r="P419" s="132">
        <f>_xlfn.XLOOKUP($D419,'Catalog Items'!$L:$L,'Catalog Items'!AN:AN)</f>
        <v>12.94</v>
      </c>
      <c r="Q419" s="132">
        <f>_xlfn.XLOOKUP($D419,'Catalog Items'!$L:$L,'Catalog Items'!AO:AO)</f>
        <v>2.169</v>
      </c>
      <c r="R419" s="132" t="str">
        <f>_xlfn.XLOOKUP($D419,'Catalog Items'!$L:$L,'Catalog Items'!AT:AT)</f>
        <v>5</v>
      </c>
      <c r="S419" s="132" t="str">
        <f>_xlfn.XLOOKUP($D419,'Catalog Items'!$L:$L,'Catalog Items'!AU:AU)</f>
        <v>5</v>
      </c>
      <c r="T419" s="118" t="s">
        <v>1760</v>
      </c>
      <c r="U419" s="118" t="s">
        <v>14991</v>
      </c>
      <c r="V419" s="118" t="s">
        <v>1762</v>
      </c>
      <c r="W419" s="124"/>
      <c r="X419" s="118" t="s">
        <v>12594</v>
      </c>
      <c r="Y419" s="118" t="s">
        <v>1765</v>
      </c>
      <c r="Z419" s="118" t="s">
        <v>1759</v>
      </c>
      <c r="AA419" s="118" t="s">
        <v>15023</v>
      </c>
      <c r="AB419" s="118" t="s">
        <v>15243</v>
      </c>
      <c r="AC419" s="118" t="s">
        <v>15212</v>
      </c>
      <c r="AD419" s="118" t="s">
        <v>1757</v>
      </c>
      <c r="AE419" s="118" t="s">
        <v>15244</v>
      </c>
      <c r="AF419" s="118" t="s">
        <v>15240</v>
      </c>
    </row>
    <row r="420" spans="1:32" x14ac:dyDescent="0.25">
      <c r="A420" s="118" t="str">
        <f>_xlfn.XLOOKUP(D420,'Catalog Items'!L:L,'Catalog Items'!F:F)</f>
        <v>24510</v>
      </c>
      <c r="B420" s="118" t="s">
        <v>10623</v>
      </c>
      <c r="C420" s="118" t="s">
        <v>5377</v>
      </c>
      <c r="D420" s="118" t="s">
        <v>12200</v>
      </c>
      <c r="E420" s="118" t="s">
        <v>12617</v>
      </c>
      <c r="F420" s="118" t="s">
        <v>1770</v>
      </c>
      <c r="G420" s="118" t="s">
        <v>12209</v>
      </c>
      <c r="H420" s="118" t="s">
        <v>12646</v>
      </c>
      <c r="I420" s="118" t="s">
        <v>1763</v>
      </c>
      <c r="J420" s="124"/>
      <c r="K420" s="118" t="str">
        <f>_xlfn.XLOOKUP(D420,'Catalog Items'!L:L,'Catalog Items'!AB:AB)</f>
        <v>10196504206097</v>
      </c>
      <c r="L420" s="118" t="str">
        <f>_xlfn.XLOOKUP(D420,'Catalog Items'!L:L,'Catalog Items'!N:N)</f>
        <v>Easter Decor</v>
      </c>
      <c r="M420" s="132">
        <f>_xlfn.XLOOKUP($D420,'Catalog Items'!$L:$L,'Catalog Items'!AK:AK)</f>
        <v>24.437999999999999</v>
      </c>
      <c r="N420" s="132">
        <f>_xlfn.XLOOKUP($D420,'Catalog Items'!$L:$L,'Catalog Items'!AL:AL)</f>
        <v>15.938000000000001</v>
      </c>
      <c r="O420" s="132">
        <f>_xlfn.XLOOKUP($D420,'Catalog Items'!$L:$L,'Catalog Items'!AM:AM)</f>
        <v>9.625</v>
      </c>
      <c r="P420" s="132">
        <f>_xlfn.XLOOKUP($D420,'Catalog Items'!$L:$L,'Catalog Items'!AN:AN)</f>
        <v>12.94</v>
      </c>
      <c r="Q420" s="132">
        <f>_xlfn.XLOOKUP($D420,'Catalog Items'!$L:$L,'Catalog Items'!AO:AO)</f>
        <v>2.169</v>
      </c>
      <c r="R420" s="132" t="str">
        <f>_xlfn.XLOOKUP($D420,'Catalog Items'!$L:$L,'Catalog Items'!AT:AT)</f>
        <v>5</v>
      </c>
      <c r="S420" s="132" t="str">
        <f>_xlfn.XLOOKUP($D420,'Catalog Items'!$L:$L,'Catalog Items'!AU:AU)</f>
        <v>5</v>
      </c>
      <c r="T420" s="118" t="s">
        <v>1760</v>
      </c>
      <c r="U420" s="118" t="s">
        <v>14991</v>
      </c>
      <c r="V420" s="118" t="s">
        <v>1762</v>
      </c>
      <c r="W420" s="124"/>
      <c r="X420" s="118" t="s">
        <v>12647</v>
      </c>
      <c r="Y420" s="118" t="s">
        <v>1765</v>
      </c>
      <c r="Z420" s="118" t="s">
        <v>1759</v>
      </c>
      <c r="AA420" s="118" t="s">
        <v>15023</v>
      </c>
      <c r="AB420" s="118" t="s">
        <v>15243</v>
      </c>
      <c r="AC420" s="118" t="s">
        <v>15212</v>
      </c>
      <c r="AD420" s="118" t="s">
        <v>1757</v>
      </c>
      <c r="AE420" s="118" t="s">
        <v>15244</v>
      </c>
      <c r="AF420" s="118" t="s">
        <v>15240</v>
      </c>
    </row>
    <row r="421" spans="1:32" x14ac:dyDescent="0.25">
      <c r="J421" s="124"/>
      <c r="M421" s="132"/>
      <c r="N421" s="132"/>
      <c r="O421" s="132"/>
      <c r="P421" s="132"/>
      <c r="Q421" s="132"/>
      <c r="R421" s="132"/>
      <c r="S421" s="132"/>
      <c r="W421" s="124"/>
    </row>
    <row r="422" spans="1:32" x14ac:dyDescent="0.25">
      <c r="A422" s="118" t="str">
        <f>_xlfn.XLOOKUP(D422,'Catalog Items'!L:L,'Catalog Items'!F:F)</f>
        <v>24601-CD2</v>
      </c>
      <c r="B422" s="118" t="s">
        <v>9743</v>
      </c>
      <c r="C422" s="118" t="s">
        <v>5377</v>
      </c>
      <c r="D422" s="118" t="s">
        <v>12201</v>
      </c>
      <c r="E422" s="118" t="s">
        <v>12621</v>
      </c>
      <c r="F422" s="118" t="s">
        <v>15223</v>
      </c>
      <c r="G422" s="118" t="s">
        <v>12203</v>
      </c>
      <c r="H422" s="118" t="s">
        <v>12628</v>
      </c>
      <c r="I422" s="118" t="s">
        <v>7066</v>
      </c>
      <c r="J422" s="124"/>
      <c r="K422" s="118" t="str">
        <f>_xlfn.XLOOKUP(D422,'Catalog Items'!L:L,'Catalog Items'!AB:AB)</f>
        <v>00196504206106</v>
      </c>
      <c r="L422" s="118" t="str">
        <f>_xlfn.XLOOKUP(D422,'Catalog Items'!L:L,'Catalog Items'!N:N)</f>
        <v>Fragrant Florals</v>
      </c>
      <c r="M422" s="132">
        <f>_xlfn.XLOOKUP($D422,'Catalog Items'!$L:$L,'Catalog Items'!AK:AK)</f>
        <v>24.437999999999999</v>
      </c>
      <c r="N422" s="132">
        <f>_xlfn.XLOOKUP($D422,'Catalog Items'!$L:$L,'Catalog Items'!AL:AL)</f>
        <v>15.938000000000001</v>
      </c>
      <c r="O422" s="132">
        <f>_xlfn.XLOOKUP($D422,'Catalog Items'!$L:$L,'Catalog Items'!AM:AM)</f>
        <v>9.625</v>
      </c>
      <c r="P422" s="132">
        <f>_xlfn.XLOOKUP($D422,'Catalog Items'!$L:$L,'Catalog Items'!AN:AN)</f>
        <v>17.146000000000001</v>
      </c>
      <c r="Q422" s="132">
        <f>_xlfn.XLOOKUP($D422,'Catalog Items'!$L:$L,'Catalog Items'!AO:AO)</f>
        <v>2.169</v>
      </c>
      <c r="R422" s="132" t="str">
        <f>_xlfn.XLOOKUP($D422,'Catalog Items'!$L:$L,'Catalog Items'!AT:AT)</f>
        <v>5</v>
      </c>
      <c r="S422" s="132" t="str">
        <f>_xlfn.XLOOKUP($D422,'Catalog Items'!$L:$L,'Catalog Items'!AU:AU)</f>
        <v>5</v>
      </c>
      <c r="T422" s="118" t="s">
        <v>7075</v>
      </c>
      <c r="U422" s="118" t="s">
        <v>14991</v>
      </c>
      <c r="V422" s="118" t="s">
        <v>1762</v>
      </c>
      <c r="W422" s="124"/>
      <c r="X422" s="118" t="s">
        <v>12629</v>
      </c>
      <c r="Y422" s="118" t="s">
        <v>1765</v>
      </c>
      <c r="Z422" s="118" t="s">
        <v>15062</v>
      </c>
      <c r="AA422" s="118" t="s">
        <v>7065</v>
      </c>
      <c r="AB422" s="118" t="s">
        <v>7065</v>
      </c>
      <c r="AC422" s="118" t="s">
        <v>15063</v>
      </c>
      <c r="AD422" s="118" t="s">
        <v>1757</v>
      </c>
      <c r="AE422" s="118" t="s">
        <v>15064</v>
      </c>
      <c r="AF422" s="118" t="s">
        <v>15065</v>
      </c>
    </row>
    <row r="423" spans="1:32" x14ac:dyDescent="0.25">
      <c r="A423" s="118" t="str">
        <f>_xlfn.XLOOKUP(D423,'Catalog Items'!L:L,'Catalog Items'!F:F)</f>
        <v>24601-CD2</v>
      </c>
      <c r="B423" s="118" t="s">
        <v>9731</v>
      </c>
      <c r="C423" s="118" t="s">
        <v>5377</v>
      </c>
      <c r="D423" s="118" t="s">
        <v>12201</v>
      </c>
      <c r="E423" s="118" t="s">
        <v>12621</v>
      </c>
      <c r="F423" s="118" t="s">
        <v>15223</v>
      </c>
      <c r="G423" s="118" t="s">
        <v>12204</v>
      </c>
      <c r="H423" s="118" t="s">
        <v>12631</v>
      </c>
      <c r="I423" s="118" t="s">
        <v>1762</v>
      </c>
      <c r="J423" s="124"/>
      <c r="K423" s="118" t="str">
        <f>_xlfn.XLOOKUP(D423,'Catalog Items'!L:L,'Catalog Items'!AB:AB)</f>
        <v>00196504206106</v>
      </c>
      <c r="L423" s="118" t="str">
        <f>_xlfn.XLOOKUP(D423,'Catalog Items'!L:L,'Catalog Items'!N:N)</f>
        <v>Fragrant Florals</v>
      </c>
      <c r="M423" s="132">
        <f>_xlfn.XLOOKUP($D423,'Catalog Items'!$L:$L,'Catalog Items'!AK:AK)</f>
        <v>24.437999999999999</v>
      </c>
      <c r="N423" s="132">
        <f>_xlfn.XLOOKUP($D423,'Catalog Items'!$L:$L,'Catalog Items'!AL:AL)</f>
        <v>15.938000000000001</v>
      </c>
      <c r="O423" s="132">
        <f>_xlfn.XLOOKUP($D423,'Catalog Items'!$L:$L,'Catalog Items'!AM:AM)</f>
        <v>9.625</v>
      </c>
      <c r="P423" s="132">
        <f>_xlfn.XLOOKUP($D423,'Catalog Items'!$L:$L,'Catalog Items'!AN:AN)</f>
        <v>17.146000000000001</v>
      </c>
      <c r="Q423" s="132">
        <f>_xlfn.XLOOKUP($D423,'Catalog Items'!$L:$L,'Catalog Items'!AO:AO)</f>
        <v>2.169</v>
      </c>
      <c r="R423" s="132" t="str">
        <f>_xlfn.XLOOKUP($D423,'Catalog Items'!$L:$L,'Catalog Items'!AT:AT)</f>
        <v>5</v>
      </c>
      <c r="S423" s="132" t="str">
        <f>_xlfn.XLOOKUP($D423,'Catalog Items'!$L:$L,'Catalog Items'!AU:AU)</f>
        <v>5</v>
      </c>
      <c r="T423" s="118" t="s">
        <v>7075</v>
      </c>
      <c r="U423" s="118" t="s">
        <v>14991</v>
      </c>
      <c r="V423" s="118" t="s">
        <v>1762</v>
      </c>
      <c r="W423" s="124"/>
      <c r="X423" s="118" t="s">
        <v>12632</v>
      </c>
      <c r="Y423" s="118" t="s">
        <v>1765</v>
      </c>
      <c r="Z423" s="118" t="s">
        <v>15062</v>
      </c>
      <c r="AA423" s="118" t="s">
        <v>14994</v>
      </c>
      <c r="AB423" s="118" t="s">
        <v>14994</v>
      </c>
      <c r="AC423" s="118" t="s">
        <v>15066</v>
      </c>
      <c r="AD423" s="118" t="s">
        <v>1757</v>
      </c>
      <c r="AE423" s="118" t="s">
        <v>15067</v>
      </c>
      <c r="AF423" s="118" t="s">
        <v>15068</v>
      </c>
    </row>
    <row r="424" spans="1:32" x14ac:dyDescent="0.25">
      <c r="A424" s="118" t="str">
        <f>_xlfn.XLOOKUP(D424,'Catalog Items'!L:L,'Catalog Items'!F:F)</f>
        <v>24601-CD2</v>
      </c>
      <c r="B424" s="118" t="s">
        <v>9694</v>
      </c>
      <c r="C424" s="118" t="s">
        <v>5377</v>
      </c>
      <c r="D424" s="118" t="s">
        <v>12201</v>
      </c>
      <c r="E424" s="118" t="s">
        <v>12621</v>
      </c>
      <c r="F424" s="118" t="s">
        <v>15223</v>
      </c>
      <c r="G424" s="118" t="s">
        <v>12205</v>
      </c>
      <c r="H424" s="118" t="s">
        <v>12635</v>
      </c>
      <c r="I424" s="118" t="s">
        <v>9557</v>
      </c>
      <c r="J424" s="124"/>
      <c r="K424" s="118" t="str">
        <f>_xlfn.XLOOKUP(D424,'Catalog Items'!L:L,'Catalog Items'!AB:AB)</f>
        <v>00196504206106</v>
      </c>
      <c r="L424" s="118" t="str">
        <f>_xlfn.XLOOKUP(D424,'Catalog Items'!L:L,'Catalog Items'!N:N)</f>
        <v>Fragrant Florals</v>
      </c>
      <c r="M424" s="132">
        <f>_xlfn.XLOOKUP($D424,'Catalog Items'!$L:$L,'Catalog Items'!AK:AK)</f>
        <v>24.437999999999999</v>
      </c>
      <c r="N424" s="132">
        <f>_xlfn.XLOOKUP($D424,'Catalog Items'!$L:$L,'Catalog Items'!AL:AL)</f>
        <v>15.938000000000001</v>
      </c>
      <c r="O424" s="132">
        <f>_xlfn.XLOOKUP($D424,'Catalog Items'!$L:$L,'Catalog Items'!AM:AM)</f>
        <v>9.625</v>
      </c>
      <c r="P424" s="132">
        <f>_xlfn.XLOOKUP($D424,'Catalog Items'!$L:$L,'Catalog Items'!AN:AN)</f>
        <v>17.146000000000001</v>
      </c>
      <c r="Q424" s="132">
        <f>_xlfn.XLOOKUP($D424,'Catalog Items'!$L:$L,'Catalog Items'!AO:AO)</f>
        <v>2.169</v>
      </c>
      <c r="R424" s="132" t="str">
        <f>_xlfn.XLOOKUP($D424,'Catalog Items'!$L:$L,'Catalog Items'!AT:AT)</f>
        <v>5</v>
      </c>
      <c r="S424" s="132" t="str">
        <f>_xlfn.XLOOKUP($D424,'Catalog Items'!$L:$L,'Catalog Items'!AU:AU)</f>
        <v>5</v>
      </c>
      <c r="T424" s="118" t="s">
        <v>7075</v>
      </c>
      <c r="U424" s="118" t="s">
        <v>14991</v>
      </c>
      <c r="V424" s="118" t="s">
        <v>1762</v>
      </c>
      <c r="W424" s="124"/>
      <c r="X424" s="118" t="s">
        <v>12636</v>
      </c>
      <c r="Y424" s="118" t="s">
        <v>1760</v>
      </c>
      <c r="Z424" s="118" t="s">
        <v>15062</v>
      </c>
      <c r="AA424" s="118" t="s">
        <v>15069</v>
      </c>
      <c r="AB424" s="118" t="s">
        <v>15069</v>
      </c>
      <c r="AC424" s="118" t="s">
        <v>15070</v>
      </c>
      <c r="AD424" s="118" t="s">
        <v>1757</v>
      </c>
      <c r="AE424" s="118" t="s">
        <v>15071</v>
      </c>
      <c r="AF424" s="118" t="s">
        <v>15072</v>
      </c>
    </row>
    <row r="425" spans="1:32" x14ac:dyDescent="0.25">
      <c r="A425" s="118" t="str">
        <f>_xlfn.XLOOKUP(D425,'Catalog Items'!L:L,'Catalog Items'!F:F)</f>
        <v>24601-CD2</v>
      </c>
      <c r="B425" s="118" t="s">
        <v>9920</v>
      </c>
      <c r="C425" s="118" t="s">
        <v>5377</v>
      </c>
      <c r="D425" s="118" t="s">
        <v>12201</v>
      </c>
      <c r="E425" s="118" t="s">
        <v>12621</v>
      </c>
      <c r="F425" s="118" t="s">
        <v>15223</v>
      </c>
      <c r="G425" s="118" t="s">
        <v>12206</v>
      </c>
      <c r="H425" s="118" t="s">
        <v>12638</v>
      </c>
      <c r="I425" s="118" t="s">
        <v>1757</v>
      </c>
      <c r="J425" s="124"/>
      <c r="K425" s="118" t="str">
        <f>_xlfn.XLOOKUP(D425,'Catalog Items'!L:L,'Catalog Items'!AB:AB)</f>
        <v>00196504206106</v>
      </c>
      <c r="L425" s="118" t="str">
        <f>_xlfn.XLOOKUP(D425,'Catalog Items'!L:L,'Catalog Items'!N:N)</f>
        <v>Fragrant Florals</v>
      </c>
      <c r="M425" s="132">
        <f>_xlfn.XLOOKUP($D425,'Catalog Items'!$L:$L,'Catalog Items'!AK:AK)</f>
        <v>24.437999999999999</v>
      </c>
      <c r="N425" s="132">
        <f>_xlfn.XLOOKUP($D425,'Catalog Items'!$L:$L,'Catalog Items'!AL:AL)</f>
        <v>15.938000000000001</v>
      </c>
      <c r="O425" s="132">
        <f>_xlfn.XLOOKUP($D425,'Catalog Items'!$L:$L,'Catalog Items'!AM:AM)</f>
        <v>9.625</v>
      </c>
      <c r="P425" s="132">
        <f>_xlfn.XLOOKUP($D425,'Catalog Items'!$L:$L,'Catalog Items'!AN:AN)</f>
        <v>17.146000000000001</v>
      </c>
      <c r="Q425" s="132">
        <f>_xlfn.XLOOKUP($D425,'Catalog Items'!$L:$L,'Catalog Items'!AO:AO)</f>
        <v>2.169</v>
      </c>
      <c r="R425" s="132" t="str">
        <f>_xlfn.XLOOKUP($D425,'Catalog Items'!$L:$L,'Catalog Items'!AT:AT)</f>
        <v>5</v>
      </c>
      <c r="S425" s="132" t="str">
        <f>_xlfn.XLOOKUP($D425,'Catalog Items'!$L:$L,'Catalog Items'!AU:AU)</f>
        <v>5</v>
      </c>
      <c r="T425" s="118" t="s">
        <v>7075</v>
      </c>
      <c r="U425" s="118" t="s">
        <v>14991</v>
      </c>
      <c r="V425" s="118" t="s">
        <v>1762</v>
      </c>
      <c r="W425" s="124"/>
      <c r="X425" s="118" t="s">
        <v>12639</v>
      </c>
      <c r="Y425" s="118" t="s">
        <v>1760</v>
      </c>
      <c r="Z425" s="118" t="s">
        <v>15041</v>
      </c>
      <c r="AA425" s="118" t="s">
        <v>15073</v>
      </c>
      <c r="AB425" s="118" t="s">
        <v>15073</v>
      </c>
      <c r="AC425" s="118" t="s">
        <v>15074</v>
      </c>
      <c r="AD425" s="118" t="s">
        <v>1757</v>
      </c>
      <c r="AE425" s="118" t="s">
        <v>15075</v>
      </c>
      <c r="AF425" s="118" t="s">
        <v>15076</v>
      </c>
    </row>
    <row r="426" spans="1:32" x14ac:dyDescent="0.25">
      <c r="J426" s="124"/>
      <c r="M426" s="132"/>
      <c r="N426" s="132"/>
      <c r="O426" s="132"/>
      <c r="P426" s="132"/>
      <c r="Q426" s="132"/>
      <c r="R426" s="132"/>
      <c r="S426" s="132"/>
      <c r="W426" s="124"/>
    </row>
    <row r="427" spans="1:32" x14ac:dyDescent="0.25">
      <c r="A427" s="118" t="str">
        <f>_xlfn.XLOOKUP(D427,'Catalog Items'!L:L,'Catalog Items'!F:F)</f>
        <v>24601-FD</v>
      </c>
      <c r="B427" s="118" t="s">
        <v>9743</v>
      </c>
      <c r="C427" s="118" t="s">
        <v>5377</v>
      </c>
      <c r="D427" s="118" t="s">
        <v>12202</v>
      </c>
      <c r="E427" s="118" t="s">
        <v>12625</v>
      </c>
      <c r="F427" s="118" t="s">
        <v>9579</v>
      </c>
      <c r="G427" s="118" t="s">
        <v>12203</v>
      </c>
      <c r="H427" s="118" t="s">
        <v>12628</v>
      </c>
      <c r="I427" s="118" t="s">
        <v>9568</v>
      </c>
      <c r="J427" s="124"/>
      <c r="K427" s="118" t="str">
        <f>_xlfn.XLOOKUP(D427,'Catalog Items'!L:L,'Catalog Items'!AB:AB)</f>
        <v>00196504206113</v>
      </c>
      <c r="L427" s="118" t="str">
        <f>_xlfn.XLOOKUP(D427,'Catalog Items'!L:L,'Catalog Items'!N:N)</f>
        <v>Fragrant Florals</v>
      </c>
      <c r="M427" s="132">
        <f>_xlfn.XLOOKUP($D427,'Catalog Items'!$L:$L,'Catalog Items'!AK:AK)</f>
        <v>48.314999999999998</v>
      </c>
      <c r="N427" s="132">
        <f>_xlfn.XLOOKUP($D427,'Catalog Items'!$L:$L,'Catalog Items'!AL:AL)</f>
        <v>16.22</v>
      </c>
      <c r="O427" s="132">
        <f>_xlfn.XLOOKUP($D427,'Catalog Items'!$L:$L,'Catalog Items'!AM:AM)</f>
        <v>9.5950000000000006</v>
      </c>
      <c r="P427" s="132">
        <f>_xlfn.XLOOKUP($D427,'Catalog Items'!$L:$L,'Catalog Items'!AN:AN)</f>
        <v>34.598999999999997</v>
      </c>
      <c r="Q427" s="132">
        <f>_xlfn.XLOOKUP($D427,'Catalog Items'!$L:$L,'Catalog Items'!AO:AO)</f>
        <v>4.351</v>
      </c>
      <c r="R427" s="132" t="str">
        <f>_xlfn.XLOOKUP($D427,'Catalog Items'!$L:$L,'Catalog Items'!AT:AT)</f>
        <v>4</v>
      </c>
      <c r="S427" s="132" t="str">
        <f>_xlfn.XLOOKUP($D427,'Catalog Items'!$L:$L,'Catalog Items'!AU:AU)</f>
        <v>3</v>
      </c>
      <c r="T427" s="118" t="s">
        <v>9564</v>
      </c>
      <c r="U427" s="118" t="s">
        <v>15060</v>
      </c>
      <c r="V427" s="118" t="s">
        <v>15061</v>
      </c>
      <c r="W427" s="124"/>
      <c r="X427" s="118" t="s">
        <v>12629</v>
      </c>
      <c r="Y427" s="118" t="s">
        <v>1765</v>
      </c>
      <c r="Z427" s="118" t="s">
        <v>15062</v>
      </c>
      <c r="AA427" s="118" t="s">
        <v>7065</v>
      </c>
      <c r="AB427" s="118" t="s">
        <v>7065</v>
      </c>
      <c r="AC427" s="118" t="s">
        <v>15063</v>
      </c>
      <c r="AD427" s="118" t="s">
        <v>1757</v>
      </c>
      <c r="AE427" s="118" t="s">
        <v>15064</v>
      </c>
      <c r="AF427" s="118" t="s">
        <v>15065</v>
      </c>
    </row>
    <row r="428" spans="1:32" x14ac:dyDescent="0.25">
      <c r="A428" s="118" t="str">
        <f>_xlfn.XLOOKUP(D428,'Catalog Items'!L:L,'Catalog Items'!F:F)</f>
        <v>24601-FD</v>
      </c>
      <c r="B428" s="118" t="s">
        <v>9731</v>
      </c>
      <c r="C428" s="118" t="s">
        <v>5377</v>
      </c>
      <c r="D428" s="118" t="s">
        <v>12202</v>
      </c>
      <c r="E428" s="118" t="s">
        <v>12625</v>
      </c>
      <c r="F428" s="118" t="s">
        <v>9579</v>
      </c>
      <c r="G428" s="118" t="s">
        <v>12204</v>
      </c>
      <c r="H428" s="118" t="s">
        <v>12631</v>
      </c>
      <c r="I428" s="118" t="s">
        <v>1792</v>
      </c>
      <c r="J428" s="124"/>
      <c r="K428" s="118" t="str">
        <f>_xlfn.XLOOKUP(D428,'Catalog Items'!L:L,'Catalog Items'!AB:AB)</f>
        <v>00196504206113</v>
      </c>
      <c r="L428" s="118" t="str">
        <f>_xlfn.XLOOKUP(D428,'Catalog Items'!L:L,'Catalog Items'!N:N)</f>
        <v>Fragrant Florals</v>
      </c>
      <c r="M428" s="132">
        <f>_xlfn.XLOOKUP($D428,'Catalog Items'!$L:$L,'Catalog Items'!AK:AK)</f>
        <v>48.314999999999998</v>
      </c>
      <c r="N428" s="132">
        <f>_xlfn.XLOOKUP($D428,'Catalog Items'!$L:$L,'Catalog Items'!AL:AL)</f>
        <v>16.22</v>
      </c>
      <c r="O428" s="132">
        <f>_xlfn.XLOOKUP($D428,'Catalog Items'!$L:$L,'Catalog Items'!AM:AM)</f>
        <v>9.5950000000000006</v>
      </c>
      <c r="P428" s="132">
        <f>_xlfn.XLOOKUP($D428,'Catalog Items'!$L:$L,'Catalog Items'!AN:AN)</f>
        <v>34.598999999999997</v>
      </c>
      <c r="Q428" s="132">
        <f>_xlfn.XLOOKUP($D428,'Catalog Items'!$L:$L,'Catalog Items'!AO:AO)</f>
        <v>4.351</v>
      </c>
      <c r="R428" s="132" t="str">
        <f>_xlfn.XLOOKUP($D428,'Catalog Items'!$L:$L,'Catalog Items'!AT:AT)</f>
        <v>4</v>
      </c>
      <c r="S428" s="132" t="str">
        <f>_xlfn.XLOOKUP($D428,'Catalog Items'!$L:$L,'Catalog Items'!AU:AU)</f>
        <v>3</v>
      </c>
      <c r="T428" s="118" t="s">
        <v>9564</v>
      </c>
      <c r="U428" s="118" t="s">
        <v>15060</v>
      </c>
      <c r="V428" s="118" t="s">
        <v>15061</v>
      </c>
      <c r="W428" s="124"/>
      <c r="X428" s="118" t="s">
        <v>12632</v>
      </c>
      <c r="Y428" s="118" t="s">
        <v>1765</v>
      </c>
      <c r="Z428" s="118" t="s">
        <v>15062</v>
      </c>
      <c r="AA428" s="118" t="s">
        <v>14994</v>
      </c>
      <c r="AB428" s="118" t="s">
        <v>14994</v>
      </c>
      <c r="AC428" s="118" t="s">
        <v>15066</v>
      </c>
      <c r="AD428" s="118" t="s">
        <v>1757</v>
      </c>
      <c r="AE428" s="118" t="s">
        <v>15067</v>
      </c>
      <c r="AF428" s="118" t="s">
        <v>15068</v>
      </c>
    </row>
    <row r="429" spans="1:32" x14ac:dyDescent="0.25">
      <c r="A429" s="118" t="str">
        <f>_xlfn.XLOOKUP(D429,'Catalog Items'!L:L,'Catalog Items'!F:F)</f>
        <v>24601-FD</v>
      </c>
      <c r="B429" s="118" t="s">
        <v>9694</v>
      </c>
      <c r="C429" s="118" t="s">
        <v>5377</v>
      </c>
      <c r="D429" s="118" t="s">
        <v>12202</v>
      </c>
      <c r="E429" s="118" t="s">
        <v>12625</v>
      </c>
      <c r="F429" s="118" t="s">
        <v>9579</v>
      </c>
      <c r="G429" s="118" t="s">
        <v>12205</v>
      </c>
      <c r="H429" s="118" t="s">
        <v>12635</v>
      </c>
      <c r="I429" s="118" t="s">
        <v>7082</v>
      </c>
      <c r="J429" s="124"/>
      <c r="K429" s="118" t="str">
        <f>_xlfn.XLOOKUP(D429,'Catalog Items'!L:L,'Catalog Items'!AB:AB)</f>
        <v>00196504206113</v>
      </c>
      <c r="L429" s="118" t="str">
        <f>_xlfn.XLOOKUP(D429,'Catalog Items'!L:L,'Catalog Items'!N:N)</f>
        <v>Fragrant Florals</v>
      </c>
      <c r="M429" s="132">
        <f>_xlfn.XLOOKUP($D429,'Catalog Items'!$L:$L,'Catalog Items'!AK:AK)</f>
        <v>48.314999999999998</v>
      </c>
      <c r="N429" s="132">
        <f>_xlfn.XLOOKUP($D429,'Catalog Items'!$L:$L,'Catalog Items'!AL:AL)</f>
        <v>16.22</v>
      </c>
      <c r="O429" s="132">
        <f>_xlfn.XLOOKUP($D429,'Catalog Items'!$L:$L,'Catalog Items'!AM:AM)</f>
        <v>9.5950000000000006</v>
      </c>
      <c r="P429" s="132">
        <f>_xlfn.XLOOKUP($D429,'Catalog Items'!$L:$L,'Catalog Items'!AN:AN)</f>
        <v>34.598999999999997</v>
      </c>
      <c r="Q429" s="132">
        <f>_xlfn.XLOOKUP($D429,'Catalog Items'!$L:$L,'Catalog Items'!AO:AO)</f>
        <v>4.351</v>
      </c>
      <c r="R429" s="132" t="str">
        <f>_xlfn.XLOOKUP($D429,'Catalog Items'!$L:$L,'Catalog Items'!AT:AT)</f>
        <v>4</v>
      </c>
      <c r="S429" s="132" t="str">
        <f>_xlfn.XLOOKUP($D429,'Catalog Items'!$L:$L,'Catalog Items'!AU:AU)</f>
        <v>3</v>
      </c>
      <c r="T429" s="118" t="s">
        <v>9564</v>
      </c>
      <c r="U429" s="118" t="s">
        <v>15060</v>
      </c>
      <c r="V429" s="118" t="s">
        <v>15061</v>
      </c>
      <c r="W429" s="124"/>
      <c r="X429" s="118" t="s">
        <v>12636</v>
      </c>
      <c r="Y429" s="118" t="s">
        <v>1760</v>
      </c>
      <c r="Z429" s="118" t="s">
        <v>15062</v>
      </c>
      <c r="AA429" s="118" t="s">
        <v>15069</v>
      </c>
      <c r="AB429" s="118" t="s">
        <v>15069</v>
      </c>
      <c r="AC429" s="118" t="s">
        <v>15070</v>
      </c>
      <c r="AD429" s="118" t="s">
        <v>1757</v>
      </c>
      <c r="AE429" s="118" t="s">
        <v>15071</v>
      </c>
      <c r="AF429" s="118" t="s">
        <v>15072</v>
      </c>
    </row>
    <row r="430" spans="1:32" x14ac:dyDescent="0.25">
      <c r="A430" s="118" t="str">
        <f>_xlfn.XLOOKUP(D430,'Catalog Items'!L:L,'Catalog Items'!F:F)</f>
        <v>24601-FD</v>
      </c>
      <c r="B430" s="118" t="s">
        <v>9920</v>
      </c>
      <c r="C430" s="118" t="s">
        <v>5377</v>
      </c>
      <c r="D430" s="118" t="s">
        <v>12202</v>
      </c>
      <c r="E430" s="118" t="s">
        <v>12625</v>
      </c>
      <c r="F430" s="118" t="s">
        <v>9579</v>
      </c>
      <c r="G430" s="118" t="s">
        <v>12206</v>
      </c>
      <c r="H430" s="118" t="s">
        <v>12638</v>
      </c>
      <c r="I430" s="118" t="s">
        <v>9567</v>
      </c>
      <c r="J430" s="124"/>
      <c r="K430" s="118" t="str">
        <f>_xlfn.XLOOKUP(D430,'Catalog Items'!L:L,'Catalog Items'!AB:AB)</f>
        <v>00196504206113</v>
      </c>
      <c r="L430" s="118" t="str">
        <f>_xlfn.XLOOKUP(D430,'Catalog Items'!L:L,'Catalog Items'!N:N)</f>
        <v>Fragrant Florals</v>
      </c>
      <c r="M430" s="132">
        <f>_xlfn.XLOOKUP($D430,'Catalog Items'!$L:$L,'Catalog Items'!AK:AK)</f>
        <v>48.314999999999998</v>
      </c>
      <c r="N430" s="132">
        <f>_xlfn.XLOOKUP($D430,'Catalog Items'!$L:$L,'Catalog Items'!AL:AL)</f>
        <v>16.22</v>
      </c>
      <c r="O430" s="132">
        <f>_xlfn.XLOOKUP($D430,'Catalog Items'!$L:$L,'Catalog Items'!AM:AM)</f>
        <v>9.5950000000000006</v>
      </c>
      <c r="P430" s="132">
        <f>_xlfn.XLOOKUP($D430,'Catalog Items'!$L:$L,'Catalog Items'!AN:AN)</f>
        <v>34.598999999999997</v>
      </c>
      <c r="Q430" s="132">
        <f>_xlfn.XLOOKUP($D430,'Catalog Items'!$L:$L,'Catalog Items'!AO:AO)</f>
        <v>4.351</v>
      </c>
      <c r="R430" s="132" t="str">
        <f>_xlfn.XLOOKUP($D430,'Catalog Items'!$L:$L,'Catalog Items'!AT:AT)</f>
        <v>4</v>
      </c>
      <c r="S430" s="132" t="str">
        <f>_xlfn.XLOOKUP($D430,'Catalog Items'!$L:$L,'Catalog Items'!AU:AU)</f>
        <v>3</v>
      </c>
      <c r="T430" s="118" t="s">
        <v>9564</v>
      </c>
      <c r="U430" s="118" t="s">
        <v>15060</v>
      </c>
      <c r="V430" s="118" t="s">
        <v>15061</v>
      </c>
      <c r="W430" s="124"/>
      <c r="X430" s="118" t="s">
        <v>12639</v>
      </c>
      <c r="Y430" s="118" t="s">
        <v>1760</v>
      </c>
      <c r="Z430" s="118" t="s">
        <v>15041</v>
      </c>
      <c r="AA430" s="118" t="s">
        <v>15073</v>
      </c>
      <c r="AB430" s="118" t="s">
        <v>15073</v>
      </c>
      <c r="AC430" s="118" t="s">
        <v>15074</v>
      </c>
      <c r="AD430" s="118" t="s">
        <v>1757</v>
      </c>
      <c r="AE430" s="118" t="s">
        <v>15075</v>
      </c>
      <c r="AF430" s="118" t="s">
        <v>15076</v>
      </c>
    </row>
    <row r="431" spans="1:32" x14ac:dyDescent="0.25">
      <c r="J431" s="124"/>
      <c r="M431" s="132"/>
      <c r="N431" s="132"/>
      <c r="O431" s="132"/>
      <c r="P431" s="132"/>
      <c r="Q431" s="132"/>
      <c r="R431" s="132"/>
      <c r="S431" s="132"/>
      <c r="W431" s="124"/>
    </row>
    <row r="432" spans="1:32" x14ac:dyDescent="0.25">
      <c r="A432" s="118" t="str">
        <f>_xlfn.XLOOKUP(D432,'Catalog Items'!L:L,'Catalog Items'!F:F)</f>
        <v>24601-CD2</v>
      </c>
      <c r="B432" s="118" t="s">
        <v>9743</v>
      </c>
      <c r="C432" s="118" t="s">
        <v>5377</v>
      </c>
      <c r="D432" s="118" t="s">
        <v>12210</v>
      </c>
      <c r="E432" s="118" t="s">
        <v>12651</v>
      </c>
      <c r="F432" s="118" t="s">
        <v>15223</v>
      </c>
      <c r="G432" s="118" t="s">
        <v>12214</v>
      </c>
      <c r="H432" s="118" t="s">
        <v>13211</v>
      </c>
      <c r="I432" s="118" t="s">
        <v>7066</v>
      </c>
      <c r="J432" s="124"/>
      <c r="K432" s="118" t="str">
        <f>_xlfn.XLOOKUP(D432,'Catalog Items'!L:L,'Catalog Items'!AB:AB)</f>
        <v>00196504206205</v>
      </c>
      <c r="L432" s="118" t="str">
        <f>_xlfn.XLOOKUP(D432,'Catalog Items'!L:L,'Catalog Items'!N:N)</f>
        <v>Tasty Treats</v>
      </c>
      <c r="M432" s="132">
        <f>_xlfn.XLOOKUP($D432,'Catalog Items'!$L:$L,'Catalog Items'!AK:AK)</f>
        <v>24.437999999999999</v>
      </c>
      <c r="N432" s="132">
        <f>_xlfn.XLOOKUP($D432,'Catalog Items'!$L:$L,'Catalog Items'!AL:AL)</f>
        <v>15.938000000000001</v>
      </c>
      <c r="O432" s="132">
        <f>_xlfn.XLOOKUP($D432,'Catalog Items'!$L:$L,'Catalog Items'!AM:AM)</f>
        <v>9.625</v>
      </c>
      <c r="P432" s="132">
        <f>_xlfn.XLOOKUP($D432,'Catalog Items'!$L:$L,'Catalog Items'!AN:AN)</f>
        <v>17.146000000000001</v>
      </c>
      <c r="Q432" s="132">
        <f>_xlfn.XLOOKUP($D432,'Catalog Items'!$L:$L,'Catalog Items'!AO:AO)</f>
        <v>2.169</v>
      </c>
      <c r="R432" s="132" t="str">
        <f>_xlfn.XLOOKUP($D432,'Catalog Items'!$L:$L,'Catalog Items'!AT:AT)</f>
        <v>5</v>
      </c>
      <c r="S432" s="132" t="str">
        <f>_xlfn.XLOOKUP($D432,'Catalog Items'!$L:$L,'Catalog Items'!AU:AU)</f>
        <v>5</v>
      </c>
      <c r="T432" s="118" t="s">
        <v>7075</v>
      </c>
      <c r="U432" s="118" t="s">
        <v>14991</v>
      </c>
      <c r="V432" s="118" t="s">
        <v>1762</v>
      </c>
      <c r="W432" s="124"/>
      <c r="X432" s="118" t="s">
        <v>12666</v>
      </c>
      <c r="Y432" s="118" t="s">
        <v>1765</v>
      </c>
      <c r="Z432" s="118" t="s">
        <v>15062</v>
      </c>
      <c r="AA432" s="118" t="s">
        <v>7065</v>
      </c>
      <c r="AB432" s="118" t="s">
        <v>7065</v>
      </c>
      <c r="AC432" s="118" t="s">
        <v>15063</v>
      </c>
      <c r="AD432" s="118" t="s">
        <v>1757</v>
      </c>
      <c r="AE432" s="118" t="s">
        <v>15064</v>
      </c>
      <c r="AF432" s="118" t="s">
        <v>15065</v>
      </c>
    </row>
    <row r="433" spans="1:32" x14ac:dyDescent="0.25">
      <c r="A433" s="118" t="str">
        <f>_xlfn.XLOOKUP(D433,'Catalog Items'!L:L,'Catalog Items'!F:F)</f>
        <v>24601-CD2</v>
      </c>
      <c r="B433" s="118" t="s">
        <v>9731</v>
      </c>
      <c r="C433" s="118" t="s">
        <v>5377</v>
      </c>
      <c r="D433" s="118" t="s">
        <v>12210</v>
      </c>
      <c r="E433" s="118" t="s">
        <v>12651</v>
      </c>
      <c r="F433" s="118" t="s">
        <v>15223</v>
      </c>
      <c r="G433" s="118" t="s">
        <v>12216</v>
      </c>
      <c r="H433" s="118" t="s">
        <v>12669</v>
      </c>
      <c r="I433" s="118" t="s">
        <v>1762</v>
      </c>
      <c r="J433" s="124"/>
      <c r="K433" s="118" t="str">
        <f>_xlfn.XLOOKUP(D433,'Catalog Items'!L:L,'Catalog Items'!AB:AB)</f>
        <v>00196504206205</v>
      </c>
      <c r="L433" s="118" t="str">
        <f>_xlfn.XLOOKUP(D433,'Catalog Items'!L:L,'Catalog Items'!N:N)</f>
        <v>Tasty Treats</v>
      </c>
      <c r="M433" s="132">
        <f>_xlfn.XLOOKUP($D433,'Catalog Items'!$L:$L,'Catalog Items'!AK:AK)</f>
        <v>24.437999999999999</v>
      </c>
      <c r="N433" s="132">
        <f>_xlfn.XLOOKUP($D433,'Catalog Items'!$L:$L,'Catalog Items'!AL:AL)</f>
        <v>15.938000000000001</v>
      </c>
      <c r="O433" s="132">
        <f>_xlfn.XLOOKUP($D433,'Catalog Items'!$L:$L,'Catalog Items'!AM:AM)</f>
        <v>9.625</v>
      </c>
      <c r="P433" s="132">
        <f>_xlfn.XLOOKUP($D433,'Catalog Items'!$L:$L,'Catalog Items'!AN:AN)</f>
        <v>17.146000000000001</v>
      </c>
      <c r="Q433" s="132">
        <f>_xlfn.XLOOKUP($D433,'Catalog Items'!$L:$L,'Catalog Items'!AO:AO)</f>
        <v>2.169</v>
      </c>
      <c r="R433" s="132" t="str">
        <f>_xlfn.XLOOKUP($D433,'Catalog Items'!$L:$L,'Catalog Items'!AT:AT)</f>
        <v>5</v>
      </c>
      <c r="S433" s="132" t="str">
        <f>_xlfn.XLOOKUP($D433,'Catalog Items'!$L:$L,'Catalog Items'!AU:AU)</f>
        <v>5</v>
      </c>
      <c r="T433" s="118" t="s">
        <v>7075</v>
      </c>
      <c r="U433" s="118" t="s">
        <v>14991</v>
      </c>
      <c r="V433" s="118" t="s">
        <v>1762</v>
      </c>
      <c r="W433" s="124"/>
      <c r="X433" s="118" t="s">
        <v>12670</v>
      </c>
      <c r="Y433" s="118" t="s">
        <v>1765</v>
      </c>
      <c r="Z433" s="118" t="s">
        <v>15062</v>
      </c>
      <c r="AA433" s="118" t="s">
        <v>14994</v>
      </c>
      <c r="AB433" s="118" t="s">
        <v>14994</v>
      </c>
      <c r="AC433" s="118" t="s">
        <v>15066</v>
      </c>
      <c r="AD433" s="118" t="s">
        <v>1757</v>
      </c>
      <c r="AE433" s="118" t="s">
        <v>15067</v>
      </c>
      <c r="AF433" s="118" t="s">
        <v>15068</v>
      </c>
    </row>
    <row r="434" spans="1:32" x14ac:dyDescent="0.25">
      <c r="A434" s="118" t="str">
        <f>_xlfn.XLOOKUP(D434,'Catalog Items'!L:L,'Catalog Items'!F:F)</f>
        <v>24601-CD2</v>
      </c>
      <c r="B434" s="118" t="s">
        <v>9694</v>
      </c>
      <c r="C434" s="118" t="s">
        <v>5377</v>
      </c>
      <c r="D434" s="118" t="s">
        <v>12210</v>
      </c>
      <c r="E434" s="118" t="s">
        <v>12651</v>
      </c>
      <c r="F434" s="118" t="s">
        <v>15223</v>
      </c>
      <c r="G434" s="118" t="s">
        <v>12218</v>
      </c>
      <c r="H434" s="118" t="s">
        <v>12674</v>
      </c>
      <c r="I434" s="118" t="s">
        <v>9557</v>
      </c>
      <c r="J434" s="124"/>
      <c r="K434" s="118" t="str">
        <f>_xlfn.XLOOKUP(D434,'Catalog Items'!L:L,'Catalog Items'!AB:AB)</f>
        <v>00196504206205</v>
      </c>
      <c r="L434" s="118" t="str">
        <f>_xlfn.XLOOKUP(D434,'Catalog Items'!L:L,'Catalog Items'!N:N)</f>
        <v>Tasty Treats</v>
      </c>
      <c r="M434" s="132">
        <f>_xlfn.XLOOKUP($D434,'Catalog Items'!$L:$L,'Catalog Items'!AK:AK)</f>
        <v>24.437999999999999</v>
      </c>
      <c r="N434" s="132">
        <f>_xlfn.XLOOKUP($D434,'Catalog Items'!$L:$L,'Catalog Items'!AL:AL)</f>
        <v>15.938000000000001</v>
      </c>
      <c r="O434" s="132">
        <f>_xlfn.XLOOKUP($D434,'Catalog Items'!$L:$L,'Catalog Items'!AM:AM)</f>
        <v>9.625</v>
      </c>
      <c r="P434" s="132">
        <f>_xlfn.XLOOKUP($D434,'Catalog Items'!$L:$L,'Catalog Items'!AN:AN)</f>
        <v>17.146000000000001</v>
      </c>
      <c r="Q434" s="132">
        <f>_xlfn.XLOOKUP($D434,'Catalog Items'!$L:$L,'Catalog Items'!AO:AO)</f>
        <v>2.169</v>
      </c>
      <c r="R434" s="132" t="str">
        <f>_xlfn.XLOOKUP($D434,'Catalog Items'!$L:$L,'Catalog Items'!AT:AT)</f>
        <v>5</v>
      </c>
      <c r="S434" s="132" t="str">
        <f>_xlfn.XLOOKUP($D434,'Catalog Items'!$L:$L,'Catalog Items'!AU:AU)</f>
        <v>5</v>
      </c>
      <c r="T434" s="118" t="s">
        <v>7075</v>
      </c>
      <c r="U434" s="118" t="s">
        <v>14991</v>
      </c>
      <c r="V434" s="118" t="s">
        <v>1762</v>
      </c>
      <c r="W434" s="124"/>
      <c r="X434" s="118" t="s">
        <v>12675</v>
      </c>
      <c r="Y434" s="118" t="s">
        <v>1760</v>
      </c>
      <c r="Z434" s="118" t="s">
        <v>15062</v>
      </c>
      <c r="AA434" s="118" t="s">
        <v>15069</v>
      </c>
      <c r="AB434" s="118" t="s">
        <v>15069</v>
      </c>
      <c r="AC434" s="118" t="s">
        <v>15070</v>
      </c>
      <c r="AD434" s="118" t="s">
        <v>1757</v>
      </c>
      <c r="AE434" s="118" t="s">
        <v>15071</v>
      </c>
      <c r="AF434" s="118" t="s">
        <v>15072</v>
      </c>
    </row>
    <row r="435" spans="1:32" x14ac:dyDescent="0.25">
      <c r="A435" s="118" t="str">
        <f>_xlfn.XLOOKUP(D435,'Catalog Items'!L:L,'Catalog Items'!F:F)</f>
        <v>24601-CD2</v>
      </c>
      <c r="B435" s="118" t="s">
        <v>9920</v>
      </c>
      <c r="C435" s="118" t="s">
        <v>5377</v>
      </c>
      <c r="D435" s="118" t="s">
        <v>12210</v>
      </c>
      <c r="E435" s="118" t="s">
        <v>12651</v>
      </c>
      <c r="F435" s="118" t="s">
        <v>15223</v>
      </c>
      <c r="G435" s="118" t="s">
        <v>12220</v>
      </c>
      <c r="H435" s="118" t="s">
        <v>12679</v>
      </c>
      <c r="I435" s="118" t="s">
        <v>1757</v>
      </c>
      <c r="J435" s="124"/>
      <c r="K435" s="118" t="str">
        <f>_xlfn.XLOOKUP(D435,'Catalog Items'!L:L,'Catalog Items'!AB:AB)</f>
        <v>00196504206205</v>
      </c>
      <c r="L435" s="118" t="str">
        <f>_xlfn.XLOOKUP(D435,'Catalog Items'!L:L,'Catalog Items'!N:N)</f>
        <v>Tasty Treats</v>
      </c>
      <c r="M435" s="132">
        <f>_xlfn.XLOOKUP($D435,'Catalog Items'!$L:$L,'Catalog Items'!AK:AK)</f>
        <v>24.437999999999999</v>
      </c>
      <c r="N435" s="132">
        <f>_xlfn.XLOOKUP($D435,'Catalog Items'!$L:$L,'Catalog Items'!AL:AL)</f>
        <v>15.938000000000001</v>
      </c>
      <c r="O435" s="132">
        <f>_xlfn.XLOOKUP($D435,'Catalog Items'!$L:$L,'Catalog Items'!AM:AM)</f>
        <v>9.625</v>
      </c>
      <c r="P435" s="132">
        <f>_xlfn.XLOOKUP($D435,'Catalog Items'!$L:$L,'Catalog Items'!AN:AN)</f>
        <v>17.146000000000001</v>
      </c>
      <c r="Q435" s="132">
        <f>_xlfn.XLOOKUP($D435,'Catalog Items'!$L:$L,'Catalog Items'!AO:AO)</f>
        <v>2.169</v>
      </c>
      <c r="R435" s="132" t="str">
        <f>_xlfn.XLOOKUP($D435,'Catalog Items'!$L:$L,'Catalog Items'!AT:AT)</f>
        <v>5</v>
      </c>
      <c r="S435" s="132" t="str">
        <f>_xlfn.XLOOKUP($D435,'Catalog Items'!$L:$L,'Catalog Items'!AU:AU)</f>
        <v>5</v>
      </c>
      <c r="T435" s="118" t="s">
        <v>7075</v>
      </c>
      <c r="U435" s="118" t="s">
        <v>14991</v>
      </c>
      <c r="V435" s="118" t="s">
        <v>1762</v>
      </c>
      <c r="W435" s="124"/>
      <c r="X435" s="118" t="s">
        <v>12680</v>
      </c>
      <c r="Y435" s="118" t="s">
        <v>1760</v>
      </c>
      <c r="Z435" s="118" t="s">
        <v>15041</v>
      </c>
      <c r="AA435" s="118" t="s">
        <v>15073</v>
      </c>
      <c r="AB435" s="118" t="s">
        <v>15073</v>
      </c>
      <c r="AC435" s="118" t="s">
        <v>15074</v>
      </c>
      <c r="AD435" s="118" t="s">
        <v>1757</v>
      </c>
      <c r="AE435" s="118" t="s">
        <v>15075</v>
      </c>
      <c r="AF435" s="118" t="s">
        <v>15076</v>
      </c>
    </row>
    <row r="436" spans="1:32" x14ac:dyDescent="0.25">
      <c r="J436" s="124"/>
      <c r="M436" s="132"/>
      <c r="N436" s="132"/>
      <c r="O436" s="132"/>
      <c r="P436" s="132"/>
      <c r="Q436" s="132"/>
      <c r="R436" s="132"/>
      <c r="S436" s="132"/>
      <c r="W436" s="124"/>
    </row>
    <row r="437" spans="1:32" x14ac:dyDescent="0.25">
      <c r="A437" s="118" t="str">
        <f>_xlfn.XLOOKUP(D437,'Catalog Items'!L:L,'Catalog Items'!F:F)</f>
        <v>24601-FD</v>
      </c>
      <c r="B437" s="118" t="s">
        <v>9743</v>
      </c>
      <c r="C437" s="118" t="s">
        <v>5377</v>
      </c>
      <c r="D437" s="118" t="s">
        <v>12212</v>
      </c>
      <c r="E437" s="118" t="s">
        <v>12661</v>
      </c>
      <c r="F437" s="118" t="s">
        <v>9579</v>
      </c>
      <c r="G437" s="118" t="s">
        <v>12214</v>
      </c>
      <c r="H437" s="118" t="s">
        <v>13211</v>
      </c>
      <c r="I437" s="118" t="s">
        <v>9568</v>
      </c>
      <c r="J437" s="124"/>
      <c r="K437" s="118" t="str">
        <f>_xlfn.XLOOKUP(D437,'Catalog Items'!L:L,'Catalog Items'!AB:AB)</f>
        <v>00196504206212</v>
      </c>
      <c r="L437" s="118" t="str">
        <f>_xlfn.XLOOKUP(D437,'Catalog Items'!L:L,'Catalog Items'!N:N)</f>
        <v>Tasty Treats</v>
      </c>
      <c r="M437" s="132">
        <f>_xlfn.XLOOKUP($D437,'Catalog Items'!$L:$L,'Catalog Items'!AK:AK)</f>
        <v>48.314999999999998</v>
      </c>
      <c r="N437" s="132">
        <f>_xlfn.XLOOKUP($D437,'Catalog Items'!$L:$L,'Catalog Items'!AL:AL)</f>
        <v>16.22</v>
      </c>
      <c r="O437" s="132">
        <f>_xlfn.XLOOKUP($D437,'Catalog Items'!$L:$L,'Catalog Items'!AM:AM)</f>
        <v>9.5950000000000006</v>
      </c>
      <c r="P437" s="132">
        <f>_xlfn.XLOOKUP($D437,'Catalog Items'!$L:$L,'Catalog Items'!AN:AN)</f>
        <v>34.598999999999997</v>
      </c>
      <c r="Q437" s="132">
        <f>_xlfn.XLOOKUP($D437,'Catalog Items'!$L:$L,'Catalog Items'!AO:AO)</f>
        <v>4.351</v>
      </c>
      <c r="R437" s="132" t="str">
        <f>_xlfn.XLOOKUP($D437,'Catalog Items'!$L:$L,'Catalog Items'!AT:AT)</f>
        <v>4</v>
      </c>
      <c r="S437" s="132" t="str">
        <f>_xlfn.XLOOKUP($D437,'Catalog Items'!$L:$L,'Catalog Items'!AU:AU)</f>
        <v>3</v>
      </c>
      <c r="T437" s="118" t="s">
        <v>9564</v>
      </c>
      <c r="U437" s="118" t="s">
        <v>15060</v>
      </c>
      <c r="V437" s="118" t="s">
        <v>15061</v>
      </c>
      <c r="W437" s="124"/>
      <c r="X437" s="118" t="s">
        <v>12666</v>
      </c>
      <c r="Y437" s="118" t="s">
        <v>1765</v>
      </c>
      <c r="Z437" s="118" t="s">
        <v>15062</v>
      </c>
      <c r="AA437" s="118" t="s">
        <v>7065</v>
      </c>
      <c r="AB437" s="118" t="s">
        <v>7065</v>
      </c>
      <c r="AC437" s="118" t="s">
        <v>15063</v>
      </c>
      <c r="AD437" s="118" t="s">
        <v>1757</v>
      </c>
      <c r="AE437" s="118" t="s">
        <v>15064</v>
      </c>
      <c r="AF437" s="118" t="s">
        <v>15065</v>
      </c>
    </row>
    <row r="438" spans="1:32" x14ac:dyDescent="0.25">
      <c r="A438" s="118" t="str">
        <f>_xlfn.XLOOKUP(D438,'Catalog Items'!L:L,'Catalog Items'!F:F)</f>
        <v>24601-FD</v>
      </c>
      <c r="B438" s="118" t="s">
        <v>9731</v>
      </c>
      <c r="C438" s="118" t="s">
        <v>5377</v>
      </c>
      <c r="D438" s="118" t="s">
        <v>12212</v>
      </c>
      <c r="E438" s="118" t="s">
        <v>12661</v>
      </c>
      <c r="F438" s="118" t="s">
        <v>9579</v>
      </c>
      <c r="G438" s="118" t="s">
        <v>12216</v>
      </c>
      <c r="H438" s="118" t="s">
        <v>12669</v>
      </c>
      <c r="I438" s="118" t="s">
        <v>1792</v>
      </c>
      <c r="J438" s="124"/>
      <c r="K438" s="118" t="str">
        <f>_xlfn.XLOOKUP(D438,'Catalog Items'!L:L,'Catalog Items'!AB:AB)</f>
        <v>00196504206212</v>
      </c>
      <c r="L438" s="118" t="str">
        <f>_xlfn.XLOOKUP(D438,'Catalog Items'!L:L,'Catalog Items'!N:N)</f>
        <v>Tasty Treats</v>
      </c>
      <c r="M438" s="132">
        <f>_xlfn.XLOOKUP($D438,'Catalog Items'!$L:$L,'Catalog Items'!AK:AK)</f>
        <v>48.314999999999998</v>
      </c>
      <c r="N438" s="132">
        <f>_xlfn.XLOOKUP($D438,'Catalog Items'!$L:$L,'Catalog Items'!AL:AL)</f>
        <v>16.22</v>
      </c>
      <c r="O438" s="132">
        <f>_xlfn.XLOOKUP($D438,'Catalog Items'!$L:$L,'Catalog Items'!AM:AM)</f>
        <v>9.5950000000000006</v>
      </c>
      <c r="P438" s="132">
        <f>_xlfn.XLOOKUP($D438,'Catalog Items'!$L:$L,'Catalog Items'!AN:AN)</f>
        <v>34.598999999999997</v>
      </c>
      <c r="Q438" s="132">
        <f>_xlfn.XLOOKUP($D438,'Catalog Items'!$L:$L,'Catalog Items'!AO:AO)</f>
        <v>4.351</v>
      </c>
      <c r="R438" s="132" t="str">
        <f>_xlfn.XLOOKUP($D438,'Catalog Items'!$L:$L,'Catalog Items'!AT:AT)</f>
        <v>4</v>
      </c>
      <c r="S438" s="132" t="str">
        <f>_xlfn.XLOOKUP($D438,'Catalog Items'!$L:$L,'Catalog Items'!AU:AU)</f>
        <v>3</v>
      </c>
      <c r="T438" s="118" t="s">
        <v>9564</v>
      </c>
      <c r="U438" s="118" t="s">
        <v>15060</v>
      </c>
      <c r="V438" s="118" t="s">
        <v>15061</v>
      </c>
      <c r="W438" s="124"/>
      <c r="X438" s="118" t="s">
        <v>12670</v>
      </c>
      <c r="Y438" s="118" t="s">
        <v>1765</v>
      </c>
      <c r="Z438" s="118" t="s">
        <v>15062</v>
      </c>
      <c r="AA438" s="118" t="s">
        <v>14994</v>
      </c>
      <c r="AB438" s="118" t="s">
        <v>14994</v>
      </c>
      <c r="AC438" s="118" t="s">
        <v>15066</v>
      </c>
      <c r="AD438" s="118" t="s">
        <v>1757</v>
      </c>
      <c r="AE438" s="118" t="s">
        <v>15067</v>
      </c>
      <c r="AF438" s="118" t="s">
        <v>15068</v>
      </c>
    </row>
    <row r="439" spans="1:32" x14ac:dyDescent="0.25">
      <c r="A439" s="118" t="str">
        <f>_xlfn.XLOOKUP(D439,'Catalog Items'!L:L,'Catalog Items'!F:F)</f>
        <v>24601-FD</v>
      </c>
      <c r="B439" s="118" t="s">
        <v>9694</v>
      </c>
      <c r="C439" s="118" t="s">
        <v>5377</v>
      </c>
      <c r="D439" s="118" t="s">
        <v>12212</v>
      </c>
      <c r="E439" s="118" t="s">
        <v>12661</v>
      </c>
      <c r="F439" s="118" t="s">
        <v>9579</v>
      </c>
      <c r="G439" s="118" t="s">
        <v>12218</v>
      </c>
      <c r="H439" s="118" t="s">
        <v>12674</v>
      </c>
      <c r="I439" s="118" t="s">
        <v>7082</v>
      </c>
      <c r="J439" s="124"/>
      <c r="K439" s="118" t="str">
        <f>_xlfn.XLOOKUP(D439,'Catalog Items'!L:L,'Catalog Items'!AB:AB)</f>
        <v>00196504206212</v>
      </c>
      <c r="L439" s="118" t="str">
        <f>_xlfn.XLOOKUP(D439,'Catalog Items'!L:L,'Catalog Items'!N:N)</f>
        <v>Tasty Treats</v>
      </c>
      <c r="M439" s="132">
        <f>_xlfn.XLOOKUP($D439,'Catalog Items'!$L:$L,'Catalog Items'!AK:AK)</f>
        <v>48.314999999999998</v>
      </c>
      <c r="N439" s="132">
        <f>_xlfn.XLOOKUP($D439,'Catalog Items'!$L:$L,'Catalog Items'!AL:AL)</f>
        <v>16.22</v>
      </c>
      <c r="O439" s="132">
        <f>_xlfn.XLOOKUP($D439,'Catalog Items'!$L:$L,'Catalog Items'!AM:AM)</f>
        <v>9.5950000000000006</v>
      </c>
      <c r="P439" s="132">
        <f>_xlfn.XLOOKUP($D439,'Catalog Items'!$L:$L,'Catalog Items'!AN:AN)</f>
        <v>34.598999999999997</v>
      </c>
      <c r="Q439" s="132">
        <f>_xlfn.XLOOKUP($D439,'Catalog Items'!$L:$L,'Catalog Items'!AO:AO)</f>
        <v>4.351</v>
      </c>
      <c r="R439" s="132" t="str">
        <f>_xlfn.XLOOKUP($D439,'Catalog Items'!$L:$L,'Catalog Items'!AT:AT)</f>
        <v>4</v>
      </c>
      <c r="S439" s="132" t="str">
        <f>_xlfn.XLOOKUP($D439,'Catalog Items'!$L:$L,'Catalog Items'!AU:AU)</f>
        <v>3</v>
      </c>
      <c r="T439" s="118" t="s">
        <v>9564</v>
      </c>
      <c r="U439" s="118" t="s">
        <v>15060</v>
      </c>
      <c r="V439" s="118" t="s">
        <v>15061</v>
      </c>
      <c r="W439" s="124"/>
      <c r="X439" s="118" t="s">
        <v>12675</v>
      </c>
      <c r="Y439" s="118" t="s">
        <v>1760</v>
      </c>
      <c r="Z439" s="118" t="s">
        <v>15062</v>
      </c>
      <c r="AA439" s="118" t="s">
        <v>15069</v>
      </c>
      <c r="AB439" s="118" t="s">
        <v>15069</v>
      </c>
      <c r="AC439" s="118" t="s">
        <v>15070</v>
      </c>
      <c r="AD439" s="118" t="s">
        <v>1757</v>
      </c>
      <c r="AE439" s="118" t="s">
        <v>15071</v>
      </c>
      <c r="AF439" s="118" t="s">
        <v>15072</v>
      </c>
    </row>
    <row r="440" spans="1:32" x14ac:dyDescent="0.25">
      <c r="A440" s="118" t="str">
        <f>_xlfn.XLOOKUP(D440,'Catalog Items'!L:L,'Catalog Items'!F:F)</f>
        <v>24601-FD</v>
      </c>
      <c r="B440" s="118" t="s">
        <v>9920</v>
      </c>
      <c r="C440" s="118" t="s">
        <v>5377</v>
      </c>
      <c r="D440" s="118" t="s">
        <v>12212</v>
      </c>
      <c r="E440" s="118" t="s">
        <v>12661</v>
      </c>
      <c r="F440" s="118" t="s">
        <v>9579</v>
      </c>
      <c r="G440" s="118" t="s">
        <v>12220</v>
      </c>
      <c r="H440" s="118" t="s">
        <v>12679</v>
      </c>
      <c r="I440" s="118" t="s">
        <v>9567</v>
      </c>
      <c r="J440" s="124"/>
      <c r="K440" s="118" t="str">
        <f>_xlfn.XLOOKUP(D440,'Catalog Items'!L:L,'Catalog Items'!AB:AB)</f>
        <v>00196504206212</v>
      </c>
      <c r="L440" s="118" t="str">
        <f>_xlfn.XLOOKUP(D440,'Catalog Items'!L:L,'Catalog Items'!N:N)</f>
        <v>Tasty Treats</v>
      </c>
      <c r="M440" s="132">
        <f>_xlfn.XLOOKUP($D440,'Catalog Items'!$L:$L,'Catalog Items'!AK:AK)</f>
        <v>48.314999999999998</v>
      </c>
      <c r="N440" s="132">
        <f>_xlfn.XLOOKUP($D440,'Catalog Items'!$L:$L,'Catalog Items'!AL:AL)</f>
        <v>16.22</v>
      </c>
      <c r="O440" s="132">
        <f>_xlfn.XLOOKUP($D440,'Catalog Items'!$L:$L,'Catalog Items'!AM:AM)</f>
        <v>9.5950000000000006</v>
      </c>
      <c r="P440" s="132">
        <f>_xlfn.XLOOKUP($D440,'Catalog Items'!$L:$L,'Catalog Items'!AN:AN)</f>
        <v>34.598999999999997</v>
      </c>
      <c r="Q440" s="132">
        <f>_xlfn.XLOOKUP($D440,'Catalog Items'!$L:$L,'Catalog Items'!AO:AO)</f>
        <v>4.351</v>
      </c>
      <c r="R440" s="132" t="str">
        <f>_xlfn.XLOOKUP($D440,'Catalog Items'!$L:$L,'Catalog Items'!AT:AT)</f>
        <v>4</v>
      </c>
      <c r="S440" s="132" t="str">
        <f>_xlfn.XLOOKUP($D440,'Catalog Items'!$L:$L,'Catalog Items'!AU:AU)</f>
        <v>3</v>
      </c>
      <c r="T440" s="118" t="s">
        <v>9564</v>
      </c>
      <c r="U440" s="118" t="s">
        <v>15060</v>
      </c>
      <c r="V440" s="118" t="s">
        <v>15061</v>
      </c>
      <c r="W440" s="124"/>
      <c r="X440" s="118" t="s">
        <v>12680</v>
      </c>
      <c r="Y440" s="118" t="s">
        <v>1760</v>
      </c>
      <c r="Z440" s="118" t="s">
        <v>15041</v>
      </c>
      <c r="AA440" s="118" t="s">
        <v>15073</v>
      </c>
      <c r="AB440" s="118" t="s">
        <v>15073</v>
      </c>
      <c r="AC440" s="118" t="s">
        <v>15074</v>
      </c>
      <c r="AD440" s="118" t="s">
        <v>1757</v>
      </c>
      <c r="AE440" s="118" t="s">
        <v>15075</v>
      </c>
      <c r="AF440" s="118" t="s">
        <v>15076</v>
      </c>
    </row>
    <row r="441" spans="1:32" x14ac:dyDescent="0.25">
      <c r="J441" s="124"/>
      <c r="M441" s="132"/>
      <c r="N441" s="132"/>
      <c r="O441" s="132"/>
      <c r="P441" s="132"/>
      <c r="Q441" s="132"/>
      <c r="R441" s="132"/>
      <c r="S441" s="132"/>
      <c r="W441" s="124"/>
    </row>
    <row r="442" spans="1:32" x14ac:dyDescent="0.25">
      <c r="A442" s="118" t="str">
        <f>_xlfn.XLOOKUP(D442,'Catalog Items'!L:L,'Catalog Items'!F:F)</f>
        <v>24601-CD2</v>
      </c>
      <c r="B442" s="118" t="s">
        <v>9743</v>
      </c>
      <c r="C442" s="118" t="s">
        <v>5377</v>
      </c>
      <c r="D442" s="118" t="s">
        <v>12225</v>
      </c>
      <c r="E442" s="118" t="s">
        <v>12695</v>
      </c>
      <c r="F442" s="118" t="s">
        <v>15223</v>
      </c>
      <c r="G442" s="118" t="s">
        <v>12229</v>
      </c>
      <c r="H442" s="118" t="s">
        <v>12710</v>
      </c>
      <c r="I442" s="118" t="s">
        <v>7066</v>
      </c>
      <c r="J442" s="124"/>
      <c r="K442" s="118" t="str">
        <f>_xlfn.XLOOKUP(D442,'Catalog Items'!L:L,'Catalog Items'!AB:AB)</f>
        <v>00196504206274</v>
      </c>
      <c r="L442" s="118" t="str">
        <f>_xlfn.XLOOKUP(D442,'Catalog Items'!L:L,'Catalog Items'!N:N)</f>
        <v>Fresh Fruits</v>
      </c>
      <c r="M442" s="132">
        <f>_xlfn.XLOOKUP($D442,'Catalog Items'!$L:$L,'Catalog Items'!AK:AK)</f>
        <v>24.437999999999999</v>
      </c>
      <c r="N442" s="132">
        <f>_xlfn.XLOOKUP($D442,'Catalog Items'!$L:$L,'Catalog Items'!AL:AL)</f>
        <v>15.938000000000001</v>
      </c>
      <c r="O442" s="132">
        <f>_xlfn.XLOOKUP($D442,'Catalog Items'!$L:$L,'Catalog Items'!AM:AM)</f>
        <v>9.625</v>
      </c>
      <c r="P442" s="132">
        <f>_xlfn.XLOOKUP($D442,'Catalog Items'!$L:$L,'Catalog Items'!AN:AN)</f>
        <v>17.146000000000001</v>
      </c>
      <c r="Q442" s="132">
        <f>_xlfn.XLOOKUP($D442,'Catalog Items'!$L:$L,'Catalog Items'!AO:AO)</f>
        <v>2.169</v>
      </c>
      <c r="R442" s="132" t="str">
        <f>_xlfn.XLOOKUP($D442,'Catalog Items'!$L:$L,'Catalog Items'!AT:AT)</f>
        <v>5</v>
      </c>
      <c r="S442" s="132" t="str">
        <f>_xlfn.XLOOKUP($D442,'Catalog Items'!$L:$L,'Catalog Items'!AU:AU)</f>
        <v>5</v>
      </c>
      <c r="T442" s="118" t="s">
        <v>7075</v>
      </c>
      <c r="U442" s="118" t="s">
        <v>14991</v>
      </c>
      <c r="V442" s="118" t="s">
        <v>1762</v>
      </c>
      <c r="W442" s="124"/>
      <c r="X442" s="118" t="s">
        <v>12711</v>
      </c>
      <c r="Y442" s="118" t="s">
        <v>1765</v>
      </c>
      <c r="Z442" s="118" t="s">
        <v>15062</v>
      </c>
      <c r="AA442" s="118" t="s">
        <v>7065</v>
      </c>
      <c r="AB442" s="118" t="s">
        <v>7065</v>
      </c>
      <c r="AC442" s="118" t="s">
        <v>15063</v>
      </c>
      <c r="AD442" s="118" t="s">
        <v>1757</v>
      </c>
      <c r="AE442" s="118" t="s">
        <v>15064</v>
      </c>
      <c r="AF442" s="118" t="s">
        <v>15065</v>
      </c>
    </row>
    <row r="443" spans="1:32" x14ac:dyDescent="0.25">
      <c r="A443" s="118" t="str">
        <f>_xlfn.XLOOKUP(D443,'Catalog Items'!L:L,'Catalog Items'!F:F)</f>
        <v>24601-CD2</v>
      </c>
      <c r="B443" s="118" t="s">
        <v>9731</v>
      </c>
      <c r="C443" s="118" t="s">
        <v>5377</v>
      </c>
      <c r="D443" s="118" t="s">
        <v>12225</v>
      </c>
      <c r="E443" s="118" t="s">
        <v>12695</v>
      </c>
      <c r="F443" s="118" t="s">
        <v>15223</v>
      </c>
      <c r="G443" s="118" t="s">
        <v>12230</v>
      </c>
      <c r="H443" s="118" t="s">
        <v>12712</v>
      </c>
      <c r="I443" s="118" t="s">
        <v>1762</v>
      </c>
      <c r="J443" s="124"/>
      <c r="K443" s="118" t="str">
        <f>_xlfn.XLOOKUP(D443,'Catalog Items'!L:L,'Catalog Items'!AB:AB)</f>
        <v>00196504206274</v>
      </c>
      <c r="L443" s="118" t="str">
        <f>_xlfn.XLOOKUP(D443,'Catalog Items'!L:L,'Catalog Items'!N:N)</f>
        <v>Fresh Fruits</v>
      </c>
      <c r="M443" s="132">
        <f>_xlfn.XLOOKUP($D443,'Catalog Items'!$L:$L,'Catalog Items'!AK:AK)</f>
        <v>24.437999999999999</v>
      </c>
      <c r="N443" s="132">
        <f>_xlfn.XLOOKUP($D443,'Catalog Items'!$L:$L,'Catalog Items'!AL:AL)</f>
        <v>15.938000000000001</v>
      </c>
      <c r="O443" s="132">
        <f>_xlfn.XLOOKUP($D443,'Catalog Items'!$L:$L,'Catalog Items'!AM:AM)</f>
        <v>9.625</v>
      </c>
      <c r="P443" s="132">
        <f>_xlfn.XLOOKUP($D443,'Catalog Items'!$L:$L,'Catalog Items'!AN:AN)</f>
        <v>17.146000000000001</v>
      </c>
      <c r="Q443" s="132">
        <f>_xlfn.XLOOKUP($D443,'Catalog Items'!$L:$L,'Catalog Items'!AO:AO)</f>
        <v>2.169</v>
      </c>
      <c r="R443" s="132" t="str">
        <f>_xlfn.XLOOKUP($D443,'Catalog Items'!$L:$L,'Catalog Items'!AT:AT)</f>
        <v>5</v>
      </c>
      <c r="S443" s="132" t="str">
        <f>_xlfn.XLOOKUP($D443,'Catalog Items'!$L:$L,'Catalog Items'!AU:AU)</f>
        <v>5</v>
      </c>
      <c r="T443" s="118" t="s">
        <v>7075</v>
      </c>
      <c r="U443" s="118" t="s">
        <v>14991</v>
      </c>
      <c r="V443" s="118" t="s">
        <v>1762</v>
      </c>
      <c r="W443" s="124"/>
      <c r="X443" s="118" t="s">
        <v>12713</v>
      </c>
      <c r="Y443" s="118" t="s">
        <v>1765</v>
      </c>
      <c r="Z443" s="118" t="s">
        <v>15062</v>
      </c>
      <c r="AA443" s="118" t="s">
        <v>14994</v>
      </c>
      <c r="AB443" s="118" t="s">
        <v>14994</v>
      </c>
      <c r="AC443" s="118" t="s">
        <v>15066</v>
      </c>
      <c r="AD443" s="118" t="s">
        <v>1757</v>
      </c>
      <c r="AE443" s="118" t="s">
        <v>15067</v>
      </c>
      <c r="AF443" s="118" t="s">
        <v>15068</v>
      </c>
    </row>
    <row r="444" spans="1:32" x14ac:dyDescent="0.25">
      <c r="A444" s="118" t="str">
        <f>_xlfn.XLOOKUP(D444,'Catalog Items'!L:L,'Catalog Items'!F:F)</f>
        <v>24601-CD2</v>
      </c>
      <c r="B444" s="118" t="s">
        <v>9694</v>
      </c>
      <c r="C444" s="118" t="s">
        <v>5377</v>
      </c>
      <c r="D444" s="118" t="s">
        <v>12225</v>
      </c>
      <c r="E444" s="118" t="s">
        <v>12695</v>
      </c>
      <c r="F444" s="118" t="s">
        <v>15223</v>
      </c>
      <c r="G444" s="118" t="s">
        <v>12232</v>
      </c>
      <c r="H444" s="118" t="s">
        <v>12717</v>
      </c>
      <c r="I444" s="118" t="s">
        <v>9557</v>
      </c>
      <c r="J444" s="124"/>
      <c r="K444" s="118" t="str">
        <f>_xlfn.XLOOKUP(D444,'Catalog Items'!L:L,'Catalog Items'!AB:AB)</f>
        <v>00196504206274</v>
      </c>
      <c r="L444" s="118" t="str">
        <f>_xlfn.XLOOKUP(D444,'Catalog Items'!L:L,'Catalog Items'!N:N)</f>
        <v>Fresh Fruits</v>
      </c>
      <c r="M444" s="132">
        <f>_xlfn.XLOOKUP($D444,'Catalog Items'!$L:$L,'Catalog Items'!AK:AK)</f>
        <v>24.437999999999999</v>
      </c>
      <c r="N444" s="132">
        <f>_xlfn.XLOOKUP($D444,'Catalog Items'!$L:$L,'Catalog Items'!AL:AL)</f>
        <v>15.938000000000001</v>
      </c>
      <c r="O444" s="132">
        <f>_xlfn.XLOOKUP($D444,'Catalog Items'!$L:$L,'Catalog Items'!AM:AM)</f>
        <v>9.625</v>
      </c>
      <c r="P444" s="132">
        <f>_xlfn.XLOOKUP($D444,'Catalog Items'!$L:$L,'Catalog Items'!AN:AN)</f>
        <v>17.146000000000001</v>
      </c>
      <c r="Q444" s="132">
        <f>_xlfn.XLOOKUP($D444,'Catalog Items'!$L:$L,'Catalog Items'!AO:AO)</f>
        <v>2.169</v>
      </c>
      <c r="R444" s="132" t="str">
        <f>_xlfn.XLOOKUP($D444,'Catalog Items'!$L:$L,'Catalog Items'!AT:AT)</f>
        <v>5</v>
      </c>
      <c r="S444" s="132" t="str">
        <f>_xlfn.XLOOKUP($D444,'Catalog Items'!$L:$L,'Catalog Items'!AU:AU)</f>
        <v>5</v>
      </c>
      <c r="T444" s="118" t="s">
        <v>7075</v>
      </c>
      <c r="U444" s="118" t="s">
        <v>14991</v>
      </c>
      <c r="V444" s="118" t="s">
        <v>1762</v>
      </c>
      <c r="W444" s="124"/>
      <c r="X444" s="118" t="s">
        <v>12718</v>
      </c>
      <c r="Y444" s="118" t="s">
        <v>1760</v>
      </c>
      <c r="Z444" s="118" t="s">
        <v>15062</v>
      </c>
      <c r="AA444" s="118" t="s">
        <v>15069</v>
      </c>
      <c r="AB444" s="118" t="s">
        <v>15069</v>
      </c>
      <c r="AC444" s="118" t="s">
        <v>15070</v>
      </c>
      <c r="AD444" s="118" t="s">
        <v>1757</v>
      </c>
      <c r="AE444" s="118" t="s">
        <v>15071</v>
      </c>
      <c r="AF444" s="118" t="s">
        <v>15072</v>
      </c>
    </row>
    <row r="445" spans="1:32" x14ac:dyDescent="0.25">
      <c r="A445" s="118" t="str">
        <f>_xlfn.XLOOKUP(D445,'Catalog Items'!L:L,'Catalog Items'!F:F)</f>
        <v>24601-CD2</v>
      </c>
      <c r="B445" s="118" t="s">
        <v>9920</v>
      </c>
      <c r="C445" s="118" t="s">
        <v>5377</v>
      </c>
      <c r="D445" s="118" t="s">
        <v>12225</v>
      </c>
      <c r="E445" s="118" t="s">
        <v>12695</v>
      </c>
      <c r="F445" s="118" t="s">
        <v>15223</v>
      </c>
      <c r="G445" s="118" t="s">
        <v>12235</v>
      </c>
      <c r="H445" s="118" t="s">
        <v>12724</v>
      </c>
      <c r="I445" s="118" t="s">
        <v>1757</v>
      </c>
      <c r="J445" s="124"/>
      <c r="K445" s="118" t="str">
        <f>_xlfn.XLOOKUP(D445,'Catalog Items'!L:L,'Catalog Items'!AB:AB)</f>
        <v>00196504206274</v>
      </c>
      <c r="L445" s="118" t="str">
        <f>_xlfn.XLOOKUP(D445,'Catalog Items'!L:L,'Catalog Items'!N:N)</f>
        <v>Fresh Fruits</v>
      </c>
      <c r="M445" s="132">
        <f>_xlfn.XLOOKUP($D445,'Catalog Items'!$L:$L,'Catalog Items'!AK:AK)</f>
        <v>24.437999999999999</v>
      </c>
      <c r="N445" s="132">
        <f>_xlfn.XLOOKUP($D445,'Catalog Items'!$L:$L,'Catalog Items'!AL:AL)</f>
        <v>15.938000000000001</v>
      </c>
      <c r="O445" s="132">
        <f>_xlfn.XLOOKUP($D445,'Catalog Items'!$L:$L,'Catalog Items'!AM:AM)</f>
        <v>9.625</v>
      </c>
      <c r="P445" s="132">
        <f>_xlfn.XLOOKUP($D445,'Catalog Items'!$L:$L,'Catalog Items'!AN:AN)</f>
        <v>17.146000000000001</v>
      </c>
      <c r="Q445" s="132">
        <f>_xlfn.XLOOKUP($D445,'Catalog Items'!$L:$L,'Catalog Items'!AO:AO)</f>
        <v>2.169</v>
      </c>
      <c r="R445" s="132" t="str">
        <f>_xlfn.XLOOKUP($D445,'Catalog Items'!$L:$L,'Catalog Items'!AT:AT)</f>
        <v>5</v>
      </c>
      <c r="S445" s="132" t="str">
        <f>_xlfn.XLOOKUP($D445,'Catalog Items'!$L:$L,'Catalog Items'!AU:AU)</f>
        <v>5</v>
      </c>
      <c r="T445" s="118" t="s">
        <v>7075</v>
      </c>
      <c r="U445" s="118" t="s">
        <v>14991</v>
      </c>
      <c r="V445" s="118" t="s">
        <v>1762</v>
      </c>
      <c r="W445" s="124"/>
      <c r="X445" s="118" t="s">
        <v>12725</v>
      </c>
      <c r="Y445" s="118" t="s">
        <v>1760</v>
      </c>
      <c r="Z445" s="118" t="s">
        <v>15041</v>
      </c>
      <c r="AA445" s="118" t="s">
        <v>15073</v>
      </c>
      <c r="AB445" s="118" t="s">
        <v>15073</v>
      </c>
      <c r="AC445" s="118" t="s">
        <v>15074</v>
      </c>
      <c r="AD445" s="118" t="s">
        <v>1757</v>
      </c>
      <c r="AE445" s="118" t="s">
        <v>15075</v>
      </c>
      <c r="AF445" s="118" t="s">
        <v>15076</v>
      </c>
    </row>
    <row r="446" spans="1:32" x14ac:dyDescent="0.25">
      <c r="J446" s="124"/>
      <c r="M446" s="132"/>
      <c r="N446" s="132"/>
      <c r="O446" s="132"/>
      <c r="P446" s="132"/>
      <c r="Q446" s="132"/>
      <c r="R446" s="132"/>
      <c r="S446" s="132"/>
      <c r="W446" s="124"/>
    </row>
    <row r="447" spans="1:32" x14ac:dyDescent="0.25">
      <c r="A447" s="118" t="str">
        <f>_xlfn.XLOOKUP(D447,'Catalog Items'!L:L,'Catalog Items'!F:F)</f>
        <v>24601-FD</v>
      </c>
      <c r="B447" s="118" t="s">
        <v>9743</v>
      </c>
      <c r="C447" s="118" t="s">
        <v>5377</v>
      </c>
      <c r="D447" s="118" t="s">
        <v>12227</v>
      </c>
      <c r="E447" s="118" t="s">
        <v>12701</v>
      </c>
      <c r="F447" s="118" t="s">
        <v>9579</v>
      </c>
      <c r="G447" s="118" t="s">
        <v>12229</v>
      </c>
      <c r="H447" s="118" t="s">
        <v>12710</v>
      </c>
      <c r="I447" s="118" t="s">
        <v>9568</v>
      </c>
      <c r="J447" s="124"/>
      <c r="K447" s="118" t="str">
        <f>_xlfn.XLOOKUP(D447,'Catalog Items'!L:L,'Catalog Items'!AB:AB)</f>
        <v>00196504206281</v>
      </c>
      <c r="L447" s="118" t="str">
        <f>_xlfn.XLOOKUP(D447,'Catalog Items'!L:L,'Catalog Items'!N:N)</f>
        <v>Fresh Fruits</v>
      </c>
      <c r="M447" s="132">
        <f>_xlfn.XLOOKUP($D447,'Catalog Items'!$L:$L,'Catalog Items'!AK:AK)</f>
        <v>48.314999999999998</v>
      </c>
      <c r="N447" s="132">
        <f>_xlfn.XLOOKUP($D447,'Catalog Items'!$L:$L,'Catalog Items'!AL:AL)</f>
        <v>16.22</v>
      </c>
      <c r="O447" s="132">
        <f>_xlfn.XLOOKUP($D447,'Catalog Items'!$L:$L,'Catalog Items'!AM:AM)</f>
        <v>9.5950000000000006</v>
      </c>
      <c r="P447" s="132">
        <f>_xlfn.XLOOKUP($D447,'Catalog Items'!$L:$L,'Catalog Items'!AN:AN)</f>
        <v>34.598999999999997</v>
      </c>
      <c r="Q447" s="132">
        <f>_xlfn.XLOOKUP($D447,'Catalog Items'!$L:$L,'Catalog Items'!AO:AO)</f>
        <v>4.351</v>
      </c>
      <c r="R447" s="132" t="str">
        <f>_xlfn.XLOOKUP($D447,'Catalog Items'!$L:$L,'Catalog Items'!AT:AT)</f>
        <v>4</v>
      </c>
      <c r="S447" s="132" t="str">
        <f>_xlfn.XLOOKUP($D447,'Catalog Items'!$L:$L,'Catalog Items'!AU:AU)</f>
        <v>3</v>
      </c>
      <c r="T447" s="118" t="s">
        <v>9564</v>
      </c>
      <c r="U447" s="118" t="s">
        <v>15060</v>
      </c>
      <c r="V447" s="118" t="s">
        <v>15061</v>
      </c>
      <c r="W447" s="124"/>
      <c r="X447" s="118" t="s">
        <v>12711</v>
      </c>
      <c r="Y447" s="118" t="s">
        <v>1765</v>
      </c>
      <c r="Z447" s="118" t="s">
        <v>15062</v>
      </c>
      <c r="AA447" s="118" t="s">
        <v>7065</v>
      </c>
      <c r="AB447" s="118" t="s">
        <v>7065</v>
      </c>
      <c r="AC447" s="118" t="s">
        <v>15063</v>
      </c>
      <c r="AD447" s="118" t="s">
        <v>1757</v>
      </c>
      <c r="AE447" s="118" t="s">
        <v>15064</v>
      </c>
      <c r="AF447" s="118" t="s">
        <v>15065</v>
      </c>
    </row>
    <row r="448" spans="1:32" x14ac:dyDescent="0.25">
      <c r="A448" s="118" t="str">
        <f>_xlfn.XLOOKUP(D448,'Catalog Items'!L:L,'Catalog Items'!F:F)</f>
        <v>24601-FD</v>
      </c>
      <c r="B448" s="118" t="s">
        <v>9731</v>
      </c>
      <c r="C448" s="118" t="s">
        <v>5377</v>
      </c>
      <c r="D448" s="118" t="s">
        <v>12227</v>
      </c>
      <c r="E448" s="118" t="s">
        <v>12701</v>
      </c>
      <c r="F448" s="118" t="s">
        <v>9579</v>
      </c>
      <c r="G448" s="118" t="s">
        <v>12230</v>
      </c>
      <c r="H448" s="118" t="s">
        <v>12712</v>
      </c>
      <c r="I448" s="118" t="s">
        <v>1792</v>
      </c>
      <c r="J448" s="124"/>
      <c r="K448" s="118" t="str">
        <f>_xlfn.XLOOKUP(D448,'Catalog Items'!L:L,'Catalog Items'!AB:AB)</f>
        <v>00196504206281</v>
      </c>
      <c r="L448" s="118" t="str">
        <f>_xlfn.XLOOKUP(D448,'Catalog Items'!L:L,'Catalog Items'!N:N)</f>
        <v>Fresh Fruits</v>
      </c>
      <c r="M448" s="132">
        <f>_xlfn.XLOOKUP($D448,'Catalog Items'!$L:$L,'Catalog Items'!AK:AK)</f>
        <v>48.314999999999998</v>
      </c>
      <c r="N448" s="132">
        <f>_xlfn.XLOOKUP($D448,'Catalog Items'!$L:$L,'Catalog Items'!AL:AL)</f>
        <v>16.22</v>
      </c>
      <c r="O448" s="132">
        <f>_xlfn.XLOOKUP($D448,'Catalog Items'!$L:$L,'Catalog Items'!AM:AM)</f>
        <v>9.5950000000000006</v>
      </c>
      <c r="P448" s="132">
        <f>_xlfn.XLOOKUP($D448,'Catalog Items'!$L:$L,'Catalog Items'!AN:AN)</f>
        <v>34.598999999999997</v>
      </c>
      <c r="Q448" s="132">
        <f>_xlfn.XLOOKUP($D448,'Catalog Items'!$L:$L,'Catalog Items'!AO:AO)</f>
        <v>4.351</v>
      </c>
      <c r="R448" s="132" t="str">
        <f>_xlfn.XLOOKUP($D448,'Catalog Items'!$L:$L,'Catalog Items'!AT:AT)</f>
        <v>4</v>
      </c>
      <c r="S448" s="132" t="str">
        <f>_xlfn.XLOOKUP($D448,'Catalog Items'!$L:$L,'Catalog Items'!AU:AU)</f>
        <v>3</v>
      </c>
      <c r="T448" s="118" t="s">
        <v>9564</v>
      </c>
      <c r="U448" s="118" t="s">
        <v>15060</v>
      </c>
      <c r="V448" s="118" t="s">
        <v>15061</v>
      </c>
      <c r="W448" s="124"/>
      <c r="X448" s="118" t="s">
        <v>12713</v>
      </c>
      <c r="Y448" s="118" t="s">
        <v>1765</v>
      </c>
      <c r="Z448" s="118" t="s">
        <v>15062</v>
      </c>
      <c r="AA448" s="118" t="s">
        <v>14994</v>
      </c>
      <c r="AB448" s="118" t="s">
        <v>14994</v>
      </c>
      <c r="AC448" s="118" t="s">
        <v>15066</v>
      </c>
      <c r="AD448" s="118" t="s">
        <v>1757</v>
      </c>
      <c r="AE448" s="118" t="s">
        <v>15067</v>
      </c>
      <c r="AF448" s="118" t="s">
        <v>15068</v>
      </c>
    </row>
    <row r="449" spans="1:32" x14ac:dyDescent="0.25">
      <c r="A449" s="118" t="str">
        <f>_xlfn.XLOOKUP(D449,'Catalog Items'!L:L,'Catalog Items'!F:F)</f>
        <v>24601-FD</v>
      </c>
      <c r="B449" s="118" t="s">
        <v>9694</v>
      </c>
      <c r="C449" s="118" t="s">
        <v>5377</v>
      </c>
      <c r="D449" s="118" t="s">
        <v>12227</v>
      </c>
      <c r="E449" s="118" t="s">
        <v>12701</v>
      </c>
      <c r="F449" s="118" t="s">
        <v>9579</v>
      </c>
      <c r="G449" s="118" t="s">
        <v>12232</v>
      </c>
      <c r="H449" s="118" t="s">
        <v>12717</v>
      </c>
      <c r="I449" s="118" t="s">
        <v>7082</v>
      </c>
      <c r="J449" s="124"/>
      <c r="K449" s="118" t="str">
        <f>_xlfn.XLOOKUP(D449,'Catalog Items'!L:L,'Catalog Items'!AB:AB)</f>
        <v>00196504206281</v>
      </c>
      <c r="L449" s="118" t="str">
        <f>_xlfn.XLOOKUP(D449,'Catalog Items'!L:L,'Catalog Items'!N:N)</f>
        <v>Fresh Fruits</v>
      </c>
      <c r="M449" s="132">
        <f>_xlfn.XLOOKUP($D449,'Catalog Items'!$L:$L,'Catalog Items'!AK:AK)</f>
        <v>48.314999999999998</v>
      </c>
      <c r="N449" s="132">
        <f>_xlfn.XLOOKUP($D449,'Catalog Items'!$L:$L,'Catalog Items'!AL:AL)</f>
        <v>16.22</v>
      </c>
      <c r="O449" s="132">
        <f>_xlfn.XLOOKUP($D449,'Catalog Items'!$L:$L,'Catalog Items'!AM:AM)</f>
        <v>9.5950000000000006</v>
      </c>
      <c r="P449" s="132">
        <f>_xlfn.XLOOKUP($D449,'Catalog Items'!$L:$L,'Catalog Items'!AN:AN)</f>
        <v>34.598999999999997</v>
      </c>
      <c r="Q449" s="132">
        <f>_xlfn.XLOOKUP($D449,'Catalog Items'!$L:$L,'Catalog Items'!AO:AO)</f>
        <v>4.351</v>
      </c>
      <c r="R449" s="132" t="str">
        <f>_xlfn.XLOOKUP($D449,'Catalog Items'!$L:$L,'Catalog Items'!AT:AT)</f>
        <v>4</v>
      </c>
      <c r="S449" s="132" t="str">
        <f>_xlfn.XLOOKUP($D449,'Catalog Items'!$L:$L,'Catalog Items'!AU:AU)</f>
        <v>3</v>
      </c>
      <c r="T449" s="118" t="s">
        <v>9564</v>
      </c>
      <c r="U449" s="118" t="s">
        <v>15060</v>
      </c>
      <c r="V449" s="118" t="s">
        <v>15061</v>
      </c>
      <c r="W449" s="124"/>
      <c r="X449" s="118" t="s">
        <v>12718</v>
      </c>
      <c r="Y449" s="118" t="s">
        <v>1760</v>
      </c>
      <c r="Z449" s="118" t="s">
        <v>15062</v>
      </c>
      <c r="AA449" s="118" t="s">
        <v>15069</v>
      </c>
      <c r="AB449" s="118" t="s">
        <v>15069</v>
      </c>
      <c r="AC449" s="118" t="s">
        <v>15070</v>
      </c>
      <c r="AD449" s="118" t="s">
        <v>1757</v>
      </c>
      <c r="AE449" s="118" t="s">
        <v>15071</v>
      </c>
      <c r="AF449" s="118" t="s">
        <v>15072</v>
      </c>
    </row>
    <row r="450" spans="1:32" x14ac:dyDescent="0.25">
      <c r="A450" s="118" t="str">
        <f>_xlfn.XLOOKUP(D450,'Catalog Items'!L:L,'Catalog Items'!F:F)</f>
        <v>24601-FD</v>
      </c>
      <c r="B450" s="118" t="s">
        <v>9920</v>
      </c>
      <c r="C450" s="118" t="s">
        <v>5377</v>
      </c>
      <c r="D450" s="118" t="s">
        <v>12227</v>
      </c>
      <c r="E450" s="118" t="s">
        <v>12701</v>
      </c>
      <c r="F450" s="118" t="s">
        <v>9579</v>
      </c>
      <c r="G450" s="118" t="s">
        <v>12235</v>
      </c>
      <c r="H450" s="118" t="s">
        <v>12724</v>
      </c>
      <c r="I450" s="118" t="s">
        <v>9567</v>
      </c>
      <c r="J450" s="124"/>
      <c r="K450" s="118" t="str">
        <f>_xlfn.XLOOKUP(D450,'Catalog Items'!L:L,'Catalog Items'!AB:AB)</f>
        <v>00196504206281</v>
      </c>
      <c r="L450" s="118" t="str">
        <f>_xlfn.XLOOKUP(D450,'Catalog Items'!L:L,'Catalog Items'!N:N)</f>
        <v>Fresh Fruits</v>
      </c>
      <c r="M450" s="132">
        <f>_xlfn.XLOOKUP($D450,'Catalog Items'!$L:$L,'Catalog Items'!AK:AK)</f>
        <v>48.314999999999998</v>
      </c>
      <c r="N450" s="132">
        <f>_xlfn.XLOOKUP($D450,'Catalog Items'!$L:$L,'Catalog Items'!AL:AL)</f>
        <v>16.22</v>
      </c>
      <c r="O450" s="132">
        <f>_xlfn.XLOOKUP($D450,'Catalog Items'!$L:$L,'Catalog Items'!AM:AM)</f>
        <v>9.5950000000000006</v>
      </c>
      <c r="P450" s="132">
        <f>_xlfn.XLOOKUP($D450,'Catalog Items'!$L:$L,'Catalog Items'!AN:AN)</f>
        <v>34.598999999999997</v>
      </c>
      <c r="Q450" s="132">
        <f>_xlfn.XLOOKUP($D450,'Catalog Items'!$L:$L,'Catalog Items'!AO:AO)</f>
        <v>4.351</v>
      </c>
      <c r="R450" s="132" t="str">
        <f>_xlfn.XLOOKUP($D450,'Catalog Items'!$L:$L,'Catalog Items'!AT:AT)</f>
        <v>4</v>
      </c>
      <c r="S450" s="132" t="str">
        <f>_xlfn.XLOOKUP($D450,'Catalog Items'!$L:$L,'Catalog Items'!AU:AU)</f>
        <v>3</v>
      </c>
      <c r="T450" s="118" t="s">
        <v>9564</v>
      </c>
      <c r="U450" s="118" t="s">
        <v>15060</v>
      </c>
      <c r="V450" s="118" t="s">
        <v>15061</v>
      </c>
      <c r="W450" s="124"/>
      <c r="X450" s="118" t="s">
        <v>12725</v>
      </c>
      <c r="Y450" s="118" t="s">
        <v>1760</v>
      </c>
      <c r="Z450" s="118" t="s">
        <v>15041</v>
      </c>
      <c r="AA450" s="118" t="s">
        <v>15073</v>
      </c>
      <c r="AB450" s="118" t="s">
        <v>15073</v>
      </c>
      <c r="AC450" s="118" t="s">
        <v>15074</v>
      </c>
      <c r="AD450" s="118" t="s">
        <v>1757</v>
      </c>
      <c r="AE450" s="118" t="s">
        <v>15075</v>
      </c>
      <c r="AF450" s="118" t="s">
        <v>15076</v>
      </c>
    </row>
    <row r="451" spans="1:32" x14ac:dyDescent="0.25">
      <c r="J451" s="124"/>
      <c r="M451" s="132"/>
      <c r="N451" s="132"/>
      <c r="O451" s="132"/>
      <c r="P451" s="132"/>
      <c r="Q451" s="132"/>
      <c r="R451" s="132"/>
      <c r="S451" s="132"/>
      <c r="W451" s="124"/>
    </row>
    <row r="452" spans="1:32" x14ac:dyDescent="0.25">
      <c r="A452" s="118" t="str">
        <f>_xlfn.XLOOKUP(D452,'Catalog Items'!L:L,'Catalog Items'!F:F)</f>
        <v>24601-FD</v>
      </c>
      <c r="B452" s="118" t="s">
        <v>9743</v>
      </c>
      <c r="C452" s="118" t="s">
        <v>5377</v>
      </c>
      <c r="D452" s="118" t="s">
        <v>12243</v>
      </c>
      <c r="E452" s="118" t="s">
        <v>12747</v>
      </c>
      <c r="F452" s="118" t="s">
        <v>9579</v>
      </c>
      <c r="G452" s="118" t="s">
        <v>12246</v>
      </c>
      <c r="H452" s="118" t="s">
        <v>13213</v>
      </c>
      <c r="I452" s="118" t="s">
        <v>9568</v>
      </c>
      <c r="J452" s="124"/>
      <c r="K452" s="118" t="str">
        <f>_xlfn.XLOOKUP(D452,'Catalog Items'!L:L,'Catalog Items'!AB:AB)</f>
        <v>00196504206366</v>
      </c>
      <c r="L452" s="118" t="str">
        <f>_xlfn.XLOOKUP(D452,'Catalog Items'!L:L,'Catalog Items'!N:N)</f>
        <v>Marvelous Melon</v>
      </c>
      <c r="M452" s="132">
        <f>_xlfn.XLOOKUP($D452,'Catalog Items'!$L:$L,'Catalog Items'!AK:AK)</f>
        <v>48.314999999999998</v>
      </c>
      <c r="N452" s="132">
        <f>_xlfn.XLOOKUP($D452,'Catalog Items'!$L:$L,'Catalog Items'!AL:AL)</f>
        <v>16.22</v>
      </c>
      <c r="O452" s="132">
        <f>_xlfn.XLOOKUP($D452,'Catalog Items'!$L:$L,'Catalog Items'!AM:AM)</f>
        <v>9.5950000000000006</v>
      </c>
      <c r="P452" s="132">
        <f>_xlfn.XLOOKUP($D452,'Catalog Items'!$L:$L,'Catalog Items'!AN:AN)</f>
        <v>34.598999999999997</v>
      </c>
      <c r="Q452" s="132">
        <f>_xlfn.XLOOKUP($D452,'Catalog Items'!$L:$L,'Catalog Items'!AO:AO)</f>
        <v>4.351</v>
      </c>
      <c r="R452" s="132" t="str">
        <f>_xlfn.XLOOKUP($D452,'Catalog Items'!$L:$L,'Catalog Items'!AT:AT)</f>
        <v>4</v>
      </c>
      <c r="S452" s="132" t="str">
        <f>_xlfn.XLOOKUP($D452,'Catalog Items'!$L:$L,'Catalog Items'!AU:AU)</f>
        <v>3</v>
      </c>
      <c r="T452" s="118" t="s">
        <v>9564</v>
      </c>
      <c r="U452" s="118" t="s">
        <v>15060</v>
      </c>
      <c r="V452" s="118" t="s">
        <v>15061</v>
      </c>
      <c r="W452" s="124"/>
      <c r="X452" s="118" t="s">
        <v>12759</v>
      </c>
      <c r="Y452" s="118" t="s">
        <v>1765</v>
      </c>
      <c r="Z452" s="118" t="s">
        <v>15062</v>
      </c>
      <c r="AA452" s="118" t="s">
        <v>7065</v>
      </c>
      <c r="AB452" s="118" t="s">
        <v>7065</v>
      </c>
      <c r="AC452" s="118" t="s">
        <v>15063</v>
      </c>
      <c r="AD452" s="118" t="s">
        <v>1757</v>
      </c>
      <c r="AE452" s="118" t="s">
        <v>15064</v>
      </c>
      <c r="AF452" s="118" t="s">
        <v>15065</v>
      </c>
    </row>
    <row r="453" spans="1:32" x14ac:dyDescent="0.25">
      <c r="A453" s="118" t="str">
        <f>_xlfn.XLOOKUP(D453,'Catalog Items'!L:L,'Catalog Items'!F:F)</f>
        <v>24601-FD</v>
      </c>
      <c r="B453" s="118" t="s">
        <v>9731</v>
      </c>
      <c r="C453" s="118" t="s">
        <v>5377</v>
      </c>
      <c r="D453" s="118" t="s">
        <v>12243</v>
      </c>
      <c r="E453" s="118" t="s">
        <v>12747</v>
      </c>
      <c r="F453" s="118" t="s">
        <v>9579</v>
      </c>
      <c r="G453" s="118" t="s">
        <v>12248</v>
      </c>
      <c r="H453" s="118" t="s">
        <v>12765</v>
      </c>
      <c r="I453" s="118" t="s">
        <v>1792</v>
      </c>
      <c r="J453" s="124"/>
      <c r="K453" s="118" t="str">
        <f>_xlfn.XLOOKUP(D453,'Catalog Items'!L:L,'Catalog Items'!AB:AB)</f>
        <v>00196504206366</v>
      </c>
      <c r="L453" s="118" t="str">
        <f>_xlfn.XLOOKUP(D453,'Catalog Items'!L:L,'Catalog Items'!N:N)</f>
        <v>Marvelous Melon</v>
      </c>
      <c r="M453" s="132">
        <f>_xlfn.XLOOKUP($D453,'Catalog Items'!$L:$L,'Catalog Items'!AK:AK)</f>
        <v>48.314999999999998</v>
      </c>
      <c r="N453" s="132">
        <f>_xlfn.XLOOKUP($D453,'Catalog Items'!$L:$L,'Catalog Items'!AL:AL)</f>
        <v>16.22</v>
      </c>
      <c r="O453" s="132">
        <f>_xlfn.XLOOKUP($D453,'Catalog Items'!$L:$L,'Catalog Items'!AM:AM)</f>
        <v>9.5950000000000006</v>
      </c>
      <c r="P453" s="132">
        <f>_xlfn.XLOOKUP($D453,'Catalog Items'!$L:$L,'Catalog Items'!AN:AN)</f>
        <v>34.598999999999997</v>
      </c>
      <c r="Q453" s="132">
        <f>_xlfn.XLOOKUP($D453,'Catalog Items'!$L:$L,'Catalog Items'!AO:AO)</f>
        <v>4.351</v>
      </c>
      <c r="R453" s="132" t="str">
        <f>_xlfn.XLOOKUP($D453,'Catalog Items'!$L:$L,'Catalog Items'!AT:AT)</f>
        <v>4</v>
      </c>
      <c r="S453" s="132" t="str">
        <f>_xlfn.XLOOKUP($D453,'Catalog Items'!$L:$L,'Catalog Items'!AU:AU)</f>
        <v>3</v>
      </c>
      <c r="T453" s="118" t="s">
        <v>9564</v>
      </c>
      <c r="U453" s="118" t="s">
        <v>15060</v>
      </c>
      <c r="V453" s="118" t="s">
        <v>15061</v>
      </c>
      <c r="W453" s="124"/>
      <c r="X453" s="118" t="s">
        <v>12766</v>
      </c>
      <c r="Y453" s="118" t="s">
        <v>1765</v>
      </c>
      <c r="Z453" s="118" t="s">
        <v>15062</v>
      </c>
      <c r="AA453" s="118" t="s">
        <v>14994</v>
      </c>
      <c r="AB453" s="118" t="s">
        <v>14994</v>
      </c>
      <c r="AC453" s="118" t="s">
        <v>15066</v>
      </c>
      <c r="AD453" s="118" t="s">
        <v>1757</v>
      </c>
      <c r="AE453" s="118" t="s">
        <v>15067</v>
      </c>
      <c r="AF453" s="118" t="s">
        <v>15068</v>
      </c>
    </row>
    <row r="454" spans="1:32" x14ac:dyDescent="0.25">
      <c r="A454" s="118" t="str">
        <f>_xlfn.XLOOKUP(D454,'Catalog Items'!L:L,'Catalog Items'!F:F)</f>
        <v>24601-FD</v>
      </c>
      <c r="B454" s="118" t="s">
        <v>9694</v>
      </c>
      <c r="C454" s="118" t="s">
        <v>5377</v>
      </c>
      <c r="D454" s="118" t="s">
        <v>12243</v>
      </c>
      <c r="E454" s="118" t="s">
        <v>12747</v>
      </c>
      <c r="F454" s="118" t="s">
        <v>9579</v>
      </c>
      <c r="G454" s="118" t="s">
        <v>12249</v>
      </c>
      <c r="H454" s="118" t="s">
        <v>12767</v>
      </c>
      <c r="I454" s="118" t="s">
        <v>7082</v>
      </c>
      <c r="J454" s="124"/>
      <c r="K454" s="118" t="str">
        <f>_xlfn.XLOOKUP(D454,'Catalog Items'!L:L,'Catalog Items'!AB:AB)</f>
        <v>00196504206366</v>
      </c>
      <c r="L454" s="118" t="str">
        <f>_xlfn.XLOOKUP(D454,'Catalog Items'!L:L,'Catalog Items'!N:N)</f>
        <v>Marvelous Melon</v>
      </c>
      <c r="M454" s="132">
        <f>_xlfn.XLOOKUP($D454,'Catalog Items'!$L:$L,'Catalog Items'!AK:AK)</f>
        <v>48.314999999999998</v>
      </c>
      <c r="N454" s="132">
        <f>_xlfn.XLOOKUP($D454,'Catalog Items'!$L:$L,'Catalog Items'!AL:AL)</f>
        <v>16.22</v>
      </c>
      <c r="O454" s="132">
        <f>_xlfn.XLOOKUP($D454,'Catalog Items'!$L:$L,'Catalog Items'!AM:AM)</f>
        <v>9.5950000000000006</v>
      </c>
      <c r="P454" s="132">
        <f>_xlfn.XLOOKUP($D454,'Catalog Items'!$L:$L,'Catalog Items'!AN:AN)</f>
        <v>34.598999999999997</v>
      </c>
      <c r="Q454" s="132">
        <f>_xlfn.XLOOKUP($D454,'Catalog Items'!$L:$L,'Catalog Items'!AO:AO)</f>
        <v>4.351</v>
      </c>
      <c r="R454" s="132" t="str">
        <f>_xlfn.XLOOKUP($D454,'Catalog Items'!$L:$L,'Catalog Items'!AT:AT)</f>
        <v>4</v>
      </c>
      <c r="S454" s="132" t="str">
        <f>_xlfn.XLOOKUP($D454,'Catalog Items'!$L:$L,'Catalog Items'!AU:AU)</f>
        <v>3</v>
      </c>
      <c r="T454" s="118" t="s">
        <v>9564</v>
      </c>
      <c r="U454" s="118" t="s">
        <v>15060</v>
      </c>
      <c r="V454" s="118" t="s">
        <v>15061</v>
      </c>
      <c r="W454" s="124"/>
      <c r="X454" s="118" t="s">
        <v>12768</v>
      </c>
      <c r="Y454" s="118" t="s">
        <v>1760</v>
      </c>
      <c r="Z454" s="118" t="s">
        <v>15062</v>
      </c>
      <c r="AA454" s="118" t="s">
        <v>15069</v>
      </c>
      <c r="AB454" s="118" t="s">
        <v>15069</v>
      </c>
      <c r="AC454" s="118" t="s">
        <v>15070</v>
      </c>
      <c r="AD454" s="118" t="s">
        <v>1757</v>
      </c>
      <c r="AE454" s="118" t="s">
        <v>15071</v>
      </c>
      <c r="AF454" s="118" t="s">
        <v>15072</v>
      </c>
    </row>
    <row r="455" spans="1:32" x14ac:dyDescent="0.25">
      <c r="A455" s="118" t="str">
        <f>_xlfn.XLOOKUP(D455,'Catalog Items'!L:L,'Catalog Items'!F:F)</f>
        <v>24601-FD</v>
      </c>
      <c r="B455" s="118" t="s">
        <v>9920</v>
      </c>
      <c r="C455" s="118" t="s">
        <v>5377</v>
      </c>
      <c r="D455" s="118" t="s">
        <v>12243</v>
      </c>
      <c r="E455" s="118" t="s">
        <v>12747</v>
      </c>
      <c r="F455" s="118" t="s">
        <v>9579</v>
      </c>
      <c r="G455" s="118" t="s">
        <v>12251</v>
      </c>
      <c r="H455" s="118" t="s">
        <v>12772</v>
      </c>
      <c r="I455" s="118" t="s">
        <v>9567</v>
      </c>
      <c r="J455" s="124"/>
      <c r="K455" s="118" t="str">
        <f>_xlfn.XLOOKUP(D455,'Catalog Items'!L:L,'Catalog Items'!AB:AB)</f>
        <v>00196504206366</v>
      </c>
      <c r="L455" s="118" t="str">
        <f>_xlfn.XLOOKUP(D455,'Catalog Items'!L:L,'Catalog Items'!N:N)</f>
        <v>Marvelous Melon</v>
      </c>
      <c r="M455" s="132">
        <f>_xlfn.XLOOKUP($D455,'Catalog Items'!$L:$L,'Catalog Items'!AK:AK)</f>
        <v>48.314999999999998</v>
      </c>
      <c r="N455" s="132">
        <f>_xlfn.XLOOKUP($D455,'Catalog Items'!$L:$L,'Catalog Items'!AL:AL)</f>
        <v>16.22</v>
      </c>
      <c r="O455" s="132">
        <f>_xlfn.XLOOKUP($D455,'Catalog Items'!$L:$L,'Catalog Items'!AM:AM)</f>
        <v>9.5950000000000006</v>
      </c>
      <c r="P455" s="132">
        <f>_xlfn.XLOOKUP($D455,'Catalog Items'!$L:$L,'Catalog Items'!AN:AN)</f>
        <v>34.598999999999997</v>
      </c>
      <c r="Q455" s="132">
        <f>_xlfn.XLOOKUP($D455,'Catalog Items'!$L:$L,'Catalog Items'!AO:AO)</f>
        <v>4.351</v>
      </c>
      <c r="R455" s="132" t="str">
        <f>_xlfn.XLOOKUP($D455,'Catalog Items'!$L:$L,'Catalog Items'!AT:AT)</f>
        <v>4</v>
      </c>
      <c r="S455" s="132" t="str">
        <f>_xlfn.XLOOKUP($D455,'Catalog Items'!$L:$L,'Catalog Items'!AU:AU)</f>
        <v>3</v>
      </c>
      <c r="T455" s="118" t="s">
        <v>9564</v>
      </c>
      <c r="U455" s="118" t="s">
        <v>15060</v>
      </c>
      <c r="V455" s="118" t="s">
        <v>15061</v>
      </c>
      <c r="W455" s="124"/>
      <c r="X455" s="118" t="s">
        <v>12773</v>
      </c>
      <c r="Y455" s="118" t="s">
        <v>1760</v>
      </c>
      <c r="Z455" s="118" t="s">
        <v>15041</v>
      </c>
      <c r="AA455" s="118" t="s">
        <v>15073</v>
      </c>
      <c r="AB455" s="118" t="s">
        <v>15073</v>
      </c>
      <c r="AC455" s="118" t="s">
        <v>15074</v>
      </c>
      <c r="AD455" s="118" t="s">
        <v>1757</v>
      </c>
      <c r="AE455" s="118" t="s">
        <v>15075</v>
      </c>
      <c r="AF455" s="118" t="s">
        <v>15076</v>
      </c>
    </row>
    <row r="456" spans="1:32" x14ac:dyDescent="0.25">
      <c r="J456" s="124"/>
      <c r="M456" s="132"/>
      <c r="N456" s="132"/>
      <c r="O456" s="132"/>
      <c r="P456" s="132"/>
      <c r="Q456" s="132"/>
      <c r="R456" s="132"/>
      <c r="S456" s="132"/>
      <c r="W456" s="124"/>
    </row>
    <row r="457" spans="1:32" x14ac:dyDescent="0.25">
      <c r="A457" s="118" t="str">
        <f>_xlfn.XLOOKUP(D457,'Catalog Items'!L:L,'Catalog Items'!F:F)</f>
        <v>24601-CD2</v>
      </c>
      <c r="B457" s="118" t="s">
        <v>9743</v>
      </c>
      <c r="C457" s="118" t="s">
        <v>5377</v>
      </c>
      <c r="D457" s="118" t="s">
        <v>12255</v>
      </c>
      <c r="E457" s="118" t="s">
        <v>12781</v>
      </c>
      <c r="F457" s="118" t="s">
        <v>15223</v>
      </c>
      <c r="G457" s="118" t="s">
        <v>12261</v>
      </c>
      <c r="H457" s="118" t="s">
        <v>12800</v>
      </c>
      <c r="I457" s="118" t="s">
        <v>7066</v>
      </c>
      <c r="J457" s="124"/>
      <c r="K457" s="118" t="str">
        <f>_xlfn.XLOOKUP(D457,'Catalog Items'!L:L,'Catalog Items'!AB:AB)</f>
        <v>00196504206434</v>
      </c>
      <c r="L457" s="118" t="str">
        <f>_xlfn.XLOOKUP(D457,'Catalog Items'!L:L,'Catalog Items'!N:N)</f>
        <v>Summer Sippin'</v>
      </c>
      <c r="M457" s="132">
        <f>_xlfn.XLOOKUP($D457,'Catalog Items'!$L:$L,'Catalog Items'!AK:AK)</f>
        <v>24.437999999999999</v>
      </c>
      <c r="N457" s="132">
        <f>_xlfn.XLOOKUP($D457,'Catalog Items'!$L:$L,'Catalog Items'!AL:AL)</f>
        <v>15.938000000000001</v>
      </c>
      <c r="O457" s="132">
        <f>_xlfn.XLOOKUP($D457,'Catalog Items'!$L:$L,'Catalog Items'!AM:AM)</f>
        <v>9.625</v>
      </c>
      <c r="P457" s="132">
        <f>_xlfn.XLOOKUP($D457,'Catalog Items'!$L:$L,'Catalog Items'!AN:AN)</f>
        <v>17.146000000000001</v>
      </c>
      <c r="Q457" s="132">
        <f>_xlfn.XLOOKUP($D457,'Catalog Items'!$L:$L,'Catalog Items'!AO:AO)</f>
        <v>2.169</v>
      </c>
      <c r="R457" s="132" t="str">
        <f>_xlfn.XLOOKUP($D457,'Catalog Items'!$L:$L,'Catalog Items'!AT:AT)</f>
        <v>5</v>
      </c>
      <c r="S457" s="132" t="str">
        <f>_xlfn.XLOOKUP($D457,'Catalog Items'!$L:$L,'Catalog Items'!AU:AU)</f>
        <v>5</v>
      </c>
      <c r="T457" s="118" t="s">
        <v>7075</v>
      </c>
      <c r="U457" s="118" t="s">
        <v>14991</v>
      </c>
      <c r="V457" s="118" t="s">
        <v>1762</v>
      </c>
      <c r="W457" s="124"/>
      <c r="X457" s="118" t="s">
        <v>12802</v>
      </c>
      <c r="Y457" s="118" t="s">
        <v>1765</v>
      </c>
      <c r="Z457" s="118" t="s">
        <v>15062</v>
      </c>
      <c r="AA457" s="118" t="s">
        <v>7065</v>
      </c>
      <c r="AB457" s="118" t="s">
        <v>7065</v>
      </c>
      <c r="AC457" s="118" t="s">
        <v>15063</v>
      </c>
      <c r="AD457" s="118" t="s">
        <v>1757</v>
      </c>
      <c r="AE457" s="118" t="s">
        <v>15064</v>
      </c>
      <c r="AF457" s="118" t="s">
        <v>15065</v>
      </c>
    </row>
    <row r="458" spans="1:32" x14ac:dyDescent="0.25">
      <c r="A458" s="118" t="str">
        <f>_xlfn.XLOOKUP(D458,'Catalog Items'!L:L,'Catalog Items'!F:F)</f>
        <v>24601-CD2</v>
      </c>
      <c r="B458" s="118" t="s">
        <v>9731</v>
      </c>
      <c r="C458" s="118" t="s">
        <v>5377</v>
      </c>
      <c r="D458" s="118" t="s">
        <v>12255</v>
      </c>
      <c r="E458" s="118" t="s">
        <v>12781</v>
      </c>
      <c r="F458" s="118" t="s">
        <v>15223</v>
      </c>
      <c r="G458" s="118" t="s">
        <v>12266</v>
      </c>
      <c r="H458" s="118" t="s">
        <v>12812</v>
      </c>
      <c r="I458" s="118" t="s">
        <v>1762</v>
      </c>
      <c r="J458" s="124"/>
      <c r="K458" s="118" t="str">
        <f>_xlfn.XLOOKUP(D458,'Catalog Items'!L:L,'Catalog Items'!AB:AB)</f>
        <v>00196504206434</v>
      </c>
      <c r="L458" s="118" t="str">
        <f>_xlfn.XLOOKUP(D458,'Catalog Items'!L:L,'Catalog Items'!N:N)</f>
        <v>Summer Sippin'</v>
      </c>
      <c r="M458" s="132">
        <f>_xlfn.XLOOKUP($D458,'Catalog Items'!$L:$L,'Catalog Items'!AK:AK)</f>
        <v>24.437999999999999</v>
      </c>
      <c r="N458" s="132">
        <f>_xlfn.XLOOKUP($D458,'Catalog Items'!$L:$L,'Catalog Items'!AL:AL)</f>
        <v>15.938000000000001</v>
      </c>
      <c r="O458" s="132">
        <f>_xlfn.XLOOKUP($D458,'Catalog Items'!$L:$L,'Catalog Items'!AM:AM)</f>
        <v>9.625</v>
      </c>
      <c r="P458" s="132">
        <f>_xlfn.XLOOKUP($D458,'Catalog Items'!$L:$L,'Catalog Items'!AN:AN)</f>
        <v>17.146000000000001</v>
      </c>
      <c r="Q458" s="132">
        <f>_xlfn.XLOOKUP($D458,'Catalog Items'!$L:$L,'Catalog Items'!AO:AO)</f>
        <v>2.169</v>
      </c>
      <c r="R458" s="132" t="str">
        <f>_xlfn.XLOOKUP($D458,'Catalog Items'!$L:$L,'Catalog Items'!AT:AT)</f>
        <v>5</v>
      </c>
      <c r="S458" s="132" t="str">
        <f>_xlfn.XLOOKUP($D458,'Catalog Items'!$L:$L,'Catalog Items'!AU:AU)</f>
        <v>5</v>
      </c>
      <c r="T458" s="118" t="s">
        <v>7075</v>
      </c>
      <c r="U458" s="118" t="s">
        <v>14991</v>
      </c>
      <c r="V458" s="118" t="s">
        <v>1762</v>
      </c>
      <c r="W458" s="124"/>
      <c r="X458" s="118" t="s">
        <v>12813</v>
      </c>
      <c r="Y458" s="118" t="s">
        <v>1765</v>
      </c>
      <c r="Z458" s="118" t="s">
        <v>15062</v>
      </c>
      <c r="AA458" s="118" t="s">
        <v>14994</v>
      </c>
      <c r="AB458" s="118" t="s">
        <v>14994</v>
      </c>
      <c r="AC458" s="118" t="s">
        <v>15066</v>
      </c>
      <c r="AD458" s="118" t="s">
        <v>1757</v>
      </c>
      <c r="AE458" s="118" t="s">
        <v>15067</v>
      </c>
      <c r="AF458" s="118" t="s">
        <v>15068</v>
      </c>
    </row>
    <row r="459" spans="1:32" x14ac:dyDescent="0.25">
      <c r="A459" s="118" t="str">
        <f>_xlfn.XLOOKUP(D459,'Catalog Items'!L:L,'Catalog Items'!F:F)</f>
        <v>24601-CD2</v>
      </c>
      <c r="B459" s="118" t="s">
        <v>9694</v>
      </c>
      <c r="C459" s="118" t="s">
        <v>5377</v>
      </c>
      <c r="D459" s="118" t="s">
        <v>12255</v>
      </c>
      <c r="E459" s="118" t="s">
        <v>12781</v>
      </c>
      <c r="F459" s="118" t="s">
        <v>15223</v>
      </c>
      <c r="G459" s="118" t="s">
        <v>12267</v>
      </c>
      <c r="H459" s="118" t="s">
        <v>12814</v>
      </c>
      <c r="I459" s="118" t="s">
        <v>9557</v>
      </c>
      <c r="J459" s="124"/>
      <c r="K459" s="118" t="str">
        <f>_xlfn.XLOOKUP(D459,'Catalog Items'!L:L,'Catalog Items'!AB:AB)</f>
        <v>00196504206434</v>
      </c>
      <c r="L459" s="118" t="str">
        <f>_xlfn.XLOOKUP(D459,'Catalog Items'!L:L,'Catalog Items'!N:N)</f>
        <v>Summer Sippin'</v>
      </c>
      <c r="M459" s="132">
        <f>_xlfn.XLOOKUP($D459,'Catalog Items'!$L:$L,'Catalog Items'!AK:AK)</f>
        <v>24.437999999999999</v>
      </c>
      <c r="N459" s="132">
        <f>_xlfn.XLOOKUP($D459,'Catalog Items'!$L:$L,'Catalog Items'!AL:AL)</f>
        <v>15.938000000000001</v>
      </c>
      <c r="O459" s="132">
        <f>_xlfn.XLOOKUP($D459,'Catalog Items'!$L:$L,'Catalog Items'!AM:AM)</f>
        <v>9.625</v>
      </c>
      <c r="P459" s="132">
        <f>_xlfn.XLOOKUP($D459,'Catalog Items'!$L:$L,'Catalog Items'!AN:AN)</f>
        <v>17.146000000000001</v>
      </c>
      <c r="Q459" s="132">
        <f>_xlfn.XLOOKUP($D459,'Catalog Items'!$L:$L,'Catalog Items'!AO:AO)</f>
        <v>2.169</v>
      </c>
      <c r="R459" s="132" t="str">
        <f>_xlfn.XLOOKUP($D459,'Catalog Items'!$L:$L,'Catalog Items'!AT:AT)</f>
        <v>5</v>
      </c>
      <c r="S459" s="132" t="str">
        <f>_xlfn.XLOOKUP($D459,'Catalog Items'!$L:$L,'Catalog Items'!AU:AU)</f>
        <v>5</v>
      </c>
      <c r="T459" s="118" t="s">
        <v>7075</v>
      </c>
      <c r="U459" s="118" t="s">
        <v>14991</v>
      </c>
      <c r="V459" s="118" t="s">
        <v>1762</v>
      </c>
      <c r="W459" s="124"/>
      <c r="X459" s="118" t="s">
        <v>12816</v>
      </c>
      <c r="Y459" s="118" t="s">
        <v>1760</v>
      </c>
      <c r="Z459" s="118" t="s">
        <v>15062</v>
      </c>
      <c r="AA459" s="118" t="s">
        <v>15069</v>
      </c>
      <c r="AB459" s="118" t="s">
        <v>15069</v>
      </c>
      <c r="AC459" s="118" t="s">
        <v>15070</v>
      </c>
      <c r="AD459" s="118" t="s">
        <v>1757</v>
      </c>
      <c r="AE459" s="118" t="s">
        <v>15071</v>
      </c>
      <c r="AF459" s="118" t="s">
        <v>15072</v>
      </c>
    </row>
    <row r="460" spans="1:32" x14ac:dyDescent="0.25">
      <c r="A460" s="118" t="str">
        <f>_xlfn.XLOOKUP(D460,'Catalog Items'!L:L,'Catalog Items'!F:F)</f>
        <v>24601-CD2</v>
      </c>
      <c r="B460" s="118" t="s">
        <v>9920</v>
      </c>
      <c r="C460" s="118" t="s">
        <v>5377</v>
      </c>
      <c r="D460" s="118" t="s">
        <v>12255</v>
      </c>
      <c r="E460" s="118" t="s">
        <v>12781</v>
      </c>
      <c r="F460" s="118" t="s">
        <v>15223</v>
      </c>
      <c r="G460" s="118" t="s">
        <v>12269</v>
      </c>
      <c r="H460" s="118" t="s">
        <v>12820</v>
      </c>
      <c r="I460" s="118" t="s">
        <v>1757</v>
      </c>
      <c r="J460" s="124"/>
      <c r="K460" s="118" t="str">
        <f>_xlfn.XLOOKUP(D460,'Catalog Items'!L:L,'Catalog Items'!AB:AB)</f>
        <v>00196504206434</v>
      </c>
      <c r="L460" s="118" t="str">
        <f>_xlfn.XLOOKUP(D460,'Catalog Items'!L:L,'Catalog Items'!N:N)</f>
        <v>Summer Sippin'</v>
      </c>
      <c r="M460" s="132">
        <f>_xlfn.XLOOKUP($D460,'Catalog Items'!$L:$L,'Catalog Items'!AK:AK)</f>
        <v>24.437999999999999</v>
      </c>
      <c r="N460" s="132">
        <f>_xlfn.XLOOKUP($D460,'Catalog Items'!$L:$L,'Catalog Items'!AL:AL)</f>
        <v>15.938000000000001</v>
      </c>
      <c r="O460" s="132">
        <f>_xlfn.XLOOKUP($D460,'Catalog Items'!$L:$L,'Catalog Items'!AM:AM)</f>
        <v>9.625</v>
      </c>
      <c r="P460" s="132">
        <f>_xlfn.XLOOKUP($D460,'Catalog Items'!$L:$L,'Catalog Items'!AN:AN)</f>
        <v>17.146000000000001</v>
      </c>
      <c r="Q460" s="132">
        <f>_xlfn.XLOOKUP($D460,'Catalog Items'!$L:$L,'Catalog Items'!AO:AO)</f>
        <v>2.169</v>
      </c>
      <c r="R460" s="132" t="str">
        <f>_xlfn.XLOOKUP($D460,'Catalog Items'!$L:$L,'Catalog Items'!AT:AT)</f>
        <v>5</v>
      </c>
      <c r="S460" s="132" t="str">
        <f>_xlfn.XLOOKUP($D460,'Catalog Items'!$L:$L,'Catalog Items'!AU:AU)</f>
        <v>5</v>
      </c>
      <c r="T460" s="118" t="s">
        <v>7075</v>
      </c>
      <c r="U460" s="118" t="s">
        <v>14991</v>
      </c>
      <c r="V460" s="118" t="s">
        <v>1762</v>
      </c>
      <c r="W460" s="124"/>
      <c r="X460" s="118" t="s">
        <v>12821</v>
      </c>
      <c r="Y460" s="118" t="s">
        <v>1760</v>
      </c>
      <c r="Z460" s="118" t="s">
        <v>15041</v>
      </c>
      <c r="AA460" s="118" t="s">
        <v>15073</v>
      </c>
      <c r="AB460" s="118" t="s">
        <v>15073</v>
      </c>
      <c r="AC460" s="118" t="s">
        <v>15074</v>
      </c>
      <c r="AD460" s="118" t="s">
        <v>1757</v>
      </c>
      <c r="AE460" s="118" t="s">
        <v>15075</v>
      </c>
      <c r="AF460" s="118" t="s">
        <v>15076</v>
      </c>
    </row>
    <row r="461" spans="1:32" x14ac:dyDescent="0.25">
      <c r="J461" s="124"/>
      <c r="M461" s="132"/>
      <c r="N461" s="132"/>
      <c r="O461" s="132"/>
      <c r="P461" s="132"/>
      <c r="Q461" s="132"/>
      <c r="R461" s="132"/>
      <c r="S461" s="132"/>
      <c r="W461" s="124"/>
    </row>
    <row r="462" spans="1:32" x14ac:dyDescent="0.25">
      <c r="A462" s="118" t="str">
        <f>_xlfn.XLOOKUP(D462,'Catalog Items'!L:L,'Catalog Items'!F:F)</f>
        <v>24601-FD</v>
      </c>
      <c r="B462" s="118" t="s">
        <v>9743</v>
      </c>
      <c r="C462" s="118" t="s">
        <v>5377</v>
      </c>
      <c r="D462" s="118" t="s">
        <v>12257</v>
      </c>
      <c r="E462" s="118" t="s">
        <v>12791</v>
      </c>
      <c r="F462" s="118" t="s">
        <v>9579</v>
      </c>
      <c r="G462" s="118" t="s">
        <v>12261</v>
      </c>
      <c r="H462" s="118" t="s">
        <v>12800</v>
      </c>
      <c r="I462" s="118" t="s">
        <v>9568</v>
      </c>
      <c r="J462" s="124"/>
      <c r="K462" s="118" t="str">
        <f>_xlfn.XLOOKUP(D462,'Catalog Items'!L:L,'Catalog Items'!AB:AB)</f>
        <v>00196504206441</v>
      </c>
      <c r="L462" s="118" t="str">
        <f>_xlfn.XLOOKUP(D462,'Catalog Items'!L:L,'Catalog Items'!N:N)</f>
        <v>Summer Sippin'</v>
      </c>
      <c r="M462" s="132">
        <f>_xlfn.XLOOKUP($D462,'Catalog Items'!$L:$L,'Catalog Items'!AK:AK)</f>
        <v>48.314999999999998</v>
      </c>
      <c r="N462" s="132">
        <f>_xlfn.XLOOKUP($D462,'Catalog Items'!$L:$L,'Catalog Items'!AL:AL)</f>
        <v>16.22</v>
      </c>
      <c r="O462" s="132">
        <f>_xlfn.XLOOKUP($D462,'Catalog Items'!$L:$L,'Catalog Items'!AM:AM)</f>
        <v>9.5950000000000006</v>
      </c>
      <c r="P462" s="132">
        <f>_xlfn.XLOOKUP($D462,'Catalog Items'!$L:$L,'Catalog Items'!AN:AN)</f>
        <v>34.598999999999997</v>
      </c>
      <c r="Q462" s="132">
        <f>_xlfn.XLOOKUP($D462,'Catalog Items'!$L:$L,'Catalog Items'!AO:AO)</f>
        <v>4.351</v>
      </c>
      <c r="R462" s="132" t="str">
        <f>_xlfn.XLOOKUP($D462,'Catalog Items'!$L:$L,'Catalog Items'!AT:AT)</f>
        <v>4</v>
      </c>
      <c r="S462" s="132" t="str">
        <f>_xlfn.XLOOKUP($D462,'Catalog Items'!$L:$L,'Catalog Items'!AU:AU)</f>
        <v>3</v>
      </c>
      <c r="T462" s="118" t="s">
        <v>9564</v>
      </c>
      <c r="U462" s="118" t="s">
        <v>15060</v>
      </c>
      <c r="V462" s="118" t="s">
        <v>15061</v>
      </c>
      <c r="W462" s="124"/>
      <c r="X462" s="118" t="s">
        <v>12802</v>
      </c>
      <c r="Y462" s="118" t="s">
        <v>1765</v>
      </c>
      <c r="Z462" s="118" t="s">
        <v>15062</v>
      </c>
      <c r="AA462" s="118" t="s">
        <v>7065</v>
      </c>
      <c r="AB462" s="118" t="s">
        <v>7065</v>
      </c>
      <c r="AC462" s="118" t="s">
        <v>15063</v>
      </c>
      <c r="AD462" s="118" t="s">
        <v>1757</v>
      </c>
      <c r="AE462" s="118" t="s">
        <v>15064</v>
      </c>
      <c r="AF462" s="118" t="s">
        <v>15065</v>
      </c>
    </row>
    <row r="463" spans="1:32" x14ac:dyDescent="0.25">
      <c r="A463" s="118" t="str">
        <f>_xlfn.XLOOKUP(D463,'Catalog Items'!L:L,'Catalog Items'!F:F)</f>
        <v>24601-FD</v>
      </c>
      <c r="B463" s="118" t="s">
        <v>9731</v>
      </c>
      <c r="C463" s="118" t="s">
        <v>5377</v>
      </c>
      <c r="D463" s="118" t="s">
        <v>12257</v>
      </c>
      <c r="E463" s="118" t="s">
        <v>12791</v>
      </c>
      <c r="F463" s="118" t="s">
        <v>9579</v>
      </c>
      <c r="G463" s="118" t="s">
        <v>12266</v>
      </c>
      <c r="H463" s="118" t="s">
        <v>12812</v>
      </c>
      <c r="I463" s="118" t="s">
        <v>1792</v>
      </c>
      <c r="J463" s="124"/>
      <c r="K463" s="118" t="str">
        <f>_xlfn.XLOOKUP(D463,'Catalog Items'!L:L,'Catalog Items'!AB:AB)</f>
        <v>00196504206441</v>
      </c>
      <c r="L463" s="118" t="str">
        <f>_xlfn.XLOOKUP(D463,'Catalog Items'!L:L,'Catalog Items'!N:N)</f>
        <v>Summer Sippin'</v>
      </c>
      <c r="M463" s="132">
        <f>_xlfn.XLOOKUP($D463,'Catalog Items'!$L:$L,'Catalog Items'!AK:AK)</f>
        <v>48.314999999999998</v>
      </c>
      <c r="N463" s="132">
        <f>_xlfn.XLOOKUP($D463,'Catalog Items'!$L:$L,'Catalog Items'!AL:AL)</f>
        <v>16.22</v>
      </c>
      <c r="O463" s="132">
        <f>_xlfn.XLOOKUP($D463,'Catalog Items'!$L:$L,'Catalog Items'!AM:AM)</f>
        <v>9.5950000000000006</v>
      </c>
      <c r="P463" s="132">
        <f>_xlfn.XLOOKUP($D463,'Catalog Items'!$L:$L,'Catalog Items'!AN:AN)</f>
        <v>34.598999999999997</v>
      </c>
      <c r="Q463" s="132">
        <f>_xlfn.XLOOKUP($D463,'Catalog Items'!$L:$L,'Catalog Items'!AO:AO)</f>
        <v>4.351</v>
      </c>
      <c r="R463" s="132" t="str">
        <f>_xlfn.XLOOKUP($D463,'Catalog Items'!$L:$L,'Catalog Items'!AT:AT)</f>
        <v>4</v>
      </c>
      <c r="S463" s="132" t="str">
        <f>_xlfn.XLOOKUP($D463,'Catalog Items'!$L:$L,'Catalog Items'!AU:AU)</f>
        <v>3</v>
      </c>
      <c r="T463" s="118" t="s">
        <v>9564</v>
      </c>
      <c r="U463" s="118" t="s">
        <v>15060</v>
      </c>
      <c r="V463" s="118" t="s">
        <v>15061</v>
      </c>
      <c r="W463" s="124"/>
      <c r="X463" s="118" t="s">
        <v>12813</v>
      </c>
      <c r="Y463" s="118" t="s">
        <v>1765</v>
      </c>
      <c r="Z463" s="118" t="s">
        <v>15062</v>
      </c>
      <c r="AA463" s="118" t="s">
        <v>14994</v>
      </c>
      <c r="AB463" s="118" t="s">
        <v>14994</v>
      </c>
      <c r="AC463" s="118" t="s">
        <v>15066</v>
      </c>
      <c r="AD463" s="118" t="s">
        <v>1757</v>
      </c>
      <c r="AE463" s="118" t="s">
        <v>15067</v>
      </c>
      <c r="AF463" s="118" t="s">
        <v>15068</v>
      </c>
    </row>
    <row r="464" spans="1:32" x14ac:dyDescent="0.25">
      <c r="A464" s="118" t="str">
        <f>_xlfn.XLOOKUP(D464,'Catalog Items'!L:L,'Catalog Items'!F:F)</f>
        <v>24601-FD</v>
      </c>
      <c r="B464" s="118" t="s">
        <v>9694</v>
      </c>
      <c r="C464" s="118" t="s">
        <v>5377</v>
      </c>
      <c r="D464" s="118" t="s">
        <v>12257</v>
      </c>
      <c r="E464" s="118" t="s">
        <v>12791</v>
      </c>
      <c r="F464" s="118" t="s">
        <v>9579</v>
      </c>
      <c r="G464" s="118" t="s">
        <v>12267</v>
      </c>
      <c r="H464" s="118" t="s">
        <v>12814</v>
      </c>
      <c r="I464" s="118" t="s">
        <v>7082</v>
      </c>
      <c r="J464" s="124"/>
      <c r="K464" s="118" t="str">
        <f>_xlfn.XLOOKUP(D464,'Catalog Items'!L:L,'Catalog Items'!AB:AB)</f>
        <v>00196504206441</v>
      </c>
      <c r="L464" s="118" t="str">
        <f>_xlfn.XLOOKUP(D464,'Catalog Items'!L:L,'Catalog Items'!N:N)</f>
        <v>Summer Sippin'</v>
      </c>
      <c r="M464" s="132">
        <f>_xlfn.XLOOKUP($D464,'Catalog Items'!$L:$L,'Catalog Items'!AK:AK)</f>
        <v>48.314999999999998</v>
      </c>
      <c r="N464" s="132">
        <f>_xlfn.XLOOKUP($D464,'Catalog Items'!$L:$L,'Catalog Items'!AL:AL)</f>
        <v>16.22</v>
      </c>
      <c r="O464" s="132">
        <f>_xlfn.XLOOKUP($D464,'Catalog Items'!$L:$L,'Catalog Items'!AM:AM)</f>
        <v>9.5950000000000006</v>
      </c>
      <c r="P464" s="132">
        <f>_xlfn.XLOOKUP($D464,'Catalog Items'!$L:$L,'Catalog Items'!AN:AN)</f>
        <v>34.598999999999997</v>
      </c>
      <c r="Q464" s="132">
        <f>_xlfn.XLOOKUP($D464,'Catalog Items'!$L:$L,'Catalog Items'!AO:AO)</f>
        <v>4.351</v>
      </c>
      <c r="R464" s="132" t="str">
        <f>_xlfn.XLOOKUP($D464,'Catalog Items'!$L:$L,'Catalog Items'!AT:AT)</f>
        <v>4</v>
      </c>
      <c r="S464" s="132" t="str">
        <f>_xlfn.XLOOKUP($D464,'Catalog Items'!$L:$L,'Catalog Items'!AU:AU)</f>
        <v>3</v>
      </c>
      <c r="T464" s="118" t="s">
        <v>9564</v>
      </c>
      <c r="U464" s="118" t="s">
        <v>15060</v>
      </c>
      <c r="V464" s="118" t="s">
        <v>15061</v>
      </c>
      <c r="W464" s="124"/>
      <c r="X464" s="118" t="s">
        <v>12816</v>
      </c>
      <c r="Y464" s="118" t="s">
        <v>1760</v>
      </c>
      <c r="Z464" s="118" t="s">
        <v>15062</v>
      </c>
      <c r="AA464" s="118" t="s">
        <v>15069</v>
      </c>
      <c r="AB464" s="118" t="s">
        <v>15069</v>
      </c>
      <c r="AC464" s="118" t="s">
        <v>15070</v>
      </c>
      <c r="AD464" s="118" t="s">
        <v>1757</v>
      </c>
      <c r="AE464" s="118" t="s">
        <v>15071</v>
      </c>
      <c r="AF464" s="118" t="s">
        <v>15072</v>
      </c>
    </row>
    <row r="465" spans="1:32" x14ac:dyDescent="0.25">
      <c r="A465" s="118" t="str">
        <f>_xlfn.XLOOKUP(D465,'Catalog Items'!L:L,'Catalog Items'!F:F)</f>
        <v>24601-FD</v>
      </c>
      <c r="B465" s="118" t="s">
        <v>9920</v>
      </c>
      <c r="C465" s="118" t="s">
        <v>5377</v>
      </c>
      <c r="D465" s="118" t="s">
        <v>12257</v>
      </c>
      <c r="E465" s="118" t="s">
        <v>12791</v>
      </c>
      <c r="F465" s="118" t="s">
        <v>9579</v>
      </c>
      <c r="G465" s="118" t="s">
        <v>12269</v>
      </c>
      <c r="H465" s="118" t="s">
        <v>12820</v>
      </c>
      <c r="I465" s="118" t="s">
        <v>9567</v>
      </c>
      <c r="J465" s="124"/>
      <c r="K465" s="118" t="str">
        <f>_xlfn.XLOOKUP(D465,'Catalog Items'!L:L,'Catalog Items'!AB:AB)</f>
        <v>00196504206441</v>
      </c>
      <c r="L465" s="118" t="str">
        <f>_xlfn.XLOOKUP(D465,'Catalog Items'!L:L,'Catalog Items'!N:N)</f>
        <v>Summer Sippin'</v>
      </c>
      <c r="M465" s="132">
        <f>_xlfn.XLOOKUP($D465,'Catalog Items'!$L:$L,'Catalog Items'!AK:AK)</f>
        <v>48.314999999999998</v>
      </c>
      <c r="N465" s="132">
        <f>_xlfn.XLOOKUP($D465,'Catalog Items'!$L:$L,'Catalog Items'!AL:AL)</f>
        <v>16.22</v>
      </c>
      <c r="O465" s="132">
        <f>_xlfn.XLOOKUP($D465,'Catalog Items'!$L:$L,'Catalog Items'!AM:AM)</f>
        <v>9.5950000000000006</v>
      </c>
      <c r="P465" s="132">
        <f>_xlfn.XLOOKUP($D465,'Catalog Items'!$L:$L,'Catalog Items'!AN:AN)</f>
        <v>34.598999999999997</v>
      </c>
      <c r="Q465" s="132">
        <f>_xlfn.XLOOKUP($D465,'Catalog Items'!$L:$L,'Catalog Items'!AO:AO)</f>
        <v>4.351</v>
      </c>
      <c r="R465" s="132" t="str">
        <f>_xlfn.XLOOKUP($D465,'Catalog Items'!$L:$L,'Catalog Items'!AT:AT)</f>
        <v>4</v>
      </c>
      <c r="S465" s="132" t="str">
        <f>_xlfn.XLOOKUP($D465,'Catalog Items'!$L:$L,'Catalog Items'!AU:AU)</f>
        <v>3</v>
      </c>
      <c r="T465" s="118" t="s">
        <v>9564</v>
      </c>
      <c r="U465" s="118" t="s">
        <v>15060</v>
      </c>
      <c r="V465" s="118" t="s">
        <v>15061</v>
      </c>
      <c r="W465" s="124"/>
      <c r="X465" s="118" t="s">
        <v>12821</v>
      </c>
      <c r="Y465" s="118" t="s">
        <v>1760</v>
      </c>
      <c r="Z465" s="118" t="s">
        <v>15041</v>
      </c>
      <c r="AA465" s="118" t="s">
        <v>15073</v>
      </c>
      <c r="AB465" s="118" t="s">
        <v>15073</v>
      </c>
      <c r="AC465" s="118" t="s">
        <v>15074</v>
      </c>
      <c r="AD465" s="118" t="s">
        <v>1757</v>
      </c>
      <c r="AE465" s="118" t="s">
        <v>15075</v>
      </c>
      <c r="AF465" s="118" t="s">
        <v>15076</v>
      </c>
    </row>
    <row r="466" spans="1:32" x14ac:dyDescent="0.25">
      <c r="J466" s="124"/>
      <c r="M466" s="132"/>
      <c r="N466" s="132"/>
      <c r="O466" s="132"/>
      <c r="P466" s="132"/>
      <c r="Q466" s="132"/>
      <c r="R466" s="132"/>
      <c r="S466" s="132"/>
      <c r="W466" s="124"/>
    </row>
    <row r="467" spans="1:32" x14ac:dyDescent="0.25">
      <c r="A467" s="118" t="str">
        <f>_xlfn.XLOOKUP(D467,'Catalog Items'!L:L,'Catalog Items'!F:F)</f>
        <v>24011-CD</v>
      </c>
      <c r="B467" s="118" t="s">
        <v>9743</v>
      </c>
      <c r="C467" s="118" t="s">
        <v>5377</v>
      </c>
      <c r="D467" s="118" t="s">
        <v>12271</v>
      </c>
      <c r="E467" s="118" t="s">
        <v>12824</v>
      </c>
      <c r="F467" s="118" t="s">
        <v>9563</v>
      </c>
      <c r="G467" s="118" t="s">
        <v>12259</v>
      </c>
      <c r="H467" s="118" t="s">
        <v>12795</v>
      </c>
      <c r="I467" s="118" t="s">
        <v>1767</v>
      </c>
      <c r="J467" s="124"/>
      <c r="K467" s="118" t="str">
        <f>_xlfn.XLOOKUP(D467,'Catalog Items'!L:L,'Catalog Items'!AB:AB)</f>
        <v>00196504206540</v>
      </c>
      <c r="L467" s="118" t="str">
        <f>_xlfn.XLOOKUP(D467,'Catalog Items'!L:L,'Catalog Items'!N:N)</f>
        <v>Summer Sippin'</v>
      </c>
      <c r="M467" s="132">
        <f>_xlfn.XLOOKUP($D467,'Catalog Items'!$L:$L,'Catalog Items'!AK:AK)</f>
        <v>24.437999999999999</v>
      </c>
      <c r="N467" s="132">
        <f>_xlfn.XLOOKUP($D467,'Catalog Items'!$L:$L,'Catalog Items'!AL:AL)</f>
        <v>15.938000000000001</v>
      </c>
      <c r="O467" s="132">
        <f>_xlfn.XLOOKUP($D467,'Catalog Items'!$L:$L,'Catalog Items'!AM:AM)</f>
        <v>9.625</v>
      </c>
      <c r="P467" s="132">
        <f>_xlfn.XLOOKUP($D467,'Catalog Items'!$L:$L,'Catalog Items'!AN:AN)</f>
        <v>16.004000000000001</v>
      </c>
      <c r="Q467" s="132">
        <f>_xlfn.XLOOKUP($D467,'Catalog Items'!$L:$L,'Catalog Items'!AO:AO)</f>
        <v>2.169</v>
      </c>
      <c r="R467" s="132" t="str">
        <f>_xlfn.XLOOKUP($D467,'Catalog Items'!$L:$L,'Catalog Items'!AT:AT)</f>
        <v>5</v>
      </c>
      <c r="S467" s="132" t="str">
        <f>_xlfn.XLOOKUP($D467,'Catalog Items'!$L:$L,'Catalog Items'!AU:AU)</f>
        <v>5</v>
      </c>
      <c r="T467" s="118" t="s">
        <v>7077</v>
      </c>
      <c r="U467" s="118" t="s">
        <v>14991</v>
      </c>
      <c r="V467" s="118" t="s">
        <v>1762</v>
      </c>
      <c r="W467" s="124"/>
      <c r="X467" s="118" t="s">
        <v>12797</v>
      </c>
      <c r="Y467" s="118" t="s">
        <v>1765</v>
      </c>
      <c r="Z467" s="118" t="s">
        <v>15062</v>
      </c>
      <c r="AA467" s="118" t="s">
        <v>7065</v>
      </c>
      <c r="AB467" s="118" t="s">
        <v>7065</v>
      </c>
      <c r="AC467" s="118" t="s">
        <v>15063</v>
      </c>
      <c r="AD467" s="118" t="s">
        <v>1757</v>
      </c>
      <c r="AE467" s="118" t="s">
        <v>15064</v>
      </c>
      <c r="AF467" s="118" t="s">
        <v>15065</v>
      </c>
    </row>
    <row r="468" spans="1:32" x14ac:dyDescent="0.25">
      <c r="A468" s="118" t="str">
        <f>_xlfn.XLOOKUP(D468,'Catalog Items'!L:L,'Catalog Items'!F:F)</f>
        <v>24011-CD</v>
      </c>
      <c r="B468" s="118" t="s">
        <v>9743</v>
      </c>
      <c r="C468" s="118" t="s">
        <v>5377</v>
      </c>
      <c r="D468" s="118" t="s">
        <v>12271</v>
      </c>
      <c r="E468" s="118" t="s">
        <v>12824</v>
      </c>
      <c r="F468" s="118" t="s">
        <v>9563</v>
      </c>
      <c r="G468" s="118" t="s">
        <v>12261</v>
      </c>
      <c r="H468" s="118" t="s">
        <v>12800</v>
      </c>
      <c r="I468" s="118" t="s">
        <v>1767</v>
      </c>
      <c r="J468" s="124"/>
      <c r="K468" s="118" t="str">
        <f>_xlfn.XLOOKUP(D468,'Catalog Items'!L:L,'Catalog Items'!AB:AB)</f>
        <v>00196504206540</v>
      </c>
      <c r="L468" s="118" t="str">
        <f>_xlfn.XLOOKUP(D468,'Catalog Items'!L:L,'Catalog Items'!N:N)</f>
        <v>Summer Sippin'</v>
      </c>
      <c r="M468" s="132">
        <f>_xlfn.XLOOKUP($D468,'Catalog Items'!$L:$L,'Catalog Items'!AK:AK)</f>
        <v>24.437999999999999</v>
      </c>
      <c r="N468" s="132">
        <f>_xlfn.XLOOKUP($D468,'Catalog Items'!$L:$L,'Catalog Items'!AL:AL)</f>
        <v>15.938000000000001</v>
      </c>
      <c r="O468" s="132">
        <f>_xlfn.XLOOKUP($D468,'Catalog Items'!$L:$L,'Catalog Items'!AM:AM)</f>
        <v>9.625</v>
      </c>
      <c r="P468" s="132">
        <f>_xlfn.XLOOKUP($D468,'Catalog Items'!$L:$L,'Catalog Items'!AN:AN)</f>
        <v>16.004000000000001</v>
      </c>
      <c r="Q468" s="132">
        <f>_xlfn.XLOOKUP($D468,'Catalog Items'!$L:$L,'Catalog Items'!AO:AO)</f>
        <v>2.169</v>
      </c>
      <c r="R468" s="132" t="str">
        <f>_xlfn.XLOOKUP($D468,'Catalog Items'!$L:$L,'Catalog Items'!AT:AT)</f>
        <v>5</v>
      </c>
      <c r="S468" s="132" t="str">
        <f>_xlfn.XLOOKUP($D468,'Catalog Items'!$L:$L,'Catalog Items'!AU:AU)</f>
        <v>5</v>
      </c>
      <c r="T468" s="118" t="s">
        <v>7077</v>
      </c>
      <c r="U468" s="118" t="s">
        <v>14991</v>
      </c>
      <c r="V468" s="118" t="s">
        <v>1762</v>
      </c>
      <c r="W468" s="124"/>
      <c r="X468" s="118" t="s">
        <v>12802</v>
      </c>
      <c r="Y468" s="118" t="s">
        <v>1765</v>
      </c>
      <c r="Z468" s="118" t="s">
        <v>15062</v>
      </c>
      <c r="AA468" s="118" t="s">
        <v>7065</v>
      </c>
      <c r="AB468" s="118" t="s">
        <v>7065</v>
      </c>
      <c r="AC468" s="118" t="s">
        <v>15063</v>
      </c>
      <c r="AD468" s="118" t="s">
        <v>1757</v>
      </c>
      <c r="AE468" s="118" t="s">
        <v>15064</v>
      </c>
      <c r="AF468" s="118" t="s">
        <v>15065</v>
      </c>
    </row>
    <row r="469" spans="1:32" x14ac:dyDescent="0.25">
      <c r="A469" s="118" t="str">
        <f>_xlfn.XLOOKUP(D469,'Catalog Items'!L:L,'Catalog Items'!F:F)</f>
        <v>24011-CD</v>
      </c>
      <c r="B469" s="118" t="s">
        <v>9743</v>
      </c>
      <c r="C469" s="118" t="s">
        <v>5377</v>
      </c>
      <c r="D469" s="118" t="s">
        <v>12271</v>
      </c>
      <c r="E469" s="118" t="s">
        <v>12824</v>
      </c>
      <c r="F469" s="118" t="s">
        <v>9563</v>
      </c>
      <c r="G469" s="118" t="s">
        <v>12263</v>
      </c>
      <c r="H469" s="118" t="s">
        <v>13214</v>
      </c>
      <c r="I469" s="118" t="s">
        <v>1767</v>
      </c>
      <c r="J469" s="124"/>
      <c r="K469" s="118" t="str">
        <f>_xlfn.XLOOKUP(D469,'Catalog Items'!L:L,'Catalog Items'!AB:AB)</f>
        <v>00196504206540</v>
      </c>
      <c r="L469" s="118" t="str">
        <f>_xlfn.XLOOKUP(D469,'Catalog Items'!L:L,'Catalog Items'!N:N)</f>
        <v>Summer Sippin'</v>
      </c>
      <c r="M469" s="132">
        <f>_xlfn.XLOOKUP($D469,'Catalog Items'!$L:$L,'Catalog Items'!AK:AK)</f>
        <v>24.437999999999999</v>
      </c>
      <c r="N469" s="132">
        <f>_xlfn.XLOOKUP($D469,'Catalog Items'!$L:$L,'Catalog Items'!AL:AL)</f>
        <v>15.938000000000001</v>
      </c>
      <c r="O469" s="132">
        <f>_xlfn.XLOOKUP($D469,'Catalog Items'!$L:$L,'Catalog Items'!AM:AM)</f>
        <v>9.625</v>
      </c>
      <c r="P469" s="132">
        <f>_xlfn.XLOOKUP($D469,'Catalog Items'!$L:$L,'Catalog Items'!AN:AN)</f>
        <v>16.004000000000001</v>
      </c>
      <c r="Q469" s="132">
        <f>_xlfn.XLOOKUP($D469,'Catalog Items'!$L:$L,'Catalog Items'!AO:AO)</f>
        <v>2.169</v>
      </c>
      <c r="R469" s="132" t="str">
        <f>_xlfn.XLOOKUP($D469,'Catalog Items'!$L:$L,'Catalog Items'!AT:AT)</f>
        <v>5</v>
      </c>
      <c r="S469" s="132" t="str">
        <f>_xlfn.XLOOKUP($D469,'Catalog Items'!$L:$L,'Catalog Items'!AU:AU)</f>
        <v>5</v>
      </c>
      <c r="T469" s="118" t="s">
        <v>7077</v>
      </c>
      <c r="U469" s="118" t="s">
        <v>14991</v>
      </c>
      <c r="V469" s="118" t="s">
        <v>1762</v>
      </c>
      <c r="W469" s="124"/>
      <c r="X469" s="118" t="s">
        <v>12806</v>
      </c>
      <c r="Y469" s="118" t="s">
        <v>1765</v>
      </c>
      <c r="Z469" s="118" t="s">
        <v>15062</v>
      </c>
      <c r="AA469" s="118" t="s">
        <v>7065</v>
      </c>
      <c r="AB469" s="118" t="s">
        <v>7065</v>
      </c>
      <c r="AC469" s="118" t="s">
        <v>15063</v>
      </c>
      <c r="AD469" s="118" t="s">
        <v>1757</v>
      </c>
      <c r="AE469" s="118" t="s">
        <v>15064</v>
      </c>
      <c r="AF469" s="118" t="s">
        <v>15065</v>
      </c>
    </row>
    <row r="470" spans="1:32" x14ac:dyDescent="0.25">
      <c r="A470" s="118" t="str">
        <f>_xlfn.XLOOKUP(D470,'Catalog Items'!L:L,'Catalog Items'!F:F)</f>
        <v>24011-CD</v>
      </c>
      <c r="B470" s="118" t="s">
        <v>9743</v>
      </c>
      <c r="C470" s="118" t="s">
        <v>5377</v>
      </c>
      <c r="D470" s="118" t="s">
        <v>12271</v>
      </c>
      <c r="E470" s="118" t="s">
        <v>12824</v>
      </c>
      <c r="F470" s="118" t="s">
        <v>9563</v>
      </c>
      <c r="G470" s="118" t="s">
        <v>12265</v>
      </c>
      <c r="H470" s="118" t="s">
        <v>12809</v>
      </c>
      <c r="I470" s="118" t="s">
        <v>1767</v>
      </c>
      <c r="J470" s="124"/>
      <c r="K470" s="118" t="str">
        <f>_xlfn.XLOOKUP(D470,'Catalog Items'!L:L,'Catalog Items'!AB:AB)</f>
        <v>00196504206540</v>
      </c>
      <c r="L470" s="118" t="str">
        <f>_xlfn.XLOOKUP(D470,'Catalog Items'!L:L,'Catalog Items'!N:N)</f>
        <v>Summer Sippin'</v>
      </c>
      <c r="M470" s="132">
        <f>_xlfn.XLOOKUP($D470,'Catalog Items'!$L:$L,'Catalog Items'!AK:AK)</f>
        <v>24.437999999999999</v>
      </c>
      <c r="N470" s="132">
        <f>_xlfn.XLOOKUP($D470,'Catalog Items'!$L:$L,'Catalog Items'!AL:AL)</f>
        <v>15.938000000000001</v>
      </c>
      <c r="O470" s="132">
        <f>_xlfn.XLOOKUP($D470,'Catalog Items'!$L:$L,'Catalog Items'!AM:AM)</f>
        <v>9.625</v>
      </c>
      <c r="P470" s="132">
        <f>_xlfn.XLOOKUP($D470,'Catalog Items'!$L:$L,'Catalog Items'!AN:AN)</f>
        <v>16.004000000000001</v>
      </c>
      <c r="Q470" s="132">
        <f>_xlfn.XLOOKUP($D470,'Catalog Items'!$L:$L,'Catalog Items'!AO:AO)</f>
        <v>2.169</v>
      </c>
      <c r="R470" s="132" t="str">
        <f>_xlfn.XLOOKUP($D470,'Catalog Items'!$L:$L,'Catalog Items'!AT:AT)</f>
        <v>5</v>
      </c>
      <c r="S470" s="132" t="str">
        <f>_xlfn.XLOOKUP($D470,'Catalog Items'!$L:$L,'Catalog Items'!AU:AU)</f>
        <v>5</v>
      </c>
      <c r="T470" s="118" t="s">
        <v>7077</v>
      </c>
      <c r="U470" s="118" t="s">
        <v>14991</v>
      </c>
      <c r="V470" s="118" t="s">
        <v>1762</v>
      </c>
      <c r="W470" s="124"/>
      <c r="X470" s="118" t="s">
        <v>12811</v>
      </c>
      <c r="Y470" s="118" t="s">
        <v>1765</v>
      </c>
      <c r="Z470" s="118" t="s">
        <v>15062</v>
      </c>
      <c r="AA470" s="118" t="s">
        <v>7065</v>
      </c>
      <c r="AB470" s="118" t="s">
        <v>7065</v>
      </c>
      <c r="AC470" s="118" t="s">
        <v>15063</v>
      </c>
      <c r="AD470" s="118" t="s">
        <v>1757</v>
      </c>
      <c r="AE470" s="118" t="s">
        <v>15064</v>
      </c>
      <c r="AF470" s="118" t="s">
        <v>15065</v>
      </c>
    </row>
    <row r="471" spans="1:32" x14ac:dyDescent="0.25">
      <c r="A471" s="118" t="str">
        <f>_xlfn.XLOOKUP(D471,'Catalog Items'!L:L,'Catalog Items'!F:F)</f>
        <v>24011-CD</v>
      </c>
      <c r="B471" s="118" t="s">
        <v>9694</v>
      </c>
      <c r="C471" s="118" t="s">
        <v>5377</v>
      </c>
      <c r="D471" s="118" t="s">
        <v>12271</v>
      </c>
      <c r="E471" s="118" t="s">
        <v>12824</v>
      </c>
      <c r="F471" s="118" t="s">
        <v>9563</v>
      </c>
      <c r="G471" s="118" t="s">
        <v>12267</v>
      </c>
      <c r="H471" s="118" t="s">
        <v>12814</v>
      </c>
      <c r="I471" s="118" t="s">
        <v>1757</v>
      </c>
      <c r="J471" s="124"/>
      <c r="K471" s="118" t="str">
        <f>_xlfn.XLOOKUP(D471,'Catalog Items'!L:L,'Catalog Items'!AB:AB)</f>
        <v>00196504206540</v>
      </c>
      <c r="L471" s="118" t="str">
        <f>_xlfn.XLOOKUP(D471,'Catalog Items'!L:L,'Catalog Items'!N:N)</f>
        <v>Summer Sippin'</v>
      </c>
      <c r="M471" s="132">
        <f>_xlfn.XLOOKUP($D471,'Catalog Items'!$L:$L,'Catalog Items'!AK:AK)</f>
        <v>24.437999999999999</v>
      </c>
      <c r="N471" s="132">
        <f>_xlfn.XLOOKUP($D471,'Catalog Items'!$L:$L,'Catalog Items'!AL:AL)</f>
        <v>15.938000000000001</v>
      </c>
      <c r="O471" s="132">
        <f>_xlfn.XLOOKUP($D471,'Catalog Items'!$L:$L,'Catalog Items'!AM:AM)</f>
        <v>9.625</v>
      </c>
      <c r="P471" s="132">
        <f>_xlfn.XLOOKUP($D471,'Catalog Items'!$L:$L,'Catalog Items'!AN:AN)</f>
        <v>16.004000000000001</v>
      </c>
      <c r="Q471" s="132">
        <f>_xlfn.XLOOKUP($D471,'Catalog Items'!$L:$L,'Catalog Items'!AO:AO)</f>
        <v>2.169</v>
      </c>
      <c r="R471" s="132" t="str">
        <f>_xlfn.XLOOKUP($D471,'Catalog Items'!$L:$L,'Catalog Items'!AT:AT)</f>
        <v>5</v>
      </c>
      <c r="S471" s="132" t="str">
        <f>_xlfn.XLOOKUP($D471,'Catalog Items'!$L:$L,'Catalog Items'!AU:AU)</f>
        <v>5</v>
      </c>
      <c r="T471" s="118" t="s">
        <v>7077</v>
      </c>
      <c r="U471" s="118" t="s">
        <v>14991</v>
      </c>
      <c r="V471" s="118" t="s">
        <v>1762</v>
      </c>
      <c r="W471" s="124"/>
      <c r="X471" s="118" t="s">
        <v>12816</v>
      </c>
      <c r="Y471" s="118" t="s">
        <v>1760</v>
      </c>
      <c r="Z471" s="118" t="s">
        <v>15062</v>
      </c>
      <c r="AA471" s="118" t="s">
        <v>15069</v>
      </c>
      <c r="AB471" s="118" t="s">
        <v>15069</v>
      </c>
      <c r="AC471" s="118" t="s">
        <v>15070</v>
      </c>
      <c r="AD471" s="118" t="s">
        <v>1757</v>
      </c>
      <c r="AE471" s="118" t="s">
        <v>15071</v>
      </c>
      <c r="AF471" s="118" t="s">
        <v>15072</v>
      </c>
    </row>
    <row r="472" spans="1:32" x14ac:dyDescent="0.25">
      <c r="A472" s="118" t="str">
        <f>_xlfn.XLOOKUP(D472,'Catalog Items'!L:L,'Catalog Items'!F:F)</f>
        <v>24011-CD</v>
      </c>
      <c r="B472" s="118" t="s">
        <v>9694</v>
      </c>
      <c r="C472" s="118" t="s">
        <v>5377</v>
      </c>
      <c r="D472" s="118" t="s">
        <v>12271</v>
      </c>
      <c r="E472" s="118" t="s">
        <v>12824</v>
      </c>
      <c r="F472" s="118" t="s">
        <v>9563</v>
      </c>
      <c r="G472" s="118" t="s">
        <v>12268</v>
      </c>
      <c r="H472" s="118" t="s">
        <v>12817</v>
      </c>
      <c r="I472" s="118" t="s">
        <v>1757</v>
      </c>
      <c r="J472" s="124"/>
      <c r="K472" s="118" t="str">
        <f>_xlfn.XLOOKUP(D472,'Catalog Items'!L:L,'Catalog Items'!AB:AB)</f>
        <v>00196504206540</v>
      </c>
      <c r="L472" s="118" t="str">
        <f>_xlfn.XLOOKUP(D472,'Catalog Items'!L:L,'Catalog Items'!N:N)</f>
        <v>Summer Sippin'</v>
      </c>
      <c r="M472" s="132">
        <f>_xlfn.XLOOKUP($D472,'Catalog Items'!$L:$L,'Catalog Items'!AK:AK)</f>
        <v>24.437999999999999</v>
      </c>
      <c r="N472" s="132">
        <f>_xlfn.XLOOKUP($D472,'Catalog Items'!$L:$L,'Catalog Items'!AL:AL)</f>
        <v>15.938000000000001</v>
      </c>
      <c r="O472" s="132">
        <f>_xlfn.XLOOKUP($D472,'Catalog Items'!$L:$L,'Catalog Items'!AM:AM)</f>
        <v>9.625</v>
      </c>
      <c r="P472" s="132">
        <f>_xlfn.XLOOKUP($D472,'Catalog Items'!$L:$L,'Catalog Items'!AN:AN)</f>
        <v>16.004000000000001</v>
      </c>
      <c r="Q472" s="132">
        <f>_xlfn.XLOOKUP($D472,'Catalog Items'!$L:$L,'Catalog Items'!AO:AO)</f>
        <v>2.169</v>
      </c>
      <c r="R472" s="132" t="str">
        <f>_xlfn.XLOOKUP($D472,'Catalog Items'!$L:$L,'Catalog Items'!AT:AT)</f>
        <v>5</v>
      </c>
      <c r="S472" s="132" t="str">
        <f>_xlfn.XLOOKUP($D472,'Catalog Items'!$L:$L,'Catalog Items'!AU:AU)</f>
        <v>5</v>
      </c>
      <c r="T472" s="118" t="s">
        <v>7077</v>
      </c>
      <c r="U472" s="118" t="s">
        <v>14991</v>
      </c>
      <c r="V472" s="118" t="s">
        <v>1762</v>
      </c>
      <c r="W472" s="124"/>
      <c r="X472" s="118" t="s">
        <v>12819</v>
      </c>
      <c r="Y472" s="118" t="s">
        <v>1760</v>
      </c>
      <c r="Z472" s="118" t="s">
        <v>15062</v>
      </c>
      <c r="AA472" s="118" t="s">
        <v>15069</v>
      </c>
      <c r="AB472" s="118" t="s">
        <v>15069</v>
      </c>
      <c r="AC472" s="118" t="s">
        <v>15070</v>
      </c>
      <c r="AD472" s="118" t="s">
        <v>1757</v>
      </c>
      <c r="AE472" s="118" t="s">
        <v>15071</v>
      </c>
      <c r="AF472" s="118" t="s">
        <v>15072</v>
      </c>
    </row>
    <row r="473" spans="1:32" x14ac:dyDescent="0.25">
      <c r="J473" s="124"/>
      <c r="M473" s="132"/>
      <c r="N473" s="132"/>
      <c r="O473" s="132"/>
      <c r="P473" s="132"/>
      <c r="Q473" s="132"/>
      <c r="R473" s="132"/>
      <c r="S473" s="132"/>
      <c r="W473" s="124"/>
    </row>
    <row r="474" spans="1:32" x14ac:dyDescent="0.25">
      <c r="A474" s="118" t="str">
        <f>_xlfn.XLOOKUP(D474,'Catalog Items'!L:L,'Catalog Items'!F:F)</f>
        <v>24011-FD</v>
      </c>
      <c r="B474" s="118" t="s">
        <v>9743</v>
      </c>
      <c r="C474" s="118" t="s">
        <v>5377</v>
      </c>
      <c r="D474" s="118" t="s">
        <v>12272</v>
      </c>
      <c r="E474" s="118" t="s">
        <v>12826</v>
      </c>
      <c r="F474" s="118" t="s">
        <v>9565</v>
      </c>
      <c r="G474" s="118" t="s">
        <v>12259</v>
      </c>
      <c r="H474" s="118" t="s">
        <v>12795</v>
      </c>
      <c r="I474" s="118" t="s">
        <v>1757</v>
      </c>
      <c r="J474" s="124"/>
      <c r="K474" s="118" t="str">
        <f>_xlfn.XLOOKUP(D474,'Catalog Items'!L:L,'Catalog Items'!AB:AB)</f>
        <v>00196504206557</v>
      </c>
      <c r="L474" s="118" t="str">
        <f>_xlfn.XLOOKUP(D474,'Catalog Items'!L:L,'Catalog Items'!N:N)</f>
        <v>Summer Sippin'</v>
      </c>
      <c r="M474" s="132">
        <f>_xlfn.XLOOKUP($D474,'Catalog Items'!$L:$L,'Catalog Items'!AK:AK)</f>
        <v>48.125</v>
      </c>
      <c r="N474" s="132">
        <f>_xlfn.XLOOKUP($D474,'Catalog Items'!$L:$L,'Catalog Items'!AL:AL)</f>
        <v>6.1879999999999997</v>
      </c>
      <c r="O474" s="132">
        <f>_xlfn.XLOOKUP($D474,'Catalog Items'!$L:$L,'Catalog Items'!AM:AM)</f>
        <v>14.438000000000001</v>
      </c>
      <c r="P474" s="132">
        <f>_xlfn.XLOOKUP($D474,'Catalog Items'!$L:$L,'Catalog Items'!AN:AN)</f>
        <v>23.1</v>
      </c>
      <c r="Q474" s="132">
        <f>_xlfn.XLOOKUP($D474,'Catalog Items'!$L:$L,'Catalog Items'!AO:AO)</f>
        <v>2.488</v>
      </c>
      <c r="R474" s="132" t="str">
        <f>_xlfn.XLOOKUP($D474,'Catalog Items'!$L:$L,'Catalog Items'!AT:AT)</f>
        <v>6</v>
      </c>
      <c r="S474" s="132" t="str">
        <f>_xlfn.XLOOKUP($D474,'Catalog Items'!$L:$L,'Catalog Items'!AU:AU)</f>
        <v>3</v>
      </c>
      <c r="T474" s="118" t="s">
        <v>15136</v>
      </c>
      <c r="U474" s="118" t="s">
        <v>1765</v>
      </c>
      <c r="V474" s="118" t="s">
        <v>7066</v>
      </c>
      <c r="W474" s="124"/>
      <c r="X474" s="118" t="s">
        <v>12797</v>
      </c>
      <c r="Y474" s="118" t="s">
        <v>1765</v>
      </c>
      <c r="Z474" s="118" t="s">
        <v>15062</v>
      </c>
      <c r="AA474" s="118" t="s">
        <v>7065</v>
      </c>
      <c r="AB474" s="118" t="s">
        <v>7065</v>
      </c>
      <c r="AC474" s="118" t="s">
        <v>15063</v>
      </c>
      <c r="AD474" s="118" t="s">
        <v>1757</v>
      </c>
      <c r="AE474" s="118" t="s">
        <v>15064</v>
      </c>
      <c r="AF474" s="118" t="s">
        <v>15065</v>
      </c>
    </row>
    <row r="475" spans="1:32" x14ac:dyDescent="0.25">
      <c r="A475" s="118" t="str">
        <f>_xlfn.XLOOKUP(D475,'Catalog Items'!L:L,'Catalog Items'!F:F)</f>
        <v>24011-FD</v>
      </c>
      <c r="B475" s="118" t="s">
        <v>9743</v>
      </c>
      <c r="C475" s="118" t="s">
        <v>5377</v>
      </c>
      <c r="D475" s="118" t="s">
        <v>12272</v>
      </c>
      <c r="E475" s="118" t="s">
        <v>12826</v>
      </c>
      <c r="F475" s="118" t="s">
        <v>9565</v>
      </c>
      <c r="G475" s="118" t="s">
        <v>12261</v>
      </c>
      <c r="H475" s="118" t="s">
        <v>12800</v>
      </c>
      <c r="I475" s="118" t="s">
        <v>1757</v>
      </c>
      <c r="J475" s="124"/>
      <c r="K475" s="118" t="str">
        <f>_xlfn.XLOOKUP(D475,'Catalog Items'!L:L,'Catalog Items'!AB:AB)</f>
        <v>00196504206557</v>
      </c>
      <c r="L475" s="118" t="str">
        <f>_xlfn.XLOOKUP(D475,'Catalog Items'!L:L,'Catalog Items'!N:N)</f>
        <v>Summer Sippin'</v>
      </c>
      <c r="M475" s="132">
        <f>_xlfn.XLOOKUP($D475,'Catalog Items'!$L:$L,'Catalog Items'!AK:AK)</f>
        <v>48.125</v>
      </c>
      <c r="N475" s="132">
        <f>_xlfn.XLOOKUP($D475,'Catalog Items'!$L:$L,'Catalog Items'!AL:AL)</f>
        <v>6.1879999999999997</v>
      </c>
      <c r="O475" s="132">
        <f>_xlfn.XLOOKUP($D475,'Catalog Items'!$L:$L,'Catalog Items'!AM:AM)</f>
        <v>14.438000000000001</v>
      </c>
      <c r="P475" s="132">
        <f>_xlfn.XLOOKUP($D475,'Catalog Items'!$L:$L,'Catalog Items'!AN:AN)</f>
        <v>23.1</v>
      </c>
      <c r="Q475" s="132">
        <f>_xlfn.XLOOKUP($D475,'Catalog Items'!$L:$L,'Catalog Items'!AO:AO)</f>
        <v>2.488</v>
      </c>
      <c r="R475" s="132" t="str">
        <f>_xlfn.XLOOKUP($D475,'Catalog Items'!$L:$L,'Catalog Items'!AT:AT)</f>
        <v>6</v>
      </c>
      <c r="S475" s="132" t="str">
        <f>_xlfn.XLOOKUP($D475,'Catalog Items'!$L:$L,'Catalog Items'!AU:AU)</f>
        <v>3</v>
      </c>
      <c r="T475" s="118" t="s">
        <v>15136</v>
      </c>
      <c r="U475" s="118" t="s">
        <v>1765</v>
      </c>
      <c r="V475" s="118" t="s">
        <v>7066</v>
      </c>
      <c r="W475" s="124"/>
      <c r="X475" s="118" t="s">
        <v>12802</v>
      </c>
      <c r="Y475" s="118" t="s">
        <v>1765</v>
      </c>
      <c r="Z475" s="118" t="s">
        <v>15062</v>
      </c>
      <c r="AA475" s="118" t="s">
        <v>7065</v>
      </c>
      <c r="AB475" s="118" t="s">
        <v>7065</v>
      </c>
      <c r="AC475" s="118" t="s">
        <v>15063</v>
      </c>
      <c r="AD475" s="118" t="s">
        <v>1757</v>
      </c>
      <c r="AE475" s="118" t="s">
        <v>15064</v>
      </c>
      <c r="AF475" s="118" t="s">
        <v>15065</v>
      </c>
    </row>
    <row r="476" spans="1:32" x14ac:dyDescent="0.25">
      <c r="A476" s="118" t="str">
        <f>_xlfn.XLOOKUP(D476,'Catalog Items'!L:L,'Catalog Items'!F:F)</f>
        <v>24011-FD</v>
      </c>
      <c r="B476" s="118" t="s">
        <v>9743</v>
      </c>
      <c r="C476" s="118" t="s">
        <v>5377</v>
      </c>
      <c r="D476" s="118" t="s">
        <v>12272</v>
      </c>
      <c r="E476" s="118" t="s">
        <v>12826</v>
      </c>
      <c r="F476" s="118" t="s">
        <v>9565</v>
      </c>
      <c r="G476" s="118" t="s">
        <v>12263</v>
      </c>
      <c r="H476" s="118" t="s">
        <v>13214</v>
      </c>
      <c r="I476" s="118" t="s">
        <v>1757</v>
      </c>
      <c r="J476" s="124"/>
      <c r="K476" s="118" t="str">
        <f>_xlfn.XLOOKUP(D476,'Catalog Items'!L:L,'Catalog Items'!AB:AB)</f>
        <v>00196504206557</v>
      </c>
      <c r="L476" s="118" t="str">
        <f>_xlfn.XLOOKUP(D476,'Catalog Items'!L:L,'Catalog Items'!N:N)</f>
        <v>Summer Sippin'</v>
      </c>
      <c r="M476" s="132">
        <f>_xlfn.XLOOKUP($D476,'Catalog Items'!$L:$L,'Catalog Items'!AK:AK)</f>
        <v>48.125</v>
      </c>
      <c r="N476" s="132">
        <f>_xlfn.XLOOKUP($D476,'Catalog Items'!$L:$L,'Catalog Items'!AL:AL)</f>
        <v>6.1879999999999997</v>
      </c>
      <c r="O476" s="132">
        <f>_xlfn.XLOOKUP($D476,'Catalog Items'!$L:$L,'Catalog Items'!AM:AM)</f>
        <v>14.438000000000001</v>
      </c>
      <c r="P476" s="132">
        <f>_xlfn.XLOOKUP($D476,'Catalog Items'!$L:$L,'Catalog Items'!AN:AN)</f>
        <v>23.1</v>
      </c>
      <c r="Q476" s="132">
        <f>_xlfn.XLOOKUP($D476,'Catalog Items'!$L:$L,'Catalog Items'!AO:AO)</f>
        <v>2.488</v>
      </c>
      <c r="R476" s="132" t="str">
        <f>_xlfn.XLOOKUP($D476,'Catalog Items'!$L:$L,'Catalog Items'!AT:AT)</f>
        <v>6</v>
      </c>
      <c r="S476" s="132" t="str">
        <f>_xlfn.XLOOKUP($D476,'Catalog Items'!$L:$L,'Catalog Items'!AU:AU)</f>
        <v>3</v>
      </c>
      <c r="T476" s="118" t="s">
        <v>15136</v>
      </c>
      <c r="U476" s="118" t="s">
        <v>1765</v>
      </c>
      <c r="V476" s="118" t="s">
        <v>7066</v>
      </c>
      <c r="W476" s="124"/>
      <c r="X476" s="118" t="s">
        <v>12806</v>
      </c>
      <c r="Y476" s="118" t="s">
        <v>1765</v>
      </c>
      <c r="Z476" s="118" t="s">
        <v>15062</v>
      </c>
      <c r="AA476" s="118" t="s">
        <v>7065</v>
      </c>
      <c r="AB476" s="118" t="s">
        <v>7065</v>
      </c>
      <c r="AC476" s="118" t="s">
        <v>15063</v>
      </c>
      <c r="AD476" s="118" t="s">
        <v>1757</v>
      </c>
      <c r="AE476" s="118" t="s">
        <v>15064</v>
      </c>
      <c r="AF476" s="118" t="s">
        <v>15065</v>
      </c>
    </row>
    <row r="477" spans="1:32" x14ac:dyDescent="0.25">
      <c r="A477" s="118" t="str">
        <f>_xlfn.XLOOKUP(D477,'Catalog Items'!L:L,'Catalog Items'!F:F)</f>
        <v>24011-FD</v>
      </c>
      <c r="B477" s="118" t="s">
        <v>9743</v>
      </c>
      <c r="C477" s="118" t="s">
        <v>5377</v>
      </c>
      <c r="D477" s="118" t="s">
        <v>12272</v>
      </c>
      <c r="E477" s="118" t="s">
        <v>12826</v>
      </c>
      <c r="F477" s="118" t="s">
        <v>9565</v>
      </c>
      <c r="G477" s="118" t="s">
        <v>12265</v>
      </c>
      <c r="H477" s="118" t="s">
        <v>12809</v>
      </c>
      <c r="I477" s="118" t="s">
        <v>1757</v>
      </c>
      <c r="J477" s="124"/>
      <c r="K477" s="118" t="str">
        <f>_xlfn.XLOOKUP(D477,'Catalog Items'!L:L,'Catalog Items'!AB:AB)</f>
        <v>00196504206557</v>
      </c>
      <c r="L477" s="118" t="str">
        <f>_xlfn.XLOOKUP(D477,'Catalog Items'!L:L,'Catalog Items'!N:N)</f>
        <v>Summer Sippin'</v>
      </c>
      <c r="M477" s="132">
        <f>_xlfn.XLOOKUP($D477,'Catalog Items'!$L:$L,'Catalog Items'!AK:AK)</f>
        <v>48.125</v>
      </c>
      <c r="N477" s="132">
        <f>_xlfn.XLOOKUP($D477,'Catalog Items'!$L:$L,'Catalog Items'!AL:AL)</f>
        <v>6.1879999999999997</v>
      </c>
      <c r="O477" s="132">
        <f>_xlfn.XLOOKUP($D477,'Catalog Items'!$L:$L,'Catalog Items'!AM:AM)</f>
        <v>14.438000000000001</v>
      </c>
      <c r="P477" s="132">
        <f>_xlfn.XLOOKUP($D477,'Catalog Items'!$L:$L,'Catalog Items'!AN:AN)</f>
        <v>23.1</v>
      </c>
      <c r="Q477" s="132">
        <f>_xlfn.XLOOKUP($D477,'Catalog Items'!$L:$L,'Catalog Items'!AO:AO)</f>
        <v>2.488</v>
      </c>
      <c r="R477" s="132" t="str">
        <f>_xlfn.XLOOKUP($D477,'Catalog Items'!$L:$L,'Catalog Items'!AT:AT)</f>
        <v>6</v>
      </c>
      <c r="S477" s="132" t="str">
        <f>_xlfn.XLOOKUP($D477,'Catalog Items'!$L:$L,'Catalog Items'!AU:AU)</f>
        <v>3</v>
      </c>
      <c r="T477" s="118" t="s">
        <v>15136</v>
      </c>
      <c r="U477" s="118" t="s">
        <v>1765</v>
      </c>
      <c r="V477" s="118" t="s">
        <v>7066</v>
      </c>
      <c r="W477" s="124"/>
      <c r="X477" s="118" t="s">
        <v>12811</v>
      </c>
      <c r="Y477" s="118" t="s">
        <v>1765</v>
      </c>
      <c r="Z477" s="118" t="s">
        <v>15062</v>
      </c>
      <c r="AA477" s="118" t="s">
        <v>7065</v>
      </c>
      <c r="AB477" s="118" t="s">
        <v>7065</v>
      </c>
      <c r="AC477" s="118" t="s">
        <v>15063</v>
      </c>
      <c r="AD477" s="118" t="s">
        <v>1757</v>
      </c>
      <c r="AE477" s="118" t="s">
        <v>15064</v>
      </c>
      <c r="AF477" s="118" t="s">
        <v>15065</v>
      </c>
    </row>
    <row r="478" spans="1:32" x14ac:dyDescent="0.25">
      <c r="A478" s="118" t="str">
        <f>_xlfn.XLOOKUP(D478,'Catalog Items'!L:L,'Catalog Items'!F:F)</f>
        <v>24011-FD</v>
      </c>
      <c r="B478" s="118" t="s">
        <v>9694</v>
      </c>
      <c r="C478" s="118" t="s">
        <v>5377</v>
      </c>
      <c r="D478" s="118" t="s">
        <v>12272</v>
      </c>
      <c r="E478" s="118" t="s">
        <v>12826</v>
      </c>
      <c r="F478" s="118" t="s">
        <v>9565</v>
      </c>
      <c r="G478" s="118" t="s">
        <v>12267</v>
      </c>
      <c r="H478" s="118" t="s">
        <v>12814</v>
      </c>
      <c r="I478" s="118" t="s">
        <v>7076</v>
      </c>
      <c r="J478" s="124"/>
      <c r="K478" s="118" t="str">
        <f>_xlfn.XLOOKUP(D478,'Catalog Items'!L:L,'Catalog Items'!AB:AB)</f>
        <v>00196504206557</v>
      </c>
      <c r="L478" s="118" t="str">
        <f>_xlfn.XLOOKUP(D478,'Catalog Items'!L:L,'Catalog Items'!N:N)</f>
        <v>Summer Sippin'</v>
      </c>
      <c r="M478" s="132">
        <f>_xlfn.XLOOKUP($D478,'Catalog Items'!$L:$L,'Catalog Items'!AK:AK)</f>
        <v>48.125</v>
      </c>
      <c r="N478" s="132">
        <f>_xlfn.XLOOKUP($D478,'Catalog Items'!$L:$L,'Catalog Items'!AL:AL)</f>
        <v>6.1879999999999997</v>
      </c>
      <c r="O478" s="132">
        <f>_xlfn.XLOOKUP($D478,'Catalog Items'!$L:$L,'Catalog Items'!AM:AM)</f>
        <v>14.438000000000001</v>
      </c>
      <c r="P478" s="132">
        <f>_xlfn.XLOOKUP($D478,'Catalog Items'!$L:$L,'Catalog Items'!AN:AN)</f>
        <v>23.1</v>
      </c>
      <c r="Q478" s="132">
        <f>_xlfn.XLOOKUP($D478,'Catalog Items'!$L:$L,'Catalog Items'!AO:AO)</f>
        <v>2.488</v>
      </c>
      <c r="R478" s="132" t="str">
        <f>_xlfn.XLOOKUP($D478,'Catalog Items'!$L:$L,'Catalog Items'!AT:AT)</f>
        <v>6</v>
      </c>
      <c r="S478" s="132" t="str">
        <f>_xlfn.XLOOKUP($D478,'Catalog Items'!$L:$L,'Catalog Items'!AU:AU)</f>
        <v>3</v>
      </c>
      <c r="T478" s="118" t="s">
        <v>15136</v>
      </c>
      <c r="U478" s="118" t="s">
        <v>1765</v>
      </c>
      <c r="V478" s="118" t="s">
        <v>7066</v>
      </c>
      <c r="W478" s="124"/>
      <c r="X478" s="118" t="s">
        <v>12816</v>
      </c>
      <c r="Y478" s="118" t="s">
        <v>1760</v>
      </c>
      <c r="Z478" s="118" t="s">
        <v>15062</v>
      </c>
      <c r="AA478" s="118" t="s">
        <v>15069</v>
      </c>
      <c r="AB478" s="118" t="s">
        <v>15069</v>
      </c>
      <c r="AC478" s="118" t="s">
        <v>15070</v>
      </c>
      <c r="AD478" s="118" t="s">
        <v>1757</v>
      </c>
      <c r="AE478" s="118" t="s">
        <v>15071</v>
      </c>
      <c r="AF478" s="118" t="s">
        <v>15072</v>
      </c>
    </row>
    <row r="479" spans="1:32" x14ac:dyDescent="0.25">
      <c r="A479" s="118" t="str">
        <f>_xlfn.XLOOKUP(D479,'Catalog Items'!L:L,'Catalog Items'!F:F)</f>
        <v>24011-FD</v>
      </c>
      <c r="B479" s="118" t="s">
        <v>9694</v>
      </c>
      <c r="C479" s="118" t="s">
        <v>5377</v>
      </c>
      <c r="D479" s="118" t="s">
        <v>12272</v>
      </c>
      <c r="E479" s="118" t="s">
        <v>12826</v>
      </c>
      <c r="F479" s="118" t="s">
        <v>9565</v>
      </c>
      <c r="G479" s="118" t="s">
        <v>12268</v>
      </c>
      <c r="H479" s="118" t="s">
        <v>12817</v>
      </c>
      <c r="I479" s="118" t="s">
        <v>7076</v>
      </c>
      <c r="J479" s="124"/>
      <c r="K479" s="118" t="str">
        <f>_xlfn.XLOOKUP(D479,'Catalog Items'!L:L,'Catalog Items'!AB:AB)</f>
        <v>00196504206557</v>
      </c>
      <c r="L479" s="118" t="str">
        <f>_xlfn.XLOOKUP(D479,'Catalog Items'!L:L,'Catalog Items'!N:N)</f>
        <v>Summer Sippin'</v>
      </c>
      <c r="M479" s="132">
        <f>_xlfn.XLOOKUP($D479,'Catalog Items'!$L:$L,'Catalog Items'!AK:AK)</f>
        <v>48.125</v>
      </c>
      <c r="N479" s="132">
        <f>_xlfn.XLOOKUP($D479,'Catalog Items'!$L:$L,'Catalog Items'!AL:AL)</f>
        <v>6.1879999999999997</v>
      </c>
      <c r="O479" s="132">
        <f>_xlfn.XLOOKUP($D479,'Catalog Items'!$L:$L,'Catalog Items'!AM:AM)</f>
        <v>14.438000000000001</v>
      </c>
      <c r="P479" s="132">
        <f>_xlfn.XLOOKUP($D479,'Catalog Items'!$L:$L,'Catalog Items'!AN:AN)</f>
        <v>23.1</v>
      </c>
      <c r="Q479" s="132">
        <f>_xlfn.XLOOKUP($D479,'Catalog Items'!$L:$L,'Catalog Items'!AO:AO)</f>
        <v>2.488</v>
      </c>
      <c r="R479" s="132" t="str">
        <f>_xlfn.XLOOKUP($D479,'Catalog Items'!$L:$L,'Catalog Items'!AT:AT)</f>
        <v>6</v>
      </c>
      <c r="S479" s="132" t="str">
        <f>_xlfn.XLOOKUP($D479,'Catalog Items'!$L:$L,'Catalog Items'!AU:AU)</f>
        <v>3</v>
      </c>
      <c r="T479" s="118" t="s">
        <v>15136</v>
      </c>
      <c r="U479" s="118" t="s">
        <v>1765</v>
      </c>
      <c r="V479" s="118" t="s">
        <v>7066</v>
      </c>
      <c r="W479" s="124"/>
      <c r="X479" s="118" t="s">
        <v>12819</v>
      </c>
      <c r="Y479" s="118" t="s">
        <v>1760</v>
      </c>
      <c r="Z479" s="118" t="s">
        <v>15062</v>
      </c>
      <c r="AA479" s="118" t="s">
        <v>15069</v>
      </c>
      <c r="AB479" s="118" t="s">
        <v>15069</v>
      </c>
      <c r="AC479" s="118" t="s">
        <v>15070</v>
      </c>
      <c r="AD479" s="118" t="s">
        <v>1757</v>
      </c>
      <c r="AE479" s="118" t="s">
        <v>15071</v>
      </c>
      <c r="AF479" s="118" t="s">
        <v>15072</v>
      </c>
    </row>
    <row r="480" spans="1:32" x14ac:dyDescent="0.25">
      <c r="J480" s="124"/>
      <c r="M480" s="132"/>
      <c r="N480" s="132"/>
      <c r="O480" s="132"/>
      <c r="P480" s="132"/>
      <c r="Q480" s="132"/>
      <c r="R480" s="132"/>
      <c r="S480" s="132"/>
      <c r="W480" s="124"/>
    </row>
    <row r="481" spans="1:32" x14ac:dyDescent="0.25">
      <c r="A481" s="118" t="str">
        <f>_xlfn.XLOOKUP(D481,'Catalog Items'!L:L,'Catalog Items'!F:F)</f>
        <v>24601-CD2</v>
      </c>
      <c r="B481" s="118" t="s">
        <v>9743</v>
      </c>
      <c r="C481" s="118" t="s">
        <v>5377</v>
      </c>
      <c r="D481" s="118" t="s">
        <v>12273</v>
      </c>
      <c r="E481" s="118" t="s">
        <v>12828</v>
      </c>
      <c r="F481" s="118" t="s">
        <v>15223</v>
      </c>
      <c r="G481" s="118" t="s">
        <v>12275</v>
      </c>
      <c r="H481" s="118" t="s">
        <v>12833</v>
      </c>
      <c r="I481" s="118" t="s">
        <v>7066</v>
      </c>
      <c r="J481" s="124"/>
      <c r="K481" s="118" t="str">
        <f>_xlfn.XLOOKUP(D481,'Catalog Items'!L:L,'Catalog Items'!AB:AB)</f>
        <v>00196504206564</v>
      </c>
      <c r="L481" s="118" t="str">
        <f>_xlfn.XLOOKUP(D481,'Catalog Items'!L:L,'Catalog Items'!N:N)</f>
        <v>Backyard Bash</v>
      </c>
      <c r="M481" s="132">
        <f>_xlfn.XLOOKUP($D481,'Catalog Items'!$L:$L,'Catalog Items'!AK:AK)</f>
        <v>24.437999999999999</v>
      </c>
      <c r="N481" s="132">
        <f>_xlfn.XLOOKUP($D481,'Catalog Items'!$L:$L,'Catalog Items'!AL:AL)</f>
        <v>15.938000000000001</v>
      </c>
      <c r="O481" s="132">
        <f>_xlfn.XLOOKUP($D481,'Catalog Items'!$L:$L,'Catalog Items'!AM:AM)</f>
        <v>9.625</v>
      </c>
      <c r="P481" s="132">
        <f>_xlfn.XLOOKUP($D481,'Catalog Items'!$L:$L,'Catalog Items'!AN:AN)</f>
        <v>17.146000000000001</v>
      </c>
      <c r="Q481" s="132">
        <f>_xlfn.XLOOKUP($D481,'Catalog Items'!$L:$L,'Catalog Items'!AO:AO)</f>
        <v>2.169</v>
      </c>
      <c r="R481" s="132" t="str">
        <f>_xlfn.XLOOKUP($D481,'Catalog Items'!$L:$L,'Catalog Items'!AT:AT)</f>
        <v>5</v>
      </c>
      <c r="S481" s="132" t="str">
        <f>_xlfn.XLOOKUP($D481,'Catalog Items'!$L:$L,'Catalog Items'!AU:AU)</f>
        <v>5</v>
      </c>
      <c r="T481" s="118" t="s">
        <v>7075</v>
      </c>
      <c r="U481" s="118" t="s">
        <v>14991</v>
      </c>
      <c r="V481" s="118" t="s">
        <v>1762</v>
      </c>
      <c r="W481" s="124"/>
      <c r="X481" s="118" t="s">
        <v>12834</v>
      </c>
      <c r="Y481" s="118" t="s">
        <v>1765</v>
      </c>
      <c r="Z481" s="118" t="s">
        <v>15062</v>
      </c>
      <c r="AA481" s="118" t="s">
        <v>7065</v>
      </c>
      <c r="AB481" s="118" t="s">
        <v>7065</v>
      </c>
      <c r="AC481" s="118" t="s">
        <v>15063</v>
      </c>
      <c r="AD481" s="118" t="s">
        <v>1757</v>
      </c>
      <c r="AE481" s="118" t="s">
        <v>15064</v>
      </c>
      <c r="AF481" s="118" t="s">
        <v>15065</v>
      </c>
    </row>
    <row r="482" spans="1:32" x14ac:dyDescent="0.25">
      <c r="A482" s="118" t="str">
        <f>_xlfn.XLOOKUP(D482,'Catalog Items'!L:L,'Catalog Items'!F:F)</f>
        <v>24601-CD2</v>
      </c>
      <c r="B482" s="118" t="s">
        <v>9731</v>
      </c>
      <c r="C482" s="118" t="s">
        <v>5377</v>
      </c>
      <c r="D482" s="118" t="s">
        <v>12273</v>
      </c>
      <c r="E482" s="118" t="s">
        <v>12828</v>
      </c>
      <c r="F482" s="118" t="s">
        <v>15223</v>
      </c>
      <c r="G482" s="118" t="s">
        <v>12276</v>
      </c>
      <c r="H482" s="118" t="s">
        <v>12835</v>
      </c>
      <c r="I482" s="118" t="s">
        <v>1762</v>
      </c>
      <c r="J482" s="124"/>
      <c r="K482" s="118" t="str">
        <f>_xlfn.XLOOKUP(D482,'Catalog Items'!L:L,'Catalog Items'!AB:AB)</f>
        <v>00196504206564</v>
      </c>
      <c r="L482" s="118" t="str">
        <f>_xlfn.XLOOKUP(D482,'Catalog Items'!L:L,'Catalog Items'!N:N)</f>
        <v>Backyard Bash</v>
      </c>
      <c r="M482" s="132">
        <f>_xlfn.XLOOKUP($D482,'Catalog Items'!$L:$L,'Catalog Items'!AK:AK)</f>
        <v>24.437999999999999</v>
      </c>
      <c r="N482" s="132">
        <f>_xlfn.XLOOKUP($D482,'Catalog Items'!$L:$L,'Catalog Items'!AL:AL)</f>
        <v>15.938000000000001</v>
      </c>
      <c r="O482" s="132">
        <f>_xlfn.XLOOKUP($D482,'Catalog Items'!$L:$L,'Catalog Items'!AM:AM)</f>
        <v>9.625</v>
      </c>
      <c r="P482" s="132">
        <f>_xlfn.XLOOKUP($D482,'Catalog Items'!$L:$L,'Catalog Items'!AN:AN)</f>
        <v>17.146000000000001</v>
      </c>
      <c r="Q482" s="132">
        <f>_xlfn.XLOOKUP($D482,'Catalog Items'!$L:$L,'Catalog Items'!AO:AO)</f>
        <v>2.169</v>
      </c>
      <c r="R482" s="132" t="str">
        <f>_xlfn.XLOOKUP($D482,'Catalog Items'!$L:$L,'Catalog Items'!AT:AT)</f>
        <v>5</v>
      </c>
      <c r="S482" s="132" t="str">
        <f>_xlfn.XLOOKUP($D482,'Catalog Items'!$L:$L,'Catalog Items'!AU:AU)</f>
        <v>5</v>
      </c>
      <c r="T482" s="118" t="s">
        <v>7075</v>
      </c>
      <c r="U482" s="118" t="s">
        <v>14991</v>
      </c>
      <c r="V482" s="118" t="s">
        <v>1762</v>
      </c>
      <c r="W482" s="124"/>
      <c r="X482" s="118" t="s">
        <v>12836</v>
      </c>
      <c r="Y482" s="118" t="s">
        <v>1765</v>
      </c>
      <c r="Z482" s="118" t="s">
        <v>15062</v>
      </c>
      <c r="AA482" s="118" t="s">
        <v>14994</v>
      </c>
      <c r="AB482" s="118" t="s">
        <v>14994</v>
      </c>
      <c r="AC482" s="118" t="s">
        <v>15066</v>
      </c>
      <c r="AD482" s="118" t="s">
        <v>1757</v>
      </c>
      <c r="AE482" s="118" t="s">
        <v>15067</v>
      </c>
      <c r="AF482" s="118" t="s">
        <v>15068</v>
      </c>
    </row>
    <row r="483" spans="1:32" x14ac:dyDescent="0.25">
      <c r="A483" s="118" t="str">
        <f>_xlfn.XLOOKUP(D483,'Catalog Items'!L:L,'Catalog Items'!F:F)</f>
        <v>24601-CD2</v>
      </c>
      <c r="B483" s="118" t="s">
        <v>9694</v>
      </c>
      <c r="C483" s="118" t="s">
        <v>5377</v>
      </c>
      <c r="D483" s="118" t="s">
        <v>12273</v>
      </c>
      <c r="E483" s="118" t="s">
        <v>12828</v>
      </c>
      <c r="F483" s="118" t="s">
        <v>15223</v>
      </c>
      <c r="G483" s="118" t="s">
        <v>12277</v>
      </c>
      <c r="H483" s="118" t="s">
        <v>12837</v>
      </c>
      <c r="I483" s="118" t="s">
        <v>9557</v>
      </c>
      <c r="J483" s="124"/>
      <c r="K483" s="118" t="str">
        <f>_xlfn.XLOOKUP(D483,'Catalog Items'!L:L,'Catalog Items'!AB:AB)</f>
        <v>00196504206564</v>
      </c>
      <c r="L483" s="118" t="str">
        <f>_xlfn.XLOOKUP(D483,'Catalog Items'!L:L,'Catalog Items'!N:N)</f>
        <v>Backyard Bash</v>
      </c>
      <c r="M483" s="132">
        <f>_xlfn.XLOOKUP($D483,'Catalog Items'!$L:$L,'Catalog Items'!AK:AK)</f>
        <v>24.437999999999999</v>
      </c>
      <c r="N483" s="132">
        <f>_xlfn.XLOOKUP($D483,'Catalog Items'!$L:$L,'Catalog Items'!AL:AL)</f>
        <v>15.938000000000001</v>
      </c>
      <c r="O483" s="132">
        <f>_xlfn.XLOOKUP($D483,'Catalog Items'!$L:$L,'Catalog Items'!AM:AM)</f>
        <v>9.625</v>
      </c>
      <c r="P483" s="132">
        <f>_xlfn.XLOOKUP($D483,'Catalog Items'!$L:$L,'Catalog Items'!AN:AN)</f>
        <v>17.146000000000001</v>
      </c>
      <c r="Q483" s="132">
        <f>_xlfn.XLOOKUP($D483,'Catalog Items'!$L:$L,'Catalog Items'!AO:AO)</f>
        <v>2.169</v>
      </c>
      <c r="R483" s="132" t="str">
        <f>_xlfn.XLOOKUP($D483,'Catalog Items'!$L:$L,'Catalog Items'!AT:AT)</f>
        <v>5</v>
      </c>
      <c r="S483" s="132" t="str">
        <f>_xlfn.XLOOKUP($D483,'Catalog Items'!$L:$L,'Catalog Items'!AU:AU)</f>
        <v>5</v>
      </c>
      <c r="T483" s="118" t="s">
        <v>7075</v>
      </c>
      <c r="U483" s="118" t="s">
        <v>14991</v>
      </c>
      <c r="V483" s="118" t="s">
        <v>1762</v>
      </c>
      <c r="W483" s="124"/>
      <c r="X483" s="118" t="s">
        <v>12838</v>
      </c>
      <c r="Y483" s="118" t="s">
        <v>1760</v>
      </c>
      <c r="Z483" s="118" t="s">
        <v>15062</v>
      </c>
      <c r="AA483" s="118" t="s">
        <v>15069</v>
      </c>
      <c r="AB483" s="118" t="s">
        <v>15069</v>
      </c>
      <c r="AC483" s="118" t="s">
        <v>15070</v>
      </c>
      <c r="AD483" s="118" t="s">
        <v>1757</v>
      </c>
      <c r="AE483" s="118" t="s">
        <v>15071</v>
      </c>
      <c r="AF483" s="118" t="s">
        <v>15072</v>
      </c>
    </row>
    <row r="484" spans="1:32" x14ac:dyDescent="0.25">
      <c r="A484" s="118" t="str">
        <f>_xlfn.XLOOKUP(D484,'Catalog Items'!L:L,'Catalog Items'!F:F)</f>
        <v>24601-CD2</v>
      </c>
      <c r="B484" s="118" t="s">
        <v>9920</v>
      </c>
      <c r="C484" s="118" t="s">
        <v>5377</v>
      </c>
      <c r="D484" s="118" t="s">
        <v>12273</v>
      </c>
      <c r="E484" s="118" t="s">
        <v>12828</v>
      </c>
      <c r="F484" s="118" t="s">
        <v>15223</v>
      </c>
      <c r="G484" s="118" t="s">
        <v>12278</v>
      </c>
      <c r="H484" s="118" t="s">
        <v>12839</v>
      </c>
      <c r="I484" s="118" t="s">
        <v>1757</v>
      </c>
      <c r="J484" s="124"/>
      <c r="K484" s="118" t="str">
        <f>_xlfn.XLOOKUP(D484,'Catalog Items'!L:L,'Catalog Items'!AB:AB)</f>
        <v>00196504206564</v>
      </c>
      <c r="L484" s="118" t="str">
        <f>_xlfn.XLOOKUP(D484,'Catalog Items'!L:L,'Catalog Items'!N:N)</f>
        <v>Backyard Bash</v>
      </c>
      <c r="M484" s="132">
        <f>_xlfn.XLOOKUP($D484,'Catalog Items'!$L:$L,'Catalog Items'!AK:AK)</f>
        <v>24.437999999999999</v>
      </c>
      <c r="N484" s="132">
        <f>_xlfn.XLOOKUP($D484,'Catalog Items'!$L:$L,'Catalog Items'!AL:AL)</f>
        <v>15.938000000000001</v>
      </c>
      <c r="O484" s="132">
        <f>_xlfn.XLOOKUP($D484,'Catalog Items'!$L:$L,'Catalog Items'!AM:AM)</f>
        <v>9.625</v>
      </c>
      <c r="P484" s="132">
        <f>_xlfn.XLOOKUP($D484,'Catalog Items'!$L:$L,'Catalog Items'!AN:AN)</f>
        <v>17.146000000000001</v>
      </c>
      <c r="Q484" s="132">
        <f>_xlfn.XLOOKUP($D484,'Catalog Items'!$L:$L,'Catalog Items'!AO:AO)</f>
        <v>2.169</v>
      </c>
      <c r="R484" s="132" t="str">
        <f>_xlfn.XLOOKUP($D484,'Catalog Items'!$L:$L,'Catalog Items'!AT:AT)</f>
        <v>5</v>
      </c>
      <c r="S484" s="132" t="str">
        <f>_xlfn.XLOOKUP($D484,'Catalog Items'!$L:$L,'Catalog Items'!AU:AU)</f>
        <v>5</v>
      </c>
      <c r="T484" s="118" t="s">
        <v>7075</v>
      </c>
      <c r="U484" s="118" t="s">
        <v>14991</v>
      </c>
      <c r="V484" s="118" t="s">
        <v>1762</v>
      </c>
      <c r="W484" s="124"/>
      <c r="X484" s="118" t="s">
        <v>12840</v>
      </c>
      <c r="Y484" s="118" t="s">
        <v>1760</v>
      </c>
      <c r="Z484" s="118" t="s">
        <v>15041</v>
      </c>
      <c r="AA484" s="118" t="s">
        <v>15073</v>
      </c>
      <c r="AB484" s="118" t="s">
        <v>15073</v>
      </c>
      <c r="AC484" s="118" t="s">
        <v>15074</v>
      </c>
      <c r="AD484" s="118" t="s">
        <v>1757</v>
      </c>
      <c r="AE484" s="118" t="s">
        <v>15075</v>
      </c>
      <c r="AF484" s="118" t="s">
        <v>15076</v>
      </c>
    </row>
    <row r="485" spans="1:32" x14ac:dyDescent="0.25">
      <c r="J485" s="124"/>
      <c r="M485" s="132"/>
      <c r="N485" s="132"/>
      <c r="O485" s="132"/>
      <c r="P485" s="132"/>
      <c r="Q485" s="132"/>
      <c r="R485" s="132"/>
      <c r="S485" s="132"/>
      <c r="W485" s="124"/>
    </row>
    <row r="486" spans="1:32" x14ac:dyDescent="0.25">
      <c r="A486" s="118" t="str">
        <f>_xlfn.XLOOKUP(D486,'Catalog Items'!L:L,'Catalog Items'!F:F)</f>
        <v>24601-FD</v>
      </c>
      <c r="B486" s="118" t="s">
        <v>9743</v>
      </c>
      <c r="C486" s="118" t="s">
        <v>5377</v>
      </c>
      <c r="D486" s="118" t="s">
        <v>12274</v>
      </c>
      <c r="E486" s="118" t="s">
        <v>12831</v>
      </c>
      <c r="F486" s="118" t="s">
        <v>9579</v>
      </c>
      <c r="G486" s="118" t="s">
        <v>12275</v>
      </c>
      <c r="H486" s="118" t="s">
        <v>12833</v>
      </c>
      <c r="I486" s="118" t="s">
        <v>9568</v>
      </c>
      <c r="J486" s="124"/>
      <c r="K486" s="118" t="str">
        <f>_xlfn.XLOOKUP(D486,'Catalog Items'!L:L,'Catalog Items'!AB:AB)</f>
        <v>00196504206571</v>
      </c>
      <c r="L486" s="118" t="str">
        <f>_xlfn.XLOOKUP(D486,'Catalog Items'!L:L,'Catalog Items'!N:N)</f>
        <v>Backyard Bash</v>
      </c>
      <c r="M486" s="132">
        <f>_xlfn.XLOOKUP($D486,'Catalog Items'!$L:$L,'Catalog Items'!AK:AK)</f>
        <v>48.314999999999998</v>
      </c>
      <c r="N486" s="132">
        <f>_xlfn.XLOOKUP($D486,'Catalog Items'!$L:$L,'Catalog Items'!AL:AL)</f>
        <v>16.22</v>
      </c>
      <c r="O486" s="132">
        <f>_xlfn.XLOOKUP($D486,'Catalog Items'!$L:$L,'Catalog Items'!AM:AM)</f>
        <v>9.5950000000000006</v>
      </c>
      <c r="P486" s="132">
        <f>_xlfn.XLOOKUP($D486,'Catalog Items'!$L:$L,'Catalog Items'!AN:AN)</f>
        <v>34.598999999999997</v>
      </c>
      <c r="Q486" s="132">
        <f>_xlfn.XLOOKUP($D486,'Catalog Items'!$L:$L,'Catalog Items'!AO:AO)</f>
        <v>4.351</v>
      </c>
      <c r="R486" s="132" t="str">
        <f>_xlfn.XLOOKUP($D486,'Catalog Items'!$L:$L,'Catalog Items'!AT:AT)</f>
        <v>4</v>
      </c>
      <c r="S486" s="132" t="str">
        <f>_xlfn.XLOOKUP($D486,'Catalog Items'!$L:$L,'Catalog Items'!AU:AU)</f>
        <v>3</v>
      </c>
      <c r="T486" s="118" t="s">
        <v>9564</v>
      </c>
      <c r="U486" s="118" t="s">
        <v>15060</v>
      </c>
      <c r="V486" s="118" t="s">
        <v>15061</v>
      </c>
      <c r="W486" s="124"/>
      <c r="X486" s="118" t="s">
        <v>12834</v>
      </c>
      <c r="Y486" s="118" t="s">
        <v>1765</v>
      </c>
      <c r="Z486" s="118" t="s">
        <v>15062</v>
      </c>
      <c r="AA486" s="118" t="s">
        <v>7065</v>
      </c>
      <c r="AB486" s="118" t="s">
        <v>7065</v>
      </c>
      <c r="AC486" s="118" t="s">
        <v>15063</v>
      </c>
      <c r="AD486" s="118" t="s">
        <v>1757</v>
      </c>
      <c r="AE486" s="118" t="s">
        <v>15064</v>
      </c>
      <c r="AF486" s="118" t="s">
        <v>15065</v>
      </c>
    </row>
    <row r="487" spans="1:32" x14ac:dyDescent="0.25">
      <c r="A487" s="118" t="str">
        <f>_xlfn.XLOOKUP(D487,'Catalog Items'!L:L,'Catalog Items'!F:F)</f>
        <v>24601-FD</v>
      </c>
      <c r="B487" s="118" t="s">
        <v>9731</v>
      </c>
      <c r="C487" s="118" t="s">
        <v>5377</v>
      </c>
      <c r="D487" s="118" t="s">
        <v>12274</v>
      </c>
      <c r="E487" s="118" t="s">
        <v>12831</v>
      </c>
      <c r="F487" s="118" t="s">
        <v>9579</v>
      </c>
      <c r="G487" s="118" t="s">
        <v>12276</v>
      </c>
      <c r="H487" s="118" t="s">
        <v>12835</v>
      </c>
      <c r="I487" s="118" t="s">
        <v>1792</v>
      </c>
      <c r="J487" s="124"/>
      <c r="K487" s="118" t="str">
        <f>_xlfn.XLOOKUP(D487,'Catalog Items'!L:L,'Catalog Items'!AB:AB)</f>
        <v>00196504206571</v>
      </c>
      <c r="L487" s="118" t="str">
        <f>_xlfn.XLOOKUP(D487,'Catalog Items'!L:L,'Catalog Items'!N:N)</f>
        <v>Backyard Bash</v>
      </c>
      <c r="M487" s="132">
        <f>_xlfn.XLOOKUP($D487,'Catalog Items'!$L:$L,'Catalog Items'!AK:AK)</f>
        <v>48.314999999999998</v>
      </c>
      <c r="N487" s="132">
        <f>_xlfn.XLOOKUP($D487,'Catalog Items'!$L:$L,'Catalog Items'!AL:AL)</f>
        <v>16.22</v>
      </c>
      <c r="O487" s="132">
        <f>_xlfn.XLOOKUP($D487,'Catalog Items'!$L:$L,'Catalog Items'!AM:AM)</f>
        <v>9.5950000000000006</v>
      </c>
      <c r="P487" s="132">
        <f>_xlfn.XLOOKUP($D487,'Catalog Items'!$L:$L,'Catalog Items'!AN:AN)</f>
        <v>34.598999999999997</v>
      </c>
      <c r="Q487" s="132">
        <f>_xlfn.XLOOKUP($D487,'Catalog Items'!$L:$L,'Catalog Items'!AO:AO)</f>
        <v>4.351</v>
      </c>
      <c r="R487" s="132" t="str">
        <f>_xlfn.XLOOKUP($D487,'Catalog Items'!$L:$L,'Catalog Items'!AT:AT)</f>
        <v>4</v>
      </c>
      <c r="S487" s="132" t="str">
        <f>_xlfn.XLOOKUP($D487,'Catalog Items'!$L:$L,'Catalog Items'!AU:AU)</f>
        <v>3</v>
      </c>
      <c r="T487" s="118" t="s">
        <v>9564</v>
      </c>
      <c r="U487" s="118" t="s">
        <v>15060</v>
      </c>
      <c r="V487" s="118" t="s">
        <v>15061</v>
      </c>
      <c r="W487" s="124"/>
      <c r="X487" s="118" t="s">
        <v>12836</v>
      </c>
      <c r="Y487" s="118" t="s">
        <v>1765</v>
      </c>
      <c r="Z487" s="118" t="s">
        <v>15062</v>
      </c>
      <c r="AA487" s="118" t="s">
        <v>14994</v>
      </c>
      <c r="AB487" s="118" t="s">
        <v>14994</v>
      </c>
      <c r="AC487" s="118" t="s">
        <v>15066</v>
      </c>
      <c r="AD487" s="118" t="s">
        <v>1757</v>
      </c>
      <c r="AE487" s="118" t="s">
        <v>15067</v>
      </c>
      <c r="AF487" s="118" t="s">
        <v>15068</v>
      </c>
    </row>
    <row r="488" spans="1:32" x14ac:dyDescent="0.25">
      <c r="A488" s="118" t="str">
        <f>_xlfn.XLOOKUP(D488,'Catalog Items'!L:L,'Catalog Items'!F:F)</f>
        <v>24601-FD</v>
      </c>
      <c r="B488" s="118" t="s">
        <v>9694</v>
      </c>
      <c r="C488" s="118" t="s">
        <v>5377</v>
      </c>
      <c r="D488" s="118" t="s">
        <v>12274</v>
      </c>
      <c r="E488" s="118" t="s">
        <v>12831</v>
      </c>
      <c r="F488" s="118" t="s">
        <v>9579</v>
      </c>
      <c r="G488" s="118" t="s">
        <v>12277</v>
      </c>
      <c r="H488" s="118" t="s">
        <v>12837</v>
      </c>
      <c r="I488" s="118" t="s">
        <v>7082</v>
      </c>
      <c r="J488" s="124"/>
      <c r="K488" s="118" t="str">
        <f>_xlfn.XLOOKUP(D488,'Catalog Items'!L:L,'Catalog Items'!AB:AB)</f>
        <v>00196504206571</v>
      </c>
      <c r="L488" s="118" t="str">
        <f>_xlfn.XLOOKUP(D488,'Catalog Items'!L:L,'Catalog Items'!N:N)</f>
        <v>Backyard Bash</v>
      </c>
      <c r="M488" s="132">
        <f>_xlfn.XLOOKUP($D488,'Catalog Items'!$L:$L,'Catalog Items'!AK:AK)</f>
        <v>48.314999999999998</v>
      </c>
      <c r="N488" s="132">
        <f>_xlfn.XLOOKUP($D488,'Catalog Items'!$L:$L,'Catalog Items'!AL:AL)</f>
        <v>16.22</v>
      </c>
      <c r="O488" s="132">
        <f>_xlfn.XLOOKUP($D488,'Catalog Items'!$L:$L,'Catalog Items'!AM:AM)</f>
        <v>9.5950000000000006</v>
      </c>
      <c r="P488" s="132">
        <f>_xlfn.XLOOKUP($D488,'Catalog Items'!$L:$L,'Catalog Items'!AN:AN)</f>
        <v>34.598999999999997</v>
      </c>
      <c r="Q488" s="132">
        <f>_xlfn.XLOOKUP($D488,'Catalog Items'!$L:$L,'Catalog Items'!AO:AO)</f>
        <v>4.351</v>
      </c>
      <c r="R488" s="132" t="str">
        <f>_xlfn.XLOOKUP($D488,'Catalog Items'!$L:$L,'Catalog Items'!AT:AT)</f>
        <v>4</v>
      </c>
      <c r="S488" s="132" t="str">
        <f>_xlfn.XLOOKUP($D488,'Catalog Items'!$L:$L,'Catalog Items'!AU:AU)</f>
        <v>3</v>
      </c>
      <c r="T488" s="118" t="s">
        <v>9564</v>
      </c>
      <c r="U488" s="118" t="s">
        <v>15060</v>
      </c>
      <c r="V488" s="118" t="s">
        <v>15061</v>
      </c>
      <c r="W488" s="124"/>
      <c r="X488" s="118" t="s">
        <v>12838</v>
      </c>
      <c r="Y488" s="118" t="s">
        <v>1760</v>
      </c>
      <c r="Z488" s="118" t="s">
        <v>15062</v>
      </c>
      <c r="AA488" s="118" t="s">
        <v>15069</v>
      </c>
      <c r="AB488" s="118" t="s">
        <v>15069</v>
      </c>
      <c r="AC488" s="118" t="s">
        <v>15070</v>
      </c>
      <c r="AD488" s="118" t="s">
        <v>1757</v>
      </c>
      <c r="AE488" s="118" t="s">
        <v>15071</v>
      </c>
      <c r="AF488" s="118" t="s">
        <v>15072</v>
      </c>
    </row>
    <row r="489" spans="1:32" x14ac:dyDescent="0.25">
      <c r="A489" s="118" t="str">
        <f>_xlfn.XLOOKUP(D489,'Catalog Items'!L:L,'Catalog Items'!F:F)</f>
        <v>24601-FD</v>
      </c>
      <c r="B489" s="118" t="s">
        <v>9920</v>
      </c>
      <c r="C489" s="118" t="s">
        <v>5377</v>
      </c>
      <c r="D489" s="118" t="s">
        <v>12274</v>
      </c>
      <c r="E489" s="118" t="s">
        <v>12831</v>
      </c>
      <c r="F489" s="118" t="s">
        <v>9579</v>
      </c>
      <c r="G489" s="118" t="s">
        <v>12278</v>
      </c>
      <c r="H489" s="118" t="s">
        <v>12839</v>
      </c>
      <c r="I489" s="118" t="s">
        <v>9567</v>
      </c>
      <c r="J489" s="124"/>
      <c r="K489" s="118" t="str">
        <f>_xlfn.XLOOKUP(D489,'Catalog Items'!L:L,'Catalog Items'!AB:AB)</f>
        <v>00196504206571</v>
      </c>
      <c r="L489" s="118" t="str">
        <f>_xlfn.XLOOKUP(D489,'Catalog Items'!L:L,'Catalog Items'!N:N)</f>
        <v>Backyard Bash</v>
      </c>
      <c r="M489" s="132">
        <f>_xlfn.XLOOKUP($D489,'Catalog Items'!$L:$L,'Catalog Items'!AK:AK)</f>
        <v>48.314999999999998</v>
      </c>
      <c r="N489" s="132">
        <f>_xlfn.XLOOKUP($D489,'Catalog Items'!$L:$L,'Catalog Items'!AL:AL)</f>
        <v>16.22</v>
      </c>
      <c r="O489" s="132">
        <f>_xlfn.XLOOKUP($D489,'Catalog Items'!$L:$L,'Catalog Items'!AM:AM)</f>
        <v>9.5950000000000006</v>
      </c>
      <c r="P489" s="132">
        <f>_xlfn.XLOOKUP($D489,'Catalog Items'!$L:$L,'Catalog Items'!AN:AN)</f>
        <v>34.598999999999997</v>
      </c>
      <c r="Q489" s="132">
        <f>_xlfn.XLOOKUP($D489,'Catalog Items'!$L:$L,'Catalog Items'!AO:AO)</f>
        <v>4.351</v>
      </c>
      <c r="R489" s="132" t="str">
        <f>_xlfn.XLOOKUP($D489,'Catalog Items'!$L:$L,'Catalog Items'!AT:AT)</f>
        <v>4</v>
      </c>
      <c r="S489" s="132" t="str">
        <f>_xlfn.XLOOKUP($D489,'Catalog Items'!$L:$L,'Catalog Items'!AU:AU)</f>
        <v>3</v>
      </c>
      <c r="T489" s="118" t="s">
        <v>9564</v>
      </c>
      <c r="U489" s="118" t="s">
        <v>15060</v>
      </c>
      <c r="V489" s="118" t="s">
        <v>15061</v>
      </c>
      <c r="W489" s="124"/>
      <c r="X489" s="118" t="s">
        <v>12840</v>
      </c>
      <c r="Y489" s="118" t="s">
        <v>1760</v>
      </c>
      <c r="Z489" s="118" t="s">
        <v>15041</v>
      </c>
      <c r="AA489" s="118" t="s">
        <v>15073</v>
      </c>
      <c r="AB489" s="118" t="s">
        <v>15073</v>
      </c>
      <c r="AC489" s="118" t="s">
        <v>15074</v>
      </c>
      <c r="AD489" s="118" t="s">
        <v>1757</v>
      </c>
      <c r="AE489" s="118" t="s">
        <v>15075</v>
      </c>
      <c r="AF489" s="118" t="s">
        <v>15076</v>
      </c>
    </row>
    <row r="490" spans="1:32" x14ac:dyDescent="0.25">
      <c r="J490" s="124"/>
      <c r="M490" s="132"/>
      <c r="N490" s="132"/>
      <c r="O490" s="132"/>
      <c r="P490" s="132"/>
      <c r="Q490" s="132"/>
      <c r="R490" s="132"/>
      <c r="S490" s="132"/>
      <c r="W490" s="124"/>
    </row>
    <row r="491" spans="1:32" x14ac:dyDescent="0.25">
      <c r="A491" s="118" t="str">
        <f>_xlfn.XLOOKUP(D491,'Catalog Items'!L:L,'Catalog Items'!F:F)</f>
        <v>24601-CD2</v>
      </c>
      <c r="B491" s="118" t="s">
        <v>9743</v>
      </c>
      <c r="C491" s="118" t="s">
        <v>5377</v>
      </c>
      <c r="D491" s="118" t="s">
        <v>12281</v>
      </c>
      <c r="E491" s="118" t="s">
        <v>12845</v>
      </c>
      <c r="F491" s="118" t="s">
        <v>15223</v>
      </c>
      <c r="G491" s="118" t="s">
        <v>12283</v>
      </c>
      <c r="H491" s="118" t="s">
        <v>12850</v>
      </c>
      <c r="I491" s="118" t="s">
        <v>7066</v>
      </c>
      <c r="J491" s="124"/>
      <c r="K491" s="118" t="str">
        <f>_xlfn.XLOOKUP(D491,'Catalog Items'!L:L,'Catalog Items'!AB:AB)</f>
        <v>00196504206649</v>
      </c>
      <c r="L491" s="118" t="str">
        <f>_xlfn.XLOOKUP(D491,'Catalog Items'!L:L,'Catalog Items'!N:N)</f>
        <v>Summer Sun</v>
      </c>
      <c r="M491" s="132">
        <f>_xlfn.XLOOKUP($D491,'Catalog Items'!$L:$L,'Catalog Items'!AK:AK)</f>
        <v>24.437999999999999</v>
      </c>
      <c r="N491" s="132">
        <f>_xlfn.XLOOKUP($D491,'Catalog Items'!$L:$L,'Catalog Items'!AL:AL)</f>
        <v>15.938000000000001</v>
      </c>
      <c r="O491" s="132">
        <f>_xlfn.XLOOKUP($D491,'Catalog Items'!$L:$L,'Catalog Items'!AM:AM)</f>
        <v>9.625</v>
      </c>
      <c r="P491" s="132">
        <f>_xlfn.XLOOKUP($D491,'Catalog Items'!$L:$L,'Catalog Items'!AN:AN)</f>
        <v>17.146000000000001</v>
      </c>
      <c r="Q491" s="132">
        <f>_xlfn.XLOOKUP($D491,'Catalog Items'!$L:$L,'Catalog Items'!AO:AO)</f>
        <v>2.169</v>
      </c>
      <c r="R491" s="132" t="str">
        <f>_xlfn.XLOOKUP($D491,'Catalog Items'!$L:$L,'Catalog Items'!AT:AT)</f>
        <v>5</v>
      </c>
      <c r="S491" s="132" t="str">
        <f>_xlfn.XLOOKUP($D491,'Catalog Items'!$L:$L,'Catalog Items'!AU:AU)</f>
        <v>5</v>
      </c>
      <c r="T491" s="118" t="s">
        <v>7075</v>
      </c>
      <c r="U491" s="118" t="s">
        <v>14991</v>
      </c>
      <c r="V491" s="118" t="s">
        <v>1762</v>
      </c>
      <c r="W491" s="124"/>
      <c r="X491" s="118" t="s">
        <v>12851</v>
      </c>
      <c r="Y491" s="118" t="s">
        <v>1765</v>
      </c>
      <c r="Z491" s="118" t="s">
        <v>15062</v>
      </c>
      <c r="AA491" s="118" t="s">
        <v>7065</v>
      </c>
      <c r="AB491" s="118" t="s">
        <v>7065</v>
      </c>
      <c r="AC491" s="118" t="s">
        <v>15063</v>
      </c>
      <c r="AD491" s="118" t="s">
        <v>1757</v>
      </c>
      <c r="AE491" s="118" t="s">
        <v>15064</v>
      </c>
      <c r="AF491" s="118" t="s">
        <v>15065</v>
      </c>
    </row>
    <row r="492" spans="1:32" x14ac:dyDescent="0.25">
      <c r="A492" s="118" t="str">
        <f>_xlfn.XLOOKUP(D492,'Catalog Items'!L:L,'Catalog Items'!F:F)</f>
        <v>24601-CD2</v>
      </c>
      <c r="B492" s="118" t="s">
        <v>9731</v>
      </c>
      <c r="C492" s="118" t="s">
        <v>5377</v>
      </c>
      <c r="D492" s="118" t="s">
        <v>12281</v>
      </c>
      <c r="E492" s="118" t="s">
        <v>12845</v>
      </c>
      <c r="F492" s="118" t="s">
        <v>15223</v>
      </c>
      <c r="G492" s="118" t="s">
        <v>12284</v>
      </c>
      <c r="H492" s="118" t="s">
        <v>13216</v>
      </c>
      <c r="I492" s="118" t="s">
        <v>1762</v>
      </c>
      <c r="J492" s="124"/>
      <c r="K492" s="118" t="str">
        <f>_xlfn.XLOOKUP(D492,'Catalog Items'!L:L,'Catalog Items'!AB:AB)</f>
        <v>00196504206649</v>
      </c>
      <c r="L492" s="118" t="str">
        <f>_xlfn.XLOOKUP(D492,'Catalog Items'!L:L,'Catalog Items'!N:N)</f>
        <v>Summer Sun</v>
      </c>
      <c r="M492" s="132">
        <f>_xlfn.XLOOKUP($D492,'Catalog Items'!$L:$L,'Catalog Items'!AK:AK)</f>
        <v>24.437999999999999</v>
      </c>
      <c r="N492" s="132">
        <f>_xlfn.XLOOKUP($D492,'Catalog Items'!$L:$L,'Catalog Items'!AL:AL)</f>
        <v>15.938000000000001</v>
      </c>
      <c r="O492" s="132">
        <f>_xlfn.XLOOKUP($D492,'Catalog Items'!$L:$L,'Catalog Items'!AM:AM)</f>
        <v>9.625</v>
      </c>
      <c r="P492" s="132">
        <f>_xlfn.XLOOKUP($D492,'Catalog Items'!$L:$L,'Catalog Items'!AN:AN)</f>
        <v>17.146000000000001</v>
      </c>
      <c r="Q492" s="132">
        <f>_xlfn.XLOOKUP($D492,'Catalog Items'!$L:$L,'Catalog Items'!AO:AO)</f>
        <v>2.169</v>
      </c>
      <c r="R492" s="132" t="str">
        <f>_xlfn.XLOOKUP($D492,'Catalog Items'!$L:$L,'Catalog Items'!AT:AT)</f>
        <v>5</v>
      </c>
      <c r="S492" s="132" t="str">
        <f>_xlfn.XLOOKUP($D492,'Catalog Items'!$L:$L,'Catalog Items'!AU:AU)</f>
        <v>5</v>
      </c>
      <c r="T492" s="118" t="s">
        <v>7075</v>
      </c>
      <c r="U492" s="118" t="s">
        <v>14991</v>
      </c>
      <c r="V492" s="118" t="s">
        <v>1762</v>
      </c>
      <c r="W492" s="124"/>
      <c r="X492" s="118" t="s">
        <v>12852</v>
      </c>
      <c r="Y492" s="118" t="s">
        <v>1765</v>
      </c>
      <c r="Z492" s="118" t="s">
        <v>15062</v>
      </c>
      <c r="AA492" s="118" t="s">
        <v>14994</v>
      </c>
      <c r="AB492" s="118" t="s">
        <v>14994</v>
      </c>
      <c r="AC492" s="118" t="s">
        <v>15066</v>
      </c>
      <c r="AD492" s="118" t="s">
        <v>1757</v>
      </c>
      <c r="AE492" s="118" t="s">
        <v>15067</v>
      </c>
      <c r="AF492" s="118" t="s">
        <v>15068</v>
      </c>
    </row>
    <row r="493" spans="1:32" x14ac:dyDescent="0.25">
      <c r="A493" s="118" t="str">
        <f>_xlfn.XLOOKUP(D493,'Catalog Items'!L:L,'Catalog Items'!F:F)</f>
        <v>24601-CD2</v>
      </c>
      <c r="B493" s="118" t="s">
        <v>9694</v>
      </c>
      <c r="C493" s="118" t="s">
        <v>5377</v>
      </c>
      <c r="D493" s="118" t="s">
        <v>12281</v>
      </c>
      <c r="E493" s="118" t="s">
        <v>12845</v>
      </c>
      <c r="F493" s="118" t="s">
        <v>15223</v>
      </c>
      <c r="G493" s="118" t="s">
        <v>12285</v>
      </c>
      <c r="H493" s="118" t="s">
        <v>12853</v>
      </c>
      <c r="I493" s="118" t="s">
        <v>9557</v>
      </c>
      <c r="J493" s="124"/>
      <c r="K493" s="118" t="str">
        <f>_xlfn.XLOOKUP(D493,'Catalog Items'!L:L,'Catalog Items'!AB:AB)</f>
        <v>00196504206649</v>
      </c>
      <c r="L493" s="118" t="str">
        <f>_xlfn.XLOOKUP(D493,'Catalog Items'!L:L,'Catalog Items'!N:N)</f>
        <v>Summer Sun</v>
      </c>
      <c r="M493" s="132">
        <f>_xlfn.XLOOKUP($D493,'Catalog Items'!$L:$L,'Catalog Items'!AK:AK)</f>
        <v>24.437999999999999</v>
      </c>
      <c r="N493" s="132">
        <f>_xlfn.XLOOKUP($D493,'Catalog Items'!$L:$L,'Catalog Items'!AL:AL)</f>
        <v>15.938000000000001</v>
      </c>
      <c r="O493" s="132">
        <f>_xlfn.XLOOKUP($D493,'Catalog Items'!$L:$L,'Catalog Items'!AM:AM)</f>
        <v>9.625</v>
      </c>
      <c r="P493" s="132">
        <f>_xlfn.XLOOKUP($D493,'Catalog Items'!$L:$L,'Catalog Items'!AN:AN)</f>
        <v>17.146000000000001</v>
      </c>
      <c r="Q493" s="132">
        <f>_xlfn.XLOOKUP($D493,'Catalog Items'!$L:$L,'Catalog Items'!AO:AO)</f>
        <v>2.169</v>
      </c>
      <c r="R493" s="132" t="str">
        <f>_xlfn.XLOOKUP($D493,'Catalog Items'!$L:$L,'Catalog Items'!AT:AT)</f>
        <v>5</v>
      </c>
      <c r="S493" s="132" t="str">
        <f>_xlfn.XLOOKUP($D493,'Catalog Items'!$L:$L,'Catalog Items'!AU:AU)</f>
        <v>5</v>
      </c>
      <c r="T493" s="118" t="s">
        <v>7075</v>
      </c>
      <c r="U493" s="118" t="s">
        <v>14991</v>
      </c>
      <c r="V493" s="118" t="s">
        <v>1762</v>
      </c>
      <c r="W493" s="124"/>
      <c r="X493" s="118" t="s">
        <v>12854</v>
      </c>
      <c r="Y493" s="118" t="s">
        <v>1760</v>
      </c>
      <c r="Z493" s="118" t="s">
        <v>15062</v>
      </c>
      <c r="AA493" s="118" t="s">
        <v>15069</v>
      </c>
      <c r="AB493" s="118" t="s">
        <v>15069</v>
      </c>
      <c r="AC493" s="118" t="s">
        <v>15070</v>
      </c>
      <c r="AD493" s="118" t="s">
        <v>1757</v>
      </c>
      <c r="AE493" s="118" t="s">
        <v>15071</v>
      </c>
      <c r="AF493" s="118" t="s">
        <v>15072</v>
      </c>
    </row>
    <row r="494" spans="1:32" x14ac:dyDescent="0.25">
      <c r="A494" s="118" t="str">
        <f>_xlfn.XLOOKUP(D494,'Catalog Items'!L:L,'Catalog Items'!F:F)</f>
        <v>24601-CD2</v>
      </c>
      <c r="B494" s="118" t="s">
        <v>9920</v>
      </c>
      <c r="C494" s="118" t="s">
        <v>5377</v>
      </c>
      <c r="D494" s="118" t="s">
        <v>12281</v>
      </c>
      <c r="E494" s="118" t="s">
        <v>12845</v>
      </c>
      <c r="F494" s="118" t="s">
        <v>15223</v>
      </c>
      <c r="G494" s="118" t="s">
        <v>12286</v>
      </c>
      <c r="H494" s="118" t="s">
        <v>12855</v>
      </c>
      <c r="I494" s="118" t="s">
        <v>1757</v>
      </c>
      <c r="J494" s="124"/>
      <c r="K494" s="118" t="str">
        <f>_xlfn.XLOOKUP(D494,'Catalog Items'!L:L,'Catalog Items'!AB:AB)</f>
        <v>00196504206649</v>
      </c>
      <c r="L494" s="118" t="str">
        <f>_xlfn.XLOOKUP(D494,'Catalog Items'!L:L,'Catalog Items'!N:N)</f>
        <v>Summer Sun</v>
      </c>
      <c r="M494" s="132">
        <f>_xlfn.XLOOKUP($D494,'Catalog Items'!$L:$L,'Catalog Items'!AK:AK)</f>
        <v>24.437999999999999</v>
      </c>
      <c r="N494" s="132">
        <f>_xlfn.XLOOKUP($D494,'Catalog Items'!$L:$L,'Catalog Items'!AL:AL)</f>
        <v>15.938000000000001</v>
      </c>
      <c r="O494" s="132">
        <f>_xlfn.XLOOKUP($D494,'Catalog Items'!$L:$L,'Catalog Items'!AM:AM)</f>
        <v>9.625</v>
      </c>
      <c r="P494" s="132">
        <f>_xlfn.XLOOKUP($D494,'Catalog Items'!$L:$L,'Catalog Items'!AN:AN)</f>
        <v>17.146000000000001</v>
      </c>
      <c r="Q494" s="132">
        <f>_xlfn.XLOOKUP($D494,'Catalog Items'!$L:$L,'Catalog Items'!AO:AO)</f>
        <v>2.169</v>
      </c>
      <c r="R494" s="132" t="str">
        <f>_xlfn.XLOOKUP($D494,'Catalog Items'!$L:$L,'Catalog Items'!AT:AT)</f>
        <v>5</v>
      </c>
      <c r="S494" s="132" t="str">
        <f>_xlfn.XLOOKUP($D494,'Catalog Items'!$L:$L,'Catalog Items'!AU:AU)</f>
        <v>5</v>
      </c>
      <c r="T494" s="118" t="s">
        <v>7075</v>
      </c>
      <c r="U494" s="118" t="s">
        <v>14991</v>
      </c>
      <c r="V494" s="118" t="s">
        <v>1762</v>
      </c>
      <c r="W494" s="124"/>
      <c r="X494" s="118" t="s">
        <v>12856</v>
      </c>
      <c r="Y494" s="118" t="s">
        <v>1760</v>
      </c>
      <c r="Z494" s="118" t="s">
        <v>15041</v>
      </c>
      <c r="AA494" s="118" t="s">
        <v>15073</v>
      </c>
      <c r="AB494" s="118" t="s">
        <v>15073</v>
      </c>
      <c r="AC494" s="118" t="s">
        <v>15074</v>
      </c>
      <c r="AD494" s="118" t="s">
        <v>1757</v>
      </c>
      <c r="AE494" s="118" t="s">
        <v>15075</v>
      </c>
      <c r="AF494" s="118" t="s">
        <v>15076</v>
      </c>
    </row>
    <row r="495" spans="1:32" x14ac:dyDescent="0.25">
      <c r="J495" s="124"/>
      <c r="M495" s="132"/>
      <c r="N495" s="132"/>
      <c r="O495" s="132"/>
      <c r="P495" s="132"/>
      <c r="Q495" s="132"/>
      <c r="R495" s="132"/>
      <c r="S495" s="132"/>
      <c r="W495" s="124"/>
    </row>
    <row r="496" spans="1:32" x14ac:dyDescent="0.25">
      <c r="A496" s="118" t="str">
        <f>_xlfn.XLOOKUP(D496,'Catalog Items'!L:L,'Catalog Items'!F:F)</f>
        <v>24601-FD</v>
      </c>
      <c r="B496" s="118" t="s">
        <v>9743</v>
      </c>
      <c r="C496" s="118" t="s">
        <v>5377</v>
      </c>
      <c r="D496" s="118" t="s">
        <v>12282</v>
      </c>
      <c r="E496" s="118" t="s">
        <v>12848</v>
      </c>
      <c r="F496" s="118" t="s">
        <v>9579</v>
      </c>
      <c r="G496" s="118" t="s">
        <v>12283</v>
      </c>
      <c r="H496" s="118" t="s">
        <v>12850</v>
      </c>
      <c r="I496" s="118" t="s">
        <v>9568</v>
      </c>
      <c r="J496" s="124"/>
      <c r="K496" s="118" t="str">
        <f>_xlfn.XLOOKUP(D496,'Catalog Items'!L:L,'Catalog Items'!AB:AB)</f>
        <v>00196504206656</v>
      </c>
      <c r="L496" s="118" t="str">
        <f>_xlfn.XLOOKUP(D496,'Catalog Items'!L:L,'Catalog Items'!N:N)</f>
        <v>Summer Sun</v>
      </c>
      <c r="M496" s="132">
        <f>_xlfn.XLOOKUP($D496,'Catalog Items'!$L:$L,'Catalog Items'!AK:AK)</f>
        <v>48.314999999999998</v>
      </c>
      <c r="N496" s="132">
        <f>_xlfn.XLOOKUP($D496,'Catalog Items'!$L:$L,'Catalog Items'!AL:AL)</f>
        <v>16.22</v>
      </c>
      <c r="O496" s="132">
        <f>_xlfn.XLOOKUP($D496,'Catalog Items'!$L:$L,'Catalog Items'!AM:AM)</f>
        <v>9.5950000000000006</v>
      </c>
      <c r="P496" s="132">
        <f>_xlfn.XLOOKUP($D496,'Catalog Items'!$L:$L,'Catalog Items'!AN:AN)</f>
        <v>34.598999999999997</v>
      </c>
      <c r="Q496" s="132">
        <f>_xlfn.XLOOKUP($D496,'Catalog Items'!$L:$L,'Catalog Items'!AO:AO)</f>
        <v>4.351</v>
      </c>
      <c r="R496" s="132" t="str">
        <f>_xlfn.XLOOKUP($D496,'Catalog Items'!$L:$L,'Catalog Items'!AT:AT)</f>
        <v>4</v>
      </c>
      <c r="S496" s="132" t="str">
        <f>_xlfn.XLOOKUP($D496,'Catalog Items'!$L:$L,'Catalog Items'!AU:AU)</f>
        <v>3</v>
      </c>
      <c r="T496" s="118" t="s">
        <v>9564</v>
      </c>
      <c r="U496" s="118" t="s">
        <v>15060</v>
      </c>
      <c r="V496" s="118" t="s">
        <v>15061</v>
      </c>
      <c r="W496" s="124"/>
      <c r="X496" s="118" t="s">
        <v>12851</v>
      </c>
      <c r="Y496" s="118" t="s">
        <v>1765</v>
      </c>
      <c r="Z496" s="118" t="s">
        <v>15062</v>
      </c>
      <c r="AA496" s="118" t="s">
        <v>7065</v>
      </c>
      <c r="AB496" s="118" t="s">
        <v>7065</v>
      </c>
      <c r="AC496" s="118" t="s">
        <v>15063</v>
      </c>
      <c r="AD496" s="118" t="s">
        <v>1757</v>
      </c>
      <c r="AE496" s="118" t="s">
        <v>15064</v>
      </c>
      <c r="AF496" s="118" t="s">
        <v>15065</v>
      </c>
    </row>
    <row r="497" spans="1:32" x14ac:dyDescent="0.25">
      <c r="A497" s="118" t="str">
        <f>_xlfn.XLOOKUP(D497,'Catalog Items'!L:L,'Catalog Items'!F:F)</f>
        <v>24601-FD</v>
      </c>
      <c r="B497" s="118" t="s">
        <v>9731</v>
      </c>
      <c r="C497" s="118" t="s">
        <v>5377</v>
      </c>
      <c r="D497" s="118" t="s">
        <v>12282</v>
      </c>
      <c r="E497" s="118" t="s">
        <v>12848</v>
      </c>
      <c r="F497" s="118" t="s">
        <v>9579</v>
      </c>
      <c r="G497" s="118" t="s">
        <v>12284</v>
      </c>
      <c r="H497" s="118" t="s">
        <v>13216</v>
      </c>
      <c r="I497" s="118" t="s">
        <v>1792</v>
      </c>
      <c r="J497" s="124"/>
      <c r="K497" s="118" t="str">
        <f>_xlfn.XLOOKUP(D497,'Catalog Items'!L:L,'Catalog Items'!AB:AB)</f>
        <v>00196504206656</v>
      </c>
      <c r="L497" s="118" t="str">
        <f>_xlfn.XLOOKUP(D497,'Catalog Items'!L:L,'Catalog Items'!N:N)</f>
        <v>Summer Sun</v>
      </c>
      <c r="M497" s="132">
        <f>_xlfn.XLOOKUP($D497,'Catalog Items'!$L:$L,'Catalog Items'!AK:AK)</f>
        <v>48.314999999999998</v>
      </c>
      <c r="N497" s="132">
        <f>_xlfn.XLOOKUP($D497,'Catalog Items'!$L:$L,'Catalog Items'!AL:AL)</f>
        <v>16.22</v>
      </c>
      <c r="O497" s="132">
        <f>_xlfn.XLOOKUP($D497,'Catalog Items'!$L:$L,'Catalog Items'!AM:AM)</f>
        <v>9.5950000000000006</v>
      </c>
      <c r="P497" s="132">
        <f>_xlfn.XLOOKUP($D497,'Catalog Items'!$L:$L,'Catalog Items'!AN:AN)</f>
        <v>34.598999999999997</v>
      </c>
      <c r="Q497" s="132">
        <f>_xlfn.XLOOKUP($D497,'Catalog Items'!$L:$L,'Catalog Items'!AO:AO)</f>
        <v>4.351</v>
      </c>
      <c r="R497" s="132" t="str">
        <f>_xlfn.XLOOKUP($D497,'Catalog Items'!$L:$L,'Catalog Items'!AT:AT)</f>
        <v>4</v>
      </c>
      <c r="S497" s="132" t="str">
        <f>_xlfn.XLOOKUP($D497,'Catalog Items'!$L:$L,'Catalog Items'!AU:AU)</f>
        <v>3</v>
      </c>
      <c r="T497" s="118" t="s">
        <v>9564</v>
      </c>
      <c r="U497" s="118" t="s">
        <v>15060</v>
      </c>
      <c r="V497" s="118" t="s">
        <v>15061</v>
      </c>
      <c r="W497" s="124"/>
      <c r="X497" s="118" t="s">
        <v>12852</v>
      </c>
      <c r="Y497" s="118" t="s">
        <v>1765</v>
      </c>
      <c r="Z497" s="118" t="s">
        <v>15062</v>
      </c>
      <c r="AA497" s="118" t="s">
        <v>14994</v>
      </c>
      <c r="AB497" s="118" t="s">
        <v>14994</v>
      </c>
      <c r="AC497" s="118" t="s">
        <v>15066</v>
      </c>
      <c r="AD497" s="118" t="s">
        <v>1757</v>
      </c>
      <c r="AE497" s="118" t="s">
        <v>15067</v>
      </c>
      <c r="AF497" s="118" t="s">
        <v>15068</v>
      </c>
    </row>
    <row r="498" spans="1:32" x14ac:dyDescent="0.25">
      <c r="A498" s="118" t="str">
        <f>_xlfn.XLOOKUP(D498,'Catalog Items'!L:L,'Catalog Items'!F:F)</f>
        <v>24601-FD</v>
      </c>
      <c r="B498" s="118" t="s">
        <v>9694</v>
      </c>
      <c r="C498" s="118" t="s">
        <v>5377</v>
      </c>
      <c r="D498" s="118" t="s">
        <v>12282</v>
      </c>
      <c r="E498" s="118" t="s">
        <v>12848</v>
      </c>
      <c r="F498" s="118" t="s">
        <v>9579</v>
      </c>
      <c r="G498" s="118" t="s">
        <v>12285</v>
      </c>
      <c r="H498" s="118" t="s">
        <v>12853</v>
      </c>
      <c r="I498" s="118" t="s">
        <v>7082</v>
      </c>
      <c r="J498" s="124"/>
      <c r="K498" s="118" t="str">
        <f>_xlfn.XLOOKUP(D498,'Catalog Items'!L:L,'Catalog Items'!AB:AB)</f>
        <v>00196504206656</v>
      </c>
      <c r="L498" s="118" t="str">
        <f>_xlfn.XLOOKUP(D498,'Catalog Items'!L:L,'Catalog Items'!N:N)</f>
        <v>Summer Sun</v>
      </c>
      <c r="M498" s="132">
        <f>_xlfn.XLOOKUP($D498,'Catalog Items'!$L:$L,'Catalog Items'!AK:AK)</f>
        <v>48.314999999999998</v>
      </c>
      <c r="N498" s="132">
        <f>_xlfn.XLOOKUP($D498,'Catalog Items'!$L:$L,'Catalog Items'!AL:AL)</f>
        <v>16.22</v>
      </c>
      <c r="O498" s="132">
        <f>_xlfn.XLOOKUP($D498,'Catalog Items'!$L:$L,'Catalog Items'!AM:AM)</f>
        <v>9.5950000000000006</v>
      </c>
      <c r="P498" s="132">
        <f>_xlfn.XLOOKUP($D498,'Catalog Items'!$L:$L,'Catalog Items'!AN:AN)</f>
        <v>34.598999999999997</v>
      </c>
      <c r="Q498" s="132">
        <f>_xlfn.XLOOKUP($D498,'Catalog Items'!$L:$L,'Catalog Items'!AO:AO)</f>
        <v>4.351</v>
      </c>
      <c r="R498" s="132" t="str">
        <f>_xlfn.XLOOKUP($D498,'Catalog Items'!$L:$L,'Catalog Items'!AT:AT)</f>
        <v>4</v>
      </c>
      <c r="S498" s="132" t="str">
        <f>_xlfn.XLOOKUP($D498,'Catalog Items'!$L:$L,'Catalog Items'!AU:AU)</f>
        <v>3</v>
      </c>
      <c r="T498" s="118" t="s">
        <v>9564</v>
      </c>
      <c r="U498" s="118" t="s">
        <v>15060</v>
      </c>
      <c r="V498" s="118" t="s">
        <v>15061</v>
      </c>
      <c r="W498" s="124"/>
      <c r="X498" s="118" t="s">
        <v>12854</v>
      </c>
      <c r="Y498" s="118" t="s">
        <v>1760</v>
      </c>
      <c r="Z498" s="118" t="s">
        <v>15062</v>
      </c>
      <c r="AA498" s="118" t="s">
        <v>15069</v>
      </c>
      <c r="AB498" s="118" t="s">
        <v>15069</v>
      </c>
      <c r="AC498" s="118" t="s">
        <v>15070</v>
      </c>
      <c r="AD498" s="118" t="s">
        <v>1757</v>
      </c>
      <c r="AE498" s="118" t="s">
        <v>15071</v>
      </c>
      <c r="AF498" s="118" t="s">
        <v>15072</v>
      </c>
    </row>
    <row r="499" spans="1:32" x14ac:dyDescent="0.25">
      <c r="A499" s="118" t="str">
        <f>_xlfn.XLOOKUP(D499,'Catalog Items'!L:L,'Catalog Items'!F:F)</f>
        <v>24601-FD</v>
      </c>
      <c r="B499" s="118" t="s">
        <v>9920</v>
      </c>
      <c r="C499" s="118" t="s">
        <v>5377</v>
      </c>
      <c r="D499" s="118" t="s">
        <v>12282</v>
      </c>
      <c r="E499" s="118" t="s">
        <v>12848</v>
      </c>
      <c r="F499" s="118" t="s">
        <v>9579</v>
      </c>
      <c r="G499" s="118" t="s">
        <v>12286</v>
      </c>
      <c r="H499" s="118" t="s">
        <v>12855</v>
      </c>
      <c r="I499" s="118" t="s">
        <v>9567</v>
      </c>
      <c r="J499" s="124"/>
      <c r="K499" s="118" t="str">
        <f>_xlfn.XLOOKUP(D499,'Catalog Items'!L:L,'Catalog Items'!AB:AB)</f>
        <v>00196504206656</v>
      </c>
      <c r="L499" s="118" t="str">
        <f>_xlfn.XLOOKUP(D499,'Catalog Items'!L:L,'Catalog Items'!N:N)</f>
        <v>Summer Sun</v>
      </c>
      <c r="M499" s="132">
        <f>_xlfn.XLOOKUP($D499,'Catalog Items'!$L:$L,'Catalog Items'!AK:AK)</f>
        <v>48.314999999999998</v>
      </c>
      <c r="N499" s="132">
        <f>_xlfn.XLOOKUP($D499,'Catalog Items'!$L:$L,'Catalog Items'!AL:AL)</f>
        <v>16.22</v>
      </c>
      <c r="O499" s="132">
        <f>_xlfn.XLOOKUP($D499,'Catalog Items'!$L:$L,'Catalog Items'!AM:AM)</f>
        <v>9.5950000000000006</v>
      </c>
      <c r="P499" s="132">
        <f>_xlfn.XLOOKUP($D499,'Catalog Items'!$L:$L,'Catalog Items'!AN:AN)</f>
        <v>34.598999999999997</v>
      </c>
      <c r="Q499" s="132">
        <f>_xlfn.XLOOKUP($D499,'Catalog Items'!$L:$L,'Catalog Items'!AO:AO)</f>
        <v>4.351</v>
      </c>
      <c r="R499" s="132" t="str">
        <f>_xlfn.XLOOKUP($D499,'Catalog Items'!$L:$L,'Catalog Items'!AT:AT)</f>
        <v>4</v>
      </c>
      <c r="S499" s="132" t="str">
        <f>_xlfn.XLOOKUP($D499,'Catalog Items'!$L:$L,'Catalog Items'!AU:AU)</f>
        <v>3</v>
      </c>
      <c r="T499" s="118" t="s">
        <v>9564</v>
      </c>
      <c r="U499" s="118" t="s">
        <v>15060</v>
      </c>
      <c r="V499" s="118" t="s">
        <v>15061</v>
      </c>
      <c r="W499" s="124"/>
      <c r="X499" s="118" t="s">
        <v>12856</v>
      </c>
      <c r="Y499" s="118" t="s">
        <v>1760</v>
      </c>
      <c r="Z499" s="118" t="s">
        <v>15041</v>
      </c>
      <c r="AA499" s="118" t="s">
        <v>15073</v>
      </c>
      <c r="AB499" s="118" t="s">
        <v>15073</v>
      </c>
      <c r="AC499" s="118" t="s">
        <v>15074</v>
      </c>
      <c r="AD499" s="118" t="s">
        <v>1757</v>
      </c>
      <c r="AE499" s="118" t="s">
        <v>15075</v>
      </c>
      <c r="AF499" s="118" t="s">
        <v>15076</v>
      </c>
    </row>
    <row r="500" spans="1:32" x14ac:dyDescent="0.25">
      <c r="J500" s="124"/>
      <c r="M500" s="132"/>
      <c r="N500" s="132"/>
      <c r="O500" s="132"/>
      <c r="P500" s="132"/>
      <c r="Q500" s="132"/>
      <c r="R500" s="132"/>
      <c r="S500" s="132"/>
      <c r="W500" s="124"/>
    </row>
    <row r="501" spans="1:32" x14ac:dyDescent="0.25">
      <c r="A501" s="118" t="str">
        <f>_xlfn.XLOOKUP(D501,'Catalog Items'!L:L,'Catalog Items'!F:F)</f>
        <v>43605 FD48</v>
      </c>
      <c r="B501" s="118" t="s">
        <v>10602</v>
      </c>
      <c r="C501" s="118" t="s">
        <v>5376</v>
      </c>
      <c r="D501" s="118" t="s">
        <v>12289</v>
      </c>
      <c r="E501" s="118" t="s">
        <v>12861</v>
      </c>
      <c r="F501" s="118" t="s">
        <v>7074</v>
      </c>
      <c r="G501" s="118" t="s">
        <v>12237</v>
      </c>
      <c r="H501" s="118" t="s">
        <v>12729</v>
      </c>
      <c r="I501" s="118" t="s">
        <v>1757</v>
      </c>
      <c r="J501" s="124"/>
      <c r="K501" s="118" t="str">
        <f>_xlfn.XLOOKUP(D501,'Catalog Items'!L:L,'Catalog Items'!AB:AB)</f>
        <v>10196504206721</v>
      </c>
      <c r="L501" s="118" t="str">
        <f>_xlfn.XLOOKUP(D501,'Catalog Items'!L:L,'Catalog Items'!N:N)</f>
        <v>Summer Tableware</v>
      </c>
      <c r="M501" s="132">
        <f>_xlfn.XLOOKUP($D501,'Catalog Items'!$L:$L,'Catalog Items'!AK:AK)</f>
        <v>40.875</v>
      </c>
      <c r="N501" s="132">
        <f>_xlfn.XLOOKUP($D501,'Catalog Items'!$L:$L,'Catalog Items'!AL:AL)</f>
        <v>15.5</v>
      </c>
      <c r="O501" s="132">
        <f>_xlfn.XLOOKUP($D501,'Catalog Items'!$L:$L,'Catalog Items'!AM:AM)</f>
        <v>13.5</v>
      </c>
      <c r="P501" s="132">
        <f>_xlfn.XLOOKUP($D501,'Catalog Items'!$L:$L,'Catalog Items'!AN:AN)</f>
        <v>27.364000000000001</v>
      </c>
      <c r="Q501" s="132">
        <f>_xlfn.XLOOKUP($D501,'Catalog Items'!$L:$L,'Catalog Items'!AO:AO)</f>
        <v>4.95</v>
      </c>
      <c r="R501" s="132" t="str">
        <f>_xlfn.XLOOKUP($D501,'Catalog Items'!$L:$L,'Catalog Items'!AT:AT)</f>
        <v>9</v>
      </c>
      <c r="S501" s="132" t="str">
        <f>_xlfn.XLOOKUP($D501,'Catalog Items'!$L:$L,'Catalog Items'!AU:AU)</f>
        <v>1</v>
      </c>
      <c r="T501" s="118" t="s">
        <v>1794</v>
      </c>
      <c r="U501" s="118" t="s">
        <v>7070</v>
      </c>
      <c r="V501" s="118" t="s">
        <v>1771</v>
      </c>
      <c r="W501" s="124"/>
      <c r="X501" s="118" t="s">
        <v>12730</v>
      </c>
      <c r="Y501" s="118" t="s">
        <v>1760</v>
      </c>
      <c r="Z501" s="118" t="s">
        <v>15064</v>
      </c>
      <c r="AA501" s="118" t="s">
        <v>15227</v>
      </c>
      <c r="AB501" s="118" t="s">
        <v>15228</v>
      </c>
      <c r="AC501" s="118" t="s">
        <v>15229</v>
      </c>
      <c r="AD501" s="118" t="s">
        <v>1757</v>
      </c>
      <c r="AE501" s="118" t="s">
        <v>15230</v>
      </c>
      <c r="AF501" s="118" t="s">
        <v>15231</v>
      </c>
    </row>
    <row r="502" spans="1:32" x14ac:dyDescent="0.25">
      <c r="A502" s="118" t="str">
        <f>_xlfn.XLOOKUP(D502,'Catalog Items'!L:L,'Catalog Items'!F:F)</f>
        <v>43605 FD48</v>
      </c>
      <c r="B502" s="118" t="s">
        <v>10602</v>
      </c>
      <c r="C502" s="118" t="s">
        <v>5376</v>
      </c>
      <c r="D502" s="118" t="s">
        <v>12289</v>
      </c>
      <c r="E502" s="118" t="s">
        <v>12861</v>
      </c>
      <c r="F502" s="118" t="s">
        <v>7074</v>
      </c>
      <c r="G502" s="118" t="s">
        <v>12252</v>
      </c>
      <c r="H502" s="118" t="s">
        <v>12774</v>
      </c>
      <c r="I502" s="118" t="s">
        <v>1757</v>
      </c>
      <c r="J502" s="124"/>
      <c r="K502" s="118" t="str">
        <f>_xlfn.XLOOKUP(D502,'Catalog Items'!L:L,'Catalog Items'!AB:AB)</f>
        <v>10196504206721</v>
      </c>
      <c r="L502" s="118" t="str">
        <f>_xlfn.XLOOKUP(D502,'Catalog Items'!L:L,'Catalog Items'!N:N)</f>
        <v>Summer Tableware</v>
      </c>
      <c r="M502" s="132">
        <f>_xlfn.XLOOKUP($D502,'Catalog Items'!$L:$L,'Catalog Items'!AK:AK)</f>
        <v>40.875</v>
      </c>
      <c r="N502" s="132">
        <f>_xlfn.XLOOKUP($D502,'Catalog Items'!$L:$L,'Catalog Items'!AL:AL)</f>
        <v>15.5</v>
      </c>
      <c r="O502" s="132">
        <f>_xlfn.XLOOKUP($D502,'Catalog Items'!$L:$L,'Catalog Items'!AM:AM)</f>
        <v>13.5</v>
      </c>
      <c r="P502" s="132">
        <f>_xlfn.XLOOKUP($D502,'Catalog Items'!$L:$L,'Catalog Items'!AN:AN)</f>
        <v>27.364000000000001</v>
      </c>
      <c r="Q502" s="132">
        <f>_xlfn.XLOOKUP($D502,'Catalog Items'!$L:$L,'Catalog Items'!AO:AO)</f>
        <v>4.95</v>
      </c>
      <c r="R502" s="132" t="str">
        <f>_xlfn.XLOOKUP($D502,'Catalog Items'!$L:$L,'Catalog Items'!AT:AT)</f>
        <v>9</v>
      </c>
      <c r="S502" s="132" t="str">
        <f>_xlfn.XLOOKUP($D502,'Catalog Items'!$L:$L,'Catalog Items'!AU:AU)</f>
        <v>1</v>
      </c>
      <c r="T502" s="118" t="s">
        <v>1794</v>
      </c>
      <c r="U502" s="118" t="s">
        <v>7070</v>
      </c>
      <c r="V502" s="118" t="s">
        <v>1771</v>
      </c>
      <c r="W502" s="124"/>
      <c r="X502" s="118" t="s">
        <v>12775</v>
      </c>
      <c r="Y502" s="118" t="s">
        <v>1760</v>
      </c>
      <c r="Z502" s="118" t="s">
        <v>15064</v>
      </c>
      <c r="AA502" s="118" t="s">
        <v>15227</v>
      </c>
      <c r="AB502" s="118" t="s">
        <v>15228</v>
      </c>
      <c r="AC502" s="118" t="s">
        <v>15229</v>
      </c>
      <c r="AD502" s="118" t="s">
        <v>1757</v>
      </c>
      <c r="AE502" s="118" t="s">
        <v>15230</v>
      </c>
      <c r="AF502" s="118" t="s">
        <v>15231</v>
      </c>
    </row>
    <row r="503" spans="1:32" x14ac:dyDescent="0.25">
      <c r="A503" s="118" t="str">
        <f>_xlfn.XLOOKUP(D503,'Catalog Items'!L:L,'Catalog Items'!F:F)</f>
        <v>43605 FD48</v>
      </c>
      <c r="B503" s="118" t="s">
        <v>10602</v>
      </c>
      <c r="C503" s="118" t="s">
        <v>5376</v>
      </c>
      <c r="D503" s="118" t="s">
        <v>12289</v>
      </c>
      <c r="E503" s="118" t="s">
        <v>12861</v>
      </c>
      <c r="F503" s="118" t="s">
        <v>7074</v>
      </c>
      <c r="G503" s="118" t="s">
        <v>12279</v>
      </c>
      <c r="H503" s="118" t="s">
        <v>12841</v>
      </c>
      <c r="I503" s="118" t="s">
        <v>1757</v>
      </c>
      <c r="J503" s="124"/>
      <c r="K503" s="118" t="str">
        <f>_xlfn.XLOOKUP(D503,'Catalog Items'!L:L,'Catalog Items'!AB:AB)</f>
        <v>10196504206721</v>
      </c>
      <c r="L503" s="118" t="str">
        <f>_xlfn.XLOOKUP(D503,'Catalog Items'!L:L,'Catalog Items'!N:N)</f>
        <v>Summer Tableware</v>
      </c>
      <c r="M503" s="132">
        <f>_xlfn.XLOOKUP($D503,'Catalog Items'!$L:$L,'Catalog Items'!AK:AK)</f>
        <v>40.875</v>
      </c>
      <c r="N503" s="132">
        <f>_xlfn.XLOOKUP($D503,'Catalog Items'!$L:$L,'Catalog Items'!AL:AL)</f>
        <v>15.5</v>
      </c>
      <c r="O503" s="132">
        <f>_xlfn.XLOOKUP($D503,'Catalog Items'!$L:$L,'Catalog Items'!AM:AM)</f>
        <v>13.5</v>
      </c>
      <c r="P503" s="132">
        <f>_xlfn.XLOOKUP($D503,'Catalog Items'!$L:$L,'Catalog Items'!AN:AN)</f>
        <v>27.364000000000001</v>
      </c>
      <c r="Q503" s="132">
        <f>_xlfn.XLOOKUP($D503,'Catalog Items'!$L:$L,'Catalog Items'!AO:AO)</f>
        <v>4.95</v>
      </c>
      <c r="R503" s="132" t="str">
        <f>_xlfn.XLOOKUP($D503,'Catalog Items'!$L:$L,'Catalog Items'!AT:AT)</f>
        <v>9</v>
      </c>
      <c r="S503" s="132" t="str">
        <f>_xlfn.XLOOKUP($D503,'Catalog Items'!$L:$L,'Catalog Items'!AU:AU)</f>
        <v>1</v>
      </c>
      <c r="T503" s="118" t="s">
        <v>1794</v>
      </c>
      <c r="U503" s="118" t="s">
        <v>7070</v>
      </c>
      <c r="V503" s="118" t="s">
        <v>1771</v>
      </c>
      <c r="W503" s="124"/>
      <c r="X503" s="118" t="s">
        <v>12842</v>
      </c>
      <c r="Y503" s="118" t="s">
        <v>1760</v>
      </c>
      <c r="Z503" s="118" t="s">
        <v>15064</v>
      </c>
      <c r="AA503" s="118" t="s">
        <v>15227</v>
      </c>
      <c r="AB503" s="118" t="s">
        <v>15228</v>
      </c>
      <c r="AC503" s="118" t="s">
        <v>15229</v>
      </c>
      <c r="AD503" s="118" t="s">
        <v>1757</v>
      </c>
      <c r="AE503" s="118" t="s">
        <v>15230</v>
      </c>
      <c r="AF503" s="118" t="s">
        <v>15231</v>
      </c>
    </row>
    <row r="504" spans="1:32" x14ac:dyDescent="0.25">
      <c r="A504" s="118" t="str">
        <f>_xlfn.XLOOKUP(D504,'Catalog Items'!L:L,'Catalog Items'!F:F)</f>
        <v>43605 FD48</v>
      </c>
      <c r="B504" s="118" t="s">
        <v>10602</v>
      </c>
      <c r="C504" s="118" t="s">
        <v>5376</v>
      </c>
      <c r="D504" s="118" t="s">
        <v>12289</v>
      </c>
      <c r="E504" s="118" t="s">
        <v>12861</v>
      </c>
      <c r="F504" s="118" t="s">
        <v>7074</v>
      </c>
      <c r="G504" s="118" t="s">
        <v>12287</v>
      </c>
      <c r="H504" s="118" t="s">
        <v>12857</v>
      </c>
      <c r="I504" s="118" t="s">
        <v>1757</v>
      </c>
      <c r="J504" s="124"/>
      <c r="K504" s="118" t="str">
        <f>_xlfn.XLOOKUP(D504,'Catalog Items'!L:L,'Catalog Items'!AB:AB)</f>
        <v>10196504206721</v>
      </c>
      <c r="L504" s="118" t="str">
        <f>_xlfn.XLOOKUP(D504,'Catalog Items'!L:L,'Catalog Items'!N:N)</f>
        <v>Summer Tableware</v>
      </c>
      <c r="M504" s="132">
        <f>_xlfn.XLOOKUP($D504,'Catalog Items'!$L:$L,'Catalog Items'!AK:AK)</f>
        <v>40.875</v>
      </c>
      <c r="N504" s="132">
        <f>_xlfn.XLOOKUP($D504,'Catalog Items'!$L:$L,'Catalog Items'!AL:AL)</f>
        <v>15.5</v>
      </c>
      <c r="O504" s="132">
        <f>_xlfn.XLOOKUP($D504,'Catalog Items'!$L:$L,'Catalog Items'!AM:AM)</f>
        <v>13.5</v>
      </c>
      <c r="P504" s="132">
        <f>_xlfn.XLOOKUP($D504,'Catalog Items'!$L:$L,'Catalog Items'!AN:AN)</f>
        <v>27.364000000000001</v>
      </c>
      <c r="Q504" s="132">
        <f>_xlfn.XLOOKUP($D504,'Catalog Items'!$L:$L,'Catalog Items'!AO:AO)</f>
        <v>4.95</v>
      </c>
      <c r="R504" s="132" t="str">
        <f>_xlfn.XLOOKUP($D504,'Catalog Items'!$L:$L,'Catalog Items'!AT:AT)</f>
        <v>9</v>
      </c>
      <c r="S504" s="132" t="str">
        <f>_xlfn.XLOOKUP($D504,'Catalog Items'!$L:$L,'Catalog Items'!AU:AU)</f>
        <v>1</v>
      </c>
      <c r="T504" s="118" t="s">
        <v>1794</v>
      </c>
      <c r="U504" s="118" t="s">
        <v>7070</v>
      </c>
      <c r="V504" s="118" t="s">
        <v>1771</v>
      </c>
      <c r="W504" s="124"/>
      <c r="X504" s="118" t="s">
        <v>12858</v>
      </c>
      <c r="Y504" s="118" t="s">
        <v>1760</v>
      </c>
      <c r="Z504" s="118" t="s">
        <v>15064</v>
      </c>
      <c r="AA504" s="118" t="s">
        <v>15227</v>
      </c>
      <c r="AB504" s="118" t="s">
        <v>15228</v>
      </c>
      <c r="AC504" s="118" t="s">
        <v>15229</v>
      </c>
      <c r="AD504" s="118" t="s">
        <v>1757</v>
      </c>
      <c r="AE504" s="118" t="s">
        <v>15230</v>
      </c>
      <c r="AF504" s="118" t="s">
        <v>15231</v>
      </c>
    </row>
    <row r="505" spans="1:32" x14ac:dyDescent="0.25">
      <c r="J505" s="124"/>
      <c r="M505" s="132"/>
      <c r="N505" s="132"/>
      <c r="O505" s="132"/>
      <c r="P505" s="132"/>
      <c r="Q505" s="132"/>
      <c r="R505" s="132"/>
      <c r="S505" s="132"/>
      <c r="W505" s="124"/>
    </row>
    <row r="506" spans="1:32" x14ac:dyDescent="0.25">
      <c r="A506" s="118" t="str">
        <f>_xlfn.XLOOKUP(D506,'Catalog Items'!L:L,'Catalog Items'!F:F)</f>
        <v>81231</v>
      </c>
      <c r="B506" s="118" t="s">
        <v>10177</v>
      </c>
      <c r="C506" s="118" t="s">
        <v>9635</v>
      </c>
      <c r="D506" s="118" t="s">
        <v>12290</v>
      </c>
      <c r="E506" s="118" t="s">
        <v>11027</v>
      </c>
      <c r="F506" s="118" t="s">
        <v>7081</v>
      </c>
      <c r="G506" s="118" t="s">
        <v>11031</v>
      </c>
      <c r="H506" s="118" t="s">
        <v>11032</v>
      </c>
      <c r="I506" s="118" t="s">
        <v>1773</v>
      </c>
      <c r="J506" s="124"/>
      <c r="K506" s="118" t="str">
        <f>_xlfn.XLOOKUP(D506,'Catalog Items'!L:L,'Catalog Items'!AB:AB)</f>
        <v>00196504206731</v>
      </c>
      <c r="L506" s="118" t="str">
        <f>_xlfn.XLOOKUP(D506,'Catalog Items'!L:L,'Catalog Items'!N:N)</f>
        <v>General Decor</v>
      </c>
      <c r="M506" s="132">
        <f>_xlfn.XLOOKUP($D506,'Catalog Items'!$L:$L,'Catalog Items'!AK:AK)</f>
        <v>45.125</v>
      </c>
      <c r="N506" s="132">
        <f>_xlfn.XLOOKUP($D506,'Catalog Items'!$L:$L,'Catalog Items'!AL:AL)</f>
        <v>16.187999999999999</v>
      </c>
      <c r="O506" s="132">
        <f>_xlfn.XLOOKUP($D506,'Catalog Items'!$L:$L,'Catalog Items'!AM:AM)</f>
        <v>6.3129999999999997</v>
      </c>
      <c r="P506" s="132">
        <f>_xlfn.XLOOKUP($D506,'Catalog Items'!$L:$L,'Catalog Items'!AN:AN)</f>
        <v>41.872</v>
      </c>
      <c r="Q506" s="132">
        <f>_xlfn.XLOOKUP($D506,'Catalog Items'!$L:$L,'Catalog Items'!AO:AO)</f>
        <v>2.669</v>
      </c>
      <c r="R506" s="132" t="str">
        <f>_xlfn.XLOOKUP($D506,'Catalog Items'!$L:$L,'Catalog Items'!AT:AT)</f>
        <v>2</v>
      </c>
      <c r="S506" s="132" t="str">
        <f>_xlfn.XLOOKUP($D506,'Catalog Items'!$L:$L,'Catalog Items'!AU:AU)</f>
        <v>7</v>
      </c>
      <c r="T506" s="118" t="s">
        <v>15272</v>
      </c>
      <c r="U506" s="118" t="s">
        <v>15133</v>
      </c>
      <c r="V506" s="118" t="s">
        <v>15061</v>
      </c>
      <c r="W506" s="124"/>
      <c r="X506" s="118" t="s">
        <v>11033</v>
      </c>
      <c r="Y506" s="118" t="s">
        <v>1759</v>
      </c>
      <c r="Z506" s="118" t="s">
        <v>1759</v>
      </c>
      <c r="AA506" s="118" t="s">
        <v>7066</v>
      </c>
      <c r="AB506" s="118" t="s">
        <v>7066</v>
      </c>
      <c r="AC506" s="118" t="s">
        <v>15235</v>
      </c>
      <c r="AD506" s="118" t="s">
        <v>1757</v>
      </c>
      <c r="AE506" s="118" t="s">
        <v>15241</v>
      </c>
      <c r="AF506" s="118" t="s">
        <v>15242</v>
      </c>
    </row>
    <row r="507" spans="1:32" x14ac:dyDescent="0.25">
      <c r="A507" s="118" t="str">
        <f>_xlfn.XLOOKUP(D507,'Catalog Items'!L:L,'Catalog Items'!F:F)</f>
        <v>81231</v>
      </c>
      <c r="B507" s="118" t="s">
        <v>10043</v>
      </c>
      <c r="C507" s="118" t="s">
        <v>9635</v>
      </c>
      <c r="D507" s="118" t="s">
        <v>12290</v>
      </c>
      <c r="E507" s="118" t="s">
        <v>11027</v>
      </c>
      <c r="F507" s="118" t="s">
        <v>7081</v>
      </c>
      <c r="G507" s="118" t="s">
        <v>11028</v>
      </c>
      <c r="H507" s="118" t="s">
        <v>11029</v>
      </c>
      <c r="I507" s="118" t="s">
        <v>1773</v>
      </c>
      <c r="J507" s="124"/>
      <c r="K507" s="118" t="str">
        <f>_xlfn.XLOOKUP(D507,'Catalog Items'!L:L,'Catalog Items'!AB:AB)</f>
        <v>00196504206731</v>
      </c>
      <c r="L507" s="118" t="str">
        <f>_xlfn.XLOOKUP(D507,'Catalog Items'!L:L,'Catalog Items'!N:N)</f>
        <v>General Decor</v>
      </c>
      <c r="M507" s="132">
        <f>_xlfn.XLOOKUP($D507,'Catalog Items'!$L:$L,'Catalog Items'!AK:AK)</f>
        <v>45.125</v>
      </c>
      <c r="N507" s="132">
        <f>_xlfn.XLOOKUP($D507,'Catalog Items'!$L:$L,'Catalog Items'!AL:AL)</f>
        <v>16.187999999999999</v>
      </c>
      <c r="O507" s="132">
        <f>_xlfn.XLOOKUP($D507,'Catalog Items'!$L:$L,'Catalog Items'!AM:AM)</f>
        <v>6.3129999999999997</v>
      </c>
      <c r="P507" s="132">
        <f>_xlfn.XLOOKUP($D507,'Catalog Items'!$L:$L,'Catalog Items'!AN:AN)</f>
        <v>41.872</v>
      </c>
      <c r="Q507" s="132">
        <f>_xlfn.XLOOKUP($D507,'Catalog Items'!$L:$L,'Catalog Items'!AO:AO)</f>
        <v>2.669</v>
      </c>
      <c r="R507" s="132" t="str">
        <f>_xlfn.XLOOKUP($D507,'Catalog Items'!$L:$L,'Catalog Items'!AT:AT)</f>
        <v>2</v>
      </c>
      <c r="S507" s="132" t="str">
        <f>_xlfn.XLOOKUP($D507,'Catalog Items'!$L:$L,'Catalog Items'!AU:AU)</f>
        <v>7</v>
      </c>
      <c r="T507" s="118" t="s">
        <v>15272</v>
      </c>
      <c r="U507" s="118" t="s">
        <v>15133</v>
      </c>
      <c r="V507" s="118" t="s">
        <v>15061</v>
      </c>
      <c r="W507" s="124"/>
      <c r="X507" s="118" t="s">
        <v>11030</v>
      </c>
      <c r="Y507" s="118" t="s">
        <v>1759</v>
      </c>
      <c r="Z507" s="118" t="s">
        <v>15273</v>
      </c>
      <c r="AA507" s="118" t="s">
        <v>15277</v>
      </c>
      <c r="AB507" s="118" t="s">
        <v>15278</v>
      </c>
      <c r="AC507" s="118" t="s">
        <v>15279</v>
      </c>
      <c r="AD507" s="118" t="s">
        <v>1757</v>
      </c>
      <c r="AE507" s="118" t="s">
        <v>15280</v>
      </c>
      <c r="AF507" s="118" t="s">
        <v>15049</v>
      </c>
    </row>
    <row r="508" spans="1:32" x14ac:dyDescent="0.25">
      <c r="A508" s="118" t="str">
        <f>_xlfn.XLOOKUP(D508,'Catalog Items'!L:L,'Catalog Items'!F:F)</f>
        <v>81231</v>
      </c>
      <c r="B508" s="118" t="s">
        <v>10177</v>
      </c>
      <c r="C508" s="118" t="s">
        <v>9635</v>
      </c>
      <c r="D508" s="118" t="s">
        <v>12290</v>
      </c>
      <c r="E508" s="118" t="s">
        <v>11027</v>
      </c>
      <c r="F508" s="118" t="s">
        <v>7081</v>
      </c>
      <c r="G508" s="118" t="s">
        <v>12234</v>
      </c>
      <c r="H508" s="118" t="s">
        <v>12722</v>
      </c>
      <c r="I508" s="118" t="s">
        <v>1773</v>
      </c>
      <c r="J508" s="124"/>
      <c r="K508" s="118" t="str">
        <f>_xlfn.XLOOKUP(D508,'Catalog Items'!L:L,'Catalog Items'!AB:AB)</f>
        <v>00196504206731</v>
      </c>
      <c r="L508" s="118" t="str">
        <f>_xlfn.XLOOKUP(D508,'Catalog Items'!L:L,'Catalog Items'!N:N)</f>
        <v>General Decor</v>
      </c>
      <c r="M508" s="132">
        <f>_xlfn.XLOOKUP($D508,'Catalog Items'!$L:$L,'Catalog Items'!AK:AK)</f>
        <v>45.125</v>
      </c>
      <c r="N508" s="132">
        <f>_xlfn.XLOOKUP($D508,'Catalog Items'!$L:$L,'Catalog Items'!AL:AL)</f>
        <v>16.187999999999999</v>
      </c>
      <c r="O508" s="132">
        <f>_xlfn.XLOOKUP($D508,'Catalog Items'!$L:$L,'Catalog Items'!AM:AM)</f>
        <v>6.3129999999999997</v>
      </c>
      <c r="P508" s="132">
        <f>_xlfn.XLOOKUP($D508,'Catalog Items'!$L:$L,'Catalog Items'!AN:AN)</f>
        <v>41.872</v>
      </c>
      <c r="Q508" s="132">
        <f>_xlfn.XLOOKUP($D508,'Catalog Items'!$L:$L,'Catalog Items'!AO:AO)</f>
        <v>2.669</v>
      </c>
      <c r="R508" s="132" t="str">
        <f>_xlfn.XLOOKUP($D508,'Catalog Items'!$L:$L,'Catalog Items'!AT:AT)</f>
        <v>2</v>
      </c>
      <c r="S508" s="132" t="str">
        <f>_xlfn.XLOOKUP($D508,'Catalog Items'!$L:$L,'Catalog Items'!AU:AU)</f>
        <v>7</v>
      </c>
      <c r="T508" s="118" t="s">
        <v>15272</v>
      </c>
      <c r="U508" s="118" t="s">
        <v>15133</v>
      </c>
      <c r="V508" s="118" t="s">
        <v>15061</v>
      </c>
      <c r="W508" s="124"/>
      <c r="X508" s="118" t="s">
        <v>12723</v>
      </c>
      <c r="Y508" s="118" t="s">
        <v>1759</v>
      </c>
      <c r="Z508" s="118" t="s">
        <v>1759</v>
      </c>
      <c r="AA508" s="118" t="s">
        <v>7066</v>
      </c>
      <c r="AB508" s="118" t="s">
        <v>7066</v>
      </c>
      <c r="AC508" s="118" t="s">
        <v>15235</v>
      </c>
      <c r="AD508" s="118" t="s">
        <v>1757</v>
      </c>
      <c r="AE508" s="118" t="s">
        <v>15241</v>
      </c>
      <c r="AF508" s="118" t="s">
        <v>15340</v>
      </c>
    </row>
    <row r="509" spans="1:32" x14ac:dyDescent="0.25">
      <c r="J509" s="124"/>
      <c r="M509" s="132"/>
      <c r="N509" s="132"/>
      <c r="O509" s="132"/>
      <c r="P509" s="132"/>
      <c r="Q509" s="132"/>
      <c r="R509" s="132"/>
      <c r="S509" s="132"/>
      <c r="W509" s="124"/>
    </row>
    <row r="510" spans="1:32" x14ac:dyDescent="0.25">
      <c r="A510" s="118" t="str">
        <f>_xlfn.XLOOKUP(D510,'Catalog Items'!L:L,'Catalog Items'!F:F)</f>
        <v>24601-CD2</v>
      </c>
      <c r="B510" s="118" t="s">
        <v>9743</v>
      </c>
      <c r="C510" s="118" t="s">
        <v>5377</v>
      </c>
      <c r="D510" s="118" t="s">
        <v>12291</v>
      </c>
      <c r="E510" s="118" t="s">
        <v>12864</v>
      </c>
      <c r="F510" s="118" t="s">
        <v>15223</v>
      </c>
      <c r="G510" s="118" t="s">
        <v>12293</v>
      </c>
      <c r="H510" s="118" t="s">
        <v>13218</v>
      </c>
      <c r="I510" s="118" t="s">
        <v>7066</v>
      </c>
      <c r="J510" s="124"/>
      <c r="K510" s="118" t="str">
        <f>_xlfn.XLOOKUP(D510,'Catalog Items'!L:L,'Catalog Items'!AB:AB)</f>
        <v>00196504206748</v>
      </c>
      <c r="L510" s="118" t="str">
        <f>_xlfn.XLOOKUP(D510,'Catalog Items'!L:L,'Catalog Items'!N:N)</f>
        <v>Lady Liberty</v>
      </c>
      <c r="M510" s="132">
        <f>_xlfn.XLOOKUP($D510,'Catalog Items'!$L:$L,'Catalog Items'!AK:AK)</f>
        <v>24.437999999999999</v>
      </c>
      <c r="N510" s="132">
        <f>_xlfn.XLOOKUP($D510,'Catalog Items'!$L:$L,'Catalog Items'!AL:AL)</f>
        <v>15.938000000000001</v>
      </c>
      <c r="O510" s="132">
        <f>_xlfn.XLOOKUP($D510,'Catalog Items'!$L:$L,'Catalog Items'!AM:AM)</f>
        <v>9.625</v>
      </c>
      <c r="P510" s="132">
        <f>_xlfn.XLOOKUP($D510,'Catalog Items'!$L:$L,'Catalog Items'!AN:AN)</f>
        <v>17.146000000000001</v>
      </c>
      <c r="Q510" s="132">
        <f>_xlfn.XLOOKUP($D510,'Catalog Items'!$L:$L,'Catalog Items'!AO:AO)</f>
        <v>2.169</v>
      </c>
      <c r="R510" s="132" t="str">
        <f>_xlfn.XLOOKUP($D510,'Catalog Items'!$L:$L,'Catalog Items'!AT:AT)</f>
        <v>5</v>
      </c>
      <c r="S510" s="132" t="str">
        <f>_xlfn.XLOOKUP($D510,'Catalog Items'!$L:$L,'Catalog Items'!AU:AU)</f>
        <v>5</v>
      </c>
      <c r="T510" s="118" t="s">
        <v>7075</v>
      </c>
      <c r="U510" s="118" t="s">
        <v>14991</v>
      </c>
      <c r="V510" s="118" t="s">
        <v>1762</v>
      </c>
      <c r="W510" s="124"/>
      <c r="X510" s="118" t="s">
        <v>12869</v>
      </c>
      <c r="Y510" s="118" t="s">
        <v>1765</v>
      </c>
      <c r="Z510" s="118" t="s">
        <v>15062</v>
      </c>
      <c r="AA510" s="118" t="s">
        <v>7065</v>
      </c>
      <c r="AB510" s="118" t="s">
        <v>7065</v>
      </c>
      <c r="AC510" s="118" t="s">
        <v>15063</v>
      </c>
      <c r="AD510" s="118" t="s">
        <v>1757</v>
      </c>
      <c r="AE510" s="118" t="s">
        <v>15064</v>
      </c>
      <c r="AF510" s="118" t="s">
        <v>15065</v>
      </c>
    </row>
    <row r="511" spans="1:32" x14ac:dyDescent="0.25">
      <c r="A511" s="118" t="str">
        <f>_xlfn.XLOOKUP(D511,'Catalog Items'!L:L,'Catalog Items'!F:F)</f>
        <v>24601-CD2</v>
      </c>
      <c r="B511" s="118" t="s">
        <v>9731</v>
      </c>
      <c r="C511" s="118" t="s">
        <v>5377</v>
      </c>
      <c r="D511" s="118" t="s">
        <v>12291</v>
      </c>
      <c r="E511" s="118" t="s">
        <v>12864</v>
      </c>
      <c r="F511" s="118" t="s">
        <v>15223</v>
      </c>
      <c r="G511" s="118" t="s">
        <v>12294</v>
      </c>
      <c r="H511" s="118" t="s">
        <v>12870</v>
      </c>
      <c r="I511" s="118" t="s">
        <v>1762</v>
      </c>
      <c r="J511" s="124"/>
      <c r="K511" s="118" t="str">
        <f>_xlfn.XLOOKUP(D511,'Catalog Items'!L:L,'Catalog Items'!AB:AB)</f>
        <v>00196504206748</v>
      </c>
      <c r="L511" s="118" t="str">
        <f>_xlfn.XLOOKUP(D511,'Catalog Items'!L:L,'Catalog Items'!N:N)</f>
        <v>Lady Liberty</v>
      </c>
      <c r="M511" s="132">
        <f>_xlfn.XLOOKUP($D511,'Catalog Items'!$L:$L,'Catalog Items'!AK:AK)</f>
        <v>24.437999999999999</v>
      </c>
      <c r="N511" s="132">
        <f>_xlfn.XLOOKUP($D511,'Catalog Items'!$L:$L,'Catalog Items'!AL:AL)</f>
        <v>15.938000000000001</v>
      </c>
      <c r="O511" s="132">
        <f>_xlfn.XLOOKUP($D511,'Catalog Items'!$L:$L,'Catalog Items'!AM:AM)</f>
        <v>9.625</v>
      </c>
      <c r="P511" s="132">
        <f>_xlfn.XLOOKUP($D511,'Catalog Items'!$L:$L,'Catalog Items'!AN:AN)</f>
        <v>17.146000000000001</v>
      </c>
      <c r="Q511" s="132">
        <f>_xlfn.XLOOKUP($D511,'Catalog Items'!$L:$L,'Catalog Items'!AO:AO)</f>
        <v>2.169</v>
      </c>
      <c r="R511" s="132" t="str">
        <f>_xlfn.XLOOKUP($D511,'Catalog Items'!$L:$L,'Catalog Items'!AT:AT)</f>
        <v>5</v>
      </c>
      <c r="S511" s="132" t="str">
        <f>_xlfn.XLOOKUP($D511,'Catalog Items'!$L:$L,'Catalog Items'!AU:AU)</f>
        <v>5</v>
      </c>
      <c r="T511" s="118" t="s">
        <v>7075</v>
      </c>
      <c r="U511" s="118" t="s">
        <v>14991</v>
      </c>
      <c r="V511" s="118" t="s">
        <v>1762</v>
      </c>
      <c r="W511" s="124"/>
      <c r="X511" s="118" t="s">
        <v>12871</v>
      </c>
      <c r="Y511" s="118" t="s">
        <v>1765</v>
      </c>
      <c r="Z511" s="118" t="s">
        <v>15062</v>
      </c>
      <c r="AA511" s="118" t="s">
        <v>14994</v>
      </c>
      <c r="AB511" s="118" t="s">
        <v>14994</v>
      </c>
      <c r="AC511" s="118" t="s">
        <v>15066</v>
      </c>
      <c r="AD511" s="118" t="s">
        <v>1757</v>
      </c>
      <c r="AE511" s="118" t="s">
        <v>15067</v>
      </c>
      <c r="AF511" s="118" t="s">
        <v>15068</v>
      </c>
    </row>
    <row r="512" spans="1:32" x14ac:dyDescent="0.25">
      <c r="A512" s="118" t="str">
        <f>_xlfn.XLOOKUP(D512,'Catalog Items'!L:L,'Catalog Items'!F:F)</f>
        <v>24601-CD2</v>
      </c>
      <c r="B512" s="118" t="s">
        <v>9694</v>
      </c>
      <c r="C512" s="118" t="s">
        <v>5377</v>
      </c>
      <c r="D512" s="118" t="s">
        <v>12291</v>
      </c>
      <c r="E512" s="118" t="s">
        <v>12864</v>
      </c>
      <c r="F512" s="118" t="s">
        <v>15223</v>
      </c>
      <c r="G512" s="118" t="s">
        <v>12295</v>
      </c>
      <c r="H512" s="118" t="s">
        <v>12872</v>
      </c>
      <c r="I512" s="118" t="s">
        <v>9557</v>
      </c>
      <c r="J512" s="124"/>
      <c r="K512" s="118" t="str">
        <f>_xlfn.XLOOKUP(D512,'Catalog Items'!L:L,'Catalog Items'!AB:AB)</f>
        <v>00196504206748</v>
      </c>
      <c r="L512" s="118" t="str">
        <f>_xlfn.XLOOKUP(D512,'Catalog Items'!L:L,'Catalog Items'!N:N)</f>
        <v>Lady Liberty</v>
      </c>
      <c r="M512" s="132">
        <f>_xlfn.XLOOKUP($D512,'Catalog Items'!$L:$L,'Catalog Items'!AK:AK)</f>
        <v>24.437999999999999</v>
      </c>
      <c r="N512" s="132">
        <f>_xlfn.XLOOKUP($D512,'Catalog Items'!$L:$L,'Catalog Items'!AL:AL)</f>
        <v>15.938000000000001</v>
      </c>
      <c r="O512" s="132">
        <f>_xlfn.XLOOKUP($D512,'Catalog Items'!$L:$L,'Catalog Items'!AM:AM)</f>
        <v>9.625</v>
      </c>
      <c r="P512" s="132">
        <f>_xlfn.XLOOKUP($D512,'Catalog Items'!$L:$L,'Catalog Items'!AN:AN)</f>
        <v>17.146000000000001</v>
      </c>
      <c r="Q512" s="132">
        <f>_xlfn.XLOOKUP($D512,'Catalog Items'!$L:$L,'Catalog Items'!AO:AO)</f>
        <v>2.169</v>
      </c>
      <c r="R512" s="132" t="str">
        <f>_xlfn.XLOOKUP($D512,'Catalog Items'!$L:$L,'Catalog Items'!AT:AT)</f>
        <v>5</v>
      </c>
      <c r="S512" s="132" t="str">
        <f>_xlfn.XLOOKUP($D512,'Catalog Items'!$L:$L,'Catalog Items'!AU:AU)</f>
        <v>5</v>
      </c>
      <c r="T512" s="118" t="s">
        <v>7075</v>
      </c>
      <c r="U512" s="118" t="s">
        <v>14991</v>
      </c>
      <c r="V512" s="118" t="s">
        <v>1762</v>
      </c>
      <c r="W512" s="124"/>
      <c r="X512" s="118" t="s">
        <v>12873</v>
      </c>
      <c r="Y512" s="118" t="s">
        <v>1760</v>
      </c>
      <c r="Z512" s="118" t="s">
        <v>15062</v>
      </c>
      <c r="AA512" s="118" t="s">
        <v>15069</v>
      </c>
      <c r="AB512" s="118" t="s">
        <v>15069</v>
      </c>
      <c r="AC512" s="118" t="s">
        <v>15070</v>
      </c>
      <c r="AD512" s="118" t="s">
        <v>1757</v>
      </c>
      <c r="AE512" s="118" t="s">
        <v>15071</v>
      </c>
      <c r="AF512" s="118" t="s">
        <v>15072</v>
      </c>
    </row>
    <row r="513" spans="1:32" x14ac:dyDescent="0.25">
      <c r="A513" s="118" t="str">
        <f>_xlfn.XLOOKUP(D513,'Catalog Items'!L:L,'Catalog Items'!F:F)</f>
        <v>24601-CD2</v>
      </c>
      <c r="B513" s="118" t="s">
        <v>9920</v>
      </c>
      <c r="C513" s="118" t="s">
        <v>5377</v>
      </c>
      <c r="D513" s="118" t="s">
        <v>12291</v>
      </c>
      <c r="E513" s="118" t="s">
        <v>12864</v>
      </c>
      <c r="F513" s="118" t="s">
        <v>15223</v>
      </c>
      <c r="G513" s="118" t="s">
        <v>12296</v>
      </c>
      <c r="H513" s="118" t="s">
        <v>12874</v>
      </c>
      <c r="I513" s="118" t="s">
        <v>1757</v>
      </c>
      <c r="J513" s="124"/>
      <c r="K513" s="118" t="str">
        <f>_xlfn.XLOOKUP(D513,'Catalog Items'!L:L,'Catalog Items'!AB:AB)</f>
        <v>00196504206748</v>
      </c>
      <c r="L513" s="118" t="str">
        <f>_xlfn.XLOOKUP(D513,'Catalog Items'!L:L,'Catalog Items'!N:N)</f>
        <v>Lady Liberty</v>
      </c>
      <c r="M513" s="132">
        <f>_xlfn.XLOOKUP($D513,'Catalog Items'!$L:$L,'Catalog Items'!AK:AK)</f>
        <v>24.437999999999999</v>
      </c>
      <c r="N513" s="132">
        <f>_xlfn.XLOOKUP($D513,'Catalog Items'!$L:$L,'Catalog Items'!AL:AL)</f>
        <v>15.938000000000001</v>
      </c>
      <c r="O513" s="132">
        <f>_xlfn.XLOOKUP($D513,'Catalog Items'!$L:$L,'Catalog Items'!AM:AM)</f>
        <v>9.625</v>
      </c>
      <c r="P513" s="132">
        <f>_xlfn.XLOOKUP($D513,'Catalog Items'!$L:$L,'Catalog Items'!AN:AN)</f>
        <v>17.146000000000001</v>
      </c>
      <c r="Q513" s="132">
        <f>_xlfn.XLOOKUP($D513,'Catalog Items'!$L:$L,'Catalog Items'!AO:AO)</f>
        <v>2.169</v>
      </c>
      <c r="R513" s="132" t="str">
        <f>_xlfn.XLOOKUP($D513,'Catalog Items'!$L:$L,'Catalog Items'!AT:AT)</f>
        <v>5</v>
      </c>
      <c r="S513" s="132" t="str">
        <f>_xlfn.XLOOKUP($D513,'Catalog Items'!$L:$L,'Catalog Items'!AU:AU)</f>
        <v>5</v>
      </c>
      <c r="T513" s="118" t="s">
        <v>7075</v>
      </c>
      <c r="U513" s="118" t="s">
        <v>14991</v>
      </c>
      <c r="V513" s="118" t="s">
        <v>1762</v>
      </c>
      <c r="W513" s="124"/>
      <c r="X513" s="118" t="s">
        <v>12875</v>
      </c>
      <c r="Y513" s="118" t="s">
        <v>1760</v>
      </c>
      <c r="Z513" s="118" t="s">
        <v>15041</v>
      </c>
      <c r="AA513" s="118" t="s">
        <v>15073</v>
      </c>
      <c r="AB513" s="118" t="s">
        <v>15073</v>
      </c>
      <c r="AC513" s="118" t="s">
        <v>15074</v>
      </c>
      <c r="AD513" s="118" t="s">
        <v>1757</v>
      </c>
      <c r="AE513" s="118" t="s">
        <v>15075</v>
      </c>
      <c r="AF513" s="118" t="s">
        <v>15076</v>
      </c>
    </row>
    <row r="514" spans="1:32" x14ac:dyDescent="0.25">
      <c r="J514" s="124"/>
      <c r="M514" s="132"/>
      <c r="N514" s="132"/>
      <c r="O514" s="132"/>
      <c r="P514" s="132"/>
      <c r="Q514" s="132"/>
      <c r="R514" s="132"/>
      <c r="S514" s="132"/>
      <c r="W514" s="124"/>
    </row>
    <row r="515" spans="1:32" x14ac:dyDescent="0.25">
      <c r="A515" s="118" t="str">
        <f>_xlfn.XLOOKUP(D515,'Catalog Items'!L:L,'Catalog Items'!F:F)</f>
        <v>24601-FD</v>
      </c>
      <c r="B515" s="118" t="s">
        <v>9743</v>
      </c>
      <c r="C515" s="118" t="s">
        <v>5377</v>
      </c>
      <c r="D515" s="118" t="s">
        <v>12292</v>
      </c>
      <c r="E515" s="118" t="s">
        <v>12867</v>
      </c>
      <c r="F515" s="118" t="s">
        <v>9579</v>
      </c>
      <c r="G515" s="118" t="s">
        <v>12293</v>
      </c>
      <c r="H515" s="118" t="s">
        <v>13218</v>
      </c>
      <c r="I515" s="118" t="s">
        <v>9568</v>
      </c>
      <c r="J515" s="124"/>
      <c r="K515" s="118" t="str">
        <f>_xlfn.XLOOKUP(D515,'Catalog Items'!L:L,'Catalog Items'!AB:AB)</f>
        <v>00196504206755</v>
      </c>
      <c r="L515" s="118" t="str">
        <f>_xlfn.XLOOKUP(D515,'Catalog Items'!L:L,'Catalog Items'!N:N)</f>
        <v>Lady Liberty</v>
      </c>
      <c r="M515" s="132">
        <f>_xlfn.XLOOKUP($D515,'Catalog Items'!$L:$L,'Catalog Items'!AK:AK)</f>
        <v>48.314999999999998</v>
      </c>
      <c r="N515" s="132">
        <f>_xlfn.XLOOKUP($D515,'Catalog Items'!$L:$L,'Catalog Items'!AL:AL)</f>
        <v>16.22</v>
      </c>
      <c r="O515" s="132">
        <f>_xlfn.XLOOKUP($D515,'Catalog Items'!$L:$L,'Catalog Items'!AM:AM)</f>
        <v>9.5950000000000006</v>
      </c>
      <c r="P515" s="132">
        <f>_xlfn.XLOOKUP($D515,'Catalog Items'!$L:$L,'Catalog Items'!AN:AN)</f>
        <v>34.598999999999997</v>
      </c>
      <c r="Q515" s="132">
        <f>_xlfn.XLOOKUP($D515,'Catalog Items'!$L:$L,'Catalog Items'!AO:AO)</f>
        <v>4.351</v>
      </c>
      <c r="R515" s="132" t="str">
        <f>_xlfn.XLOOKUP($D515,'Catalog Items'!$L:$L,'Catalog Items'!AT:AT)</f>
        <v>4</v>
      </c>
      <c r="S515" s="132" t="str">
        <f>_xlfn.XLOOKUP($D515,'Catalog Items'!$L:$L,'Catalog Items'!AU:AU)</f>
        <v>3</v>
      </c>
      <c r="T515" s="118" t="s">
        <v>9564</v>
      </c>
      <c r="U515" s="118" t="s">
        <v>15060</v>
      </c>
      <c r="V515" s="118" t="s">
        <v>15061</v>
      </c>
      <c r="W515" s="124"/>
      <c r="X515" s="118" t="s">
        <v>12869</v>
      </c>
      <c r="Y515" s="118" t="s">
        <v>1765</v>
      </c>
      <c r="Z515" s="118" t="s">
        <v>15062</v>
      </c>
      <c r="AA515" s="118" t="s">
        <v>7065</v>
      </c>
      <c r="AB515" s="118" t="s">
        <v>7065</v>
      </c>
      <c r="AC515" s="118" t="s">
        <v>15063</v>
      </c>
      <c r="AD515" s="118" t="s">
        <v>1757</v>
      </c>
      <c r="AE515" s="118" t="s">
        <v>15064</v>
      </c>
      <c r="AF515" s="118" t="s">
        <v>15065</v>
      </c>
    </row>
    <row r="516" spans="1:32" x14ac:dyDescent="0.25">
      <c r="A516" s="118" t="str">
        <f>_xlfn.XLOOKUP(D516,'Catalog Items'!L:L,'Catalog Items'!F:F)</f>
        <v>24601-FD</v>
      </c>
      <c r="B516" s="118" t="s">
        <v>9731</v>
      </c>
      <c r="C516" s="118" t="s">
        <v>5377</v>
      </c>
      <c r="D516" s="118" t="s">
        <v>12292</v>
      </c>
      <c r="E516" s="118" t="s">
        <v>12867</v>
      </c>
      <c r="F516" s="118" t="s">
        <v>9579</v>
      </c>
      <c r="G516" s="118" t="s">
        <v>12294</v>
      </c>
      <c r="H516" s="118" t="s">
        <v>12870</v>
      </c>
      <c r="I516" s="118" t="s">
        <v>1792</v>
      </c>
      <c r="J516" s="124"/>
      <c r="K516" s="118" t="str">
        <f>_xlfn.XLOOKUP(D516,'Catalog Items'!L:L,'Catalog Items'!AB:AB)</f>
        <v>00196504206755</v>
      </c>
      <c r="L516" s="118" t="str">
        <f>_xlfn.XLOOKUP(D516,'Catalog Items'!L:L,'Catalog Items'!N:N)</f>
        <v>Lady Liberty</v>
      </c>
      <c r="M516" s="132">
        <f>_xlfn.XLOOKUP($D516,'Catalog Items'!$L:$L,'Catalog Items'!AK:AK)</f>
        <v>48.314999999999998</v>
      </c>
      <c r="N516" s="132">
        <f>_xlfn.XLOOKUP($D516,'Catalog Items'!$L:$L,'Catalog Items'!AL:AL)</f>
        <v>16.22</v>
      </c>
      <c r="O516" s="132">
        <f>_xlfn.XLOOKUP($D516,'Catalog Items'!$L:$L,'Catalog Items'!AM:AM)</f>
        <v>9.5950000000000006</v>
      </c>
      <c r="P516" s="132">
        <f>_xlfn.XLOOKUP($D516,'Catalog Items'!$L:$L,'Catalog Items'!AN:AN)</f>
        <v>34.598999999999997</v>
      </c>
      <c r="Q516" s="132">
        <f>_xlfn.XLOOKUP($D516,'Catalog Items'!$L:$L,'Catalog Items'!AO:AO)</f>
        <v>4.351</v>
      </c>
      <c r="R516" s="132" t="str">
        <f>_xlfn.XLOOKUP($D516,'Catalog Items'!$L:$L,'Catalog Items'!AT:AT)</f>
        <v>4</v>
      </c>
      <c r="S516" s="132" t="str">
        <f>_xlfn.XLOOKUP($D516,'Catalog Items'!$L:$L,'Catalog Items'!AU:AU)</f>
        <v>3</v>
      </c>
      <c r="T516" s="118" t="s">
        <v>9564</v>
      </c>
      <c r="U516" s="118" t="s">
        <v>15060</v>
      </c>
      <c r="V516" s="118" t="s">
        <v>15061</v>
      </c>
      <c r="W516" s="124"/>
      <c r="X516" s="118" t="s">
        <v>12871</v>
      </c>
      <c r="Y516" s="118" t="s">
        <v>1765</v>
      </c>
      <c r="Z516" s="118" t="s">
        <v>15062</v>
      </c>
      <c r="AA516" s="118" t="s">
        <v>14994</v>
      </c>
      <c r="AB516" s="118" t="s">
        <v>14994</v>
      </c>
      <c r="AC516" s="118" t="s">
        <v>15066</v>
      </c>
      <c r="AD516" s="118" t="s">
        <v>1757</v>
      </c>
      <c r="AE516" s="118" t="s">
        <v>15067</v>
      </c>
      <c r="AF516" s="118" t="s">
        <v>15068</v>
      </c>
    </row>
    <row r="517" spans="1:32" x14ac:dyDescent="0.25">
      <c r="A517" s="118" t="str">
        <f>_xlfn.XLOOKUP(D517,'Catalog Items'!L:L,'Catalog Items'!F:F)</f>
        <v>24601-FD</v>
      </c>
      <c r="B517" s="118" t="s">
        <v>9694</v>
      </c>
      <c r="C517" s="118" t="s">
        <v>5377</v>
      </c>
      <c r="D517" s="118" t="s">
        <v>12292</v>
      </c>
      <c r="E517" s="118" t="s">
        <v>12867</v>
      </c>
      <c r="F517" s="118" t="s">
        <v>9579</v>
      </c>
      <c r="G517" s="118" t="s">
        <v>12295</v>
      </c>
      <c r="H517" s="118" t="s">
        <v>12872</v>
      </c>
      <c r="I517" s="118" t="s">
        <v>7082</v>
      </c>
      <c r="J517" s="124"/>
      <c r="K517" s="118" t="str">
        <f>_xlfn.XLOOKUP(D517,'Catalog Items'!L:L,'Catalog Items'!AB:AB)</f>
        <v>00196504206755</v>
      </c>
      <c r="L517" s="118" t="str">
        <f>_xlfn.XLOOKUP(D517,'Catalog Items'!L:L,'Catalog Items'!N:N)</f>
        <v>Lady Liberty</v>
      </c>
      <c r="M517" s="132">
        <f>_xlfn.XLOOKUP($D517,'Catalog Items'!$L:$L,'Catalog Items'!AK:AK)</f>
        <v>48.314999999999998</v>
      </c>
      <c r="N517" s="132">
        <f>_xlfn.XLOOKUP($D517,'Catalog Items'!$L:$L,'Catalog Items'!AL:AL)</f>
        <v>16.22</v>
      </c>
      <c r="O517" s="132">
        <f>_xlfn.XLOOKUP($D517,'Catalog Items'!$L:$L,'Catalog Items'!AM:AM)</f>
        <v>9.5950000000000006</v>
      </c>
      <c r="P517" s="132">
        <f>_xlfn.XLOOKUP($D517,'Catalog Items'!$L:$L,'Catalog Items'!AN:AN)</f>
        <v>34.598999999999997</v>
      </c>
      <c r="Q517" s="132">
        <f>_xlfn.XLOOKUP($D517,'Catalog Items'!$L:$L,'Catalog Items'!AO:AO)</f>
        <v>4.351</v>
      </c>
      <c r="R517" s="132" t="str">
        <f>_xlfn.XLOOKUP($D517,'Catalog Items'!$L:$L,'Catalog Items'!AT:AT)</f>
        <v>4</v>
      </c>
      <c r="S517" s="132" t="str">
        <f>_xlfn.XLOOKUP($D517,'Catalog Items'!$L:$L,'Catalog Items'!AU:AU)</f>
        <v>3</v>
      </c>
      <c r="T517" s="118" t="s">
        <v>9564</v>
      </c>
      <c r="U517" s="118" t="s">
        <v>15060</v>
      </c>
      <c r="V517" s="118" t="s">
        <v>15061</v>
      </c>
      <c r="W517" s="124"/>
      <c r="X517" s="118" t="s">
        <v>12873</v>
      </c>
      <c r="Y517" s="118" t="s">
        <v>1760</v>
      </c>
      <c r="Z517" s="118" t="s">
        <v>15062</v>
      </c>
      <c r="AA517" s="118" t="s">
        <v>15069</v>
      </c>
      <c r="AB517" s="118" t="s">
        <v>15069</v>
      </c>
      <c r="AC517" s="118" t="s">
        <v>15070</v>
      </c>
      <c r="AD517" s="118" t="s">
        <v>1757</v>
      </c>
      <c r="AE517" s="118" t="s">
        <v>15071</v>
      </c>
      <c r="AF517" s="118" t="s">
        <v>15072</v>
      </c>
    </row>
    <row r="518" spans="1:32" x14ac:dyDescent="0.25">
      <c r="A518" s="118" t="str">
        <f>_xlfn.XLOOKUP(D518,'Catalog Items'!L:L,'Catalog Items'!F:F)</f>
        <v>24601-FD</v>
      </c>
      <c r="B518" s="118" t="s">
        <v>9920</v>
      </c>
      <c r="C518" s="118" t="s">
        <v>5377</v>
      </c>
      <c r="D518" s="118" t="s">
        <v>12292</v>
      </c>
      <c r="E518" s="118" t="s">
        <v>12867</v>
      </c>
      <c r="F518" s="118" t="s">
        <v>9579</v>
      </c>
      <c r="G518" s="118" t="s">
        <v>12296</v>
      </c>
      <c r="H518" s="118" t="s">
        <v>12874</v>
      </c>
      <c r="I518" s="118" t="s">
        <v>9567</v>
      </c>
      <c r="J518" s="124"/>
      <c r="K518" s="118" t="str">
        <f>_xlfn.XLOOKUP(D518,'Catalog Items'!L:L,'Catalog Items'!AB:AB)</f>
        <v>00196504206755</v>
      </c>
      <c r="L518" s="118" t="str">
        <f>_xlfn.XLOOKUP(D518,'Catalog Items'!L:L,'Catalog Items'!N:N)</f>
        <v>Lady Liberty</v>
      </c>
      <c r="M518" s="132">
        <f>_xlfn.XLOOKUP($D518,'Catalog Items'!$L:$L,'Catalog Items'!AK:AK)</f>
        <v>48.314999999999998</v>
      </c>
      <c r="N518" s="132">
        <f>_xlfn.XLOOKUP($D518,'Catalog Items'!$L:$L,'Catalog Items'!AL:AL)</f>
        <v>16.22</v>
      </c>
      <c r="O518" s="132">
        <f>_xlfn.XLOOKUP($D518,'Catalog Items'!$L:$L,'Catalog Items'!AM:AM)</f>
        <v>9.5950000000000006</v>
      </c>
      <c r="P518" s="132">
        <f>_xlfn.XLOOKUP($D518,'Catalog Items'!$L:$L,'Catalog Items'!AN:AN)</f>
        <v>34.598999999999997</v>
      </c>
      <c r="Q518" s="132">
        <f>_xlfn.XLOOKUP($D518,'Catalog Items'!$L:$L,'Catalog Items'!AO:AO)</f>
        <v>4.351</v>
      </c>
      <c r="R518" s="132" t="str">
        <f>_xlfn.XLOOKUP($D518,'Catalog Items'!$L:$L,'Catalog Items'!AT:AT)</f>
        <v>4</v>
      </c>
      <c r="S518" s="132" t="str">
        <f>_xlfn.XLOOKUP($D518,'Catalog Items'!$L:$L,'Catalog Items'!AU:AU)</f>
        <v>3</v>
      </c>
      <c r="T518" s="118" t="s">
        <v>9564</v>
      </c>
      <c r="U518" s="118" t="s">
        <v>15060</v>
      </c>
      <c r="V518" s="118" t="s">
        <v>15061</v>
      </c>
      <c r="W518" s="124"/>
      <c r="X518" s="118" t="s">
        <v>12875</v>
      </c>
      <c r="Y518" s="118" t="s">
        <v>1760</v>
      </c>
      <c r="Z518" s="118" t="s">
        <v>15041</v>
      </c>
      <c r="AA518" s="118" t="s">
        <v>15073</v>
      </c>
      <c r="AB518" s="118" t="s">
        <v>15073</v>
      </c>
      <c r="AC518" s="118" t="s">
        <v>15074</v>
      </c>
      <c r="AD518" s="118" t="s">
        <v>1757</v>
      </c>
      <c r="AE518" s="118" t="s">
        <v>15075</v>
      </c>
      <c r="AF518" s="118" t="s">
        <v>15076</v>
      </c>
    </row>
    <row r="519" spans="1:32" x14ac:dyDescent="0.25">
      <c r="J519" s="124"/>
      <c r="M519" s="132"/>
      <c r="N519" s="132"/>
      <c r="O519" s="132"/>
      <c r="P519" s="132"/>
      <c r="Q519" s="132"/>
      <c r="R519" s="132"/>
      <c r="S519" s="132"/>
      <c r="W519" s="124"/>
    </row>
    <row r="520" spans="1:32" x14ac:dyDescent="0.25">
      <c r="A520" s="118" t="str">
        <f>_xlfn.XLOOKUP(D520,'Catalog Items'!L:L,'Catalog Items'!F:F)</f>
        <v>24601-CD2</v>
      </c>
      <c r="B520" s="118" t="s">
        <v>9694</v>
      </c>
      <c r="C520" s="118" t="s">
        <v>5377</v>
      </c>
      <c r="D520" s="118" t="s">
        <v>12299</v>
      </c>
      <c r="E520" s="118" t="s">
        <v>12880</v>
      </c>
      <c r="F520" s="118" t="s">
        <v>15223</v>
      </c>
      <c r="G520" s="118" t="s">
        <v>12303</v>
      </c>
      <c r="H520" s="118" t="s">
        <v>12889</v>
      </c>
      <c r="I520" s="118" t="s">
        <v>9557</v>
      </c>
      <c r="J520" s="124"/>
      <c r="K520" s="118" t="str">
        <f>_xlfn.XLOOKUP(D520,'Catalog Items'!L:L,'Catalog Items'!AB:AB)</f>
        <v>00196504206823</v>
      </c>
      <c r="L520" s="118" t="str">
        <f>_xlfn.XLOOKUP(D520,'Catalog Items'!L:L,'Catalog Items'!N:N)</f>
        <v>Peace and Patriotism</v>
      </c>
      <c r="M520" s="132">
        <f>_xlfn.XLOOKUP($D520,'Catalog Items'!$L:$L,'Catalog Items'!AK:AK)</f>
        <v>24.437999999999999</v>
      </c>
      <c r="N520" s="132">
        <f>_xlfn.XLOOKUP($D520,'Catalog Items'!$L:$L,'Catalog Items'!AL:AL)</f>
        <v>15.938000000000001</v>
      </c>
      <c r="O520" s="132">
        <f>_xlfn.XLOOKUP($D520,'Catalog Items'!$L:$L,'Catalog Items'!AM:AM)</f>
        <v>9.625</v>
      </c>
      <c r="P520" s="132">
        <f>_xlfn.XLOOKUP($D520,'Catalog Items'!$L:$L,'Catalog Items'!AN:AN)</f>
        <v>17.146000000000001</v>
      </c>
      <c r="Q520" s="132">
        <f>_xlfn.XLOOKUP($D520,'Catalog Items'!$L:$L,'Catalog Items'!AO:AO)</f>
        <v>2.169</v>
      </c>
      <c r="R520" s="132" t="str">
        <f>_xlfn.XLOOKUP($D520,'Catalog Items'!$L:$L,'Catalog Items'!AT:AT)</f>
        <v>5</v>
      </c>
      <c r="S520" s="132" t="str">
        <f>_xlfn.XLOOKUP($D520,'Catalog Items'!$L:$L,'Catalog Items'!AU:AU)</f>
        <v>5</v>
      </c>
      <c r="T520" s="118" t="s">
        <v>7075</v>
      </c>
      <c r="U520" s="118" t="s">
        <v>14991</v>
      </c>
      <c r="V520" s="118" t="s">
        <v>1762</v>
      </c>
      <c r="W520" s="124"/>
      <c r="X520" s="118" t="s">
        <v>12890</v>
      </c>
      <c r="Y520" s="118" t="s">
        <v>1760</v>
      </c>
      <c r="Z520" s="118" t="s">
        <v>15062</v>
      </c>
      <c r="AA520" s="118" t="s">
        <v>15069</v>
      </c>
      <c r="AB520" s="118" t="s">
        <v>15069</v>
      </c>
      <c r="AC520" s="118" t="s">
        <v>15070</v>
      </c>
      <c r="AD520" s="118" t="s">
        <v>1757</v>
      </c>
      <c r="AE520" s="118" t="s">
        <v>15071</v>
      </c>
      <c r="AF520" s="118" t="s">
        <v>15072</v>
      </c>
    </row>
    <row r="521" spans="1:32" x14ac:dyDescent="0.25">
      <c r="A521" s="118" t="str">
        <f>_xlfn.XLOOKUP(D521,'Catalog Items'!L:L,'Catalog Items'!F:F)</f>
        <v>24601-CD2</v>
      </c>
      <c r="B521" s="118" t="s">
        <v>9920</v>
      </c>
      <c r="C521" s="118" t="s">
        <v>5377</v>
      </c>
      <c r="D521" s="118" t="s">
        <v>12299</v>
      </c>
      <c r="E521" s="118" t="s">
        <v>12880</v>
      </c>
      <c r="F521" s="118" t="s">
        <v>15223</v>
      </c>
      <c r="G521" s="118" t="s">
        <v>12304</v>
      </c>
      <c r="H521" s="118" t="s">
        <v>12891</v>
      </c>
      <c r="I521" s="118" t="s">
        <v>1757</v>
      </c>
      <c r="J521" s="124"/>
      <c r="K521" s="118" t="str">
        <f>_xlfn.XLOOKUP(D521,'Catalog Items'!L:L,'Catalog Items'!AB:AB)</f>
        <v>00196504206823</v>
      </c>
      <c r="L521" s="118" t="str">
        <f>_xlfn.XLOOKUP(D521,'Catalog Items'!L:L,'Catalog Items'!N:N)</f>
        <v>Peace and Patriotism</v>
      </c>
      <c r="M521" s="132">
        <f>_xlfn.XLOOKUP($D521,'Catalog Items'!$L:$L,'Catalog Items'!AK:AK)</f>
        <v>24.437999999999999</v>
      </c>
      <c r="N521" s="132">
        <f>_xlfn.XLOOKUP($D521,'Catalog Items'!$L:$L,'Catalog Items'!AL:AL)</f>
        <v>15.938000000000001</v>
      </c>
      <c r="O521" s="132">
        <f>_xlfn.XLOOKUP($D521,'Catalog Items'!$L:$L,'Catalog Items'!AM:AM)</f>
        <v>9.625</v>
      </c>
      <c r="P521" s="132">
        <f>_xlfn.XLOOKUP($D521,'Catalog Items'!$L:$L,'Catalog Items'!AN:AN)</f>
        <v>17.146000000000001</v>
      </c>
      <c r="Q521" s="132">
        <f>_xlfn.XLOOKUP($D521,'Catalog Items'!$L:$L,'Catalog Items'!AO:AO)</f>
        <v>2.169</v>
      </c>
      <c r="R521" s="132" t="str">
        <f>_xlfn.XLOOKUP($D521,'Catalog Items'!$L:$L,'Catalog Items'!AT:AT)</f>
        <v>5</v>
      </c>
      <c r="S521" s="132" t="str">
        <f>_xlfn.XLOOKUP($D521,'Catalog Items'!$L:$L,'Catalog Items'!AU:AU)</f>
        <v>5</v>
      </c>
      <c r="T521" s="118" t="s">
        <v>7075</v>
      </c>
      <c r="U521" s="118" t="s">
        <v>14991</v>
      </c>
      <c r="V521" s="118" t="s">
        <v>1762</v>
      </c>
      <c r="W521" s="124"/>
      <c r="X521" s="118" t="s">
        <v>12892</v>
      </c>
      <c r="Y521" s="118" t="s">
        <v>1760</v>
      </c>
      <c r="Z521" s="118" t="s">
        <v>15041</v>
      </c>
      <c r="AA521" s="118" t="s">
        <v>15073</v>
      </c>
      <c r="AB521" s="118" t="s">
        <v>15073</v>
      </c>
      <c r="AC521" s="118" t="s">
        <v>15074</v>
      </c>
      <c r="AD521" s="118" t="s">
        <v>1757</v>
      </c>
      <c r="AE521" s="118" t="s">
        <v>15075</v>
      </c>
      <c r="AF521" s="118" t="s">
        <v>15076</v>
      </c>
    </row>
    <row r="522" spans="1:32" x14ac:dyDescent="0.25">
      <c r="A522" s="118" t="str">
        <f>_xlfn.XLOOKUP(D522,'Catalog Items'!L:L,'Catalog Items'!F:F)</f>
        <v>24601-CD2</v>
      </c>
      <c r="B522" s="118" t="s">
        <v>9743</v>
      </c>
      <c r="C522" s="118" t="s">
        <v>5377</v>
      </c>
      <c r="D522" s="118" t="s">
        <v>12299</v>
      </c>
      <c r="E522" s="118" t="s">
        <v>12880</v>
      </c>
      <c r="F522" s="118" t="s">
        <v>15223</v>
      </c>
      <c r="G522" s="118" t="s">
        <v>12301</v>
      </c>
      <c r="H522" s="118" t="s">
        <v>12885</v>
      </c>
      <c r="I522" s="118" t="s">
        <v>7066</v>
      </c>
      <c r="J522" s="124"/>
      <c r="K522" s="118" t="str">
        <f>_xlfn.XLOOKUP(D522,'Catalog Items'!L:L,'Catalog Items'!AB:AB)</f>
        <v>00196504206823</v>
      </c>
      <c r="L522" s="118" t="str">
        <f>_xlfn.XLOOKUP(D522,'Catalog Items'!L:L,'Catalog Items'!N:N)</f>
        <v>Peace and Patriotism</v>
      </c>
      <c r="M522" s="132">
        <f>_xlfn.XLOOKUP($D522,'Catalog Items'!$L:$L,'Catalog Items'!AK:AK)</f>
        <v>24.437999999999999</v>
      </c>
      <c r="N522" s="132">
        <f>_xlfn.XLOOKUP($D522,'Catalog Items'!$L:$L,'Catalog Items'!AL:AL)</f>
        <v>15.938000000000001</v>
      </c>
      <c r="O522" s="132">
        <f>_xlfn.XLOOKUP($D522,'Catalog Items'!$L:$L,'Catalog Items'!AM:AM)</f>
        <v>9.625</v>
      </c>
      <c r="P522" s="132">
        <f>_xlfn.XLOOKUP($D522,'Catalog Items'!$L:$L,'Catalog Items'!AN:AN)</f>
        <v>17.146000000000001</v>
      </c>
      <c r="Q522" s="132">
        <f>_xlfn.XLOOKUP($D522,'Catalog Items'!$L:$L,'Catalog Items'!AO:AO)</f>
        <v>2.169</v>
      </c>
      <c r="R522" s="132" t="str">
        <f>_xlfn.XLOOKUP($D522,'Catalog Items'!$L:$L,'Catalog Items'!AT:AT)</f>
        <v>5</v>
      </c>
      <c r="S522" s="132" t="str">
        <f>_xlfn.XLOOKUP($D522,'Catalog Items'!$L:$L,'Catalog Items'!AU:AU)</f>
        <v>5</v>
      </c>
      <c r="T522" s="118" t="s">
        <v>7075</v>
      </c>
      <c r="U522" s="118" t="s">
        <v>14991</v>
      </c>
      <c r="V522" s="118" t="s">
        <v>1762</v>
      </c>
      <c r="W522" s="124"/>
      <c r="X522" s="118" t="s">
        <v>12886</v>
      </c>
      <c r="Y522" s="118" t="s">
        <v>1765</v>
      </c>
      <c r="Z522" s="118" t="s">
        <v>15062</v>
      </c>
      <c r="AA522" s="118" t="s">
        <v>7065</v>
      </c>
      <c r="AB522" s="118" t="s">
        <v>7065</v>
      </c>
      <c r="AC522" s="118" t="s">
        <v>15063</v>
      </c>
      <c r="AD522" s="118" t="s">
        <v>1757</v>
      </c>
      <c r="AE522" s="118" t="s">
        <v>15064</v>
      </c>
      <c r="AF522" s="118" t="s">
        <v>15065</v>
      </c>
    </row>
    <row r="523" spans="1:32" x14ac:dyDescent="0.25">
      <c r="A523" s="118" t="str">
        <f>_xlfn.XLOOKUP(D523,'Catalog Items'!L:L,'Catalog Items'!F:F)</f>
        <v>24601-CD2</v>
      </c>
      <c r="B523" s="118" t="s">
        <v>9731</v>
      </c>
      <c r="C523" s="118" t="s">
        <v>5377</v>
      </c>
      <c r="D523" s="118" t="s">
        <v>12299</v>
      </c>
      <c r="E523" s="118" t="s">
        <v>12880</v>
      </c>
      <c r="F523" s="118" t="s">
        <v>15223</v>
      </c>
      <c r="G523" s="118" t="s">
        <v>12302</v>
      </c>
      <c r="H523" s="118" t="s">
        <v>12887</v>
      </c>
      <c r="I523" s="118" t="s">
        <v>1762</v>
      </c>
      <c r="J523" s="124"/>
      <c r="K523" s="118" t="str">
        <f>_xlfn.XLOOKUP(D523,'Catalog Items'!L:L,'Catalog Items'!AB:AB)</f>
        <v>00196504206823</v>
      </c>
      <c r="L523" s="118" t="str">
        <f>_xlfn.XLOOKUP(D523,'Catalog Items'!L:L,'Catalog Items'!N:N)</f>
        <v>Peace and Patriotism</v>
      </c>
      <c r="M523" s="132">
        <f>_xlfn.XLOOKUP($D523,'Catalog Items'!$L:$L,'Catalog Items'!AK:AK)</f>
        <v>24.437999999999999</v>
      </c>
      <c r="N523" s="132">
        <f>_xlfn.XLOOKUP($D523,'Catalog Items'!$L:$L,'Catalog Items'!AL:AL)</f>
        <v>15.938000000000001</v>
      </c>
      <c r="O523" s="132">
        <f>_xlfn.XLOOKUP($D523,'Catalog Items'!$L:$L,'Catalog Items'!AM:AM)</f>
        <v>9.625</v>
      </c>
      <c r="P523" s="132">
        <f>_xlfn.XLOOKUP($D523,'Catalog Items'!$L:$L,'Catalog Items'!AN:AN)</f>
        <v>17.146000000000001</v>
      </c>
      <c r="Q523" s="132">
        <f>_xlfn.XLOOKUP($D523,'Catalog Items'!$L:$L,'Catalog Items'!AO:AO)</f>
        <v>2.169</v>
      </c>
      <c r="R523" s="132" t="str">
        <f>_xlfn.XLOOKUP($D523,'Catalog Items'!$L:$L,'Catalog Items'!AT:AT)</f>
        <v>5</v>
      </c>
      <c r="S523" s="132" t="str">
        <f>_xlfn.XLOOKUP($D523,'Catalog Items'!$L:$L,'Catalog Items'!AU:AU)</f>
        <v>5</v>
      </c>
      <c r="T523" s="118" t="s">
        <v>7075</v>
      </c>
      <c r="U523" s="118" t="s">
        <v>14991</v>
      </c>
      <c r="V523" s="118" t="s">
        <v>1762</v>
      </c>
      <c r="W523" s="124"/>
      <c r="X523" s="118" t="s">
        <v>12888</v>
      </c>
      <c r="Y523" s="118" t="s">
        <v>1765</v>
      </c>
      <c r="Z523" s="118" t="s">
        <v>15062</v>
      </c>
      <c r="AA523" s="118" t="s">
        <v>14994</v>
      </c>
      <c r="AB523" s="118" t="s">
        <v>14994</v>
      </c>
      <c r="AC523" s="118" t="s">
        <v>15066</v>
      </c>
      <c r="AD523" s="118" t="s">
        <v>1757</v>
      </c>
      <c r="AE523" s="118" t="s">
        <v>15067</v>
      </c>
      <c r="AF523" s="118" t="s">
        <v>15068</v>
      </c>
    </row>
    <row r="524" spans="1:32" x14ac:dyDescent="0.25">
      <c r="J524" s="124"/>
      <c r="M524" s="132"/>
      <c r="N524" s="132"/>
      <c r="O524" s="132"/>
      <c r="P524" s="132"/>
      <c r="Q524" s="132"/>
      <c r="R524" s="132"/>
      <c r="S524" s="132"/>
      <c r="W524" s="124"/>
    </row>
    <row r="525" spans="1:32" x14ac:dyDescent="0.25">
      <c r="A525" s="118" t="str">
        <f>_xlfn.XLOOKUP(D525,'Catalog Items'!L:L,'Catalog Items'!F:F)</f>
        <v>24601-FD</v>
      </c>
      <c r="B525" s="118" t="s">
        <v>9743</v>
      </c>
      <c r="C525" s="118" t="s">
        <v>5377</v>
      </c>
      <c r="D525" s="118" t="s">
        <v>12300</v>
      </c>
      <c r="E525" s="118" t="s">
        <v>12883</v>
      </c>
      <c r="F525" s="118" t="s">
        <v>9579</v>
      </c>
      <c r="G525" s="118" t="s">
        <v>12301</v>
      </c>
      <c r="H525" s="118" t="s">
        <v>12885</v>
      </c>
      <c r="I525" s="118" t="s">
        <v>9568</v>
      </c>
      <c r="J525" s="124"/>
      <c r="K525" s="118" t="str">
        <f>_xlfn.XLOOKUP(D525,'Catalog Items'!L:L,'Catalog Items'!AB:AB)</f>
        <v>00196504206830</v>
      </c>
      <c r="L525" s="118" t="str">
        <f>_xlfn.XLOOKUP(D525,'Catalog Items'!L:L,'Catalog Items'!N:N)</f>
        <v>Peace and Patriotism</v>
      </c>
      <c r="M525" s="132">
        <f>_xlfn.XLOOKUP($D525,'Catalog Items'!$L:$L,'Catalog Items'!AK:AK)</f>
        <v>48.314999999999998</v>
      </c>
      <c r="N525" s="132">
        <f>_xlfn.XLOOKUP($D525,'Catalog Items'!$L:$L,'Catalog Items'!AL:AL)</f>
        <v>16.22</v>
      </c>
      <c r="O525" s="132">
        <f>_xlfn.XLOOKUP($D525,'Catalog Items'!$L:$L,'Catalog Items'!AM:AM)</f>
        <v>9.5950000000000006</v>
      </c>
      <c r="P525" s="132">
        <f>_xlfn.XLOOKUP($D525,'Catalog Items'!$L:$L,'Catalog Items'!AN:AN)</f>
        <v>34.598999999999997</v>
      </c>
      <c r="Q525" s="132">
        <f>_xlfn.XLOOKUP($D525,'Catalog Items'!$L:$L,'Catalog Items'!AO:AO)</f>
        <v>4.351</v>
      </c>
      <c r="R525" s="132" t="str">
        <f>_xlfn.XLOOKUP($D525,'Catalog Items'!$L:$L,'Catalog Items'!AT:AT)</f>
        <v>4</v>
      </c>
      <c r="S525" s="132" t="str">
        <f>_xlfn.XLOOKUP($D525,'Catalog Items'!$L:$L,'Catalog Items'!AU:AU)</f>
        <v>3</v>
      </c>
      <c r="T525" s="118" t="s">
        <v>9564</v>
      </c>
      <c r="U525" s="118" t="s">
        <v>15060</v>
      </c>
      <c r="V525" s="118" t="s">
        <v>15061</v>
      </c>
      <c r="W525" s="124"/>
      <c r="X525" s="118" t="s">
        <v>12886</v>
      </c>
      <c r="Y525" s="118" t="s">
        <v>1765</v>
      </c>
      <c r="Z525" s="118" t="s">
        <v>15062</v>
      </c>
      <c r="AA525" s="118" t="s">
        <v>7065</v>
      </c>
      <c r="AB525" s="118" t="s">
        <v>7065</v>
      </c>
      <c r="AC525" s="118" t="s">
        <v>15063</v>
      </c>
      <c r="AD525" s="118" t="s">
        <v>1757</v>
      </c>
      <c r="AE525" s="118" t="s">
        <v>15064</v>
      </c>
      <c r="AF525" s="118" t="s">
        <v>15065</v>
      </c>
    </row>
    <row r="526" spans="1:32" x14ac:dyDescent="0.25">
      <c r="A526" s="118" t="str">
        <f>_xlfn.XLOOKUP(D526,'Catalog Items'!L:L,'Catalog Items'!F:F)</f>
        <v>24601-FD</v>
      </c>
      <c r="B526" s="118" t="s">
        <v>9731</v>
      </c>
      <c r="C526" s="118" t="s">
        <v>5377</v>
      </c>
      <c r="D526" s="118" t="s">
        <v>12300</v>
      </c>
      <c r="E526" s="118" t="s">
        <v>12883</v>
      </c>
      <c r="F526" s="118" t="s">
        <v>9579</v>
      </c>
      <c r="G526" s="118" t="s">
        <v>12302</v>
      </c>
      <c r="H526" s="118" t="s">
        <v>12887</v>
      </c>
      <c r="I526" s="118" t="s">
        <v>1792</v>
      </c>
      <c r="J526" s="124"/>
      <c r="K526" s="118" t="str">
        <f>_xlfn.XLOOKUP(D526,'Catalog Items'!L:L,'Catalog Items'!AB:AB)</f>
        <v>00196504206830</v>
      </c>
      <c r="L526" s="118" t="str">
        <f>_xlfn.XLOOKUP(D526,'Catalog Items'!L:L,'Catalog Items'!N:N)</f>
        <v>Peace and Patriotism</v>
      </c>
      <c r="M526" s="132">
        <f>_xlfn.XLOOKUP($D526,'Catalog Items'!$L:$L,'Catalog Items'!AK:AK)</f>
        <v>48.314999999999998</v>
      </c>
      <c r="N526" s="132">
        <f>_xlfn.XLOOKUP($D526,'Catalog Items'!$L:$L,'Catalog Items'!AL:AL)</f>
        <v>16.22</v>
      </c>
      <c r="O526" s="132">
        <f>_xlfn.XLOOKUP($D526,'Catalog Items'!$L:$L,'Catalog Items'!AM:AM)</f>
        <v>9.5950000000000006</v>
      </c>
      <c r="P526" s="132">
        <f>_xlfn.XLOOKUP($D526,'Catalog Items'!$L:$L,'Catalog Items'!AN:AN)</f>
        <v>34.598999999999997</v>
      </c>
      <c r="Q526" s="132">
        <f>_xlfn.XLOOKUP($D526,'Catalog Items'!$L:$L,'Catalog Items'!AO:AO)</f>
        <v>4.351</v>
      </c>
      <c r="R526" s="132" t="str">
        <f>_xlfn.XLOOKUP($D526,'Catalog Items'!$L:$L,'Catalog Items'!AT:AT)</f>
        <v>4</v>
      </c>
      <c r="S526" s="132" t="str">
        <f>_xlfn.XLOOKUP($D526,'Catalog Items'!$L:$L,'Catalog Items'!AU:AU)</f>
        <v>3</v>
      </c>
      <c r="T526" s="118" t="s">
        <v>9564</v>
      </c>
      <c r="U526" s="118" t="s">
        <v>15060</v>
      </c>
      <c r="V526" s="118" t="s">
        <v>15061</v>
      </c>
      <c r="W526" s="124"/>
      <c r="X526" s="118" t="s">
        <v>12888</v>
      </c>
      <c r="Y526" s="118" t="s">
        <v>1765</v>
      </c>
      <c r="Z526" s="118" t="s">
        <v>15062</v>
      </c>
      <c r="AA526" s="118" t="s">
        <v>14994</v>
      </c>
      <c r="AB526" s="118" t="s">
        <v>14994</v>
      </c>
      <c r="AC526" s="118" t="s">
        <v>15066</v>
      </c>
      <c r="AD526" s="118" t="s">
        <v>1757</v>
      </c>
      <c r="AE526" s="118" t="s">
        <v>15067</v>
      </c>
      <c r="AF526" s="118" t="s">
        <v>15068</v>
      </c>
    </row>
    <row r="527" spans="1:32" x14ac:dyDescent="0.25">
      <c r="A527" s="118" t="str">
        <f>_xlfn.XLOOKUP(D527,'Catalog Items'!L:L,'Catalog Items'!F:F)</f>
        <v>24601-FD</v>
      </c>
      <c r="B527" s="118" t="s">
        <v>9694</v>
      </c>
      <c r="C527" s="118" t="s">
        <v>5377</v>
      </c>
      <c r="D527" s="118" t="s">
        <v>12300</v>
      </c>
      <c r="E527" s="118" t="s">
        <v>12883</v>
      </c>
      <c r="F527" s="118" t="s">
        <v>9579</v>
      </c>
      <c r="G527" s="118" t="s">
        <v>12303</v>
      </c>
      <c r="H527" s="118" t="s">
        <v>12889</v>
      </c>
      <c r="I527" s="118" t="s">
        <v>7082</v>
      </c>
      <c r="J527" s="124"/>
      <c r="K527" s="118" t="str">
        <f>_xlfn.XLOOKUP(D527,'Catalog Items'!L:L,'Catalog Items'!AB:AB)</f>
        <v>00196504206830</v>
      </c>
      <c r="L527" s="118" t="str">
        <f>_xlfn.XLOOKUP(D527,'Catalog Items'!L:L,'Catalog Items'!N:N)</f>
        <v>Peace and Patriotism</v>
      </c>
      <c r="M527" s="132">
        <f>_xlfn.XLOOKUP($D527,'Catalog Items'!$L:$L,'Catalog Items'!AK:AK)</f>
        <v>48.314999999999998</v>
      </c>
      <c r="N527" s="132">
        <f>_xlfn.XLOOKUP($D527,'Catalog Items'!$L:$L,'Catalog Items'!AL:AL)</f>
        <v>16.22</v>
      </c>
      <c r="O527" s="132">
        <f>_xlfn.XLOOKUP($D527,'Catalog Items'!$L:$L,'Catalog Items'!AM:AM)</f>
        <v>9.5950000000000006</v>
      </c>
      <c r="P527" s="132">
        <f>_xlfn.XLOOKUP($D527,'Catalog Items'!$L:$L,'Catalog Items'!AN:AN)</f>
        <v>34.598999999999997</v>
      </c>
      <c r="Q527" s="132">
        <f>_xlfn.XLOOKUP($D527,'Catalog Items'!$L:$L,'Catalog Items'!AO:AO)</f>
        <v>4.351</v>
      </c>
      <c r="R527" s="132" t="str">
        <f>_xlfn.XLOOKUP($D527,'Catalog Items'!$L:$L,'Catalog Items'!AT:AT)</f>
        <v>4</v>
      </c>
      <c r="S527" s="132" t="str">
        <f>_xlfn.XLOOKUP($D527,'Catalog Items'!$L:$L,'Catalog Items'!AU:AU)</f>
        <v>3</v>
      </c>
      <c r="T527" s="118" t="s">
        <v>9564</v>
      </c>
      <c r="U527" s="118" t="s">
        <v>15060</v>
      </c>
      <c r="V527" s="118" t="s">
        <v>15061</v>
      </c>
      <c r="W527" s="124"/>
      <c r="X527" s="118" t="s">
        <v>12890</v>
      </c>
      <c r="Y527" s="118" t="s">
        <v>1760</v>
      </c>
      <c r="Z527" s="118" t="s">
        <v>15062</v>
      </c>
      <c r="AA527" s="118" t="s">
        <v>15069</v>
      </c>
      <c r="AB527" s="118" t="s">
        <v>15069</v>
      </c>
      <c r="AC527" s="118" t="s">
        <v>15070</v>
      </c>
      <c r="AD527" s="118" t="s">
        <v>1757</v>
      </c>
      <c r="AE527" s="118" t="s">
        <v>15071</v>
      </c>
      <c r="AF527" s="118" t="s">
        <v>15072</v>
      </c>
    </row>
    <row r="528" spans="1:32" x14ac:dyDescent="0.25">
      <c r="A528" s="118" t="str">
        <f>_xlfn.XLOOKUP(D528,'Catalog Items'!L:L,'Catalog Items'!F:F)</f>
        <v>24601-FD</v>
      </c>
      <c r="B528" s="118" t="s">
        <v>9920</v>
      </c>
      <c r="C528" s="118" t="s">
        <v>5377</v>
      </c>
      <c r="D528" s="118" t="s">
        <v>12300</v>
      </c>
      <c r="E528" s="118" t="s">
        <v>12883</v>
      </c>
      <c r="F528" s="118" t="s">
        <v>9579</v>
      </c>
      <c r="G528" s="118" t="s">
        <v>12304</v>
      </c>
      <c r="H528" s="118" t="s">
        <v>12891</v>
      </c>
      <c r="I528" s="118" t="s">
        <v>9567</v>
      </c>
      <c r="J528" s="124"/>
      <c r="K528" s="118" t="str">
        <f>_xlfn.XLOOKUP(D528,'Catalog Items'!L:L,'Catalog Items'!AB:AB)</f>
        <v>00196504206830</v>
      </c>
      <c r="L528" s="118" t="str">
        <f>_xlfn.XLOOKUP(D528,'Catalog Items'!L:L,'Catalog Items'!N:N)</f>
        <v>Peace and Patriotism</v>
      </c>
      <c r="M528" s="132">
        <f>_xlfn.XLOOKUP($D528,'Catalog Items'!$L:$L,'Catalog Items'!AK:AK)</f>
        <v>48.314999999999998</v>
      </c>
      <c r="N528" s="132">
        <f>_xlfn.XLOOKUP($D528,'Catalog Items'!$L:$L,'Catalog Items'!AL:AL)</f>
        <v>16.22</v>
      </c>
      <c r="O528" s="132">
        <f>_xlfn.XLOOKUP($D528,'Catalog Items'!$L:$L,'Catalog Items'!AM:AM)</f>
        <v>9.5950000000000006</v>
      </c>
      <c r="P528" s="132">
        <f>_xlfn.XLOOKUP($D528,'Catalog Items'!$L:$L,'Catalog Items'!AN:AN)</f>
        <v>34.598999999999997</v>
      </c>
      <c r="Q528" s="132">
        <f>_xlfn.XLOOKUP($D528,'Catalog Items'!$L:$L,'Catalog Items'!AO:AO)</f>
        <v>4.351</v>
      </c>
      <c r="R528" s="132" t="str">
        <f>_xlfn.XLOOKUP($D528,'Catalog Items'!$L:$L,'Catalog Items'!AT:AT)</f>
        <v>4</v>
      </c>
      <c r="S528" s="132" t="str">
        <f>_xlfn.XLOOKUP($D528,'Catalog Items'!$L:$L,'Catalog Items'!AU:AU)</f>
        <v>3</v>
      </c>
      <c r="T528" s="118" t="s">
        <v>9564</v>
      </c>
      <c r="U528" s="118" t="s">
        <v>15060</v>
      </c>
      <c r="V528" s="118" t="s">
        <v>15061</v>
      </c>
      <c r="W528" s="124"/>
      <c r="X528" s="118" t="s">
        <v>12892</v>
      </c>
      <c r="Y528" s="118" t="s">
        <v>1760</v>
      </c>
      <c r="Z528" s="118" t="s">
        <v>15041</v>
      </c>
      <c r="AA528" s="118" t="s">
        <v>15073</v>
      </c>
      <c r="AB528" s="118" t="s">
        <v>15073</v>
      </c>
      <c r="AC528" s="118" t="s">
        <v>15074</v>
      </c>
      <c r="AD528" s="118" t="s">
        <v>1757</v>
      </c>
      <c r="AE528" s="118" t="s">
        <v>15075</v>
      </c>
      <c r="AF528" s="118" t="s">
        <v>15076</v>
      </c>
    </row>
    <row r="529" spans="1:32" x14ac:dyDescent="0.25">
      <c r="J529" s="124"/>
      <c r="M529" s="132"/>
      <c r="N529" s="132"/>
      <c r="O529" s="132"/>
      <c r="P529" s="132"/>
      <c r="Q529" s="132"/>
      <c r="R529" s="132"/>
      <c r="S529" s="132"/>
      <c r="W529" s="124"/>
    </row>
    <row r="530" spans="1:32" x14ac:dyDescent="0.25">
      <c r="A530" s="118" t="str">
        <f>_xlfn.XLOOKUP(D530,'Catalog Items'!L:L,'Catalog Items'!F:F)</f>
        <v>43605 FD48</v>
      </c>
      <c r="B530" s="118" t="s">
        <v>10602</v>
      </c>
      <c r="C530" s="118" t="s">
        <v>5376</v>
      </c>
      <c r="D530" s="118" t="s">
        <v>12307</v>
      </c>
      <c r="E530" s="118" t="s">
        <v>12897</v>
      </c>
      <c r="F530" s="118" t="s">
        <v>7074</v>
      </c>
      <c r="G530" s="118" t="s">
        <v>12297</v>
      </c>
      <c r="H530" s="118" t="s">
        <v>12876</v>
      </c>
      <c r="I530" s="118" t="s">
        <v>1757</v>
      </c>
      <c r="J530" s="124"/>
      <c r="K530" s="118" t="str">
        <f>_xlfn.XLOOKUP(D530,'Catalog Items'!L:L,'Catalog Items'!AB:AB)</f>
        <v>10196504206905</v>
      </c>
      <c r="L530" s="118" t="str">
        <f>_xlfn.XLOOKUP(D530,'Catalog Items'!L:L,'Catalog Items'!N:N)</f>
        <v>Patriotic Tableware</v>
      </c>
      <c r="M530" s="132">
        <f>_xlfn.XLOOKUP($D530,'Catalog Items'!$L:$L,'Catalog Items'!AK:AK)</f>
        <v>40.875</v>
      </c>
      <c r="N530" s="132">
        <f>_xlfn.XLOOKUP($D530,'Catalog Items'!$L:$L,'Catalog Items'!AL:AL)</f>
        <v>15.5</v>
      </c>
      <c r="O530" s="132">
        <f>_xlfn.XLOOKUP($D530,'Catalog Items'!$L:$L,'Catalog Items'!AM:AM)</f>
        <v>13.5</v>
      </c>
      <c r="P530" s="132">
        <f>_xlfn.XLOOKUP($D530,'Catalog Items'!$L:$L,'Catalog Items'!AN:AN)</f>
        <v>27.364000000000001</v>
      </c>
      <c r="Q530" s="132">
        <f>_xlfn.XLOOKUP($D530,'Catalog Items'!$L:$L,'Catalog Items'!AO:AO)</f>
        <v>4.95</v>
      </c>
      <c r="R530" s="132" t="str">
        <f>_xlfn.XLOOKUP($D530,'Catalog Items'!$L:$L,'Catalog Items'!AT:AT)</f>
        <v>9</v>
      </c>
      <c r="S530" s="132" t="str">
        <f>_xlfn.XLOOKUP($D530,'Catalog Items'!$L:$L,'Catalog Items'!AU:AU)</f>
        <v>1</v>
      </c>
      <c r="T530" s="118" t="s">
        <v>1794</v>
      </c>
      <c r="U530" s="118" t="s">
        <v>7070</v>
      </c>
      <c r="V530" s="118" t="s">
        <v>1771</v>
      </c>
      <c r="W530" s="124"/>
      <c r="X530" s="118" t="s">
        <v>12877</v>
      </c>
      <c r="Y530" s="118" t="s">
        <v>1760</v>
      </c>
      <c r="Z530" s="118" t="s">
        <v>15064</v>
      </c>
      <c r="AA530" s="118" t="s">
        <v>15227</v>
      </c>
      <c r="AB530" s="118" t="s">
        <v>15228</v>
      </c>
      <c r="AC530" s="118" t="s">
        <v>15229</v>
      </c>
      <c r="AD530" s="118" t="s">
        <v>1757</v>
      </c>
      <c r="AE530" s="118" t="s">
        <v>15230</v>
      </c>
      <c r="AF530" s="118" t="s">
        <v>15231</v>
      </c>
    </row>
    <row r="531" spans="1:32" x14ac:dyDescent="0.25">
      <c r="A531" s="118" t="str">
        <f>_xlfn.XLOOKUP(D531,'Catalog Items'!L:L,'Catalog Items'!F:F)</f>
        <v>43605 FD48</v>
      </c>
      <c r="B531" s="118" t="s">
        <v>10602</v>
      </c>
      <c r="C531" s="118" t="s">
        <v>5376</v>
      </c>
      <c r="D531" s="118" t="s">
        <v>12307</v>
      </c>
      <c r="E531" s="118" t="s">
        <v>12897</v>
      </c>
      <c r="F531" s="118" t="s">
        <v>7074</v>
      </c>
      <c r="G531" s="118" t="s">
        <v>12305</v>
      </c>
      <c r="H531" s="118" t="s">
        <v>12893</v>
      </c>
      <c r="I531" s="118" t="s">
        <v>1757</v>
      </c>
      <c r="J531" s="124"/>
      <c r="K531" s="118" t="str">
        <f>_xlfn.XLOOKUP(D531,'Catalog Items'!L:L,'Catalog Items'!AB:AB)</f>
        <v>10196504206905</v>
      </c>
      <c r="L531" s="118" t="str">
        <f>_xlfn.XLOOKUP(D531,'Catalog Items'!L:L,'Catalog Items'!N:N)</f>
        <v>Patriotic Tableware</v>
      </c>
      <c r="M531" s="132">
        <f>_xlfn.XLOOKUP($D531,'Catalog Items'!$L:$L,'Catalog Items'!AK:AK)</f>
        <v>40.875</v>
      </c>
      <c r="N531" s="132">
        <f>_xlfn.XLOOKUP($D531,'Catalog Items'!$L:$L,'Catalog Items'!AL:AL)</f>
        <v>15.5</v>
      </c>
      <c r="O531" s="132">
        <f>_xlfn.XLOOKUP($D531,'Catalog Items'!$L:$L,'Catalog Items'!AM:AM)</f>
        <v>13.5</v>
      </c>
      <c r="P531" s="132">
        <f>_xlfn.XLOOKUP($D531,'Catalog Items'!$L:$L,'Catalog Items'!AN:AN)</f>
        <v>27.364000000000001</v>
      </c>
      <c r="Q531" s="132">
        <f>_xlfn.XLOOKUP($D531,'Catalog Items'!$L:$L,'Catalog Items'!AO:AO)</f>
        <v>4.95</v>
      </c>
      <c r="R531" s="132" t="str">
        <f>_xlfn.XLOOKUP($D531,'Catalog Items'!$L:$L,'Catalog Items'!AT:AT)</f>
        <v>9</v>
      </c>
      <c r="S531" s="132" t="str">
        <f>_xlfn.XLOOKUP($D531,'Catalog Items'!$L:$L,'Catalog Items'!AU:AU)</f>
        <v>1</v>
      </c>
      <c r="T531" s="118" t="s">
        <v>1794</v>
      </c>
      <c r="U531" s="118" t="s">
        <v>7070</v>
      </c>
      <c r="V531" s="118" t="s">
        <v>1771</v>
      </c>
      <c r="W531" s="124"/>
      <c r="X531" s="118" t="s">
        <v>12894</v>
      </c>
      <c r="Y531" s="118" t="s">
        <v>1760</v>
      </c>
      <c r="Z531" s="118" t="s">
        <v>15064</v>
      </c>
      <c r="AA531" s="118" t="s">
        <v>15227</v>
      </c>
      <c r="AB531" s="118" t="s">
        <v>15228</v>
      </c>
      <c r="AC531" s="118" t="s">
        <v>15229</v>
      </c>
      <c r="AD531" s="118" t="s">
        <v>1757</v>
      </c>
      <c r="AE531" s="118" t="s">
        <v>15230</v>
      </c>
      <c r="AF531" s="118" t="s">
        <v>15231</v>
      </c>
    </row>
    <row r="532" spans="1:32" x14ac:dyDescent="0.25">
      <c r="A532" s="118" t="str">
        <f>_xlfn.XLOOKUP(D532,'Catalog Items'!L:L,'Catalog Items'!F:F)</f>
        <v>43605 FD48</v>
      </c>
      <c r="B532" s="118" t="s">
        <v>10602</v>
      </c>
      <c r="C532" s="118" t="s">
        <v>5376</v>
      </c>
      <c r="D532" s="118" t="s">
        <v>12307</v>
      </c>
      <c r="E532" s="118" t="s">
        <v>12897</v>
      </c>
      <c r="F532" s="118" t="s">
        <v>7074</v>
      </c>
      <c r="G532" s="118" t="s">
        <v>1265</v>
      </c>
      <c r="H532" s="118" t="s">
        <v>3039</v>
      </c>
      <c r="I532" s="118" t="s">
        <v>1762</v>
      </c>
      <c r="J532" s="124"/>
      <c r="K532" s="118" t="str">
        <f>_xlfn.XLOOKUP(D532,'Catalog Items'!L:L,'Catalog Items'!AB:AB)</f>
        <v>10196504206905</v>
      </c>
      <c r="L532" s="118" t="str">
        <f>_xlfn.XLOOKUP(D532,'Catalog Items'!L:L,'Catalog Items'!N:N)</f>
        <v>Patriotic Tableware</v>
      </c>
      <c r="M532" s="132">
        <f>_xlfn.XLOOKUP($D532,'Catalog Items'!$L:$L,'Catalog Items'!AK:AK)</f>
        <v>40.875</v>
      </c>
      <c r="N532" s="132">
        <f>_xlfn.XLOOKUP($D532,'Catalog Items'!$L:$L,'Catalog Items'!AL:AL)</f>
        <v>15.5</v>
      </c>
      <c r="O532" s="132">
        <f>_xlfn.XLOOKUP($D532,'Catalog Items'!$L:$L,'Catalog Items'!AM:AM)</f>
        <v>13.5</v>
      </c>
      <c r="P532" s="132">
        <f>_xlfn.XLOOKUP($D532,'Catalog Items'!$L:$L,'Catalog Items'!AN:AN)</f>
        <v>27.364000000000001</v>
      </c>
      <c r="Q532" s="132">
        <f>_xlfn.XLOOKUP($D532,'Catalog Items'!$L:$L,'Catalog Items'!AO:AO)</f>
        <v>4.95</v>
      </c>
      <c r="R532" s="132" t="str">
        <f>_xlfn.XLOOKUP($D532,'Catalog Items'!$L:$L,'Catalog Items'!AT:AT)</f>
        <v>9</v>
      </c>
      <c r="S532" s="132" t="str">
        <f>_xlfn.XLOOKUP($D532,'Catalog Items'!$L:$L,'Catalog Items'!AU:AU)</f>
        <v>1</v>
      </c>
      <c r="T532" s="118" t="s">
        <v>1794</v>
      </c>
      <c r="U532" s="118" t="s">
        <v>7070</v>
      </c>
      <c r="V532" s="118" t="s">
        <v>1771</v>
      </c>
      <c r="W532" s="124"/>
      <c r="X532" s="118" t="s">
        <v>6627</v>
      </c>
      <c r="Y532" s="118" t="s">
        <v>1760</v>
      </c>
      <c r="Z532" s="118" t="s">
        <v>15064</v>
      </c>
      <c r="AA532" s="118" t="s">
        <v>15227</v>
      </c>
      <c r="AB532" s="118" t="s">
        <v>15228</v>
      </c>
      <c r="AC532" s="118" t="s">
        <v>15229</v>
      </c>
      <c r="AD532" s="118" t="s">
        <v>1757</v>
      </c>
      <c r="AE532" s="118" t="s">
        <v>15230</v>
      </c>
      <c r="AF532" s="118" t="s">
        <v>15231</v>
      </c>
    </row>
    <row r="533" spans="1:32" x14ac:dyDescent="0.25">
      <c r="J533" s="124"/>
      <c r="M533" s="132"/>
      <c r="N533" s="132"/>
      <c r="O533" s="132"/>
      <c r="P533" s="132"/>
      <c r="Q533" s="132"/>
      <c r="R533" s="132"/>
      <c r="S533" s="132"/>
      <c r="W533" s="124"/>
    </row>
    <row r="534" spans="1:32" x14ac:dyDescent="0.25">
      <c r="A534" s="118" t="str">
        <f>_xlfn.XLOOKUP(D534,'Catalog Items'!L:L,'Catalog Items'!F:F)</f>
        <v>24599</v>
      </c>
      <c r="B534" s="118" t="s">
        <v>12736</v>
      </c>
      <c r="C534" s="118" t="s">
        <v>9635</v>
      </c>
      <c r="D534" s="118" t="s">
        <v>12308</v>
      </c>
      <c r="E534" s="118" t="s">
        <v>12900</v>
      </c>
      <c r="F534" s="118" t="s">
        <v>9582</v>
      </c>
      <c r="G534" s="118" t="s">
        <v>12240</v>
      </c>
      <c r="H534" s="118" t="s">
        <v>12738</v>
      </c>
      <c r="I534" s="118" t="s">
        <v>1758</v>
      </c>
      <c r="J534" s="124"/>
      <c r="K534" s="118" t="str">
        <f>_xlfn.XLOOKUP(D534,'Catalog Items'!L:L,'Catalog Items'!AB:AB)</f>
        <v>00196504206915</v>
      </c>
      <c r="L534" s="118" t="str">
        <f>_xlfn.XLOOKUP(D534,'Catalog Items'!L:L,'Catalog Items'!N:N)</f>
        <v>Patriotic Decor</v>
      </c>
      <c r="M534" s="132">
        <f>_xlfn.XLOOKUP($D534,'Catalog Items'!$L:$L,'Catalog Items'!AK:AK)</f>
        <v>41.438000000000002</v>
      </c>
      <c r="N534" s="132">
        <f>_xlfn.XLOOKUP($D534,'Catalog Items'!$L:$L,'Catalog Items'!AL:AL)</f>
        <v>14.5</v>
      </c>
      <c r="O534" s="132">
        <f>_xlfn.XLOOKUP($D534,'Catalog Items'!$L:$L,'Catalog Items'!AM:AM)</f>
        <v>7.625</v>
      </c>
      <c r="P534" s="132">
        <f>_xlfn.XLOOKUP($D534,'Catalog Items'!$L:$L,'Catalog Items'!AN:AN)</f>
        <v>17.59</v>
      </c>
      <c r="Q534" s="132">
        <f>_xlfn.XLOOKUP($D534,'Catalog Items'!$L:$L,'Catalog Items'!AO:AO)</f>
        <v>2.6509999999999998</v>
      </c>
      <c r="R534" s="132" t="str">
        <f>_xlfn.XLOOKUP($D534,'Catalog Items'!$L:$L,'Catalog Items'!AT:AT)</f>
        <v>5</v>
      </c>
      <c r="S534" s="132" t="str">
        <f>_xlfn.XLOOKUP($D534,'Catalog Items'!$L:$L,'Catalog Items'!AU:AU)</f>
        <v>3</v>
      </c>
      <c r="T534" s="118" t="s">
        <v>1799</v>
      </c>
      <c r="U534" s="118" t="s">
        <v>15172</v>
      </c>
      <c r="V534" s="118" t="s">
        <v>7066</v>
      </c>
      <c r="W534" s="124"/>
      <c r="X534" s="118" t="s">
        <v>12740</v>
      </c>
      <c r="Y534" s="118" t="s">
        <v>1759</v>
      </c>
      <c r="Z534" s="118" t="s">
        <v>15344</v>
      </c>
      <c r="AA534" s="118" t="s">
        <v>15345</v>
      </c>
      <c r="AB534" s="118" t="s">
        <v>15043</v>
      </c>
      <c r="AC534" s="118" t="s">
        <v>15328</v>
      </c>
      <c r="AD534" s="118" t="s">
        <v>1757</v>
      </c>
      <c r="AE534" s="118" t="s">
        <v>1758</v>
      </c>
      <c r="AF534" s="118" t="s">
        <v>15346</v>
      </c>
    </row>
    <row r="535" spans="1:32" x14ac:dyDescent="0.25">
      <c r="A535" s="118" t="str">
        <f>_xlfn.XLOOKUP(D535,'Catalog Items'!L:L,'Catalog Items'!F:F)</f>
        <v>24599</v>
      </c>
      <c r="B535" s="118" t="s">
        <v>10711</v>
      </c>
      <c r="C535" s="118" t="s">
        <v>9635</v>
      </c>
      <c r="D535" s="118" t="s">
        <v>12308</v>
      </c>
      <c r="E535" s="118" t="s">
        <v>12900</v>
      </c>
      <c r="F535" s="118" t="s">
        <v>9582</v>
      </c>
      <c r="G535" s="118" t="s">
        <v>12238</v>
      </c>
      <c r="H535" s="118" t="s">
        <v>12731</v>
      </c>
      <c r="I535" s="118" t="s">
        <v>1767</v>
      </c>
      <c r="J535" s="124"/>
      <c r="K535" s="118" t="str">
        <f>_xlfn.XLOOKUP(D535,'Catalog Items'!L:L,'Catalog Items'!AB:AB)</f>
        <v>00196504206915</v>
      </c>
      <c r="L535" s="118" t="str">
        <f>_xlfn.XLOOKUP(D535,'Catalog Items'!L:L,'Catalog Items'!N:N)</f>
        <v>Patriotic Decor</v>
      </c>
      <c r="M535" s="132">
        <f>_xlfn.XLOOKUP($D535,'Catalog Items'!$L:$L,'Catalog Items'!AK:AK)</f>
        <v>41.438000000000002</v>
      </c>
      <c r="N535" s="132">
        <f>_xlfn.XLOOKUP($D535,'Catalog Items'!$L:$L,'Catalog Items'!AL:AL)</f>
        <v>14.5</v>
      </c>
      <c r="O535" s="132">
        <f>_xlfn.XLOOKUP($D535,'Catalog Items'!$L:$L,'Catalog Items'!AM:AM)</f>
        <v>7.625</v>
      </c>
      <c r="P535" s="132">
        <f>_xlfn.XLOOKUP($D535,'Catalog Items'!$L:$L,'Catalog Items'!AN:AN)</f>
        <v>17.59</v>
      </c>
      <c r="Q535" s="132">
        <f>_xlfn.XLOOKUP($D535,'Catalog Items'!$L:$L,'Catalog Items'!AO:AO)</f>
        <v>2.6509999999999998</v>
      </c>
      <c r="R535" s="132" t="str">
        <f>_xlfn.XLOOKUP($D535,'Catalog Items'!$L:$L,'Catalog Items'!AT:AT)</f>
        <v>5</v>
      </c>
      <c r="S535" s="132" t="str">
        <f>_xlfn.XLOOKUP($D535,'Catalog Items'!$L:$L,'Catalog Items'!AU:AU)</f>
        <v>3</v>
      </c>
      <c r="T535" s="118" t="s">
        <v>1799</v>
      </c>
      <c r="U535" s="118" t="s">
        <v>15172</v>
      </c>
      <c r="V535" s="118" t="s">
        <v>7066</v>
      </c>
      <c r="W535" s="124"/>
      <c r="X535" s="118" t="s">
        <v>12733</v>
      </c>
      <c r="Y535" s="118" t="s">
        <v>1759</v>
      </c>
      <c r="Z535" s="118" t="s">
        <v>14983</v>
      </c>
      <c r="AA535" s="118" t="s">
        <v>15078</v>
      </c>
      <c r="AB535" s="118" t="s">
        <v>1759</v>
      </c>
      <c r="AC535" s="118" t="s">
        <v>15126</v>
      </c>
      <c r="AD535" s="118" t="s">
        <v>1757</v>
      </c>
      <c r="AE535" s="118" t="s">
        <v>1769</v>
      </c>
      <c r="AF535" s="118" t="s">
        <v>15347</v>
      </c>
    </row>
    <row r="536" spans="1:32" x14ac:dyDescent="0.25">
      <c r="A536" s="118" t="str">
        <f>_xlfn.XLOOKUP(D536,'Catalog Items'!L:L,'Catalog Items'!F:F)</f>
        <v>24599</v>
      </c>
      <c r="B536" s="118" t="s">
        <v>10715</v>
      </c>
      <c r="C536" s="118" t="s">
        <v>9635</v>
      </c>
      <c r="D536" s="118" t="s">
        <v>12308</v>
      </c>
      <c r="E536" s="118" t="s">
        <v>12900</v>
      </c>
      <c r="F536" s="118" t="s">
        <v>9582</v>
      </c>
      <c r="G536" s="118" t="s">
        <v>996</v>
      </c>
      <c r="H536" s="118" t="s">
        <v>3051</v>
      </c>
      <c r="I536" s="118" t="s">
        <v>1765</v>
      </c>
      <c r="J536" s="124"/>
      <c r="K536" s="118" t="str">
        <f>_xlfn.XLOOKUP(D536,'Catalog Items'!L:L,'Catalog Items'!AB:AB)</f>
        <v>00196504206915</v>
      </c>
      <c r="L536" s="118" t="str">
        <f>_xlfn.XLOOKUP(D536,'Catalog Items'!L:L,'Catalog Items'!N:N)</f>
        <v>Patriotic Decor</v>
      </c>
      <c r="M536" s="132">
        <f>_xlfn.XLOOKUP($D536,'Catalog Items'!$L:$L,'Catalog Items'!AK:AK)</f>
        <v>41.438000000000002</v>
      </c>
      <c r="N536" s="132">
        <f>_xlfn.XLOOKUP($D536,'Catalog Items'!$L:$L,'Catalog Items'!AL:AL)</f>
        <v>14.5</v>
      </c>
      <c r="O536" s="132">
        <f>_xlfn.XLOOKUP($D536,'Catalog Items'!$L:$L,'Catalog Items'!AM:AM)</f>
        <v>7.625</v>
      </c>
      <c r="P536" s="132">
        <f>_xlfn.XLOOKUP($D536,'Catalog Items'!$L:$L,'Catalog Items'!AN:AN)</f>
        <v>17.59</v>
      </c>
      <c r="Q536" s="132">
        <f>_xlfn.XLOOKUP($D536,'Catalog Items'!$L:$L,'Catalog Items'!AO:AO)</f>
        <v>2.6509999999999998</v>
      </c>
      <c r="R536" s="132" t="str">
        <f>_xlfn.XLOOKUP($D536,'Catalog Items'!$L:$L,'Catalog Items'!AT:AT)</f>
        <v>5</v>
      </c>
      <c r="S536" s="132" t="str">
        <f>_xlfn.XLOOKUP($D536,'Catalog Items'!$L:$L,'Catalog Items'!AU:AU)</f>
        <v>3</v>
      </c>
      <c r="T536" s="118" t="s">
        <v>1799</v>
      </c>
      <c r="U536" s="118" t="s">
        <v>15172</v>
      </c>
      <c r="V536" s="118" t="s">
        <v>7066</v>
      </c>
      <c r="W536" s="124"/>
      <c r="X536" s="118" t="s">
        <v>6639</v>
      </c>
      <c r="Y536" s="118" t="s">
        <v>1759</v>
      </c>
      <c r="Z536" s="118" t="s">
        <v>15090</v>
      </c>
      <c r="AA536" s="118" t="s">
        <v>15091</v>
      </c>
      <c r="AB536" s="118" t="s">
        <v>15091</v>
      </c>
      <c r="AC536" s="118" t="s">
        <v>15092</v>
      </c>
      <c r="AD536" s="118" t="s">
        <v>1757</v>
      </c>
      <c r="AE536" s="118" t="s">
        <v>1774</v>
      </c>
      <c r="AF536" s="118" t="s">
        <v>15068</v>
      </c>
    </row>
    <row r="537" spans="1:32" x14ac:dyDescent="0.25">
      <c r="A537" s="118" t="str">
        <f>_xlfn.XLOOKUP(D537,'Catalog Items'!L:L,'Catalog Items'!F:F)</f>
        <v>24599</v>
      </c>
      <c r="B537" s="118" t="s">
        <v>10713</v>
      </c>
      <c r="C537" s="118" t="s">
        <v>9635</v>
      </c>
      <c r="D537" s="118" t="s">
        <v>12308</v>
      </c>
      <c r="E537" s="118" t="s">
        <v>12900</v>
      </c>
      <c r="F537" s="118" t="s">
        <v>9582</v>
      </c>
      <c r="G537" s="118" t="s">
        <v>988</v>
      </c>
      <c r="H537" s="118" t="s">
        <v>3044</v>
      </c>
      <c r="I537" s="118" t="s">
        <v>1767</v>
      </c>
      <c r="J537" s="124"/>
      <c r="K537" s="118" t="str">
        <f>_xlfn.XLOOKUP(D537,'Catalog Items'!L:L,'Catalog Items'!AB:AB)</f>
        <v>00196504206915</v>
      </c>
      <c r="L537" s="118" t="str">
        <f>_xlfn.XLOOKUP(D537,'Catalog Items'!L:L,'Catalog Items'!N:N)</f>
        <v>Patriotic Decor</v>
      </c>
      <c r="M537" s="132">
        <f>_xlfn.XLOOKUP($D537,'Catalog Items'!$L:$L,'Catalog Items'!AK:AK)</f>
        <v>41.438000000000002</v>
      </c>
      <c r="N537" s="132">
        <f>_xlfn.XLOOKUP($D537,'Catalog Items'!$L:$L,'Catalog Items'!AL:AL)</f>
        <v>14.5</v>
      </c>
      <c r="O537" s="132">
        <f>_xlfn.XLOOKUP($D537,'Catalog Items'!$L:$L,'Catalog Items'!AM:AM)</f>
        <v>7.625</v>
      </c>
      <c r="P537" s="132">
        <f>_xlfn.XLOOKUP($D537,'Catalog Items'!$L:$L,'Catalog Items'!AN:AN)</f>
        <v>17.59</v>
      </c>
      <c r="Q537" s="132">
        <f>_xlfn.XLOOKUP($D537,'Catalog Items'!$L:$L,'Catalog Items'!AO:AO)</f>
        <v>2.6509999999999998</v>
      </c>
      <c r="R537" s="132" t="str">
        <f>_xlfn.XLOOKUP($D537,'Catalog Items'!$L:$L,'Catalog Items'!AT:AT)</f>
        <v>5</v>
      </c>
      <c r="S537" s="132" t="str">
        <f>_xlfn.XLOOKUP($D537,'Catalog Items'!$L:$L,'Catalog Items'!AU:AU)</f>
        <v>3</v>
      </c>
      <c r="T537" s="118" t="s">
        <v>1799</v>
      </c>
      <c r="U537" s="118" t="s">
        <v>15172</v>
      </c>
      <c r="V537" s="118" t="s">
        <v>7066</v>
      </c>
      <c r="W537" s="124"/>
      <c r="X537" s="118" t="s">
        <v>6632</v>
      </c>
      <c r="Y537" s="118" t="s">
        <v>1769</v>
      </c>
      <c r="Z537" s="118" t="s">
        <v>14986</v>
      </c>
      <c r="AA537" s="118" t="s">
        <v>1764</v>
      </c>
      <c r="AB537" s="118" t="s">
        <v>7075</v>
      </c>
      <c r="AC537" s="118" t="s">
        <v>14988</v>
      </c>
      <c r="AD537" s="118" t="s">
        <v>1757</v>
      </c>
      <c r="AE537" s="118" t="s">
        <v>14989</v>
      </c>
      <c r="AF537" s="118" t="s">
        <v>15173</v>
      </c>
    </row>
    <row r="538" spans="1:32" x14ac:dyDescent="0.25">
      <c r="A538" s="118" t="str">
        <f>_xlfn.XLOOKUP(D538,'Catalog Items'!L:L,'Catalog Items'!F:F)</f>
        <v>24599</v>
      </c>
      <c r="B538" s="118" t="s">
        <v>10519</v>
      </c>
      <c r="C538" s="118" t="s">
        <v>9635</v>
      </c>
      <c r="D538" s="118" t="s">
        <v>12308</v>
      </c>
      <c r="E538" s="118" t="s">
        <v>12900</v>
      </c>
      <c r="F538" s="118" t="s">
        <v>9582</v>
      </c>
      <c r="G538" s="118" t="s">
        <v>982</v>
      </c>
      <c r="H538" s="118" t="s">
        <v>12352</v>
      </c>
      <c r="I538" s="118" t="s">
        <v>1758</v>
      </c>
      <c r="J538" s="124"/>
      <c r="K538" s="118" t="str">
        <f>_xlfn.XLOOKUP(D538,'Catalog Items'!L:L,'Catalog Items'!AB:AB)</f>
        <v>00196504206915</v>
      </c>
      <c r="L538" s="118" t="str">
        <f>_xlfn.XLOOKUP(D538,'Catalog Items'!L:L,'Catalog Items'!N:N)</f>
        <v>Patriotic Decor</v>
      </c>
      <c r="M538" s="132">
        <f>_xlfn.XLOOKUP($D538,'Catalog Items'!$L:$L,'Catalog Items'!AK:AK)</f>
        <v>41.438000000000002</v>
      </c>
      <c r="N538" s="132">
        <f>_xlfn.XLOOKUP($D538,'Catalog Items'!$L:$L,'Catalog Items'!AL:AL)</f>
        <v>14.5</v>
      </c>
      <c r="O538" s="132">
        <f>_xlfn.XLOOKUP($D538,'Catalog Items'!$L:$L,'Catalog Items'!AM:AM)</f>
        <v>7.625</v>
      </c>
      <c r="P538" s="132">
        <f>_xlfn.XLOOKUP($D538,'Catalog Items'!$L:$L,'Catalog Items'!AN:AN)</f>
        <v>17.59</v>
      </c>
      <c r="Q538" s="132">
        <f>_xlfn.XLOOKUP($D538,'Catalog Items'!$L:$L,'Catalog Items'!AO:AO)</f>
        <v>2.6509999999999998</v>
      </c>
      <c r="R538" s="132" t="str">
        <f>_xlfn.XLOOKUP($D538,'Catalog Items'!$L:$L,'Catalog Items'!AT:AT)</f>
        <v>5</v>
      </c>
      <c r="S538" s="132" t="str">
        <f>_xlfn.XLOOKUP($D538,'Catalog Items'!$L:$L,'Catalog Items'!AU:AU)</f>
        <v>3</v>
      </c>
      <c r="T538" s="118" t="s">
        <v>1799</v>
      </c>
      <c r="U538" s="118" t="s">
        <v>15172</v>
      </c>
      <c r="V538" s="118" t="s">
        <v>7066</v>
      </c>
      <c r="W538" s="124"/>
      <c r="X538" s="118" t="s">
        <v>6623</v>
      </c>
      <c r="Y538" s="118" t="s">
        <v>1759</v>
      </c>
      <c r="Z538" s="118" t="s">
        <v>15121</v>
      </c>
      <c r="AA538" s="118" t="s">
        <v>15157</v>
      </c>
      <c r="AB538" s="118" t="s">
        <v>15175</v>
      </c>
      <c r="AC538" s="118" t="s">
        <v>15093</v>
      </c>
      <c r="AD538" s="118" t="s">
        <v>1757</v>
      </c>
      <c r="AE538" s="118" t="s">
        <v>15094</v>
      </c>
      <c r="AF538" s="118" t="s">
        <v>15176</v>
      </c>
    </row>
    <row r="539" spans="1:32" x14ac:dyDescent="0.25">
      <c r="A539" s="118" t="str">
        <f>_xlfn.XLOOKUP(D539,'Catalog Items'!L:L,'Catalog Items'!F:F)</f>
        <v>24599</v>
      </c>
      <c r="B539" s="118" t="s">
        <v>10174</v>
      </c>
      <c r="C539" s="118" t="s">
        <v>9635</v>
      </c>
      <c r="D539" s="118" t="s">
        <v>12308</v>
      </c>
      <c r="E539" s="118" t="s">
        <v>12900</v>
      </c>
      <c r="F539" s="118" t="s">
        <v>9582</v>
      </c>
      <c r="G539" s="118" t="s">
        <v>984</v>
      </c>
      <c r="H539" s="118" t="s">
        <v>3038</v>
      </c>
      <c r="I539" s="118" t="s">
        <v>1765</v>
      </c>
      <c r="J539" s="124"/>
      <c r="K539" s="118" t="str">
        <f>_xlfn.XLOOKUP(D539,'Catalog Items'!L:L,'Catalog Items'!AB:AB)</f>
        <v>00196504206915</v>
      </c>
      <c r="L539" s="118" t="str">
        <f>_xlfn.XLOOKUP(D539,'Catalog Items'!L:L,'Catalog Items'!N:N)</f>
        <v>Patriotic Decor</v>
      </c>
      <c r="M539" s="132">
        <f>_xlfn.XLOOKUP($D539,'Catalog Items'!$L:$L,'Catalog Items'!AK:AK)</f>
        <v>41.438000000000002</v>
      </c>
      <c r="N539" s="132">
        <f>_xlfn.XLOOKUP($D539,'Catalog Items'!$L:$L,'Catalog Items'!AL:AL)</f>
        <v>14.5</v>
      </c>
      <c r="O539" s="132">
        <f>_xlfn.XLOOKUP($D539,'Catalog Items'!$L:$L,'Catalog Items'!AM:AM)</f>
        <v>7.625</v>
      </c>
      <c r="P539" s="132">
        <f>_xlfn.XLOOKUP($D539,'Catalog Items'!$L:$L,'Catalog Items'!AN:AN)</f>
        <v>17.59</v>
      </c>
      <c r="Q539" s="132">
        <f>_xlfn.XLOOKUP($D539,'Catalog Items'!$L:$L,'Catalog Items'!AO:AO)</f>
        <v>2.6509999999999998</v>
      </c>
      <c r="R539" s="132" t="str">
        <f>_xlfn.XLOOKUP($D539,'Catalog Items'!$L:$L,'Catalog Items'!AT:AT)</f>
        <v>5</v>
      </c>
      <c r="S539" s="132" t="str">
        <f>_xlfn.XLOOKUP($D539,'Catalog Items'!$L:$L,'Catalog Items'!AU:AU)</f>
        <v>3</v>
      </c>
      <c r="T539" s="118" t="s">
        <v>1799</v>
      </c>
      <c r="U539" s="118" t="s">
        <v>15172</v>
      </c>
      <c r="V539" s="118" t="s">
        <v>7066</v>
      </c>
      <c r="W539" s="124"/>
      <c r="X539" s="118" t="s">
        <v>6626</v>
      </c>
      <c r="Y539" s="118" t="s">
        <v>1759</v>
      </c>
      <c r="Z539" s="118" t="s">
        <v>15081</v>
      </c>
      <c r="AA539" s="118" t="s">
        <v>14994</v>
      </c>
      <c r="AB539" s="118" t="s">
        <v>7075</v>
      </c>
      <c r="AC539" s="118" t="s">
        <v>15092</v>
      </c>
      <c r="AD539" s="118" t="s">
        <v>1757</v>
      </c>
      <c r="AE539" s="118" t="s">
        <v>1774</v>
      </c>
      <c r="AF539" s="118" t="s">
        <v>15177</v>
      </c>
    </row>
    <row r="540" spans="1:32" x14ac:dyDescent="0.25">
      <c r="A540" s="118" t="str">
        <f>_xlfn.XLOOKUP(D540,'Catalog Items'!L:L,'Catalog Items'!F:F)</f>
        <v>24599</v>
      </c>
      <c r="B540" s="118" t="s">
        <v>12656</v>
      </c>
      <c r="C540" s="118" t="s">
        <v>5374</v>
      </c>
      <c r="D540" s="118" t="s">
        <v>12308</v>
      </c>
      <c r="E540" s="118" t="s">
        <v>12900</v>
      </c>
      <c r="F540" s="118" t="s">
        <v>9582</v>
      </c>
      <c r="G540" s="118" t="s">
        <v>12236</v>
      </c>
      <c r="H540" s="118" t="s">
        <v>12726</v>
      </c>
      <c r="I540" s="118" t="s">
        <v>1758</v>
      </c>
      <c r="J540" s="124"/>
      <c r="K540" s="118" t="str">
        <f>_xlfn.XLOOKUP(D540,'Catalog Items'!L:L,'Catalog Items'!AB:AB)</f>
        <v>00196504206915</v>
      </c>
      <c r="L540" s="118" t="str">
        <f>_xlfn.XLOOKUP(D540,'Catalog Items'!L:L,'Catalog Items'!N:N)</f>
        <v>Patriotic Decor</v>
      </c>
      <c r="M540" s="132">
        <f>_xlfn.XLOOKUP($D540,'Catalog Items'!$L:$L,'Catalog Items'!AK:AK)</f>
        <v>41.438000000000002</v>
      </c>
      <c r="N540" s="132">
        <f>_xlfn.XLOOKUP($D540,'Catalog Items'!$L:$L,'Catalog Items'!AL:AL)</f>
        <v>14.5</v>
      </c>
      <c r="O540" s="132">
        <f>_xlfn.XLOOKUP($D540,'Catalog Items'!$L:$L,'Catalog Items'!AM:AM)</f>
        <v>7.625</v>
      </c>
      <c r="P540" s="132">
        <f>_xlfn.XLOOKUP($D540,'Catalog Items'!$L:$L,'Catalog Items'!AN:AN)</f>
        <v>17.59</v>
      </c>
      <c r="Q540" s="132">
        <f>_xlfn.XLOOKUP($D540,'Catalog Items'!$L:$L,'Catalog Items'!AO:AO)</f>
        <v>2.6509999999999998</v>
      </c>
      <c r="R540" s="132" t="str">
        <f>_xlfn.XLOOKUP($D540,'Catalog Items'!$L:$L,'Catalog Items'!AT:AT)</f>
        <v>5</v>
      </c>
      <c r="S540" s="132" t="str">
        <f>_xlfn.XLOOKUP($D540,'Catalog Items'!$L:$L,'Catalog Items'!AU:AU)</f>
        <v>3</v>
      </c>
      <c r="T540" s="118" t="s">
        <v>1799</v>
      </c>
      <c r="U540" s="118" t="s">
        <v>15172</v>
      </c>
      <c r="V540" s="118" t="s">
        <v>7066</v>
      </c>
      <c r="W540" s="124"/>
      <c r="X540" s="118" t="s">
        <v>12728</v>
      </c>
      <c r="Y540" s="118" t="s">
        <v>1759</v>
      </c>
      <c r="Z540" s="118" t="s">
        <v>15341</v>
      </c>
      <c r="AA540" s="118" t="s">
        <v>15341</v>
      </c>
      <c r="AB540" s="118" t="s">
        <v>15342</v>
      </c>
      <c r="AC540" s="118" t="s">
        <v>15122</v>
      </c>
      <c r="AD540" s="118" t="s">
        <v>1757</v>
      </c>
      <c r="AE540" s="118" t="s">
        <v>15123</v>
      </c>
      <c r="AF540" s="118" t="s">
        <v>15343</v>
      </c>
    </row>
    <row r="541" spans="1:32" x14ac:dyDescent="0.25">
      <c r="J541" s="124"/>
      <c r="M541" s="132"/>
      <c r="N541" s="132"/>
      <c r="O541" s="132"/>
      <c r="P541" s="132"/>
      <c r="Q541" s="132"/>
      <c r="R541" s="132"/>
      <c r="S541" s="132"/>
      <c r="W541" s="124"/>
    </row>
    <row r="542" spans="1:32" x14ac:dyDescent="0.25">
      <c r="A542" s="118" t="str">
        <f>_xlfn.XLOOKUP(D542,'Catalog Items'!L:L,'Catalog Items'!F:F)</f>
        <v>25658</v>
      </c>
      <c r="B542" s="118" t="s">
        <v>10043</v>
      </c>
      <c r="C542" s="118" t="s">
        <v>9635</v>
      </c>
      <c r="D542" s="118" t="s">
        <v>12309</v>
      </c>
      <c r="E542" s="118" t="s">
        <v>12902</v>
      </c>
      <c r="F542" s="118" t="s">
        <v>7074</v>
      </c>
      <c r="G542" s="118" t="s">
        <v>12242</v>
      </c>
      <c r="H542" s="118" t="s">
        <v>12744</v>
      </c>
      <c r="I542" s="118" t="s">
        <v>1762</v>
      </c>
      <c r="J542" s="124"/>
      <c r="K542" s="118" t="str">
        <f>_xlfn.XLOOKUP(D542,'Catalog Items'!L:L,'Catalog Items'!AB:AB)</f>
        <v>10196504206929</v>
      </c>
      <c r="L542" s="118" t="str">
        <f>_xlfn.XLOOKUP(D542,'Catalog Items'!L:L,'Catalog Items'!N:N)</f>
        <v>Patriotic Decor</v>
      </c>
      <c r="M542" s="132">
        <f>_xlfn.XLOOKUP($D542,'Catalog Items'!$L:$L,'Catalog Items'!AK:AK)</f>
        <v>41.438000000000002</v>
      </c>
      <c r="N542" s="132">
        <f>_xlfn.XLOOKUP($D542,'Catalog Items'!$L:$L,'Catalog Items'!AL:AL)</f>
        <v>14.5</v>
      </c>
      <c r="O542" s="132">
        <f>_xlfn.XLOOKUP($D542,'Catalog Items'!$L:$L,'Catalog Items'!AM:AM)</f>
        <v>14.5</v>
      </c>
      <c r="P542" s="132">
        <f>_xlfn.XLOOKUP($D542,'Catalog Items'!$L:$L,'Catalog Items'!AN:AN)</f>
        <v>27.63</v>
      </c>
      <c r="Q542" s="132">
        <f>_xlfn.XLOOKUP($D542,'Catalog Items'!$L:$L,'Catalog Items'!AO:AO)</f>
        <v>5.0419999999999998</v>
      </c>
      <c r="R542" s="132" t="str">
        <f>_xlfn.XLOOKUP($D542,'Catalog Items'!$L:$L,'Catalog Items'!AT:AT)</f>
        <v>5</v>
      </c>
      <c r="S542" s="132" t="str">
        <f>_xlfn.XLOOKUP($D542,'Catalog Items'!$L:$L,'Catalog Items'!AU:AU)</f>
        <v>3</v>
      </c>
      <c r="T542" s="118" t="s">
        <v>1799</v>
      </c>
      <c r="U542" s="118" t="s">
        <v>15172</v>
      </c>
      <c r="V542" s="118" t="s">
        <v>7066</v>
      </c>
      <c r="W542" s="124"/>
      <c r="X542" s="118" t="s">
        <v>12746</v>
      </c>
      <c r="Y542" s="118" t="s">
        <v>1759</v>
      </c>
      <c r="Z542" s="118" t="s">
        <v>15335</v>
      </c>
      <c r="AA542" s="118" t="s">
        <v>15336</v>
      </c>
      <c r="AB542" s="118" t="s">
        <v>15337</v>
      </c>
      <c r="AC542" s="118" t="s">
        <v>15338</v>
      </c>
      <c r="AD542" s="118" t="s">
        <v>1757</v>
      </c>
      <c r="AE542" s="118" t="s">
        <v>15339</v>
      </c>
      <c r="AF542" s="118" t="s">
        <v>15083</v>
      </c>
    </row>
    <row r="543" spans="1:32" x14ac:dyDescent="0.25">
      <c r="A543" s="118" t="str">
        <f>_xlfn.XLOOKUP(D543,'Catalog Items'!L:L,'Catalog Items'!F:F)</f>
        <v>25658</v>
      </c>
      <c r="B543" s="118" t="s">
        <v>10177</v>
      </c>
      <c r="C543" s="118" t="s">
        <v>9635</v>
      </c>
      <c r="D543" s="118" t="s">
        <v>12309</v>
      </c>
      <c r="E543" s="118" t="s">
        <v>12902</v>
      </c>
      <c r="F543" s="118" t="s">
        <v>7074</v>
      </c>
      <c r="G543" s="118" t="s">
        <v>286</v>
      </c>
      <c r="H543" s="118" t="s">
        <v>2687</v>
      </c>
      <c r="I543" s="118" t="s">
        <v>1762</v>
      </c>
      <c r="J543" s="124"/>
      <c r="K543" s="118" t="str">
        <f>_xlfn.XLOOKUP(D543,'Catalog Items'!L:L,'Catalog Items'!AB:AB)</f>
        <v>10196504206929</v>
      </c>
      <c r="L543" s="118" t="str">
        <f>_xlfn.XLOOKUP(D543,'Catalog Items'!L:L,'Catalog Items'!N:N)</f>
        <v>Patriotic Decor</v>
      </c>
      <c r="M543" s="132">
        <f>_xlfn.XLOOKUP($D543,'Catalog Items'!$L:$L,'Catalog Items'!AK:AK)</f>
        <v>41.438000000000002</v>
      </c>
      <c r="N543" s="132">
        <f>_xlfn.XLOOKUP($D543,'Catalog Items'!$L:$L,'Catalog Items'!AL:AL)</f>
        <v>14.5</v>
      </c>
      <c r="O543" s="132">
        <f>_xlfn.XLOOKUP($D543,'Catalog Items'!$L:$L,'Catalog Items'!AM:AM)</f>
        <v>14.5</v>
      </c>
      <c r="P543" s="132">
        <f>_xlfn.XLOOKUP($D543,'Catalog Items'!$L:$L,'Catalog Items'!AN:AN)</f>
        <v>27.63</v>
      </c>
      <c r="Q543" s="132">
        <f>_xlfn.XLOOKUP($D543,'Catalog Items'!$L:$L,'Catalog Items'!AO:AO)</f>
        <v>5.0419999999999998</v>
      </c>
      <c r="R543" s="132" t="str">
        <f>_xlfn.XLOOKUP($D543,'Catalog Items'!$L:$L,'Catalog Items'!AT:AT)</f>
        <v>5</v>
      </c>
      <c r="S543" s="132" t="str">
        <f>_xlfn.XLOOKUP($D543,'Catalog Items'!$L:$L,'Catalog Items'!AU:AU)</f>
        <v>3</v>
      </c>
      <c r="T543" s="118" t="s">
        <v>1799</v>
      </c>
      <c r="U543" s="118" t="s">
        <v>15172</v>
      </c>
      <c r="V543" s="118" t="s">
        <v>7066</v>
      </c>
      <c r="W543" s="124"/>
      <c r="X543" s="118" t="s">
        <v>6256</v>
      </c>
      <c r="Y543" s="118" t="s">
        <v>1759</v>
      </c>
      <c r="Z543" s="118" t="s">
        <v>1759</v>
      </c>
      <c r="AA543" s="118" t="s">
        <v>7066</v>
      </c>
      <c r="AB543" s="118" t="s">
        <v>1767</v>
      </c>
      <c r="AC543" s="118" t="s">
        <v>15235</v>
      </c>
      <c r="AD543" s="118" t="s">
        <v>1757</v>
      </c>
      <c r="AE543" s="118" t="s">
        <v>15241</v>
      </c>
      <c r="AF543" s="118" t="s">
        <v>15242</v>
      </c>
    </row>
    <row r="544" spans="1:32" x14ac:dyDescent="0.25">
      <c r="J544" s="124"/>
      <c r="M544" s="132"/>
      <c r="N544" s="132"/>
      <c r="O544" s="132"/>
      <c r="P544" s="132"/>
      <c r="Q544" s="132"/>
      <c r="R544" s="132"/>
      <c r="S544" s="132"/>
      <c r="W544" s="124"/>
    </row>
    <row r="545" spans="1:32" x14ac:dyDescent="0.25">
      <c r="A545" s="118" t="str">
        <f>_xlfn.XLOOKUP(D545,'Catalog Items'!L:L,'Catalog Items'!F:F)</f>
        <v>24019</v>
      </c>
      <c r="B545" s="118" t="s">
        <v>9743</v>
      </c>
      <c r="C545" s="118" t="s">
        <v>5377</v>
      </c>
      <c r="D545" s="118" t="s">
        <v>12310</v>
      </c>
      <c r="E545" s="118" t="s">
        <v>12904</v>
      </c>
      <c r="F545" s="118" t="s">
        <v>15223</v>
      </c>
      <c r="G545" s="118" t="s">
        <v>1211</v>
      </c>
      <c r="H545" s="118" t="s">
        <v>3029</v>
      </c>
      <c r="I545" s="118" t="s">
        <v>1767</v>
      </c>
      <c r="J545" s="124"/>
      <c r="K545" s="118" t="str">
        <f>_xlfn.XLOOKUP(D545,'Catalog Items'!L:L,'Catalog Items'!AB:AB)</f>
        <v>00196504206939</v>
      </c>
      <c r="L545" s="118" t="str">
        <f>_xlfn.XLOOKUP(D545,'Catalog Items'!L:L,'Catalog Items'!N:N)</f>
        <v>Patriotic Tableware</v>
      </c>
      <c r="M545" s="132">
        <f>_xlfn.XLOOKUP($D545,'Catalog Items'!$L:$L,'Catalog Items'!AK:AK)</f>
        <v>41.438000000000002</v>
      </c>
      <c r="N545" s="132">
        <f>_xlfn.XLOOKUP($D545,'Catalog Items'!$L:$L,'Catalog Items'!AL:AL)</f>
        <v>14.5</v>
      </c>
      <c r="O545" s="132">
        <f>_xlfn.XLOOKUP($D545,'Catalog Items'!$L:$L,'Catalog Items'!AM:AM)</f>
        <v>7.625</v>
      </c>
      <c r="P545" s="132">
        <f>_xlfn.XLOOKUP($D545,'Catalog Items'!$L:$L,'Catalog Items'!AN:AN)</f>
        <v>14.75</v>
      </c>
      <c r="Q545" s="132">
        <f>_xlfn.XLOOKUP($D545,'Catalog Items'!$L:$L,'Catalog Items'!AO:AO)</f>
        <v>2.6509999999999998</v>
      </c>
      <c r="R545" s="132" t="str">
        <f>_xlfn.XLOOKUP($D545,'Catalog Items'!$L:$L,'Catalog Items'!AT:AT)</f>
        <v>5</v>
      </c>
      <c r="S545" s="132" t="str">
        <f>_xlfn.XLOOKUP($D545,'Catalog Items'!$L:$L,'Catalog Items'!AU:AU)</f>
        <v>3</v>
      </c>
      <c r="T545" s="118" t="s">
        <v>1799</v>
      </c>
      <c r="U545" s="118" t="s">
        <v>15172</v>
      </c>
      <c r="V545" s="118" t="s">
        <v>7066</v>
      </c>
      <c r="W545" s="124"/>
      <c r="X545" s="118" t="s">
        <v>6616</v>
      </c>
      <c r="Y545" s="118" t="s">
        <v>1765</v>
      </c>
      <c r="Z545" s="118" t="s">
        <v>15062</v>
      </c>
      <c r="AA545" s="118" t="s">
        <v>7065</v>
      </c>
      <c r="AB545" s="118" t="s">
        <v>7065</v>
      </c>
      <c r="AC545" s="118" t="s">
        <v>15063</v>
      </c>
      <c r="AD545" s="118" t="s">
        <v>1757</v>
      </c>
      <c r="AE545" s="118" t="s">
        <v>15064</v>
      </c>
      <c r="AF545" s="118" t="s">
        <v>15065</v>
      </c>
    </row>
    <row r="546" spans="1:32" x14ac:dyDescent="0.25">
      <c r="A546" s="118" t="str">
        <f>_xlfn.XLOOKUP(D546,'Catalog Items'!L:L,'Catalog Items'!F:F)</f>
        <v>24019</v>
      </c>
      <c r="B546" s="118" t="s">
        <v>9731</v>
      </c>
      <c r="C546" s="118" t="s">
        <v>5377</v>
      </c>
      <c r="D546" s="118" t="s">
        <v>12310</v>
      </c>
      <c r="E546" s="118" t="s">
        <v>12904</v>
      </c>
      <c r="F546" s="118" t="s">
        <v>15223</v>
      </c>
      <c r="G546" s="118" t="s">
        <v>1060</v>
      </c>
      <c r="H546" s="118" t="s">
        <v>3032</v>
      </c>
      <c r="I546" s="118" t="s">
        <v>1767</v>
      </c>
      <c r="J546" s="124"/>
      <c r="K546" s="118" t="str">
        <f>_xlfn.XLOOKUP(D546,'Catalog Items'!L:L,'Catalog Items'!AB:AB)</f>
        <v>00196504206939</v>
      </c>
      <c r="L546" s="118" t="str">
        <f>_xlfn.XLOOKUP(D546,'Catalog Items'!L:L,'Catalog Items'!N:N)</f>
        <v>Patriotic Tableware</v>
      </c>
      <c r="M546" s="132">
        <f>_xlfn.XLOOKUP($D546,'Catalog Items'!$L:$L,'Catalog Items'!AK:AK)</f>
        <v>41.438000000000002</v>
      </c>
      <c r="N546" s="132">
        <f>_xlfn.XLOOKUP($D546,'Catalog Items'!$L:$L,'Catalog Items'!AL:AL)</f>
        <v>14.5</v>
      </c>
      <c r="O546" s="132">
        <f>_xlfn.XLOOKUP($D546,'Catalog Items'!$L:$L,'Catalog Items'!AM:AM)</f>
        <v>7.625</v>
      </c>
      <c r="P546" s="132">
        <f>_xlfn.XLOOKUP($D546,'Catalog Items'!$L:$L,'Catalog Items'!AN:AN)</f>
        <v>14.75</v>
      </c>
      <c r="Q546" s="132">
        <f>_xlfn.XLOOKUP($D546,'Catalog Items'!$L:$L,'Catalog Items'!AO:AO)</f>
        <v>2.6509999999999998</v>
      </c>
      <c r="R546" s="132" t="str">
        <f>_xlfn.XLOOKUP($D546,'Catalog Items'!$L:$L,'Catalog Items'!AT:AT)</f>
        <v>5</v>
      </c>
      <c r="S546" s="132" t="str">
        <f>_xlfn.XLOOKUP($D546,'Catalog Items'!$L:$L,'Catalog Items'!AU:AU)</f>
        <v>3</v>
      </c>
      <c r="T546" s="118" t="s">
        <v>1799</v>
      </c>
      <c r="U546" s="118" t="s">
        <v>15172</v>
      </c>
      <c r="V546" s="118" t="s">
        <v>7066</v>
      </c>
      <c r="W546" s="124"/>
      <c r="X546" s="118" t="s">
        <v>6619</v>
      </c>
      <c r="Y546" s="118" t="s">
        <v>1765</v>
      </c>
      <c r="Z546" s="118" t="s">
        <v>15062</v>
      </c>
      <c r="AA546" s="118" t="s">
        <v>14994</v>
      </c>
      <c r="AB546" s="118" t="s">
        <v>14994</v>
      </c>
      <c r="AC546" s="118" t="s">
        <v>15066</v>
      </c>
      <c r="AD546" s="118" t="s">
        <v>1757</v>
      </c>
      <c r="AE546" s="118" t="s">
        <v>15067</v>
      </c>
      <c r="AF546" s="118" t="s">
        <v>15068</v>
      </c>
    </row>
    <row r="547" spans="1:32" x14ac:dyDescent="0.25">
      <c r="A547" s="118" t="str">
        <f>_xlfn.XLOOKUP(D547,'Catalog Items'!L:L,'Catalog Items'!F:F)</f>
        <v>24019</v>
      </c>
      <c r="B547" s="118" t="s">
        <v>9694</v>
      </c>
      <c r="C547" s="118" t="s">
        <v>5377</v>
      </c>
      <c r="D547" s="118" t="s">
        <v>12310</v>
      </c>
      <c r="E547" s="118" t="s">
        <v>12904</v>
      </c>
      <c r="F547" s="118" t="s">
        <v>15223</v>
      </c>
      <c r="G547" s="118" t="s">
        <v>1213</v>
      </c>
      <c r="H547" s="118" t="s">
        <v>3034</v>
      </c>
      <c r="I547" s="118" t="s">
        <v>1767</v>
      </c>
      <c r="J547" s="124"/>
      <c r="K547" s="118" t="str">
        <f>_xlfn.XLOOKUP(D547,'Catalog Items'!L:L,'Catalog Items'!AB:AB)</f>
        <v>00196504206939</v>
      </c>
      <c r="L547" s="118" t="str">
        <f>_xlfn.XLOOKUP(D547,'Catalog Items'!L:L,'Catalog Items'!N:N)</f>
        <v>Patriotic Tableware</v>
      </c>
      <c r="M547" s="132">
        <f>_xlfn.XLOOKUP($D547,'Catalog Items'!$L:$L,'Catalog Items'!AK:AK)</f>
        <v>41.438000000000002</v>
      </c>
      <c r="N547" s="132">
        <f>_xlfn.XLOOKUP($D547,'Catalog Items'!$L:$L,'Catalog Items'!AL:AL)</f>
        <v>14.5</v>
      </c>
      <c r="O547" s="132">
        <f>_xlfn.XLOOKUP($D547,'Catalog Items'!$L:$L,'Catalog Items'!AM:AM)</f>
        <v>7.625</v>
      </c>
      <c r="P547" s="132">
        <f>_xlfn.XLOOKUP($D547,'Catalog Items'!$L:$L,'Catalog Items'!AN:AN)</f>
        <v>14.75</v>
      </c>
      <c r="Q547" s="132">
        <f>_xlfn.XLOOKUP($D547,'Catalog Items'!$L:$L,'Catalog Items'!AO:AO)</f>
        <v>2.6509999999999998</v>
      </c>
      <c r="R547" s="132" t="str">
        <f>_xlfn.XLOOKUP($D547,'Catalog Items'!$L:$L,'Catalog Items'!AT:AT)</f>
        <v>5</v>
      </c>
      <c r="S547" s="132" t="str">
        <f>_xlfn.XLOOKUP($D547,'Catalog Items'!$L:$L,'Catalog Items'!AU:AU)</f>
        <v>3</v>
      </c>
      <c r="T547" s="118" t="s">
        <v>1799</v>
      </c>
      <c r="U547" s="118" t="s">
        <v>15172</v>
      </c>
      <c r="V547" s="118" t="s">
        <v>7066</v>
      </c>
      <c r="W547" s="124"/>
      <c r="X547" s="118" t="s">
        <v>6621</v>
      </c>
      <c r="Y547" s="118" t="s">
        <v>1760</v>
      </c>
      <c r="Z547" s="118" t="s">
        <v>15062</v>
      </c>
      <c r="AA547" s="118" t="s">
        <v>15069</v>
      </c>
      <c r="AB547" s="118" t="s">
        <v>15069</v>
      </c>
      <c r="AC547" s="118" t="s">
        <v>15070</v>
      </c>
      <c r="AD547" s="118" t="s">
        <v>1757</v>
      </c>
      <c r="AE547" s="118" t="s">
        <v>15071</v>
      </c>
      <c r="AF547" s="118" t="s">
        <v>15072</v>
      </c>
    </row>
    <row r="548" spans="1:32" x14ac:dyDescent="0.25">
      <c r="A548" s="118" t="str">
        <f>_xlfn.XLOOKUP(D548,'Catalog Items'!L:L,'Catalog Items'!F:F)</f>
        <v>24019</v>
      </c>
      <c r="B548" s="118" t="s">
        <v>9920</v>
      </c>
      <c r="C548" s="118" t="s">
        <v>5377</v>
      </c>
      <c r="D548" s="118" t="s">
        <v>12310</v>
      </c>
      <c r="E548" s="118" t="s">
        <v>12904</v>
      </c>
      <c r="F548" s="118" t="s">
        <v>15223</v>
      </c>
      <c r="G548" s="118" t="s">
        <v>1264</v>
      </c>
      <c r="H548" s="118" t="s">
        <v>3036</v>
      </c>
      <c r="I548" s="118" t="s">
        <v>1760</v>
      </c>
      <c r="J548" s="124"/>
      <c r="K548" s="118" t="str">
        <f>_xlfn.XLOOKUP(D548,'Catalog Items'!L:L,'Catalog Items'!AB:AB)</f>
        <v>00196504206939</v>
      </c>
      <c r="L548" s="118" t="str">
        <f>_xlfn.XLOOKUP(D548,'Catalog Items'!L:L,'Catalog Items'!N:N)</f>
        <v>Patriotic Tableware</v>
      </c>
      <c r="M548" s="132">
        <f>_xlfn.XLOOKUP($D548,'Catalog Items'!$L:$L,'Catalog Items'!AK:AK)</f>
        <v>41.438000000000002</v>
      </c>
      <c r="N548" s="132">
        <f>_xlfn.XLOOKUP($D548,'Catalog Items'!$L:$L,'Catalog Items'!AL:AL)</f>
        <v>14.5</v>
      </c>
      <c r="O548" s="132">
        <f>_xlfn.XLOOKUP($D548,'Catalog Items'!$L:$L,'Catalog Items'!AM:AM)</f>
        <v>7.625</v>
      </c>
      <c r="P548" s="132">
        <f>_xlfn.XLOOKUP($D548,'Catalog Items'!$L:$L,'Catalog Items'!AN:AN)</f>
        <v>14.75</v>
      </c>
      <c r="Q548" s="132">
        <f>_xlfn.XLOOKUP($D548,'Catalog Items'!$L:$L,'Catalog Items'!AO:AO)</f>
        <v>2.6509999999999998</v>
      </c>
      <c r="R548" s="132" t="str">
        <f>_xlfn.XLOOKUP($D548,'Catalog Items'!$L:$L,'Catalog Items'!AT:AT)</f>
        <v>5</v>
      </c>
      <c r="S548" s="132" t="str">
        <f>_xlfn.XLOOKUP($D548,'Catalog Items'!$L:$L,'Catalog Items'!AU:AU)</f>
        <v>3</v>
      </c>
      <c r="T548" s="118" t="s">
        <v>1799</v>
      </c>
      <c r="U548" s="118" t="s">
        <v>15172</v>
      </c>
      <c r="V548" s="118" t="s">
        <v>7066</v>
      </c>
      <c r="W548" s="124"/>
      <c r="X548" s="118" t="s">
        <v>6624</v>
      </c>
      <c r="Y548" s="118" t="s">
        <v>1760</v>
      </c>
      <c r="Z548" s="118" t="s">
        <v>15041</v>
      </c>
      <c r="AA548" s="118" t="s">
        <v>15073</v>
      </c>
      <c r="AB548" s="118" t="s">
        <v>15073</v>
      </c>
      <c r="AC548" s="118" t="s">
        <v>15074</v>
      </c>
      <c r="AD548" s="118" t="s">
        <v>1757</v>
      </c>
      <c r="AE548" s="118" t="s">
        <v>15075</v>
      </c>
      <c r="AF548" s="118" t="s">
        <v>15076</v>
      </c>
    </row>
    <row r="549" spans="1:32" x14ac:dyDescent="0.25">
      <c r="A549" s="118" t="str">
        <f>_xlfn.XLOOKUP(D549,'Catalog Items'!L:L,'Catalog Items'!F:F)</f>
        <v>24019</v>
      </c>
      <c r="B549" s="118" t="s">
        <v>10642</v>
      </c>
      <c r="C549" s="118" t="s">
        <v>9635</v>
      </c>
      <c r="D549" s="118" t="s">
        <v>12310</v>
      </c>
      <c r="E549" s="118" t="s">
        <v>12904</v>
      </c>
      <c r="F549" s="118" t="s">
        <v>15223</v>
      </c>
      <c r="G549" s="118" t="s">
        <v>790</v>
      </c>
      <c r="H549" s="118" t="s">
        <v>3018</v>
      </c>
      <c r="I549" s="118" t="s">
        <v>1764</v>
      </c>
      <c r="J549" s="124"/>
      <c r="K549" s="118" t="str">
        <f>_xlfn.XLOOKUP(D549,'Catalog Items'!L:L,'Catalog Items'!AB:AB)</f>
        <v>00196504206939</v>
      </c>
      <c r="L549" s="118" t="str">
        <f>_xlfn.XLOOKUP(D549,'Catalog Items'!L:L,'Catalog Items'!N:N)</f>
        <v>Patriotic Tableware</v>
      </c>
      <c r="M549" s="132">
        <f>_xlfn.XLOOKUP($D549,'Catalog Items'!$L:$L,'Catalog Items'!AK:AK)</f>
        <v>41.438000000000002</v>
      </c>
      <c r="N549" s="132">
        <f>_xlfn.XLOOKUP($D549,'Catalog Items'!$L:$L,'Catalog Items'!AL:AL)</f>
        <v>14.5</v>
      </c>
      <c r="O549" s="132">
        <f>_xlfn.XLOOKUP($D549,'Catalog Items'!$L:$L,'Catalog Items'!AM:AM)</f>
        <v>7.625</v>
      </c>
      <c r="P549" s="132">
        <f>_xlfn.XLOOKUP($D549,'Catalog Items'!$L:$L,'Catalog Items'!AN:AN)</f>
        <v>14.75</v>
      </c>
      <c r="Q549" s="132">
        <f>_xlfn.XLOOKUP($D549,'Catalog Items'!$L:$L,'Catalog Items'!AO:AO)</f>
        <v>2.6509999999999998</v>
      </c>
      <c r="R549" s="132" t="str">
        <f>_xlfn.XLOOKUP($D549,'Catalog Items'!$L:$L,'Catalog Items'!AT:AT)</f>
        <v>5</v>
      </c>
      <c r="S549" s="132" t="str">
        <f>_xlfn.XLOOKUP($D549,'Catalog Items'!$L:$L,'Catalog Items'!AU:AU)</f>
        <v>3</v>
      </c>
      <c r="T549" s="118" t="s">
        <v>1799</v>
      </c>
      <c r="U549" s="118" t="s">
        <v>15172</v>
      </c>
      <c r="V549" s="118" t="s">
        <v>7066</v>
      </c>
      <c r="W549" s="124"/>
      <c r="X549" s="118" t="s">
        <v>6605</v>
      </c>
      <c r="Y549" s="118" t="s">
        <v>1760</v>
      </c>
      <c r="Z549" s="118" t="s">
        <v>15296</v>
      </c>
      <c r="AA549" s="118" t="s">
        <v>15296</v>
      </c>
      <c r="AB549" s="118" t="s">
        <v>15179</v>
      </c>
      <c r="AC549" s="118" t="s">
        <v>15297</v>
      </c>
      <c r="AD549" s="118" t="s">
        <v>1757</v>
      </c>
      <c r="AE549" s="118" t="s">
        <v>15298</v>
      </c>
      <c r="AF549" s="118" t="s">
        <v>15202</v>
      </c>
    </row>
    <row r="550" spans="1:32" x14ac:dyDescent="0.25">
      <c r="A550" s="118" t="str">
        <f>_xlfn.XLOOKUP(D550,'Catalog Items'!L:L,'Catalog Items'!F:F)</f>
        <v>24019</v>
      </c>
      <c r="B550" s="118" t="s">
        <v>10701</v>
      </c>
      <c r="C550" s="118" t="s">
        <v>9635</v>
      </c>
      <c r="D550" s="118" t="s">
        <v>12310</v>
      </c>
      <c r="E550" s="118" t="s">
        <v>12904</v>
      </c>
      <c r="F550" s="118" t="s">
        <v>15223</v>
      </c>
      <c r="G550" s="118" t="s">
        <v>1249</v>
      </c>
      <c r="H550" s="118" t="s">
        <v>3016</v>
      </c>
      <c r="I550" s="118" t="s">
        <v>1764</v>
      </c>
      <c r="J550" s="124"/>
      <c r="K550" s="118" t="str">
        <f>_xlfn.XLOOKUP(D550,'Catalog Items'!L:L,'Catalog Items'!AB:AB)</f>
        <v>00196504206939</v>
      </c>
      <c r="L550" s="118" t="str">
        <f>_xlfn.XLOOKUP(D550,'Catalog Items'!L:L,'Catalog Items'!N:N)</f>
        <v>Patriotic Tableware</v>
      </c>
      <c r="M550" s="132">
        <f>_xlfn.XLOOKUP($D550,'Catalog Items'!$L:$L,'Catalog Items'!AK:AK)</f>
        <v>41.438000000000002</v>
      </c>
      <c r="N550" s="132">
        <f>_xlfn.XLOOKUP($D550,'Catalog Items'!$L:$L,'Catalog Items'!AL:AL)</f>
        <v>14.5</v>
      </c>
      <c r="O550" s="132">
        <f>_xlfn.XLOOKUP($D550,'Catalog Items'!$L:$L,'Catalog Items'!AM:AM)</f>
        <v>7.625</v>
      </c>
      <c r="P550" s="132">
        <f>_xlfn.XLOOKUP($D550,'Catalog Items'!$L:$L,'Catalog Items'!AN:AN)</f>
        <v>14.75</v>
      </c>
      <c r="Q550" s="132">
        <f>_xlfn.XLOOKUP($D550,'Catalog Items'!$L:$L,'Catalog Items'!AO:AO)</f>
        <v>2.6509999999999998</v>
      </c>
      <c r="R550" s="132" t="str">
        <f>_xlfn.XLOOKUP($D550,'Catalog Items'!$L:$L,'Catalog Items'!AT:AT)</f>
        <v>5</v>
      </c>
      <c r="S550" s="132" t="str">
        <f>_xlfn.XLOOKUP($D550,'Catalog Items'!$L:$L,'Catalog Items'!AU:AU)</f>
        <v>3</v>
      </c>
      <c r="T550" s="118" t="s">
        <v>1799</v>
      </c>
      <c r="U550" s="118" t="s">
        <v>15172</v>
      </c>
      <c r="V550" s="118" t="s">
        <v>7066</v>
      </c>
      <c r="W550" s="124"/>
      <c r="X550" s="118" t="s">
        <v>6603</v>
      </c>
      <c r="Y550" s="118" t="s">
        <v>1760</v>
      </c>
      <c r="Z550" s="118" t="s">
        <v>15291</v>
      </c>
      <c r="AA550" s="118" t="s">
        <v>15291</v>
      </c>
      <c r="AB550" s="118" t="s">
        <v>15292</v>
      </c>
      <c r="AC550" s="118" t="s">
        <v>15293</v>
      </c>
      <c r="AD550" s="118" t="s">
        <v>1757</v>
      </c>
      <c r="AE550" s="118" t="s">
        <v>15294</v>
      </c>
      <c r="AF550" s="118" t="s">
        <v>15295</v>
      </c>
    </row>
    <row r="551" spans="1:32" x14ac:dyDescent="0.25">
      <c r="A551" s="118" t="str">
        <f>_xlfn.XLOOKUP(D551,'Catalog Items'!L:L,'Catalog Items'!F:F)</f>
        <v>24019</v>
      </c>
      <c r="B551" s="118" t="s">
        <v>10699</v>
      </c>
      <c r="C551" s="118" t="s">
        <v>9635</v>
      </c>
      <c r="D551" s="118" t="s">
        <v>12310</v>
      </c>
      <c r="E551" s="118" t="s">
        <v>12904</v>
      </c>
      <c r="F551" s="118" t="s">
        <v>15223</v>
      </c>
      <c r="G551" s="118" t="s">
        <v>1170</v>
      </c>
      <c r="H551" s="118" t="s">
        <v>3014</v>
      </c>
      <c r="I551" s="118" t="s">
        <v>1764</v>
      </c>
      <c r="J551" s="124"/>
      <c r="K551" s="118" t="str">
        <f>_xlfn.XLOOKUP(D551,'Catalog Items'!L:L,'Catalog Items'!AB:AB)</f>
        <v>00196504206939</v>
      </c>
      <c r="L551" s="118" t="str">
        <f>_xlfn.XLOOKUP(D551,'Catalog Items'!L:L,'Catalog Items'!N:N)</f>
        <v>Patriotic Tableware</v>
      </c>
      <c r="M551" s="132">
        <f>_xlfn.XLOOKUP($D551,'Catalog Items'!$L:$L,'Catalog Items'!AK:AK)</f>
        <v>41.438000000000002</v>
      </c>
      <c r="N551" s="132">
        <f>_xlfn.XLOOKUP($D551,'Catalog Items'!$L:$L,'Catalog Items'!AL:AL)</f>
        <v>14.5</v>
      </c>
      <c r="O551" s="132">
        <f>_xlfn.XLOOKUP($D551,'Catalog Items'!$L:$L,'Catalog Items'!AM:AM)</f>
        <v>7.625</v>
      </c>
      <c r="P551" s="132">
        <f>_xlfn.XLOOKUP($D551,'Catalog Items'!$L:$L,'Catalog Items'!AN:AN)</f>
        <v>14.75</v>
      </c>
      <c r="Q551" s="132">
        <f>_xlfn.XLOOKUP($D551,'Catalog Items'!$L:$L,'Catalog Items'!AO:AO)</f>
        <v>2.6509999999999998</v>
      </c>
      <c r="R551" s="132" t="str">
        <f>_xlfn.XLOOKUP($D551,'Catalog Items'!$L:$L,'Catalog Items'!AT:AT)</f>
        <v>5</v>
      </c>
      <c r="S551" s="132" t="str">
        <f>_xlfn.XLOOKUP($D551,'Catalog Items'!$L:$L,'Catalog Items'!AU:AU)</f>
        <v>3</v>
      </c>
      <c r="T551" s="118" t="s">
        <v>1799</v>
      </c>
      <c r="U551" s="118" t="s">
        <v>15172</v>
      </c>
      <c r="V551" s="118" t="s">
        <v>7066</v>
      </c>
      <c r="W551" s="124"/>
      <c r="X551" s="118" t="s">
        <v>6601</v>
      </c>
      <c r="Y551" s="118" t="s">
        <v>1760</v>
      </c>
      <c r="Z551" s="118" t="s">
        <v>15257</v>
      </c>
      <c r="AA551" s="118" t="s">
        <v>15257</v>
      </c>
      <c r="AB551" s="118" t="s">
        <v>15258</v>
      </c>
      <c r="AC551" s="118" t="s">
        <v>15259</v>
      </c>
      <c r="AD551" s="118" t="s">
        <v>1757</v>
      </c>
      <c r="AE551" s="118" t="s">
        <v>15260</v>
      </c>
      <c r="AF551" s="118" t="s">
        <v>15261</v>
      </c>
    </row>
    <row r="552" spans="1:32" x14ac:dyDescent="0.25">
      <c r="A552" s="118" t="str">
        <f>_xlfn.XLOOKUP(D552,'Catalog Items'!L:L,'Catalog Items'!F:F)</f>
        <v>24019</v>
      </c>
      <c r="B552" s="118" t="s">
        <v>10626</v>
      </c>
      <c r="C552" s="118" t="s">
        <v>9635</v>
      </c>
      <c r="D552" s="118" t="s">
        <v>12310</v>
      </c>
      <c r="E552" s="118" t="s">
        <v>12904</v>
      </c>
      <c r="F552" s="118" t="s">
        <v>15223</v>
      </c>
      <c r="G552" s="118" t="s">
        <v>1034</v>
      </c>
      <c r="H552" s="118" t="s">
        <v>3115</v>
      </c>
      <c r="I552" s="118" t="s">
        <v>1767</v>
      </c>
      <c r="J552" s="124"/>
      <c r="K552" s="118" t="str">
        <f>_xlfn.XLOOKUP(D552,'Catalog Items'!L:L,'Catalog Items'!AB:AB)</f>
        <v>00196504206939</v>
      </c>
      <c r="L552" s="118" t="str">
        <f>_xlfn.XLOOKUP(D552,'Catalog Items'!L:L,'Catalog Items'!N:N)</f>
        <v>Patriotic Tableware</v>
      </c>
      <c r="M552" s="132">
        <f>_xlfn.XLOOKUP($D552,'Catalog Items'!$L:$L,'Catalog Items'!AK:AK)</f>
        <v>41.438000000000002</v>
      </c>
      <c r="N552" s="132">
        <f>_xlfn.XLOOKUP($D552,'Catalog Items'!$L:$L,'Catalog Items'!AL:AL)</f>
        <v>14.5</v>
      </c>
      <c r="O552" s="132">
        <f>_xlfn.XLOOKUP($D552,'Catalog Items'!$L:$L,'Catalog Items'!AM:AM)</f>
        <v>7.625</v>
      </c>
      <c r="P552" s="132">
        <f>_xlfn.XLOOKUP($D552,'Catalog Items'!$L:$L,'Catalog Items'!AN:AN)</f>
        <v>14.75</v>
      </c>
      <c r="Q552" s="132">
        <f>_xlfn.XLOOKUP($D552,'Catalog Items'!$L:$L,'Catalog Items'!AO:AO)</f>
        <v>2.6509999999999998</v>
      </c>
      <c r="R552" s="132" t="str">
        <f>_xlfn.XLOOKUP($D552,'Catalog Items'!$L:$L,'Catalog Items'!AT:AT)</f>
        <v>5</v>
      </c>
      <c r="S552" s="132" t="str">
        <f>_xlfn.XLOOKUP($D552,'Catalog Items'!$L:$L,'Catalog Items'!AU:AU)</f>
        <v>3</v>
      </c>
      <c r="T552" s="118" t="s">
        <v>1799</v>
      </c>
      <c r="U552" s="118" t="s">
        <v>15172</v>
      </c>
      <c r="V552" s="118" t="s">
        <v>7066</v>
      </c>
      <c r="W552" s="124"/>
      <c r="X552" s="118" t="s">
        <v>6704</v>
      </c>
      <c r="Y552" s="118" t="s">
        <v>1759</v>
      </c>
      <c r="Z552" s="118" t="s">
        <v>15080</v>
      </c>
      <c r="AA552" s="118" t="s">
        <v>1758</v>
      </c>
      <c r="AB552" s="118" t="s">
        <v>1760</v>
      </c>
      <c r="AC552" s="118" t="s">
        <v>15122</v>
      </c>
      <c r="AD552" s="118" t="s">
        <v>1757</v>
      </c>
      <c r="AE552" s="118" t="s">
        <v>15123</v>
      </c>
      <c r="AF552" s="118" t="s">
        <v>15299</v>
      </c>
    </row>
    <row r="553" spans="1:32" x14ac:dyDescent="0.25">
      <c r="A553" s="118" t="str">
        <f>_xlfn.XLOOKUP(D553,'Catalog Items'!L:L,'Catalog Items'!F:F)</f>
        <v>24019</v>
      </c>
      <c r="B553" s="118" t="s">
        <v>10713</v>
      </c>
      <c r="C553" s="118" t="s">
        <v>9635</v>
      </c>
      <c r="D553" s="118" t="s">
        <v>12310</v>
      </c>
      <c r="E553" s="118" t="s">
        <v>12904</v>
      </c>
      <c r="F553" s="118" t="s">
        <v>15223</v>
      </c>
      <c r="G553" s="118" t="s">
        <v>988</v>
      </c>
      <c r="H553" s="118" t="s">
        <v>3044</v>
      </c>
      <c r="I553" s="118" t="s">
        <v>1760</v>
      </c>
      <c r="J553" s="124"/>
      <c r="K553" s="118" t="str">
        <f>_xlfn.XLOOKUP(D553,'Catalog Items'!L:L,'Catalog Items'!AB:AB)</f>
        <v>00196504206939</v>
      </c>
      <c r="L553" s="118" t="str">
        <f>_xlfn.XLOOKUP(D553,'Catalog Items'!L:L,'Catalog Items'!N:N)</f>
        <v>Patriotic Tableware</v>
      </c>
      <c r="M553" s="132">
        <f>_xlfn.XLOOKUP($D553,'Catalog Items'!$L:$L,'Catalog Items'!AK:AK)</f>
        <v>41.438000000000002</v>
      </c>
      <c r="N553" s="132">
        <f>_xlfn.XLOOKUP($D553,'Catalog Items'!$L:$L,'Catalog Items'!AL:AL)</f>
        <v>14.5</v>
      </c>
      <c r="O553" s="132">
        <f>_xlfn.XLOOKUP($D553,'Catalog Items'!$L:$L,'Catalog Items'!AM:AM)</f>
        <v>7.625</v>
      </c>
      <c r="P553" s="132">
        <f>_xlfn.XLOOKUP($D553,'Catalog Items'!$L:$L,'Catalog Items'!AN:AN)</f>
        <v>14.75</v>
      </c>
      <c r="Q553" s="132">
        <f>_xlfn.XLOOKUP($D553,'Catalog Items'!$L:$L,'Catalog Items'!AO:AO)</f>
        <v>2.6509999999999998</v>
      </c>
      <c r="R553" s="132" t="str">
        <f>_xlfn.XLOOKUP($D553,'Catalog Items'!$L:$L,'Catalog Items'!AT:AT)</f>
        <v>5</v>
      </c>
      <c r="S553" s="132" t="str">
        <f>_xlfn.XLOOKUP($D553,'Catalog Items'!$L:$L,'Catalog Items'!AU:AU)</f>
        <v>3</v>
      </c>
      <c r="T553" s="118" t="s">
        <v>1799</v>
      </c>
      <c r="U553" s="118" t="s">
        <v>15172</v>
      </c>
      <c r="V553" s="118" t="s">
        <v>7066</v>
      </c>
      <c r="W553" s="124"/>
      <c r="X553" s="118" t="s">
        <v>6632</v>
      </c>
      <c r="Y553" s="118" t="s">
        <v>1769</v>
      </c>
      <c r="Z553" s="118" t="s">
        <v>14986</v>
      </c>
      <c r="AA553" s="118" t="s">
        <v>1764</v>
      </c>
      <c r="AB553" s="118" t="s">
        <v>7075</v>
      </c>
      <c r="AC553" s="118" t="s">
        <v>14988</v>
      </c>
      <c r="AD553" s="118" t="s">
        <v>1757</v>
      </c>
      <c r="AE553" s="118" t="s">
        <v>14989</v>
      </c>
      <c r="AF553" s="118" t="s">
        <v>15173</v>
      </c>
    </row>
    <row r="554" spans="1:32" x14ac:dyDescent="0.25">
      <c r="A554" s="118" t="str">
        <f>_xlfn.XLOOKUP(D554,'Catalog Items'!L:L,'Catalog Items'!F:F)</f>
        <v>24019</v>
      </c>
      <c r="B554" s="118" t="s">
        <v>10519</v>
      </c>
      <c r="C554" s="118" t="s">
        <v>9635</v>
      </c>
      <c r="D554" s="118" t="s">
        <v>12310</v>
      </c>
      <c r="E554" s="118" t="s">
        <v>12904</v>
      </c>
      <c r="F554" s="118" t="s">
        <v>15223</v>
      </c>
      <c r="G554" s="118" t="s">
        <v>982</v>
      </c>
      <c r="H554" s="118" t="s">
        <v>12352</v>
      </c>
      <c r="I554" s="118" t="s">
        <v>1760</v>
      </c>
      <c r="J554" s="124"/>
      <c r="K554" s="118" t="str">
        <f>_xlfn.XLOOKUP(D554,'Catalog Items'!L:L,'Catalog Items'!AB:AB)</f>
        <v>00196504206939</v>
      </c>
      <c r="L554" s="118" t="str">
        <f>_xlfn.XLOOKUP(D554,'Catalog Items'!L:L,'Catalog Items'!N:N)</f>
        <v>Patriotic Tableware</v>
      </c>
      <c r="M554" s="132">
        <f>_xlfn.XLOOKUP($D554,'Catalog Items'!$L:$L,'Catalog Items'!AK:AK)</f>
        <v>41.438000000000002</v>
      </c>
      <c r="N554" s="132">
        <f>_xlfn.XLOOKUP($D554,'Catalog Items'!$L:$L,'Catalog Items'!AL:AL)</f>
        <v>14.5</v>
      </c>
      <c r="O554" s="132">
        <f>_xlfn.XLOOKUP($D554,'Catalog Items'!$L:$L,'Catalog Items'!AM:AM)</f>
        <v>7.625</v>
      </c>
      <c r="P554" s="132">
        <f>_xlfn.XLOOKUP($D554,'Catalog Items'!$L:$L,'Catalog Items'!AN:AN)</f>
        <v>14.75</v>
      </c>
      <c r="Q554" s="132">
        <f>_xlfn.XLOOKUP($D554,'Catalog Items'!$L:$L,'Catalog Items'!AO:AO)</f>
        <v>2.6509999999999998</v>
      </c>
      <c r="R554" s="132" t="str">
        <f>_xlfn.XLOOKUP($D554,'Catalog Items'!$L:$L,'Catalog Items'!AT:AT)</f>
        <v>5</v>
      </c>
      <c r="S554" s="132" t="str">
        <f>_xlfn.XLOOKUP($D554,'Catalog Items'!$L:$L,'Catalog Items'!AU:AU)</f>
        <v>3</v>
      </c>
      <c r="T554" s="118" t="s">
        <v>1799</v>
      </c>
      <c r="U554" s="118" t="s">
        <v>15172</v>
      </c>
      <c r="V554" s="118" t="s">
        <v>7066</v>
      </c>
      <c r="W554" s="124"/>
      <c r="X554" s="118" t="s">
        <v>6623</v>
      </c>
      <c r="Y554" s="118" t="s">
        <v>1759</v>
      </c>
      <c r="Z554" s="118" t="s">
        <v>15121</v>
      </c>
      <c r="AA554" s="118" t="s">
        <v>15157</v>
      </c>
      <c r="AB554" s="118" t="s">
        <v>15175</v>
      </c>
      <c r="AC554" s="118" t="s">
        <v>15093</v>
      </c>
      <c r="AD554" s="118" t="s">
        <v>1757</v>
      </c>
      <c r="AE554" s="118" t="s">
        <v>15094</v>
      </c>
      <c r="AF554" s="118" t="s">
        <v>15176</v>
      </c>
    </row>
    <row r="555" spans="1:32" x14ac:dyDescent="0.25">
      <c r="J555" s="124"/>
      <c r="M555" s="132"/>
      <c r="N555" s="132"/>
      <c r="O555" s="132"/>
      <c r="P555" s="132"/>
      <c r="Q555" s="132"/>
      <c r="R555" s="132"/>
      <c r="S555" s="132"/>
      <c r="W555" s="124"/>
    </row>
    <row r="556" spans="1:32" x14ac:dyDescent="0.25">
      <c r="A556" s="118" t="str">
        <f>_xlfn.XLOOKUP(D556,'Catalog Items'!L:L,'Catalog Items'!F:F)</f>
        <v>24126</v>
      </c>
      <c r="B556" s="118" t="s">
        <v>10699</v>
      </c>
      <c r="C556" s="118" t="s">
        <v>9635</v>
      </c>
      <c r="D556" s="118" t="s">
        <v>12311</v>
      </c>
      <c r="E556" s="118" t="s">
        <v>12906</v>
      </c>
      <c r="F556" s="118" t="s">
        <v>1761</v>
      </c>
      <c r="G556" s="118" t="s">
        <v>1170</v>
      </c>
      <c r="H556" s="118" t="s">
        <v>3014</v>
      </c>
      <c r="I556" s="118" t="s">
        <v>7077</v>
      </c>
      <c r="J556" s="124"/>
      <c r="K556" s="118" t="str">
        <f>_xlfn.XLOOKUP(D556,'Catalog Items'!L:L,'Catalog Items'!AB:AB)</f>
        <v>10196504206943</v>
      </c>
      <c r="L556" s="118" t="str">
        <f>_xlfn.XLOOKUP(D556,'Catalog Items'!L:L,'Catalog Items'!N:N)</f>
        <v>Patriotic Decor</v>
      </c>
      <c r="M556" s="132">
        <f>_xlfn.XLOOKUP($D556,'Catalog Items'!$L:$L,'Catalog Items'!AK:AK)</f>
        <v>16.687999999999999</v>
      </c>
      <c r="N556" s="132">
        <f>_xlfn.XLOOKUP($D556,'Catalog Items'!$L:$L,'Catalog Items'!AL:AL)</f>
        <v>13.063000000000001</v>
      </c>
      <c r="O556" s="132">
        <f>_xlfn.XLOOKUP($D556,'Catalog Items'!$L:$L,'Catalog Items'!AM:AM)</f>
        <v>8.375</v>
      </c>
      <c r="P556" s="132">
        <f>_xlfn.XLOOKUP($D556,'Catalog Items'!$L:$L,'Catalog Items'!AN:AN)</f>
        <v>5.18</v>
      </c>
      <c r="Q556" s="132">
        <f>_xlfn.XLOOKUP($D556,'Catalog Items'!$L:$L,'Catalog Items'!AO:AO)</f>
        <v>1.0569999999999999</v>
      </c>
      <c r="R556" s="132" t="str">
        <f>_xlfn.XLOOKUP($D556,'Catalog Items'!$L:$L,'Catalog Items'!AT:AT)</f>
        <v>8</v>
      </c>
      <c r="S556" s="132" t="str">
        <f>_xlfn.XLOOKUP($D556,'Catalog Items'!$L:$L,'Catalog Items'!AU:AU)</f>
        <v>5</v>
      </c>
      <c r="T556" s="118" t="s">
        <v>14996</v>
      </c>
      <c r="U556" s="118" t="s">
        <v>14997</v>
      </c>
      <c r="V556" s="118" t="s">
        <v>1765</v>
      </c>
      <c r="W556" s="124"/>
      <c r="X556" s="118" t="s">
        <v>6601</v>
      </c>
      <c r="Y556" s="118" t="s">
        <v>1760</v>
      </c>
      <c r="Z556" s="118" t="s">
        <v>15257</v>
      </c>
      <c r="AA556" s="118" t="s">
        <v>15257</v>
      </c>
      <c r="AB556" s="118" t="s">
        <v>15258</v>
      </c>
      <c r="AC556" s="118" t="s">
        <v>15259</v>
      </c>
      <c r="AD556" s="118" t="s">
        <v>1757</v>
      </c>
      <c r="AE556" s="118" t="s">
        <v>15260</v>
      </c>
      <c r="AF556" s="118" t="s">
        <v>15261</v>
      </c>
    </row>
    <row r="557" spans="1:32" x14ac:dyDescent="0.25">
      <c r="A557" s="118" t="str">
        <f>_xlfn.XLOOKUP(D557,'Catalog Items'!L:L,'Catalog Items'!F:F)</f>
        <v>24126</v>
      </c>
      <c r="B557" s="118" t="s">
        <v>10701</v>
      </c>
      <c r="C557" s="118" t="s">
        <v>9635</v>
      </c>
      <c r="D557" s="118" t="s">
        <v>12311</v>
      </c>
      <c r="E557" s="118" t="s">
        <v>12906</v>
      </c>
      <c r="F557" s="118" t="s">
        <v>1761</v>
      </c>
      <c r="G557" s="118" t="s">
        <v>1249</v>
      </c>
      <c r="H557" s="118" t="s">
        <v>3016</v>
      </c>
      <c r="I557" s="118" t="s">
        <v>7066</v>
      </c>
      <c r="J557" s="124"/>
      <c r="K557" s="118" t="str">
        <f>_xlfn.XLOOKUP(D557,'Catalog Items'!L:L,'Catalog Items'!AB:AB)</f>
        <v>10196504206943</v>
      </c>
      <c r="L557" s="118" t="str">
        <f>_xlfn.XLOOKUP(D557,'Catalog Items'!L:L,'Catalog Items'!N:N)</f>
        <v>Patriotic Decor</v>
      </c>
      <c r="M557" s="132">
        <f>_xlfn.XLOOKUP($D557,'Catalog Items'!$L:$L,'Catalog Items'!AK:AK)</f>
        <v>16.687999999999999</v>
      </c>
      <c r="N557" s="132">
        <f>_xlfn.XLOOKUP($D557,'Catalog Items'!$L:$L,'Catalog Items'!AL:AL)</f>
        <v>13.063000000000001</v>
      </c>
      <c r="O557" s="132">
        <f>_xlfn.XLOOKUP($D557,'Catalog Items'!$L:$L,'Catalog Items'!AM:AM)</f>
        <v>8.375</v>
      </c>
      <c r="P557" s="132">
        <f>_xlfn.XLOOKUP($D557,'Catalog Items'!$L:$L,'Catalog Items'!AN:AN)</f>
        <v>5.18</v>
      </c>
      <c r="Q557" s="132">
        <f>_xlfn.XLOOKUP($D557,'Catalog Items'!$L:$L,'Catalog Items'!AO:AO)</f>
        <v>1.0569999999999999</v>
      </c>
      <c r="R557" s="132" t="str">
        <f>_xlfn.XLOOKUP($D557,'Catalog Items'!$L:$L,'Catalog Items'!AT:AT)</f>
        <v>8</v>
      </c>
      <c r="S557" s="132" t="str">
        <f>_xlfn.XLOOKUP($D557,'Catalog Items'!$L:$L,'Catalog Items'!AU:AU)</f>
        <v>5</v>
      </c>
      <c r="T557" s="118" t="s">
        <v>14996</v>
      </c>
      <c r="U557" s="118" t="s">
        <v>14997</v>
      </c>
      <c r="V557" s="118" t="s">
        <v>1765</v>
      </c>
      <c r="W557" s="124"/>
      <c r="X557" s="118" t="s">
        <v>6603</v>
      </c>
      <c r="Y557" s="118" t="s">
        <v>1760</v>
      </c>
      <c r="Z557" s="118" t="s">
        <v>15291</v>
      </c>
      <c r="AA557" s="118" t="s">
        <v>15291</v>
      </c>
      <c r="AB557" s="118" t="s">
        <v>15292</v>
      </c>
      <c r="AC557" s="118" t="s">
        <v>15293</v>
      </c>
      <c r="AD557" s="118" t="s">
        <v>1757</v>
      </c>
      <c r="AE557" s="118" t="s">
        <v>15294</v>
      </c>
      <c r="AF557" s="118" t="s">
        <v>15295</v>
      </c>
    </row>
    <row r="558" spans="1:32" x14ac:dyDescent="0.25">
      <c r="A558" s="118" t="str">
        <f>_xlfn.XLOOKUP(D558,'Catalog Items'!L:L,'Catalog Items'!F:F)</f>
        <v>24126</v>
      </c>
      <c r="B558" s="118" t="s">
        <v>10642</v>
      </c>
      <c r="C558" s="118" t="s">
        <v>9635</v>
      </c>
      <c r="D558" s="118" t="s">
        <v>12311</v>
      </c>
      <c r="E558" s="118" t="s">
        <v>12906</v>
      </c>
      <c r="F558" s="118" t="s">
        <v>1761</v>
      </c>
      <c r="G558" s="118" t="s">
        <v>790</v>
      </c>
      <c r="H558" s="118" t="s">
        <v>3018</v>
      </c>
      <c r="I558" s="118" t="s">
        <v>1764</v>
      </c>
      <c r="J558" s="124"/>
      <c r="K558" s="118" t="str">
        <f>_xlfn.XLOOKUP(D558,'Catalog Items'!L:L,'Catalog Items'!AB:AB)</f>
        <v>10196504206943</v>
      </c>
      <c r="L558" s="118" t="str">
        <f>_xlfn.XLOOKUP(D558,'Catalog Items'!L:L,'Catalog Items'!N:N)</f>
        <v>Patriotic Decor</v>
      </c>
      <c r="M558" s="132">
        <f>_xlfn.XLOOKUP($D558,'Catalog Items'!$L:$L,'Catalog Items'!AK:AK)</f>
        <v>16.687999999999999</v>
      </c>
      <c r="N558" s="132">
        <f>_xlfn.XLOOKUP($D558,'Catalog Items'!$L:$L,'Catalog Items'!AL:AL)</f>
        <v>13.063000000000001</v>
      </c>
      <c r="O558" s="132">
        <f>_xlfn.XLOOKUP($D558,'Catalog Items'!$L:$L,'Catalog Items'!AM:AM)</f>
        <v>8.375</v>
      </c>
      <c r="P558" s="132">
        <f>_xlfn.XLOOKUP($D558,'Catalog Items'!$L:$L,'Catalog Items'!AN:AN)</f>
        <v>5.18</v>
      </c>
      <c r="Q558" s="132">
        <f>_xlfn.XLOOKUP($D558,'Catalog Items'!$L:$L,'Catalog Items'!AO:AO)</f>
        <v>1.0569999999999999</v>
      </c>
      <c r="R558" s="132" t="str">
        <f>_xlfn.XLOOKUP($D558,'Catalog Items'!$L:$L,'Catalog Items'!AT:AT)</f>
        <v>8</v>
      </c>
      <c r="S558" s="132" t="str">
        <f>_xlfn.XLOOKUP($D558,'Catalog Items'!$L:$L,'Catalog Items'!AU:AU)</f>
        <v>5</v>
      </c>
      <c r="T558" s="118" t="s">
        <v>14996</v>
      </c>
      <c r="U558" s="118" t="s">
        <v>14997</v>
      </c>
      <c r="V558" s="118" t="s">
        <v>1765</v>
      </c>
      <c r="W558" s="124"/>
      <c r="X558" s="118" t="s">
        <v>6605</v>
      </c>
      <c r="Y558" s="118" t="s">
        <v>1760</v>
      </c>
      <c r="Z558" s="118" t="s">
        <v>15296</v>
      </c>
      <c r="AA558" s="118" t="s">
        <v>15296</v>
      </c>
      <c r="AB558" s="118" t="s">
        <v>15179</v>
      </c>
      <c r="AC558" s="118" t="s">
        <v>15297</v>
      </c>
      <c r="AD558" s="118" t="s">
        <v>1757</v>
      </c>
      <c r="AE558" s="118" t="s">
        <v>15298</v>
      </c>
      <c r="AF558" s="118" t="s">
        <v>15202</v>
      </c>
    </row>
    <row r="559" spans="1:32" x14ac:dyDescent="0.25">
      <c r="J559" s="124"/>
      <c r="M559" s="132"/>
      <c r="N559" s="132"/>
      <c r="O559" s="132"/>
      <c r="P559" s="132"/>
      <c r="Q559" s="132"/>
      <c r="R559" s="132"/>
      <c r="S559" s="132"/>
      <c r="W559" s="124"/>
    </row>
    <row r="560" spans="1:32" x14ac:dyDescent="0.25">
      <c r="A560" s="118" t="str">
        <f>_xlfn.XLOOKUP(D560,'Catalog Items'!L:L,'Catalog Items'!F:F)</f>
        <v>24601-CD2</v>
      </c>
      <c r="B560" s="118" t="s">
        <v>9743</v>
      </c>
      <c r="C560" s="118" t="s">
        <v>5377</v>
      </c>
      <c r="D560" s="118" t="s">
        <v>12312</v>
      </c>
      <c r="E560" s="118" t="s">
        <v>11047</v>
      </c>
      <c r="F560" s="118" t="s">
        <v>15223</v>
      </c>
      <c r="G560" s="118" t="s">
        <v>10896</v>
      </c>
      <c r="H560" s="118" t="s">
        <v>10897</v>
      </c>
      <c r="I560" s="118" t="s">
        <v>7066</v>
      </c>
      <c r="J560" s="124"/>
      <c r="K560" s="118" t="str">
        <f>_xlfn.XLOOKUP(D560,'Catalog Items'!L:L,'Catalog Items'!AB:AB)</f>
        <v>00196504206953</v>
      </c>
      <c r="L560" s="118" t="str">
        <f>_xlfn.XLOOKUP(D560,'Catalog Items'!L:L,'Catalog Items'!N:N)</f>
        <v>Grad Cap Toss</v>
      </c>
      <c r="M560" s="132">
        <f>_xlfn.XLOOKUP($D560,'Catalog Items'!$L:$L,'Catalog Items'!AK:AK)</f>
        <v>24.437999999999999</v>
      </c>
      <c r="N560" s="132">
        <f>_xlfn.XLOOKUP($D560,'Catalog Items'!$L:$L,'Catalog Items'!AL:AL)</f>
        <v>15.938000000000001</v>
      </c>
      <c r="O560" s="132">
        <f>_xlfn.XLOOKUP($D560,'Catalog Items'!$L:$L,'Catalog Items'!AM:AM)</f>
        <v>9.625</v>
      </c>
      <c r="P560" s="132">
        <f>_xlfn.XLOOKUP($D560,'Catalog Items'!$L:$L,'Catalog Items'!AN:AN)</f>
        <v>17.146000000000001</v>
      </c>
      <c r="Q560" s="132">
        <f>_xlfn.XLOOKUP($D560,'Catalog Items'!$L:$L,'Catalog Items'!AO:AO)</f>
        <v>2.169</v>
      </c>
      <c r="R560" s="132" t="str">
        <f>_xlfn.XLOOKUP($D560,'Catalog Items'!$L:$L,'Catalog Items'!AT:AT)</f>
        <v>5</v>
      </c>
      <c r="S560" s="132" t="str">
        <f>_xlfn.XLOOKUP($D560,'Catalog Items'!$L:$L,'Catalog Items'!AU:AU)</f>
        <v>5</v>
      </c>
      <c r="T560" s="118" t="s">
        <v>7075</v>
      </c>
      <c r="U560" s="118" t="s">
        <v>14991</v>
      </c>
      <c r="V560" s="118" t="s">
        <v>1762</v>
      </c>
      <c r="W560" s="124"/>
      <c r="X560" s="118" t="s">
        <v>10898</v>
      </c>
      <c r="Y560" s="118" t="s">
        <v>1765</v>
      </c>
      <c r="Z560" s="118" t="s">
        <v>15062</v>
      </c>
      <c r="AA560" s="118" t="s">
        <v>7065</v>
      </c>
      <c r="AB560" s="118" t="s">
        <v>7065</v>
      </c>
      <c r="AC560" s="118" t="s">
        <v>15063</v>
      </c>
      <c r="AD560" s="118" t="s">
        <v>1757</v>
      </c>
      <c r="AE560" s="118" t="s">
        <v>15064</v>
      </c>
      <c r="AF560" s="118" t="s">
        <v>15065</v>
      </c>
    </row>
    <row r="561" spans="1:32" x14ac:dyDescent="0.25">
      <c r="A561" s="118" t="str">
        <f>_xlfn.XLOOKUP(D561,'Catalog Items'!L:L,'Catalog Items'!F:F)</f>
        <v>24601-CD2</v>
      </c>
      <c r="B561" s="118" t="s">
        <v>9694</v>
      </c>
      <c r="C561" s="118" t="s">
        <v>5377</v>
      </c>
      <c r="D561" s="118" t="s">
        <v>12312</v>
      </c>
      <c r="E561" s="118" t="s">
        <v>11047</v>
      </c>
      <c r="F561" s="118" t="s">
        <v>15223</v>
      </c>
      <c r="G561" s="118" t="s">
        <v>10886</v>
      </c>
      <c r="H561" s="118" t="s">
        <v>10887</v>
      </c>
      <c r="I561" s="118" t="s">
        <v>1762</v>
      </c>
      <c r="J561" s="124"/>
      <c r="K561" s="118" t="str">
        <f>_xlfn.XLOOKUP(D561,'Catalog Items'!L:L,'Catalog Items'!AB:AB)</f>
        <v>00196504206953</v>
      </c>
      <c r="L561" s="118" t="str">
        <f>_xlfn.XLOOKUP(D561,'Catalog Items'!L:L,'Catalog Items'!N:N)</f>
        <v>Grad Cap Toss</v>
      </c>
      <c r="M561" s="132">
        <f>_xlfn.XLOOKUP($D561,'Catalog Items'!$L:$L,'Catalog Items'!AK:AK)</f>
        <v>24.437999999999999</v>
      </c>
      <c r="N561" s="132">
        <f>_xlfn.XLOOKUP($D561,'Catalog Items'!$L:$L,'Catalog Items'!AL:AL)</f>
        <v>15.938000000000001</v>
      </c>
      <c r="O561" s="132">
        <f>_xlfn.XLOOKUP($D561,'Catalog Items'!$L:$L,'Catalog Items'!AM:AM)</f>
        <v>9.625</v>
      </c>
      <c r="P561" s="132">
        <f>_xlfn.XLOOKUP($D561,'Catalog Items'!$L:$L,'Catalog Items'!AN:AN)</f>
        <v>17.146000000000001</v>
      </c>
      <c r="Q561" s="132">
        <f>_xlfn.XLOOKUP($D561,'Catalog Items'!$L:$L,'Catalog Items'!AO:AO)</f>
        <v>2.169</v>
      </c>
      <c r="R561" s="132" t="str">
        <f>_xlfn.XLOOKUP($D561,'Catalog Items'!$L:$L,'Catalog Items'!AT:AT)</f>
        <v>5</v>
      </c>
      <c r="S561" s="132" t="str">
        <f>_xlfn.XLOOKUP($D561,'Catalog Items'!$L:$L,'Catalog Items'!AU:AU)</f>
        <v>5</v>
      </c>
      <c r="T561" s="118" t="s">
        <v>7075</v>
      </c>
      <c r="U561" s="118" t="s">
        <v>14991</v>
      </c>
      <c r="V561" s="118" t="s">
        <v>1762</v>
      </c>
      <c r="W561" s="124"/>
      <c r="X561" s="118" t="s">
        <v>10889</v>
      </c>
      <c r="Y561" s="118" t="s">
        <v>1760</v>
      </c>
      <c r="Z561" s="118" t="s">
        <v>15062</v>
      </c>
      <c r="AA561" s="118" t="s">
        <v>15069</v>
      </c>
      <c r="AB561" s="118" t="s">
        <v>15069</v>
      </c>
      <c r="AC561" s="118" t="s">
        <v>15070</v>
      </c>
      <c r="AD561" s="118" t="s">
        <v>1757</v>
      </c>
      <c r="AE561" s="118" t="s">
        <v>15071</v>
      </c>
      <c r="AF561" s="118" t="s">
        <v>15072</v>
      </c>
    </row>
    <row r="562" spans="1:32" x14ac:dyDescent="0.25">
      <c r="A562" s="118" t="str">
        <f>_xlfn.XLOOKUP(D562,'Catalog Items'!L:L,'Catalog Items'!F:F)</f>
        <v>24601-CD2</v>
      </c>
      <c r="B562" s="118" t="s">
        <v>9731</v>
      </c>
      <c r="C562" s="118" t="s">
        <v>5377</v>
      </c>
      <c r="D562" s="118" t="s">
        <v>12312</v>
      </c>
      <c r="E562" s="118" t="s">
        <v>11047</v>
      </c>
      <c r="F562" s="118" t="s">
        <v>15223</v>
      </c>
      <c r="G562" s="118" t="s">
        <v>10893</v>
      </c>
      <c r="H562" s="118" t="s">
        <v>10894</v>
      </c>
      <c r="I562" s="118" t="s">
        <v>9557</v>
      </c>
      <c r="J562" s="124"/>
      <c r="K562" s="118" t="str">
        <f>_xlfn.XLOOKUP(D562,'Catalog Items'!L:L,'Catalog Items'!AB:AB)</f>
        <v>00196504206953</v>
      </c>
      <c r="L562" s="118" t="str">
        <f>_xlfn.XLOOKUP(D562,'Catalog Items'!L:L,'Catalog Items'!N:N)</f>
        <v>Grad Cap Toss</v>
      </c>
      <c r="M562" s="132">
        <f>_xlfn.XLOOKUP($D562,'Catalog Items'!$L:$L,'Catalog Items'!AK:AK)</f>
        <v>24.437999999999999</v>
      </c>
      <c r="N562" s="132">
        <f>_xlfn.XLOOKUP($D562,'Catalog Items'!$L:$L,'Catalog Items'!AL:AL)</f>
        <v>15.938000000000001</v>
      </c>
      <c r="O562" s="132">
        <f>_xlfn.XLOOKUP($D562,'Catalog Items'!$L:$L,'Catalog Items'!AM:AM)</f>
        <v>9.625</v>
      </c>
      <c r="P562" s="132">
        <f>_xlfn.XLOOKUP($D562,'Catalog Items'!$L:$L,'Catalog Items'!AN:AN)</f>
        <v>17.146000000000001</v>
      </c>
      <c r="Q562" s="132">
        <f>_xlfn.XLOOKUP($D562,'Catalog Items'!$L:$L,'Catalog Items'!AO:AO)</f>
        <v>2.169</v>
      </c>
      <c r="R562" s="132" t="str">
        <f>_xlfn.XLOOKUP($D562,'Catalog Items'!$L:$L,'Catalog Items'!AT:AT)</f>
        <v>5</v>
      </c>
      <c r="S562" s="132" t="str">
        <f>_xlfn.XLOOKUP($D562,'Catalog Items'!$L:$L,'Catalog Items'!AU:AU)</f>
        <v>5</v>
      </c>
      <c r="T562" s="118" t="s">
        <v>7075</v>
      </c>
      <c r="U562" s="118" t="s">
        <v>14991</v>
      </c>
      <c r="V562" s="118" t="s">
        <v>1762</v>
      </c>
      <c r="W562" s="124"/>
      <c r="X562" s="118" t="s">
        <v>10895</v>
      </c>
      <c r="Y562" s="118" t="s">
        <v>1765</v>
      </c>
      <c r="Z562" s="118" t="s">
        <v>15062</v>
      </c>
      <c r="AA562" s="118" t="s">
        <v>14994</v>
      </c>
      <c r="AB562" s="118" t="s">
        <v>14994</v>
      </c>
      <c r="AC562" s="118" t="s">
        <v>15066</v>
      </c>
      <c r="AD562" s="118" t="s">
        <v>1757</v>
      </c>
      <c r="AE562" s="118" t="s">
        <v>15067</v>
      </c>
      <c r="AF562" s="118" t="s">
        <v>15068</v>
      </c>
    </row>
    <row r="563" spans="1:32" x14ac:dyDescent="0.25">
      <c r="A563" s="118" t="str">
        <f>_xlfn.XLOOKUP(D563,'Catalog Items'!L:L,'Catalog Items'!F:F)</f>
        <v>24601-CD2</v>
      </c>
      <c r="B563" s="118" t="s">
        <v>9920</v>
      </c>
      <c r="C563" s="118" t="s">
        <v>5377</v>
      </c>
      <c r="D563" s="118" t="s">
        <v>12312</v>
      </c>
      <c r="E563" s="118" t="s">
        <v>11047</v>
      </c>
      <c r="F563" s="118" t="s">
        <v>15223</v>
      </c>
      <c r="G563" s="118" t="s">
        <v>10890</v>
      </c>
      <c r="H563" s="118" t="s">
        <v>10891</v>
      </c>
      <c r="I563" s="118" t="s">
        <v>1757</v>
      </c>
      <c r="J563" s="124"/>
      <c r="K563" s="118" t="str">
        <f>_xlfn.XLOOKUP(D563,'Catalog Items'!L:L,'Catalog Items'!AB:AB)</f>
        <v>00196504206953</v>
      </c>
      <c r="L563" s="118" t="str">
        <f>_xlfn.XLOOKUP(D563,'Catalog Items'!L:L,'Catalog Items'!N:N)</f>
        <v>Grad Cap Toss</v>
      </c>
      <c r="M563" s="132">
        <f>_xlfn.XLOOKUP($D563,'Catalog Items'!$L:$L,'Catalog Items'!AK:AK)</f>
        <v>24.437999999999999</v>
      </c>
      <c r="N563" s="132">
        <f>_xlfn.XLOOKUP($D563,'Catalog Items'!$L:$L,'Catalog Items'!AL:AL)</f>
        <v>15.938000000000001</v>
      </c>
      <c r="O563" s="132">
        <f>_xlfn.XLOOKUP($D563,'Catalog Items'!$L:$L,'Catalog Items'!AM:AM)</f>
        <v>9.625</v>
      </c>
      <c r="P563" s="132">
        <f>_xlfn.XLOOKUP($D563,'Catalog Items'!$L:$L,'Catalog Items'!AN:AN)</f>
        <v>17.146000000000001</v>
      </c>
      <c r="Q563" s="132">
        <f>_xlfn.XLOOKUP($D563,'Catalog Items'!$L:$L,'Catalog Items'!AO:AO)</f>
        <v>2.169</v>
      </c>
      <c r="R563" s="132" t="str">
        <f>_xlfn.XLOOKUP($D563,'Catalog Items'!$L:$L,'Catalog Items'!AT:AT)</f>
        <v>5</v>
      </c>
      <c r="S563" s="132" t="str">
        <f>_xlfn.XLOOKUP($D563,'Catalog Items'!$L:$L,'Catalog Items'!AU:AU)</f>
        <v>5</v>
      </c>
      <c r="T563" s="118" t="s">
        <v>7075</v>
      </c>
      <c r="U563" s="118" t="s">
        <v>14991</v>
      </c>
      <c r="V563" s="118" t="s">
        <v>1762</v>
      </c>
      <c r="W563" s="124"/>
      <c r="X563" s="118" t="s">
        <v>10892</v>
      </c>
      <c r="Y563" s="118" t="s">
        <v>1760</v>
      </c>
      <c r="Z563" s="118" t="s">
        <v>15041</v>
      </c>
      <c r="AA563" s="118" t="s">
        <v>15073</v>
      </c>
      <c r="AB563" s="118" t="s">
        <v>15073</v>
      </c>
      <c r="AC563" s="118" t="s">
        <v>15074</v>
      </c>
      <c r="AD563" s="118" t="s">
        <v>1757</v>
      </c>
      <c r="AE563" s="118" t="s">
        <v>15075</v>
      </c>
      <c r="AF563" s="118" t="s">
        <v>15076</v>
      </c>
    </row>
    <row r="564" spans="1:32" x14ac:dyDescent="0.25">
      <c r="J564" s="124"/>
      <c r="M564" s="132"/>
      <c r="N564" s="132"/>
      <c r="O564" s="132"/>
      <c r="P564" s="132"/>
      <c r="Q564" s="132"/>
      <c r="R564" s="132"/>
      <c r="S564" s="132"/>
      <c r="W564" s="124"/>
    </row>
    <row r="565" spans="1:32" x14ac:dyDescent="0.25">
      <c r="A565" s="118" t="str">
        <f>_xlfn.XLOOKUP(D565,'Catalog Items'!L:L,'Catalog Items'!F:F)</f>
        <v>24011-CD</v>
      </c>
      <c r="B565" s="118" t="s">
        <v>9743</v>
      </c>
      <c r="C565" s="118" t="s">
        <v>5377</v>
      </c>
      <c r="D565" s="118" t="s">
        <v>12313</v>
      </c>
      <c r="E565" s="118" t="s">
        <v>10902</v>
      </c>
      <c r="F565" s="118" t="s">
        <v>9563</v>
      </c>
      <c r="G565" s="118" t="s">
        <v>10896</v>
      </c>
      <c r="H565" s="118" t="s">
        <v>10897</v>
      </c>
      <c r="I565" s="118" t="s">
        <v>1767</v>
      </c>
      <c r="J565" s="124"/>
      <c r="K565" s="118" t="str">
        <f>_xlfn.XLOOKUP(D565,'Catalog Items'!L:L,'Catalog Items'!AB:AB)</f>
        <v>00196504206960</v>
      </c>
      <c r="L565" s="118" t="str">
        <f>_xlfn.XLOOKUP(D565,'Catalog Items'!L:L,'Catalog Items'!N:N)</f>
        <v>Grad Cap Toss</v>
      </c>
      <c r="M565" s="132">
        <f>_xlfn.XLOOKUP($D565,'Catalog Items'!$L:$L,'Catalog Items'!AK:AK)</f>
        <v>24.437999999999999</v>
      </c>
      <c r="N565" s="132">
        <f>_xlfn.XLOOKUP($D565,'Catalog Items'!$L:$L,'Catalog Items'!AL:AL)</f>
        <v>15.938000000000001</v>
      </c>
      <c r="O565" s="132">
        <f>_xlfn.XLOOKUP($D565,'Catalog Items'!$L:$L,'Catalog Items'!AM:AM)</f>
        <v>9.625</v>
      </c>
      <c r="P565" s="132">
        <f>_xlfn.XLOOKUP($D565,'Catalog Items'!$L:$L,'Catalog Items'!AN:AN)</f>
        <v>16.004000000000001</v>
      </c>
      <c r="Q565" s="132">
        <f>_xlfn.XLOOKUP($D565,'Catalog Items'!$L:$L,'Catalog Items'!AO:AO)</f>
        <v>2.169</v>
      </c>
      <c r="R565" s="132" t="str">
        <f>_xlfn.XLOOKUP($D565,'Catalog Items'!$L:$L,'Catalog Items'!AT:AT)</f>
        <v>5</v>
      </c>
      <c r="S565" s="132" t="str">
        <f>_xlfn.XLOOKUP($D565,'Catalog Items'!$L:$L,'Catalog Items'!AU:AU)</f>
        <v>5</v>
      </c>
      <c r="T565" s="118" t="s">
        <v>7077</v>
      </c>
      <c r="U565" s="118" t="s">
        <v>14991</v>
      </c>
      <c r="V565" s="118" t="s">
        <v>1762</v>
      </c>
      <c r="W565" s="124"/>
      <c r="X565" s="118" t="s">
        <v>10898</v>
      </c>
      <c r="Y565" s="118" t="s">
        <v>1765</v>
      </c>
      <c r="Z565" s="118" t="s">
        <v>15062</v>
      </c>
      <c r="AA565" s="118" t="s">
        <v>7065</v>
      </c>
      <c r="AB565" s="118" t="s">
        <v>7065</v>
      </c>
      <c r="AC565" s="118" t="s">
        <v>15063</v>
      </c>
      <c r="AD565" s="118" t="s">
        <v>1757</v>
      </c>
      <c r="AE565" s="118" t="s">
        <v>15064</v>
      </c>
      <c r="AF565" s="118" t="s">
        <v>15065</v>
      </c>
    </row>
    <row r="566" spans="1:32" x14ac:dyDescent="0.25">
      <c r="A566" s="118" t="str">
        <f>_xlfn.XLOOKUP(D566,'Catalog Items'!L:L,'Catalog Items'!F:F)</f>
        <v>24011-CD</v>
      </c>
      <c r="B566" s="118" t="s">
        <v>9743</v>
      </c>
      <c r="C566" s="118" t="s">
        <v>5377</v>
      </c>
      <c r="D566" s="118" t="s">
        <v>12313</v>
      </c>
      <c r="E566" s="118" t="s">
        <v>10902</v>
      </c>
      <c r="F566" s="118" t="s">
        <v>9563</v>
      </c>
      <c r="G566" s="118" t="s">
        <v>10906</v>
      </c>
      <c r="H566" s="118" t="s">
        <v>10907</v>
      </c>
      <c r="I566" s="118" t="s">
        <v>1767</v>
      </c>
      <c r="J566" s="124"/>
      <c r="K566" s="118" t="str">
        <f>_xlfn.XLOOKUP(D566,'Catalog Items'!L:L,'Catalog Items'!AB:AB)</f>
        <v>00196504206960</v>
      </c>
      <c r="L566" s="118" t="str">
        <f>_xlfn.XLOOKUP(D566,'Catalog Items'!L:L,'Catalog Items'!N:N)</f>
        <v>Grad Cap Toss</v>
      </c>
      <c r="M566" s="132">
        <f>_xlfn.XLOOKUP($D566,'Catalog Items'!$L:$L,'Catalog Items'!AK:AK)</f>
        <v>24.437999999999999</v>
      </c>
      <c r="N566" s="132">
        <f>_xlfn.XLOOKUP($D566,'Catalog Items'!$L:$L,'Catalog Items'!AL:AL)</f>
        <v>15.938000000000001</v>
      </c>
      <c r="O566" s="132">
        <f>_xlfn.XLOOKUP($D566,'Catalog Items'!$L:$L,'Catalog Items'!AM:AM)</f>
        <v>9.625</v>
      </c>
      <c r="P566" s="132">
        <f>_xlfn.XLOOKUP($D566,'Catalog Items'!$L:$L,'Catalog Items'!AN:AN)</f>
        <v>16.004000000000001</v>
      </c>
      <c r="Q566" s="132">
        <f>_xlfn.XLOOKUP($D566,'Catalog Items'!$L:$L,'Catalog Items'!AO:AO)</f>
        <v>2.169</v>
      </c>
      <c r="R566" s="132" t="str">
        <f>_xlfn.XLOOKUP($D566,'Catalog Items'!$L:$L,'Catalog Items'!AT:AT)</f>
        <v>5</v>
      </c>
      <c r="S566" s="132" t="str">
        <f>_xlfn.XLOOKUP($D566,'Catalog Items'!$L:$L,'Catalog Items'!AU:AU)</f>
        <v>5</v>
      </c>
      <c r="T566" s="118" t="s">
        <v>7077</v>
      </c>
      <c r="U566" s="118" t="s">
        <v>14991</v>
      </c>
      <c r="V566" s="118" t="s">
        <v>1762</v>
      </c>
      <c r="W566" s="124"/>
      <c r="X566" s="118" t="s">
        <v>10908</v>
      </c>
      <c r="Y566" s="118" t="s">
        <v>1765</v>
      </c>
      <c r="Z566" s="118" t="s">
        <v>15062</v>
      </c>
      <c r="AA566" s="118" t="s">
        <v>7065</v>
      </c>
      <c r="AB566" s="118" t="s">
        <v>7065</v>
      </c>
      <c r="AC566" s="118" t="s">
        <v>15063</v>
      </c>
      <c r="AD566" s="118" t="s">
        <v>1757</v>
      </c>
      <c r="AE566" s="118" t="s">
        <v>15064</v>
      </c>
      <c r="AF566" s="118" t="s">
        <v>15065</v>
      </c>
    </row>
    <row r="567" spans="1:32" x14ac:dyDescent="0.25">
      <c r="A567" s="118" t="str">
        <f>_xlfn.XLOOKUP(D567,'Catalog Items'!L:L,'Catalog Items'!F:F)</f>
        <v>24011-CD</v>
      </c>
      <c r="B567" s="118" t="s">
        <v>9743</v>
      </c>
      <c r="C567" s="118" t="s">
        <v>5377</v>
      </c>
      <c r="D567" s="118" t="s">
        <v>12313</v>
      </c>
      <c r="E567" s="118" t="s">
        <v>10902</v>
      </c>
      <c r="F567" s="118" t="s">
        <v>9563</v>
      </c>
      <c r="G567" s="118" t="s">
        <v>10903</v>
      </c>
      <c r="H567" s="118" t="s">
        <v>10904</v>
      </c>
      <c r="I567" s="118" t="s">
        <v>1767</v>
      </c>
      <c r="J567" s="124"/>
      <c r="K567" s="118" t="str">
        <f>_xlfn.XLOOKUP(D567,'Catalog Items'!L:L,'Catalog Items'!AB:AB)</f>
        <v>00196504206960</v>
      </c>
      <c r="L567" s="118" t="str">
        <f>_xlfn.XLOOKUP(D567,'Catalog Items'!L:L,'Catalog Items'!N:N)</f>
        <v>Grad Cap Toss</v>
      </c>
      <c r="M567" s="132">
        <f>_xlfn.XLOOKUP($D567,'Catalog Items'!$L:$L,'Catalog Items'!AK:AK)</f>
        <v>24.437999999999999</v>
      </c>
      <c r="N567" s="132">
        <f>_xlfn.XLOOKUP($D567,'Catalog Items'!$L:$L,'Catalog Items'!AL:AL)</f>
        <v>15.938000000000001</v>
      </c>
      <c r="O567" s="132">
        <f>_xlfn.XLOOKUP($D567,'Catalog Items'!$L:$L,'Catalog Items'!AM:AM)</f>
        <v>9.625</v>
      </c>
      <c r="P567" s="132">
        <f>_xlfn.XLOOKUP($D567,'Catalog Items'!$L:$L,'Catalog Items'!AN:AN)</f>
        <v>16.004000000000001</v>
      </c>
      <c r="Q567" s="132">
        <f>_xlfn.XLOOKUP($D567,'Catalog Items'!$L:$L,'Catalog Items'!AO:AO)</f>
        <v>2.169</v>
      </c>
      <c r="R567" s="132" t="str">
        <f>_xlfn.XLOOKUP($D567,'Catalog Items'!$L:$L,'Catalog Items'!AT:AT)</f>
        <v>5</v>
      </c>
      <c r="S567" s="132" t="str">
        <f>_xlfn.XLOOKUP($D567,'Catalog Items'!$L:$L,'Catalog Items'!AU:AU)</f>
        <v>5</v>
      </c>
      <c r="T567" s="118" t="s">
        <v>7077</v>
      </c>
      <c r="U567" s="118" t="s">
        <v>14991</v>
      </c>
      <c r="V567" s="118" t="s">
        <v>1762</v>
      </c>
      <c r="W567" s="124"/>
      <c r="X567" s="118" t="s">
        <v>10905</v>
      </c>
      <c r="Y567" s="118" t="s">
        <v>1765</v>
      </c>
      <c r="Z567" s="118" t="s">
        <v>15062</v>
      </c>
      <c r="AA567" s="118" t="s">
        <v>7065</v>
      </c>
      <c r="AB567" s="118" t="s">
        <v>7065</v>
      </c>
      <c r="AC567" s="118" t="s">
        <v>15063</v>
      </c>
      <c r="AD567" s="118" t="s">
        <v>1757</v>
      </c>
      <c r="AE567" s="118" t="s">
        <v>15064</v>
      </c>
      <c r="AF567" s="118" t="s">
        <v>15065</v>
      </c>
    </row>
    <row r="568" spans="1:32" x14ac:dyDescent="0.25">
      <c r="A568" s="118" t="str">
        <f>_xlfn.XLOOKUP(D568,'Catalog Items'!L:L,'Catalog Items'!F:F)</f>
        <v>24011-CD</v>
      </c>
      <c r="B568" s="118" t="s">
        <v>9743</v>
      </c>
      <c r="C568" s="118" t="s">
        <v>5377</v>
      </c>
      <c r="D568" s="118" t="s">
        <v>12313</v>
      </c>
      <c r="E568" s="118" t="s">
        <v>10902</v>
      </c>
      <c r="F568" s="118" t="s">
        <v>9563</v>
      </c>
      <c r="G568" s="118" t="s">
        <v>12315</v>
      </c>
      <c r="H568" s="118" t="s">
        <v>12911</v>
      </c>
      <c r="I568" s="118" t="s">
        <v>1767</v>
      </c>
      <c r="J568" s="124"/>
      <c r="K568" s="118" t="str">
        <f>_xlfn.XLOOKUP(D568,'Catalog Items'!L:L,'Catalog Items'!AB:AB)</f>
        <v>00196504206960</v>
      </c>
      <c r="L568" s="118" t="str">
        <f>_xlfn.XLOOKUP(D568,'Catalog Items'!L:L,'Catalog Items'!N:N)</f>
        <v>Grad Cap Toss</v>
      </c>
      <c r="M568" s="132">
        <f>_xlfn.XLOOKUP($D568,'Catalog Items'!$L:$L,'Catalog Items'!AK:AK)</f>
        <v>24.437999999999999</v>
      </c>
      <c r="N568" s="132">
        <f>_xlfn.XLOOKUP($D568,'Catalog Items'!$L:$L,'Catalog Items'!AL:AL)</f>
        <v>15.938000000000001</v>
      </c>
      <c r="O568" s="132">
        <f>_xlfn.XLOOKUP($D568,'Catalog Items'!$L:$L,'Catalog Items'!AM:AM)</f>
        <v>9.625</v>
      </c>
      <c r="P568" s="132">
        <f>_xlfn.XLOOKUP($D568,'Catalog Items'!$L:$L,'Catalog Items'!AN:AN)</f>
        <v>16.004000000000001</v>
      </c>
      <c r="Q568" s="132">
        <f>_xlfn.XLOOKUP($D568,'Catalog Items'!$L:$L,'Catalog Items'!AO:AO)</f>
        <v>2.169</v>
      </c>
      <c r="R568" s="132" t="str">
        <f>_xlfn.XLOOKUP($D568,'Catalog Items'!$L:$L,'Catalog Items'!AT:AT)</f>
        <v>5</v>
      </c>
      <c r="S568" s="132" t="str">
        <f>_xlfn.XLOOKUP($D568,'Catalog Items'!$L:$L,'Catalog Items'!AU:AU)</f>
        <v>5</v>
      </c>
      <c r="T568" s="118" t="s">
        <v>7077</v>
      </c>
      <c r="U568" s="118" t="s">
        <v>14991</v>
      </c>
      <c r="V568" s="118" t="s">
        <v>1762</v>
      </c>
      <c r="W568" s="124"/>
      <c r="X568" s="118" t="s">
        <v>12912</v>
      </c>
      <c r="Y568" s="118" t="s">
        <v>1765</v>
      </c>
      <c r="Z568" s="118" t="s">
        <v>15062</v>
      </c>
      <c r="AA568" s="118" t="s">
        <v>7065</v>
      </c>
      <c r="AB568" s="118" t="s">
        <v>7065</v>
      </c>
      <c r="AC568" s="118" t="s">
        <v>15063</v>
      </c>
      <c r="AD568" s="118" t="s">
        <v>1757</v>
      </c>
      <c r="AE568" s="118" t="s">
        <v>15064</v>
      </c>
      <c r="AF568" s="118" t="s">
        <v>15065</v>
      </c>
    </row>
    <row r="569" spans="1:32" x14ac:dyDescent="0.25">
      <c r="A569" s="118" t="str">
        <f>_xlfn.XLOOKUP(D569,'Catalog Items'!L:L,'Catalog Items'!F:F)</f>
        <v>24011-CD</v>
      </c>
      <c r="B569" s="118" t="s">
        <v>9694</v>
      </c>
      <c r="C569" s="118" t="s">
        <v>5377</v>
      </c>
      <c r="D569" s="118" t="s">
        <v>12313</v>
      </c>
      <c r="E569" s="118" t="s">
        <v>10902</v>
      </c>
      <c r="F569" s="118" t="s">
        <v>9563</v>
      </c>
      <c r="G569" s="118" t="s">
        <v>10886</v>
      </c>
      <c r="H569" s="118" t="s">
        <v>10887</v>
      </c>
      <c r="I569" s="118" t="s">
        <v>1757</v>
      </c>
      <c r="J569" s="124"/>
      <c r="K569" s="118" t="str">
        <f>_xlfn.XLOOKUP(D569,'Catalog Items'!L:L,'Catalog Items'!AB:AB)</f>
        <v>00196504206960</v>
      </c>
      <c r="L569" s="118" t="str">
        <f>_xlfn.XLOOKUP(D569,'Catalog Items'!L:L,'Catalog Items'!N:N)</f>
        <v>Grad Cap Toss</v>
      </c>
      <c r="M569" s="132">
        <f>_xlfn.XLOOKUP($D569,'Catalog Items'!$L:$L,'Catalog Items'!AK:AK)</f>
        <v>24.437999999999999</v>
      </c>
      <c r="N569" s="132">
        <f>_xlfn.XLOOKUP($D569,'Catalog Items'!$L:$L,'Catalog Items'!AL:AL)</f>
        <v>15.938000000000001</v>
      </c>
      <c r="O569" s="132">
        <f>_xlfn.XLOOKUP($D569,'Catalog Items'!$L:$L,'Catalog Items'!AM:AM)</f>
        <v>9.625</v>
      </c>
      <c r="P569" s="132">
        <f>_xlfn.XLOOKUP($D569,'Catalog Items'!$L:$L,'Catalog Items'!AN:AN)</f>
        <v>16.004000000000001</v>
      </c>
      <c r="Q569" s="132">
        <f>_xlfn.XLOOKUP($D569,'Catalog Items'!$L:$L,'Catalog Items'!AO:AO)</f>
        <v>2.169</v>
      </c>
      <c r="R569" s="132" t="str">
        <f>_xlfn.XLOOKUP($D569,'Catalog Items'!$L:$L,'Catalog Items'!AT:AT)</f>
        <v>5</v>
      </c>
      <c r="S569" s="132" t="str">
        <f>_xlfn.XLOOKUP($D569,'Catalog Items'!$L:$L,'Catalog Items'!AU:AU)</f>
        <v>5</v>
      </c>
      <c r="T569" s="118" t="s">
        <v>7077</v>
      </c>
      <c r="U569" s="118" t="s">
        <v>14991</v>
      </c>
      <c r="V569" s="118" t="s">
        <v>1762</v>
      </c>
      <c r="W569" s="124"/>
      <c r="X569" s="118" t="s">
        <v>10889</v>
      </c>
      <c r="Y569" s="118" t="s">
        <v>1760</v>
      </c>
      <c r="Z569" s="118" t="s">
        <v>15062</v>
      </c>
      <c r="AA569" s="118" t="s">
        <v>15069</v>
      </c>
      <c r="AB569" s="118" t="s">
        <v>15069</v>
      </c>
      <c r="AC569" s="118" t="s">
        <v>15070</v>
      </c>
      <c r="AD569" s="118" t="s">
        <v>1757</v>
      </c>
      <c r="AE569" s="118" t="s">
        <v>15071</v>
      </c>
      <c r="AF569" s="118" t="s">
        <v>15072</v>
      </c>
    </row>
    <row r="570" spans="1:32" x14ac:dyDescent="0.25">
      <c r="A570" s="118" t="str">
        <f>_xlfn.XLOOKUP(D570,'Catalog Items'!L:L,'Catalog Items'!F:F)</f>
        <v>24011-CD</v>
      </c>
      <c r="B570" s="118" t="s">
        <v>9694</v>
      </c>
      <c r="C570" s="118" t="s">
        <v>5377</v>
      </c>
      <c r="D570" s="118" t="s">
        <v>12313</v>
      </c>
      <c r="E570" s="118" t="s">
        <v>10902</v>
      </c>
      <c r="F570" s="118" t="s">
        <v>9563</v>
      </c>
      <c r="G570" s="118" t="s">
        <v>10909</v>
      </c>
      <c r="H570" s="118" t="s">
        <v>13209</v>
      </c>
      <c r="I570" s="118" t="s">
        <v>1757</v>
      </c>
      <c r="J570" s="124"/>
      <c r="K570" s="118" t="str">
        <f>_xlfn.XLOOKUP(D570,'Catalog Items'!L:L,'Catalog Items'!AB:AB)</f>
        <v>00196504206960</v>
      </c>
      <c r="L570" s="118" t="str">
        <f>_xlfn.XLOOKUP(D570,'Catalog Items'!L:L,'Catalog Items'!N:N)</f>
        <v>Grad Cap Toss</v>
      </c>
      <c r="M570" s="132">
        <f>_xlfn.XLOOKUP($D570,'Catalog Items'!$L:$L,'Catalog Items'!AK:AK)</f>
        <v>24.437999999999999</v>
      </c>
      <c r="N570" s="132">
        <f>_xlfn.XLOOKUP($D570,'Catalog Items'!$L:$L,'Catalog Items'!AL:AL)</f>
        <v>15.938000000000001</v>
      </c>
      <c r="O570" s="132">
        <f>_xlfn.XLOOKUP($D570,'Catalog Items'!$L:$L,'Catalog Items'!AM:AM)</f>
        <v>9.625</v>
      </c>
      <c r="P570" s="132">
        <f>_xlfn.XLOOKUP($D570,'Catalog Items'!$L:$L,'Catalog Items'!AN:AN)</f>
        <v>16.004000000000001</v>
      </c>
      <c r="Q570" s="132">
        <f>_xlfn.XLOOKUP($D570,'Catalog Items'!$L:$L,'Catalog Items'!AO:AO)</f>
        <v>2.169</v>
      </c>
      <c r="R570" s="132" t="str">
        <f>_xlfn.XLOOKUP($D570,'Catalog Items'!$L:$L,'Catalog Items'!AT:AT)</f>
        <v>5</v>
      </c>
      <c r="S570" s="132" t="str">
        <f>_xlfn.XLOOKUP($D570,'Catalog Items'!$L:$L,'Catalog Items'!AU:AU)</f>
        <v>5</v>
      </c>
      <c r="T570" s="118" t="s">
        <v>7077</v>
      </c>
      <c r="U570" s="118" t="s">
        <v>14991</v>
      </c>
      <c r="V570" s="118" t="s">
        <v>1762</v>
      </c>
      <c r="W570" s="124"/>
      <c r="X570" s="118" t="s">
        <v>10910</v>
      </c>
      <c r="Y570" s="118" t="s">
        <v>1760</v>
      </c>
      <c r="Z570" s="118" t="s">
        <v>15062</v>
      </c>
      <c r="AA570" s="118" t="s">
        <v>15069</v>
      </c>
      <c r="AB570" s="118" t="s">
        <v>15069</v>
      </c>
      <c r="AC570" s="118" t="s">
        <v>15070</v>
      </c>
      <c r="AD570" s="118" t="s">
        <v>1757</v>
      </c>
      <c r="AE570" s="118" t="s">
        <v>15071</v>
      </c>
      <c r="AF570" s="118" t="s">
        <v>15072</v>
      </c>
    </row>
    <row r="571" spans="1:32" x14ac:dyDescent="0.25">
      <c r="J571" s="124"/>
      <c r="M571" s="132"/>
      <c r="N571" s="132"/>
      <c r="O571" s="132"/>
      <c r="P571" s="132"/>
      <c r="Q571" s="132"/>
      <c r="R571" s="132"/>
      <c r="S571" s="132"/>
      <c r="W571" s="124"/>
    </row>
    <row r="572" spans="1:32" x14ac:dyDescent="0.25">
      <c r="A572" s="118" t="str">
        <f>_xlfn.XLOOKUP(D572,'Catalog Items'!L:L,'Catalog Items'!F:F)</f>
        <v>24011-FD</v>
      </c>
      <c r="B572" s="118" t="s">
        <v>9743</v>
      </c>
      <c r="C572" s="118" t="s">
        <v>5377</v>
      </c>
      <c r="D572" s="118" t="s">
        <v>12314</v>
      </c>
      <c r="E572" s="118" t="s">
        <v>10911</v>
      </c>
      <c r="F572" s="118" t="s">
        <v>9565</v>
      </c>
      <c r="G572" s="118" t="s">
        <v>10896</v>
      </c>
      <c r="H572" s="118" t="s">
        <v>10897</v>
      </c>
      <c r="I572" s="118" t="s">
        <v>1757</v>
      </c>
      <c r="J572" s="124"/>
      <c r="K572" s="118" t="str">
        <f>_xlfn.XLOOKUP(D572,'Catalog Items'!L:L,'Catalog Items'!AB:AB)</f>
        <v>00196504206977</v>
      </c>
      <c r="L572" s="118" t="str">
        <f>_xlfn.XLOOKUP(D572,'Catalog Items'!L:L,'Catalog Items'!N:N)</f>
        <v>Grad Cap Toss</v>
      </c>
      <c r="M572" s="132">
        <f>_xlfn.XLOOKUP($D572,'Catalog Items'!$L:$L,'Catalog Items'!AK:AK)</f>
        <v>48.125</v>
      </c>
      <c r="N572" s="132">
        <f>_xlfn.XLOOKUP($D572,'Catalog Items'!$L:$L,'Catalog Items'!AL:AL)</f>
        <v>6.1879999999999997</v>
      </c>
      <c r="O572" s="132">
        <f>_xlfn.XLOOKUP($D572,'Catalog Items'!$L:$L,'Catalog Items'!AM:AM)</f>
        <v>14.438000000000001</v>
      </c>
      <c r="P572" s="132">
        <f>_xlfn.XLOOKUP($D572,'Catalog Items'!$L:$L,'Catalog Items'!AN:AN)</f>
        <v>23.1</v>
      </c>
      <c r="Q572" s="132">
        <f>_xlfn.XLOOKUP($D572,'Catalog Items'!$L:$L,'Catalog Items'!AO:AO)</f>
        <v>2.488</v>
      </c>
      <c r="R572" s="132" t="str">
        <f>_xlfn.XLOOKUP($D572,'Catalog Items'!$L:$L,'Catalog Items'!AT:AT)</f>
        <v>6</v>
      </c>
      <c r="S572" s="132" t="str">
        <f>_xlfn.XLOOKUP($D572,'Catalog Items'!$L:$L,'Catalog Items'!AU:AU)</f>
        <v>3</v>
      </c>
      <c r="T572" s="118" t="s">
        <v>15136</v>
      </c>
      <c r="U572" s="118" t="s">
        <v>1765</v>
      </c>
      <c r="V572" s="118" t="s">
        <v>7066</v>
      </c>
      <c r="W572" s="124"/>
      <c r="X572" s="118" t="s">
        <v>10898</v>
      </c>
      <c r="Y572" s="118" t="s">
        <v>1765</v>
      </c>
      <c r="Z572" s="118" t="s">
        <v>15062</v>
      </c>
      <c r="AA572" s="118" t="s">
        <v>7065</v>
      </c>
      <c r="AB572" s="118" t="s">
        <v>7065</v>
      </c>
      <c r="AC572" s="118" t="s">
        <v>15063</v>
      </c>
      <c r="AD572" s="118" t="s">
        <v>1757</v>
      </c>
      <c r="AE572" s="118" t="s">
        <v>15064</v>
      </c>
      <c r="AF572" s="118" t="s">
        <v>15065</v>
      </c>
    </row>
    <row r="573" spans="1:32" x14ac:dyDescent="0.25">
      <c r="A573" s="118" t="str">
        <f>_xlfn.XLOOKUP(D573,'Catalog Items'!L:L,'Catalog Items'!F:F)</f>
        <v>24011-FD</v>
      </c>
      <c r="B573" s="118" t="s">
        <v>9743</v>
      </c>
      <c r="C573" s="118" t="s">
        <v>5377</v>
      </c>
      <c r="D573" s="118" t="s">
        <v>12314</v>
      </c>
      <c r="E573" s="118" t="s">
        <v>10911</v>
      </c>
      <c r="F573" s="118" t="s">
        <v>9565</v>
      </c>
      <c r="G573" s="118" t="s">
        <v>10906</v>
      </c>
      <c r="H573" s="118" t="s">
        <v>10907</v>
      </c>
      <c r="I573" s="118" t="s">
        <v>1757</v>
      </c>
      <c r="J573" s="124"/>
      <c r="K573" s="118" t="str">
        <f>_xlfn.XLOOKUP(D573,'Catalog Items'!L:L,'Catalog Items'!AB:AB)</f>
        <v>00196504206977</v>
      </c>
      <c r="L573" s="118" t="str">
        <f>_xlfn.XLOOKUP(D573,'Catalog Items'!L:L,'Catalog Items'!N:N)</f>
        <v>Grad Cap Toss</v>
      </c>
      <c r="M573" s="132">
        <f>_xlfn.XLOOKUP($D573,'Catalog Items'!$L:$L,'Catalog Items'!AK:AK)</f>
        <v>48.125</v>
      </c>
      <c r="N573" s="132">
        <f>_xlfn.XLOOKUP($D573,'Catalog Items'!$L:$L,'Catalog Items'!AL:AL)</f>
        <v>6.1879999999999997</v>
      </c>
      <c r="O573" s="132">
        <f>_xlfn.XLOOKUP($D573,'Catalog Items'!$L:$L,'Catalog Items'!AM:AM)</f>
        <v>14.438000000000001</v>
      </c>
      <c r="P573" s="132">
        <f>_xlfn.XLOOKUP($D573,'Catalog Items'!$L:$L,'Catalog Items'!AN:AN)</f>
        <v>23.1</v>
      </c>
      <c r="Q573" s="132">
        <f>_xlfn.XLOOKUP($D573,'Catalog Items'!$L:$L,'Catalog Items'!AO:AO)</f>
        <v>2.488</v>
      </c>
      <c r="R573" s="132" t="str">
        <f>_xlfn.XLOOKUP($D573,'Catalog Items'!$L:$L,'Catalog Items'!AT:AT)</f>
        <v>6</v>
      </c>
      <c r="S573" s="132" t="str">
        <f>_xlfn.XLOOKUP($D573,'Catalog Items'!$L:$L,'Catalog Items'!AU:AU)</f>
        <v>3</v>
      </c>
      <c r="T573" s="118" t="s">
        <v>15136</v>
      </c>
      <c r="U573" s="118" t="s">
        <v>1765</v>
      </c>
      <c r="V573" s="118" t="s">
        <v>7066</v>
      </c>
      <c r="W573" s="124"/>
      <c r="X573" s="118" t="s">
        <v>10908</v>
      </c>
      <c r="Y573" s="118" t="s">
        <v>1765</v>
      </c>
      <c r="Z573" s="118" t="s">
        <v>15062</v>
      </c>
      <c r="AA573" s="118" t="s">
        <v>7065</v>
      </c>
      <c r="AB573" s="118" t="s">
        <v>7065</v>
      </c>
      <c r="AC573" s="118" t="s">
        <v>15063</v>
      </c>
      <c r="AD573" s="118" t="s">
        <v>1757</v>
      </c>
      <c r="AE573" s="118" t="s">
        <v>15064</v>
      </c>
      <c r="AF573" s="118" t="s">
        <v>15065</v>
      </c>
    </row>
    <row r="574" spans="1:32" x14ac:dyDescent="0.25">
      <c r="A574" s="118" t="str">
        <f>_xlfn.XLOOKUP(D574,'Catalog Items'!L:L,'Catalog Items'!F:F)</f>
        <v>24011-FD</v>
      </c>
      <c r="B574" s="118" t="s">
        <v>9743</v>
      </c>
      <c r="C574" s="118" t="s">
        <v>5377</v>
      </c>
      <c r="D574" s="118" t="s">
        <v>12314</v>
      </c>
      <c r="E574" s="118" t="s">
        <v>10911</v>
      </c>
      <c r="F574" s="118" t="s">
        <v>9565</v>
      </c>
      <c r="G574" s="118" t="s">
        <v>10903</v>
      </c>
      <c r="H574" s="118" t="s">
        <v>10904</v>
      </c>
      <c r="I574" s="118" t="s">
        <v>1757</v>
      </c>
      <c r="J574" s="124"/>
      <c r="K574" s="118" t="str">
        <f>_xlfn.XLOOKUP(D574,'Catalog Items'!L:L,'Catalog Items'!AB:AB)</f>
        <v>00196504206977</v>
      </c>
      <c r="L574" s="118" t="str">
        <f>_xlfn.XLOOKUP(D574,'Catalog Items'!L:L,'Catalog Items'!N:N)</f>
        <v>Grad Cap Toss</v>
      </c>
      <c r="M574" s="132">
        <f>_xlfn.XLOOKUP($D574,'Catalog Items'!$L:$L,'Catalog Items'!AK:AK)</f>
        <v>48.125</v>
      </c>
      <c r="N574" s="132">
        <f>_xlfn.XLOOKUP($D574,'Catalog Items'!$L:$L,'Catalog Items'!AL:AL)</f>
        <v>6.1879999999999997</v>
      </c>
      <c r="O574" s="132">
        <f>_xlfn.XLOOKUP($D574,'Catalog Items'!$L:$L,'Catalog Items'!AM:AM)</f>
        <v>14.438000000000001</v>
      </c>
      <c r="P574" s="132">
        <f>_xlfn.XLOOKUP($D574,'Catalog Items'!$L:$L,'Catalog Items'!AN:AN)</f>
        <v>23.1</v>
      </c>
      <c r="Q574" s="132">
        <f>_xlfn.XLOOKUP($D574,'Catalog Items'!$L:$L,'Catalog Items'!AO:AO)</f>
        <v>2.488</v>
      </c>
      <c r="R574" s="132" t="str">
        <f>_xlfn.XLOOKUP($D574,'Catalog Items'!$L:$L,'Catalog Items'!AT:AT)</f>
        <v>6</v>
      </c>
      <c r="S574" s="132" t="str">
        <f>_xlfn.XLOOKUP($D574,'Catalog Items'!$L:$L,'Catalog Items'!AU:AU)</f>
        <v>3</v>
      </c>
      <c r="T574" s="118" t="s">
        <v>15136</v>
      </c>
      <c r="U574" s="118" t="s">
        <v>1765</v>
      </c>
      <c r="V574" s="118" t="s">
        <v>7066</v>
      </c>
      <c r="W574" s="124"/>
      <c r="X574" s="118" t="s">
        <v>10905</v>
      </c>
      <c r="Y574" s="118" t="s">
        <v>1765</v>
      </c>
      <c r="Z574" s="118" t="s">
        <v>15062</v>
      </c>
      <c r="AA574" s="118" t="s">
        <v>7065</v>
      </c>
      <c r="AB574" s="118" t="s">
        <v>7065</v>
      </c>
      <c r="AC574" s="118" t="s">
        <v>15063</v>
      </c>
      <c r="AD574" s="118" t="s">
        <v>1757</v>
      </c>
      <c r="AE574" s="118" t="s">
        <v>15064</v>
      </c>
      <c r="AF574" s="118" t="s">
        <v>15065</v>
      </c>
    </row>
    <row r="575" spans="1:32" x14ac:dyDescent="0.25">
      <c r="A575" s="118" t="str">
        <f>_xlfn.XLOOKUP(D575,'Catalog Items'!L:L,'Catalog Items'!F:F)</f>
        <v>24011-FD</v>
      </c>
      <c r="B575" s="118" t="s">
        <v>9743</v>
      </c>
      <c r="C575" s="118" t="s">
        <v>5377</v>
      </c>
      <c r="D575" s="118" t="s">
        <v>12314</v>
      </c>
      <c r="E575" s="118" t="s">
        <v>10911</v>
      </c>
      <c r="F575" s="118" t="s">
        <v>9565</v>
      </c>
      <c r="G575" s="118" t="s">
        <v>12315</v>
      </c>
      <c r="H575" s="118" t="s">
        <v>12911</v>
      </c>
      <c r="I575" s="118" t="s">
        <v>1757</v>
      </c>
      <c r="J575" s="124"/>
      <c r="K575" s="118" t="str">
        <f>_xlfn.XLOOKUP(D575,'Catalog Items'!L:L,'Catalog Items'!AB:AB)</f>
        <v>00196504206977</v>
      </c>
      <c r="L575" s="118" t="str">
        <f>_xlfn.XLOOKUP(D575,'Catalog Items'!L:L,'Catalog Items'!N:N)</f>
        <v>Grad Cap Toss</v>
      </c>
      <c r="M575" s="132">
        <f>_xlfn.XLOOKUP($D575,'Catalog Items'!$L:$L,'Catalog Items'!AK:AK)</f>
        <v>48.125</v>
      </c>
      <c r="N575" s="132">
        <f>_xlfn.XLOOKUP($D575,'Catalog Items'!$L:$L,'Catalog Items'!AL:AL)</f>
        <v>6.1879999999999997</v>
      </c>
      <c r="O575" s="132">
        <f>_xlfn.XLOOKUP($D575,'Catalog Items'!$L:$L,'Catalog Items'!AM:AM)</f>
        <v>14.438000000000001</v>
      </c>
      <c r="P575" s="132">
        <f>_xlfn.XLOOKUP($D575,'Catalog Items'!$L:$L,'Catalog Items'!AN:AN)</f>
        <v>23.1</v>
      </c>
      <c r="Q575" s="132">
        <f>_xlfn.XLOOKUP($D575,'Catalog Items'!$L:$L,'Catalog Items'!AO:AO)</f>
        <v>2.488</v>
      </c>
      <c r="R575" s="132" t="str">
        <f>_xlfn.XLOOKUP($D575,'Catalog Items'!$L:$L,'Catalog Items'!AT:AT)</f>
        <v>6</v>
      </c>
      <c r="S575" s="132" t="str">
        <f>_xlfn.XLOOKUP($D575,'Catalog Items'!$L:$L,'Catalog Items'!AU:AU)</f>
        <v>3</v>
      </c>
      <c r="T575" s="118" t="s">
        <v>15136</v>
      </c>
      <c r="U575" s="118" t="s">
        <v>1765</v>
      </c>
      <c r="V575" s="118" t="s">
        <v>7066</v>
      </c>
      <c r="W575" s="124"/>
      <c r="X575" s="118" t="s">
        <v>12912</v>
      </c>
      <c r="Y575" s="118" t="s">
        <v>1765</v>
      </c>
      <c r="Z575" s="118" t="s">
        <v>15062</v>
      </c>
      <c r="AA575" s="118" t="s">
        <v>7065</v>
      </c>
      <c r="AB575" s="118" t="s">
        <v>7065</v>
      </c>
      <c r="AC575" s="118" t="s">
        <v>15063</v>
      </c>
      <c r="AD575" s="118" t="s">
        <v>1757</v>
      </c>
      <c r="AE575" s="118" t="s">
        <v>15064</v>
      </c>
      <c r="AF575" s="118" t="s">
        <v>15065</v>
      </c>
    </row>
    <row r="576" spans="1:32" x14ac:dyDescent="0.25">
      <c r="A576" s="118" t="str">
        <f>_xlfn.XLOOKUP(D576,'Catalog Items'!L:L,'Catalog Items'!F:F)</f>
        <v>24011-FD</v>
      </c>
      <c r="B576" s="118" t="s">
        <v>9694</v>
      </c>
      <c r="C576" s="118" t="s">
        <v>5377</v>
      </c>
      <c r="D576" s="118" t="s">
        <v>12314</v>
      </c>
      <c r="E576" s="118" t="s">
        <v>10911</v>
      </c>
      <c r="F576" s="118" t="s">
        <v>9565</v>
      </c>
      <c r="G576" s="118" t="s">
        <v>10886</v>
      </c>
      <c r="H576" s="118" t="s">
        <v>10887</v>
      </c>
      <c r="I576" s="118" t="s">
        <v>7076</v>
      </c>
      <c r="J576" s="124"/>
      <c r="K576" s="118" t="str">
        <f>_xlfn.XLOOKUP(D576,'Catalog Items'!L:L,'Catalog Items'!AB:AB)</f>
        <v>00196504206977</v>
      </c>
      <c r="L576" s="118" t="str">
        <f>_xlfn.XLOOKUP(D576,'Catalog Items'!L:L,'Catalog Items'!N:N)</f>
        <v>Grad Cap Toss</v>
      </c>
      <c r="M576" s="132">
        <f>_xlfn.XLOOKUP($D576,'Catalog Items'!$L:$L,'Catalog Items'!AK:AK)</f>
        <v>48.125</v>
      </c>
      <c r="N576" s="132">
        <f>_xlfn.XLOOKUP($D576,'Catalog Items'!$L:$L,'Catalog Items'!AL:AL)</f>
        <v>6.1879999999999997</v>
      </c>
      <c r="O576" s="132">
        <f>_xlfn.XLOOKUP($D576,'Catalog Items'!$L:$L,'Catalog Items'!AM:AM)</f>
        <v>14.438000000000001</v>
      </c>
      <c r="P576" s="132">
        <f>_xlfn.XLOOKUP($D576,'Catalog Items'!$L:$L,'Catalog Items'!AN:AN)</f>
        <v>23.1</v>
      </c>
      <c r="Q576" s="132">
        <f>_xlfn.XLOOKUP($D576,'Catalog Items'!$L:$L,'Catalog Items'!AO:AO)</f>
        <v>2.488</v>
      </c>
      <c r="R576" s="132" t="str">
        <f>_xlfn.XLOOKUP($D576,'Catalog Items'!$L:$L,'Catalog Items'!AT:AT)</f>
        <v>6</v>
      </c>
      <c r="S576" s="132" t="str">
        <f>_xlfn.XLOOKUP($D576,'Catalog Items'!$L:$L,'Catalog Items'!AU:AU)</f>
        <v>3</v>
      </c>
      <c r="T576" s="118" t="s">
        <v>15136</v>
      </c>
      <c r="U576" s="118" t="s">
        <v>1765</v>
      </c>
      <c r="V576" s="118" t="s">
        <v>7066</v>
      </c>
      <c r="W576" s="124"/>
      <c r="X576" s="118" t="s">
        <v>10889</v>
      </c>
      <c r="Y576" s="118" t="s">
        <v>1760</v>
      </c>
      <c r="Z576" s="118" t="s">
        <v>15062</v>
      </c>
      <c r="AA576" s="118" t="s">
        <v>15069</v>
      </c>
      <c r="AB576" s="118" t="s">
        <v>15069</v>
      </c>
      <c r="AC576" s="118" t="s">
        <v>15070</v>
      </c>
      <c r="AD576" s="118" t="s">
        <v>1757</v>
      </c>
      <c r="AE576" s="118" t="s">
        <v>15071</v>
      </c>
      <c r="AF576" s="118" t="s">
        <v>15072</v>
      </c>
    </row>
    <row r="577" spans="1:32" x14ac:dyDescent="0.25">
      <c r="A577" s="118" t="str">
        <f>_xlfn.XLOOKUP(D577,'Catalog Items'!L:L,'Catalog Items'!F:F)</f>
        <v>24011-FD</v>
      </c>
      <c r="B577" s="118" t="s">
        <v>9694</v>
      </c>
      <c r="C577" s="118" t="s">
        <v>5377</v>
      </c>
      <c r="D577" s="118" t="s">
        <v>12314</v>
      </c>
      <c r="E577" s="118" t="s">
        <v>10911</v>
      </c>
      <c r="F577" s="118" t="s">
        <v>9565</v>
      </c>
      <c r="G577" s="118" t="s">
        <v>10909</v>
      </c>
      <c r="H577" s="118" t="s">
        <v>13209</v>
      </c>
      <c r="I577" s="118" t="s">
        <v>7076</v>
      </c>
      <c r="J577" s="124"/>
      <c r="K577" s="118" t="str">
        <f>_xlfn.XLOOKUP(D577,'Catalog Items'!L:L,'Catalog Items'!AB:AB)</f>
        <v>00196504206977</v>
      </c>
      <c r="L577" s="118" t="str">
        <f>_xlfn.XLOOKUP(D577,'Catalog Items'!L:L,'Catalog Items'!N:N)</f>
        <v>Grad Cap Toss</v>
      </c>
      <c r="M577" s="132">
        <f>_xlfn.XLOOKUP($D577,'Catalog Items'!$L:$L,'Catalog Items'!AK:AK)</f>
        <v>48.125</v>
      </c>
      <c r="N577" s="132">
        <f>_xlfn.XLOOKUP($D577,'Catalog Items'!$L:$L,'Catalog Items'!AL:AL)</f>
        <v>6.1879999999999997</v>
      </c>
      <c r="O577" s="132">
        <f>_xlfn.XLOOKUP($D577,'Catalog Items'!$L:$L,'Catalog Items'!AM:AM)</f>
        <v>14.438000000000001</v>
      </c>
      <c r="P577" s="132">
        <f>_xlfn.XLOOKUP($D577,'Catalog Items'!$L:$L,'Catalog Items'!AN:AN)</f>
        <v>23.1</v>
      </c>
      <c r="Q577" s="132">
        <f>_xlfn.XLOOKUP($D577,'Catalog Items'!$L:$L,'Catalog Items'!AO:AO)</f>
        <v>2.488</v>
      </c>
      <c r="R577" s="132" t="str">
        <f>_xlfn.XLOOKUP($D577,'Catalog Items'!$L:$L,'Catalog Items'!AT:AT)</f>
        <v>6</v>
      </c>
      <c r="S577" s="132" t="str">
        <f>_xlfn.XLOOKUP($D577,'Catalog Items'!$L:$L,'Catalog Items'!AU:AU)</f>
        <v>3</v>
      </c>
      <c r="T577" s="118" t="s">
        <v>15136</v>
      </c>
      <c r="U577" s="118" t="s">
        <v>1765</v>
      </c>
      <c r="V577" s="118" t="s">
        <v>7066</v>
      </c>
      <c r="W577" s="124"/>
      <c r="X577" s="118" t="s">
        <v>10910</v>
      </c>
      <c r="Y577" s="118" t="s">
        <v>1760</v>
      </c>
      <c r="Z577" s="118" t="s">
        <v>15062</v>
      </c>
      <c r="AA577" s="118" t="s">
        <v>15069</v>
      </c>
      <c r="AB577" s="118" t="s">
        <v>15069</v>
      </c>
      <c r="AC577" s="118" t="s">
        <v>15070</v>
      </c>
      <c r="AD577" s="118" t="s">
        <v>1757</v>
      </c>
      <c r="AE577" s="118" t="s">
        <v>15071</v>
      </c>
      <c r="AF577" s="118" t="s">
        <v>15072</v>
      </c>
    </row>
    <row r="578" spans="1:32" x14ac:dyDescent="0.25">
      <c r="J578" s="124"/>
      <c r="M578" s="132"/>
      <c r="N578" s="132"/>
      <c r="O578" s="132"/>
      <c r="P578" s="132"/>
      <c r="Q578" s="132"/>
      <c r="R578" s="132"/>
      <c r="S578" s="132"/>
      <c r="W578" s="124"/>
    </row>
    <row r="579" spans="1:32" x14ac:dyDescent="0.25">
      <c r="A579" s="118" t="str">
        <f>_xlfn.XLOOKUP(D579,'Catalog Items'!L:L,'Catalog Items'!F:F)</f>
        <v>24601-CD2</v>
      </c>
      <c r="B579" s="118" t="s">
        <v>9743</v>
      </c>
      <c r="C579" s="118" t="s">
        <v>5377</v>
      </c>
      <c r="D579" s="118" t="s">
        <v>12316</v>
      </c>
      <c r="E579" s="118" t="s">
        <v>12913</v>
      </c>
      <c r="F579" s="118" t="s">
        <v>15223</v>
      </c>
      <c r="G579" s="118" t="s">
        <v>12318</v>
      </c>
      <c r="H579" s="118" t="s">
        <v>12918</v>
      </c>
      <c r="I579" s="118" t="s">
        <v>7066</v>
      </c>
      <c r="J579" s="124"/>
      <c r="K579" s="118" t="str">
        <f>_xlfn.XLOOKUP(D579,'Catalog Items'!L:L,'Catalog Items'!AB:AB)</f>
        <v>00196504206991</v>
      </c>
      <c r="L579" s="118" t="str">
        <f>_xlfn.XLOOKUP(D579,'Catalog Items'!L:L,'Catalog Items'!N:N)</f>
        <v>Graceful Grad</v>
      </c>
      <c r="M579" s="132">
        <f>_xlfn.XLOOKUP($D579,'Catalog Items'!$L:$L,'Catalog Items'!AK:AK)</f>
        <v>24.437999999999999</v>
      </c>
      <c r="N579" s="132">
        <f>_xlfn.XLOOKUP($D579,'Catalog Items'!$L:$L,'Catalog Items'!AL:AL)</f>
        <v>15.938000000000001</v>
      </c>
      <c r="O579" s="132">
        <f>_xlfn.XLOOKUP($D579,'Catalog Items'!$L:$L,'Catalog Items'!AM:AM)</f>
        <v>9.625</v>
      </c>
      <c r="P579" s="132">
        <f>_xlfn.XLOOKUP($D579,'Catalog Items'!$L:$L,'Catalog Items'!AN:AN)</f>
        <v>17.146000000000001</v>
      </c>
      <c r="Q579" s="132">
        <f>_xlfn.XLOOKUP($D579,'Catalog Items'!$L:$L,'Catalog Items'!AO:AO)</f>
        <v>2.169</v>
      </c>
      <c r="R579" s="132" t="str">
        <f>_xlfn.XLOOKUP($D579,'Catalog Items'!$L:$L,'Catalog Items'!AT:AT)</f>
        <v>5</v>
      </c>
      <c r="S579" s="132" t="str">
        <f>_xlfn.XLOOKUP($D579,'Catalog Items'!$L:$L,'Catalog Items'!AU:AU)</f>
        <v>5</v>
      </c>
      <c r="T579" s="118" t="s">
        <v>7075</v>
      </c>
      <c r="U579" s="118" t="s">
        <v>14991</v>
      </c>
      <c r="V579" s="118" t="s">
        <v>1762</v>
      </c>
      <c r="W579" s="124"/>
      <c r="X579" s="118" t="s">
        <v>12919</v>
      </c>
      <c r="Y579" s="118" t="s">
        <v>1765</v>
      </c>
      <c r="Z579" s="118" t="s">
        <v>15062</v>
      </c>
      <c r="AA579" s="118" t="s">
        <v>7065</v>
      </c>
      <c r="AB579" s="118" t="s">
        <v>7065</v>
      </c>
      <c r="AC579" s="118" t="s">
        <v>15063</v>
      </c>
      <c r="AD579" s="118" t="s">
        <v>1757</v>
      </c>
      <c r="AE579" s="118" t="s">
        <v>15064</v>
      </c>
      <c r="AF579" s="118" t="s">
        <v>15065</v>
      </c>
    </row>
    <row r="580" spans="1:32" x14ac:dyDescent="0.25">
      <c r="A580" s="118" t="str">
        <f>_xlfn.XLOOKUP(D580,'Catalog Items'!L:L,'Catalog Items'!F:F)</f>
        <v>24601-CD2</v>
      </c>
      <c r="B580" s="118" t="s">
        <v>9731</v>
      </c>
      <c r="C580" s="118" t="s">
        <v>5377</v>
      </c>
      <c r="D580" s="118" t="s">
        <v>12316</v>
      </c>
      <c r="E580" s="118" t="s">
        <v>12913</v>
      </c>
      <c r="F580" s="118" t="s">
        <v>15223</v>
      </c>
      <c r="G580" s="118" t="s">
        <v>12319</v>
      </c>
      <c r="H580" s="118" t="s">
        <v>12920</v>
      </c>
      <c r="I580" s="118" t="s">
        <v>1762</v>
      </c>
      <c r="J580" s="124"/>
      <c r="K580" s="118" t="str">
        <f>_xlfn.XLOOKUP(D580,'Catalog Items'!L:L,'Catalog Items'!AB:AB)</f>
        <v>00196504206991</v>
      </c>
      <c r="L580" s="118" t="str">
        <f>_xlfn.XLOOKUP(D580,'Catalog Items'!L:L,'Catalog Items'!N:N)</f>
        <v>Graceful Grad</v>
      </c>
      <c r="M580" s="132">
        <f>_xlfn.XLOOKUP($D580,'Catalog Items'!$L:$L,'Catalog Items'!AK:AK)</f>
        <v>24.437999999999999</v>
      </c>
      <c r="N580" s="132">
        <f>_xlfn.XLOOKUP($D580,'Catalog Items'!$L:$L,'Catalog Items'!AL:AL)</f>
        <v>15.938000000000001</v>
      </c>
      <c r="O580" s="132">
        <f>_xlfn.XLOOKUP($D580,'Catalog Items'!$L:$L,'Catalog Items'!AM:AM)</f>
        <v>9.625</v>
      </c>
      <c r="P580" s="132">
        <f>_xlfn.XLOOKUP($D580,'Catalog Items'!$L:$L,'Catalog Items'!AN:AN)</f>
        <v>17.146000000000001</v>
      </c>
      <c r="Q580" s="132">
        <f>_xlfn.XLOOKUP($D580,'Catalog Items'!$L:$L,'Catalog Items'!AO:AO)</f>
        <v>2.169</v>
      </c>
      <c r="R580" s="132" t="str">
        <f>_xlfn.XLOOKUP($D580,'Catalog Items'!$L:$L,'Catalog Items'!AT:AT)</f>
        <v>5</v>
      </c>
      <c r="S580" s="132" t="str">
        <f>_xlfn.XLOOKUP($D580,'Catalog Items'!$L:$L,'Catalog Items'!AU:AU)</f>
        <v>5</v>
      </c>
      <c r="T580" s="118" t="s">
        <v>7075</v>
      </c>
      <c r="U580" s="118" t="s">
        <v>14991</v>
      </c>
      <c r="V580" s="118" t="s">
        <v>1762</v>
      </c>
      <c r="W580" s="124"/>
      <c r="X580" s="118" t="s">
        <v>12921</v>
      </c>
      <c r="Y580" s="118" t="s">
        <v>1765</v>
      </c>
      <c r="Z580" s="118" t="s">
        <v>15062</v>
      </c>
      <c r="AA580" s="118" t="s">
        <v>14994</v>
      </c>
      <c r="AB580" s="118" t="s">
        <v>14994</v>
      </c>
      <c r="AC580" s="118" t="s">
        <v>15066</v>
      </c>
      <c r="AD580" s="118" t="s">
        <v>1757</v>
      </c>
      <c r="AE580" s="118" t="s">
        <v>15067</v>
      </c>
      <c r="AF580" s="118" t="s">
        <v>15068</v>
      </c>
    </row>
    <row r="581" spans="1:32" x14ac:dyDescent="0.25">
      <c r="A581" s="118" t="str">
        <f>_xlfn.XLOOKUP(D581,'Catalog Items'!L:L,'Catalog Items'!F:F)</f>
        <v>24601-CD2</v>
      </c>
      <c r="B581" s="118" t="s">
        <v>9694</v>
      </c>
      <c r="C581" s="118" t="s">
        <v>5377</v>
      </c>
      <c r="D581" s="118" t="s">
        <v>12316</v>
      </c>
      <c r="E581" s="118" t="s">
        <v>12913</v>
      </c>
      <c r="F581" s="118" t="s">
        <v>15223</v>
      </c>
      <c r="G581" s="118" t="s">
        <v>12320</v>
      </c>
      <c r="H581" s="118" t="s">
        <v>12922</v>
      </c>
      <c r="I581" s="118" t="s">
        <v>9557</v>
      </c>
      <c r="J581" s="124"/>
      <c r="K581" s="118" t="str">
        <f>_xlfn.XLOOKUP(D581,'Catalog Items'!L:L,'Catalog Items'!AB:AB)</f>
        <v>00196504206991</v>
      </c>
      <c r="L581" s="118" t="str">
        <f>_xlfn.XLOOKUP(D581,'Catalog Items'!L:L,'Catalog Items'!N:N)</f>
        <v>Graceful Grad</v>
      </c>
      <c r="M581" s="132">
        <f>_xlfn.XLOOKUP($D581,'Catalog Items'!$L:$L,'Catalog Items'!AK:AK)</f>
        <v>24.437999999999999</v>
      </c>
      <c r="N581" s="132">
        <f>_xlfn.XLOOKUP($D581,'Catalog Items'!$L:$L,'Catalog Items'!AL:AL)</f>
        <v>15.938000000000001</v>
      </c>
      <c r="O581" s="132">
        <f>_xlfn.XLOOKUP($D581,'Catalog Items'!$L:$L,'Catalog Items'!AM:AM)</f>
        <v>9.625</v>
      </c>
      <c r="P581" s="132">
        <f>_xlfn.XLOOKUP($D581,'Catalog Items'!$L:$L,'Catalog Items'!AN:AN)</f>
        <v>17.146000000000001</v>
      </c>
      <c r="Q581" s="132">
        <f>_xlfn.XLOOKUP($D581,'Catalog Items'!$L:$L,'Catalog Items'!AO:AO)</f>
        <v>2.169</v>
      </c>
      <c r="R581" s="132" t="str">
        <f>_xlfn.XLOOKUP($D581,'Catalog Items'!$L:$L,'Catalog Items'!AT:AT)</f>
        <v>5</v>
      </c>
      <c r="S581" s="132" t="str">
        <f>_xlfn.XLOOKUP($D581,'Catalog Items'!$L:$L,'Catalog Items'!AU:AU)</f>
        <v>5</v>
      </c>
      <c r="T581" s="118" t="s">
        <v>7075</v>
      </c>
      <c r="U581" s="118" t="s">
        <v>14991</v>
      </c>
      <c r="V581" s="118" t="s">
        <v>1762</v>
      </c>
      <c r="W581" s="124"/>
      <c r="X581" s="118" t="s">
        <v>12923</v>
      </c>
      <c r="Y581" s="118" t="s">
        <v>1760</v>
      </c>
      <c r="Z581" s="118" t="s">
        <v>15062</v>
      </c>
      <c r="AA581" s="118" t="s">
        <v>15069</v>
      </c>
      <c r="AB581" s="118" t="s">
        <v>15069</v>
      </c>
      <c r="AC581" s="118" t="s">
        <v>15070</v>
      </c>
      <c r="AD581" s="118" t="s">
        <v>1757</v>
      </c>
      <c r="AE581" s="118" t="s">
        <v>15071</v>
      </c>
      <c r="AF581" s="118" t="s">
        <v>15072</v>
      </c>
    </row>
    <row r="582" spans="1:32" x14ac:dyDescent="0.25">
      <c r="A582" s="118" t="str">
        <f>_xlfn.XLOOKUP(D582,'Catalog Items'!L:L,'Catalog Items'!F:F)</f>
        <v>24601-CD2</v>
      </c>
      <c r="B582" s="118" t="s">
        <v>9920</v>
      </c>
      <c r="C582" s="118" t="s">
        <v>5377</v>
      </c>
      <c r="D582" s="118" t="s">
        <v>12316</v>
      </c>
      <c r="E582" s="118" t="s">
        <v>12913</v>
      </c>
      <c r="F582" s="118" t="s">
        <v>15223</v>
      </c>
      <c r="G582" s="118" t="s">
        <v>12321</v>
      </c>
      <c r="H582" s="118" t="s">
        <v>12924</v>
      </c>
      <c r="I582" s="118" t="s">
        <v>1757</v>
      </c>
      <c r="J582" s="124"/>
      <c r="K582" s="118" t="str">
        <f>_xlfn.XLOOKUP(D582,'Catalog Items'!L:L,'Catalog Items'!AB:AB)</f>
        <v>00196504206991</v>
      </c>
      <c r="L582" s="118" t="str">
        <f>_xlfn.XLOOKUP(D582,'Catalog Items'!L:L,'Catalog Items'!N:N)</f>
        <v>Graceful Grad</v>
      </c>
      <c r="M582" s="132">
        <f>_xlfn.XLOOKUP($D582,'Catalog Items'!$L:$L,'Catalog Items'!AK:AK)</f>
        <v>24.437999999999999</v>
      </c>
      <c r="N582" s="132">
        <f>_xlfn.XLOOKUP($D582,'Catalog Items'!$L:$L,'Catalog Items'!AL:AL)</f>
        <v>15.938000000000001</v>
      </c>
      <c r="O582" s="132">
        <f>_xlfn.XLOOKUP($D582,'Catalog Items'!$L:$L,'Catalog Items'!AM:AM)</f>
        <v>9.625</v>
      </c>
      <c r="P582" s="132">
        <f>_xlfn.XLOOKUP($D582,'Catalog Items'!$L:$L,'Catalog Items'!AN:AN)</f>
        <v>17.146000000000001</v>
      </c>
      <c r="Q582" s="132">
        <f>_xlfn.XLOOKUP($D582,'Catalog Items'!$L:$L,'Catalog Items'!AO:AO)</f>
        <v>2.169</v>
      </c>
      <c r="R582" s="132" t="str">
        <f>_xlfn.XLOOKUP($D582,'Catalog Items'!$L:$L,'Catalog Items'!AT:AT)</f>
        <v>5</v>
      </c>
      <c r="S582" s="132" t="str">
        <f>_xlfn.XLOOKUP($D582,'Catalog Items'!$L:$L,'Catalog Items'!AU:AU)</f>
        <v>5</v>
      </c>
      <c r="T582" s="118" t="s">
        <v>7075</v>
      </c>
      <c r="U582" s="118" t="s">
        <v>14991</v>
      </c>
      <c r="V582" s="118" t="s">
        <v>1762</v>
      </c>
      <c r="W582" s="124"/>
      <c r="X582" s="118" t="s">
        <v>12925</v>
      </c>
      <c r="Y582" s="118" t="s">
        <v>1760</v>
      </c>
      <c r="Z582" s="118" t="s">
        <v>15041</v>
      </c>
      <c r="AA582" s="118" t="s">
        <v>15073</v>
      </c>
      <c r="AB582" s="118" t="s">
        <v>15073</v>
      </c>
      <c r="AC582" s="118" t="s">
        <v>15074</v>
      </c>
      <c r="AD582" s="118" t="s">
        <v>1757</v>
      </c>
      <c r="AE582" s="118" t="s">
        <v>15075</v>
      </c>
      <c r="AF582" s="118" t="s">
        <v>15076</v>
      </c>
    </row>
    <row r="583" spans="1:32" x14ac:dyDescent="0.25">
      <c r="J583" s="124"/>
      <c r="M583" s="132"/>
      <c r="N583" s="132"/>
      <c r="O583" s="132"/>
      <c r="P583" s="132"/>
      <c r="Q583" s="132"/>
      <c r="R583" s="132"/>
      <c r="S583" s="132"/>
      <c r="W583" s="124"/>
    </row>
    <row r="584" spans="1:32" x14ac:dyDescent="0.25">
      <c r="A584" s="118" t="str">
        <f>_xlfn.XLOOKUP(D584,'Catalog Items'!L:L,'Catalog Items'!F:F)</f>
        <v>24601-FD</v>
      </c>
      <c r="B584" s="118" t="s">
        <v>9743</v>
      </c>
      <c r="C584" s="118" t="s">
        <v>5377</v>
      </c>
      <c r="D584" s="118" t="s">
        <v>12317</v>
      </c>
      <c r="E584" s="118" t="s">
        <v>12916</v>
      </c>
      <c r="F584" s="118" t="s">
        <v>9579</v>
      </c>
      <c r="G584" s="118" t="s">
        <v>12318</v>
      </c>
      <c r="H584" s="118" t="s">
        <v>12918</v>
      </c>
      <c r="I584" s="118" t="s">
        <v>9568</v>
      </c>
      <c r="J584" s="124"/>
      <c r="K584" s="118" t="str">
        <f>_xlfn.XLOOKUP(D584,'Catalog Items'!L:L,'Catalog Items'!AB:AB)</f>
        <v>00196504207004</v>
      </c>
      <c r="L584" s="118" t="str">
        <f>_xlfn.XLOOKUP(D584,'Catalog Items'!L:L,'Catalog Items'!N:N)</f>
        <v>Graceful Grad</v>
      </c>
      <c r="M584" s="132">
        <f>_xlfn.XLOOKUP($D584,'Catalog Items'!$L:$L,'Catalog Items'!AK:AK)</f>
        <v>48.314999999999998</v>
      </c>
      <c r="N584" s="132">
        <f>_xlfn.XLOOKUP($D584,'Catalog Items'!$L:$L,'Catalog Items'!AL:AL)</f>
        <v>16.22</v>
      </c>
      <c r="O584" s="132">
        <f>_xlfn.XLOOKUP($D584,'Catalog Items'!$L:$L,'Catalog Items'!AM:AM)</f>
        <v>9.5950000000000006</v>
      </c>
      <c r="P584" s="132">
        <f>_xlfn.XLOOKUP($D584,'Catalog Items'!$L:$L,'Catalog Items'!AN:AN)</f>
        <v>34.598999999999997</v>
      </c>
      <c r="Q584" s="132">
        <f>_xlfn.XLOOKUP($D584,'Catalog Items'!$L:$L,'Catalog Items'!AO:AO)</f>
        <v>4.351</v>
      </c>
      <c r="R584" s="132" t="str">
        <f>_xlfn.XLOOKUP($D584,'Catalog Items'!$L:$L,'Catalog Items'!AT:AT)</f>
        <v>4</v>
      </c>
      <c r="S584" s="132" t="str">
        <f>_xlfn.XLOOKUP($D584,'Catalog Items'!$L:$L,'Catalog Items'!AU:AU)</f>
        <v>3</v>
      </c>
      <c r="T584" s="118" t="s">
        <v>9564</v>
      </c>
      <c r="U584" s="118" t="s">
        <v>15060</v>
      </c>
      <c r="V584" s="118" t="s">
        <v>15061</v>
      </c>
      <c r="W584" s="124"/>
      <c r="X584" s="118" t="s">
        <v>12919</v>
      </c>
      <c r="Y584" s="118" t="s">
        <v>1765</v>
      </c>
      <c r="Z584" s="118" t="s">
        <v>15062</v>
      </c>
      <c r="AA584" s="118" t="s">
        <v>7065</v>
      </c>
      <c r="AB584" s="118" t="s">
        <v>7065</v>
      </c>
      <c r="AC584" s="118" t="s">
        <v>15063</v>
      </c>
      <c r="AD584" s="118" t="s">
        <v>1757</v>
      </c>
      <c r="AE584" s="118" t="s">
        <v>15064</v>
      </c>
      <c r="AF584" s="118" t="s">
        <v>15065</v>
      </c>
    </row>
    <row r="585" spans="1:32" x14ac:dyDescent="0.25">
      <c r="A585" s="118" t="str">
        <f>_xlfn.XLOOKUP(D585,'Catalog Items'!L:L,'Catalog Items'!F:F)</f>
        <v>24601-FD</v>
      </c>
      <c r="B585" s="118" t="s">
        <v>9731</v>
      </c>
      <c r="C585" s="118" t="s">
        <v>5377</v>
      </c>
      <c r="D585" s="118" t="s">
        <v>12317</v>
      </c>
      <c r="E585" s="118" t="s">
        <v>12916</v>
      </c>
      <c r="F585" s="118" t="s">
        <v>9579</v>
      </c>
      <c r="G585" s="118" t="s">
        <v>12319</v>
      </c>
      <c r="H585" s="118" t="s">
        <v>12920</v>
      </c>
      <c r="I585" s="118" t="s">
        <v>1792</v>
      </c>
      <c r="J585" s="124"/>
      <c r="K585" s="118" t="str">
        <f>_xlfn.XLOOKUP(D585,'Catalog Items'!L:L,'Catalog Items'!AB:AB)</f>
        <v>00196504207004</v>
      </c>
      <c r="L585" s="118" t="str">
        <f>_xlfn.XLOOKUP(D585,'Catalog Items'!L:L,'Catalog Items'!N:N)</f>
        <v>Graceful Grad</v>
      </c>
      <c r="M585" s="132">
        <f>_xlfn.XLOOKUP($D585,'Catalog Items'!$L:$L,'Catalog Items'!AK:AK)</f>
        <v>48.314999999999998</v>
      </c>
      <c r="N585" s="132">
        <f>_xlfn.XLOOKUP($D585,'Catalog Items'!$L:$L,'Catalog Items'!AL:AL)</f>
        <v>16.22</v>
      </c>
      <c r="O585" s="132">
        <f>_xlfn.XLOOKUP($D585,'Catalog Items'!$L:$L,'Catalog Items'!AM:AM)</f>
        <v>9.5950000000000006</v>
      </c>
      <c r="P585" s="132">
        <f>_xlfn.XLOOKUP($D585,'Catalog Items'!$L:$L,'Catalog Items'!AN:AN)</f>
        <v>34.598999999999997</v>
      </c>
      <c r="Q585" s="132">
        <f>_xlfn.XLOOKUP($D585,'Catalog Items'!$L:$L,'Catalog Items'!AO:AO)</f>
        <v>4.351</v>
      </c>
      <c r="R585" s="132" t="str">
        <f>_xlfn.XLOOKUP($D585,'Catalog Items'!$L:$L,'Catalog Items'!AT:AT)</f>
        <v>4</v>
      </c>
      <c r="S585" s="132" t="str">
        <f>_xlfn.XLOOKUP($D585,'Catalog Items'!$L:$L,'Catalog Items'!AU:AU)</f>
        <v>3</v>
      </c>
      <c r="T585" s="118" t="s">
        <v>9564</v>
      </c>
      <c r="U585" s="118" t="s">
        <v>15060</v>
      </c>
      <c r="V585" s="118" t="s">
        <v>15061</v>
      </c>
      <c r="W585" s="124"/>
      <c r="X585" s="118" t="s">
        <v>12921</v>
      </c>
      <c r="Y585" s="118" t="s">
        <v>1765</v>
      </c>
      <c r="Z585" s="118" t="s">
        <v>15062</v>
      </c>
      <c r="AA585" s="118" t="s">
        <v>14994</v>
      </c>
      <c r="AB585" s="118" t="s">
        <v>14994</v>
      </c>
      <c r="AC585" s="118" t="s">
        <v>15066</v>
      </c>
      <c r="AD585" s="118" t="s">
        <v>1757</v>
      </c>
      <c r="AE585" s="118" t="s">
        <v>15067</v>
      </c>
      <c r="AF585" s="118" t="s">
        <v>15068</v>
      </c>
    </row>
    <row r="586" spans="1:32" x14ac:dyDescent="0.25">
      <c r="A586" s="118" t="str">
        <f>_xlfn.XLOOKUP(D586,'Catalog Items'!L:L,'Catalog Items'!F:F)</f>
        <v>24601-FD</v>
      </c>
      <c r="B586" s="118" t="s">
        <v>9694</v>
      </c>
      <c r="C586" s="118" t="s">
        <v>5377</v>
      </c>
      <c r="D586" s="118" t="s">
        <v>12317</v>
      </c>
      <c r="E586" s="118" t="s">
        <v>12916</v>
      </c>
      <c r="F586" s="118" t="s">
        <v>9579</v>
      </c>
      <c r="G586" s="118" t="s">
        <v>12320</v>
      </c>
      <c r="H586" s="118" t="s">
        <v>12922</v>
      </c>
      <c r="I586" s="118" t="s">
        <v>7082</v>
      </c>
      <c r="J586" s="124"/>
      <c r="K586" s="118" t="str">
        <f>_xlfn.XLOOKUP(D586,'Catalog Items'!L:L,'Catalog Items'!AB:AB)</f>
        <v>00196504207004</v>
      </c>
      <c r="L586" s="118" t="str">
        <f>_xlfn.XLOOKUP(D586,'Catalog Items'!L:L,'Catalog Items'!N:N)</f>
        <v>Graceful Grad</v>
      </c>
      <c r="M586" s="132">
        <f>_xlfn.XLOOKUP($D586,'Catalog Items'!$L:$L,'Catalog Items'!AK:AK)</f>
        <v>48.314999999999998</v>
      </c>
      <c r="N586" s="132">
        <f>_xlfn.XLOOKUP($D586,'Catalog Items'!$L:$L,'Catalog Items'!AL:AL)</f>
        <v>16.22</v>
      </c>
      <c r="O586" s="132">
        <f>_xlfn.XLOOKUP($D586,'Catalog Items'!$L:$L,'Catalog Items'!AM:AM)</f>
        <v>9.5950000000000006</v>
      </c>
      <c r="P586" s="132">
        <f>_xlfn.XLOOKUP($D586,'Catalog Items'!$L:$L,'Catalog Items'!AN:AN)</f>
        <v>34.598999999999997</v>
      </c>
      <c r="Q586" s="132">
        <f>_xlfn.XLOOKUP($D586,'Catalog Items'!$L:$L,'Catalog Items'!AO:AO)</f>
        <v>4.351</v>
      </c>
      <c r="R586" s="132" t="str">
        <f>_xlfn.XLOOKUP($D586,'Catalog Items'!$L:$L,'Catalog Items'!AT:AT)</f>
        <v>4</v>
      </c>
      <c r="S586" s="132" t="str">
        <f>_xlfn.XLOOKUP($D586,'Catalog Items'!$L:$L,'Catalog Items'!AU:AU)</f>
        <v>3</v>
      </c>
      <c r="T586" s="118" t="s">
        <v>9564</v>
      </c>
      <c r="U586" s="118" t="s">
        <v>15060</v>
      </c>
      <c r="V586" s="118" t="s">
        <v>15061</v>
      </c>
      <c r="W586" s="124"/>
      <c r="X586" s="118" t="s">
        <v>12923</v>
      </c>
      <c r="Y586" s="118" t="s">
        <v>1760</v>
      </c>
      <c r="Z586" s="118" t="s">
        <v>15062</v>
      </c>
      <c r="AA586" s="118" t="s">
        <v>15069</v>
      </c>
      <c r="AB586" s="118" t="s">
        <v>15069</v>
      </c>
      <c r="AC586" s="118" t="s">
        <v>15070</v>
      </c>
      <c r="AD586" s="118" t="s">
        <v>1757</v>
      </c>
      <c r="AE586" s="118" t="s">
        <v>15071</v>
      </c>
      <c r="AF586" s="118" t="s">
        <v>15072</v>
      </c>
    </row>
    <row r="587" spans="1:32" x14ac:dyDescent="0.25">
      <c r="A587" s="118" t="str">
        <f>_xlfn.XLOOKUP(D587,'Catalog Items'!L:L,'Catalog Items'!F:F)</f>
        <v>24601-FD</v>
      </c>
      <c r="B587" s="118" t="s">
        <v>9920</v>
      </c>
      <c r="C587" s="118" t="s">
        <v>5377</v>
      </c>
      <c r="D587" s="118" t="s">
        <v>12317</v>
      </c>
      <c r="E587" s="118" t="s">
        <v>12916</v>
      </c>
      <c r="F587" s="118" t="s">
        <v>9579</v>
      </c>
      <c r="G587" s="118" t="s">
        <v>12321</v>
      </c>
      <c r="H587" s="118" t="s">
        <v>12924</v>
      </c>
      <c r="I587" s="118" t="s">
        <v>9567</v>
      </c>
      <c r="J587" s="124"/>
      <c r="K587" s="118" t="str">
        <f>_xlfn.XLOOKUP(D587,'Catalog Items'!L:L,'Catalog Items'!AB:AB)</f>
        <v>00196504207004</v>
      </c>
      <c r="L587" s="118" t="str">
        <f>_xlfn.XLOOKUP(D587,'Catalog Items'!L:L,'Catalog Items'!N:N)</f>
        <v>Graceful Grad</v>
      </c>
      <c r="M587" s="132">
        <f>_xlfn.XLOOKUP($D587,'Catalog Items'!$L:$L,'Catalog Items'!AK:AK)</f>
        <v>48.314999999999998</v>
      </c>
      <c r="N587" s="132">
        <f>_xlfn.XLOOKUP($D587,'Catalog Items'!$L:$L,'Catalog Items'!AL:AL)</f>
        <v>16.22</v>
      </c>
      <c r="O587" s="132">
        <f>_xlfn.XLOOKUP($D587,'Catalog Items'!$L:$L,'Catalog Items'!AM:AM)</f>
        <v>9.5950000000000006</v>
      </c>
      <c r="P587" s="132">
        <f>_xlfn.XLOOKUP($D587,'Catalog Items'!$L:$L,'Catalog Items'!AN:AN)</f>
        <v>34.598999999999997</v>
      </c>
      <c r="Q587" s="132">
        <f>_xlfn.XLOOKUP($D587,'Catalog Items'!$L:$L,'Catalog Items'!AO:AO)</f>
        <v>4.351</v>
      </c>
      <c r="R587" s="132" t="str">
        <f>_xlfn.XLOOKUP($D587,'Catalog Items'!$L:$L,'Catalog Items'!AT:AT)</f>
        <v>4</v>
      </c>
      <c r="S587" s="132" t="str">
        <f>_xlfn.XLOOKUP($D587,'Catalog Items'!$L:$L,'Catalog Items'!AU:AU)</f>
        <v>3</v>
      </c>
      <c r="T587" s="118" t="s">
        <v>9564</v>
      </c>
      <c r="U587" s="118" t="s">
        <v>15060</v>
      </c>
      <c r="V587" s="118" t="s">
        <v>15061</v>
      </c>
      <c r="W587" s="124"/>
      <c r="X587" s="118" t="s">
        <v>12925</v>
      </c>
      <c r="Y587" s="118" t="s">
        <v>1760</v>
      </c>
      <c r="Z587" s="118" t="s">
        <v>15041</v>
      </c>
      <c r="AA587" s="118" t="s">
        <v>15073</v>
      </c>
      <c r="AB587" s="118" t="s">
        <v>15073</v>
      </c>
      <c r="AC587" s="118" t="s">
        <v>15074</v>
      </c>
      <c r="AD587" s="118" t="s">
        <v>1757</v>
      </c>
      <c r="AE587" s="118" t="s">
        <v>15075</v>
      </c>
      <c r="AF587" s="118" t="s">
        <v>15076</v>
      </c>
    </row>
    <row r="588" spans="1:32" x14ac:dyDescent="0.25">
      <c r="J588" s="124"/>
      <c r="M588" s="132"/>
      <c r="N588" s="132"/>
      <c r="O588" s="132"/>
      <c r="P588" s="132"/>
      <c r="Q588" s="132"/>
      <c r="R588" s="132"/>
      <c r="S588" s="132"/>
      <c r="W588" s="124"/>
    </row>
    <row r="589" spans="1:32" x14ac:dyDescent="0.25">
      <c r="A589" s="118" t="str">
        <f>_xlfn.XLOOKUP(D589,'Catalog Items'!L:L,'Catalog Items'!F:F)</f>
        <v>43605 FD48</v>
      </c>
      <c r="B589" s="118" t="s">
        <v>10602</v>
      </c>
      <c r="C589" s="118" t="s">
        <v>5376</v>
      </c>
      <c r="D589" s="118" t="s">
        <v>12197</v>
      </c>
      <c r="E589" s="118" t="s">
        <v>12600</v>
      </c>
      <c r="F589" s="118" t="s">
        <v>7074</v>
      </c>
      <c r="G589" s="118" t="s">
        <v>12155</v>
      </c>
      <c r="H589" s="118" t="s">
        <v>12457</v>
      </c>
      <c r="I589" s="118" t="s">
        <v>1757</v>
      </c>
      <c r="J589" s="124"/>
      <c r="K589" s="118" t="str">
        <f>_xlfn.XLOOKUP(D589,'Catalog Items'!L:L,'Catalog Items'!AB:AB)</f>
        <v>10196504206059</v>
      </c>
      <c r="L589" s="118" t="str">
        <f>_xlfn.XLOOKUP(D589,'Catalog Items'!L:L,'Catalog Items'!N:N)</f>
        <v>Easter Decor</v>
      </c>
      <c r="M589" s="132">
        <f>_xlfn.XLOOKUP($D589,'Catalog Items'!$L:$L,'Catalog Items'!AK:AK)</f>
        <v>40.875</v>
      </c>
      <c r="N589" s="132">
        <f>_xlfn.XLOOKUP($D589,'Catalog Items'!$L:$L,'Catalog Items'!AL:AL)</f>
        <v>15.5</v>
      </c>
      <c r="O589" s="132">
        <f>_xlfn.XLOOKUP($D589,'Catalog Items'!$L:$L,'Catalog Items'!AM:AM)</f>
        <v>13.5</v>
      </c>
      <c r="P589" s="132">
        <f>_xlfn.XLOOKUP($D589,'Catalog Items'!$L:$L,'Catalog Items'!AN:AN)</f>
        <v>27.364000000000001</v>
      </c>
      <c r="Q589" s="132">
        <f>_xlfn.XLOOKUP($D589,'Catalog Items'!$L:$L,'Catalog Items'!AO:AO)</f>
        <v>4.95</v>
      </c>
      <c r="R589" s="132" t="str">
        <f>_xlfn.XLOOKUP($D589,'Catalog Items'!$L:$L,'Catalog Items'!AT:AT)</f>
        <v>9</v>
      </c>
      <c r="S589" s="132" t="str">
        <f>_xlfn.XLOOKUP($D589,'Catalog Items'!$L:$L,'Catalog Items'!AU:AU)</f>
        <v>1</v>
      </c>
      <c r="T589" s="118" t="s">
        <v>1794</v>
      </c>
      <c r="U589" s="118" t="s">
        <v>7070</v>
      </c>
      <c r="V589" s="118" t="s">
        <v>1771</v>
      </c>
      <c r="W589" s="124"/>
      <c r="X589" s="118" t="s">
        <v>12458</v>
      </c>
      <c r="Y589" s="118" t="s">
        <v>1760</v>
      </c>
      <c r="Z589" s="118" t="s">
        <v>15064</v>
      </c>
      <c r="AA589" s="118" t="s">
        <v>15227</v>
      </c>
      <c r="AB589" s="118" t="s">
        <v>15228</v>
      </c>
      <c r="AC589" s="118" t="s">
        <v>15229</v>
      </c>
      <c r="AD589" s="118" t="s">
        <v>1757</v>
      </c>
      <c r="AE589" s="118" t="s">
        <v>15230</v>
      </c>
      <c r="AF589" s="118" t="s">
        <v>15231</v>
      </c>
    </row>
    <row r="590" spans="1:32" x14ac:dyDescent="0.25">
      <c r="A590" s="118" t="str">
        <f>_xlfn.XLOOKUP(D590,'Catalog Items'!L:L,'Catalog Items'!F:F)</f>
        <v>43605 FD48</v>
      </c>
      <c r="B590" s="118" t="s">
        <v>10602</v>
      </c>
      <c r="C590" s="118" t="s">
        <v>5376</v>
      </c>
      <c r="D590" s="118" t="s">
        <v>12197</v>
      </c>
      <c r="E590" s="118" t="s">
        <v>12600</v>
      </c>
      <c r="F590" s="118" t="s">
        <v>7074</v>
      </c>
      <c r="G590" s="118" t="s">
        <v>12163</v>
      </c>
      <c r="H590" s="118" t="s">
        <v>12484</v>
      </c>
      <c r="I590" s="118" t="s">
        <v>1757</v>
      </c>
      <c r="J590" s="124"/>
      <c r="K590" s="118" t="str">
        <f>_xlfn.XLOOKUP(D590,'Catalog Items'!L:L,'Catalog Items'!AB:AB)</f>
        <v>10196504206059</v>
      </c>
      <c r="L590" s="118" t="str">
        <f>_xlfn.XLOOKUP(D590,'Catalog Items'!L:L,'Catalog Items'!N:N)</f>
        <v>Easter Decor</v>
      </c>
      <c r="M590" s="132">
        <f>_xlfn.XLOOKUP($D590,'Catalog Items'!$L:$L,'Catalog Items'!AK:AK)</f>
        <v>40.875</v>
      </c>
      <c r="N590" s="132">
        <f>_xlfn.XLOOKUP($D590,'Catalog Items'!$L:$L,'Catalog Items'!AL:AL)</f>
        <v>15.5</v>
      </c>
      <c r="O590" s="132">
        <f>_xlfn.XLOOKUP($D590,'Catalog Items'!$L:$L,'Catalog Items'!AM:AM)</f>
        <v>13.5</v>
      </c>
      <c r="P590" s="132">
        <f>_xlfn.XLOOKUP($D590,'Catalog Items'!$L:$L,'Catalog Items'!AN:AN)</f>
        <v>27.364000000000001</v>
      </c>
      <c r="Q590" s="132">
        <f>_xlfn.XLOOKUP($D590,'Catalog Items'!$L:$L,'Catalog Items'!AO:AO)</f>
        <v>4.95</v>
      </c>
      <c r="R590" s="132" t="str">
        <f>_xlfn.XLOOKUP($D590,'Catalog Items'!$L:$L,'Catalog Items'!AT:AT)</f>
        <v>9</v>
      </c>
      <c r="S590" s="132" t="str">
        <f>_xlfn.XLOOKUP($D590,'Catalog Items'!$L:$L,'Catalog Items'!AU:AU)</f>
        <v>1</v>
      </c>
      <c r="T590" s="118" t="s">
        <v>1794</v>
      </c>
      <c r="U590" s="118" t="s">
        <v>7070</v>
      </c>
      <c r="V590" s="118" t="s">
        <v>1771</v>
      </c>
      <c r="W590" s="124"/>
      <c r="X590" s="118" t="s">
        <v>12485</v>
      </c>
      <c r="Y590" s="118" t="s">
        <v>1760</v>
      </c>
      <c r="Z590" s="118" t="s">
        <v>15064</v>
      </c>
      <c r="AA590" s="118" t="s">
        <v>15227</v>
      </c>
      <c r="AB590" s="118" t="s">
        <v>15228</v>
      </c>
      <c r="AC590" s="118" t="s">
        <v>15229</v>
      </c>
      <c r="AD590" s="118" t="s">
        <v>1757</v>
      </c>
      <c r="AE590" s="118" t="s">
        <v>15230</v>
      </c>
      <c r="AF590" s="118" t="s">
        <v>15231</v>
      </c>
    </row>
    <row r="591" spans="1:32" x14ac:dyDescent="0.25">
      <c r="A591" s="118" t="str">
        <f>_xlfn.XLOOKUP(D591,'Catalog Items'!L:L,'Catalog Items'!F:F)</f>
        <v>43605 FD48</v>
      </c>
      <c r="B591" s="118" t="s">
        <v>10602</v>
      </c>
      <c r="C591" s="118" t="s">
        <v>5376</v>
      </c>
      <c r="D591" s="118" t="s">
        <v>12197</v>
      </c>
      <c r="E591" s="118" t="s">
        <v>12600</v>
      </c>
      <c r="F591" s="118" t="s">
        <v>7074</v>
      </c>
      <c r="G591" s="118" t="s">
        <v>12184</v>
      </c>
      <c r="H591" s="118" t="s">
        <v>12554</v>
      </c>
      <c r="I591" s="118" t="s">
        <v>1757</v>
      </c>
      <c r="J591" s="124"/>
      <c r="K591" s="118" t="str">
        <f>_xlfn.XLOOKUP(D591,'Catalog Items'!L:L,'Catalog Items'!AB:AB)</f>
        <v>10196504206059</v>
      </c>
      <c r="L591" s="118" t="str">
        <f>_xlfn.XLOOKUP(D591,'Catalog Items'!L:L,'Catalog Items'!N:N)</f>
        <v>Easter Decor</v>
      </c>
      <c r="M591" s="132">
        <f>_xlfn.XLOOKUP($D591,'Catalog Items'!$L:$L,'Catalog Items'!AK:AK)</f>
        <v>40.875</v>
      </c>
      <c r="N591" s="132">
        <f>_xlfn.XLOOKUP($D591,'Catalog Items'!$L:$L,'Catalog Items'!AL:AL)</f>
        <v>15.5</v>
      </c>
      <c r="O591" s="132">
        <f>_xlfn.XLOOKUP($D591,'Catalog Items'!$L:$L,'Catalog Items'!AM:AM)</f>
        <v>13.5</v>
      </c>
      <c r="P591" s="132">
        <f>_xlfn.XLOOKUP($D591,'Catalog Items'!$L:$L,'Catalog Items'!AN:AN)</f>
        <v>27.364000000000001</v>
      </c>
      <c r="Q591" s="132">
        <f>_xlfn.XLOOKUP($D591,'Catalog Items'!$L:$L,'Catalog Items'!AO:AO)</f>
        <v>4.95</v>
      </c>
      <c r="R591" s="132" t="str">
        <f>_xlfn.XLOOKUP($D591,'Catalog Items'!$L:$L,'Catalog Items'!AT:AT)</f>
        <v>9</v>
      </c>
      <c r="S591" s="132" t="str">
        <f>_xlfn.XLOOKUP($D591,'Catalog Items'!$L:$L,'Catalog Items'!AU:AU)</f>
        <v>1</v>
      </c>
      <c r="T591" s="118" t="s">
        <v>1794</v>
      </c>
      <c r="U591" s="118" t="s">
        <v>7070</v>
      </c>
      <c r="V591" s="118" t="s">
        <v>1771</v>
      </c>
      <c r="W591" s="124"/>
      <c r="X591" s="118" t="s">
        <v>12555</v>
      </c>
      <c r="Y591" s="118" t="s">
        <v>1760</v>
      </c>
      <c r="Z591" s="118" t="s">
        <v>15064</v>
      </c>
      <c r="AA591" s="118" t="s">
        <v>15227</v>
      </c>
      <c r="AB591" s="118" t="s">
        <v>15228</v>
      </c>
      <c r="AC591" s="118" t="s">
        <v>15229</v>
      </c>
      <c r="AD591" s="118" t="s">
        <v>1757</v>
      </c>
      <c r="AE591" s="118" t="s">
        <v>15230</v>
      </c>
      <c r="AF591" s="118" t="s">
        <v>15231</v>
      </c>
    </row>
    <row r="592" spans="1:32" x14ac:dyDescent="0.25">
      <c r="A592" s="118" t="str">
        <f>_xlfn.XLOOKUP(D592,'Catalog Items'!L:L,'Catalog Items'!F:F)</f>
        <v>43605 FD48</v>
      </c>
      <c r="B592" s="118" t="s">
        <v>10602</v>
      </c>
      <c r="C592" s="118" t="s">
        <v>5376</v>
      </c>
      <c r="D592" s="118" t="s">
        <v>12197</v>
      </c>
      <c r="E592" s="118" t="s">
        <v>12600</v>
      </c>
      <c r="F592" s="118" t="s">
        <v>7074</v>
      </c>
      <c r="G592" s="118" t="s">
        <v>12193</v>
      </c>
      <c r="H592" s="118" t="s">
        <v>12586</v>
      </c>
      <c r="I592" s="118" t="s">
        <v>1757</v>
      </c>
      <c r="J592" s="124"/>
      <c r="K592" s="118" t="str">
        <f>_xlfn.XLOOKUP(D592,'Catalog Items'!L:L,'Catalog Items'!AB:AB)</f>
        <v>10196504206059</v>
      </c>
      <c r="L592" s="118" t="str">
        <f>_xlfn.XLOOKUP(D592,'Catalog Items'!L:L,'Catalog Items'!N:N)</f>
        <v>Easter Decor</v>
      </c>
      <c r="M592" s="132">
        <f>_xlfn.XLOOKUP($D592,'Catalog Items'!$L:$L,'Catalog Items'!AK:AK)</f>
        <v>40.875</v>
      </c>
      <c r="N592" s="132">
        <f>_xlfn.XLOOKUP($D592,'Catalog Items'!$L:$L,'Catalog Items'!AL:AL)</f>
        <v>15.5</v>
      </c>
      <c r="O592" s="132">
        <f>_xlfn.XLOOKUP($D592,'Catalog Items'!$L:$L,'Catalog Items'!AM:AM)</f>
        <v>13.5</v>
      </c>
      <c r="P592" s="132">
        <f>_xlfn.XLOOKUP($D592,'Catalog Items'!$L:$L,'Catalog Items'!AN:AN)</f>
        <v>27.364000000000001</v>
      </c>
      <c r="Q592" s="132">
        <f>_xlfn.XLOOKUP($D592,'Catalog Items'!$L:$L,'Catalog Items'!AO:AO)</f>
        <v>4.95</v>
      </c>
      <c r="R592" s="132" t="str">
        <f>_xlfn.XLOOKUP($D592,'Catalog Items'!$L:$L,'Catalog Items'!AT:AT)</f>
        <v>9</v>
      </c>
      <c r="S592" s="132" t="str">
        <f>_xlfn.XLOOKUP($D592,'Catalog Items'!$L:$L,'Catalog Items'!AU:AU)</f>
        <v>1</v>
      </c>
      <c r="T592" s="118" t="s">
        <v>1794</v>
      </c>
      <c r="U592" s="118" t="s">
        <v>7070</v>
      </c>
      <c r="V592" s="118" t="s">
        <v>1771</v>
      </c>
      <c r="W592" s="124"/>
      <c r="X592" s="118" t="s">
        <v>12587</v>
      </c>
      <c r="Y592" s="118" t="s">
        <v>1760</v>
      </c>
      <c r="Z592" s="118" t="s">
        <v>15064</v>
      </c>
      <c r="AA592" s="118" t="s">
        <v>15227</v>
      </c>
      <c r="AB592" s="118" t="s">
        <v>15228</v>
      </c>
      <c r="AC592" s="118" t="s">
        <v>15229</v>
      </c>
      <c r="AD592" s="118" t="s">
        <v>1757</v>
      </c>
      <c r="AE592" s="118" t="s">
        <v>15230</v>
      </c>
      <c r="AF592" s="118" t="s">
        <v>15231</v>
      </c>
    </row>
    <row r="593" spans="1:32" x14ac:dyDescent="0.25">
      <c r="J593" s="124"/>
      <c r="M593" s="132"/>
      <c r="N593" s="132"/>
      <c r="O593" s="132"/>
      <c r="P593" s="132"/>
      <c r="Q593" s="132"/>
      <c r="R593" s="132"/>
      <c r="S593" s="132"/>
      <c r="W593" s="124"/>
    </row>
    <row r="594" spans="1:32" x14ac:dyDescent="0.25">
      <c r="A594" s="118" t="str">
        <f>_xlfn.XLOOKUP(D594,'Catalog Items'!L:L,'Catalog Items'!F:F)</f>
        <v>24601-CD2</v>
      </c>
      <c r="B594" s="118" t="s">
        <v>9743</v>
      </c>
      <c r="C594" s="118" t="s">
        <v>5377</v>
      </c>
      <c r="D594" s="118" t="s">
        <v>12241</v>
      </c>
      <c r="E594" s="118" t="s">
        <v>12741</v>
      </c>
      <c r="F594" s="118" t="s">
        <v>15223</v>
      </c>
      <c r="G594" s="118" t="s">
        <v>12246</v>
      </c>
      <c r="H594" s="118" t="s">
        <v>13213</v>
      </c>
      <c r="I594" s="118" t="s">
        <v>7066</v>
      </c>
      <c r="J594" s="124"/>
      <c r="K594" s="118" t="str">
        <f>_xlfn.XLOOKUP(D594,'Catalog Items'!L:L,'Catalog Items'!AB:AB)</f>
        <v>00196504206359</v>
      </c>
      <c r="L594" s="118" t="str">
        <f>_xlfn.XLOOKUP(D594,'Catalog Items'!L:L,'Catalog Items'!N:N)</f>
        <v>Marvelous Melon</v>
      </c>
      <c r="M594" s="132">
        <f>_xlfn.XLOOKUP($D594,'Catalog Items'!$L:$L,'Catalog Items'!AK:AK)</f>
        <v>24.437999999999999</v>
      </c>
      <c r="N594" s="132">
        <f>_xlfn.XLOOKUP($D594,'Catalog Items'!$L:$L,'Catalog Items'!AL:AL)</f>
        <v>15.938000000000001</v>
      </c>
      <c r="O594" s="132">
        <f>_xlfn.XLOOKUP($D594,'Catalog Items'!$L:$L,'Catalog Items'!AM:AM)</f>
        <v>9.625</v>
      </c>
      <c r="P594" s="132">
        <f>_xlfn.XLOOKUP($D594,'Catalog Items'!$L:$L,'Catalog Items'!AN:AN)</f>
        <v>17.146000000000001</v>
      </c>
      <c r="Q594" s="132">
        <f>_xlfn.XLOOKUP($D594,'Catalog Items'!$L:$L,'Catalog Items'!AO:AO)</f>
        <v>2.169</v>
      </c>
      <c r="R594" s="132" t="str">
        <f>_xlfn.XLOOKUP($D594,'Catalog Items'!$L:$L,'Catalog Items'!AT:AT)</f>
        <v>5</v>
      </c>
      <c r="S594" s="132" t="str">
        <f>_xlfn.XLOOKUP($D594,'Catalog Items'!$L:$L,'Catalog Items'!AU:AU)</f>
        <v>5</v>
      </c>
      <c r="T594" s="118" t="s">
        <v>7075</v>
      </c>
      <c r="U594" s="118" t="s">
        <v>14991</v>
      </c>
      <c r="V594" s="118" t="s">
        <v>1762</v>
      </c>
      <c r="W594" s="124"/>
      <c r="X594" s="118" t="s">
        <v>12759</v>
      </c>
      <c r="Y594" s="118" t="s">
        <v>1765</v>
      </c>
      <c r="Z594" s="118" t="s">
        <v>15062</v>
      </c>
      <c r="AA594" s="118" t="s">
        <v>7065</v>
      </c>
      <c r="AB594" s="118" t="s">
        <v>7065</v>
      </c>
      <c r="AC594" s="118" t="s">
        <v>15063</v>
      </c>
      <c r="AD594" s="118" t="s">
        <v>1757</v>
      </c>
      <c r="AE594" s="118" t="s">
        <v>15064</v>
      </c>
      <c r="AF594" s="118" t="s">
        <v>15065</v>
      </c>
    </row>
    <row r="595" spans="1:32" x14ac:dyDescent="0.25">
      <c r="A595" s="118" t="str">
        <f>_xlfn.XLOOKUP(D595,'Catalog Items'!L:L,'Catalog Items'!F:F)</f>
        <v>24601-CD2</v>
      </c>
      <c r="B595" s="118" t="s">
        <v>9731</v>
      </c>
      <c r="C595" s="118" t="s">
        <v>5377</v>
      </c>
      <c r="D595" s="118" t="s">
        <v>12241</v>
      </c>
      <c r="E595" s="118" t="s">
        <v>12741</v>
      </c>
      <c r="F595" s="118" t="s">
        <v>15223</v>
      </c>
      <c r="G595" s="118" t="s">
        <v>12248</v>
      </c>
      <c r="H595" s="118" t="s">
        <v>12765</v>
      </c>
      <c r="I595" s="118" t="s">
        <v>1762</v>
      </c>
      <c r="J595" s="124"/>
      <c r="K595" s="118" t="str">
        <f>_xlfn.XLOOKUP(D595,'Catalog Items'!L:L,'Catalog Items'!AB:AB)</f>
        <v>00196504206359</v>
      </c>
      <c r="L595" s="118" t="str">
        <f>_xlfn.XLOOKUP(D595,'Catalog Items'!L:L,'Catalog Items'!N:N)</f>
        <v>Marvelous Melon</v>
      </c>
      <c r="M595" s="132">
        <f>_xlfn.XLOOKUP($D595,'Catalog Items'!$L:$L,'Catalog Items'!AK:AK)</f>
        <v>24.437999999999999</v>
      </c>
      <c r="N595" s="132">
        <f>_xlfn.XLOOKUP($D595,'Catalog Items'!$L:$L,'Catalog Items'!AL:AL)</f>
        <v>15.938000000000001</v>
      </c>
      <c r="O595" s="132">
        <f>_xlfn.XLOOKUP($D595,'Catalog Items'!$L:$L,'Catalog Items'!AM:AM)</f>
        <v>9.625</v>
      </c>
      <c r="P595" s="132">
        <f>_xlfn.XLOOKUP($D595,'Catalog Items'!$L:$L,'Catalog Items'!AN:AN)</f>
        <v>17.146000000000001</v>
      </c>
      <c r="Q595" s="132">
        <f>_xlfn.XLOOKUP($D595,'Catalog Items'!$L:$L,'Catalog Items'!AO:AO)</f>
        <v>2.169</v>
      </c>
      <c r="R595" s="132" t="str">
        <f>_xlfn.XLOOKUP($D595,'Catalog Items'!$L:$L,'Catalog Items'!AT:AT)</f>
        <v>5</v>
      </c>
      <c r="S595" s="132" t="str">
        <f>_xlfn.XLOOKUP($D595,'Catalog Items'!$L:$L,'Catalog Items'!AU:AU)</f>
        <v>5</v>
      </c>
      <c r="T595" s="118" t="s">
        <v>7075</v>
      </c>
      <c r="U595" s="118" t="s">
        <v>14991</v>
      </c>
      <c r="V595" s="118" t="s">
        <v>1762</v>
      </c>
      <c r="W595" s="124"/>
      <c r="X595" s="118" t="s">
        <v>12766</v>
      </c>
      <c r="Y595" s="118" t="s">
        <v>1765</v>
      </c>
      <c r="Z595" s="118" t="s">
        <v>15062</v>
      </c>
      <c r="AA595" s="118" t="s">
        <v>14994</v>
      </c>
      <c r="AB595" s="118" t="s">
        <v>14994</v>
      </c>
      <c r="AC595" s="118" t="s">
        <v>15066</v>
      </c>
      <c r="AD595" s="118" t="s">
        <v>1757</v>
      </c>
      <c r="AE595" s="118" t="s">
        <v>15067</v>
      </c>
      <c r="AF595" s="118" t="s">
        <v>15068</v>
      </c>
    </row>
    <row r="596" spans="1:32" x14ac:dyDescent="0.25">
      <c r="A596" s="118" t="str">
        <f>_xlfn.XLOOKUP(D596,'Catalog Items'!L:L,'Catalog Items'!F:F)</f>
        <v>24601-CD2</v>
      </c>
      <c r="B596" s="118" t="s">
        <v>9694</v>
      </c>
      <c r="C596" s="118" t="s">
        <v>5377</v>
      </c>
      <c r="D596" s="118" t="s">
        <v>12241</v>
      </c>
      <c r="E596" s="118" t="s">
        <v>12741</v>
      </c>
      <c r="F596" s="118" t="s">
        <v>15223</v>
      </c>
      <c r="G596" s="118" t="s">
        <v>12249</v>
      </c>
      <c r="H596" s="118" t="s">
        <v>12767</v>
      </c>
      <c r="I596" s="118" t="s">
        <v>9557</v>
      </c>
      <c r="J596" s="124"/>
      <c r="K596" s="118" t="str">
        <f>_xlfn.XLOOKUP(D596,'Catalog Items'!L:L,'Catalog Items'!AB:AB)</f>
        <v>00196504206359</v>
      </c>
      <c r="L596" s="118" t="str">
        <f>_xlfn.XLOOKUP(D596,'Catalog Items'!L:L,'Catalog Items'!N:N)</f>
        <v>Marvelous Melon</v>
      </c>
      <c r="M596" s="132">
        <f>_xlfn.XLOOKUP($D596,'Catalog Items'!$L:$L,'Catalog Items'!AK:AK)</f>
        <v>24.437999999999999</v>
      </c>
      <c r="N596" s="132">
        <f>_xlfn.XLOOKUP($D596,'Catalog Items'!$L:$L,'Catalog Items'!AL:AL)</f>
        <v>15.938000000000001</v>
      </c>
      <c r="O596" s="132">
        <f>_xlfn.XLOOKUP($D596,'Catalog Items'!$L:$L,'Catalog Items'!AM:AM)</f>
        <v>9.625</v>
      </c>
      <c r="P596" s="132">
        <f>_xlfn.XLOOKUP($D596,'Catalog Items'!$L:$L,'Catalog Items'!AN:AN)</f>
        <v>17.146000000000001</v>
      </c>
      <c r="Q596" s="132">
        <f>_xlfn.XLOOKUP($D596,'Catalog Items'!$L:$L,'Catalog Items'!AO:AO)</f>
        <v>2.169</v>
      </c>
      <c r="R596" s="132" t="str">
        <f>_xlfn.XLOOKUP($D596,'Catalog Items'!$L:$L,'Catalog Items'!AT:AT)</f>
        <v>5</v>
      </c>
      <c r="S596" s="132" t="str">
        <f>_xlfn.XLOOKUP($D596,'Catalog Items'!$L:$L,'Catalog Items'!AU:AU)</f>
        <v>5</v>
      </c>
      <c r="T596" s="118" t="s">
        <v>7075</v>
      </c>
      <c r="U596" s="118" t="s">
        <v>14991</v>
      </c>
      <c r="V596" s="118" t="s">
        <v>1762</v>
      </c>
      <c r="W596" s="124"/>
      <c r="X596" s="118" t="s">
        <v>12768</v>
      </c>
      <c r="Y596" s="118" t="s">
        <v>1760</v>
      </c>
      <c r="Z596" s="118" t="s">
        <v>15062</v>
      </c>
      <c r="AA596" s="118" t="s">
        <v>15069</v>
      </c>
      <c r="AB596" s="118" t="s">
        <v>15069</v>
      </c>
      <c r="AC596" s="118" t="s">
        <v>15070</v>
      </c>
      <c r="AD596" s="118" t="s">
        <v>1757</v>
      </c>
      <c r="AE596" s="118" t="s">
        <v>15071</v>
      </c>
      <c r="AF596" s="118" t="s">
        <v>15072</v>
      </c>
    </row>
    <row r="597" spans="1:32" x14ac:dyDescent="0.25">
      <c r="A597" s="118" t="str">
        <f>_xlfn.XLOOKUP(D597,'Catalog Items'!L:L,'Catalog Items'!F:F)</f>
        <v>24601-CD2</v>
      </c>
      <c r="B597" s="118" t="s">
        <v>9920</v>
      </c>
      <c r="C597" s="118" t="s">
        <v>5377</v>
      </c>
      <c r="D597" s="118" t="s">
        <v>12241</v>
      </c>
      <c r="E597" s="118" t="s">
        <v>12741</v>
      </c>
      <c r="F597" s="118" t="s">
        <v>15223</v>
      </c>
      <c r="G597" s="118" t="s">
        <v>12251</v>
      </c>
      <c r="H597" s="118" t="s">
        <v>12772</v>
      </c>
      <c r="I597" s="118" t="s">
        <v>1757</v>
      </c>
      <c r="J597" s="124"/>
      <c r="K597" s="118" t="str">
        <f>_xlfn.XLOOKUP(D597,'Catalog Items'!L:L,'Catalog Items'!AB:AB)</f>
        <v>00196504206359</v>
      </c>
      <c r="L597" s="118" t="str">
        <f>_xlfn.XLOOKUP(D597,'Catalog Items'!L:L,'Catalog Items'!N:N)</f>
        <v>Marvelous Melon</v>
      </c>
      <c r="M597" s="132">
        <f>_xlfn.XLOOKUP($D597,'Catalog Items'!$L:$L,'Catalog Items'!AK:AK)</f>
        <v>24.437999999999999</v>
      </c>
      <c r="N597" s="132">
        <f>_xlfn.XLOOKUP($D597,'Catalog Items'!$L:$L,'Catalog Items'!AL:AL)</f>
        <v>15.938000000000001</v>
      </c>
      <c r="O597" s="132">
        <f>_xlfn.XLOOKUP($D597,'Catalog Items'!$L:$L,'Catalog Items'!AM:AM)</f>
        <v>9.625</v>
      </c>
      <c r="P597" s="132">
        <f>_xlfn.XLOOKUP($D597,'Catalog Items'!$L:$L,'Catalog Items'!AN:AN)</f>
        <v>17.146000000000001</v>
      </c>
      <c r="Q597" s="132">
        <f>_xlfn.XLOOKUP($D597,'Catalog Items'!$L:$L,'Catalog Items'!AO:AO)</f>
        <v>2.169</v>
      </c>
      <c r="R597" s="132" t="str">
        <f>_xlfn.XLOOKUP($D597,'Catalog Items'!$L:$L,'Catalog Items'!AT:AT)</f>
        <v>5</v>
      </c>
      <c r="S597" s="132" t="str">
        <f>_xlfn.XLOOKUP($D597,'Catalog Items'!$L:$L,'Catalog Items'!AU:AU)</f>
        <v>5</v>
      </c>
      <c r="T597" s="118" t="s">
        <v>7075</v>
      </c>
      <c r="U597" s="118" t="s">
        <v>14991</v>
      </c>
      <c r="V597" s="118" t="s">
        <v>1762</v>
      </c>
      <c r="W597" s="124"/>
      <c r="X597" s="118" t="s">
        <v>12773</v>
      </c>
      <c r="Y597" s="118" t="s">
        <v>1760</v>
      </c>
      <c r="Z597" s="118" t="s">
        <v>15041</v>
      </c>
      <c r="AA597" s="118" t="s">
        <v>15073</v>
      </c>
      <c r="AB597" s="118" t="s">
        <v>15073</v>
      </c>
      <c r="AC597" s="118" t="s">
        <v>15074</v>
      </c>
      <c r="AD597" s="118" t="s">
        <v>1757</v>
      </c>
      <c r="AE597" s="118" t="s">
        <v>15075</v>
      </c>
      <c r="AF597" s="118" t="s">
        <v>15076</v>
      </c>
    </row>
    <row r="598" spans="1:32" x14ac:dyDescent="0.25">
      <c r="J598" s="124"/>
      <c r="M598" s="132"/>
      <c r="N598" s="132"/>
      <c r="O598" s="132"/>
      <c r="P598" s="132"/>
      <c r="Q598" s="132"/>
      <c r="R598" s="132"/>
      <c r="S598" s="132"/>
      <c r="W598" s="124"/>
    </row>
    <row r="599" spans="1:32" x14ac:dyDescent="0.25">
      <c r="A599" s="118" t="str">
        <f>_xlfn.XLOOKUP(D599,'Catalog Items'!L:L,'Catalog Items'!F:F)</f>
        <v>24022</v>
      </c>
      <c r="B599" s="118" t="s">
        <v>12705</v>
      </c>
      <c r="C599" s="118" t="s">
        <v>9635</v>
      </c>
      <c r="D599" s="118" t="s">
        <v>12127</v>
      </c>
      <c r="E599" s="118" t="s">
        <v>12361</v>
      </c>
      <c r="F599" s="118" t="s">
        <v>15223</v>
      </c>
      <c r="G599" s="118" t="s">
        <v>12228</v>
      </c>
      <c r="H599" s="118" t="s">
        <v>13203</v>
      </c>
      <c r="I599" s="118" t="s">
        <v>9590</v>
      </c>
      <c r="J599" s="124"/>
      <c r="K599" s="118" t="str">
        <f>_xlfn.XLOOKUP(D599,'Catalog Items'!L:L,'Catalog Items'!AB:AB)</f>
        <v>00196504211186</v>
      </c>
      <c r="L599" s="118" t="str">
        <f>_xlfn.XLOOKUP(D599,'Catalog Items'!L:L,'Catalog Items'!N:N)</f>
        <v>Easter Decor</v>
      </c>
      <c r="M599" s="132">
        <f>_xlfn.XLOOKUP($D599,'Catalog Items'!$L:$L,'Catalog Items'!AK:AK)</f>
        <v>51.125</v>
      </c>
      <c r="N599" s="132">
        <f>_xlfn.XLOOKUP($D599,'Catalog Items'!$L:$L,'Catalog Items'!AL:AL)</f>
        <v>16.312999999999999</v>
      </c>
      <c r="O599" s="132">
        <f>_xlfn.XLOOKUP($D599,'Catalog Items'!$L:$L,'Catalog Items'!AM:AM)</f>
        <v>10.063000000000001</v>
      </c>
      <c r="P599" s="132">
        <f>_xlfn.XLOOKUP($D599,'Catalog Items'!$L:$L,'Catalog Items'!AN:AN)</f>
        <v>24.6</v>
      </c>
      <c r="Q599" s="132">
        <f>_xlfn.XLOOKUP($D599,'Catalog Items'!$L:$L,'Catalog Items'!AO:AO)</f>
        <v>4.8570000000000002</v>
      </c>
      <c r="R599" s="132" t="str">
        <f>_xlfn.XLOOKUP($D599,'Catalog Items'!$L:$L,'Catalog Items'!AT:AT)</f>
        <v>4</v>
      </c>
      <c r="S599" s="132" t="str">
        <f>_xlfn.XLOOKUP($D599,'Catalog Items'!$L:$L,'Catalog Items'!AU:AU)</f>
        <v>3</v>
      </c>
      <c r="T599" s="118" t="s">
        <v>15031</v>
      </c>
      <c r="U599" s="118" t="s">
        <v>1773</v>
      </c>
      <c r="V599" s="118" t="s">
        <v>1765</v>
      </c>
      <c r="W599" s="124"/>
      <c r="X599" s="118" t="s">
        <v>12709</v>
      </c>
      <c r="Y599" s="118" t="s">
        <v>1759</v>
      </c>
      <c r="Z599" s="118" t="s">
        <v>15348</v>
      </c>
      <c r="AA599" s="118" t="s">
        <v>15349</v>
      </c>
      <c r="AB599" s="118" t="s">
        <v>15350</v>
      </c>
      <c r="AC599" s="118" t="s">
        <v>15351</v>
      </c>
      <c r="AD599" s="118" t="s">
        <v>1757</v>
      </c>
      <c r="AE599" s="118" t="s">
        <v>15352</v>
      </c>
      <c r="AF599" s="118" t="s">
        <v>15353</v>
      </c>
    </row>
    <row r="600" spans="1:32" x14ac:dyDescent="0.25">
      <c r="A600" s="118" t="str">
        <f>_xlfn.XLOOKUP(D600,'Catalog Items'!L:L,'Catalog Items'!F:F)</f>
        <v>24022</v>
      </c>
      <c r="B600" s="118" t="s">
        <v>10420</v>
      </c>
      <c r="C600" s="118" t="s">
        <v>9635</v>
      </c>
      <c r="D600" s="118" t="s">
        <v>12127</v>
      </c>
      <c r="E600" s="118" t="s">
        <v>12361</v>
      </c>
      <c r="F600" s="118" t="s">
        <v>15223</v>
      </c>
      <c r="G600" s="118" t="s">
        <v>11442</v>
      </c>
      <c r="H600" s="118" t="s">
        <v>11524</v>
      </c>
      <c r="I600" s="118" t="s">
        <v>1757</v>
      </c>
      <c r="J600" s="124"/>
      <c r="K600" s="118" t="str">
        <f>_xlfn.XLOOKUP(D600,'Catalog Items'!L:L,'Catalog Items'!AB:AB)</f>
        <v>00196504211186</v>
      </c>
      <c r="L600" s="118" t="str">
        <f>_xlfn.XLOOKUP(D600,'Catalog Items'!L:L,'Catalog Items'!N:N)</f>
        <v>Easter Decor</v>
      </c>
      <c r="M600" s="132">
        <f>_xlfn.XLOOKUP($D600,'Catalog Items'!$L:$L,'Catalog Items'!AK:AK)</f>
        <v>51.125</v>
      </c>
      <c r="N600" s="132">
        <f>_xlfn.XLOOKUP($D600,'Catalog Items'!$L:$L,'Catalog Items'!AL:AL)</f>
        <v>16.312999999999999</v>
      </c>
      <c r="O600" s="132">
        <f>_xlfn.XLOOKUP($D600,'Catalog Items'!$L:$L,'Catalog Items'!AM:AM)</f>
        <v>10.063000000000001</v>
      </c>
      <c r="P600" s="132">
        <f>_xlfn.XLOOKUP($D600,'Catalog Items'!$L:$L,'Catalog Items'!AN:AN)</f>
        <v>24.6</v>
      </c>
      <c r="Q600" s="132">
        <f>_xlfn.XLOOKUP($D600,'Catalog Items'!$L:$L,'Catalog Items'!AO:AO)</f>
        <v>4.8570000000000002</v>
      </c>
      <c r="R600" s="132" t="str">
        <f>_xlfn.XLOOKUP($D600,'Catalog Items'!$L:$L,'Catalog Items'!AT:AT)</f>
        <v>4</v>
      </c>
      <c r="S600" s="132" t="str">
        <f>_xlfn.XLOOKUP($D600,'Catalog Items'!$L:$L,'Catalog Items'!AU:AU)</f>
        <v>3</v>
      </c>
      <c r="T600" s="118" t="s">
        <v>15031</v>
      </c>
      <c r="U600" s="118" t="s">
        <v>1773</v>
      </c>
      <c r="V600" s="118" t="s">
        <v>1765</v>
      </c>
      <c r="W600" s="124"/>
      <c r="X600" s="118" t="s">
        <v>11684</v>
      </c>
      <c r="Y600" s="118" t="s">
        <v>1759</v>
      </c>
      <c r="Z600" s="118" t="s">
        <v>1760</v>
      </c>
      <c r="AA600" s="118" t="s">
        <v>1760</v>
      </c>
      <c r="AB600" s="118" t="s">
        <v>1769</v>
      </c>
      <c r="AC600" s="118" t="s">
        <v>15210</v>
      </c>
      <c r="AD600" s="118" t="s">
        <v>1757</v>
      </c>
      <c r="AE600" s="118" t="s">
        <v>15090</v>
      </c>
      <c r="AF600" s="118" t="s">
        <v>15334</v>
      </c>
    </row>
    <row r="601" spans="1:32" x14ac:dyDescent="0.25">
      <c r="A601" s="118" t="str">
        <f>_xlfn.XLOOKUP(D601,'Catalog Items'!L:L,'Catalog Items'!F:F)</f>
        <v>24022</v>
      </c>
      <c r="B601" s="118" t="s">
        <v>10420</v>
      </c>
      <c r="C601" s="118" t="s">
        <v>9635</v>
      </c>
      <c r="D601" s="118" t="s">
        <v>12127</v>
      </c>
      <c r="E601" s="118" t="s">
        <v>12361</v>
      </c>
      <c r="F601" s="118" t="s">
        <v>15223</v>
      </c>
      <c r="G601" s="118" t="s">
        <v>11453</v>
      </c>
      <c r="H601" s="118" t="s">
        <v>11535</v>
      </c>
      <c r="I601" s="118" t="s">
        <v>1757</v>
      </c>
      <c r="J601" s="124"/>
      <c r="K601" s="118" t="str">
        <f>_xlfn.XLOOKUP(D601,'Catalog Items'!L:L,'Catalog Items'!AB:AB)</f>
        <v>00196504211186</v>
      </c>
      <c r="L601" s="118" t="str">
        <f>_xlfn.XLOOKUP(D601,'Catalog Items'!L:L,'Catalog Items'!N:N)</f>
        <v>Easter Decor</v>
      </c>
      <c r="M601" s="132">
        <f>_xlfn.XLOOKUP($D601,'Catalog Items'!$L:$L,'Catalog Items'!AK:AK)</f>
        <v>51.125</v>
      </c>
      <c r="N601" s="132">
        <f>_xlfn.XLOOKUP($D601,'Catalog Items'!$L:$L,'Catalog Items'!AL:AL)</f>
        <v>16.312999999999999</v>
      </c>
      <c r="O601" s="132">
        <f>_xlfn.XLOOKUP($D601,'Catalog Items'!$L:$L,'Catalog Items'!AM:AM)</f>
        <v>10.063000000000001</v>
      </c>
      <c r="P601" s="132">
        <f>_xlfn.XLOOKUP($D601,'Catalog Items'!$L:$L,'Catalog Items'!AN:AN)</f>
        <v>24.6</v>
      </c>
      <c r="Q601" s="132">
        <f>_xlfn.XLOOKUP($D601,'Catalog Items'!$L:$L,'Catalog Items'!AO:AO)</f>
        <v>4.8570000000000002</v>
      </c>
      <c r="R601" s="132" t="str">
        <f>_xlfn.XLOOKUP($D601,'Catalog Items'!$L:$L,'Catalog Items'!AT:AT)</f>
        <v>4</v>
      </c>
      <c r="S601" s="132" t="str">
        <f>_xlfn.XLOOKUP($D601,'Catalog Items'!$L:$L,'Catalog Items'!AU:AU)</f>
        <v>3</v>
      </c>
      <c r="T601" s="118" t="s">
        <v>15031</v>
      </c>
      <c r="U601" s="118" t="s">
        <v>1773</v>
      </c>
      <c r="V601" s="118" t="s">
        <v>1765</v>
      </c>
      <c r="W601" s="124"/>
      <c r="X601" s="118" t="s">
        <v>11735</v>
      </c>
      <c r="Y601" s="118" t="s">
        <v>1759</v>
      </c>
      <c r="Z601" s="118" t="s">
        <v>1769</v>
      </c>
      <c r="AA601" s="118" t="s">
        <v>1760</v>
      </c>
      <c r="AB601" s="118" t="s">
        <v>1760</v>
      </c>
      <c r="AC601" s="118" t="s">
        <v>15210</v>
      </c>
      <c r="AD601" s="118" t="s">
        <v>1757</v>
      </c>
      <c r="AE601" s="118" t="s">
        <v>15090</v>
      </c>
      <c r="AF601" s="118" t="s">
        <v>15334</v>
      </c>
    </row>
    <row r="602" spans="1:32" x14ac:dyDescent="0.25">
      <c r="J602" s="124"/>
      <c r="M602" s="132"/>
      <c r="N602" s="132"/>
      <c r="O602" s="132"/>
      <c r="P602" s="132"/>
      <c r="Q602" s="132"/>
      <c r="R602" s="132"/>
      <c r="S602" s="132"/>
      <c r="W602" s="124"/>
    </row>
    <row r="603" spans="1:32" x14ac:dyDescent="0.25">
      <c r="A603" s="118" t="str">
        <f>_xlfn.XLOOKUP(D603,'Catalog Items'!L:L,'Catalog Items'!F:F)</f>
        <v>25825</v>
      </c>
      <c r="B603" s="118" t="s">
        <v>10715</v>
      </c>
      <c r="C603" s="118" t="s">
        <v>9635</v>
      </c>
      <c r="D603" s="118" t="s">
        <v>12128</v>
      </c>
      <c r="E603" s="118" t="s">
        <v>12367</v>
      </c>
      <c r="F603" s="118" t="s">
        <v>7085</v>
      </c>
      <c r="G603" s="118" t="s">
        <v>10854</v>
      </c>
      <c r="H603" s="118" t="s">
        <v>10855</v>
      </c>
      <c r="I603" s="118" t="s">
        <v>1757</v>
      </c>
      <c r="J603" s="124"/>
      <c r="K603" s="118" t="str">
        <f>_xlfn.XLOOKUP(D603,'Catalog Items'!L:L,'Catalog Items'!AB:AB)</f>
        <v>00196504211650</v>
      </c>
      <c r="L603" s="118" t="str">
        <f>_xlfn.XLOOKUP(D603,'Catalog Items'!L:L,'Catalog Items'!N:N)</f>
        <v>St Patrick's Decor</v>
      </c>
      <c r="M603" s="132">
        <f>_xlfn.XLOOKUP($D603,'Catalog Items'!$L:$L,'Catalog Items'!AK:AK)</f>
        <v>41.438000000000002</v>
      </c>
      <c r="N603" s="132">
        <f>_xlfn.XLOOKUP($D603,'Catalog Items'!$L:$L,'Catalog Items'!AL:AL)</f>
        <v>14.5</v>
      </c>
      <c r="O603" s="132">
        <f>_xlfn.XLOOKUP($D603,'Catalog Items'!$L:$L,'Catalog Items'!AM:AM)</f>
        <v>7.625</v>
      </c>
      <c r="P603" s="132">
        <f>_xlfn.XLOOKUP($D603,'Catalog Items'!$L:$L,'Catalog Items'!AN:AN)</f>
        <v>13.67</v>
      </c>
      <c r="Q603" s="132">
        <f>_xlfn.XLOOKUP($D603,'Catalog Items'!$L:$L,'Catalog Items'!AO:AO)</f>
        <v>2.6509999999999998</v>
      </c>
      <c r="R603" s="132" t="str">
        <f>_xlfn.XLOOKUP($D603,'Catalog Items'!$L:$L,'Catalog Items'!AT:AT)</f>
        <v>5</v>
      </c>
      <c r="S603" s="132" t="str">
        <f>_xlfn.XLOOKUP($D603,'Catalog Items'!$L:$L,'Catalog Items'!AU:AU)</f>
        <v>3</v>
      </c>
      <c r="T603" s="118" t="s">
        <v>1799</v>
      </c>
      <c r="U603" s="118" t="s">
        <v>15172</v>
      </c>
      <c r="V603" s="118" t="s">
        <v>7066</v>
      </c>
      <c r="W603" s="124"/>
      <c r="X603" s="118" t="s">
        <v>10857</v>
      </c>
      <c r="Y603" s="118" t="s">
        <v>1759</v>
      </c>
      <c r="Z603" s="118" t="s">
        <v>15090</v>
      </c>
      <c r="AA603" s="118" t="s">
        <v>15091</v>
      </c>
      <c r="AB603" s="118" t="s">
        <v>15091</v>
      </c>
      <c r="AC603" s="118" t="s">
        <v>15092</v>
      </c>
      <c r="AD603" s="118" t="s">
        <v>1757</v>
      </c>
      <c r="AE603" s="118" t="s">
        <v>1774</v>
      </c>
      <c r="AF603" s="118" t="s">
        <v>15068</v>
      </c>
    </row>
    <row r="604" spans="1:32" x14ac:dyDescent="0.25">
      <c r="A604" s="118" t="str">
        <f>_xlfn.XLOOKUP(D604,'Catalog Items'!L:L,'Catalog Items'!F:F)</f>
        <v>25825</v>
      </c>
      <c r="B604" s="118" t="s">
        <v>10747</v>
      </c>
      <c r="C604" s="118" t="s">
        <v>9635</v>
      </c>
      <c r="D604" s="118" t="s">
        <v>12128</v>
      </c>
      <c r="E604" s="118" t="s">
        <v>12367</v>
      </c>
      <c r="F604" s="118" t="s">
        <v>7085</v>
      </c>
      <c r="G604" s="118" t="s">
        <v>10858</v>
      </c>
      <c r="H604" s="118" t="s">
        <v>13221</v>
      </c>
      <c r="I604" s="118" t="s">
        <v>1757</v>
      </c>
      <c r="J604" s="124"/>
      <c r="K604" s="118" t="str">
        <f>_xlfn.XLOOKUP(D604,'Catalog Items'!L:L,'Catalog Items'!AB:AB)</f>
        <v>00196504211650</v>
      </c>
      <c r="L604" s="118" t="str">
        <f>_xlfn.XLOOKUP(D604,'Catalog Items'!L:L,'Catalog Items'!N:N)</f>
        <v>St Patrick's Decor</v>
      </c>
      <c r="M604" s="132">
        <f>_xlfn.XLOOKUP($D604,'Catalog Items'!$L:$L,'Catalog Items'!AK:AK)</f>
        <v>41.438000000000002</v>
      </c>
      <c r="N604" s="132">
        <f>_xlfn.XLOOKUP($D604,'Catalog Items'!$L:$L,'Catalog Items'!AL:AL)</f>
        <v>14.5</v>
      </c>
      <c r="O604" s="132">
        <f>_xlfn.XLOOKUP($D604,'Catalog Items'!$L:$L,'Catalog Items'!AM:AM)</f>
        <v>7.625</v>
      </c>
      <c r="P604" s="132">
        <f>_xlfn.XLOOKUP($D604,'Catalog Items'!$L:$L,'Catalog Items'!AN:AN)</f>
        <v>13.67</v>
      </c>
      <c r="Q604" s="132">
        <f>_xlfn.XLOOKUP($D604,'Catalog Items'!$L:$L,'Catalog Items'!AO:AO)</f>
        <v>2.6509999999999998</v>
      </c>
      <c r="R604" s="132" t="str">
        <f>_xlfn.XLOOKUP($D604,'Catalog Items'!$L:$L,'Catalog Items'!AT:AT)</f>
        <v>5</v>
      </c>
      <c r="S604" s="132" t="str">
        <f>_xlfn.XLOOKUP($D604,'Catalog Items'!$L:$L,'Catalog Items'!AU:AU)</f>
        <v>3</v>
      </c>
      <c r="T604" s="118" t="s">
        <v>1799</v>
      </c>
      <c r="U604" s="118" t="s">
        <v>15172</v>
      </c>
      <c r="V604" s="118" t="s">
        <v>7066</v>
      </c>
      <c r="W604" s="124"/>
      <c r="X604" s="118" t="s">
        <v>10859</v>
      </c>
      <c r="Y604" s="118" t="s">
        <v>1774</v>
      </c>
      <c r="Z604" s="118" t="s">
        <v>1774</v>
      </c>
      <c r="AA604" s="118" t="s">
        <v>1774</v>
      </c>
      <c r="AB604" s="118" t="s">
        <v>1795</v>
      </c>
      <c r="AC604" s="118" t="s">
        <v>15093</v>
      </c>
      <c r="AD604" s="118" t="s">
        <v>1757</v>
      </c>
      <c r="AE604" s="118" t="s">
        <v>15094</v>
      </c>
      <c r="AF604" s="118" t="s">
        <v>15095</v>
      </c>
    </row>
    <row r="605" spans="1:32" x14ac:dyDescent="0.25">
      <c r="A605" s="118" t="str">
        <f>_xlfn.XLOOKUP(D605,'Catalog Items'!L:L,'Catalog Items'!F:F)</f>
        <v>25825</v>
      </c>
      <c r="B605" s="118" t="s">
        <v>10028</v>
      </c>
      <c r="C605" s="118" t="s">
        <v>9635</v>
      </c>
      <c r="D605" s="118" t="s">
        <v>12128</v>
      </c>
      <c r="E605" s="118" t="s">
        <v>12367</v>
      </c>
      <c r="F605" s="118" t="s">
        <v>7085</v>
      </c>
      <c r="G605" s="118" t="s">
        <v>10860</v>
      </c>
      <c r="H605" s="118" t="s">
        <v>10861</v>
      </c>
      <c r="I605" s="118" t="s">
        <v>1757</v>
      </c>
      <c r="J605" s="124"/>
      <c r="K605" s="118" t="str">
        <f>_xlfn.XLOOKUP(D605,'Catalog Items'!L:L,'Catalog Items'!AB:AB)</f>
        <v>00196504211650</v>
      </c>
      <c r="L605" s="118" t="str">
        <f>_xlfn.XLOOKUP(D605,'Catalog Items'!L:L,'Catalog Items'!N:N)</f>
        <v>St Patrick's Decor</v>
      </c>
      <c r="M605" s="132">
        <f>_xlfn.XLOOKUP($D605,'Catalog Items'!$L:$L,'Catalog Items'!AK:AK)</f>
        <v>41.438000000000002</v>
      </c>
      <c r="N605" s="132">
        <f>_xlfn.XLOOKUP($D605,'Catalog Items'!$L:$L,'Catalog Items'!AL:AL)</f>
        <v>14.5</v>
      </c>
      <c r="O605" s="132">
        <f>_xlfn.XLOOKUP($D605,'Catalog Items'!$L:$L,'Catalog Items'!AM:AM)</f>
        <v>7.625</v>
      </c>
      <c r="P605" s="132">
        <f>_xlfn.XLOOKUP($D605,'Catalog Items'!$L:$L,'Catalog Items'!AN:AN)</f>
        <v>13.67</v>
      </c>
      <c r="Q605" s="132">
        <f>_xlfn.XLOOKUP($D605,'Catalog Items'!$L:$L,'Catalog Items'!AO:AO)</f>
        <v>2.6509999999999998</v>
      </c>
      <c r="R605" s="132" t="str">
        <f>_xlfn.XLOOKUP($D605,'Catalog Items'!$L:$L,'Catalog Items'!AT:AT)</f>
        <v>5</v>
      </c>
      <c r="S605" s="132" t="str">
        <f>_xlfn.XLOOKUP($D605,'Catalog Items'!$L:$L,'Catalog Items'!AU:AU)</f>
        <v>3</v>
      </c>
      <c r="T605" s="118" t="s">
        <v>1799</v>
      </c>
      <c r="U605" s="118" t="s">
        <v>15172</v>
      </c>
      <c r="V605" s="118" t="s">
        <v>7066</v>
      </c>
      <c r="W605" s="124"/>
      <c r="X605" s="118" t="s">
        <v>10862</v>
      </c>
      <c r="Y605" s="118" t="s">
        <v>1769</v>
      </c>
      <c r="Z605" s="118" t="s">
        <v>15096</v>
      </c>
      <c r="AA605" s="118" t="s">
        <v>15082</v>
      </c>
      <c r="AB605" s="118" t="s">
        <v>1795</v>
      </c>
      <c r="AC605" s="118" t="s">
        <v>15092</v>
      </c>
      <c r="AD605" s="118" t="s">
        <v>1757</v>
      </c>
      <c r="AE605" s="118" t="s">
        <v>1774</v>
      </c>
      <c r="AF605" s="118" t="s">
        <v>15097</v>
      </c>
    </row>
    <row r="606" spans="1:32" x14ac:dyDescent="0.25">
      <c r="A606" s="118" t="str">
        <f>_xlfn.XLOOKUP(D606,'Catalog Items'!L:L,'Catalog Items'!F:F)</f>
        <v>25825</v>
      </c>
      <c r="B606" s="118" t="s">
        <v>10711</v>
      </c>
      <c r="C606" s="118" t="s">
        <v>9635</v>
      </c>
      <c r="D606" s="118" t="s">
        <v>12128</v>
      </c>
      <c r="E606" s="118" t="s">
        <v>12367</v>
      </c>
      <c r="F606" s="118" t="s">
        <v>7085</v>
      </c>
      <c r="G606" s="118" t="s">
        <v>10863</v>
      </c>
      <c r="H606" s="118" t="s">
        <v>10864</v>
      </c>
      <c r="I606" s="118" t="s">
        <v>1758</v>
      </c>
      <c r="J606" s="124"/>
      <c r="K606" s="118" t="str">
        <f>_xlfn.XLOOKUP(D606,'Catalog Items'!L:L,'Catalog Items'!AB:AB)</f>
        <v>00196504211650</v>
      </c>
      <c r="L606" s="118" t="str">
        <f>_xlfn.XLOOKUP(D606,'Catalog Items'!L:L,'Catalog Items'!N:N)</f>
        <v>St Patrick's Decor</v>
      </c>
      <c r="M606" s="132">
        <f>_xlfn.XLOOKUP($D606,'Catalog Items'!$L:$L,'Catalog Items'!AK:AK)</f>
        <v>41.438000000000002</v>
      </c>
      <c r="N606" s="132">
        <f>_xlfn.XLOOKUP($D606,'Catalog Items'!$L:$L,'Catalog Items'!AL:AL)</f>
        <v>14.5</v>
      </c>
      <c r="O606" s="132">
        <f>_xlfn.XLOOKUP($D606,'Catalog Items'!$L:$L,'Catalog Items'!AM:AM)</f>
        <v>7.625</v>
      </c>
      <c r="P606" s="132">
        <f>_xlfn.XLOOKUP($D606,'Catalog Items'!$L:$L,'Catalog Items'!AN:AN)</f>
        <v>13.67</v>
      </c>
      <c r="Q606" s="132">
        <f>_xlfn.XLOOKUP($D606,'Catalog Items'!$L:$L,'Catalog Items'!AO:AO)</f>
        <v>2.6509999999999998</v>
      </c>
      <c r="R606" s="132" t="str">
        <f>_xlfn.XLOOKUP($D606,'Catalog Items'!$L:$L,'Catalog Items'!AT:AT)</f>
        <v>5</v>
      </c>
      <c r="S606" s="132" t="str">
        <f>_xlfn.XLOOKUP($D606,'Catalog Items'!$L:$L,'Catalog Items'!AU:AU)</f>
        <v>3</v>
      </c>
      <c r="T606" s="118" t="s">
        <v>1799</v>
      </c>
      <c r="U606" s="118" t="s">
        <v>15172</v>
      </c>
      <c r="V606" s="118" t="s">
        <v>7066</v>
      </c>
      <c r="W606" s="124"/>
      <c r="X606" s="118" t="s">
        <v>10865</v>
      </c>
      <c r="Y606" s="118" t="s">
        <v>1759</v>
      </c>
      <c r="Z606" s="118" t="s">
        <v>15098</v>
      </c>
      <c r="AA606" s="118" t="s">
        <v>15099</v>
      </c>
      <c r="AB606" s="118" t="s">
        <v>15007</v>
      </c>
      <c r="AC606" s="118" t="s">
        <v>15100</v>
      </c>
      <c r="AD606" s="118" t="s">
        <v>1757</v>
      </c>
      <c r="AE606" s="118" t="s">
        <v>15101</v>
      </c>
      <c r="AF606" s="118" t="s">
        <v>15102</v>
      </c>
    </row>
    <row r="607" spans="1:32" x14ac:dyDescent="0.25">
      <c r="A607" s="118" t="str">
        <f>_xlfn.XLOOKUP(D607,'Catalog Items'!L:L,'Catalog Items'!F:F)</f>
        <v>25825</v>
      </c>
      <c r="B607" s="118" t="s">
        <v>10642</v>
      </c>
      <c r="C607" s="118" t="s">
        <v>9635</v>
      </c>
      <c r="D607" s="118" t="s">
        <v>12128</v>
      </c>
      <c r="E607" s="118" t="s">
        <v>12367</v>
      </c>
      <c r="F607" s="118" t="s">
        <v>7085</v>
      </c>
      <c r="G607" s="118" t="s">
        <v>10866</v>
      </c>
      <c r="H607" s="118" t="s">
        <v>10867</v>
      </c>
      <c r="I607" s="118" t="s">
        <v>1758</v>
      </c>
      <c r="J607" s="124"/>
      <c r="K607" s="118" t="str">
        <f>_xlfn.XLOOKUP(D607,'Catalog Items'!L:L,'Catalog Items'!AB:AB)</f>
        <v>00196504211650</v>
      </c>
      <c r="L607" s="118" t="str">
        <f>_xlfn.XLOOKUP(D607,'Catalog Items'!L:L,'Catalog Items'!N:N)</f>
        <v>St Patrick's Decor</v>
      </c>
      <c r="M607" s="132">
        <f>_xlfn.XLOOKUP($D607,'Catalog Items'!$L:$L,'Catalog Items'!AK:AK)</f>
        <v>41.438000000000002</v>
      </c>
      <c r="N607" s="132">
        <f>_xlfn.XLOOKUP($D607,'Catalog Items'!$L:$L,'Catalog Items'!AL:AL)</f>
        <v>14.5</v>
      </c>
      <c r="O607" s="132">
        <f>_xlfn.XLOOKUP($D607,'Catalog Items'!$L:$L,'Catalog Items'!AM:AM)</f>
        <v>7.625</v>
      </c>
      <c r="P607" s="132">
        <f>_xlfn.XLOOKUP($D607,'Catalog Items'!$L:$L,'Catalog Items'!AN:AN)</f>
        <v>13.67</v>
      </c>
      <c r="Q607" s="132">
        <f>_xlfn.XLOOKUP($D607,'Catalog Items'!$L:$L,'Catalog Items'!AO:AO)</f>
        <v>2.6509999999999998</v>
      </c>
      <c r="R607" s="132" t="str">
        <f>_xlfn.XLOOKUP($D607,'Catalog Items'!$L:$L,'Catalog Items'!AT:AT)</f>
        <v>5</v>
      </c>
      <c r="S607" s="132" t="str">
        <f>_xlfn.XLOOKUP($D607,'Catalog Items'!$L:$L,'Catalog Items'!AU:AU)</f>
        <v>3</v>
      </c>
      <c r="T607" s="118" t="s">
        <v>1799</v>
      </c>
      <c r="U607" s="118" t="s">
        <v>15172</v>
      </c>
      <c r="V607" s="118" t="s">
        <v>7066</v>
      </c>
      <c r="W607" s="124"/>
      <c r="X607" s="118" t="s">
        <v>10868</v>
      </c>
      <c r="Y607" s="118" t="s">
        <v>1760</v>
      </c>
      <c r="Z607" s="118" t="s">
        <v>15103</v>
      </c>
      <c r="AA607" s="118" t="s">
        <v>15103</v>
      </c>
      <c r="AB607" s="118" t="s">
        <v>7077</v>
      </c>
      <c r="AC607" s="118" t="s">
        <v>15104</v>
      </c>
      <c r="AD607" s="118" t="s">
        <v>1757</v>
      </c>
      <c r="AE607" s="118" t="s">
        <v>15075</v>
      </c>
      <c r="AF607" s="118" t="s">
        <v>15105</v>
      </c>
    </row>
    <row r="608" spans="1:32" x14ac:dyDescent="0.25">
      <c r="A608" s="118" t="str">
        <f>_xlfn.XLOOKUP(D608,'Catalog Items'!L:L,'Catalog Items'!F:F)</f>
        <v>25825</v>
      </c>
      <c r="B608" s="118" t="s">
        <v>10869</v>
      </c>
      <c r="C608" s="118" t="s">
        <v>9635</v>
      </c>
      <c r="D608" s="118" t="s">
        <v>12128</v>
      </c>
      <c r="E608" s="118" t="s">
        <v>12367</v>
      </c>
      <c r="F608" s="118" t="s">
        <v>7085</v>
      </c>
      <c r="G608" s="118" t="s">
        <v>10870</v>
      </c>
      <c r="H608" s="118" t="s">
        <v>10871</v>
      </c>
      <c r="I608" s="118" t="s">
        <v>1757</v>
      </c>
      <c r="J608" s="124"/>
      <c r="K608" s="118" t="str">
        <f>_xlfn.XLOOKUP(D608,'Catalog Items'!L:L,'Catalog Items'!AB:AB)</f>
        <v>00196504211650</v>
      </c>
      <c r="L608" s="118" t="str">
        <f>_xlfn.XLOOKUP(D608,'Catalog Items'!L:L,'Catalog Items'!N:N)</f>
        <v>St Patrick's Decor</v>
      </c>
      <c r="M608" s="132">
        <f>_xlfn.XLOOKUP($D608,'Catalog Items'!$L:$L,'Catalog Items'!AK:AK)</f>
        <v>41.438000000000002</v>
      </c>
      <c r="N608" s="132">
        <f>_xlfn.XLOOKUP($D608,'Catalog Items'!$L:$L,'Catalog Items'!AL:AL)</f>
        <v>14.5</v>
      </c>
      <c r="O608" s="132">
        <f>_xlfn.XLOOKUP($D608,'Catalog Items'!$L:$L,'Catalog Items'!AM:AM)</f>
        <v>7.625</v>
      </c>
      <c r="P608" s="132">
        <f>_xlfn.XLOOKUP($D608,'Catalog Items'!$L:$L,'Catalog Items'!AN:AN)</f>
        <v>13.67</v>
      </c>
      <c r="Q608" s="132">
        <f>_xlfn.XLOOKUP($D608,'Catalog Items'!$L:$L,'Catalog Items'!AO:AO)</f>
        <v>2.6509999999999998</v>
      </c>
      <c r="R608" s="132" t="str">
        <f>_xlfn.XLOOKUP($D608,'Catalog Items'!$L:$L,'Catalog Items'!AT:AT)</f>
        <v>5</v>
      </c>
      <c r="S608" s="132" t="str">
        <f>_xlfn.XLOOKUP($D608,'Catalog Items'!$L:$L,'Catalog Items'!AU:AU)</f>
        <v>3</v>
      </c>
      <c r="T608" s="118" t="s">
        <v>1799</v>
      </c>
      <c r="U608" s="118" t="s">
        <v>15172</v>
      </c>
      <c r="V608" s="118" t="s">
        <v>7066</v>
      </c>
      <c r="W608" s="124"/>
      <c r="X608" s="118" t="s">
        <v>10872</v>
      </c>
      <c r="Y608" s="118" t="s">
        <v>1759</v>
      </c>
      <c r="Z608" s="118" t="s">
        <v>15106</v>
      </c>
      <c r="AA608" s="118" t="s">
        <v>15107</v>
      </c>
      <c r="AB608" s="118" t="s">
        <v>15108</v>
      </c>
      <c r="AC608" s="118" t="s">
        <v>15109</v>
      </c>
      <c r="AD608" s="118" t="s">
        <v>1757</v>
      </c>
      <c r="AE608" s="118" t="s">
        <v>15110</v>
      </c>
      <c r="AF608" s="118" t="s">
        <v>15111</v>
      </c>
    </row>
    <row r="609" spans="1:32" x14ac:dyDescent="0.25">
      <c r="A609" s="118" t="str">
        <f>_xlfn.XLOOKUP(D609,'Catalog Items'!L:L,'Catalog Items'!F:F)</f>
        <v>25825</v>
      </c>
      <c r="B609" s="118" t="s">
        <v>10719</v>
      </c>
      <c r="C609" s="118" t="s">
        <v>9635</v>
      </c>
      <c r="D609" s="118" t="s">
        <v>12128</v>
      </c>
      <c r="E609" s="118" t="s">
        <v>12367</v>
      </c>
      <c r="F609" s="118" t="s">
        <v>7085</v>
      </c>
      <c r="G609" s="118" t="s">
        <v>10876</v>
      </c>
      <c r="H609" s="118" t="s">
        <v>13193</v>
      </c>
      <c r="I609" s="118" t="s">
        <v>1757</v>
      </c>
      <c r="J609" s="124"/>
      <c r="K609" s="118" t="str">
        <f>_xlfn.XLOOKUP(D609,'Catalog Items'!L:L,'Catalog Items'!AB:AB)</f>
        <v>00196504211650</v>
      </c>
      <c r="L609" s="118" t="str">
        <f>_xlfn.XLOOKUP(D609,'Catalog Items'!L:L,'Catalog Items'!N:N)</f>
        <v>St Patrick's Decor</v>
      </c>
      <c r="M609" s="132">
        <f>_xlfn.XLOOKUP($D609,'Catalog Items'!$L:$L,'Catalog Items'!AK:AK)</f>
        <v>41.438000000000002</v>
      </c>
      <c r="N609" s="132">
        <f>_xlfn.XLOOKUP($D609,'Catalog Items'!$L:$L,'Catalog Items'!AL:AL)</f>
        <v>14.5</v>
      </c>
      <c r="O609" s="132">
        <f>_xlfn.XLOOKUP($D609,'Catalog Items'!$L:$L,'Catalog Items'!AM:AM)</f>
        <v>7.625</v>
      </c>
      <c r="P609" s="132">
        <f>_xlfn.XLOOKUP($D609,'Catalog Items'!$L:$L,'Catalog Items'!AN:AN)</f>
        <v>13.67</v>
      </c>
      <c r="Q609" s="132">
        <f>_xlfn.XLOOKUP($D609,'Catalog Items'!$L:$L,'Catalog Items'!AO:AO)</f>
        <v>2.6509999999999998</v>
      </c>
      <c r="R609" s="132" t="str">
        <f>_xlfn.XLOOKUP($D609,'Catalog Items'!$L:$L,'Catalog Items'!AT:AT)</f>
        <v>5</v>
      </c>
      <c r="S609" s="132" t="str">
        <f>_xlfn.XLOOKUP($D609,'Catalog Items'!$L:$L,'Catalog Items'!AU:AU)</f>
        <v>3</v>
      </c>
      <c r="T609" s="118" t="s">
        <v>1799</v>
      </c>
      <c r="U609" s="118" t="s">
        <v>15172</v>
      </c>
      <c r="V609" s="118" t="s">
        <v>7066</v>
      </c>
      <c r="W609" s="124"/>
      <c r="X609" s="118" t="s">
        <v>10877</v>
      </c>
      <c r="Y609" s="118" t="s">
        <v>1759</v>
      </c>
      <c r="Z609" s="118" t="s">
        <v>15080</v>
      </c>
      <c r="AA609" s="118" t="s">
        <v>15086</v>
      </c>
      <c r="AB609" s="118" t="s">
        <v>14996</v>
      </c>
      <c r="AC609" s="118" t="s">
        <v>15087</v>
      </c>
      <c r="AD609" s="118" t="s">
        <v>1757</v>
      </c>
      <c r="AE609" s="118" t="s">
        <v>15088</v>
      </c>
      <c r="AF609" s="118" t="s">
        <v>15089</v>
      </c>
    </row>
    <row r="610" spans="1:32" x14ac:dyDescent="0.25">
      <c r="J610" s="124"/>
      <c r="M610" s="132"/>
      <c r="N610" s="132"/>
      <c r="O610" s="132"/>
      <c r="P610" s="132"/>
      <c r="Q610" s="132"/>
      <c r="R610" s="132"/>
      <c r="S610" s="132"/>
      <c r="W610" s="124"/>
    </row>
    <row r="611" spans="1:32" x14ac:dyDescent="0.25">
      <c r="A611" s="118" t="str">
        <f>_xlfn.XLOOKUP(D611,'Catalog Items'!L:L,'Catalog Items'!F:F)</f>
        <v>25130</v>
      </c>
      <c r="B611" s="118" t="s">
        <v>10189</v>
      </c>
      <c r="C611" s="118" t="s">
        <v>1798</v>
      </c>
      <c r="D611" s="118" t="s">
        <v>13361</v>
      </c>
      <c r="E611" s="118" t="s">
        <v>13362</v>
      </c>
      <c r="F611" s="118" t="s">
        <v>9574</v>
      </c>
      <c r="G611" s="118" t="s">
        <v>13266</v>
      </c>
      <c r="H611" s="118" t="s">
        <v>13267</v>
      </c>
      <c r="I611" s="118" t="s">
        <v>7066</v>
      </c>
      <c r="J611" s="124"/>
      <c r="K611" s="118" t="str">
        <f>_xlfn.XLOOKUP(D611,'Catalog Items'!L:L,'Catalog Items'!AB:AB)</f>
        <v>10092352991324</v>
      </c>
      <c r="L611" s="118" t="str">
        <f>_xlfn.XLOOKUP(D611,'Catalog Items'!L:L,'Catalog Items'!N:N)</f>
        <v>Metallic Cutlery</v>
      </c>
      <c r="M611" s="132">
        <f>_xlfn.XLOOKUP($D611,'Catalog Items'!$L:$L,'Catalog Items'!AK:AK)</f>
        <v>24.437999999999999</v>
      </c>
      <c r="N611" s="132">
        <f>_xlfn.XLOOKUP($D611,'Catalog Items'!$L:$L,'Catalog Items'!AL:AL)</f>
        <v>15.938000000000001</v>
      </c>
      <c r="O611" s="132">
        <f>_xlfn.XLOOKUP($D611,'Catalog Items'!$L:$L,'Catalog Items'!AM:AM)</f>
        <v>9.625</v>
      </c>
      <c r="P611" s="132">
        <f>_xlfn.XLOOKUP($D611,'Catalog Items'!$L:$L,'Catalog Items'!AN:AN)</f>
        <v>22.12</v>
      </c>
      <c r="Q611" s="132">
        <f>_xlfn.XLOOKUP($D611,'Catalog Items'!$L:$L,'Catalog Items'!AO:AO)</f>
        <v>2.169</v>
      </c>
      <c r="R611" s="132" t="str">
        <f>_xlfn.XLOOKUP($D611,'Catalog Items'!$L:$L,'Catalog Items'!AT:AT)</f>
        <v>5</v>
      </c>
      <c r="S611" s="132" t="str">
        <f>_xlfn.XLOOKUP($D611,'Catalog Items'!$L:$L,'Catalog Items'!AU:AU)</f>
        <v>5</v>
      </c>
      <c r="T611" s="118" t="s">
        <v>15003</v>
      </c>
      <c r="U611" s="118" t="s">
        <v>14991</v>
      </c>
      <c r="V611" s="118" t="s">
        <v>1762</v>
      </c>
      <c r="W611" s="124"/>
      <c r="X611" s="118" t="s">
        <v>14155</v>
      </c>
      <c r="Y611" s="118" t="s">
        <v>1762</v>
      </c>
      <c r="Z611" s="118" t="s">
        <v>15005</v>
      </c>
      <c r="AA611" s="118" t="s">
        <v>15006</v>
      </c>
      <c r="AB611" s="118" t="s">
        <v>15390</v>
      </c>
      <c r="AC611" s="118" t="s">
        <v>15306</v>
      </c>
      <c r="AD611" s="118" t="s">
        <v>1757</v>
      </c>
      <c r="AE611" s="118" t="s">
        <v>15391</v>
      </c>
      <c r="AF611" s="118" t="s">
        <v>15392</v>
      </c>
    </row>
    <row r="612" spans="1:32" x14ac:dyDescent="0.25">
      <c r="A612" s="118" t="str">
        <f>_xlfn.XLOOKUP(D612,'Catalog Items'!L:L,'Catalog Items'!F:F)</f>
        <v>25130</v>
      </c>
      <c r="B612" s="118" t="s">
        <v>10185</v>
      </c>
      <c r="C612" s="118" t="s">
        <v>1798</v>
      </c>
      <c r="D612" s="118" t="s">
        <v>13361</v>
      </c>
      <c r="E612" s="118" t="s">
        <v>13362</v>
      </c>
      <c r="F612" s="118" t="s">
        <v>9574</v>
      </c>
      <c r="G612" s="118" t="s">
        <v>13262</v>
      </c>
      <c r="H612" s="118" t="s">
        <v>13263</v>
      </c>
      <c r="I612" s="118" t="s">
        <v>1767</v>
      </c>
      <c r="J612" s="124"/>
      <c r="K612" s="118" t="str">
        <f>_xlfn.XLOOKUP(D612,'Catalog Items'!L:L,'Catalog Items'!AB:AB)</f>
        <v>10092352991324</v>
      </c>
      <c r="L612" s="118" t="str">
        <f>_xlfn.XLOOKUP(D612,'Catalog Items'!L:L,'Catalog Items'!N:N)</f>
        <v>Metallic Cutlery</v>
      </c>
      <c r="M612" s="132">
        <f>_xlfn.XLOOKUP($D612,'Catalog Items'!$L:$L,'Catalog Items'!AK:AK)</f>
        <v>24.437999999999999</v>
      </c>
      <c r="N612" s="132">
        <f>_xlfn.XLOOKUP($D612,'Catalog Items'!$L:$L,'Catalog Items'!AL:AL)</f>
        <v>15.938000000000001</v>
      </c>
      <c r="O612" s="132">
        <f>_xlfn.XLOOKUP($D612,'Catalog Items'!$L:$L,'Catalog Items'!AM:AM)</f>
        <v>9.625</v>
      </c>
      <c r="P612" s="132">
        <f>_xlfn.XLOOKUP($D612,'Catalog Items'!$L:$L,'Catalog Items'!AN:AN)</f>
        <v>22.12</v>
      </c>
      <c r="Q612" s="132">
        <f>_xlfn.XLOOKUP($D612,'Catalog Items'!$L:$L,'Catalog Items'!AO:AO)</f>
        <v>2.169</v>
      </c>
      <c r="R612" s="132" t="str">
        <f>_xlfn.XLOOKUP($D612,'Catalog Items'!$L:$L,'Catalog Items'!AT:AT)</f>
        <v>5</v>
      </c>
      <c r="S612" s="132" t="str">
        <f>_xlfn.XLOOKUP($D612,'Catalog Items'!$L:$L,'Catalog Items'!AU:AU)</f>
        <v>5</v>
      </c>
      <c r="T612" s="118" t="s">
        <v>15003</v>
      </c>
      <c r="U612" s="118" t="s">
        <v>14991</v>
      </c>
      <c r="V612" s="118" t="s">
        <v>1762</v>
      </c>
      <c r="W612" s="124"/>
      <c r="X612" s="118" t="s">
        <v>14152</v>
      </c>
      <c r="Y612" s="118" t="s">
        <v>1762</v>
      </c>
      <c r="Z612" s="118" t="s">
        <v>15005</v>
      </c>
      <c r="AA612" s="118" t="s">
        <v>15006</v>
      </c>
      <c r="AB612" s="118" t="s">
        <v>15390</v>
      </c>
      <c r="AC612" s="118" t="s">
        <v>15306</v>
      </c>
      <c r="AD612" s="118" t="s">
        <v>1757</v>
      </c>
      <c r="AE612" s="118" t="s">
        <v>15391</v>
      </c>
      <c r="AF612" s="118" t="s">
        <v>15392</v>
      </c>
    </row>
    <row r="613" spans="1:32" x14ac:dyDescent="0.25">
      <c r="A613" s="118" t="str">
        <f>_xlfn.XLOOKUP(D613,'Catalog Items'!L:L,'Catalog Items'!F:F)</f>
        <v>25130</v>
      </c>
      <c r="B613" s="118" t="s">
        <v>10185</v>
      </c>
      <c r="C613" s="118" t="s">
        <v>1798</v>
      </c>
      <c r="D613" s="118" t="s">
        <v>13361</v>
      </c>
      <c r="E613" s="118" t="s">
        <v>13362</v>
      </c>
      <c r="F613" s="118" t="s">
        <v>9574</v>
      </c>
      <c r="G613" s="118" t="s">
        <v>13258</v>
      </c>
      <c r="H613" s="118" t="s">
        <v>13259</v>
      </c>
      <c r="I613" s="118" t="s">
        <v>7066</v>
      </c>
      <c r="J613" s="124"/>
      <c r="K613" s="118" t="str">
        <f>_xlfn.XLOOKUP(D613,'Catalog Items'!L:L,'Catalog Items'!AB:AB)</f>
        <v>10092352991324</v>
      </c>
      <c r="L613" s="118" t="str">
        <f>_xlfn.XLOOKUP(D613,'Catalog Items'!L:L,'Catalog Items'!N:N)</f>
        <v>Metallic Cutlery</v>
      </c>
      <c r="M613" s="132">
        <f>_xlfn.XLOOKUP($D613,'Catalog Items'!$L:$L,'Catalog Items'!AK:AK)</f>
        <v>24.437999999999999</v>
      </c>
      <c r="N613" s="132">
        <f>_xlfn.XLOOKUP($D613,'Catalog Items'!$L:$L,'Catalog Items'!AL:AL)</f>
        <v>15.938000000000001</v>
      </c>
      <c r="O613" s="132">
        <f>_xlfn.XLOOKUP($D613,'Catalog Items'!$L:$L,'Catalog Items'!AM:AM)</f>
        <v>9.625</v>
      </c>
      <c r="P613" s="132">
        <f>_xlfn.XLOOKUP($D613,'Catalog Items'!$L:$L,'Catalog Items'!AN:AN)</f>
        <v>22.12</v>
      </c>
      <c r="Q613" s="132">
        <f>_xlfn.XLOOKUP($D613,'Catalog Items'!$L:$L,'Catalog Items'!AO:AO)</f>
        <v>2.169</v>
      </c>
      <c r="R613" s="132" t="str">
        <f>_xlfn.XLOOKUP($D613,'Catalog Items'!$L:$L,'Catalog Items'!AT:AT)</f>
        <v>5</v>
      </c>
      <c r="S613" s="132" t="str">
        <f>_xlfn.XLOOKUP($D613,'Catalog Items'!$L:$L,'Catalog Items'!AU:AU)</f>
        <v>5</v>
      </c>
      <c r="T613" s="118" t="s">
        <v>15003</v>
      </c>
      <c r="U613" s="118" t="s">
        <v>14991</v>
      </c>
      <c r="V613" s="118" t="s">
        <v>1762</v>
      </c>
      <c r="W613" s="124"/>
      <c r="X613" s="118" t="s">
        <v>14149</v>
      </c>
      <c r="Y613" s="118" t="s">
        <v>1762</v>
      </c>
      <c r="Z613" s="118" t="s">
        <v>15005</v>
      </c>
      <c r="AA613" s="118" t="s">
        <v>15006</v>
      </c>
      <c r="AB613" s="118" t="s">
        <v>15390</v>
      </c>
      <c r="AC613" s="118" t="s">
        <v>15306</v>
      </c>
      <c r="AD613" s="118" t="s">
        <v>1757</v>
      </c>
      <c r="AE613" s="118" t="s">
        <v>15391</v>
      </c>
      <c r="AF613" s="118" t="s">
        <v>15392</v>
      </c>
    </row>
    <row r="614" spans="1:32" x14ac:dyDescent="0.25">
      <c r="J614" s="124"/>
      <c r="M614" s="132"/>
      <c r="N614" s="132"/>
      <c r="O614" s="132"/>
      <c r="P614" s="132"/>
      <c r="Q614" s="132"/>
      <c r="R614" s="132"/>
      <c r="S614" s="132"/>
      <c r="W614" s="124"/>
    </row>
    <row r="615" spans="1:32" x14ac:dyDescent="0.25">
      <c r="A615" s="118" t="str">
        <f>_xlfn.XLOOKUP(D615,'Catalog Items'!L:L,'Catalog Items'!F:F)</f>
        <v>25130</v>
      </c>
      <c r="B615" s="118" t="s">
        <v>10185</v>
      </c>
      <c r="C615" s="118" t="s">
        <v>1798</v>
      </c>
      <c r="D615" s="118" t="s">
        <v>13365</v>
      </c>
      <c r="E615" s="118" t="s">
        <v>13366</v>
      </c>
      <c r="F615" s="118" t="s">
        <v>9574</v>
      </c>
      <c r="G615" s="118" t="s">
        <v>13262</v>
      </c>
      <c r="H615" s="118" t="s">
        <v>13263</v>
      </c>
      <c r="I615" s="118" t="s">
        <v>1795</v>
      </c>
      <c r="J615" s="124"/>
      <c r="K615" s="118" t="str">
        <f>_xlfn.XLOOKUP(D615,'Catalog Items'!L:L,'Catalog Items'!AB:AB)</f>
        <v>10092352991331</v>
      </c>
      <c r="L615" s="118" t="str">
        <f>_xlfn.XLOOKUP(D615,'Catalog Items'!L:L,'Catalog Items'!N:N)</f>
        <v>Metallic Cutlery</v>
      </c>
      <c r="M615" s="132">
        <f>_xlfn.XLOOKUP($D615,'Catalog Items'!$L:$L,'Catalog Items'!AK:AK)</f>
        <v>24.437999999999999</v>
      </c>
      <c r="N615" s="132">
        <f>_xlfn.XLOOKUP($D615,'Catalog Items'!$L:$L,'Catalog Items'!AL:AL)</f>
        <v>15.938000000000001</v>
      </c>
      <c r="O615" s="132">
        <f>_xlfn.XLOOKUP($D615,'Catalog Items'!$L:$L,'Catalog Items'!AM:AM)</f>
        <v>9.625</v>
      </c>
      <c r="P615" s="132">
        <f>_xlfn.XLOOKUP($D615,'Catalog Items'!$L:$L,'Catalog Items'!AN:AN)</f>
        <v>22.12</v>
      </c>
      <c r="Q615" s="132">
        <f>_xlfn.XLOOKUP($D615,'Catalog Items'!$L:$L,'Catalog Items'!AO:AO)</f>
        <v>2.169</v>
      </c>
      <c r="R615" s="132" t="str">
        <f>_xlfn.XLOOKUP($D615,'Catalog Items'!$L:$L,'Catalog Items'!AT:AT)</f>
        <v>5</v>
      </c>
      <c r="S615" s="132" t="str">
        <f>_xlfn.XLOOKUP($D615,'Catalog Items'!$L:$L,'Catalog Items'!AU:AU)</f>
        <v>5</v>
      </c>
      <c r="T615" s="118" t="s">
        <v>15003</v>
      </c>
      <c r="U615" s="118" t="s">
        <v>14991</v>
      </c>
      <c r="V615" s="118" t="s">
        <v>1762</v>
      </c>
      <c r="W615" s="124"/>
      <c r="X615" s="118" t="s">
        <v>14152</v>
      </c>
      <c r="Y615" s="118" t="s">
        <v>1762</v>
      </c>
      <c r="Z615" s="118" t="s">
        <v>15005</v>
      </c>
      <c r="AA615" s="118" t="s">
        <v>15006</v>
      </c>
      <c r="AB615" s="118" t="s">
        <v>15390</v>
      </c>
      <c r="AC615" s="118" t="s">
        <v>15306</v>
      </c>
      <c r="AD615" s="118" t="s">
        <v>1757</v>
      </c>
      <c r="AE615" s="118" t="s">
        <v>15391</v>
      </c>
      <c r="AF615" s="118" t="s">
        <v>15392</v>
      </c>
    </row>
    <row r="616" spans="1:32" x14ac:dyDescent="0.25">
      <c r="A616" s="118" t="str">
        <f>_xlfn.XLOOKUP(D616,'Catalog Items'!L:L,'Catalog Items'!F:F)</f>
        <v>25130</v>
      </c>
      <c r="B616" s="118" t="s">
        <v>10185</v>
      </c>
      <c r="C616" s="118" t="s">
        <v>1798</v>
      </c>
      <c r="D616" s="118" t="s">
        <v>13365</v>
      </c>
      <c r="E616" s="118" t="s">
        <v>13366</v>
      </c>
      <c r="F616" s="118" t="s">
        <v>9574</v>
      </c>
      <c r="G616" s="118" t="s">
        <v>13258</v>
      </c>
      <c r="H616" s="118" t="s">
        <v>13259</v>
      </c>
      <c r="I616" s="118" t="s">
        <v>7076</v>
      </c>
      <c r="J616" s="124"/>
      <c r="K616" s="118" t="str">
        <f>_xlfn.XLOOKUP(D616,'Catalog Items'!L:L,'Catalog Items'!AB:AB)</f>
        <v>10092352991331</v>
      </c>
      <c r="L616" s="118" t="str">
        <f>_xlfn.XLOOKUP(D616,'Catalog Items'!L:L,'Catalog Items'!N:N)</f>
        <v>Metallic Cutlery</v>
      </c>
      <c r="M616" s="132">
        <f>_xlfn.XLOOKUP($D616,'Catalog Items'!$L:$L,'Catalog Items'!AK:AK)</f>
        <v>24.437999999999999</v>
      </c>
      <c r="N616" s="132">
        <f>_xlfn.XLOOKUP($D616,'Catalog Items'!$L:$L,'Catalog Items'!AL:AL)</f>
        <v>15.938000000000001</v>
      </c>
      <c r="O616" s="132">
        <f>_xlfn.XLOOKUP($D616,'Catalog Items'!$L:$L,'Catalog Items'!AM:AM)</f>
        <v>9.625</v>
      </c>
      <c r="P616" s="132">
        <f>_xlfn.XLOOKUP($D616,'Catalog Items'!$L:$L,'Catalog Items'!AN:AN)</f>
        <v>22.12</v>
      </c>
      <c r="Q616" s="132">
        <f>_xlfn.XLOOKUP($D616,'Catalog Items'!$L:$L,'Catalog Items'!AO:AO)</f>
        <v>2.169</v>
      </c>
      <c r="R616" s="132" t="str">
        <f>_xlfn.XLOOKUP($D616,'Catalog Items'!$L:$L,'Catalog Items'!AT:AT)</f>
        <v>5</v>
      </c>
      <c r="S616" s="132" t="str">
        <f>_xlfn.XLOOKUP($D616,'Catalog Items'!$L:$L,'Catalog Items'!AU:AU)</f>
        <v>5</v>
      </c>
      <c r="T616" s="118" t="s">
        <v>15003</v>
      </c>
      <c r="U616" s="118" t="s">
        <v>14991</v>
      </c>
      <c r="V616" s="118" t="s">
        <v>1762</v>
      </c>
      <c r="W616" s="124"/>
      <c r="X616" s="118" t="s">
        <v>14149</v>
      </c>
      <c r="Y616" s="118" t="s">
        <v>1762</v>
      </c>
      <c r="Z616" s="118" t="s">
        <v>15005</v>
      </c>
      <c r="AA616" s="118" t="s">
        <v>15006</v>
      </c>
      <c r="AB616" s="118" t="s">
        <v>15390</v>
      </c>
      <c r="AC616" s="118" t="s">
        <v>15306</v>
      </c>
      <c r="AD616" s="118" t="s">
        <v>1757</v>
      </c>
      <c r="AE616" s="118" t="s">
        <v>15391</v>
      </c>
      <c r="AF616" s="118" t="s">
        <v>15392</v>
      </c>
    </row>
    <row r="617" spans="1:32" x14ac:dyDescent="0.25">
      <c r="J617" s="124"/>
      <c r="M617" s="132"/>
      <c r="N617" s="132"/>
      <c r="O617" s="132"/>
      <c r="P617" s="132"/>
      <c r="Q617" s="132"/>
      <c r="R617" s="132"/>
      <c r="S617" s="132"/>
      <c r="W617" s="124"/>
    </row>
    <row r="618" spans="1:32" x14ac:dyDescent="0.25">
      <c r="A618" s="118" t="str">
        <f>_xlfn.XLOOKUP(D618,'Catalog Items'!L:L,'Catalog Items'!F:F)</f>
        <v>25SE62</v>
      </c>
      <c r="B618" s="118" t="s">
        <v>10185</v>
      </c>
      <c r="C618" s="118" t="s">
        <v>1798</v>
      </c>
      <c r="D618" s="118" t="s">
        <v>13369</v>
      </c>
      <c r="E618" s="118" t="s">
        <v>13370</v>
      </c>
      <c r="F618" s="118" t="s">
        <v>15014</v>
      </c>
      <c r="G618" s="118" t="s">
        <v>13262</v>
      </c>
      <c r="H618" s="118" t="s">
        <v>13263</v>
      </c>
      <c r="I618" s="118" t="s">
        <v>1775</v>
      </c>
      <c r="J618" s="124"/>
      <c r="K618" s="118" t="str">
        <f>_xlfn.XLOOKUP(D618,'Catalog Items'!L:L,'Catalog Items'!AB:AB)</f>
        <v>10092352991348</v>
      </c>
      <c r="L618" s="118" t="str">
        <f>_xlfn.XLOOKUP(D618,'Catalog Items'!L:L,'Catalog Items'!N:N)</f>
        <v>Metallic Cutlery</v>
      </c>
      <c r="M618" s="132">
        <f>_xlfn.XLOOKUP($D618,'Catalog Items'!$L:$L,'Catalog Items'!AK:AK)</f>
        <v>47</v>
      </c>
      <c r="N618" s="132">
        <f>_xlfn.XLOOKUP($D618,'Catalog Items'!$L:$L,'Catalog Items'!AL:AL)</f>
        <v>18.25</v>
      </c>
      <c r="O618" s="132">
        <f>_xlfn.XLOOKUP($D618,'Catalog Items'!$L:$L,'Catalog Items'!AM:AM)</f>
        <v>10.25</v>
      </c>
      <c r="P618" s="132">
        <f>_xlfn.XLOOKUP($D618,'Catalog Items'!$L:$L,'Catalog Items'!AN:AN)</f>
        <v>49.56</v>
      </c>
      <c r="Q618" s="132">
        <f>_xlfn.XLOOKUP($D618,'Catalog Items'!$L:$L,'Catalog Items'!AO:AO)</f>
        <v>5.0880000000000001</v>
      </c>
      <c r="R618" s="132" t="str">
        <f>_xlfn.XLOOKUP($D618,'Catalog Items'!$L:$L,'Catalog Items'!AT:AT)</f>
        <v>2</v>
      </c>
      <c r="S618" s="132" t="str">
        <f>_xlfn.XLOOKUP($D618,'Catalog Items'!$L:$L,'Catalog Items'!AU:AU)</f>
        <v>4</v>
      </c>
      <c r="T618" s="118" t="s">
        <v>15017</v>
      </c>
      <c r="U618" s="118" t="s">
        <v>1795</v>
      </c>
      <c r="V618" s="118" t="s">
        <v>15015</v>
      </c>
      <c r="W618" s="124"/>
      <c r="X618" s="118" t="s">
        <v>14152</v>
      </c>
      <c r="Y618" s="118" t="s">
        <v>1762</v>
      </c>
      <c r="Z618" s="118" t="s">
        <v>15005</v>
      </c>
      <c r="AA618" s="118" t="s">
        <v>15006</v>
      </c>
      <c r="AB618" s="118" t="s">
        <v>15390</v>
      </c>
      <c r="AC618" s="118" t="s">
        <v>15306</v>
      </c>
      <c r="AD618" s="118" t="s">
        <v>1757</v>
      </c>
      <c r="AE618" s="118" t="s">
        <v>15391</v>
      </c>
      <c r="AF618" s="118" t="s">
        <v>15392</v>
      </c>
    </row>
    <row r="619" spans="1:32" x14ac:dyDescent="0.25">
      <c r="A619" s="118" t="str">
        <f>_xlfn.XLOOKUP(D619,'Catalog Items'!L:L,'Catalog Items'!F:F)</f>
        <v>25SE62</v>
      </c>
      <c r="B619" s="118" t="s">
        <v>10185</v>
      </c>
      <c r="C619" s="118" t="s">
        <v>1798</v>
      </c>
      <c r="D619" s="118" t="s">
        <v>13369</v>
      </c>
      <c r="E619" s="118" t="s">
        <v>13370</v>
      </c>
      <c r="F619" s="118" t="s">
        <v>15014</v>
      </c>
      <c r="G619" s="118" t="s">
        <v>13258</v>
      </c>
      <c r="H619" s="118" t="s">
        <v>13259</v>
      </c>
      <c r="I619" s="118" t="s">
        <v>7074</v>
      </c>
      <c r="J619" s="124"/>
      <c r="K619" s="118" t="str">
        <f>_xlfn.XLOOKUP(D619,'Catalog Items'!L:L,'Catalog Items'!AB:AB)</f>
        <v>10092352991348</v>
      </c>
      <c r="L619" s="118" t="str">
        <f>_xlfn.XLOOKUP(D619,'Catalog Items'!L:L,'Catalog Items'!N:N)</f>
        <v>Metallic Cutlery</v>
      </c>
      <c r="M619" s="132">
        <f>_xlfn.XLOOKUP($D619,'Catalog Items'!$L:$L,'Catalog Items'!AK:AK)</f>
        <v>47</v>
      </c>
      <c r="N619" s="132">
        <f>_xlfn.XLOOKUP($D619,'Catalog Items'!$L:$L,'Catalog Items'!AL:AL)</f>
        <v>18.25</v>
      </c>
      <c r="O619" s="132">
        <f>_xlfn.XLOOKUP($D619,'Catalog Items'!$L:$L,'Catalog Items'!AM:AM)</f>
        <v>10.25</v>
      </c>
      <c r="P619" s="132">
        <f>_xlfn.XLOOKUP($D619,'Catalog Items'!$L:$L,'Catalog Items'!AN:AN)</f>
        <v>49.56</v>
      </c>
      <c r="Q619" s="132">
        <f>_xlfn.XLOOKUP($D619,'Catalog Items'!$L:$L,'Catalog Items'!AO:AO)</f>
        <v>5.0880000000000001</v>
      </c>
      <c r="R619" s="132" t="str">
        <f>_xlfn.XLOOKUP($D619,'Catalog Items'!$L:$L,'Catalog Items'!AT:AT)</f>
        <v>2</v>
      </c>
      <c r="S619" s="132" t="str">
        <f>_xlfn.XLOOKUP($D619,'Catalog Items'!$L:$L,'Catalog Items'!AU:AU)</f>
        <v>4</v>
      </c>
      <c r="T619" s="118" t="s">
        <v>15017</v>
      </c>
      <c r="U619" s="118" t="s">
        <v>1795</v>
      </c>
      <c r="V619" s="118" t="s">
        <v>15015</v>
      </c>
      <c r="W619" s="124"/>
      <c r="X619" s="118" t="s">
        <v>14149</v>
      </c>
      <c r="Y619" s="118" t="s">
        <v>1762</v>
      </c>
      <c r="Z619" s="118" t="s">
        <v>15005</v>
      </c>
      <c r="AA619" s="118" t="s">
        <v>15006</v>
      </c>
      <c r="AB619" s="118" t="s">
        <v>15390</v>
      </c>
      <c r="AC619" s="118" t="s">
        <v>15306</v>
      </c>
      <c r="AD619" s="118" t="s">
        <v>1757</v>
      </c>
      <c r="AE619" s="118" t="s">
        <v>15391</v>
      </c>
      <c r="AF619" s="118" t="s">
        <v>15392</v>
      </c>
    </row>
    <row r="620" spans="1:32" x14ac:dyDescent="0.25">
      <c r="J620" s="124"/>
      <c r="M620" s="132"/>
      <c r="N620" s="132"/>
      <c r="O620" s="132"/>
      <c r="P620" s="132"/>
      <c r="Q620" s="132"/>
      <c r="R620" s="132"/>
      <c r="S620" s="132"/>
      <c r="W620" s="124"/>
    </row>
    <row r="621" spans="1:32" x14ac:dyDescent="0.25">
      <c r="A621" s="118" t="str">
        <f>_xlfn.XLOOKUP(D621,'Catalog Items'!L:L,'Catalog Items'!F:F)</f>
        <v>25SE62</v>
      </c>
      <c r="B621" s="118" t="s">
        <v>10189</v>
      </c>
      <c r="C621" s="118" t="s">
        <v>1798</v>
      </c>
      <c r="D621" s="118" t="s">
        <v>13373</v>
      </c>
      <c r="E621" s="118" t="s">
        <v>13374</v>
      </c>
      <c r="F621" s="118" t="s">
        <v>15014</v>
      </c>
      <c r="G621" s="118" t="s">
        <v>13266</v>
      </c>
      <c r="H621" s="118" t="s">
        <v>13267</v>
      </c>
      <c r="I621" s="118" t="s">
        <v>1775</v>
      </c>
      <c r="J621" s="124"/>
      <c r="K621" s="118" t="str">
        <f>_xlfn.XLOOKUP(D621,'Catalog Items'!L:L,'Catalog Items'!AB:AB)</f>
        <v>10092352991355</v>
      </c>
      <c r="L621" s="118" t="str">
        <f>_xlfn.XLOOKUP(D621,'Catalog Items'!L:L,'Catalog Items'!N:N)</f>
        <v>Metallic Cutlery</v>
      </c>
      <c r="M621" s="132">
        <f>_xlfn.XLOOKUP($D621,'Catalog Items'!$L:$L,'Catalog Items'!AK:AK)</f>
        <v>47</v>
      </c>
      <c r="N621" s="132">
        <f>_xlfn.XLOOKUP($D621,'Catalog Items'!$L:$L,'Catalog Items'!AL:AL)</f>
        <v>18.25</v>
      </c>
      <c r="O621" s="132">
        <f>_xlfn.XLOOKUP($D621,'Catalog Items'!$L:$L,'Catalog Items'!AM:AM)</f>
        <v>10.25</v>
      </c>
      <c r="P621" s="132">
        <f>_xlfn.XLOOKUP($D621,'Catalog Items'!$L:$L,'Catalog Items'!AN:AN)</f>
        <v>49.56</v>
      </c>
      <c r="Q621" s="132">
        <f>_xlfn.XLOOKUP($D621,'Catalog Items'!$L:$L,'Catalog Items'!AO:AO)</f>
        <v>5.0880000000000001</v>
      </c>
      <c r="R621" s="132" t="str">
        <f>_xlfn.XLOOKUP($D621,'Catalog Items'!$L:$L,'Catalog Items'!AT:AT)</f>
        <v>2</v>
      </c>
      <c r="S621" s="132" t="str">
        <f>_xlfn.XLOOKUP($D621,'Catalog Items'!$L:$L,'Catalog Items'!AU:AU)</f>
        <v>4</v>
      </c>
      <c r="T621" s="118" t="s">
        <v>15017</v>
      </c>
      <c r="U621" s="118" t="s">
        <v>1795</v>
      </c>
      <c r="V621" s="118" t="s">
        <v>15015</v>
      </c>
      <c r="W621" s="124"/>
      <c r="X621" s="118" t="s">
        <v>14155</v>
      </c>
      <c r="Y621" s="118" t="s">
        <v>1762</v>
      </c>
      <c r="Z621" s="118" t="s">
        <v>15005</v>
      </c>
      <c r="AA621" s="118" t="s">
        <v>15006</v>
      </c>
      <c r="AB621" s="118" t="s">
        <v>15390</v>
      </c>
      <c r="AC621" s="118" t="s">
        <v>15306</v>
      </c>
      <c r="AD621" s="118" t="s">
        <v>1757</v>
      </c>
      <c r="AE621" s="118" t="s">
        <v>15391</v>
      </c>
      <c r="AF621" s="118" t="s">
        <v>15392</v>
      </c>
    </row>
    <row r="622" spans="1:32" x14ac:dyDescent="0.25">
      <c r="A622" s="118" t="str">
        <f>_xlfn.XLOOKUP(D622,'Catalog Items'!L:L,'Catalog Items'!F:F)</f>
        <v>25SE62</v>
      </c>
      <c r="B622" s="118" t="s">
        <v>10185</v>
      </c>
      <c r="C622" s="118" t="s">
        <v>1798</v>
      </c>
      <c r="D622" s="118" t="s">
        <v>13373</v>
      </c>
      <c r="E622" s="118" t="s">
        <v>13374</v>
      </c>
      <c r="F622" s="118" t="s">
        <v>15014</v>
      </c>
      <c r="G622" s="118" t="s">
        <v>13262</v>
      </c>
      <c r="H622" s="118" t="s">
        <v>13263</v>
      </c>
      <c r="I622" s="118" t="s">
        <v>1765</v>
      </c>
      <c r="J622" s="124"/>
      <c r="K622" s="118" t="str">
        <f>_xlfn.XLOOKUP(D622,'Catalog Items'!L:L,'Catalog Items'!AB:AB)</f>
        <v>10092352991355</v>
      </c>
      <c r="L622" s="118" t="str">
        <f>_xlfn.XLOOKUP(D622,'Catalog Items'!L:L,'Catalog Items'!N:N)</f>
        <v>Metallic Cutlery</v>
      </c>
      <c r="M622" s="132">
        <f>_xlfn.XLOOKUP($D622,'Catalog Items'!$L:$L,'Catalog Items'!AK:AK)</f>
        <v>47</v>
      </c>
      <c r="N622" s="132">
        <f>_xlfn.XLOOKUP($D622,'Catalog Items'!$L:$L,'Catalog Items'!AL:AL)</f>
        <v>18.25</v>
      </c>
      <c r="O622" s="132">
        <f>_xlfn.XLOOKUP($D622,'Catalog Items'!$L:$L,'Catalog Items'!AM:AM)</f>
        <v>10.25</v>
      </c>
      <c r="P622" s="132">
        <f>_xlfn.XLOOKUP($D622,'Catalog Items'!$L:$L,'Catalog Items'!AN:AN)</f>
        <v>49.56</v>
      </c>
      <c r="Q622" s="132">
        <f>_xlfn.XLOOKUP($D622,'Catalog Items'!$L:$L,'Catalog Items'!AO:AO)</f>
        <v>5.0880000000000001</v>
      </c>
      <c r="R622" s="132" t="str">
        <f>_xlfn.XLOOKUP($D622,'Catalog Items'!$L:$L,'Catalog Items'!AT:AT)</f>
        <v>2</v>
      </c>
      <c r="S622" s="132" t="str">
        <f>_xlfn.XLOOKUP($D622,'Catalog Items'!$L:$L,'Catalog Items'!AU:AU)</f>
        <v>4</v>
      </c>
      <c r="T622" s="118" t="s">
        <v>15017</v>
      </c>
      <c r="U622" s="118" t="s">
        <v>1795</v>
      </c>
      <c r="V622" s="118" t="s">
        <v>15015</v>
      </c>
      <c r="W622" s="124"/>
      <c r="X622" s="118" t="s">
        <v>14152</v>
      </c>
      <c r="Y622" s="118" t="s">
        <v>1762</v>
      </c>
      <c r="Z622" s="118" t="s">
        <v>15005</v>
      </c>
      <c r="AA622" s="118" t="s">
        <v>15006</v>
      </c>
      <c r="AB622" s="118" t="s">
        <v>15390</v>
      </c>
      <c r="AC622" s="118" t="s">
        <v>15306</v>
      </c>
      <c r="AD622" s="118" t="s">
        <v>1757</v>
      </c>
      <c r="AE622" s="118" t="s">
        <v>15391</v>
      </c>
      <c r="AF622" s="118" t="s">
        <v>15392</v>
      </c>
    </row>
    <row r="623" spans="1:32" x14ac:dyDescent="0.25">
      <c r="A623" s="118" t="str">
        <f>_xlfn.XLOOKUP(D623,'Catalog Items'!L:L,'Catalog Items'!F:F)</f>
        <v>25SE62</v>
      </c>
      <c r="B623" s="118" t="s">
        <v>10185</v>
      </c>
      <c r="C623" s="118" t="s">
        <v>1798</v>
      </c>
      <c r="D623" s="118" t="s">
        <v>13373</v>
      </c>
      <c r="E623" s="118" t="s">
        <v>13374</v>
      </c>
      <c r="F623" s="118" t="s">
        <v>15014</v>
      </c>
      <c r="G623" s="118" t="s">
        <v>13258</v>
      </c>
      <c r="H623" s="118" t="s">
        <v>13259</v>
      </c>
      <c r="I623" s="118" t="s">
        <v>1775</v>
      </c>
      <c r="J623" s="124"/>
      <c r="K623" s="118" t="str">
        <f>_xlfn.XLOOKUP(D623,'Catalog Items'!L:L,'Catalog Items'!AB:AB)</f>
        <v>10092352991355</v>
      </c>
      <c r="L623" s="118" t="str">
        <f>_xlfn.XLOOKUP(D623,'Catalog Items'!L:L,'Catalog Items'!N:N)</f>
        <v>Metallic Cutlery</v>
      </c>
      <c r="M623" s="132">
        <f>_xlfn.XLOOKUP($D623,'Catalog Items'!$L:$L,'Catalog Items'!AK:AK)</f>
        <v>47</v>
      </c>
      <c r="N623" s="132">
        <f>_xlfn.XLOOKUP($D623,'Catalog Items'!$L:$L,'Catalog Items'!AL:AL)</f>
        <v>18.25</v>
      </c>
      <c r="O623" s="132">
        <f>_xlfn.XLOOKUP($D623,'Catalog Items'!$L:$L,'Catalog Items'!AM:AM)</f>
        <v>10.25</v>
      </c>
      <c r="P623" s="132">
        <f>_xlfn.XLOOKUP($D623,'Catalog Items'!$L:$L,'Catalog Items'!AN:AN)</f>
        <v>49.56</v>
      </c>
      <c r="Q623" s="132">
        <f>_xlfn.XLOOKUP($D623,'Catalog Items'!$L:$L,'Catalog Items'!AO:AO)</f>
        <v>5.0880000000000001</v>
      </c>
      <c r="R623" s="132" t="str">
        <f>_xlfn.XLOOKUP($D623,'Catalog Items'!$L:$L,'Catalog Items'!AT:AT)</f>
        <v>2</v>
      </c>
      <c r="S623" s="132" t="str">
        <f>_xlfn.XLOOKUP($D623,'Catalog Items'!$L:$L,'Catalog Items'!AU:AU)</f>
        <v>4</v>
      </c>
      <c r="T623" s="118" t="s">
        <v>15017</v>
      </c>
      <c r="U623" s="118" t="s">
        <v>1795</v>
      </c>
      <c r="V623" s="118" t="s">
        <v>15015</v>
      </c>
      <c r="W623" s="124"/>
      <c r="X623" s="118" t="s">
        <v>14149</v>
      </c>
      <c r="Y623" s="118" t="s">
        <v>1762</v>
      </c>
      <c r="Z623" s="118" t="s">
        <v>15005</v>
      </c>
      <c r="AA623" s="118" t="s">
        <v>15006</v>
      </c>
      <c r="AB623" s="118" t="s">
        <v>15390</v>
      </c>
      <c r="AC623" s="118" t="s">
        <v>15306</v>
      </c>
      <c r="AD623" s="118" t="s">
        <v>1757</v>
      </c>
      <c r="AE623" s="118" t="s">
        <v>15391</v>
      </c>
      <c r="AF623" s="118" t="s">
        <v>15392</v>
      </c>
    </row>
    <row r="624" spans="1:32" x14ac:dyDescent="0.25">
      <c r="J624" s="124"/>
      <c r="M624" s="132"/>
      <c r="N624" s="132"/>
      <c r="O624" s="132"/>
      <c r="P624" s="132"/>
      <c r="Q624" s="132"/>
      <c r="R624" s="132"/>
      <c r="S624" s="132"/>
      <c r="W624" s="124"/>
    </row>
    <row r="625" spans="1:32" x14ac:dyDescent="0.25">
      <c r="A625" s="118" t="str">
        <f>_xlfn.XLOOKUP(D625,'Catalog Items'!L:L,'Catalog Items'!F:F)</f>
        <v>25SE70</v>
      </c>
      <c r="B625" s="118" t="s">
        <v>10766</v>
      </c>
      <c r="C625" s="118" t="s">
        <v>1798</v>
      </c>
      <c r="D625" s="118" t="s">
        <v>13375</v>
      </c>
      <c r="E625" s="118" t="s">
        <v>13376</v>
      </c>
      <c r="F625" s="118" t="s">
        <v>15362</v>
      </c>
      <c r="G625" s="118" t="s">
        <v>1233</v>
      </c>
      <c r="H625" s="118" t="s">
        <v>15381</v>
      </c>
      <c r="I625" s="118" t="s">
        <v>1760</v>
      </c>
      <c r="J625" s="124"/>
      <c r="K625" s="118" t="str">
        <f>_xlfn.XLOOKUP(D625,'Catalog Items'!L:L,'Catalog Items'!AB:AB)</f>
        <v>00092352991419</v>
      </c>
      <c r="L625" s="118" t="str">
        <f>_xlfn.XLOOKUP(D625,'Catalog Items'!L:L,'Catalog Items'!N:N)</f>
        <v>Clear</v>
      </c>
      <c r="M625" s="132">
        <f>_xlfn.XLOOKUP($D625,'Catalog Items'!$L:$L,'Catalog Items'!AK:AK)</f>
        <v>51.125</v>
      </c>
      <c r="N625" s="132">
        <f>_xlfn.XLOOKUP($D625,'Catalog Items'!$L:$L,'Catalog Items'!AL:AL)</f>
        <v>16.312999999999999</v>
      </c>
      <c r="O625" s="132">
        <f>_xlfn.XLOOKUP($D625,'Catalog Items'!$L:$L,'Catalog Items'!AM:AM)</f>
        <v>10.063000000000001</v>
      </c>
      <c r="P625" s="132">
        <f>_xlfn.XLOOKUP($D625,'Catalog Items'!$L:$L,'Catalog Items'!AN:AN)</f>
        <v>42.63</v>
      </c>
      <c r="Q625" s="132">
        <f>_xlfn.XLOOKUP($D625,'Catalog Items'!$L:$L,'Catalog Items'!AO:AO)</f>
        <v>4.8570000000000002</v>
      </c>
      <c r="R625" s="132" t="str">
        <f>_xlfn.XLOOKUP($D625,'Catalog Items'!$L:$L,'Catalog Items'!AT:AT)</f>
        <v>4</v>
      </c>
      <c r="S625" s="132" t="str">
        <f>_xlfn.XLOOKUP($D625,'Catalog Items'!$L:$L,'Catalog Items'!AU:AU)</f>
        <v>3</v>
      </c>
      <c r="T625" s="118" t="s">
        <v>15031</v>
      </c>
      <c r="U625" s="118" t="s">
        <v>1773</v>
      </c>
      <c r="V625" s="118" t="s">
        <v>1765</v>
      </c>
      <c r="W625" s="124"/>
      <c r="X625" s="118" t="s">
        <v>6701</v>
      </c>
      <c r="Y625" s="118" t="s">
        <v>1766</v>
      </c>
      <c r="Z625" s="118" t="s">
        <v>1774</v>
      </c>
      <c r="AA625" s="118" t="s">
        <v>15156</v>
      </c>
      <c r="AB625" s="118" t="s">
        <v>15157</v>
      </c>
      <c r="AC625" s="118" t="s">
        <v>15158</v>
      </c>
      <c r="AD625" s="118" t="s">
        <v>1757</v>
      </c>
      <c r="AE625" s="118" t="s">
        <v>15159</v>
      </c>
      <c r="AF625" s="118" t="s">
        <v>15160</v>
      </c>
    </row>
    <row r="626" spans="1:32" x14ac:dyDescent="0.25">
      <c r="A626" s="118" t="str">
        <f>_xlfn.XLOOKUP(D626,'Catalog Items'!L:L,'Catalog Items'!F:F)</f>
        <v>25SE70</v>
      </c>
      <c r="B626" s="118" t="s">
        <v>10560</v>
      </c>
      <c r="C626" s="118" t="s">
        <v>1798</v>
      </c>
      <c r="D626" s="118" t="s">
        <v>13375</v>
      </c>
      <c r="E626" s="118" t="s">
        <v>13376</v>
      </c>
      <c r="F626" s="118" t="s">
        <v>15362</v>
      </c>
      <c r="G626" s="118" t="s">
        <v>711</v>
      </c>
      <c r="H626" s="118" t="s">
        <v>2827</v>
      </c>
      <c r="I626" s="118" t="s">
        <v>1760</v>
      </c>
      <c r="J626" s="124"/>
      <c r="K626" s="118" t="str">
        <f>_xlfn.XLOOKUP(D626,'Catalog Items'!L:L,'Catalog Items'!AB:AB)</f>
        <v>00092352991419</v>
      </c>
      <c r="L626" s="118" t="str">
        <f>_xlfn.XLOOKUP(D626,'Catalog Items'!L:L,'Catalog Items'!N:N)</f>
        <v>Clear</v>
      </c>
      <c r="M626" s="132">
        <f>_xlfn.XLOOKUP($D626,'Catalog Items'!$L:$L,'Catalog Items'!AK:AK)</f>
        <v>51.125</v>
      </c>
      <c r="N626" s="132">
        <f>_xlfn.XLOOKUP($D626,'Catalog Items'!$L:$L,'Catalog Items'!AL:AL)</f>
        <v>16.312999999999999</v>
      </c>
      <c r="O626" s="132">
        <f>_xlfn.XLOOKUP($D626,'Catalog Items'!$L:$L,'Catalog Items'!AM:AM)</f>
        <v>10.063000000000001</v>
      </c>
      <c r="P626" s="132">
        <f>_xlfn.XLOOKUP($D626,'Catalog Items'!$L:$L,'Catalog Items'!AN:AN)</f>
        <v>42.63</v>
      </c>
      <c r="Q626" s="132">
        <f>_xlfn.XLOOKUP($D626,'Catalog Items'!$L:$L,'Catalog Items'!AO:AO)</f>
        <v>4.8570000000000002</v>
      </c>
      <c r="R626" s="132" t="str">
        <f>_xlfn.XLOOKUP($D626,'Catalog Items'!$L:$L,'Catalog Items'!AT:AT)</f>
        <v>4</v>
      </c>
      <c r="S626" s="132" t="str">
        <f>_xlfn.XLOOKUP($D626,'Catalog Items'!$L:$L,'Catalog Items'!AU:AU)</f>
        <v>3</v>
      </c>
      <c r="T626" s="118" t="s">
        <v>15031</v>
      </c>
      <c r="U626" s="118" t="s">
        <v>1773</v>
      </c>
      <c r="V626" s="118" t="s">
        <v>1765</v>
      </c>
      <c r="W626" s="124"/>
      <c r="X626" s="118" t="s">
        <v>6409</v>
      </c>
      <c r="Y626" s="118" t="s">
        <v>1763</v>
      </c>
      <c r="Z626" s="118" t="s">
        <v>15005</v>
      </c>
      <c r="AA626" s="118" t="s">
        <v>15005</v>
      </c>
      <c r="AB626" s="118" t="s">
        <v>15056</v>
      </c>
      <c r="AC626" s="118" t="s">
        <v>15057</v>
      </c>
      <c r="AD626" s="118" t="s">
        <v>1757</v>
      </c>
      <c r="AE626" s="118" t="s">
        <v>15058</v>
      </c>
      <c r="AF626" s="118" t="s">
        <v>15059</v>
      </c>
    </row>
    <row r="627" spans="1:32" x14ac:dyDescent="0.25">
      <c r="A627" s="118" t="str">
        <f>_xlfn.XLOOKUP(D627,'Catalog Items'!L:L,'Catalog Items'!F:F)</f>
        <v>25SE70</v>
      </c>
      <c r="B627" s="118" t="s">
        <v>10566</v>
      </c>
      <c r="C627" s="118" t="s">
        <v>1798</v>
      </c>
      <c r="D627" s="118" t="s">
        <v>13375</v>
      </c>
      <c r="E627" s="118" t="s">
        <v>13376</v>
      </c>
      <c r="F627" s="118" t="s">
        <v>15362</v>
      </c>
      <c r="G627" s="118" t="s">
        <v>338</v>
      </c>
      <c r="H627" s="118" t="s">
        <v>2830</v>
      </c>
      <c r="I627" s="118" t="s">
        <v>1773</v>
      </c>
      <c r="J627" s="124"/>
      <c r="K627" s="118" t="str">
        <f>_xlfn.XLOOKUP(D627,'Catalog Items'!L:L,'Catalog Items'!AB:AB)</f>
        <v>00092352991419</v>
      </c>
      <c r="L627" s="118" t="str">
        <f>_xlfn.XLOOKUP(D627,'Catalog Items'!L:L,'Catalog Items'!N:N)</f>
        <v>Clear</v>
      </c>
      <c r="M627" s="132">
        <f>_xlfn.XLOOKUP($D627,'Catalog Items'!$L:$L,'Catalog Items'!AK:AK)</f>
        <v>51.125</v>
      </c>
      <c r="N627" s="132">
        <f>_xlfn.XLOOKUP($D627,'Catalog Items'!$L:$L,'Catalog Items'!AL:AL)</f>
        <v>16.312999999999999</v>
      </c>
      <c r="O627" s="132">
        <f>_xlfn.XLOOKUP($D627,'Catalog Items'!$L:$L,'Catalog Items'!AM:AM)</f>
        <v>10.063000000000001</v>
      </c>
      <c r="P627" s="132">
        <f>_xlfn.XLOOKUP($D627,'Catalog Items'!$L:$L,'Catalog Items'!AN:AN)</f>
        <v>42.63</v>
      </c>
      <c r="Q627" s="132">
        <f>_xlfn.XLOOKUP($D627,'Catalog Items'!$L:$L,'Catalog Items'!AO:AO)</f>
        <v>4.8570000000000002</v>
      </c>
      <c r="R627" s="132" t="str">
        <f>_xlfn.XLOOKUP($D627,'Catalog Items'!$L:$L,'Catalog Items'!AT:AT)</f>
        <v>4</v>
      </c>
      <c r="S627" s="132" t="str">
        <f>_xlfn.XLOOKUP($D627,'Catalog Items'!$L:$L,'Catalog Items'!AU:AU)</f>
        <v>3</v>
      </c>
      <c r="T627" s="118" t="s">
        <v>15031</v>
      </c>
      <c r="U627" s="118" t="s">
        <v>1773</v>
      </c>
      <c r="V627" s="118" t="s">
        <v>1765</v>
      </c>
      <c r="W627" s="124"/>
      <c r="X627" s="118" t="s">
        <v>6412</v>
      </c>
      <c r="Y627" s="118" t="s">
        <v>1760</v>
      </c>
      <c r="Z627" s="118" t="s">
        <v>15042</v>
      </c>
      <c r="AA627" s="118" t="s">
        <v>15042</v>
      </c>
      <c r="AB627" s="118" t="s">
        <v>15043</v>
      </c>
      <c r="AC627" s="118" t="s">
        <v>15039</v>
      </c>
      <c r="AD627" s="118" t="s">
        <v>1757</v>
      </c>
      <c r="AE627" s="118" t="s">
        <v>15040</v>
      </c>
      <c r="AF627" s="118" t="s">
        <v>15044</v>
      </c>
    </row>
    <row r="628" spans="1:32" x14ac:dyDescent="0.25">
      <c r="A628" s="118" t="str">
        <f>_xlfn.XLOOKUP(D628,'Catalog Items'!L:L,'Catalog Items'!F:F)</f>
        <v>25SE70</v>
      </c>
      <c r="B628" s="118" t="s">
        <v>10573</v>
      </c>
      <c r="C628" s="118" t="s">
        <v>1798</v>
      </c>
      <c r="D628" s="118" t="s">
        <v>13375</v>
      </c>
      <c r="E628" s="118" t="s">
        <v>13376</v>
      </c>
      <c r="F628" s="118" t="s">
        <v>15362</v>
      </c>
      <c r="G628" s="118" t="s">
        <v>344</v>
      </c>
      <c r="H628" s="118" t="s">
        <v>2834</v>
      </c>
      <c r="I628" s="118" t="s">
        <v>1771</v>
      </c>
      <c r="J628" s="124"/>
      <c r="K628" s="118" t="str">
        <f>_xlfn.XLOOKUP(D628,'Catalog Items'!L:L,'Catalog Items'!AB:AB)</f>
        <v>00092352991419</v>
      </c>
      <c r="L628" s="118" t="str">
        <f>_xlfn.XLOOKUP(D628,'Catalog Items'!L:L,'Catalog Items'!N:N)</f>
        <v>Clear</v>
      </c>
      <c r="M628" s="132">
        <f>_xlfn.XLOOKUP($D628,'Catalog Items'!$L:$L,'Catalog Items'!AK:AK)</f>
        <v>51.125</v>
      </c>
      <c r="N628" s="132">
        <f>_xlfn.XLOOKUP($D628,'Catalog Items'!$L:$L,'Catalog Items'!AL:AL)</f>
        <v>16.312999999999999</v>
      </c>
      <c r="O628" s="132">
        <f>_xlfn.XLOOKUP($D628,'Catalog Items'!$L:$L,'Catalog Items'!AM:AM)</f>
        <v>10.063000000000001</v>
      </c>
      <c r="P628" s="132">
        <f>_xlfn.XLOOKUP($D628,'Catalog Items'!$L:$L,'Catalog Items'!AN:AN)</f>
        <v>42.63</v>
      </c>
      <c r="Q628" s="132">
        <f>_xlfn.XLOOKUP($D628,'Catalog Items'!$L:$L,'Catalog Items'!AO:AO)</f>
        <v>4.8570000000000002</v>
      </c>
      <c r="R628" s="132" t="str">
        <f>_xlfn.XLOOKUP($D628,'Catalog Items'!$L:$L,'Catalog Items'!AT:AT)</f>
        <v>4</v>
      </c>
      <c r="S628" s="132" t="str">
        <f>_xlfn.XLOOKUP($D628,'Catalog Items'!$L:$L,'Catalog Items'!AU:AU)</f>
        <v>3</v>
      </c>
      <c r="T628" s="118" t="s">
        <v>15031</v>
      </c>
      <c r="U628" s="118" t="s">
        <v>1773</v>
      </c>
      <c r="V628" s="118" t="s">
        <v>1765</v>
      </c>
      <c r="W628" s="124"/>
      <c r="X628" s="118" t="s">
        <v>6416</v>
      </c>
      <c r="Y628" s="118" t="s">
        <v>1760</v>
      </c>
      <c r="Z628" s="118" t="s">
        <v>15052</v>
      </c>
      <c r="AA628" s="118" t="s">
        <v>15052</v>
      </c>
      <c r="AB628" s="118" t="s">
        <v>15053</v>
      </c>
      <c r="AC628" s="118" t="s">
        <v>14993</v>
      </c>
      <c r="AD628" s="118" t="s">
        <v>1757</v>
      </c>
      <c r="AE628" s="118" t="s">
        <v>15054</v>
      </c>
      <c r="AF628" s="118" t="s">
        <v>15055</v>
      </c>
    </row>
    <row r="629" spans="1:32" x14ac:dyDescent="0.25">
      <c r="A629" s="118" t="str">
        <f>_xlfn.XLOOKUP(D629,'Catalog Items'!L:L,'Catalog Items'!F:F)</f>
        <v>25SE70</v>
      </c>
      <c r="B629" s="118" t="s">
        <v>10577</v>
      </c>
      <c r="C629" s="118" t="s">
        <v>1798</v>
      </c>
      <c r="D629" s="118" t="s">
        <v>13375</v>
      </c>
      <c r="E629" s="118" t="s">
        <v>13376</v>
      </c>
      <c r="F629" s="118" t="s">
        <v>15362</v>
      </c>
      <c r="G629" s="118" t="s">
        <v>804</v>
      </c>
      <c r="H629" s="118" t="s">
        <v>2836</v>
      </c>
      <c r="I629" s="118" t="s">
        <v>1760</v>
      </c>
      <c r="J629" s="124"/>
      <c r="K629" s="118" t="str">
        <f>_xlfn.XLOOKUP(D629,'Catalog Items'!L:L,'Catalog Items'!AB:AB)</f>
        <v>00092352991419</v>
      </c>
      <c r="L629" s="118" t="str">
        <f>_xlfn.XLOOKUP(D629,'Catalog Items'!L:L,'Catalog Items'!N:N)</f>
        <v>Clear</v>
      </c>
      <c r="M629" s="132">
        <f>_xlfn.XLOOKUP($D629,'Catalog Items'!$L:$L,'Catalog Items'!AK:AK)</f>
        <v>51.125</v>
      </c>
      <c r="N629" s="132">
        <f>_xlfn.XLOOKUP($D629,'Catalog Items'!$L:$L,'Catalog Items'!AL:AL)</f>
        <v>16.312999999999999</v>
      </c>
      <c r="O629" s="132">
        <f>_xlfn.XLOOKUP($D629,'Catalog Items'!$L:$L,'Catalog Items'!AM:AM)</f>
        <v>10.063000000000001</v>
      </c>
      <c r="P629" s="132">
        <f>_xlfn.XLOOKUP($D629,'Catalog Items'!$L:$L,'Catalog Items'!AN:AN)</f>
        <v>42.63</v>
      </c>
      <c r="Q629" s="132">
        <f>_xlfn.XLOOKUP($D629,'Catalog Items'!$L:$L,'Catalog Items'!AO:AO)</f>
        <v>4.8570000000000002</v>
      </c>
      <c r="R629" s="132" t="str">
        <f>_xlfn.XLOOKUP($D629,'Catalog Items'!$L:$L,'Catalog Items'!AT:AT)</f>
        <v>4</v>
      </c>
      <c r="S629" s="132" t="str">
        <f>_xlfn.XLOOKUP($D629,'Catalog Items'!$L:$L,'Catalog Items'!AU:AU)</f>
        <v>3</v>
      </c>
      <c r="T629" s="118" t="s">
        <v>15031</v>
      </c>
      <c r="U629" s="118" t="s">
        <v>1773</v>
      </c>
      <c r="V629" s="118" t="s">
        <v>1765</v>
      </c>
      <c r="W629" s="124"/>
      <c r="X629" s="118" t="s">
        <v>6418</v>
      </c>
      <c r="Y629" s="118" t="s">
        <v>1758</v>
      </c>
      <c r="Z629" s="118" t="s">
        <v>15037</v>
      </c>
      <c r="AA629" s="118" t="s">
        <v>15037</v>
      </c>
      <c r="AB629" s="118" t="s">
        <v>15007</v>
      </c>
      <c r="AC629" s="118" t="s">
        <v>15049</v>
      </c>
      <c r="AD629" s="118" t="s">
        <v>1757</v>
      </c>
      <c r="AE629" s="118" t="s">
        <v>15050</v>
      </c>
      <c r="AF629" s="118" t="s">
        <v>15051</v>
      </c>
    </row>
    <row r="630" spans="1:32" x14ac:dyDescent="0.25">
      <c r="A630" s="118" t="str">
        <f>_xlfn.XLOOKUP(D630,'Catalog Items'!L:L,'Catalog Items'!F:F)</f>
        <v>25SE70</v>
      </c>
      <c r="B630" s="118" t="s">
        <v>10125</v>
      </c>
      <c r="C630" s="118" t="s">
        <v>1798</v>
      </c>
      <c r="D630" s="118" t="s">
        <v>13375</v>
      </c>
      <c r="E630" s="118" t="s">
        <v>13376</v>
      </c>
      <c r="F630" s="118" t="s">
        <v>15362</v>
      </c>
      <c r="G630" s="118" t="s">
        <v>712</v>
      </c>
      <c r="H630" s="118" t="s">
        <v>2440</v>
      </c>
      <c r="I630" s="118" t="s">
        <v>7075</v>
      </c>
      <c r="J630" s="124"/>
      <c r="K630" s="118" t="str">
        <f>_xlfn.XLOOKUP(D630,'Catalog Items'!L:L,'Catalog Items'!AB:AB)</f>
        <v>00092352991419</v>
      </c>
      <c r="L630" s="118" t="str">
        <f>_xlfn.XLOOKUP(D630,'Catalog Items'!L:L,'Catalog Items'!N:N)</f>
        <v>Clear</v>
      </c>
      <c r="M630" s="132">
        <f>_xlfn.XLOOKUP($D630,'Catalog Items'!$L:$L,'Catalog Items'!AK:AK)</f>
        <v>51.125</v>
      </c>
      <c r="N630" s="132">
        <f>_xlfn.XLOOKUP($D630,'Catalog Items'!$L:$L,'Catalog Items'!AL:AL)</f>
        <v>16.312999999999999</v>
      </c>
      <c r="O630" s="132">
        <f>_xlfn.XLOOKUP($D630,'Catalog Items'!$L:$L,'Catalog Items'!AM:AM)</f>
        <v>10.063000000000001</v>
      </c>
      <c r="P630" s="132">
        <f>_xlfn.XLOOKUP($D630,'Catalog Items'!$L:$L,'Catalog Items'!AN:AN)</f>
        <v>42.63</v>
      </c>
      <c r="Q630" s="132">
        <f>_xlfn.XLOOKUP($D630,'Catalog Items'!$L:$L,'Catalog Items'!AO:AO)</f>
        <v>4.8570000000000002</v>
      </c>
      <c r="R630" s="132" t="str">
        <f>_xlfn.XLOOKUP($D630,'Catalog Items'!$L:$L,'Catalog Items'!AT:AT)</f>
        <v>4</v>
      </c>
      <c r="S630" s="132" t="str">
        <f>_xlfn.XLOOKUP($D630,'Catalog Items'!$L:$L,'Catalog Items'!AU:AU)</f>
        <v>3</v>
      </c>
      <c r="T630" s="118" t="s">
        <v>15031</v>
      </c>
      <c r="U630" s="118" t="s">
        <v>1773</v>
      </c>
      <c r="V630" s="118" t="s">
        <v>1765</v>
      </c>
      <c r="W630" s="124"/>
      <c r="X630" s="118" t="s">
        <v>6005</v>
      </c>
      <c r="Y630" s="118" t="s">
        <v>1764</v>
      </c>
      <c r="Z630" s="118" t="s">
        <v>15032</v>
      </c>
      <c r="AA630" s="118" t="s">
        <v>15032</v>
      </c>
      <c r="AB630" s="118" t="s">
        <v>15033</v>
      </c>
      <c r="AC630" s="118" t="s">
        <v>15034</v>
      </c>
      <c r="AD630" s="118" t="s">
        <v>1757</v>
      </c>
      <c r="AE630" s="118" t="s">
        <v>15035</v>
      </c>
      <c r="AF630" s="118" t="s">
        <v>15036</v>
      </c>
    </row>
    <row r="631" spans="1:32" x14ac:dyDescent="0.25">
      <c r="A631" s="118" t="str">
        <f>_xlfn.XLOOKUP(D631,'Catalog Items'!L:L,'Catalog Items'!F:F)</f>
        <v>25SE70</v>
      </c>
      <c r="B631" s="118" t="s">
        <v>10134</v>
      </c>
      <c r="C631" s="118" t="s">
        <v>1798</v>
      </c>
      <c r="D631" s="118" t="s">
        <v>13375</v>
      </c>
      <c r="E631" s="118" t="s">
        <v>13376</v>
      </c>
      <c r="F631" s="118" t="s">
        <v>15362</v>
      </c>
      <c r="G631" s="118" t="s">
        <v>813</v>
      </c>
      <c r="H631" s="118" t="s">
        <v>2447</v>
      </c>
      <c r="I631" s="118" t="s">
        <v>1760</v>
      </c>
      <c r="J631" s="124"/>
      <c r="K631" s="118" t="str">
        <f>_xlfn.XLOOKUP(D631,'Catalog Items'!L:L,'Catalog Items'!AB:AB)</f>
        <v>00092352991419</v>
      </c>
      <c r="L631" s="118" t="str">
        <f>_xlfn.XLOOKUP(D631,'Catalog Items'!L:L,'Catalog Items'!N:N)</f>
        <v>Clear</v>
      </c>
      <c r="M631" s="132">
        <f>_xlfn.XLOOKUP($D631,'Catalog Items'!$L:$L,'Catalog Items'!AK:AK)</f>
        <v>51.125</v>
      </c>
      <c r="N631" s="132">
        <f>_xlfn.XLOOKUP($D631,'Catalog Items'!$L:$L,'Catalog Items'!AL:AL)</f>
        <v>16.312999999999999</v>
      </c>
      <c r="O631" s="132">
        <f>_xlfn.XLOOKUP($D631,'Catalog Items'!$L:$L,'Catalog Items'!AM:AM)</f>
        <v>10.063000000000001</v>
      </c>
      <c r="P631" s="132">
        <f>_xlfn.XLOOKUP($D631,'Catalog Items'!$L:$L,'Catalog Items'!AN:AN)</f>
        <v>42.63</v>
      </c>
      <c r="Q631" s="132">
        <f>_xlfn.XLOOKUP($D631,'Catalog Items'!$L:$L,'Catalog Items'!AO:AO)</f>
        <v>4.8570000000000002</v>
      </c>
      <c r="R631" s="132" t="str">
        <f>_xlfn.XLOOKUP($D631,'Catalog Items'!$L:$L,'Catalog Items'!AT:AT)</f>
        <v>4</v>
      </c>
      <c r="S631" s="132" t="str">
        <f>_xlfn.XLOOKUP($D631,'Catalog Items'!$L:$L,'Catalog Items'!AU:AU)</f>
        <v>3</v>
      </c>
      <c r="T631" s="118" t="s">
        <v>15031</v>
      </c>
      <c r="U631" s="118" t="s">
        <v>1773</v>
      </c>
      <c r="V631" s="118" t="s">
        <v>1765</v>
      </c>
      <c r="W631" s="124"/>
      <c r="X631" s="118" t="s">
        <v>6012</v>
      </c>
      <c r="Y631" s="118" t="s">
        <v>7063</v>
      </c>
      <c r="Z631" s="118" t="s">
        <v>15161</v>
      </c>
      <c r="AA631" s="118" t="s">
        <v>15161</v>
      </c>
      <c r="AB631" s="118" t="s">
        <v>15162</v>
      </c>
      <c r="AC631" s="118" t="s">
        <v>15163</v>
      </c>
      <c r="AD631" s="118" t="s">
        <v>1757</v>
      </c>
      <c r="AE631" s="118" t="s">
        <v>15164</v>
      </c>
      <c r="AF631" s="118" t="s">
        <v>15165</v>
      </c>
    </row>
    <row r="632" spans="1:32" x14ac:dyDescent="0.25">
      <c r="A632" s="118" t="str">
        <f>_xlfn.XLOOKUP(D632,'Catalog Items'!L:L,'Catalog Items'!F:F)</f>
        <v>25SE70</v>
      </c>
      <c r="B632" s="118" t="s">
        <v>10154</v>
      </c>
      <c r="C632" s="118" t="s">
        <v>1798</v>
      </c>
      <c r="D632" s="118" t="s">
        <v>13375</v>
      </c>
      <c r="E632" s="118" t="s">
        <v>13376</v>
      </c>
      <c r="F632" s="118" t="s">
        <v>15362</v>
      </c>
      <c r="G632" s="118" t="s">
        <v>727</v>
      </c>
      <c r="H632" s="118" t="s">
        <v>2458</v>
      </c>
      <c r="I632" s="118" t="s">
        <v>1757</v>
      </c>
      <c r="J632" s="124"/>
      <c r="K632" s="118" t="str">
        <f>_xlfn.XLOOKUP(D632,'Catalog Items'!L:L,'Catalog Items'!AB:AB)</f>
        <v>00092352991419</v>
      </c>
      <c r="L632" s="118" t="str">
        <f>_xlfn.XLOOKUP(D632,'Catalog Items'!L:L,'Catalog Items'!N:N)</f>
        <v>Clear</v>
      </c>
      <c r="M632" s="132">
        <f>_xlfn.XLOOKUP($D632,'Catalog Items'!$L:$L,'Catalog Items'!AK:AK)</f>
        <v>51.125</v>
      </c>
      <c r="N632" s="132">
        <f>_xlfn.XLOOKUP($D632,'Catalog Items'!$L:$L,'Catalog Items'!AL:AL)</f>
        <v>16.312999999999999</v>
      </c>
      <c r="O632" s="132">
        <f>_xlfn.XLOOKUP($D632,'Catalog Items'!$L:$L,'Catalog Items'!AM:AM)</f>
        <v>10.063000000000001</v>
      </c>
      <c r="P632" s="132">
        <f>_xlfn.XLOOKUP($D632,'Catalog Items'!$L:$L,'Catalog Items'!AN:AN)</f>
        <v>42.63</v>
      </c>
      <c r="Q632" s="132">
        <f>_xlfn.XLOOKUP($D632,'Catalog Items'!$L:$L,'Catalog Items'!AO:AO)</f>
        <v>4.8570000000000002</v>
      </c>
      <c r="R632" s="132" t="str">
        <f>_xlfn.XLOOKUP($D632,'Catalog Items'!$L:$L,'Catalog Items'!AT:AT)</f>
        <v>4</v>
      </c>
      <c r="S632" s="132" t="str">
        <f>_xlfn.XLOOKUP($D632,'Catalog Items'!$L:$L,'Catalog Items'!AU:AU)</f>
        <v>3</v>
      </c>
      <c r="T632" s="118" t="s">
        <v>15031</v>
      </c>
      <c r="U632" s="118" t="s">
        <v>1773</v>
      </c>
      <c r="V632" s="118" t="s">
        <v>1765</v>
      </c>
      <c r="W632" s="124"/>
      <c r="X632" s="118" t="s">
        <v>6023</v>
      </c>
      <c r="Y632" s="118" t="s">
        <v>1758</v>
      </c>
      <c r="Z632" s="118" t="s">
        <v>15045</v>
      </c>
      <c r="AA632" s="118" t="s">
        <v>15045</v>
      </c>
      <c r="AB632" s="118" t="s">
        <v>14983</v>
      </c>
      <c r="AC632" s="118" t="s">
        <v>15046</v>
      </c>
      <c r="AD632" s="118" t="s">
        <v>7075</v>
      </c>
      <c r="AE632" s="118" t="s">
        <v>15047</v>
      </c>
      <c r="AF632" s="118" t="s">
        <v>15048</v>
      </c>
    </row>
    <row r="633" spans="1:32" x14ac:dyDescent="0.25">
      <c r="A633" s="118" t="str">
        <f>_xlfn.XLOOKUP(D633,'Catalog Items'!L:L,'Catalog Items'!F:F)</f>
        <v>25SE70</v>
      </c>
      <c r="B633" s="118" t="s">
        <v>10770</v>
      </c>
      <c r="C633" s="118" t="s">
        <v>1798</v>
      </c>
      <c r="D633" s="118" t="s">
        <v>13375</v>
      </c>
      <c r="E633" s="118" t="s">
        <v>13376</v>
      </c>
      <c r="F633" s="118" t="s">
        <v>15362</v>
      </c>
      <c r="G633" s="118" t="s">
        <v>13316</v>
      </c>
      <c r="H633" s="118" t="s">
        <v>13317</v>
      </c>
      <c r="I633" s="118" t="s">
        <v>1758</v>
      </c>
      <c r="J633" s="124"/>
      <c r="K633" s="118" t="str">
        <f>_xlfn.XLOOKUP(D633,'Catalog Items'!L:L,'Catalog Items'!AB:AB)</f>
        <v>00092352991419</v>
      </c>
      <c r="L633" s="118" t="str">
        <f>_xlfn.XLOOKUP(D633,'Catalog Items'!L:L,'Catalog Items'!N:N)</f>
        <v>Clear</v>
      </c>
      <c r="M633" s="132">
        <f>_xlfn.XLOOKUP($D633,'Catalog Items'!$L:$L,'Catalog Items'!AK:AK)</f>
        <v>51.125</v>
      </c>
      <c r="N633" s="132">
        <f>_xlfn.XLOOKUP($D633,'Catalog Items'!$L:$L,'Catalog Items'!AL:AL)</f>
        <v>16.312999999999999</v>
      </c>
      <c r="O633" s="132">
        <f>_xlfn.XLOOKUP($D633,'Catalog Items'!$L:$L,'Catalog Items'!AM:AM)</f>
        <v>10.063000000000001</v>
      </c>
      <c r="P633" s="132">
        <f>_xlfn.XLOOKUP($D633,'Catalog Items'!$L:$L,'Catalog Items'!AN:AN)</f>
        <v>42.63</v>
      </c>
      <c r="Q633" s="132">
        <f>_xlfn.XLOOKUP($D633,'Catalog Items'!$L:$L,'Catalog Items'!AO:AO)</f>
        <v>4.8570000000000002</v>
      </c>
      <c r="R633" s="132" t="str">
        <f>_xlfn.XLOOKUP($D633,'Catalog Items'!$L:$L,'Catalog Items'!AT:AT)</f>
        <v>4</v>
      </c>
      <c r="S633" s="132" t="str">
        <f>_xlfn.XLOOKUP($D633,'Catalog Items'!$L:$L,'Catalog Items'!AU:AU)</f>
        <v>3</v>
      </c>
      <c r="T633" s="118" t="s">
        <v>15031</v>
      </c>
      <c r="U633" s="118" t="s">
        <v>1773</v>
      </c>
      <c r="V633" s="118" t="s">
        <v>1765</v>
      </c>
      <c r="W633" s="124"/>
      <c r="X633" s="118" t="s">
        <v>14200</v>
      </c>
      <c r="Y633" s="118" t="s">
        <v>1762</v>
      </c>
      <c r="Z633" s="118" t="s">
        <v>15152</v>
      </c>
      <c r="AA633" s="118" t="s">
        <v>7065</v>
      </c>
      <c r="AB633" s="118" t="s">
        <v>7065</v>
      </c>
      <c r="AC633" s="118" t="s">
        <v>14988</v>
      </c>
      <c r="AD633" s="118" t="s">
        <v>1757</v>
      </c>
      <c r="AE633" s="118" t="s">
        <v>15169</v>
      </c>
      <c r="AF633" s="118" t="s">
        <v>15170</v>
      </c>
    </row>
    <row r="634" spans="1:32" x14ac:dyDescent="0.25">
      <c r="A634" s="118" t="str">
        <f>_xlfn.XLOOKUP(D634,'Catalog Items'!L:L,'Catalog Items'!F:F)</f>
        <v>25SE70</v>
      </c>
      <c r="B634" s="118" t="s">
        <v>10140</v>
      </c>
      <c r="C634" s="118" t="s">
        <v>1798</v>
      </c>
      <c r="D634" s="118" t="s">
        <v>13375</v>
      </c>
      <c r="E634" s="118" t="s">
        <v>13376</v>
      </c>
      <c r="F634" s="118" t="s">
        <v>15362</v>
      </c>
      <c r="G634" s="118" t="s">
        <v>722</v>
      </c>
      <c r="H634" s="118" t="s">
        <v>2450</v>
      </c>
      <c r="I634" s="118" t="s">
        <v>1758</v>
      </c>
      <c r="J634" s="124"/>
      <c r="K634" s="118" t="str">
        <f>_xlfn.XLOOKUP(D634,'Catalog Items'!L:L,'Catalog Items'!AB:AB)</f>
        <v>00092352991419</v>
      </c>
      <c r="L634" s="118" t="str">
        <f>_xlfn.XLOOKUP(D634,'Catalog Items'!L:L,'Catalog Items'!N:N)</f>
        <v>Clear</v>
      </c>
      <c r="M634" s="132">
        <f>_xlfn.XLOOKUP($D634,'Catalog Items'!$L:$L,'Catalog Items'!AK:AK)</f>
        <v>51.125</v>
      </c>
      <c r="N634" s="132">
        <f>_xlfn.XLOOKUP($D634,'Catalog Items'!$L:$L,'Catalog Items'!AL:AL)</f>
        <v>16.312999999999999</v>
      </c>
      <c r="O634" s="132">
        <f>_xlfn.XLOOKUP($D634,'Catalog Items'!$L:$L,'Catalog Items'!AM:AM)</f>
        <v>10.063000000000001</v>
      </c>
      <c r="P634" s="132">
        <f>_xlfn.XLOOKUP($D634,'Catalog Items'!$L:$L,'Catalog Items'!AN:AN)</f>
        <v>42.63</v>
      </c>
      <c r="Q634" s="132">
        <f>_xlfn.XLOOKUP($D634,'Catalog Items'!$L:$L,'Catalog Items'!AO:AO)</f>
        <v>4.8570000000000002</v>
      </c>
      <c r="R634" s="132" t="str">
        <f>_xlfn.XLOOKUP($D634,'Catalog Items'!$L:$L,'Catalog Items'!AT:AT)</f>
        <v>4</v>
      </c>
      <c r="S634" s="132" t="str">
        <f>_xlfn.XLOOKUP($D634,'Catalog Items'!$L:$L,'Catalog Items'!AU:AU)</f>
        <v>3</v>
      </c>
      <c r="T634" s="118" t="s">
        <v>15031</v>
      </c>
      <c r="U634" s="118" t="s">
        <v>1773</v>
      </c>
      <c r="V634" s="118" t="s">
        <v>1765</v>
      </c>
      <c r="W634" s="124"/>
      <c r="X634" s="118" t="s">
        <v>6015</v>
      </c>
      <c r="Y634" s="118" t="s">
        <v>1772</v>
      </c>
      <c r="Z634" s="118" t="s">
        <v>15121</v>
      </c>
      <c r="AA634" s="118" t="s">
        <v>7065</v>
      </c>
      <c r="AB634" s="118" t="s">
        <v>7065</v>
      </c>
      <c r="AC634" s="118" t="s">
        <v>15149</v>
      </c>
      <c r="AD634" s="118" t="s">
        <v>1757</v>
      </c>
      <c r="AE634" s="118" t="s">
        <v>15150</v>
      </c>
      <c r="AF634" s="118" t="s">
        <v>15151</v>
      </c>
    </row>
    <row r="635" spans="1:32" x14ac:dyDescent="0.25">
      <c r="J635" s="124"/>
      <c r="M635" s="132"/>
      <c r="N635" s="132"/>
      <c r="O635" s="132"/>
      <c r="P635" s="132"/>
      <c r="Q635" s="132"/>
      <c r="R635" s="132"/>
      <c r="S635" s="132"/>
      <c r="W635" s="124"/>
    </row>
    <row r="636" spans="1:32" x14ac:dyDescent="0.25">
      <c r="A636" s="118" t="str">
        <f>_xlfn.XLOOKUP(D636,'Catalog Items'!L:L,'Catalog Items'!F:F)</f>
        <v>25SE63</v>
      </c>
      <c r="B636" s="118" t="s">
        <v>10189</v>
      </c>
      <c r="C636" s="118" t="s">
        <v>1798</v>
      </c>
      <c r="D636" s="118" t="s">
        <v>13379</v>
      </c>
      <c r="E636" s="118" t="s">
        <v>3064</v>
      </c>
      <c r="F636" s="118" t="s">
        <v>9563</v>
      </c>
      <c r="G636" s="118" t="s">
        <v>13266</v>
      </c>
      <c r="H636" s="118" t="s">
        <v>13267</v>
      </c>
      <c r="I636" s="118" t="s">
        <v>1762</v>
      </c>
      <c r="J636" s="124"/>
      <c r="K636" s="118" t="str">
        <f>_xlfn.XLOOKUP(D636,'Catalog Items'!L:L,'Catalog Items'!AB:AB)</f>
        <v>10092352991430</v>
      </c>
      <c r="L636" s="118" t="str">
        <f>_xlfn.XLOOKUP(D636,'Catalog Items'!L:L,'Catalog Items'!N:N)</f>
        <v>Metallic Cutlery</v>
      </c>
      <c r="M636" s="132">
        <f>_xlfn.XLOOKUP($D636,'Catalog Items'!$L:$L,'Catalog Items'!AK:AK)</f>
        <v>47</v>
      </c>
      <c r="N636" s="132">
        <f>_xlfn.XLOOKUP($D636,'Catalog Items'!$L:$L,'Catalog Items'!AL:AL)</f>
        <v>18.25</v>
      </c>
      <c r="O636" s="132">
        <f>_xlfn.XLOOKUP($D636,'Catalog Items'!$L:$L,'Catalog Items'!AM:AM)</f>
        <v>10.25</v>
      </c>
      <c r="P636" s="132">
        <f>_xlfn.XLOOKUP($D636,'Catalog Items'!$L:$L,'Catalog Items'!AN:AN)</f>
        <v>52.54</v>
      </c>
      <c r="Q636" s="132">
        <f>_xlfn.XLOOKUP($D636,'Catalog Items'!$L:$L,'Catalog Items'!AO:AO)</f>
        <v>5.0880000000000001</v>
      </c>
      <c r="R636" s="132" t="str">
        <f>_xlfn.XLOOKUP($D636,'Catalog Items'!$L:$L,'Catalog Items'!AT:AT)</f>
        <v>2</v>
      </c>
      <c r="S636" s="132" t="str">
        <f>_xlfn.XLOOKUP($D636,'Catalog Items'!$L:$L,'Catalog Items'!AU:AU)</f>
        <v>4</v>
      </c>
      <c r="T636" s="118" t="s">
        <v>15017</v>
      </c>
      <c r="U636" s="118" t="s">
        <v>1795</v>
      </c>
      <c r="V636" s="118" t="s">
        <v>15015</v>
      </c>
      <c r="W636" s="124"/>
      <c r="X636" s="118" t="s">
        <v>14155</v>
      </c>
      <c r="Y636" s="118" t="s">
        <v>1762</v>
      </c>
      <c r="Z636" s="118" t="s">
        <v>15005</v>
      </c>
      <c r="AA636" s="118" t="s">
        <v>15006</v>
      </c>
      <c r="AB636" s="118" t="s">
        <v>15390</v>
      </c>
      <c r="AC636" s="118" t="s">
        <v>15306</v>
      </c>
      <c r="AD636" s="118" t="s">
        <v>1757</v>
      </c>
      <c r="AE636" s="118" t="s">
        <v>15391</v>
      </c>
      <c r="AF636" s="118" t="s">
        <v>15392</v>
      </c>
    </row>
    <row r="637" spans="1:32" x14ac:dyDescent="0.25">
      <c r="A637" s="118" t="str">
        <f>_xlfn.XLOOKUP(D637,'Catalog Items'!L:L,'Catalog Items'!F:F)</f>
        <v>25SE63</v>
      </c>
      <c r="B637" s="118" t="s">
        <v>10185</v>
      </c>
      <c r="C637" s="118" t="s">
        <v>1798</v>
      </c>
      <c r="D637" s="118" t="s">
        <v>13379</v>
      </c>
      <c r="E637" s="118" t="s">
        <v>3064</v>
      </c>
      <c r="F637" s="118" t="s">
        <v>9563</v>
      </c>
      <c r="G637" s="118" t="s">
        <v>13258</v>
      </c>
      <c r="H637" s="118" t="s">
        <v>13259</v>
      </c>
      <c r="I637" s="118" t="s">
        <v>1762</v>
      </c>
      <c r="J637" s="124"/>
      <c r="K637" s="118" t="str">
        <f>_xlfn.XLOOKUP(D637,'Catalog Items'!L:L,'Catalog Items'!AB:AB)</f>
        <v>10092352991430</v>
      </c>
      <c r="L637" s="118" t="str">
        <f>_xlfn.XLOOKUP(D637,'Catalog Items'!L:L,'Catalog Items'!N:N)</f>
        <v>Metallic Cutlery</v>
      </c>
      <c r="M637" s="132">
        <f>_xlfn.XLOOKUP($D637,'Catalog Items'!$L:$L,'Catalog Items'!AK:AK)</f>
        <v>47</v>
      </c>
      <c r="N637" s="132">
        <f>_xlfn.XLOOKUP($D637,'Catalog Items'!$L:$L,'Catalog Items'!AL:AL)</f>
        <v>18.25</v>
      </c>
      <c r="O637" s="132">
        <f>_xlfn.XLOOKUP($D637,'Catalog Items'!$L:$L,'Catalog Items'!AM:AM)</f>
        <v>10.25</v>
      </c>
      <c r="P637" s="132">
        <f>_xlfn.XLOOKUP($D637,'Catalog Items'!$L:$L,'Catalog Items'!AN:AN)</f>
        <v>52.54</v>
      </c>
      <c r="Q637" s="132">
        <f>_xlfn.XLOOKUP($D637,'Catalog Items'!$L:$L,'Catalog Items'!AO:AO)</f>
        <v>5.0880000000000001</v>
      </c>
      <c r="R637" s="132" t="str">
        <f>_xlfn.XLOOKUP($D637,'Catalog Items'!$L:$L,'Catalog Items'!AT:AT)</f>
        <v>2</v>
      </c>
      <c r="S637" s="132" t="str">
        <f>_xlfn.XLOOKUP($D637,'Catalog Items'!$L:$L,'Catalog Items'!AU:AU)</f>
        <v>4</v>
      </c>
      <c r="T637" s="118" t="s">
        <v>15017</v>
      </c>
      <c r="U637" s="118" t="s">
        <v>1795</v>
      </c>
      <c r="V637" s="118" t="s">
        <v>15015</v>
      </c>
      <c r="W637" s="124"/>
      <c r="X637" s="118" t="s">
        <v>14149</v>
      </c>
      <c r="Y637" s="118" t="s">
        <v>1762</v>
      </c>
      <c r="Z637" s="118" t="s">
        <v>15005</v>
      </c>
      <c r="AA637" s="118" t="s">
        <v>15006</v>
      </c>
      <c r="AB637" s="118" t="s">
        <v>15390</v>
      </c>
      <c r="AC637" s="118" t="s">
        <v>15306</v>
      </c>
      <c r="AD637" s="118" t="s">
        <v>1757</v>
      </c>
      <c r="AE637" s="118" t="s">
        <v>15391</v>
      </c>
      <c r="AF637" s="118" t="s">
        <v>15392</v>
      </c>
    </row>
    <row r="638" spans="1:32" x14ac:dyDescent="0.25">
      <c r="A638" s="118" t="str">
        <f>_xlfn.XLOOKUP(D638,'Catalog Items'!L:L,'Catalog Items'!F:F)</f>
        <v>25SE63</v>
      </c>
      <c r="B638" s="118" t="s">
        <v>11064</v>
      </c>
      <c r="C638" s="118" t="s">
        <v>1798</v>
      </c>
      <c r="D638" s="118" t="s">
        <v>13379</v>
      </c>
      <c r="E638" s="118" t="s">
        <v>3064</v>
      </c>
      <c r="F638" s="118" t="s">
        <v>9563</v>
      </c>
      <c r="G638" s="118" t="s">
        <v>11067</v>
      </c>
      <c r="H638" s="118" t="s">
        <v>11068</v>
      </c>
      <c r="I638" s="118" t="s">
        <v>1765</v>
      </c>
      <c r="J638" s="124"/>
      <c r="K638" s="118" t="str">
        <f>_xlfn.XLOOKUP(D638,'Catalog Items'!L:L,'Catalog Items'!AB:AB)</f>
        <v>10092352991430</v>
      </c>
      <c r="L638" s="118" t="str">
        <f>_xlfn.XLOOKUP(D638,'Catalog Items'!L:L,'Catalog Items'!N:N)</f>
        <v>Metallic Cutlery</v>
      </c>
      <c r="M638" s="132">
        <f>_xlfn.XLOOKUP($D638,'Catalog Items'!$L:$L,'Catalog Items'!AK:AK)</f>
        <v>47</v>
      </c>
      <c r="N638" s="132">
        <f>_xlfn.XLOOKUP($D638,'Catalog Items'!$L:$L,'Catalog Items'!AL:AL)</f>
        <v>18.25</v>
      </c>
      <c r="O638" s="132">
        <f>_xlfn.XLOOKUP($D638,'Catalog Items'!$L:$L,'Catalog Items'!AM:AM)</f>
        <v>10.25</v>
      </c>
      <c r="P638" s="132">
        <f>_xlfn.XLOOKUP($D638,'Catalog Items'!$L:$L,'Catalog Items'!AN:AN)</f>
        <v>52.54</v>
      </c>
      <c r="Q638" s="132">
        <f>_xlfn.XLOOKUP($D638,'Catalog Items'!$L:$L,'Catalog Items'!AO:AO)</f>
        <v>5.0880000000000001</v>
      </c>
      <c r="R638" s="132" t="str">
        <f>_xlfn.XLOOKUP($D638,'Catalog Items'!$L:$L,'Catalog Items'!AT:AT)</f>
        <v>2</v>
      </c>
      <c r="S638" s="132" t="str">
        <f>_xlfn.XLOOKUP($D638,'Catalog Items'!$L:$L,'Catalog Items'!AU:AU)</f>
        <v>4</v>
      </c>
      <c r="T638" s="118" t="s">
        <v>15017</v>
      </c>
      <c r="U638" s="118" t="s">
        <v>1795</v>
      </c>
      <c r="V638" s="118" t="s">
        <v>15015</v>
      </c>
      <c r="W638" s="124"/>
      <c r="X638" s="118" t="s">
        <v>11070</v>
      </c>
      <c r="Y638" s="118" t="s">
        <v>9559</v>
      </c>
      <c r="Z638" s="118" t="s">
        <v>15266</v>
      </c>
      <c r="AA638" s="118" t="s">
        <v>15156</v>
      </c>
      <c r="AB638" s="118" t="s">
        <v>15300</v>
      </c>
      <c r="AC638" s="118" t="s">
        <v>15301</v>
      </c>
      <c r="AD638" s="118" t="s">
        <v>1758</v>
      </c>
      <c r="AE638" s="118" t="s">
        <v>15302</v>
      </c>
      <c r="AF638" s="118" t="s">
        <v>15303</v>
      </c>
    </row>
    <row r="639" spans="1:32" x14ac:dyDescent="0.25">
      <c r="J639" s="124"/>
      <c r="M639" s="132"/>
      <c r="N639" s="132"/>
      <c r="O639" s="132"/>
      <c r="P639" s="132"/>
      <c r="Q639" s="132"/>
      <c r="R639" s="132"/>
      <c r="S639" s="132"/>
      <c r="W639" s="124"/>
    </row>
    <row r="640" spans="1:32" x14ac:dyDescent="0.25">
      <c r="A640" s="118" t="str">
        <f>_xlfn.XLOOKUP(D640,'Catalog Items'!L:L,'Catalog Items'!F:F)</f>
        <v>25911</v>
      </c>
      <c r="B640" s="118" t="s">
        <v>9743</v>
      </c>
      <c r="C640" s="118" t="s">
        <v>5377</v>
      </c>
      <c r="D640" s="118" t="s">
        <v>13382</v>
      </c>
      <c r="E640" s="118" t="s">
        <v>13383</v>
      </c>
      <c r="F640" s="118" t="s">
        <v>15405</v>
      </c>
      <c r="G640" s="118" t="s">
        <v>13472</v>
      </c>
      <c r="H640" s="118" t="s">
        <v>13473</v>
      </c>
      <c r="I640" s="118" t="s">
        <v>1767</v>
      </c>
      <c r="J640" s="124"/>
      <c r="K640" s="118" t="str">
        <f>_xlfn.XLOOKUP(D640,'Catalog Items'!L:L,'Catalog Items'!AB:AB)</f>
        <v>00196504230828</v>
      </c>
      <c r="L640" s="118" t="str">
        <f>_xlfn.XLOOKUP(D640,'Catalog Items'!L:L,'Catalog Items'!N:N)</f>
        <v>General Decor</v>
      </c>
      <c r="M640" s="132">
        <f>_xlfn.XLOOKUP($D640,'Catalog Items'!$L:$L,'Catalog Items'!AK:AK)</f>
        <v>51.125</v>
      </c>
      <c r="N640" s="132">
        <f>_xlfn.XLOOKUP($D640,'Catalog Items'!$L:$L,'Catalog Items'!AL:AL)</f>
        <v>16.312999999999999</v>
      </c>
      <c r="O640" s="132">
        <f>_xlfn.XLOOKUP($D640,'Catalog Items'!$L:$L,'Catalog Items'!AM:AM)</f>
        <v>10.063000000000001</v>
      </c>
      <c r="P640" s="132">
        <f>_xlfn.XLOOKUP($D640,'Catalog Items'!$L:$L,'Catalog Items'!AN:AN)</f>
        <v>31.33</v>
      </c>
      <c r="Q640" s="132">
        <f>_xlfn.XLOOKUP($D640,'Catalog Items'!$L:$L,'Catalog Items'!AO:AO)</f>
        <v>4.8570000000000002</v>
      </c>
      <c r="R640" s="132" t="str">
        <f>_xlfn.XLOOKUP($D640,'Catalog Items'!$L:$L,'Catalog Items'!AT:AT)</f>
        <v>4</v>
      </c>
      <c r="S640" s="132" t="str">
        <f>_xlfn.XLOOKUP($D640,'Catalog Items'!$L:$L,'Catalog Items'!AU:AU)</f>
        <v>3</v>
      </c>
      <c r="T640" s="118" t="s">
        <v>15031</v>
      </c>
      <c r="U640" s="118" t="s">
        <v>1773</v>
      </c>
      <c r="V640" s="118" t="s">
        <v>1765</v>
      </c>
      <c r="W640" s="124"/>
      <c r="X640" s="118" t="s">
        <v>14323</v>
      </c>
      <c r="Y640" s="118" t="s">
        <v>1765</v>
      </c>
      <c r="Z640" s="118" t="s">
        <v>15062</v>
      </c>
      <c r="AA640" s="118" t="s">
        <v>7065</v>
      </c>
      <c r="AB640" s="118" t="s">
        <v>7065</v>
      </c>
      <c r="AC640" s="118" t="s">
        <v>15063</v>
      </c>
      <c r="AD640" s="118" t="s">
        <v>1757</v>
      </c>
      <c r="AE640" s="118" t="s">
        <v>15064</v>
      </c>
      <c r="AF640" s="118" t="s">
        <v>15065</v>
      </c>
    </row>
    <row r="641" spans="1:32" x14ac:dyDescent="0.25">
      <c r="A641" s="118" t="str">
        <f>_xlfn.XLOOKUP(D641,'Catalog Items'!L:L,'Catalog Items'!F:F)</f>
        <v>25911</v>
      </c>
      <c r="B641" s="118" t="s">
        <v>9743</v>
      </c>
      <c r="C641" s="118" t="s">
        <v>5377</v>
      </c>
      <c r="D641" s="118" t="s">
        <v>13382</v>
      </c>
      <c r="E641" s="118" t="s">
        <v>13383</v>
      </c>
      <c r="F641" s="118" t="s">
        <v>15405</v>
      </c>
      <c r="G641" s="118" t="s">
        <v>13476</v>
      </c>
      <c r="H641" s="118" t="s">
        <v>13477</v>
      </c>
      <c r="I641" s="118" t="s">
        <v>1767</v>
      </c>
      <c r="J641" s="124"/>
      <c r="K641" s="118" t="str">
        <f>_xlfn.XLOOKUP(D641,'Catalog Items'!L:L,'Catalog Items'!AB:AB)</f>
        <v>00196504230828</v>
      </c>
      <c r="L641" s="118" t="str">
        <f>_xlfn.XLOOKUP(D641,'Catalog Items'!L:L,'Catalog Items'!N:N)</f>
        <v>General Decor</v>
      </c>
      <c r="M641" s="132">
        <f>_xlfn.XLOOKUP($D641,'Catalog Items'!$L:$L,'Catalog Items'!AK:AK)</f>
        <v>51.125</v>
      </c>
      <c r="N641" s="132">
        <f>_xlfn.XLOOKUP($D641,'Catalog Items'!$L:$L,'Catalog Items'!AL:AL)</f>
        <v>16.312999999999999</v>
      </c>
      <c r="O641" s="132">
        <f>_xlfn.XLOOKUP($D641,'Catalog Items'!$L:$L,'Catalog Items'!AM:AM)</f>
        <v>10.063000000000001</v>
      </c>
      <c r="P641" s="132">
        <f>_xlfn.XLOOKUP($D641,'Catalog Items'!$L:$L,'Catalog Items'!AN:AN)</f>
        <v>31.33</v>
      </c>
      <c r="Q641" s="132">
        <f>_xlfn.XLOOKUP($D641,'Catalog Items'!$L:$L,'Catalog Items'!AO:AO)</f>
        <v>4.8570000000000002</v>
      </c>
      <c r="R641" s="132" t="str">
        <f>_xlfn.XLOOKUP($D641,'Catalog Items'!$L:$L,'Catalog Items'!AT:AT)</f>
        <v>4</v>
      </c>
      <c r="S641" s="132" t="str">
        <f>_xlfn.XLOOKUP($D641,'Catalog Items'!$L:$L,'Catalog Items'!AU:AU)</f>
        <v>3</v>
      </c>
      <c r="T641" s="118" t="s">
        <v>15031</v>
      </c>
      <c r="U641" s="118" t="s">
        <v>1773</v>
      </c>
      <c r="V641" s="118" t="s">
        <v>1765</v>
      </c>
      <c r="W641" s="124"/>
      <c r="X641" s="118" t="s">
        <v>14325</v>
      </c>
      <c r="Y641" s="118" t="s">
        <v>1765</v>
      </c>
      <c r="Z641" s="118" t="s">
        <v>15062</v>
      </c>
      <c r="AA641" s="118" t="s">
        <v>7065</v>
      </c>
      <c r="AB641" s="118" t="s">
        <v>7065</v>
      </c>
      <c r="AC641" s="118" t="s">
        <v>15063</v>
      </c>
      <c r="AD641" s="118" t="s">
        <v>1757</v>
      </c>
      <c r="AE641" s="118" t="s">
        <v>15064</v>
      </c>
      <c r="AF641" s="118" t="s">
        <v>15065</v>
      </c>
    </row>
    <row r="642" spans="1:32" x14ac:dyDescent="0.25">
      <c r="A642" s="118" t="str">
        <f>_xlfn.XLOOKUP(D642,'Catalog Items'!L:L,'Catalog Items'!F:F)</f>
        <v>25911</v>
      </c>
      <c r="B642" s="118" t="s">
        <v>9743</v>
      </c>
      <c r="C642" s="118" t="s">
        <v>5377</v>
      </c>
      <c r="D642" s="118" t="s">
        <v>13382</v>
      </c>
      <c r="E642" s="118" t="s">
        <v>13383</v>
      </c>
      <c r="F642" s="118" t="s">
        <v>15405</v>
      </c>
      <c r="G642" s="118" t="s">
        <v>13480</v>
      </c>
      <c r="H642" s="118" t="s">
        <v>13481</v>
      </c>
      <c r="I642" s="118" t="s">
        <v>1767</v>
      </c>
      <c r="J642" s="124"/>
      <c r="K642" s="118" t="str">
        <f>_xlfn.XLOOKUP(D642,'Catalog Items'!L:L,'Catalog Items'!AB:AB)</f>
        <v>00196504230828</v>
      </c>
      <c r="L642" s="118" t="str">
        <f>_xlfn.XLOOKUP(D642,'Catalog Items'!L:L,'Catalog Items'!N:N)</f>
        <v>General Decor</v>
      </c>
      <c r="M642" s="132">
        <f>_xlfn.XLOOKUP($D642,'Catalog Items'!$L:$L,'Catalog Items'!AK:AK)</f>
        <v>51.125</v>
      </c>
      <c r="N642" s="132">
        <f>_xlfn.XLOOKUP($D642,'Catalog Items'!$L:$L,'Catalog Items'!AL:AL)</f>
        <v>16.312999999999999</v>
      </c>
      <c r="O642" s="132">
        <f>_xlfn.XLOOKUP($D642,'Catalog Items'!$L:$L,'Catalog Items'!AM:AM)</f>
        <v>10.063000000000001</v>
      </c>
      <c r="P642" s="132">
        <f>_xlfn.XLOOKUP($D642,'Catalog Items'!$L:$L,'Catalog Items'!AN:AN)</f>
        <v>31.33</v>
      </c>
      <c r="Q642" s="132">
        <f>_xlfn.XLOOKUP($D642,'Catalog Items'!$L:$L,'Catalog Items'!AO:AO)</f>
        <v>4.8570000000000002</v>
      </c>
      <c r="R642" s="132" t="str">
        <f>_xlfn.XLOOKUP($D642,'Catalog Items'!$L:$L,'Catalog Items'!AT:AT)</f>
        <v>4</v>
      </c>
      <c r="S642" s="132" t="str">
        <f>_xlfn.XLOOKUP($D642,'Catalog Items'!$L:$L,'Catalog Items'!AU:AU)</f>
        <v>3</v>
      </c>
      <c r="T642" s="118" t="s">
        <v>15031</v>
      </c>
      <c r="U642" s="118" t="s">
        <v>1773</v>
      </c>
      <c r="V642" s="118" t="s">
        <v>1765</v>
      </c>
      <c r="W642" s="124"/>
      <c r="X642" s="118" t="s">
        <v>14327</v>
      </c>
      <c r="Y642" s="118" t="s">
        <v>1765</v>
      </c>
      <c r="Z642" s="118" t="s">
        <v>15062</v>
      </c>
      <c r="AA642" s="118" t="s">
        <v>7065</v>
      </c>
      <c r="AB642" s="118" t="s">
        <v>7065</v>
      </c>
      <c r="AC642" s="118" t="s">
        <v>15063</v>
      </c>
      <c r="AD642" s="118" t="s">
        <v>1757</v>
      </c>
      <c r="AE642" s="118" t="s">
        <v>15064</v>
      </c>
      <c r="AF642" s="118" t="s">
        <v>15065</v>
      </c>
    </row>
    <row r="643" spans="1:32" x14ac:dyDescent="0.25">
      <c r="A643" s="118" t="str">
        <f>_xlfn.XLOOKUP(D643,'Catalog Items'!L:L,'Catalog Items'!F:F)</f>
        <v>25911</v>
      </c>
      <c r="B643" s="118" t="s">
        <v>9731</v>
      </c>
      <c r="C643" s="118" t="s">
        <v>5377</v>
      </c>
      <c r="D643" s="118" t="s">
        <v>13382</v>
      </c>
      <c r="E643" s="118" t="s">
        <v>13383</v>
      </c>
      <c r="F643" s="118" t="s">
        <v>15405</v>
      </c>
      <c r="G643" s="118" t="s">
        <v>13484</v>
      </c>
      <c r="H643" s="118" t="s">
        <v>13485</v>
      </c>
      <c r="I643" s="118" t="s">
        <v>1772</v>
      </c>
      <c r="J643" s="124"/>
      <c r="K643" s="118" t="str">
        <f>_xlfn.XLOOKUP(D643,'Catalog Items'!L:L,'Catalog Items'!AB:AB)</f>
        <v>00196504230828</v>
      </c>
      <c r="L643" s="118" t="str">
        <f>_xlfn.XLOOKUP(D643,'Catalog Items'!L:L,'Catalog Items'!N:N)</f>
        <v>General Decor</v>
      </c>
      <c r="M643" s="132">
        <f>_xlfn.XLOOKUP($D643,'Catalog Items'!$L:$L,'Catalog Items'!AK:AK)</f>
        <v>51.125</v>
      </c>
      <c r="N643" s="132">
        <f>_xlfn.XLOOKUP($D643,'Catalog Items'!$L:$L,'Catalog Items'!AL:AL)</f>
        <v>16.312999999999999</v>
      </c>
      <c r="O643" s="132">
        <f>_xlfn.XLOOKUP($D643,'Catalog Items'!$L:$L,'Catalog Items'!AM:AM)</f>
        <v>10.063000000000001</v>
      </c>
      <c r="P643" s="132">
        <f>_xlfn.XLOOKUP($D643,'Catalog Items'!$L:$L,'Catalog Items'!AN:AN)</f>
        <v>31.33</v>
      </c>
      <c r="Q643" s="132">
        <f>_xlfn.XLOOKUP($D643,'Catalog Items'!$L:$L,'Catalog Items'!AO:AO)</f>
        <v>4.8570000000000002</v>
      </c>
      <c r="R643" s="132" t="str">
        <f>_xlfn.XLOOKUP($D643,'Catalog Items'!$L:$L,'Catalog Items'!AT:AT)</f>
        <v>4</v>
      </c>
      <c r="S643" s="132" t="str">
        <f>_xlfn.XLOOKUP($D643,'Catalog Items'!$L:$L,'Catalog Items'!AU:AU)</f>
        <v>3</v>
      </c>
      <c r="T643" s="118" t="s">
        <v>15031</v>
      </c>
      <c r="U643" s="118" t="s">
        <v>1773</v>
      </c>
      <c r="V643" s="118" t="s">
        <v>1765</v>
      </c>
      <c r="W643" s="124"/>
      <c r="X643" s="118" t="s">
        <v>14329</v>
      </c>
      <c r="Y643" s="118" t="s">
        <v>1765</v>
      </c>
      <c r="Z643" s="118" t="s">
        <v>15062</v>
      </c>
      <c r="AA643" s="118" t="s">
        <v>14994</v>
      </c>
      <c r="AB643" s="118" t="s">
        <v>14994</v>
      </c>
      <c r="AC643" s="118" t="s">
        <v>15066</v>
      </c>
      <c r="AD643" s="118" t="s">
        <v>1757</v>
      </c>
      <c r="AE643" s="118" t="s">
        <v>15067</v>
      </c>
      <c r="AF643" s="118" t="s">
        <v>15068</v>
      </c>
    </row>
    <row r="644" spans="1:32" x14ac:dyDescent="0.25">
      <c r="A644" s="118" t="str">
        <f>_xlfn.XLOOKUP(D644,'Catalog Items'!L:L,'Catalog Items'!F:F)</f>
        <v>25911</v>
      </c>
      <c r="B644" s="118" t="s">
        <v>9694</v>
      </c>
      <c r="C644" s="118" t="s">
        <v>5377</v>
      </c>
      <c r="D644" s="118" t="s">
        <v>13382</v>
      </c>
      <c r="E644" s="118" t="s">
        <v>13383</v>
      </c>
      <c r="F644" s="118" t="s">
        <v>15405</v>
      </c>
      <c r="G644" s="118" t="s">
        <v>13488</v>
      </c>
      <c r="H644" s="118" t="s">
        <v>13489</v>
      </c>
      <c r="I644" s="118" t="s">
        <v>7070</v>
      </c>
      <c r="J644" s="124"/>
      <c r="K644" s="118" t="str">
        <f>_xlfn.XLOOKUP(D644,'Catalog Items'!L:L,'Catalog Items'!AB:AB)</f>
        <v>00196504230828</v>
      </c>
      <c r="L644" s="118" t="str">
        <f>_xlfn.XLOOKUP(D644,'Catalog Items'!L:L,'Catalog Items'!N:N)</f>
        <v>General Decor</v>
      </c>
      <c r="M644" s="132">
        <f>_xlfn.XLOOKUP($D644,'Catalog Items'!$L:$L,'Catalog Items'!AK:AK)</f>
        <v>51.125</v>
      </c>
      <c r="N644" s="132">
        <f>_xlfn.XLOOKUP($D644,'Catalog Items'!$L:$L,'Catalog Items'!AL:AL)</f>
        <v>16.312999999999999</v>
      </c>
      <c r="O644" s="132">
        <f>_xlfn.XLOOKUP($D644,'Catalog Items'!$L:$L,'Catalog Items'!AM:AM)</f>
        <v>10.063000000000001</v>
      </c>
      <c r="P644" s="132">
        <f>_xlfn.XLOOKUP($D644,'Catalog Items'!$L:$L,'Catalog Items'!AN:AN)</f>
        <v>31.33</v>
      </c>
      <c r="Q644" s="132">
        <f>_xlfn.XLOOKUP($D644,'Catalog Items'!$L:$L,'Catalog Items'!AO:AO)</f>
        <v>4.8570000000000002</v>
      </c>
      <c r="R644" s="132" t="str">
        <f>_xlfn.XLOOKUP($D644,'Catalog Items'!$L:$L,'Catalog Items'!AT:AT)</f>
        <v>4</v>
      </c>
      <c r="S644" s="132" t="str">
        <f>_xlfn.XLOOKUP($D644,'Catalog Items'!$L:$L,'Catalog Items'!AU:AU)</f>
        <v>3</v>
      </c>
      <c r="T644" s="118" t="s">
        <v>15031</v>
      </c>
      <c r="U644" s="118" t="s">
        <v>1773</v>
      </c>
      <c r="V644" s="118" t="s">
        <v>1765</v>
      </c>
      <c r="W644" s="124"/>
      <c r="X644" s="118" t="s">
        <v>14331</v>
      </c>
      <c r="Y644" s="118" t="s">
        <v>1760</v>
      </c>
      <c r="Z644" s="118" t="s">
        <v>15062</v>
      </c>
      <c r="AA644" s="118" t="s">
        <v>15069</v>
      </c>
      <c r="AB644" s="118" t="s">
        <v>15069</v>
      </c>
      <c r="AC644" s="118" t="s">
        <v>15070</v>
      </c>
      <c r="AD644" s="118" t="s">
        <v>1757</v>
      </c>
      <c r="AE644" s="118" t="s">
        <v>15071</v>
      </c>
      <c r="AF644" s="118" t="s">
        <v>15072</v>
      </c>
    </row>
    <row r="645" spans="1:32" x14ac:dyDescent="0.25">
      <c r="A645" s="118" t="str">
        <f>_xlfn.XLOOKUP(D645,'Catalog Items'!L:L,'Catalog Items'!F:F)</f>
        <v>25911</v>
      </c>
      <c r="B645" s="118" t="s">
        <v>9694</v>
      </c>
      <c r="C645" s="118" t="s">
        <v>5377</v>
      </c>
      <c r="D645" s="118" t="s">
        <v>13382</v>
      </c>
      <c r="E645" s="118" t="s">
        <v>13383</v>
      </c>
      <c r="F645" s="118" t="s">
        <v>15405</v>
      </c>
      <c r="G645" s="118" t="s">
        <v>13494</v>
      </c>
      <c r="H645" s="118" t="s">
        <v>13495</v>
      </c>
      <c r="I645" s="118" t="s">
        <v>7070</v>
      </c>
      <c r="J645" s="124"/>
      <c r="K645" s="118" t="str">
        <f>_xlfn.XLOOKUP(D645,'Catalog Items'!L:L,'Catalog Items'!AB:AB)</f>
        <v>00196504230828</v>
      </c>
      <c r="L645" s="118" t="str">
        <f>_xlfn.XLOOKUP(D645,'Catalog Items'!L:L,'Catalog Items'!N:N)</f>
        <v>General Decor</v>
      </c>
      <c r="M645" s="132">
        <f>_xlfn.XLOOKUP($D645,'Catalog Items'!$L:$L,'Catalog Items'!AK:AK)</f>
        <v>51.125</v>
      </c>
      <c r="N645" s="132">
        <f>_xlfn.XLOOKUP($D645,'Catalog Items'!$L:$L,'Catalog Items'!AL:AL)</f>
        <v>16.312999999999999</v>
      </c>
      <c r="O645" s="132">
        <f>_xlfn.XLOOKUP($D645,'Catalog Items'!$L:$L,'Catalog Items'!AM:AM)</f>
        <v>10.063000000000001</v>
      </c>
      <c r="P645" s="132">
        <f>_xlfn.XLOOKUP($D645,'Catalog Items'!$L:$L,'Catalog Items'!AN:AN)</f>
        <v>31.33</v>
      </c>
      <c r="Q645" s="132">
        <f>_xlfn.XLOOKUP($D645,'Catalog Items'!$L:$L,'Catalog Items'!AO:AO)</f>
        <v>4.8570000000000002</v>
      </c>
      <c r="R645" s="132" t="str">
        <f>_xlfn.XLOOKUP($D645,'Catalog Items'!$L:$L,'Catalog Items'!AT:AT)</f>
        <v>4</v>
      </c>
      <c r="S645" s="132" t="str">
        <f>_xlfn.XLOOKUP($D645,'Catalog Items'!$L:$L,'Catalog Items'!AU:AU)</f>
        <v>3</v>
      </c>
      <c r="T645" s="118" t="s">
        <v>15031</v>
      </c>
      <c r="U645" s="118" t="s">
        <v>1773</v>
      </c>
      <c r="V645" s="118" t="s">
        <v>1765</v>
      </c>
      <c r="W645" s="124"/>
      <c r="X645" s="118" t="s">
        <v>14334</v>
      </c>
      <c r="Y645" s="118" t="s">
        <v>1760</v>
      </c>
      <c r="Z645" s="118" t="s">
        <v>15062</v>
      </c>
      <c r="AA645" s="118" t="s">
        <v>15069</v>
      </c>
      <c r="AB645" s="118" t="s">
        <v>15069</v>
      </c>
      <c r="AC645" s="118" t="s">
        <v>15070</v>
      </c>
      <c r="AD645" s="118" t="s">
        <v>1757</v>
      </c>
      <c r="AE645" s="118" t="s">
        <v>15071</v>
      </c>
      <c r="AF645" s="118" t="s">
        <v>15072</v>
      </c>
    </row>
    <row r="646" spans="1:32" x14ac:dyDescent="0.25">
      <c r="A646" s="118" t="str">
        <f>_xlfn.XLOOKUP(D646,'Catalog Items'!L:L,'Catalog Items'!F:F)</f>
        <v>25911</v>
      </c>
      <c r="B646" s="118" t="s">
        <v>9920</v>
      </c>
      <c r="C646" s="118" t="s">
        <v>5377</v>
      </c>
      <c r="D646" s="118" t="s">
        <v>13382</v>
      </c>
      <c r="E646" s="118" t="s">
        <v>13383</v>
      </c>
      <c r="F646" s="118" t="s">
        <v>15405</v>
      </c>
      <c r="G646" s="118" t="s">
        <v>13498</v>
      </c>
      <c r="H646" s="118" t="s">
        <v>13499</v>
      </c>
      <c r="I646" s="118" t="s">
        <v>1767</v>
      </c>
      <c r="J646" s="124"/>
      <c r="K646" s="118" t="str">
        <f>_xlfn.XLOOKUP(D646,'Catalog Items'!L:L,'Catalog Items'!AB:AB)</f>
        <v>00196504230828</v>
      </c>
      <c r="L646" s="118" t="str">
        <f>_xlfn.XLOOKUP(D646,'Catalog Items'!L:L,'Catalog Items'!N:N)</f>
        <v>General Decor</v>
      </c>
      <c r="M646" s="132">
        <f>_xlfn.XLOOKUP($D646,'Catalog Items'!$L:$L,'Catalog Items'!AK:AK)</f>
        <v>51.125</v>
      </c>
      <c r="N646" s="132">
        <f>_xlfn.XLOOKUP($D646,'Catalog Items'!$L:$L,'Catalog Items'!AL:AL)</f>
        <v>16.312999999999999</v>
      </c>
      <c r="O646" s="132">
        <f>_xlfn.XLOOKUP($D646,'Catalog Items'!$L:$L,'Catalog Items'!AM:AM)</f>
        <v>10.063000000000001</v>
      </c>
      <c r="P646" s="132">
        <f>_xlfn.XLOOKUP($D646,'Catalog Items'!$L:$L,'Catalog Items'!AN:AN)</f>
        <v>31.33</v>
      </c>
      <c r="Q646" s="132">
        <f>_xlfn.XLOOKUP($D646,'Catalog Items'!$L:$L,'Catalog Items'!AO:AO)</f>
        <v>4.8570000000000002</v>
      </c>
      <c r="R646" s="132" t="str">
        <f>_xlfn.XLOOKUP($D646,'Catalog Items'!$L:$L,'Catalog Items'!AT:AT)</f>
        <v>4</v>
      </c>
      <c r="S646" s="132" t="str">
        <f>_xlfn.XLOOKUP($D646,'Catalog Items'!$L:$L,'Catalog Items'!AU:AU)</f>
        <v>3</v>
      </c>
      <c r="T646" s="118" t="s">
        <v>15031</v>
      </c>
      <c r="U646" s="118" t="s">
        <v>1773</v>
      </c>
      <c r="V646" s="118" t="s">
        <v>1765</v>
      </c>
      <c r="W646" s="124"/>
      <c r="X646" s="118" t="s">
        <v>14336</v>
      </c>
      <c r="Y646" s="118" t="s">
        <v>1760</v>
      </c>
      <c r="Z646" s="118" t="s">
        <v>15041</v>
      </c>
      <c r="AA646" s="118" t="s">
        <v>15073</v>
      </c>
      <c r="AB646" s="118" t="s">
        <v>15073</v>
      </c>
      <c r="AC646" s="118" t="s">
        <v>15074</v>
      </c>
      <c r="AD646" s="118" t="s">
        <v>1757</v>
      </c>
      <c r="AE646" s="118" t="s">
        <v>15075</v>
      </c>
      <c r="AF646" s="118" t="s">
        <v>15076</v>
      </c>
    </row>
    <row r="647" spans="1:32" x14ac:dyDescent="0.25">
      <c r="A647" s="118" t="str">
        <f>_xlfn.XLOOKUP(D647,'Catalog Items'!L:L,'Catalog Items'!F:F)</f>
        <v>25911</v>
      </c>
      <c r="B647" s="118" t="s">
        <v>10602</v>
      </c>
      <c r="C647" s="118" t="s">
        <v>5376</v>
      </c>
      <c r="D647" s="118" t="s">
        <v>13382</v>
      </c>
      <c r="E647" s="118" t="s">
        <v>13383</v>
      </c>
      <c r="F647" s="118" t="s">
        <v>15405</v>
      </c>
      <c r="G647" s="118" t="s">
        <v>1124</v>
      </c>
      <c r="H647" s="118" t="s">
        <v>13220</v>
      </c>
      <c r="I647" s="118" t="s">
        <v>1758</v>
      </c>
      <c r="J647" s="124"/>
      <c r="K647" s="118" t="str">
        <f>_xlfn.XLOOKUP(D647,'Catalog Items'!L:L,'Catalog Items'!AB:AB)</f>
        <v>00196504230828</v>
      </c>
      <c r="L647" s="118" t="str">
        <f>_xlfn.XLOOKUP(D647,'Catalog Items'!L:L,'Catalog Items'!N:N)</f>
        <v>General Decor</v>
      </c>
      <c r="M647" s="132">
        <f>_xlfn.XLOOKUP($D647,'Catalog Items'!$L:$L,'Catalog Items'!AK:AK)</f>
        <v>51.125</v>
      </c>
      <c r="N647" s="132">
        <f>_xlfn.XLOOKUP($D647,'Catalog Items'!$L:$L,'Catalog Items'!AL:AL)</f>
        <v>16.312999999999999</v>
      </c>
      <c r="O647" s="132">
        <f>_xlfn.XLOOKUP($D647,'Catalog Items'!$L:$L,'Catalog Items'!AM:AM)</f>
        <v>10.063000000000001</v>
      </c>
      <c r="P647" s="132">
        <f>_xlfn.XLOOKUP($D647,'Catalog Items'!$L:$L,'Catalog Items'!AN:AN)</f>
        <v>31.33</v>
      </c>
      <c r="Q647" s="132">
        <f>_xlfn.XLOOKUP($D647,'Catalog Items'!$L:$L,'Catalog Items'!AO:AO)</f>
        <v>4.8570000000000002</v>
      </c>
      <c r="R647" s="132" t="str">
        <f>_xlfn.XLOOKUP($D647,'Catalog Items'!$L:$L,'Catalog Items'!AT:AT)</f>
        <v>4</v>
      </c>
      <c r="S647" s="132" t="str">
        <f>_xlfn.XLOOKUP($D647,'Catalog Items'!$L:$L,'Catalog Items'!AU:AU)</f>
        <v>3</v>
      </c>
      <c r="T647" s="118" t="s">
        <v>15031</v>
      </c>
      <c r="U647" s="118" t="s">
        <v>1773</v>
      </c>
      <c r="V647" s="118" t="s">
        <v>1765</v>
      </c>
      <c r="W647" s="124"/>
      <c r="X647" s="118" t="s">
        <v>6517</v>
      </c>
      <c r="Y647" s="118" t="s">
        <v>1760</v>
      </c>
      <c r="Z647" s="118" t="s">
        <v>15064</v>
      </c>
      <c r="AA647" s="118" t="s">
        <v>15227</v>
      </c>
      <c r="AB647" s="118" t="s">
        <v>15228</v>
      </c>
      <c r="AC647" s="118" t="s">
        <v>15229</v>
      </c>
      <c r="AD647" s="118" t="s">
        <v>1757</v>
      </c>
      <c r="AE647" s="118" t="s">
        <v>15230</v>
      </c>
      <c r="AF647" s="118" t="s">
        <v>15231</v>
      </c>
    </row>
    <row r="648" spans="1:32" x14ac:dyDescent="0.25">
      <c r="A648" s="118" t="str">
        <f>_xlfn.XLOOKUP(D648,'Catalog Items'!L:L,'Catalog Items'!F:F)</f>
        <v>25911</v>
      </c>
      <c r="B648" s="118" t="s">
        <v>10602</v>
      </c>
      <c r="C648" s="118" t="s">
        <v>5376</v>
      </c>
      <c r="D648" s="118" t="s">
        <v>13382</v>
      </c>
      <c r="E648" s="118" t="s">
        <v>13383</v>
      </c>
      <c r="F648" s="118" t="s">
        <v>15405</v>
      </c>
      <c r="G648" s="118" t="s">
        <v>1200</v>
      </c>
      <c r="H648" s="118" t="s">
        <v>13219</v>
      </c>
      <c r="I648" s="118" t="s">
        <v>1758</v>
      </c>
      <c r="J648" s="124"/>
      <c r="K648" s="118" t="str">
        <f>_xlfn.XLOOKUP(D648,'Catalog Items'!L:L,'Catalog Items'!AB:AB)</f>
        <v>00196504230828</v>
      </c>
      <c r="L648" s="118" t="str">
        <f>_xlfn.XLOOKUP(D648,'Catalog Items'!L:L,'Catalog Items'!N:N)</f>
        <v>General Decor</v>
      </c>
      <c r="M648" s="132">
        <f>_xlfn.XLOOKUP($D648,'Catalog Items'!$L:$L,'Catalog Items'!AK:AK)</f>
        <v>51.125</v>
      </c>
      <c r="N648" s="132">
        <f>_xlfn.XLOOKUP($D648,'Catalog Items'!$L:$L,'Catalog Items'!AL:AL)</f>
        <v>16.312999999999999</v>
      </c>
      <c r="O648" s="132">
        <f>_xlfn.XLOOKUP($D648,'Catalog Items'!$L:$L,'Catalog Items'!AM:AM)</f>
        <v>10.063000000000001</v>
      </c>
      <c r="P648" s="132">
        <f>_xlfn.XLOOKUP($D648,'Catalog Items'!$L:$L,'Catalog Items'!AN:AN)</f>
        <v>31.33</v>
      </c>
      <c r="Q648" s="132">
        <f>_xlfn.XLOOKUP($D648,'Catalog Items'!$L:$L,'Catalog Items'!AO:AO)</f>
        <v>4.8570000000000002</v>
      </c>
      <c r="R648" s="132" t="str">
        <f>_xlfn.XLOOKUP($D648,'Catalog Items'!$L:$L,'Catalog Items'!AT:AT)</f>
        <v>4</v>
      </c>
      <c r="S648" s="132" t="str">
        <f>_xlfn.XLOOKUP($D648,'Catalog Items'!$L:$L,'Catalog Items'!AU:AU)</f>
        <v>3</v>
      </c>
      <c r="T648" s="118" t="s">
        <v>15031</v>
      </c>
      <c r="U648" s="118" t="s">
        <v>1773</v>
      </c>
      <c r="V648" s="118" t="s">
        <v>1765</v>
      </c>
      <c r="W648" s="124"/>
      <c r="X648" s="118" t="s">
        <v>6515</v>
      </c>
      <c r="Y648" s="118" t="s">
        <v>1760</v>
      </c>
      <c r="Z648" s="118" t="s">
        <v>15064</v>
      </c>
      <c r="AA648" s="118" t="s">
        <v>15227</v>
      </c>
      <c r="AB648" s="118" t="s">
        <v>15228</v>
      </c>
      <c r="AC648" s="118" t="s">
        <v>15229</v>
      </c>
      <c r="AD648" s="118" t="s">
        <v>1757</v>
      </c>
      <c r="AE648" s="118" t="s">
        <v>15230</v>
      </c>
      <c r="AF648" s="118" t="s">
        <v>15231</v>
      </c>
    </row>
    <row r="649" spans="1:32" x14ac:dyDescent="0.25">
      <c r="A649" s="118" t="str">
        <f>_xlfn.XLOOKUP(D649,'Catalog Items'!L:L,'Catalog Items'!F:F)</f>
        <v>25911</v>
      </c>
      <c r="B649" s="118" t="s">
        <v>10380</v>
      </c>
      <c r="C649" s="118" t="s">
        <v>5377</v>
      </c>
      <c r="D649" s="118" t="s">
        <v>13382</v>
      </c>
      <c r="E649" s="118" t="s">
        <v>13383</v>
      </c>
      <c r="F649" s="118" t="s">
        <v>15405</v>
      </c>
      <c r="G649" s="118" t="s">
        <v>971</v>
      </c>
      <c r="H649" s="118" t="s">
        <v>2636</v>
      </c>
      <c r="I649" s="118" t="s">
        <v>1757</v>
      </c>
      <c r="J649" s="124"/>
      <c r="K649" s="118" t="str">
        <f>_xlfn.XLOOKUP(D649,'Catalog Items'!L:L,'Catalog Items'!AB:AB)</f>
        <v>00196504230828</v>
      </c>
      <c r="L649" s="118" t="str">
        <f>_xlfn.XLOOKUP(D649,'Catalog Items'!L:L,'Catalog Items'!N:N)</f>
        <v>General Decor</v>
      </c>
      <c r="M649" s="132">
        <f>_xlfn.XLOOKUP($D649,'Catalog Items'!$L:$L,'Catalog Items'!AK:AK)</f>
        <v>51.125</v>
      </c>
      <c r="N649" s="132">
        <f>_xlfn.XLOOKUP($D649,'Catalog Items'!$L:$L,'Catalog Items'!AL:AL)</f>
        <v>16.312999999999999</v>
      </c>
      <c r="O649" s="132">
        <f>_xlfn.XLOOKUP($D649,'Catalog Items'!$L:$L,'Catalog Items'!AM:AM)</f>
        <v>10.063000000000001</v>
      </c>
      <c r="P649" s="132">
        <f>_xlfn.XLOOKUP($D649,'Catalog Items'!$L:$L,'Catalog Items'!AN:AN)</f>
        <v>31.33</v>
      </c>
      <c r="Q649" s="132">
        <f>_xlfn.XLOOKUP($D649,'Catalog Items'!$L:$L,'Catalog Items'!AO:AO)</f>
        <v>4.8570000000000002</v>
      </c>
      <c r="R649" s="132" t="str">
        <f>_xlfn.XLOOKUP($D649,'Catalog Items'!$L:$L,'Catalog Items'!AT:AT)</f>
        <v>4</v>
      </c>
      <c r="S649" s="132" t="str">
        <f>_xlfn.XLOOKUP($D649,'Catalog Items'!$L:$L,'Catalog Items'!AU:AU)</f>
        <v>3</v>
      </c>
      <c r="T649" s="118" t="s">
        <v>15031</v>
      </c>
      <c r="U649" s="118" t="s">
        <v>1773</v>
      </c>
      <c r="V649" s="118" t="s">
        <v>1765</v>
      </c>
      <c r="W649" s="124"/>
      <c r="X649" s="118" t="s">
        <v>6204</v>
      </c>
      <c r="Y649" s="118" t="s">
        <v>1759</v>
      </c>
      <c r="Z649" s="118" t="s">
        <v>15080</v>
      </c>
      <c r="AA649" s="118" t="s">
        <v>14983</v>
      </c>
      <c r="AB649" s="118" t="s">
        <v>15112</v>
      </c>
      <c r="AC649" s="118" t="s">
        <v>15225</v>
      </c>
      <c r="AD649" s="118" t="s">
        <v>1758</v>
      </c>
      <c r="AE649" s="118" t="s">
        <v>15357</v>
      </c>
      <c r="AF649" s="118" t="s">
        <v>15226</v>
      </c>
    </row>
    <row r="650" spans="1:32" x14ac:dyDescent="0.25">
      <c r="J650" s="124"/>
      <c r="M650" s="132"/>
      <c r="N650" s="132"/>
      <c r="O650" s="132"/>
      <c r="P650" s="132"/>
      <c r="Q650" s="132"/>
      <c r="R650" s="132"/>
      <c r="S650" s="132"/>
      <c r="W650" s="124"/>
    </row>
    <row r="651" spans="1:32" x14ac:dyDescent="0.25">
      <c r="A651" s="118" t="str">
        <f>_xlfn.XLOOKUP(D651,'Catalog Items'!L:L,'Catalog Items'!F:F)</f>
        <v>24601-CD2</v>
      </c>
      <c r="B651" s="118" t="s">
        <v>9743</v>
      </c>
      <c r="C651" s="118" t="s">
        <v>5377</v>
      </c>
      <c r="D651" s="118" t="s">
        <v>13386</v>
      </c>
      <c r="E651" s="118" t="s">
        <v>13387</v>
      </c>
      <c r="F651" s="118" t="s">
        <v>15223</v>
      </c>
      <c r="G651" s="118" t="s">
        <v>13394</v>
      </c>
      <c r="H651" s="118" t="s">
        <v>13395</v>
      </c>
      <c r="I651" s="118" t="s">
        <v>7066</v>
      </c>
      <c r="J651" s="124"/>
      <c r="K651" s="118" t="str">
        <f>_xlfn.XLOOKUP(D651,'Catalog Items'!L:L,'Catalog Items'!AB:AB)</f>
        <v>00196504230835</v>
      </c>
      <c r="L651" s="118" t="str">
        <f>_xlfn.XLOOKUP(D651,'Catalog Items'!L:L,'Catalog Items'!N:N)</f>
        <v>Pumpkin Prowlers</v>
      </c>
      <c r="M651" s="132">
        <f>_xlfn.XLOOKUP($D651,'Catalog Items'!$L:$L,'Catalog Items'!AK:AK)</f>
        <v>24.562999999999999</v>
      </c>
      <c r="N651" s="132">
        <f>_xlfn.XLOOKUP($D651,'Catalog Items'!$L:$L,'Catalog Items'!AL:AL)</f>
        <v>15.563000000000001</v>
      </c>
      <c r="O651" s="132">
        <f>_xlfn.XLOOKUP($D651,'Catalog Items'!$L:$L,'Catalog Items'!AM:AM)</f>
        <v>9.625</v>
      </c>
      <c r="P651" s="132">
        <f>_xlfn.XLOOKUP($D651,'Catalog Items'!$L:$L,'Catalog Items'!AN:AN)</f>
        <v>13.44</v>
      </c>
      <c r="Q651" s="132">
        <f>_xlfn.XLOOKUP($D651,'Catalog Items'!$L:$L,'Catalog Items'!AO:AO)</f>
        <v>2.129</v>
      </c>
      <c r="R651" s="132" t="str">
        <f>_xlfn.XLOOKUP($D651,'Catalog Items'!$L:$L,'Catalog Items'!AT:AT)</f>
        <v>5</v>
      </c>
      <c r="S651" s="132" t="str">
        <f>_xlfn.XLOOKUP($D651,'Catalog Items'!$L:$L,'Catalog Items'!AU:AU)</f>
        <v>5</v>
      </c>
      <c r="T651" s="118" t="s">
        <v>7075</v>
      </c>
      <c r="U651" s="118" t="s">
        <v>14991</v>
      </c>
      <c r="V651" s="118" t="s">
        <v>1762</v>
      </c>
      <c r="W651" s="124"/>
      <c r="X651" s="118" t="s">
        <v>14262</v>
      </c>
      <c r="Y651" s="118" t="s">
        <v>1765</v>
      </c>
      <c r="Z651" s="118" t="s">
        <v>15062</v>
      </c>
      <c r="AA651" s="118" t="s">
        <v>7065</v>
      </c>
      <c r="AB651" s="118" t="s">
        <v>7065</v>
      </c>
      <c r="AC651" s="118" t="s">
        <v>15063</v>
      </c>
      <c r="AD651" s="118" t="s">
        <v>1757</v>
      </c>
      <c r="AE651" s="118" t="s">
        <v>15064</v>
      </c>
      <c r="AF651" s="118" t="s">
        <v>15065</v>
      </c>
    </row>
    <row r="652" spans="1:32" x14ac:dyDescent="0.25">
      <c r="A652" s="118" t="str">
        <f>_xlfn.XLOOKUP(D652,'Catalog Items'!L:L,'Catalog Items'!F:F)</f>
        <v>24601-CD2</v>
      </c>
      <c r="B652" s="118" t="s">
        <v>9731</v>
      </c>
      <c r="C652" s="118" t="s">
        <v>5377</v>
      </c>
      <c r="D652" s="118" t="s">
        <v>13386</v>
      </c>
      <c r="E652" s="118" t="s">
        <v>13387</v>
      </c>
      <c r="F652" s="118" t="s">
        <v>15223</v>
      </c>
      <c r="G652" s="118" t="s">
        <v>13398</v>
      </c>
      <c r="H652" s="118" t="s">
        <v>13399</v>
      </c>
      <c r="I652" s="118" t="s">
        <v>1762</v>
      </c>
      <c r="J652" s="124"/>
      <c r="K652" s="118" t="str">
        <f>_xlfn.XLOOKUP(D652,'Catalog Items'!L:L,'Catalog Items'!AB:AB)</f>
        <v>00196504230835</v>
      </c>
      <c r="L652" s="118" t="str">
        <f>_xlfn.XLOOKUP(D652,'Catalog Items'!L:L,'Catalog Items'!N:N)</f>
        <v>Pumpkin Prowlers</v>
      </c>
      <c r="M652" s="132">
        <f>_xlfn.XLOOKUP($D652,'Catalog Items'!$L:$L,'Catalog Items'!AK:AK)</f>
        <v>24.562999999999999</v>
      </c>
      <c r="N652" s="132">
        <f>_xlfn.XLOOKUP($D652,'Catalog Items'!$L:$L,'Catalog Items'!AL:AL)</f>
        <v>15.563000000000001</v>
      </c>
      <c r="O652" s="132">
        <f>_xlfn.XLOOKUP($D652,'Catalog Items'!$L:$L,'Catalog Items'!AM:AM)</f>
        <v>9.625</v>
      </c>
      <c r="P652" s="132">
        <f>_xlfn.XLOOKUP($D652,'Catalog Items'!$L:$L,'Catalog Items'!AN:AN)</f>
        <v>13.44</v>
      </c>
      <c r="Q652" s="132">
        <f>_xlfn.XLOOKUP($D652,'Catalog Items'!$L:$L,'Catalog Items'!AO:AO)</f>
        <v>2.129</v>
      </c>
      <c r="R652" s="132" t="str">
        <f>_xlfn.XLOOKUP($D652,'Catalog Items'!$L:$L,'Catalog Items'!AT:AT)</f>
        <v>5</v>
      </c>
      <c r="S652" s="132" t="str">
        <f>_xlfn.XLOOKUP($D652,'Catalog Items'!$L:$L,'Catalog Items'!AU:AU)</f>
        <v>5</v>
      </c>
      <c r="T652" s="118" t="s">
        <v>7075</v>
      </c>
      <c r="U652" s="118" t="s">
        <v>14991</v>
      </c>
      <c r="V652" s="118" t="s">
        <v>1762</v>
      </c>
      <c r="W652" s="124"/>
      <c r="X652" s="118" t="s">
        <v>14265</v>
      </c>
      <c r="Y652" s="118" t="s">
        <v>1765</v>
      </c>
      <c r="Z652" s="118" t="s">
        <v>15062</v>
      </c>
      <c r="AA652" s="118" t="s">
        <v>14994</v>
      </c>
      <c r="AB652" s="118" t="s">
        <v>14994</v>
      </c>
      <c r="AC652" s="118" t="s">
        <v>15066</v>
      </c>
      <c r="AD652" s="118" t="s">
        <v>1757</v>
      </c>
      <c r="AE652" s="118" t="s">
        <v>15067</v>
      </c>
      <c r="AF652" s="118" t="s">
        <v>15068</v>
      </c>
    </row>
    <row r="653" spans="1:32" x14ac:dyDescent="0.25">
      <c r="A653" s="118" t="str">
        <f>_xlfn.XLOOKUP(D653,'Catalog Items'!L:L,'Catalog Items'!F:F)</f>
        <v>24601-CD2</v>
      </c>
      <c r="B653" s="118" t="s">
        <v>9694</v>
      </c>
      <c r="C653" s="118" t="s">
        <v>5377</v>
      </c>
      <c r="D653" s="118" t="s">
        <v>13386</v>
      </c>
      <c r="E653" s="118" t="s">
        <v>13387</v>
      </c>
      <c r="F653" s="118" t="s">
        <v>15223</v>
      </c>
      <c r="G653" s="118" t="s">
        <v>13400</v>
      </c>
      <c r="H653" s="118" t="s">
        <v>13401</v>
      </c>
      <c r="I653" s="118" t="s">
        <v>9557</v>
      </c>
      <c r="J653" s="124"/>
      <c r="K653" s="118" t="str">
        <f>_xlfn.XLOOKUP(D653,'Catalog Items'!L:L,'Catalog Items'!AB:AB)</f>
        <v>00196504230835</v>
      </c>
      <c r="L653" s="118" t="str">
        <f>_xlfn.XLOOKUP(D653,'Catalog Items'!L:L,'Catalog Items'!N:N)</f>
        <v>Pumpkin Prowlers</v>
      </c>
      <c r="M653" s="132">
        <f>_xlfn.XLOOKUP($D653,'Catalog Items'!$L:$L,'Catalog Items'!AK:AK)</f>
        <v>24.562999999999999</v>
      </c>
      <c r="N653" s="132">
        <f>_xlfn.XLOOKUP($D653,'Catalog Items'!$L:$L,'Catalog Items'!AL:AL)</f>
        <v>15.563000000000001</v>
      </c>
      <c r="O653" s="132">
        <f>_xlfn.XLOOKUP($D653,'Catalog Items'!$L:$L,'Catalog Items'!AM:AM)</f>
        <v>9.625</v>
      </c>
      <c r="P653" s="132">
        <f>_xlfn.XLOOKUP($D653,'Catalog Items'!$L:$L,'Catalog Items'!AN:AN)</f>
        <v>13.44</v>
      </c>
      <c r="Q653" s="132">
        <f>_xlfn.XLOOKUP($D653,'Catalog Items'!$L:$L,'Catalog Items'!AO:AO)</f>
        <v>2.129</v>
      </c>
      <c r="R653" s="132" t="str">
        <f>_xlfn.XLOOKUP($D653,'Catalog Items'!$L:$L,'Catalog Items'!AT:AT)</f>
        <v>5</v>
      </c>
      <c r="S653" s="132" t="str">
        <f>_xlfn.XLOOKUP($D653,'Catalog Items'!$L:$L,'Catalog Items'!AU:AU)</f>
        <v>5</v>
      </c>
      <c r="T653" s="118" t="s">
        <v>7075</v>
      </c>
      <c r="U653" s="118" t="s">
        <v>14991</v>
      </c>
      <c r="V653" s="118" t="s">
        <v>1762</v>
      </c>
      <c r="W653" s="124"/>
      <c r="X653" s="118" t="s">
        <v>14266</v>
      </c>
      <c r="Y653" s="118" t="s">
        <v>1760</v>
      </c>
      <c r="Z653" s="118" t="s">
        <v>15062</v>
      </c>
      <c r="AA653" s="118" t="s">
        <v>15069</v>
      </c>
      <c r="AB653" s="118" t="s">
        <v>15069</v>
      </c>
      <c r="AC653" s="118" t="s">
        <v>15070</v>
      </c>
      <c r="AD653" s="118" t="s">
        <v>1757</v>
      </c>
      <c r="AE653" s="118" t="s">
        <v>15071</v>
      </c>
      <c r="AF653" s="118" t="s">
        <v>15072</v>
      </c>
    </row>
    <row r="654" spans="1:32" x14ac:dyDescent="0.25">
      <c r="A654" s="118" t="str">
        <f>_xlfn.XLOOKUP(D654,'Catalog Items'!L:L,'Catalog Items'!F:F)</f>
        <v>24601-CD2</v>
      </c>
      <c r="B654" s="118" t="s">
        <v>9920</v>
      </c>
      <c r="C654" s="118" t="s">
        <v>5377</v>
      </c>
      <c r="D654" s="118" t="s">
        <v>13386</v>
      </c>
      <c r="E654" s="118" t="s">
        <v>13387</v>
      </c>
      <c r="F654" s="118" t="s">
        <v>15223</v>
      </c>
      <c r="G654" s="118" t="s">
        <v>13404</v>
      </c>
      <c r="H654" s="118" t="s">
        <v>13405</v>
      </c>
      <c r="I654" s="118" t="s">
        <v>1757</v>
      </c>
      <c r="J654" s="124"/>
      <c r="K654" s="118" t="str">
        <f>_xlfn.XLOOKUP(D654,'Catalog Items'!L:L,'Catalog Items'!AB:AB)</f>
        <v>00196504230835</v>
      </c>
      <c r="L654" s="118" t="str">
        <f>_xlfn.XLOOKUP(D654,'Catalog Items'!L:L,'Catalog Items'!N:N)</f>
        <v>Pumpkin Prowlers</v>
      </c>
      <c r="M654" s="132">
        <f>_xlfn.XLOOKUP($D654,'Catalog Items'!$L:$L,'Catalog Items'!AK:AK)</f>
        <v>24.562999999999999</v>
      </c>
      <c r="N654" s="132">
        <f>_xlfn.XLOOKUP($D654,'Catalog Items'!$L:$L,'Catalog Items'!AL:AL)</f>
        <v>15.563000000000001</v>
      </c>
      <c r="O654" s="132">
        <f>_xlfn.XLOOKUP($D654,'Catalog Items'!$L:$L,'Catalog Items'!AM:AM)</f>
        <v>9.625</v>
      </c>
      <c r="P654" s="132">
        <f>_xlfn.XLOOKUP($D654,'Catalog Items'!$L:$L,'Catalog Items'!AN:AN)</f>
        <v>13.44</v>
      </c>
      <c r="Q654" s="132">
        <f>_xlfn.XLOOKUP($D654,'Catalog Items'!$L:$L,'Catalog Items'!AO:AO)</f>
        <v>2.129</v>
      </c>
      <c r="R654" s="132" t="str">
        <f>_xlfn.XLOOKUP($D654,'Catalog Items'!$L:$L,'Catalog Items'!AT:AT)</f>
        <v>5</v>
      </c>
      <c r="S654" s="132" t="str">
        <f>_xlfn.XLOOKUP($D654,'Catalog Items'!$L:$L,'Catalog Items'!AU:AU)</f>
        <v>5</v>
      </c>
      <c r="T654" s="118" t="s">
        <v>7075</v>
      </c>
      <c r="U654" s="118" t="s">
        <v>14991</v>
      </c>
      <c r="V654" s="118" t="s">
        <v>1762</v>
      </c>
      <c r="W654" s="124"/>
      <c r="X654" s="118" t="s">
        <v>14269</v>
      </c>
      <c r="Y654" s="118" t="s">
        <v>1760</v>
      </c>
      <c r="Z654" s="118" t="s">
        <v>15041</v>
      </c>
      <c r="AA654" s="118" t="s">
        <v>15073</v>
      </c>
      <c r="AB654" s="118" t="s">
        <v>15073</v>
      </c>
      <c r="AC654" s="118" t="s">
        <v>15074</v>
      </c>
      <c r="AD654" s="118" t="s">
        <v>1757</v>
      </c>
      <c r="AE654" s="118" t="s">
        <v>15075</v>
      </c>
      <c r="AF654" s="118" t="s">
        <v>15076</v>
      </c>
    </row>
    <row r="655" spans="1:32" x14ac:dyDescent="0.25">
      <c r="J655" s="124"/>
      <c r="M655" s="132"/>
      <c r="N655" s="132"/>
      <c r="O655" s="132"/>
      <c r="P655" s="132"/>
      <c r="Q655" s="132"/>
      <c r="R655" s="132"/>
      <c r="S655" s="132"/>
      <c r="W655" s="124"/>
    </row>
    <row r="656" spans="1:32" x14ac:dyDescent="0.25">
      <c r="A656" s="118" t="str">
        <f>_xlfn.XLOOKUP(D656,'Catalog Items'!L:L,'Catalog Items'!F:F)</f>
        <v>24601-FD</v>
      </c>
      <c r="B656" s="118" t="s">
        <v>9743</v>
      </c>
      <c r="C656" s="118" t="s">
        <v>5377</v>
      </c>
      <c r="D656" s="118" t="s">
        <v>13390</v>
      </c>
      <c r="E656" s="118" t="s">
        <v>13391</v>
      </c>
      <c r="F656" s="118" t="s">
        <v>9579</v>
      </c>
      <c r="G656" s="118" t="s">
        <v>13394</v>
      </c>
      <c r="H656" s="118" t="s">
        <v>13395</v>
      </c>
      <c r="I656" s="118" t="s">
        <v>9568</v>
      </c>
      <c r="J656" s="124"/>
      <c r="K656" s="118" t="str">
        <f>_xlfn.XLOOKUP(D656,'Catalog Items'!L:L,'Catalog Items'!AB:AB)</f>
        <v>00196504230842</v>
      </c>
      <c r="L656" s="118" t="str">
        <f>_xlfn.XLOOKUP(D656,'Catalog Items'!L:L,'Catalog Items'!N:N)</f>
        <v>Pumpkin Prowlers</v>
      </c>
      <c r="M656" s="132">
        <f>_xlfn.XLOOKUP($D656,'Catalog Items'!$L:$L,'Catalog Items'!AK:AK)</f>
        <v>48.314999999999998</v>
      </c>
      <c r="N656" s="132">
        <f>_xlfn.XLOOKUP($D656,'Catalog Items'!$L:$L,'Catalog Items'!AL:AL)</f>
        <v>16.22</v>
      </c>
      <c r="O656" s="132">
        <f>_xlfn.XLOOKUP($D656,'Catalog Items'!$L:$L,'Catalog Items'!AM:AM)</f>
        <v>9.5950000000000006</v>
      </c>
      <c r="P656" s="132">
        <f>_xlfn.XLOOKUP($D656,'Catalog Items'!$L:$L,'Catalog Items'!AN:AN)</f>
        <v>27.15</v>
      </c>
      <c r="Q656" s="132">
        <f>_xlfn.XLOOKUP($D656,'Catalog Items'!$L:$L,'Catalog Items'!AO:AO)</f>
        <v>4.351</v>
      </c>
      <c r="R656" s="132" t="str">
        <f>_xlfn.XLOOKUP($D656,'Catalog Items'!$L:$L,'Catalog Items'!AT:AT)</f>
        <v>4</v>
      </c>
      <c r="S656" s="132" t="str">
        <f>_xlfn.XLOOKUP($D656,'Catalog Items'!$L:$L,'Catalog Items'!AU:AU)</f>
        <v>3</v>
      </c>
      <c r="T656" s="118" t="s">
        <v>9564</v>
      </c>
      <c r="U656" s="118" t="s">
        <v>15060</v>
      </c>
      <c r="V656" s="118" t="s">
        <v>15061</v>
      </c>
      <c r="W656" s="124"/>
      <c r="X656" s="118" t="s">
        <v>14262</v>
      </c>
      <c r="Y656" s="118" t="s">
        <v>1765</v>
      </c>
      <c r="Z656" s="118" t="s">
        <v>15062</v>
      </c>
      <c r="AA656" s="118" t="s">
        <v>7065</v>
      </c>
      <c r="AB656" s="118" t="s">
        <v>7065</v>
      </c>
      <c r="AC656" s="118" t="s">
        <v>15063</v>
      </c>
      <c r="AD656" s="118" t="s">
        <v>1757</v>
      </c>
      <c r="AE656" s="118" t="s">
        <v>15064</v>
      </c>
      <c r="AF656" s="118" t="s">
        <v>15065</v>
      </c>
    </row>
    <row r="657" spans="1:32" x14ac:dyDescent="0.25">
      <c r="A657" s="118" t="str">
        <f>_xlfn.XLOOKUP(D657,'Catalog Items'!L:L,'Catalog Items'!F:F)</f>
        <v>24601-FD</v>
      </c>
      <c r="B657" s="118" t="s">
        <v>9731</v>
      </c>
      <c r="C657" s="118" t="s">
        <v>5377</v>
      </c>
      <c r="D657" s="118" t="s">
        <v>13390</v>
      </c>
      <c r="E657" s="118" t="s">
        <v>13391</v>
      </c>
      <c r="F657" s="118" t="s">
        <v>9579</v>
      </c>
      <c r="G657" s="118" t="s">
        <v>13398</v>
      </c>
      <c r="H657" s="118" t="s">
        <v>13399</v>
      </c>
      <c r="I657" s="118" t="s">
        <v>1792</v>
      </c>
      <c r="J657" s="124"/>
      <c r="K657" s="118" t="str">
        <f>_xlfn.XLOOKUP(D657,'Catalog Items'!L:L,'Catalog Items'!AB:AB)</f>
        <v>00196504230842</v>
      </c>
      <c r="L657" s="118" t="str">
        <f>_xlfn.XLOOKUP(D657,'Catalog Items'!L:L,'Catalog Items'!N:N)</f>
        <v>Pumpkin Prowlers</v>
      </c>
      <c r="M657" s="132">
        <f>_xlfn.XLOOKUP($D657,'Catalog Items'!$L:$L,'Catalog Items'!AK:AK)</f>
        <v>48.314999999999998</v>
      </c>
      <c r="N657" s="132">
        <f>_xlfn.XLOOKUP($D657,'Catalog Items'!$L:$L,'Catalog Items'!AL:AL)</f>
        <v>16.22</v>
      </c>
      <c r="O657" s="132">
        <f>_xlfn.XLOOKUP($D657,'Catalog Items'!$L:$L,'Catalog Items'!AM:AM)</f>
        <v>9.5950000000000006</v>
      </c>
      <c r="P657" s="132">
        <f>_xlfn.XLOOKUP($D657,'Catalog Items'!$L:$L,'Catalog Items'!AN:AN)</f>
        <v>27.15</v>
      </c>
      <c r="Q657" s="132">
        <f>_xlfn.XLOOKUP($D657,'Catalog Items'!$L:$L,'Catalog Items'!AO:AO)</f>
        <v>4.351</v>
      </c>
      <c r="R657" s="132" t="str">
        <f>_xlfn.XLOOKUP($D657,'Catalog Items'!$L:$L,'Catalog Items'!AT:AT)</f>
        <v>4</v>
      </c>
      <c r="S657" s="132" t="str">
        <f>_xlfn.XLOOKUP($D657,'Catalog Items'!$L:$L,'Catalog Items'!AU:AU)</f>
        <v>3</v>
      </c>
      <c r="T657" s="118" t="s">
        <v>9564</v>
      </c>
      <c r="U657" s="118" t="s">
        <v>15060</v>
      </c>
      <c r="V657" s="118" t="s">
        <v>15061</v>
      </c>
      <c r="W657" s="124"/>
      <c r="X657" s="118" t="s">
        <v>14265</v>
      </c>
      <c r="Y657" s="118" t="s">
        <v>1765</v>
      </c>
      <c r="Z657" s="118" t="s">
        <v>15062</v>
      </c>
      <c r="AA657" s="118" t="s">
        <v>14994</v>
      </c>
      <c r="AB657" s="118" t="s">
        <v>14994</v>
      </c>
      <c r="AC657" s="118" t="s">
        <v>15066</v>
      </c>
      <c r="AD657" s="118" t="s">
        <v>1757</v>
      </c>
      <c r="AE657" s="118" t="s">
        <v>15067</v>
      </c>
      <c r="AF657" s="118" t="s">
        <v>15068</v>
      </c>
    </row>
    <row r="658" spans="1:32" x14ac:dyDescent="0.25">
      <c r="A658" s="118" t="str">
        <f>_xlfn.XLOOKUP(D658,'Catalog Items'!L:L,'Catalog Items'!F:F)</f>
        <v>24601-FD</v>
      </c>
      <c r="B658" s="118" t="s">
        <v>9694</v>
      </c>
      <c r="C658" s="118" t="s">
        <v>5377</v>
      </c>
      <c r="D658" s="118" t="s">
        <v>13390</v>
      </c>
      <c r="E658" s="118" t="s">
        <v>13391</v>
      </c>
      <c r="F658" s="118" t="s">
        <v>9579</v>
      </c>
      <c r="G658" s="118" t="s">
        <v>13400</v>
      </c>
      <c r="H658" s="118" t="s">
        <v>13401</v>
      </c>
      <c r="I658" s="118" t="s">
        <v>7082</v>
      </c>
      <c r="J658" s="124"/>
      <c r="K658" s="118" t="str">
        <f>_xlfn.XLOOKUP(D658,'Catalog Items'!L:L,'Catalog Items'!AB:AB)</f>
        <v>00196504230842</v>
      </c>
      <c r="L658" s="118" t="str">
        <f>_xlfn.XLOOKUP(D658,'Catalog Items'!L:L,'Catalog Items'!N:N)</f>
        <v>Pumpkin Prowlers</v>
      </c>
      <c r="M658" s="132">
        <f>_xlfn.XLOOKUP($D658,'Catalog Items'!$L:$L,'Catalog Items'!AK:AK)</f>
        <v>48.314999999999998</v>
      </c>
      <c r="N658" s="132">
        <f>_xlfn.XLOOKUP($D658,'Catalog Items'!$L:$L,'Catalog Items'!AL:AL)</f>
        <v>16.22</v>
      </c>
      <c r="O658" s="132">
        <f>_xlfn.XLOOKUP($D658,'Catalog Items'!$L:$L,'Catalog Items'!AM:AM)</f>
        <v>9.5950000000000006</v>
      </c>
      <c r="P658" s="132">
        <f>_xlfn.XLOOKUP($D658,'Catalog Items'!$L:$L,'Catalog Items'!AN:AN)</f>
        <v>27.15</v>
      </c>
      <c r="Q658" s="132">
        <f>_xlfn.XLOOKUP($D658,'Catalog Items'!$L:$L,'Catalog Items'!AO:AO)</f>
        <v>4.351</v>
      </c>
      <c r="R658" s="132" t="str">
        <f>_xlfn.XLOOKUP($D658,'Catalog Items'!$L:$L,'Catalog Items'!AT:AT)</f>
        <v>4</v>
      </c>
      <c r="S658" s="132" t="str">
        <f>_xlfn.XLOOKUP($D658,'Catalog Items'!$L:$L,'Catalog Items'!AU:AU)</f>
        <v>3</v>
      </c>
      <c r="T658" s="118" t="s">
        <v>9564</v>
      </c>
      <c r="U658" s="118" t="s">
        <v>15060</v>
      </c>
      <c r="V658" s="118" t="s">
        <v>15061</v>
      </c>
      <c r="W658" s="124"/>
      <c r="X658" s="118" t="s">
        <v>14266</v>
      </c>
      <c r="Y658" s="118" t="s">
        <v>1760</v>
      </c>
      <c r="Z658" s="118" t="s">
        <v>15062</v>
      </c>
      <c r="AA658" s="118" t="s">
        <v>15069</v>
      </c>
      <c r="AB658" s="118" t="s">
        <v>15069</v>
      </c>
      <c r="AC658" s="118" t="s">
        <v>15070</v>
      </c>
      <c r="AD658" s="118" t="s">
        <v>1757</v>
      </c>
      <c r="AE658" s="118" t="s">
        <v>15071</v>
      </c>
      <c r="AF658" s="118" t="s">
        <v>15072</v>
      </c>
    </row>
    <row r="659" spans="1:32" x14ac:dyDescent="0.25">
      <c r="A659" s="118" t="str">
        <f>_xlfn.XLOOKUP(D659,'Catalog Items'!L:L,'Catalog Items'!F:F)</f>
        <v>24601-FD</v>
      </c>
      <c r="B659" s="118" t="s">
        <v>9920</v>
      </c>
      <c r="C659" s="118" t="s">
        <v>5377</v>
      </c>
      <c r="D659" s="118" t="s">
        <v>13390</v>
      </c>
      <c r="E659" s="118" t="s">
        <v>13391</v>
      </c>
      <c r="F659" s="118" t="s">
        <v>9579</v>
      </c>
      <c r="G659" s="118" t="s">
        <v>13404</v>
      </c>
      <c r="H659" s="118" t="s">
        <v>13405</v>
      </c>
      <c r="I659" s="118" t="s">
        <v>9567</v>
      </c>
      <c r="J659" s="124"/>
      <c r="K659" s="118" t="str">
        <f>_xlfn.XLOOKUP(D659,'Catalog Items'!L:L,'Catalog Items'!AB:AB)</f>
        <v>00196504230842</v>
      </c>
      <c r="L659" s="118" t="str">
        <f>_xlfn.XLOOKUP(D659,'Catalog Items'!L:L,'Catalog Items'!N:N)</f>
        <v>Pumpkin Prowlers</v>
      </c>
      <c r="M659" s="132">
        <f>_xlfn.XLOOKUP($D659,'Catalog Items'!$L:$L,'Catalog Items'!AK:AK)</f>
        <v>48.314999999999998</v>
      </c>
      <c r="N659" s="132">
        <f>_xlfn.XLOOKUP($D659,'Catalog Items'!$L:$L,'Catalog Items'!AL:AL)</f>
        <v>16.22</v>
      </c>
      <c r="O659" s="132">
        <f>_xlfn.XLOOKUP($D659,'Catalog Items'!$L:$L,'Catalog Items'!AM:AM)</f>
        <v>9.5950000000000006</v>
      </c>
      <c r="P659" s="132">
        <f>_xlfn.XLOOKUP($D659,'Catalog Items'!$L:$L,'Catalog Items'!AN:AN)</f>
        <v>27.15</v>
      </c>
      <c r="Q659" s="132">
        <f>_xlfn.XLOOKUP($D659,'Catalog Items'!$L:$L,'Catalog Items'!AO:AO)</f>
        <v>4.351</v>
      </c>
      <c r="R659" s="132" t="str">
        <f>_xlfn.XLOOKUP($D659,'Catalog Items'!$L:$L,'Catalog Items'!AT:AT)</f>
        <v>4</v>
      </c>
      <c r="S659" s="132" t="str">
        <f>_xlfn.XLOOKUP($D659,'Catalog Items'!$L:$L,'Catalog Items'!AU:AU)</f>
        <v>3</v>
      </c>
      <c r="T659" s="118" t="s">
        <v>9564</v>
      </c>
      <c r="U659" s="118" t="s">
        <v>15060</v>
      </c>
      <c r="V659" s="118" t="s">
        <v>15061</v>
      </c>
      <c r="W659" s="124"/>
      <c r="X659" s="118" t="s">
        <v>14269</v>
      </c>
      <c r="Y659" s="118" t="s">
        <v>1760</v>
      </c>
      <c r="Z659" s="118" t="s">
        <v>15041</v>
      </c>
      <c r="AA659" s="118" t="s">
        <v>15073</v>
      </c>
      <c r="AB659" s="118" t="s">
        <v>15073</v>
      </c>
      <c r="AC659" s="118" t="s">
        <v>15074</v>
      </c>
      <c r="AD659" s="118" t="s">
        <v>1757</v>
      </c>
      <c r="AE659" s="118" t="s">
        <v>15075</v>
      </c>
      <c r="AF659" s="118" t="s">
        <v>15076</v>
      </c>
    </row>
    <row r="660" spans="1:32" x14ac:dyDescent="0.25">
      <c r="J660" s="124"/>
      <c r="M660" s="132"/>
      <c r="N660" s="132"/>
      <c r="O660" s="132"/>
      <c r="P660" s="132"/>
      <c r="Q660" s="132"/>
      <c r="R660" s="132"/>
      <c r="S660" s="132"/>
      <c r="W660" s="124"/>
    </row>
    <row r="661" spans="1:32" x14ac:dyDescent="0.25">
      <c r="A661" s="118" t="str">
        <f>_xlfn.XLOOKUP(D661,'Catalog Items'!L:L,'Catalog Items'!F:F)</f>
        <v>24601-CD2</v>
      </c>
      <c r="B661" s="118" t="s">
        <v>9743</v>
      </c>
      <c r="C661" s="118" t="s">
        <v>5377</v>
      </c>
      <c r="D661" s="118" t="s">
        <v>13407</v>
      </c>
      <c r="E661" s="118" t="s">
        <v>13408</v>
      </c>
      <c r="F661" s="118" t="s">
        <v>15223</v>
      </c>
      <c r="G661" s="118" t="s">
        <v>13415</v>
      </c>
      <c r="H661" s="118" t="s">
        <v>13416</v>
      </c>
      <c r="I661" s="118" t="s">
        <v>7066</v>
      </c>
      <c r="J661" s="124"/>
      <c r="K661" s="118" t="str">
        <f>_xlfn.XLOOKUP(D661,'Catalog Items'!L:L,'Catalog Items'!AB:AB)</f>
        <v>00196504230897</v>
      </c>
      <c r="L661" s="118" t="str">
        <f>_xlfn.XLOOKUP(D661,'Catalog Items'!L:L,'Catalog Items'!N:N)</f>
        <v>Frightful Friends</v>
      </c>
      <c r="M661" s="132">
        <f>_xlfn.XLOOKUP($D661,'Catalog Items'!$L:$L,'Catalog Items'!AK:AK)</f>
        <v>24.562999999999999</v>
      </c>
      <c r="N661" s="132">
        <f>_xlfn.XLOOKUP($D661,'Catalog Items'!$L:$L,'Catalog Items'!AL:AL)</f>
        <v>15.563000000000001</v>
      </c>
      <c r="O661" s="132">
        <f>_xlfn.XLOOKUP($D661,'Catalog Items'!$L:$L,'Catalog Items'!AM:AM)</f>
        <v>9.625</v>
      </c>
      <c r="P661" s="132">
        <f>_xlfn.XLOOKUP($D661,'Catalog Items'!$L:$L,'Catalog Items'!AN:AN)</f>
        <v>13.44</v>
      </c>
      <c r="Q661" s="132">
        <f>_xlfn.XLOOKUP($D661,'Catalog Items'!$L:$L,'Catalog Items'!AO:AO)</f>
        <v>2.129</v>
      </c>
      <c r="R661" s="132" t="str">
        <f>_xlfn.XLOOKUP($D661,'Catalog Items'!$L:$L,'Catalog Items'!AT:AT)</f>
        <v>5</v>
      </c>
      <c r="S661" s="132" t="str">
        <f>_xlfn.XLOOKUP($D661,'Catalog Items'!$L:$L,'Catalog Items'!AU:AU)</f>
        <v>5</v>
      </c>
      <c r="T661" s="118" t="s">
        <v>7075</v>
      </c>
      <c r="U661" s="118" t="s">
        <v>14991</v>
      </c>
      <c r="V661" s="118" t="s">
        <v>1762</v>
      </c>
      <c r="W661" s="124"/>
      <c r="X661" s="118" t="s">
        <v>14279</v>
      </c>
      <c r="Y661" s="118" t="s">
        <v>1765</v>
      </c>
      <c r="Z661" s="118" t="s">
        <v>15062</v>
      </c>
      <c r="AA661" s="118" t="s">
        <v>7065</v>
      </c>
      <c r="AB661" s="118" t="s">
        <v>7065</v>
      </c>
      <c r="AC661" s="118" t="s">
        <v>15063</v>
      </c>
      <c r="AD661" s="118" t="s">
        <v>1757</v>
      </c>
      <c r="AE661" s="118" t="s">
        <v>15064</v>
      </c>
      <c r="AF661" s="118" t="s">
        <v>15065</v>
      </c>
    </row>
    <row r="662" spans="1:32" x14ac:dyDescent="0.25">
      <c r="A662" s="118" t="str">
        <f>_xlfn.XLOOKUP(D662,'Catalog Items'!L:L,'Catalog Items'!F:F)</f>
        <v>24601-CD2</v>
      </c>
      <c r="B662" s="118" t="s">
        <v>9731</v>
      </c>
      <c r="C662" s="118" t="s">
        <v>5377</v>
      </c>
      <c r="D662" s="118" t="s">
        <v>13407</v>
      </c>
      <c r="E662" s="118" t="s">
        <v>13408</v>
      </c>
      <c r="F662" s="118" t="s">
        <v>15223</v>
      </c>
      <c r="G662" s="118" t="s">
        <v>13418</v>
      </c>
      <c r="H662" s="118" t="s">
        <v>13419</v>
      </c>
      <c r="I662" s="118" t="s">
        <v>1762</v>
      </c>
      <c r="J662" s="124"/>
      <c r="K662" s="118" t="str">
        <f>_xlfn.XLOOKUP(D662,'Catalog Items'!L:L,'Catalog Items'!AB:AB)</f>
        <v>00196504230897</v>
      </c>
      <c r="L662" s="118" t="str">
        <f>_xlfn.XLOOKUP(D662,'Catalog Items'!L:L,'Catalog Items'!N:N)</f>
        <v>Frightful Friends</v>
      </c>
      <c r="M662" s="132">
        <f>_xlfn.XLOOKUP($D662,'Catalog Items'!$L:$L,'Catalog Items'!AK:AK)</f>
        <v>24.562999999999999</v>
      </c>
      <c r="N662" s="132">
        <f>_xlfn.XLOOKUP($D662,'Catalog Items'!$L:$L,'Catalog Items'!AL:AL)</f>
        <v>15.563000000000001</v>
      </c>
      <c r="O662" s="132">
        <f>_xlfn.XLOOKUP($D662,'Catalog Items'!$L:$L,'Catalog Items'!AM:AM)</f>
        <v>9.625</v>
      </c>
      <c r="P662" s="132">
        <f>_xlfn.XLOOKUP($D662,'Catalog Items'!$L:$L,'Catalog Items'!AN:AN)</f>
        <v>13.44</v>
      </c>
      <c r="Q662" s="132">
        <f>_xlfn.XLOOKUP($D662,'Catalog Items'!$L:$L,'Catalog Items'!AO:AO)</f>
        <v>2.129</v>
      </c>
      <c r="R662" s="132" t="str">
        <f>_xlfn.XLOOKUP($D662,'Catalog Items'!$L:$L,'Catalog Items'!AT:AT)</f>
        <v>5</v>
      </c>
      <c r="S662" s="132" t="str">
        <f>_xlfn.XLOOKUP($D662,'Catalog Items'!$L:$L,'Catalog Items'!AU:AU)</f>
        <v>5</v>
      </c>
      <c r="T662" s="118" t="s">
        <v>7075</v>
      </c>
      <c r="U662" s="118" t="s">
        <v>14991</v>
      </c>
      <c r="V662" s="118" t="s">
        <v>1762</v>
      </c>
      <c r="W662" s="124"/>
      <c r="X662" s="118" t="s">
        <v>14282</v>
      </c>
      <c r="Y662" s="118" t="s">
        <v>1765</v>
      </c>
      <c r="Z662" s="118" t="s">
        <v>15062</v>
      </c>
      <c r="AA662" s="118" t="s">
        <v>14994</v>
      </c>
      <c r="AB662" s="118" t="s">
        <v>14994</v>
      </c>
      <c r="AC662" s="118" t="s">
        <v>15066</v>
      </c>
      <c r="AD662" s="118" t="s">
        <v>1757</v>
      </c>
      <c r="AE662" s="118" t="s">
        <v>15067</v>
      </c>
      <c r="AF662" s="118" t="s">
        <v>15068</v>
      </c>
    </row>
    <row r="663" spans="1:32" x14ac:dyDescent="0.25">
      <c r="A663" s="118" t="str">
        <f>_xlfn.XLOOKUP(D663,'Catalog Items'!L:L,'Catalog Items'!F:F)</f>
        <v>24601-CD2</v>
      </c>
      <c r="B663" s="118" t="s">
        <v>9694</v>
      </c>
      <c r="C663" s="118" t="s">
        <v>5377</v>
      </c>
      <c r="D663" s="118" t="s">
        <v>13407</v>
      </c>
      <c r="E663" s="118" t="s">
        <v>13408</v>
      </c>
      <c r="F663" s="118" t="s">
        <v>15223</v>
      </c>
      <c r="G663" s="118" t="s">
        <v>13422</v>
      </c>
      <c r="H663" s="118" t="s">
        <v>13423</v>
      </c>
      <c r="I663" s="118" t="s">
        <v>9557</v>
      </c>
      <c r="J663" s="124"/>
      <c r="K663" s="118" t="str">
        <f>_xlfn.XLOOKUP(D663,'Catalog Items'!L:L,'Catalog Items'!AB:AB)</f>
        <v>00196504230897</v>
      </c>
      <c r="L663" s="118" t="str">
        <f>_xlfn.XLOOKUP(D663,'Catalog Items'!L:L,'Catalog Items'!N:N)</f>
        <v>Frightful Friends</v>
      </c>
      <c r="M663" s="132">
        <f>_xlfn.XLOOKUP($D663,'Catalog Items'!$L:$L,'Catalog Items'!AK:AK)</f>
        <v>24.562999999999999</v>
      </c>
      <c r="N663" s="132">
        <f>_xlfn.XLOOKUP($D663,'Catalog Items'!$L:$L,'Catalog Items'!AL:AL)</f>
        <v>15.563000000000001</v>
      </c>
      <c r="O663" s="132">
        <f>_xlfn.XLOOKUP($D663,'Catalog Items'!$L:$L,'Catalog Items'!AM:AM)</f>
        <v>9.625</v>
      </c>
      <c r="P663" s="132">
        <f>_xlfn.XLOOKUP($D663,'Catalog Items'!$L:$L,'Catalog Items'!AN:AN)</f>
        <v>13.44</v>
      </c>
      <c r="Q663" s="132">
        <f>_xlfn.XLOOKUP($D663,'Catalog Items'!$L:$L,'Catalog Items'!AO:AO)</f>
        <v>2.129</v>
      </c>
      <c r="R663" s="132" t="str">
        <f>_xlfn.XLOOKUP($D663,'Catalog Items'!$L:$L,'Catalog Items'!AT:AT)</f>
        <v>5</v>
      </c>
      <c r="S663" s="132" t="str">
        <f>_xlfn.XLOOKUP($D663,'Catalog Items'!$L:$L,'Catalog Items'!AU:AU)</f>
        <v>5</v>
      </c>
      <c r="T663" s="118" t="s">
        <v>7075</v>
      </c>
      <c r="U663" s="118" t="s">
        <v>14991</v>
      </c>
      <c r="V663" s="118" t="s">
        <v>1762</v>
      </c>
      <c r="W663" s="124"/>
      <c r="X663" s="118" t="s">
        <v>14285</v>
      </c>
      <c r="Y663" s="118" t="s">
        <v>1760</v>
      </c>
      <c r="Z663" s="118" t="s">
        <v>15062</v>
      </c>
      <c r="AA663" s="118" t="s">
        <v>15069</v>
      </c>
      <c r="AB663" s="118" t="s">
        <v>15069</v>
      </c>
      <c r="AC663" s="118" t="s">
        <v>15070</v>
      </c>
      <c r="AD663" s="118" t="s">
        <v>1757</v>
      </c>
      <c r="AE663" s="118" t="s">
        <v>15071</v>
      </c>
      <c r="AF663" s="118" t="s">
        <v>15072</v>
      </c>
    </row>
    <row r="664" spans="1:32" x14ac:dyDescent="0.25">
      <c r="A664" s="118" t="str">
        <f>_xlfn.XLOOKUP(D664,'Catalog Items'!L:L,'Catalog Items'!F:F)</f>
        <v>24601-CD2</v>
      </c>
      <c r="B664" s="118" t="s">
        <v>9920</v>
      </c>
      <c r="C664" s="118" t="s">
        <v>5377</v>
      </c>
      <c r="D664" s="118" t="s">
        <v>13407</v>
      </c>
      <c r="E664" s="118" t="s">
        <v>13408</v>
      </c>
      <c r="F664" s="118" t="s">
        <v>15223</v>
      </c>
      <c r="G664" s="118" t="s">
        <v>13426</v>
      </c>
      <c r="H664" s="118" t="s">
        <v>13427</v>
      </c>
      <c r="I664" s="118" t="s">
        <v>1757</v>
      </c>
      <c r="J664" s="124"/>
      <c r="K664" s="118" t="str">
        <f>_xlfn.XLOOKUP(D664,'Catalog Items'!L:L,'Catalog Items'!AB:AB)</f>
        <v>00196504230897</v>
      </c>
      <c r="L664" s="118" t="str">
        <f>_xlfn.XLOOKUP(D664,'Catalog Items'!L:L,'Catalog Items'!N:N)</f>
        <v>Frightful Friends</v>
      </c>
      <c r="M664" s="132">
        <f>_xlfn.XLOOKUP($D664,'Catalog Items'!$L:$L,'Catalog Items'!AK:AK)</f>
        <v>24.562999999999999</v>
      </c>
      <c r="N664" s="132">
        <f>_xlfn.XLOOKUP($D664,'Catalog Items'!$L:$L,'Catalog Items'!AL:AL)</f>
        <v>15.563000000000001</v>
      </c>
      <c r="O664" s="132">
        <f>_xlfn.XLOOKUP($D664,'Catalog Items'!$L:$L,'Catalog Items'!AM:AM)</f>
        <v>9.625</v>
      </c>
      <c r="P664" s="132">
        <f>_xlfn.XLOOKUP($D664,'Catalog Items'!$L:$L,'Catalog Items'!AN:AN)</f>
        <v>13.44</v>
      </c>
      <c r="Q664" s="132">
        <f>_xlfn.XLOOKUP($D664,'Catalog Items'!$L:$L,'Catalog Items'!AO:AO)</f>
        <v>2.129</v>
      </c>
      <c r="R664" s="132" t="str">
        <f>_xlfn.XLOOKUP($D664,'Catalog Items'!$L:$L,'Catalog Items'!AT:AT)</f>
        <v>5</v>
      </c>
      <c r="S664" s="132" t="str">
        <f>_xlfn.XLOOKUP($D664,'Catalog Items'!$L:$L,'Catalog Items'!AU:AU)</f>
        <v>5</v>
      </c>
      <c r="T664" s="118" t="s">
        <v>7075</v>
      </c>
      <c r="U664" s="118" t="s">
        <v>14991</v>
      </c>
      <c r="V664" s="118" t="s">
        <v>1762</v>
      </c>
      <c r="W664" s="124"/>
      <c r="X664" s="118" t="s">
        <v>14288</v>
      </c>
      <c r="Y664" s="118" t="s">
        <v>1760</v>
      </c>
      <c r="Z664" s="118" t="s">
        <v>15041</v>
      </c>
      <c r="AA664" s="118" t="s">
        <v>15073</v>
      </c>
      <c r="AB664" s="118" t="s">
        <v>15073</v>
      </c>
      <c r="AC664" s="118" t="s">
        <v>15074</v>
      </c>
      <c r="AD664" s="118" t="s">
        <v>1757</v>
      </c>
      <c r="AE664" s="118" t="s">
        <v>15075</v>
      </c>
      <c r="AF664" s="118" t="s">
        <v>15076</v>
      </c>
    </row>
    <row r="665" spans="1:32" x14ac:dyDescent="0.25">
      <c r="J665" s="124"/>
      <c r="M665" s="132"/>
      <c r="N665" s="132"/>
      <c r="O665" s="132"/>
      <c r="P665" s="132"/>
      <c r="Q665" s="132"/>
      <c r="R665" s="132"/>
      <c r="S665" s="132"/>
      <c r="W665" s="124"/>
    </row>
    <row r="666" spans="1:32" x14ac:dyDescent="0.25">
      <c r="A666" s="118" t="str">
        <f>_xlfn.XLOOKUP(D666,'Catalog Items'!L:L,'Catalog Items'!F:F)</f>
        <v>24601-FD</v>
      </c>
      <c r="B666" s="118" t="s">
        <v>9743</v>
      </c>
      <c r="C666" s="118" t="s">
        <v>5377</v>
      </c>
      <c r="D666" s="118" t="s">
        <v>13411</v>
      </c>
      <c r="E666" s="118" t="s">
        <v>13412</v>
      </c>
      <c r="F666" s="118" t="s">
        <v>9579</v>
      </c>
      <c r="G666" s="118" t="s">
        <v>13415</v>
      </c>
      <c r="H666" s="118" t="s">
        <v>13416</v>
      </c>
      <c r="I666" s="118" t="s">
        <v>9568</v>
      </c>
      <c r="J666" s="124"/>
      <c r="K666" s="118" t="str">
        <f>_xlfn.XLOOKUP(D666,'Catalog Items'!L:L,'Catalog Items'!AB:AB)</f>
        <v>00196504230903</v>
      </c>
      <c r="L666" s="118" t="str">
        <f>_xlfn.XLOOKUP(D666,'Catalog Items'!L:L,'Catalog Items'!N:N)</f>
        <v>Frightful Friends</v>
      </c>
      <c r="M666" s="132">
        <f>_xlfn.XLOOKUP($D666,'Catalog Items'!$L:$L,'Catalog Items'!AK:AK)</f>
        <v>48.314999999999998</v>
      </c>
      <c r="N666" s="132">
        <f>_xlfn.XLOOKUP($D666,'Catalog Items'!$L:$L,'Catalog Items'!AL:AL)</f>
        <v>16.22</v>
      </c>
      <c r="O666" s="132">
        <f>_xlfn.XLOOKUP($D666,'Catalog Items'!$L:$L,'Catalog Items'!AM:AM)</f>
        <v>9.5950000000000006</v>
      </c>
      <c r="P666" s="132">
        <f>_xlfn.XLOOKUP($D666,'Catalog Items'!$L:$L,'Catalog Items'!AN:AN)</f>
        <v>27.15</v>
      </c>
      <c r="Q666" s="132">
        <f>_xlfn.XLOOKUP($D666,'Catalog Items'!$L:$L,'Catalog Items'!AO:AO)</f>
        <v>4.351</v>
      </c>
      <c r="R666" s="132" t="str">
        <f>_xlfn.XLOOKUP($D666,'Catalog Items'!$L:$L,'Catalog Items'!AT:AT)</f>
        <v>4</v>
      </c>
      <c r="S666" s="132" t="str">
        <f>_xlfn.XLOOKUP($D666,'Catalog Items'!$L:$L,'Catalog Items'!AU:AU)</f>
        <v>3</v>
      </c>
      <c r="T666" s="118" t="s">
        <v>9564</v>
      </c>
      <c r="U666" s="118" t="s">
        <v>15060</v>
      </c>
      <c r="V666" s="118" t="s">
        <v>15061</v>
      </c>
      <c r="W666" s="124"/>
      <c r="X666" s="118" t="s">
        <v>14279</v>
      </c>
      <c r="Y666" s="118" t="s">
        <v>1765</v>
      </c>
      <c r="Z666" s="118" t="s">
        <v>15062</v>
      </c>
      <c r="AA666" s="118" t="s">
        <v>7065</v>
      </c>
      <c r="AB666" s="118" t="s">
        <v>7065</v>
      </c>
      <c r="AC666" s="118" t="s">
        <v>15063</v>
      </c>
      <c r="AD666" s="118" t="s">
        <v>1757</v>
      </c>
      <c r="AE666" s="118" t="s">
        <v>15064</v>
      </c>
      <c r="AF666" s="118" t="s">
        <v>15065</v>
      </c>
    </row>
    <row r="667" spans="1:32" x14ac:dyDescent="0.25">
      <c r="A667" s="118" t="str">
        <f>_xlfn.XLOOKUP(D667,'Catalog Items'!L:L,'Catalog Items'!F:F)</f>
        <v>24601-FD</v>
      </c>
      <c r="B667" s="118" t="s">
        <v>9731</v>
      </c>
      <c r="C667" s="118" t="s">
        <v>5377</v>
      </c>
      <c r="D667" s="118" t="s">
        <v>13411</v>
      </c>
      <c r="E667" s="118" t="s">
        <v>13412</v>
      </c>
      <c r="F667" s="118" t="s">
        <v>9579</v>
      </c>
      <c r="G667" s="118" t="s">
        <v>13418</v>
      </c>
      <c r="H667" s="118" t="s">
        <v>13419</v>
      </c>
      <c r="I667" s="118" t="s">
        <v>1792</v>
      </c>
      <c r="J667" s="124"/>
      <c r="K667" s="118" t="str">
        <f>_xlfn.XLOOKUP(D667,'Catalog Items'!L:L,'Catalog Items'!AB:AB)</f>
        <v>00196504230903</v>
      </c>
      <c r="L667" s="118" t="str">
        <f>_xlfn.XLOOKUP(D667,'Catalog Items'!L:L,'Catalog Items'!N:N)</f>
        <v>Frightful Friends</v>
      </c>
      <c r="M667" s="132">
        <f>_xlfn.XLOOKUP($D667,'Catalog Items'!$L:$L,'Catalog Items'!AK:AK)</f>
        <v>48.314999999999998</v>
      </c>
      <c r="N667" s="132">
        <f>_xlfn.XLOOKUP($D667,'Catalog Items'!$L:$L,'Catalog Items'!AL:AL)</f>
        <v>16.22</v>
      </c>
      <c r="O667" s="132">
        <f>_xlfn.XLOOKUP($D667,'Catalog Items'!$L:$L,'Catalog Items'!AM:AM)</f>
        <v>9.5950000000000006</v>
      </c>
      <c r="P667" s="132">
        <f>_xlfn.XLOOKUP($D667,'Catalog Items'!$L:$L,'Catalog Items'!AN:AN)</f>
        <v>27.15</v>
      </c>
      <c r="Q667" s="132">
        <f>_xlfn.XLOOKUP($D667,'Catalog Items'!$L:$L,'Catalog Items'!AO:AO)</f>
        <v>4.351</v>
      </c>
      <c r="R667" s="132" t="str">
        <f>_xlfn.XLOOKUP($D667,'Catalog Items'!$L:$L,'Catalog Items'!AT:AT)</f>
        <v>4</v>
      </c>
      <c r="S667" s="132" t="str">
        <f>_xlfn.XLOOKUP($D667,'Catalog Items'!$L:$L,'Catalog Items'!AU:AU)</f>
        <v>3</v>
      </c>
      <c r="T667" s="118" t="s">
        <v>9564</v>
      </c>
      <c r="U667" s="118" t="s">
        <v>15060</v>
      </c>
      <c r="V667" s="118" t="s">
        <v>15061</v>
      </c>
      <c r="W667" s="124"/>
      <c r="X667" s="118" t="s">
        <v>14282</v>
      </c>
      <c r="Y667" s="118" t="s">
        <v>1765</v>
      </c>
      <c r="Z667" s="118" t="s">
        <v>15062</v>
      </c>
      <c r="AA667" s="118" t="s">
        <v>14994</v>
      </c>
      <c r="AB667" s="118" t="s">
        <v>14994</v>
      </c>
      <c r="AC667" s="118" t="s">
        <v>15066</v>
      </c>
      <c r="AD667" s="118" t="s">
        <v>1757</v>
      </c>
      <c r="AE667" s="118" t="s">
        <v>15067</v>
      </c>
      <c r="AF667" s="118" t="s">
        <v>15068</v>
      </c>
    </row>
    <row r="668" spans="1:32" x14ac:dyDescent="0.25">
      <c r="A668" s="118" t="str">
        <f>_xlfn.XLOOKUP(D668,'Catalog Items'!L:L,'Catalog Items'!F:F)</f>
        <v>24601-FD</v>
      </c>
      <c r="B668" s="118" t="s">
        <v>9694</v>
      </c>
      <c r="C668" s="118" t="s">
        <v>5377</v>
      </c>
      <c r="D668" s="118" t="s">
        <v>13411</v>
      </c>
      <c r="E668" s="118" t="s">
        <v>13412</v>
      </c>
      <c r="F668" s="118" t="s">
        <v>9579</v>
      </c>
      <c r="G668" s="118" t="s">
        <v>13422</v>
      </c>
      <c r="H668" s="118" t="s">
        <v>13423</v>
      </c>
      <c r="I668" s="118" t="s">
        <v>7082</v>
      </c>
      <c r="J668" s="124"/>
      <c r="K668" s="118" t="str">
        <f>_xlfn.XLOOKUP(D668,'Catalog Items'!L:L,'Catalog Items'!AB:AB)</f>
        <v>00196504230903</v>
      </c>
      <c r="L668" s="118" t="str">
        <f>_xlfn.XLOOKUP(D668,'Catalog Items'!L:L,'Catalog Items'!N:N)</f>
        <v>Frightful Friends</v>
      </c>
      <c r="M668" s="132">
        <f>_xlfn.XLOOKUP($D668,'Catalog Items'!$L:$L,'Catalog Items'!AK:AK)</f>
        <v>48.314999999999998</v>
      </c>
      <c r="N668" s="132">
        <f>_xlfn.XLOOKUP($D668,'Catalog Items'!$L:$L,'Catalog Items'!AL:AL)</f>
        <v>16.22</v>
      </c>
      <c r="O668" s="132">
        <f>_xlfn.XLOOKUP($D668,'Catalog Items'!$L:$L,'Catalog Items'!AM:AM)</f>
        <v>9.5950000000000006</v>
      </c>
      <c r="P668" s="132">
        <f>_xlfn.XLOOKUP($D668,'Catalog Items'!$L:$L,'Catalog Items'!AN:AN)</f>
        <v>27.15</v>
      </c>
      <c r="Q668" s="132">
        <f>_xlfn.XLOOKUP($D668,'Catalog Items'!$L:$L,'Catalog Items'!AO:AO)</f>
        <v>4.351</v>
      </c>
      <c r="R668" s="132" t="str">
        <f>_xlfn.XLOOKUP($D668,'Catalog Items'!$L:$L,'Catalog Items'!AT:AT)</f>
        <v>4</v>
      </c>
      <c r="S668" s="132" t="str">
        <f>_xlfn.XLOOKUP($D668,'Catalog Items'!$L:$L,'Catalog Items'!AU:AU)</f>
        <v>3</v>
      </c>
      <c r="T668" s="118" t="s">
        <v>9564</v>
      </c>
      <c r="U668" s="118" t="s">
        <v>15060</v>
      </c>
      <c r="V668" s="118" t="s">
        <v>15061</v>
      </c>
      <c r="W668" s="124"/>
      <c r="X668" s="118" t="s">
        <v>14285</v>
      </c>
      <c r="Y668" s="118" t="s">
        <v>1760</v>
      </c>
      <c r="Z668" s="118" t="s">
        <v>15062</v>
      </c>
      <c r="AA668" s="118" t="s">
        <v>15069</v>
      </c>
      <c r="AB668" s="118" t="s">
        <v>15069</v>
      </c>
      <c r="AC668" s="118" t="s">
        <v>15070</v>
      </c>
      <c r="AD668" s="118" t="s">
        <v>1757</v>
      </c>
      <c r="AE668" s="118" t="s">
        <v>15071</v>
      </c>
      <c r="AF668" s="118" t="s">
        <v>15072</v>
      </c>
    </row>
    <row r="669" spans="1:32" x14ac:dyDescent="0.25">
      <c r="A669" s="118" t="str">
        <f>_xlfn.XLOOKUP(D669,'Catalog Items'!L:L,'Catalog Items'!F:F)</f>
        <v>24601-FD</v>
      </c>
      <c r="B669" s="118" t="s">
        <v>9920</v>
      </c>
      <c r="C669" s="118" t="s">
        <v>5377</v>
      </c>
      <c r="D669" s="118" t="s">
        <v>13411</v>
      </c>
      <c r="E669" s="118" t="s">
        <v>13412</v>
      </c>
      <c r="F669" s="118" t="s">
        <v>9579</v>
      </c>
      <c r="G669" s="118" t="s">
        <v>13426</v>
      </c>
      <c r="H669" s="118" t="s">
        <v>13427</v>
      </c>
      <c r="I669" s="118" t="s">
        <v>9567</v>
      </c>
      <c r="J669" s="124"/>
      <c r="K669" s="118" t="str">
        <f>_xlfn.XLOOKUP(D669,'Catalog Items'!L:L,'Catalog Items'!AB:AB)</f>
        <v>00196504230903</v>
      </c>
      <c r="L669" s="118" t="str">
        <f>_xlfn.XLOOKUP(D669,'Catalog Items'!L:L,'Catalog Items'!N:N)</f>
        <v>Frightful Friends</v>
      </c>
      <c r="M669" s="132">
        <f>_xlfn.XLOOKUP($D669,'Catalog Items'!$L:$L,'Catalog Items'!AK:AK)</f>
        <v>48.314999999999998</v>
      </c>
      <c r="N669" s="132">
        <f>_xlfn.XLOOKUP($D669,'Catalog Items'!$L:$L,'Catalog Items'!AL:AL)</f>
        <v>16.22</v>
      </c>
      <c r="O669" s="132">
        <f>_xlfn.XLOOKUP($D669,'Catalog Items'!$L:$L,'Catalog Items'!AM:AM)</f>
        <v>9.5950000000000006</v>
      </c>
      <c r="P669" s="132">
        <f>_xlfn.XLOOKUP($D669,'Catalog Items'!$L:$L,'Catalog Items'!AN:AN)</f>
        <v>27.15</v>
      </c>
      <c r="Q669" s="132">
        <f>_xlfn.XLOOKUP($D669,'Catalog Items'!$L:$L,'Catalog Items'!AO:AO)</f>
        <v>4.351</v>
      </c>
      <c r="R669" s="132" t="str">
        <f>_xlfn.XLOOKUP($D669,'Catalog Items'!$L:$L,'Catalog Items'!AT:AT)</f>
        <v>4</v>
      </c>
      <c r="S669" s="132" t="str">
        <f>_xlfn.XLOOKUP($D669,'Catalog Items'!$L:$L,'Catalog Items'!AU:AU)</f>
        <v>3</v>
      </c>
      <c r="T669" s="118" t="s">
        <v>9564</v>
      </c>
      <c r="U669" s="118" t="s">
        <v>15060</v>
      </c>
      <c r="V669" s="118" t="s">
        <v>15061</v>
      </c>
      <c r="W669" s="124"/>
      <c r="X669" s="118" t="s">
        <v>14288</v>
      </c>
      <c r="Y669" s="118" t="s">
        <v>1760</v>
      </c>
      <c r="Z669" s="118" t="s">
        <v>15041</v>
      </c>
      <c r="AA669" s="118" t="s">
        <v>15073</v>
      </c>
      <c r="AB669" s="118" t="s">
        <v>15073</v>
      </c>
      <c r="AC669" s="118" t="s">
        <v>15074</v>
      </c>
      <c r="AD669" s="118" t="s">
        <v>1757</v>
      </c>
      <c r="AE669" s="118" t="s">
        <v>15075</v>
      </c>
      <c r="AF669" s="118" t="s">
        <v>15076</v>
      </c>
    </row>
    <row r="670" spans="1:32" x14ac:dyDescent="0.25">
      <c r="J670" s="124"/>
      <c r="M670" s="132"/>
      <c r="N670" s="132"/>
      <c r="O670" s="132"/>
      <c r="P670" s="132"/>
      <c r="Q670" s="132"/>
      <c r="R670" s="132"/>
      <c r="S670" s="132"/>
      <c r="W670" s="124"/>
    </row>
    <row r="671" spans="1:32" x14ac:dyDescent="0.25">
      <c r="A671" s="118" t="str">
        <f>_xlfn.XLOOKUP(D671,'Catalog Items'!L:L,'Catalog Items'!F:F)</f>
        <v>24601-CD2</v>
      </c>
      <c r="B671" s="118" t="s">
        <v>9743</v>
      </c>
      <c r="C671" s="118" t="s">
        <v>5377</v>
      </c>
      <c r="D671" s="118" t="s">
        <v>13430</v>
      </c>
      <c r="E671" s="118" t="s">
        <v>13431</v>
      </c>
      <c r="F671" s="118" t="s">
        <v>15223</v>
      </c>
      <c r="G671" s="118" t="s">
        <v>13438</v>
      </c>
      <c r="H671" s="118" t="s">
        <v>13439</v>
      </c>
      <c r="I671" s="118" t="s">
        <v>7066</v>
      </c>
      <c r="J671" s="124"/>
      <c r="K671" s="118" t="str">
        <f>_xlfn.XLOOKUP(D671,'Catalog Items'!L:L,'Catalog Items'!AB:AB)</f>
        <v>00196504230958</v>
      </c>
      <c r="L671" s="118" t="str">
        <f>_xlfn.XLOOKUP(D671,'Catalog Items'!L:L,'Catalog Items'!N:N)</f>
        <v>Happy Haunting</v>
      </c>
      <c r="M671" s="132">
        <f>_xlfn.XLOOKUP($D671,'Catalog Items'!$L:$L,'Catalog Items'!AK:AK)</f>
        <v>24.562999999999999</v>
      </c>
      <c r="N671" s="132">
        <f>_xlfn.XLOOKUP($D671,'Catalog Items'!$L:$L,'Catalog Items'!AL:AL)</f>
        <v>15.563000000000001</v>
      </c>
      <c r="O671" s="132">
        <f>_xlfn.XLOOKUP($D671,'Catalog Items'!$L:$L,'Catalog Items'!AM:AM)</f>
        <v>9.625</v>
      </c>
      <c r="P671" s="132">
        <f>_xlfn.XLOOKUP($D671,'Catalog Items'!$L:$L,'Catalog Items'!AN:AN)</f>
        <v>13.44</v>
      </c>
      <c r="Q671" s="132">
        <f>_xlfn.XLOOKUP($D671,'Catalog Items'!$L:$L,'Catalog Items'!AO:AO)</f>
        <v>2.129</v>
      </c>
      <c r="R671" s="132" t="str">
        <f>_xlfn.XLOOKUP($D671,'Catalog Items'!$L:$L,'Catalog Items'!AT:AT)</f>
        <v>5</v>
      </c>
      <c r="S671" s="132" t="str">
        <f>_xlfn.XLOOKUP($D671,'Catalog Items'!$L:$L,'Catalog Items'!AU:AU)</f>
        <v>5</v>
      </c>
      <c r="T671" s="118" t="s">
        <v>7075</v>
      </c>
      <c r="U671" s="118" t="s">
        <v>14991</v>
      </c>
      <c r="V671" s="118" t="s">
        <v>1762</v>
      </c>
      <c r="W671" s="124"/>
      <c r="X671" s="118" t="s">
        <v>14297</v>
      </c>
      <c r="Y671" s="118" t="s">
        <v>1765</v>
      </c>
      <c r="Z671" s="118" t="s">
        <v>15062</v>
      </c>
      <c r="AA671" s="118" t="s">
        <v>7065</v>
      </c>
      <c r="AB671" s="118" t="s">
        <v>7065</v>
      </c>
      <c r="AC671" s="118" t="s">
        <v>15063</v>
      </c>
      <c r="AD671" s="118" t="s">
        <v>1757</v>
      </c>
      <c r="AE671" s="118" t="s">
        <v>15064</v>
      </c>
      <c r="AF671" s="118" t="s">
        <v>15065</v>
      </c>
    </row>
    <row r="672" spans="1:32" x14ac:dyDescent="0.25">
      <c r="A672" s="118" t="str">
        <f>_xlfn.XLOOKUP(D672,'Catalog Items'!L:L,'Catalog Items'!F:F)</f>
        <v>24601-CD2</v>
      </c>
      <c r="B672" s="118" t="s">
        <v>9731</v>
      </c>
      <c r="C672" s="118" t="s">
        <v>5377</v>
      </c>
      <c r="D672" s="118" t="s">
        <v>13430</v>
      </c>
      <c r="E672" s="118" t="s">
        <v>13431</v>
      </c>
      <c r="F672" s="118" t="s">
        <v>15223</v>
      </c>
      <c r="G672" s="118" t="s">
        <v>13444</v>
      </c>
      <c r="H672" s="118" t="s">
        <v>13445</v>
      </c>
      <c r="I672" s="118" t="s">
        <v>1762</v>
      </c>
      <c r="J672" s="124"/>
      <c r="K672" s="118" t="str">
        <f>_xlfn.XLOOKUP(D672,'Catalog Items'!L:L,'Catalog Items'!AB:AB)</f>
        <v>00196504230958</v>
      </c>
      <c r="L672" s="118" t="str">
        <f>_xlfn.XLOOKUP(D672,'Catalog Items'!L:L,'Catalog Items'!N:N)</f>
        <v>Happy Haunting</v>
      </c>
      <c r="M672" s="132">
        <f>_xlfn.XLOOKUP($D672,'Catalog Items'!$L:$L,'Catalog Items'!AK:AK)</f>
        <v>24.562999999999999</v>
      </c>
      <c r="N672" s="132">
        <f>_xlfn.XLOOKUP($D672,'Catalog Items'!$L:$L,'Catalog Items'!AL:AL)</f>
        <v>15.563000000000001</v>
      </c>
      <c r="O672" s="132">
        <f>_xlfn.XLOOKUP($D672,'Catalog Items'!$L:$L,'Catalog Items'!AM:AM)</f>
        <v>9.625</v>
      </c>
      <c r="P672" s="132">
        <f>_xlfn.XLOOKUP($D672,'Catalog Items'!$L:$L,'Catalog Items'!AN:AN)</f>
        <v>13.44</v>
      </c>
      <c r="Q672" s="132">
        <f>_xlfn.XLOOKUP($D672,'Catalog Items'!$L:$L,'Catalog Items'!AO:AO)</f>
        <v>2.129</v>
      </c>
      <c r="R672" s="132" t="str">
        <f>_xlfn.XLOOKUP($D672,'Catalog Items'!$L:$L,'Catalog Items'!AT:AT)</f>
        <v>5</v>
      </c>
      <c r="S672" s="132" t="str">
        <f>_xlfn.XLOOKUP($D672,'Catalog Items'!$L:$L,'Catalog Items'!AU:AU)</f>
        <v>5</v>
      </c>
      <c r="T672" s="118" t="s">
        <v>7075</v>
      </c>
      <c r="U672" s="118" t="s">
        <v>14991</v>
      </c>
      <c r="V672" s="118" t="s">
        <v>1762</v>
      </c>
      <c r="W672" s="124"/>
      <c r="X672" s="118" t="s">
        <v>14305</v>
      </c>
      <c r="Y672" s="118" t="s">
        <v>1765</v>
      </c>
      <c r="Z672" s="118" t="s">
        <v>15062</v>
      </c>
      <c r="AA672" s="118" t="s">
        <v>14994</v>
      </c>
      <c r="AB672" s="118" t="s">
        <v>14994</v>
      </c>
      <c r="AC672" s="118" t="s">
        <v>15066</v>
      </c>
      <c r="AD672" s="118" t="s">
        <v>1757</v>
      </c>
      <c r="AE672" s="118" t="s">
        <v>15067</v>
      </c>
      <c r="AF672" s="118" t="s">
        <v>15068</v>
      </c>
    </row>
    <row r="673" spans="1:32" x14ac:dyDescent="0.25">
      <c r="A673" s="118" t="str">
        <f>_xlfn.XLOOKUP(D673,'Catalog Items'!L:L,'Catalog Items'!F:F)</f>
        <v>24601-CD2</v>
      </c>
      <c r="B673" s="118" t="s">
        <v>9694</v>
      </c>
      <c r="C673" s="118" t="s">
        <v>5377</v>
      </c>
      <c r="D673" s="118" t="s">
        <v>13430</v>
      </c>
      <c r="E673" s="118" t="s">
        <v>13431</v>
      </c>
      <c r="F673" s="118" t="s">
        <v>15223</v>
      </c>
      <c r="G673" s="118" t="s">
        <v>13448</v>
      </c>
      <c r="H673" s="118" t="s">
        <v>13449</v>
      </c>
      <c r="I673" s="118" t="s">
        <v>9557</v>
      </c>
      <c r="J673" s="124"/>
      <c r="K673" s="118" t="str">
        <f>_xlfn.XLOOKUP(D673,'Catalog Items'!L:L,'Catalog Items'!AB:AB)</f>
        <v>00196504230958</v>
      </c>
      <c r="L673" s="118" t="str">
        <f>_xlfn.XLOOKUP(D673,'Catalog Items'!L:L,'Catalog Items'!N:N)</f>
        <v>Happy Haunting</v>
      </c>
      <c r="M673" s="132">
        <f>_xlfn.XLOOKUP($D673,'Catalog Items'!$L:$L,'Catalog Items'!AK:AK)</f>
        <v>24.562999999999999</v>
      </c>
      <c r="N673" s="132">
        <f>_xlfn.XLOOKUP($D673,'Catalog Items'!$L:$L,'Catalog Items'!AL:AL)</f>
        <v>15.563000000000001</v>
      </c>
      <c r="O673" s="132">
        <f>_xlfn.XLOOKUP($D673,'Catalog Items'!$L:$L,'Catalog Items'!AM:AM)</f>
        <v>9.625</v>
      </c>
      <c r="P673" s="132">
        <f>_xlfn.XLOOKUP($D673,'Catalog Items'!$L:$L,'Catalog Items'!AN:AN)</f>
        <v>13.44</v>
      </c>
      <c r="Q673" s="132">
        <f>_xlfn.XLOOKUP($D673,'Catalog Items'!$L:$L,'Catalog Items'!AO:AO)</f>
        <v>2.129</v>
      </c>
      <c r="R673" s="132" t="str">
        <f>_xlfn.XLOOKUP($D673,'Catalog Items'!$L:$L,'Catalog Items'!AT:AT)</f>
        <v>5</v>
      </c>
      <c r="S673" s="132" t="str">
        <f>_xlfn.XLOOKUP($D673,'Catalog Items'!$L:$L,'Catalog Items'!AU:AU)</f>
        <v>5</v>
      </c>
      <c r="T673" s="118" t="s">
        <v>7075</v>
      </c>
      <c r="U673" s="118" t="s">
        <v>14991</v>
      </c>
      <c r="V673" s="118" t="s">
        <v>1762</v>
      </c>
      <c r="W673" s="124"/>
      <c r="X673" s="118" t="s">
        <v>14308</v>
      </c>
      <c r="Y673" s="118" t="s">
        <v>1760</v>
      </c>
      <c r="Z673" s="118" t="s">
        <v>15062</v>
      </c>
      <c r="AA673" s="118" t="s">
        <v>15069</v>
      </c>
      <c r="AB673" s="118" t="s">
        <v>15069</v>
      </c>
      <c r="AC673" s="118" t="s">
        <v>15070</v>
      </c>
      <c r="AD673" s="118" t="s">
        <v>1757</v>
      </c>
      <c r="AE673" s="118" t="s">
        <v>15071</v>
      </c>
      <c r="AF673" s="118" t="s">
        <v>15072</v>
      </c>
    </row>
    <row r="674" spans="1:32" x14ac:dyDescent="0.25">
      <c r="A674" s="118" t="str">
        <f>_xlfn.XLOOKUP(D674,'Catalog Items'!L:L,'Catalog Items'!F:F)</f>
        <v>24601-CD2</v>
      </c>
      <c r="B674" s="118" t="s">
        <v>9920</v>
      </c>
      <c r="C674" s="118" t="s">
        <v>5377</v>
      </c>
      <c r="D674" s="118" t="s">
        <v>13430</v>
      </c>
      <c r="E674" s="118" t="s">
        <v>13431</v>
      </c>
      <c r="F674" s="118" t="s">
        <v>15223</v>
      </c>
      <c r="G674" s="118" t="s">
        <v>13452</v>
      </c>
      <c r="H674" s="118" t="s">
        <v>13453</v>
      </c>
      <c r="I674" s="118" t="s">
        <v>1757</v>
      </c>
      <c r="J674" s="124"/>
      <c r="K674" s="118" t="str">
        <f>_xlfn.XLOOKUP(D674,'Catalog Items'!L:L,'Catalog Items'!AB:AB)</f>
        <v>00196504230958</v>
      </c>
      <c r="L674" s="118" t="str">
        <f>_xlfn.XLOOKUP(D674,'Catalog Items'!L:L,'Catalog Items'!N:N)</f>
        <v>Happy Haunting</v>
      </c>
      <c r="M674" s="132">
        <f>_xlfn.XLOOKUP($D674,'Catalog Items'!$L:$L,'Catalog Items'!AK:AK)</f>
        <v>24.562999999999999</v>
      </c>
      <c r="N674" s="132">
        <f>_xlfn.XLOOKUP($D674,'Catalog Items'!$L:$L,'Catalog Items'!AL:AL)</f>
        <v>15.563000000000001</v>
      </c>
      <c r="O674" s="132">
        <f>_xlfn.XLOOKUP($D674,'Catalog Items'!$L:$L,'Catalog Items'!AM:AM)</f>
        <v>9.625</v>
      </c>
      <c r="P674" s="132">
        <f>_xlfn.XLOOKUP($D674,'Catalog Items'!$L:$L,'Catalog Items'!AN:AN)</f>
        <v>13.44</v>
      </c>
      <c r="Q674" s="132">
        <f>_xlfn.XLOOKUP($D674,'Catalog Items'!$L:$L,'Catalog Items'!AO:AO)</f>
        <v>2.129</v>
      </c>
      <c r="R674" s="132" t="str">
        <f>_xlfn.XLOOKUP($D674,'Catalog Items'!$L:$L,'Catalog Items'!AT:AT)</f>
        <v>5</v>
      </c>
      <c r="S674" s="132" t="str">
        <f>_xlfn.XLOOKUP($D674,'Catalog Items'!$L:$L,'Catalog Items'!AU:AU)</f>
        <v>5</v>
      </c>
      <c r="T674" s="118" t="s">
        <v>7075</v>
      </c>
      <c r="U674" s="118" t="s">
        <v>14991</v>
      </c>
      <c r="V674" s="118" t="s">
        <v>1762</v>
      </c>
      <c r="W674" s="124"/>
      <c r="X674" s="118" t="s">
        <v>14311</v>
      </c>
      <c r="Y674" s="118" t="s">
        <v>1760</v>
      </c>
      <c r="Z674" s="118" t="s">
        <v>15041</v>
      </c>
      <c r="AA674" s="118" t="s">
        <v>15073</v>
      </c>
      <c r="AB674" s="118" t="s">
        <v>15073</v>
      </c>
      <c r="AC674" s="118" t="s">
        <v>15074</v>
      </c>
      <c r="AD674" s="118" t="s">
        <v>1757</v>
      </c>
      <c r="AE674" s="118" t="s">
        <v>15075</v>
      </c>
      <c r="AF674" s="118" t="s">
        <v>15076</v>
      </c>
    </row>
    <row r="675" spans="1:32" x14ac:dyDescent="0.25">
      <c r="J675" s="124"/>
      <c r="M675" s="132"/>
      <c r="N675" s="132"/>
      <c r="O675" s="132"/>
      <c r="P675" s="132"/>
      <c r="Q675" s="132"/>
      <c r="R675" s="132"/>
      <c r="S675" s="132"/>
      <c r="W675" s="124"/>
    </row>
    <row r="676" spans="1:32" x14ac:dyDescent="0.25">
      <c r="A676" s="118" t="str">
        <f>_xlfn.XLOOKUP(D676,'Catalog Items'!L:L,'Catalog Items'!F:F)</f>
        <v>24601-FD</v>
      </c>
      <c r="B676" s="118" t="s">
        <v>9743</v>
      </c>
      <c r="C676" s="118" t="s">
        <v>5377</v>
      </c>
      <c r="D676" s="118" t="s">
        <v>13434</v>
      </c>
      <c r="E676" s="118" t="s">
        <v>13435</v>
      </c>
      <c r="F676" s="118" t="s">
        <v>9579</v>
      </c>
      <c r="G676" s="118" t="s">
        <v>13438</v>
      </c>
      <c r="H676" s="118" t="s">
        <v>13439</v>
      </c>
      <c r="I676" s="118" t="s">
        <v>9568</v>
      </c>
      <c r="J676" s="124"/>
      <c r="K676" s="118" t="str">
        <f>_xlfn.XLOOKUP(D676,'Catalog Items'!L:L,'Catalog Items'!AB:AB)</f>
        <v>00196504230965</v>
      </c>
      <c r="L676" s="118" t="str">
        <f>_xlfn.XLOOKUP(D676,'Catalog Items'!L:L,'Catalog Items'!N:N)</f>
        <v>Happy Haunting</v>
      </c>
      <c r="M676" s="132">
        <f>_xlfn.XLOOKUP($D676,'Catalog Items'!$L:$L,'Catalog Items'!AK:AK)</f>
        <v>48.314999999999998</v>
      </c>
      <c r="N676" s="132">
        <f>_xlfn.XLOOKUP($D676,'Catalog Items'!$L:$L,'Catalog Items'!AL:AL)</f>
        <v>16.22</v>
      </c>
      <c r="O676" s="132">
        <f>_xlfn.XLOOKUP($D676,'Catalog Items'!$L:$L,'Catalog Items'!AM:AM)</f>
        <v>9.5950000000000006</v>
      </c>
      <c r="P676" s="132">
        <f>_xlfn.XLOOKUP($D676,'Catalog Items'!$L:$L,'Catalog Items'!AN:AN)</f>
        <v>27.15</v>
      </c>
      <c r="Q676" s="132">
        <f>_xlfn.XLOOKUP($D676,'Catalog Items'!$L:$L,'Catalog Items'!AO:AO)</f>
        <v>4.351</v>
      </c>
      <c r="R676" s="132" t="str">
        <f>_xlfn.XLOOKUP($D676,'Catalog Items'!$L:$L,'Catalog Items'!AT:AT)</f>
        <v>4</v>
      </c>
      <c r="S676" s="132" t="str">
        <f>_xlfn.XLOOKUP($D676,'Catalog Items'!$L:$L,'Catalog Items'!AU:AU)</f>
        <v>3</v>
      </c>
      <c r="T676" s="118" t="s">
        <v>9564</v>
      </c>
      <c r="U676" s="118" t="s">
        <v>15060</v>
      </c>
      <c r="V676" s="118" t="s">
        <v>15061</v>
      </c>
      <c r="W676" s="124"/>
      <c r="X676" s="118" t="s">
        <v>14297</v>
      </c>
      <c r="Y676" s="118" t="s">
        <v>1765</v>
      </c>
      <c r="Z676" s="118" t="s">
        <v>15062</v>
      </c>
      <c r="AA676" s="118" t="s">
        <v>7065</v>
      </c>
      <c r="AB676" s="118" t="s">
        <v>7065</v>
      </c>
      <c r="AC676" s="118" t="s">
        <v>15063</v>
      </c>
      <c r="AD676" s="118" t="s">
        <v>1757</v>
      </c>
      <c r="AE676" s="118" t="s">
        <v>15064</v>
      </c>
      <c r="AF676" s="118" t="s">
        <v>15065</v>
      </c>
    </row>
    <row r="677" spans="1:32" x14ac:dyDescent="0.25">
      <c r="A677" s="118" t="str">
        <f>_xlfn.XLOOKUP(D677,'Catalog Items'!L:L,'Catalog Items'!F:F)</f>
        <v>24601-FD</v>
      </c>
      <c r="B677" s="118" t="s">
        <v>9731</v>
      </c>
      <c r="C677" s="118" t="s">
        <v>5377</v>
      </c>
      <c r="D677" s="118" t="s">
        <v>13434</v>
      </c>
      <c r="E677" s="118" t="s">
        <v>13435</v>
      </c>
      <c r="F677" s="118" t="s">
        <v>9579</v>
      </c>
      <c r="G677" s="118" t="s">
        <v>13444</v>
      </c>
      <c r="H677" s="118" t="s">
        <v>13445</v>
      </c>
      <c r="I677" s="118" t="s">
        <v>1792</v>
      </c>
      <c r="J677" s="124"/>
      <c r="K677" s="118" t="str">
        <f>_xlfn.XLOOKUP(D677,'Catalog Items'!L:L,'Catalog Items'!AB:AB)</f>
        <v>00196504230965</v>
      </c>
      <c r="L677" s="118" t="str">
        <f>_xlfn.XLOOKUP(D677,'Catalog Items'!L:L,'Catalog Items'!N:N)</f>
        <v>Happy Haunting</v>
      </c>
      <c r="M677" s="132">
        <f>_xlfn.XLOOKUP($D677,'Catalog Items'!$L:$L,'Catalog Items'!AK:AK)</f>
        <v>48.314999999999998</v>
      </c>
      <c r="N677" s="132">
        <f>_xlfn.XLOOKUP($D677,'Catalog Items'!$L:$L,'Catalog Items'!AL:AL)</f>
        <v>16.22</v>
      </c>
      <c r="O677" s="132">
        <f>_xlfn.XLOOKUP($D677,'Catalog Items'!$L:$L,'Catalog Items'!AM:AM)</f>
        <v>9.5950000000000006</v>
      </c>
      <c r="P677" s="132">
        <f>_xlfn.XLOOKUP($D677,'Catalog Items'!$L:$L,'Catalog Items'!AN:AN)</f>
        <v>27.15</v>
      </c>
      <c r="Q677" s="132">
        <f>_xlfn.XLOOKUP($D677,'Catalog Items'!$L:$L,'Catalog Items'!AO:AO)</f>
        <v>4.351</v>
      </c>
      <c r="R677" s="132" t="str">
        <f>_xlfn.XLOOKUP($D677,'Catalog Items'!$L:$L,'Catalog Items'!AT:AT)</f>
        <v>4</v>
      </c>
      <c r="S677" s="132" t="str">
        <f>_xlfn.XLOOKUP($D677,'Catalog Items'!$L:$L,'Catalog Items'!AU:AU)</f>
        <v>3</v>
      </c>
      <c r="T677" s="118" t="s">
        <v>9564</v>
      </c>
      <c r="U677" s="118" t="s">
        <v>15060</v>
      </c>
      <c r="V677" s="118" t="s">
        <v>15061</v>
      </c>
      <c r="W677" s="124"/>
      <c r="X677" s="118" t="s">
        <v>14305</v>
      </c>
      <c r="Y677" s="118" t="s">
        <v>1765</v>
      </c>
      <c r="Z677" s="118" t="s">
        <v>15062</v>
      </c>
      <c r="AA677" s="118" t="s">
        <v>14994</v>
      </c>
      <c r="AB677" s="118" t="s">
        <v>14994</v>
      </c>
      <c r="AC677" s="118" t="s">
        <v>15066</v>
      </c>
      <c r="AD677" s="118" t="s">
        <v>1757</v>
      </c>
      <c r="AE677" s="118" t="s">
        <v>15067</v>
      </c>
      <c r="AF677" s="118" t="s">
        <v>15068</v>
      </c>
    </row>
    <row r="678" spans="1:32" x14ac:dyDescent="0.25">
      <c r="A678" s="118" t="str">
        <f>_xlfn.XLOOKUP(D678,'Catalog Items'!L:L,'Catalog Items'!F:F)</f>
        <v>24601-FD</v>
      </c>
      <c r="B678" s="118" t="s">
        <v>9694</v>
      </c>
      <c r="C678" s="118" t="s">
        <v>5377</v>
      </c>
      <c r="D678" s="118" t="s">
        <v>13434</v>
      </c>
      <c r="E678" s="118" t="s">
        <v>13435</v>
      </c>
      <c r="F678" s="118" t="s">
        <v>9579</v>
      </c>
      <c r="G678" s="118" t="s">
        <v>13448</v>
      </c>
      <c r="H678" s="118" t="s">
        <v>13449</v>
      </c>
      <c r="I678" s="118" t="s">
        <v>7082</v>
      </c>
      <c r="J678" s="124"/>
      <c r="K678" s="118" t="str">
        <f>_xlfn.XLOOKUP(D678,'Catalog Items'!L:L,'Catalog Items'!AB:AB)</f>
        <v>00196504230965</v>
      </c>
      <c r="L678" s="118" t="str">
        <f>_xlfn.XLOOKUP(D678,'Catalog Items'!L:L,'Catalog Items'!N:N)</f>
        <v>Happy Haunting</v>
      </c>
      <c r="M678" s="132">
        <f>_xlfn.XLOOKUP($D678,'Catalog Items'!$L:$L,'Catalog Items'!AK:AK)</f>
        <v>48.314999999999998</v>
      </c>
      <c r="N678" s="132">
        <f>_xlfn.XLOOKUP($D678,'Catalog Items'!$L:$L,'Catalog Items'!AL:AL)</f>
        <v>16.22</v>
      </c>
      <c r="O678" s="132">
        <f>_xlfn.XLOOKUP($D678,'Catalog Items'!$L:$L,'Catalog Items'!AM:AM)</f>
        <v>9.5950000000000006</v>
      </c>
      <c r="P678" s="132">
        <f>_xlfn.XLOOKUP($D678,'Catalog Items'!$L:$L,'Catalog Items'!AN:AN)</f>
        <v>27.15</v>
      </c>
      <c r="Q678" s="132">
        <f>_xlfn.XLOOKUP($D678,'Catalog Items'!$L:$L,'Catalog Items'!AO:AO)</f>
        <v>4.351</v>
      </c>
      <c r="R678" s="132" t="str">
        <f>_xlfn.XLOOKUP($D678,'Catalog Items'!$L:$L,'Catalog Items'!AT:AT)</f>
        <v>4</v>
      </c>
      <c r="S678" s="132" t="str">
        <f>_xlfn.XLOOKUP($D678,'Catalog Items'!$L:$L,'Catalog Items'!AU:AU)</f>
        <v>3</v>
      </c>
      <c r="T678" s="118" t="s">
        <v>9564</v>
      </c>
      <c r="U678" s="118" t="s">
        <v>15060</v>
      </c>
      <c r="V678" s="118" t="s">
        <v>15061</v>
      </c>
      <c r="W678" s="124"/>
      <c r="X678" s="118" t="s">
        <v>14308</v>
      </c>
      <c r="Y678" s="118" t="s">
        <v>1760</v>
      </c>
      <c r="Z678" s="118" t="s">
        <v>15062</v>
      </c>
      <c r="AA678" s="118" t="s">
        <v>15069</v>
      </c>
      <c r="AB678" s="118" t="s">
        <v>15069</v>
      </c>
      <c r="AC678" s="118" t="s">
        <v>15070</v>
      </c>
      <c r="AD678" s="118" t="s">
        <v>1757</v>
      </c>
      <c r="AE678" s="118" t="s">
        <v>15071</v>
      </c>
      <c r="AF678" s="118" t="s">
        <v>15072</v>
      </c>
    </row>
    <row r="679" spans="1:32" x14ac:dyDescent="0.25">
      <c r="A679" s="118" t="str">
        <f>_xlfn.XLOOKUP(D679,'Catalog Items'!L:L,'Catalog Items'!F:F)</f>
        <v>24601-FD</v>
      </c>
      <c r="B679" s="118" t="s">
        <v>9920</v>
      </c>
      <c r="C679" s="118" t="s">
        <v>5377</v>
      </c>
      <c r="D679" s="118" t="s">
        <v>13434</v>
      </c>
      <c r="E679" s="118" t="s">
        <v>13435</v>
      </c>
      <c r="F679" s="118" t="s">
        <v>9579</v>
      </c>
      <c r="G679" s="118" t="s">
        <v>13452</v>
      </c>
      <c r="H679" s="118" t="s">
        <v>13453</v>
      </c>
      <c r="I679" s="118" t="s">
        <v>9567</v>
      </c>
      <c r="J679" s="124"/>
      <c r="K679" s="118" t="str">
        <f>_xlfn.XLOOKUP(D679,'Catalog Items'!L:L,'Catalog Items'!AB:AB)</f>
        <v>00196504230965</v>
      </c>
      <c r="L679" s="118" t="str">
        <f>_xlfn.XLOOKUP(D679,'Catalog Items'!L:L,'Catalog Items'!N:N)</f>
        <v>Happy Haunting</v>
      </c>
      <c r="M679" s="132">
        <f>_xlfn.XLOOKUP($D679,'Catalog Items'!$L:$L,'Catalog Items'!AK:AK)</f>
        <v>48.314999999999998</v>
      </c>
      <c r="N679" s="132">
        <f>_xlfn.XLOOKUP($D679,'Catalog Items'!$L:$L,'Catalog Items'!AL:AL)</f>
        <v>16.22</v>
      </c>
      <c r="O679" s="132">
        <f>_xlfn.XLOOKUP($D679,'Catalog Items'!$L:$L,'Catalog Items'!AM:AM)</f>
        <v>9.5950000000000006</v>
      </c>
      <c r="P679" s="132">
        <f>_xlfn.XLOOKUP($D679,'Catalog Items'!$L:$L,'Catalog Items'!AN:AN)</f>
        <v>27.15</v>
      </c>
      <c r="Q679" s="132">
        <f>_xlfn.XLOOKUP($D679,'Catalog Items'!$L:$L,'Catalog Items'!AO:AO)</f>
        <v>4.351</v>
      </c>
      <c r="R679" s="132" t="str">
        <f>_xlfn.XLOOKUP($D679,'Catalog Items'!$L:$L,'Catalog Items'!AT:AT)</f>
        <v>4</v>
      </c>
      <c r="S679" s="132" t="str">
        <f>_xlfn.XLOOKUP($D679,'Catalog Items'!$L:$L,'Catalog Items'!AU:AU)</f>
        <v>3</v>
      </c>
      <c r="T679" s="118" t="s">
        <v>9564</v>
      </c>
      <c r="U679" s="118" t="s">
        <v>15060</v>
      </c>
      <c r="V679" s="118" t="s">
        <v>15061</v>
      </c>
      <c r="W679" s="124"/>
      <c r="X679" s="118" t="s">
        <v>14311</v>
      </c>
      <c r="Y679" s="118" t="s">
        <v>1760</v>
      </c>
      <c r="Z679" s="118" t="s">
        <v>15041</v>
      </c>
      <c r="AA679" s="118" t="s">
        <v>15073</v>
      </c>
      <c r="AB679" s="118" t="s">
        <v>15073</v>
      </c>
      <c r="AC679" s="118" t="s">
        <v>15074</v>
      </c>
      <c r="AD679" s="118" t="s">
        <v>1757</v>
      </c>
      <c r="AE679" s="118" t="s">
        <v>15075</v>
      </c>
      <c r="AF679" s="118" t="s">
        <v>15076</v>
      </c>
    </row>
    <row r="680" spans="1:32" x14ac:dyDescent="0.25">
      <c r="J680" s="124"/>
      <c r="M680" s="132"/>
      <c r="N680" s="132"/>
      <c r="O680" s="132"/>
      <c r="P680" s="132"/>
      <c r="Q680" s="132"/>
      <c r="R680" s="132"/>
      <c r="S680" s="132"/>
      <c r="W680" s="124"/>
    </row>
    <row r="681" spans="1:32" x14ac:dyDescent="0.25">
      <c r="A681" s="118" t="str">
        <f>_xlfn.XLOOKUP(D681,'Catalog Items'!L:L,'Catalog Items'!F:F)</f>
        <v>24601-CD2</v>
      </c>
      <c r="B681" s="118" t="s">
        <v>9743</v>
      </c>
      <c r="C681" s="118" t="s">
        <v>5377</v>
      </c>
      <c r="D681" s="118" t="s">
        <v>13454</v>
      </c>
      <c r="E681" s="118" t="s">
        <v>13455</v>
      </c>
      <c r="F681" s="118" t="s">
        <v>15223</v>
      </c>
      <c r="G681" s="118" t="s">
        <v>13474</v>
      </c>
      <c r="H681" s="118" t="s">
        <v>13475</v>
      </c>
      <c r="I681" s="118" t="s">
        <v>7066</v>
      </c>
      <c r="J681" s="124"/>
      <c r="K681" s="118" t="str">
        <f>_xlfn.XLOOKUP(D681,'Catalog Items'!L:L,'Catalog Items'!AB:AB)</f>
        <v>00196504231016</v>
      </c>
      <c r="L681" s="118" t="str">
        <f>_xlfn.XLOOKUP(D681,'Catalog Items'!L:L,'Catalog Items'!N:N)</f>
        <v>Radiant Reaper</v>
      </c>
      <c r="M681" s="132">
        <f>_xlfn.XLOOKUP($D681,'Catalog Items'!$L:$L,'Catalog Items'!AK:AK)</f>
        <v>24.562999999999999</v>
      </c>
      <c r="N681" s="132">
        <f>_xlfn.XLOOKUP($D681,'Catalog Items'!$L:$L,'Catalog Items'!AL:AL)</f>
        <v>15.563000000000001</v>
      </c>
      <c r="O681" s="132">
        <f>_xlfn.XLOOKUP($D681,'Catalog Items'!$L:$L,'Catalog Items'!AM:AM)</f>
        <v>9.625</v>
      </c>
      <c r="P681" s="132">
        <f>_xlfn.XLOOKUP($D681,'Catalog Items'!$L:$L,'Catalog Items'!AN:AN)</f>
        <v>13.44</v>
      </c>
      <c r="Q681" s="132">
        <f>_xlfn.XLOOKUP($D681,'Catalog Items'!$L:$L,'Catalog Items'!AO:AO)</f>
        <v>2.129</v>
      </c>
      <c r="R681" s="132" t="str">
        <f>_xlfn.XLOOKUP($D681,'Catalog Items'!$L:$L,'Catalog Items'!AT:AT)</f>
        <v>5</v>
      </c>
      <c r="S681" s="132" t="str">
        <f>_xlfn.XLOOKUP($D681,'Catalog Items'!$L:$L,'Catalog Items'!AU:AU)</f>
        <v>5</v>
      </c>
      <c r="T681" s="118" t="s">
        <v>7075</v>
      </c>
      <c r="U681" s="118" t="s">
        <v>14991</v>
      </c>
      <c r="V681" s="118" t="s">
        <v>1762</v>
      </c>
      <c r="W681" s="124"/>
      <c r="X681" s="118" t="s">
        <v>14324</v>
      </c>
      <c r="Y681" s="118" t="s">
        <v>1765</v>
      </c>
      <c r="Z681" s="118" t="s">
        <v>15062</v>
      </c>
      <c r="AA681" s="118" t="s">
        <v>7065</v>
      </c>
      <c r="AB681" s="118" t="s">
        <v>7065</v>
      </c>
      <c r="AC681" s="118" t="s">
        <v>15063</v>
      </c>
      <c r="AD681" s="118" t="s">
        <v>1757</v>
      </c>
      <c r="AE681" s="118" t="s">
        <v>15064</v>
      </c>
      <c r="AF681" s="118" t="s">
        <v>15065</v>
      </c>
    </row>
    <row r="682" spans="1:32" x14ac:dyDescent="0.25">
      <c r="A682" s="118" t="str">
        <f>_xlfn.XLOOKUP(D682,'Catalog Items'!L:L,'Catalog Items'!F:F)</f>
        <v>24601-CD2</v>
      </c>
      <c r="B682" s="118" t="s">
        <v>9731</v>
      </c>
      <c r="C682" s="118" t="s">
        <v>5377</v>
      </c>
      <c r="D682" s="118" t="s">
        <v>13454</v>
      </c>
      <c r="E682" s="118" t="s">
        <v>13455</v>
      </c>
      <c r="F682" s="118" t="s">
        <v>15223</v>
      </c>
      <c r="G682" s="118" t="s">
        <v>13490</v>
      </c>
      <c r="H682" s="118" t="s">
        <v>13491</v>
      </c>
      <c r="I682" s="118" t="s">
        <v>1762</v>
      </c>
      <c r="J682" s="124"/>
      <c r="K682" s="118" t="str">
        <f>_xlfn.XLOOKUP(D682,'Catalog Items'!L:L,'Catalog Items'!AB:AB)</f>
        <v>00196504231016</v>
      </c>
      <c r="L682" s="118" t="str">
        <f>_xlfn.XLOOKUP(D682,'Catalog Items'!L:L,'Catalog Items'!N:N)</f>
        <v>Radiant Reaper</v>
      </c>
      <c r="M682" s="132">
        <f>_xlfn.XLOOKUP($D682,'Catalog Items'!$L:$L,'Catalog Items'!AK:AK)</f>
        <v>24.562999999999999</v>
      </c>
      <c r="N682" s="132">
        <f>_xlfn.XLOOKUP($D682,'Catalog Items'!$L:$L,'Catalog Items'!AL:AL)</f>
        <v>15.563000000000001</v>
      </c>
      <c r="O682" s="132">
        <f>_xlfn.XLOOKUP($D682,'Catalog Items'!$L:$L,'Catalog Items'!AM:AM)</f>
        <v>9.625</v>
      </c>
      <c r="P682" s="132">
        <f>_xlfn.XLOOKUP($D682,'Catalog Items'!$L:$L,'Catalog Items'!AN:AN)</f>
        <v>13.44</v>
      </c>
      <c r="Q682" s="132">
        <f>_xlfn.XLOOKUP($D682,'Catalog Items'!$L:$L,'Catalog Items'!AO:AO)</f>
        <v>2.129</v>
      </c>
      <c r="R682" s="132" t="str">
        <f>_xlfn.XLOOKUP($D682,'Catalog Items'!$L:$L,'Catalog Items'!AT:AT)</f>
        <v>5</v>
      </c>
      <c r="S682" s="132" t="str">
        <f>_xlfn.XLOOKUP($D682,'Catalog Items'!$L:$L,'Catalog Items'!AU:AU)</f>
        <v>5</v>
      </c>
      <c r="T682" s="118" t="s">
        <v>7075</v>
      </c>
      <c r="U682" s="118" t="s">
        <v>14991</v>
      </c>
      <c r="V682" s="118" t="s">
        <v>1762</v>
      </c>
      <c r="W682" s="124"/>
      <c r="X682" s="118" t="s">
        <v>14332</v>
      </c>
      <c r="Y682" s="118" t="s">
        <v>1765</v>
      </c>
      <c r="Z682" s="118" t="s">
        <v>15062</v>
      </c>
      <c r="AA682" s="118" t="s">
        <v>14994</v>
      </c>
      <c r="AB682" s="118" t="s">
        <v>14994</v>
      </c>
      <c r="AC682" s="118" t="s">
        <v>15066</v>
      </c>
      <c r="AD682" s="118" t="s">
        <v>1757</v>
      </c>
      <c r="AE682" s="118" t="s">
        <v>15067</v>
      </c>
      <c r="AF682" s="118" t="s">
        <v>15068</v>
      </c>
    </row>
    <row r="683" spans="1:32" x14ac:dyDescent="0.25">
      <c r="A683" s="118" t="str">
        <f>_xlfn.XLOOKUP(D683,'Catalog Items'!L:L,'Catalog Items'!F:F)</f>
        <v>24601-CD2</v>
      </c>
      <c r="B683" s="118" t="s">
        <v>9694</v>
      </c>
      <c r="C683" s="118" t="s">
        <v>5377</v>
      </c>
      <c r="D683" s="118" t="s">
        <v>13454</v>
      </c>
      <c r="E683" s="118" t="s">
        <v>13455</v>
      </c>
      <c r="F683" s="118" t="s">
        <v>15223</v>
      </c>
      <c r="G683" s="118" t="s">
        <v>13492</v>
      </c>
      <c r="H683" s="118" t="s">
        <v>13493</v>
      </c>
      <c r="I683" s="118" t="s">
        <v>9557</v>
      </c>
      <c r="J683" s="124"/>
      <c r="K683" s="118" t="str">
        <f>_xlfn.XLOOKUP(D683,'Catalog Items'!L:L,'Catalog Items'!AB:AB)</f>
        <v>00196504231016</v>
      </c>
      <c r="L683" s="118" t="str">
        <f>_xlfn.XLOOKUP(D683,'Catalog Items'!L:L,'Catalog Items'!N:N)</f>
        <v>Radiant Reaper</v>
      </c>
      <c r="M683" s="132">
        <f>_xlfn.XLOOKUP($D683,'Catalog Items'!$L:$L,'Catalog Items'!AK:AK)</f>
        <v>24.562999999999999</v>
      </c>
      <c r="N683" s="132">
        <f>_xlfn.XLOOKUP($D683,'Catalog Items'!$L:$L,'Catalog Items'!AL:AL)</f>
        <v>15.563000000000001</v>
      </c>
      <c r="O683" s="132">
        <f>_xlfn.XLOOKUP($D683,'Catalog Items'!$L:$L,'Catalog Items'!AM:AM)</f>
        <v>9.625</v>
      </c>
      <c r="P683" s="132">
        <f>_xlfn.XLOOKUP($D683,'Catalog Items'!$L:$L,'Catalog Items'!AN:AN)</f>
        <v>13.44</v>
      </c>
      <c r="Q683" s="132">
        <f>_xlfn.XLOOKUP($D683,'Catalog Items'!$L:$L,'Catalog Items'!AO:AO)</f>
        <v>2.129</v>
      </c>
      <c r="R683" s="132" t="str">
        <f>_xlfn.XLOOKUP($D683,'Catalog Items'!$L:$L,'Catalog Items'!AT:AT)</f>
        <v>5</v>
      </c>
      <c r="S683" s="132" t="str">
        <f>_xlfn.XLOOKUP($D683,'Catalog Items'!$L:$L,'Catalog Items'!AU:AU)</f>
        <v>5</v>
      </c>
      <c r="T683" s="118" t="s">
        <v>7075</v>
      </c>
      <c r="U683" s="118" t="s">
        <v>14991</v>
      </c>
      <c r="V683" s="118" t="s">
        <v>1762</v>
      </c>
      <c r="W683" s="124"/>
      <c r="X683" s="118" t="s">
        <v>14333</v>
      </c>
      <c r="Y683" s="118" t="s">
        <v>1760</v>
      </c>
      <c r="Z683" s="118" t="s">
        <v>15062</v>
      </c>
      <c r="AA683" s="118" t="s">
        <v>15069</v>
      </c>
      <c r="AB683" s="118" t="s">
        <v>15069</v>
      </c>
      <c r="AC683" s="118" t="s">
        <v>15070</v>
      </c>
      <c r="AD683" s="118" t="s">
        <v>1757</v>
      </c>
      <c r="AE683" s="118" t="s">
        <v>15071</v>
      </c>
      <c r="AF683" s="118" t="s">
        <v>15072</v>
      </c>
    </row>
    <row r="684" spans="1:32" x14ac:dyDescent="0.25">
      <c r="A684" s="118" t="str">
        <f>_xlfn.XLOOKUP(D684,'Catalog Items'!L:L,'Catalog Items'!F:F)</f>
        <v>24601-CD2</v>
      </c>
      <c r="B684" s="118" t="s">
        <v>9920</v>
      </c>
      <c r="C684" s="118" t="s">
        <v>5377</v>
      </c>
      <c r="D684" s="118" t="s">
        <v>13454</v>
      </c>
      <c r="E684" s="118" t="s">
        <v>13455</v>
      </c>
      <c r="F684" s="118" t="s">
        <v>15223</v>
      </c>
      <c r="G684" s="118" t="s">
        <v>13500</v>
      </c>
      <c r="H684" s="118" t="s">
        <v>13501</v>
      </c>
      <c r="I684" s="118" t="s">
        <v>1757</v>
      </c>
      <c r="J684" s="124"/>
      <c r="K684" s="118" t="str">
        <f>_xlfn.XLOOKUP(D684,'Catalog Items'!L:L,'Catalog Items'!AB:AB)</f>
        <v>00196504231016</v>
      </c>
      <c r="L684" s="118" t="str">
        <f>_xlfn.XLOOKUP(D684,'Catalog Items'!L:L,'Catalog Items'!N:N)</f>
        <v>Radiant Reaper</v>
      </c>
      <c r="M684" s="132">
        <f>_xlfn.XLOOKUP($D684,'Catalog Items'!$L:$L,'Catalog Items'!AK:AK)</f>
        <v>24.562999999999999</v>
      </c>
      <c r="N684" s="132">
        <f>_xlfn.XLOOKUP($D684,'Catalog Items'!$L:$L,'Catalog Items'!AL:AL)</f>
        <v>15.563000000000001</v>
      </c>
      <c r="O684" s="132">
        <f>_xlfn.XLOOKUP($D684,'Catalog Items'!$L:$L,'Catalog Items'!AM:AM)</f>
        <v>9.625</v>
      </c>
      <c r="P684" s="132">
        <f>_xlfn.XLOOKUP($D684,'Catalog Items'!$L:$L,'Catalog Items'!AN:AN)</f>
        <v>13.44</v>
      </c>
      <c r="Q684" s="132">
        <f>_xlfn.XLOOKUP($D684,'Catalog Items'!$L:$L,'Catalog Items'!AO:AO)</f>
        <v>2.129</v>
      </c>
      <c r="R684" s="132" t="str">
        <f>_xlfn.XLOOKUP($D684,'Catalog Items'!$L:$L,'Catalog Items'!AT:AT)</f>
        <v>5</v>
      </c>
      <c r="S684" s="132" t="str">
        <f>_xlfn.XLOOKUP($D684,'Catalog Items'!$L:$L,'Catalog Items'!AU:AU)</f>
        <v>5</v>
      </c>
      <c r="T684" s="118" t="s">
        <v>7075</v>
      </c>
      <c r="U684" s="118" t="s">
        <v>14991</v>
      </c>
      <c r="V684" s="118" t="s">
        <v>1762</v>
      </c>
      <c r="W684" s="124"/>
      <c r="X684" s="118" t="s">
        <v>14337</v>
      </c>
      <c r="Y684" s="118" t="s">
        <v>1760</v>
      </c>
      <c r="Z684" s="118" t="s">
        <v>15041</v>
      </c>
      <c r="AA684" s="118" t="s">
        <v>15073</v>
      </c>
      <c r="AB684" s="118" t="s">
        <v>15073</v>
      </c>
      <c r="AC684" s="118" t="s">
        <v>15074</v>
      </c>
      <c r="AD684" s="118" t="s">
        <v>1757</v>
      </c>
      <c r="AE684" s="118" t="s">
        <v>15075</v>
      </c>
      <c r="AF684" s="118" t="s">
        <v>15076</v>
      </c>
    </row>
    <row r="685" spans="1:32" x14ac:dyDescent="0.25">
      <c r="J685" s="124"/>
      <c r="M685" s="132"/>
      <c r="N685" s="132"/>
      <c r="O685" s="132"/>
      <c r="P685" s="132"/>
      <c r="Q685" s="132"/>
      <c r="R685" s="132"/>
      <c r="S685" s="132"/>
      <c r="W685" s="124"/>
    </row>
    <row r="686" spans="1:32" x14ac:dyDescent="0.25">
      <c r="A686" s="118" t="str">
        <f>_xlfn.XLOOKUP(D686,'Catalog Items'!L:L,'Catalog Items'!F:F)</f>
        <v>24601-CD2</v>
      </c>
      <c r="B686" s="118" t="s">
        <v>9743</v>
      </c>
      <c r="C686" s="118" t="s">
        <v>5377</v>
      </c>
      <c r="D686" s="118" t="s">
        <v>13458</v>
      </c>
      <c r="E686" s="118" t="s">
        <v>13459</v>
      </c>
      <c r="F686" s="118" t="s">
        <v>15223</v>
      </c>
      <c r="G686" s="118" t="s">
        <v>13474</v>
      </c>
      <c r="H686" s="118" t="s">
        <v>13475</v>
      </c>
      <c r="I686" s="118" t="s">
        <v>7077</v>
      </c>
      <c r="J686" s="124"/>
      <c r="K686" s="118" t="str">
        <f>_xlfn.XLOOKUP(D686,'Catalog Items'!L:L,'Catalog Items'!AB:AB)</f>
        <v>00196504231023</v>
      </c>
      <c r="L686" s="118" t="str">
        <f>_xlfn.XLOOKUP(D686,'Catalog Items'!L:L,'Catalog Items'!N:N)</f>
        <v>Radiant Reaper</v>
      </c>
      <c r="M686" s="132">
        <f>_xlfn.XLOOKUP($D686,'Catalog Items'!$L:$L,'Catalog Items'!AK:AK)</f>
        <v>24.562999999999999</v>
      </c>
      <c r="N686" s="132">
        <f>_xlfn.XLOOKUP($D686,'Catalog Items'!$L:$L,'Catalog Items'!AL:AL)</f>
        <v>15.563000000000001</v>
      </c>
      <c r="O686" s="132">
        <f>_xlfn.XLOOKUP($D686,'Catalog Items'!$L:$L,'Catalog Items'!AM:AM)</f>
        <v>9.625</v>
      </c>
      <c r="P686" s="132">
        <f>_xlfn.XLOOKUP($D686,'Catalog Items'!$L:$L,'Catalog Items'!AN:AN)</f>
        <v>7.17</v>
      </c>
      <c r="Q686" s="132">
        <f>_xlfn.XLOOKUP($D686,'Catalog Items'!$L:$L,'Catalog Items'!AO:AO)</f>
        <v>2.129</v>
      </c>
      <c r="R686" s="132" t="str">
        <f>_xlfn.XLOOKUP($D686,'Catalog Items'!$L:$L,'Catalog Items'!AT:AT)</f>
        <v>5</v>
      </c>
      <c r="S686" s="132" t="str">
        <f>_xlfn.XLOOKUP($D686,'Catalog Items'!$L:$L,'Catalog Items'!AU:AU)</f>
        <v>5</v>
      </c>
      <c r="T686" s="118" t="s">
        <v>7075</v>
      </c>
      <c r="U686" s="118" t="s">
        <v>14991</v>
      </c>
      <c r="V686" s="118" t="s">
        <v>1762</v>
      </c>
      <c r="W686" s="124"/>
      <c r="X686" s="118" t="s">
        <v>14324</v>
      </c>
      <c r="Y686" s="118" t="s">
        <v>1765</v>
      </c>
      <c r="Z686" s="118" t="s">
        <v>15062</v>
      </c>
      <c r="AA686" s="118" t="s">
        <v>7065</v>
      </c>
      <c r="AB686" s="118" t="s">
        <v>7065</v>
      </c>
      <c r="AC686" s="118" t="s">
        <v>15063</v>
      </c>
      <c r="AD686" s="118" t="s">
        <v>1757</v>
      </c>
      <c r="AE686" s="118" t="s">
        <v>15064</v>
      </c>
      <c r="AF686" s="118" t="s">
        <v>15065</v>
      </c>
    </row>
    <row r="687" spans="1:32" x14ac:dyDescent="0.25">
      <c r="A687" s="118" t="str">
        <f>_xlfn.XLOOKUP(D687,'Catalog Items'!L:L,'Catalog Items'!F:F)</f>
        <v>24601-CD2</v>
      </c>
      <c r="B687" s="118" t="s">
        <v>9743</v>
      </c>
      <c r="C687" s="118" t="s">
        <v>5377</v>
      </c>
      <c r="D687" s="118" t="s">
        <v>13458</v>
      </c>
      <c r="E687" s="118" t="s">
        <v>13459</v>
      </c>
      <c r="F687" s="118" t="s">
        <v>15223</v>
      </c>
      <c r="G687" s="118" t="s">
        <v>13478</v>
      </c>
      <c r="H687" s="118" t="s">
        <v>13479</v>
      </c>
      <c r="I687" s="118" t="s">
        <v>7077</v>
      </c>
      <c r="J687" s="124"/>
      <c r="K687" s="118" t="str">
        <f>_xlfn.XLOOKUP(D687,'Catalog Items'!L:L,'Catalog Items'!AB:AB)</f>
        <v>00196504231023</v>
      </c>
      <c r="L687" s="118" t="str">
        <f>_xlfn.XLOOKUP(D687,'Catalog Items'!L:L,'Catalog Items'!N:N)</f>
        <v>Radiant Reaper</v>
      </c>
      <c r="M687" s="132">
        <f>_xlfn.XLOOKUP($D687,'Catalog Items'!$L:$L,'Catalog Items'!AK:AK)</f>
        <v>24.562999999999999</v>
      </c>
      <c r="N687" s="132">
        <f>_xlfn.XLOOKUP($D687,'Catalog Items'!$L:$L,'Catalog Items'!AL:AL)</f>
        <v>15.563000000000001</v>
      </c>
      <c r="O687" s="132">
        <f>_xlfn.XLOOKUP($D687,'Catalog Items'!$L:$L,'Catalog Items'!AM:AM)</f>
        <v>9.625</v>
      </c>
      <c r="P687" s="132">
        <f>_xlfn.XLOOKUP($D687,'Catalog Items'!$L:$L,'Catalog Items'!AN:AN)</f>
        <v>7.17</v>
      </c>
      <c r="Q687" s="132">
        <f>_xlfn.XLOOKUP($D687,'Catalog Items'!$L:$L,'Catalog Items'!AO:AO)</f>
        <v>2.129</v>
      </c>
      <c r="R687" s="132" t="str">
        <f>_xlfn.XLOOKUP($D687,'Catalog Items'!$L:$L,'Catalog Items'!AT:AT)</f>
        <v>5</v>
      </c>
      <c r="S687" s="132" t="str">
        <f>_xlfn.XLOOKUP($D687,'Catalog Items'!$L:$L,'Catalog Items'!AU:AU)</f>
        <v>5</v>
      </c>
      <c r="T687" s="118" t="s">
        <v>7075</v>
      </c>
      <c r="U687" s="118" t="s">
        <v>14991</v>
      </c>
      <c r="V687" s="118" t="s">
        <v>1762</v>
      </c>
      <c r="W687" s="124"/>
      <c r="X687" s="118" t="s">
        <v>14326</v>
      </c>
      <c r="Y687" s="118" t="s">
        <v>1765</v>
      </c>
      <c r="Z687" s="118" t="s">
        <v>15062</v>
      </c>
      <c r="AA687" s="118" t="s">
        <v>7065</v>
      </c>
      <c r="AB687" s="118" t="s">
        <v>7065</v>
      </c>
      <c r="AC687" s="118" t="s">
        <v>15063</v>
      </c>
      <c r="AD687" s="118" t="s">
        <v>1757</v>
      </c>
      <c r="AE687" s="118" t="s">
        <v>15064</v>
      </c>
      <c r="AF687" s="118" t="s">
        <v>15065</v>
      </c>
    </row>
    <row r="688" spans="1:32" x14ac:dyDescent="0.25">
      <c r="A688" s="118" t="str">
        <f>_xlfn.XLOOKUP(D688,'Catalog Items'!L:L,'Catalog Items'!F:F)</f>
        <v>24601-CD2</v>
      </c>
      <c r="B688" s="118" t="s">
        <v>9743</v>
      </c>
      <c r="C688" s="118" t="s">
        <v>5377</v>
      </c>
      <c r="D688" s="118" t="s">
        <v>13458</v>
      </c>
      <c r="E688" s="118" t="s">
        <v>13459</v>
      </c>
      <c r="F688" s="118" t="s">
        <v>15223</v>
      </c>
      <c r="G688" s="118" t="s">
        <v>13482</v>
      </c>
      <c r="H688" s="118" t="s">
        <v>13483</v>
      </c>
      <c r="I688" s="118" t="s">
        <v>7077</v>
      </c>
      <c r="J688" s="124"/>
      <c r="K688" s="118" t="str">
        <f>_xlfn.XLOOKUP(D688,'Catalog Items'!L:L,'Catalog Items'!AB:AB)</f>
        <v>00196504231023</v>
      </c>
      <c r="L688" s="118" t="str">
        <f>_xlfn.XLOOKUP(D688,'Catalog Items'!L:L,'Catalog Items'!N:N)</f>
        <v>Radiant Reaper</v>
      </c>
      <c r="M688" s="132">
        <f>_xlfn.XLOOKUP($D688,'Catalog Items'!$L:$L,'Catalog Items'!AK:AK)</f>
        <v>24.562999999999999</v>
      </c>
      <c r="N688" s="132">
        <f>_xlfn.XLOOKUP($D688,'Catalog Items'!$L:$L,'Catalog Items'!AL:AL)</f>
        <v>15.563000000000001</v>
      </c>
      <c r="O688" s="132">
        <f>_xlfn.XLOOKUP($D688,'Catalog Items'!$L:$L,'Catalog Items'!AM:AM)</f>
        <v>9.625</v>
      </c>
      <c r="P688" s="132">
        <f>_xlfn.XLOOKUP($D688,'Catalog Items'!$L:$L,'Catalog Items'!AN:AN)</f>
        <v>7.17</v>
      </c>
      <c r="Q688" s="132">
        <f>_xlfn.XLOOKUP($D688,'Catalog Items'!$L:$L,'Catalog Items'!AO:AO)</f>
        <v>2.129</v>
      </c>
      <c r="R688" s="132" t="str">
        <f>_xlfn.XLOOKUP($D688,'Catalog Items'!$L:$L,'Catalog Items'!AT:AT)</f>
        <v>5</v>
      </c>
      <c r="S688" s="132" t="str">
        <f>_xlfn.XLOOKUP($D688,'Catalog Items'!$L:$L,'Catalog Items'!AU:AU)</f>
        <v>5</v>
      </c>
      <c r="T688" s="118" t="s">
        <v>7075</v>
      </c>
      <c r="U688" s="118" t="s">
        <v>14991</v>
      </c>
      <c r="V688" s="118" t="s">
        <v>1762</v>
      </c>
      <c r="W688" s="124"/>
      <c r="X688" s="118" t="s">
        <v>14328</v>
      </c>
      <c r="Y688" s="118" t="s">
        <v>1765</v>
      </c>
      <c r="Z688" s="118" t="s">
        <v>15062</v>
      </c>
      <c r="AA688" s="118" t="s">
        <v>7065</v>
      </c>
      <c r="AB688" s="118" t="s">
        <v>7065</v>
      </c>
      <c r="AC688" s="118" t="s">
        <v>15063</v>
      </c>
      <c r="AD688" s="118" t="s">
        <v>1757</v>
      </c>
      <c r="AE688" s="118" t="s">
        <v>15064</v>
      </c>
      <c r="AF688" s="118" t="s">
        <v>15065</v>
      </c>
    </row>
    <row r="689" spans="1:32" x14ac:dyDescent="0.25">
      <c r="A689" s="118" t="str">
        <f>_xlfn.XLOOKUP(D689,'Catalog Items'!L:L,'Catalog Items'!F:F)</f>
        <v>24601-CD2</v>
      </c>
      <c r="B689" s="118" t="s">
        <v>9743</v>
      </c>
      <c r="C689" s="118" t="s">
        <v>5377</v>
      </c>
      <c r="D689" s="118" t="s">
        <v>13458</v>
      </c>
      <c r="E689" s="118" t="s">
        <v>13459</v>
      </c>
      <c r="F689" s="118" t="s">
        <v>15223</v>
      </c>
      <c r="G689" s="118" t="s">
        <v>13486</v>
      </c>
      <c r="H689" s="118" t="s">
        <v>13487</v>
      </c>
      <c r="I689" s="118" t="s">
        <v>7077</v>
      </c>
      <c r="J689" s="124"/>
      <c r="K689" s="118" t="str">
        <f>_xlfn.XLOOKUP(D689,'Catalog Items'!L:L,'Catalog Items'!AB:AB)</f>
        <v>00196504231023</v>
      </c>
      <c r="L689" s="118" t="str">
        <f>_xlfn.XLOOKUP(D689,'Catalog Items'!L:L,'Catalog Items'!N:N)</f>
        <v>Radiant Reaper</v>
      </c>
      <c r="M689" s="132">
        <f>_xlfn.XLOOKUP($D689,'Catalog Items'!$L:$L,'Catalog Items'!AK:AK)</f>
        <v>24.562999999999999</v>
      </c>
      <c r="N689" s="132">
        <f>_xlfn.XLOOKUP($D689,'Catalog Items'!$L:$L,'Catalog Items'!AL:AL)</f>
        <v>15.563000000000001</v>
      </c>
      <c r="O689" s="132">
        <f>_xlfn.XLOOKUP($D689,'Catalog Items'!$L:$L,'Catalog Items'!AM:AM)</f>
        <v>9.625</v>
      </c>
      <c r="P689" s="132">
        <f>_xlfn.XLOOKUP($D689,'Catalog Items'!$L:$L,'Catalog Items'!AN:AN)</f>
        <v>7.17</v>
      </c>
      <c r="Q689" s="132">
        <f>_xlfn.XLOOKUP($D689,'Catalog Items'!$L:$L,'Catalog Items'!AO:AO)</f>
        <v>2.129</v>
      </c>
      <c r="R689" s="132" t="str">
        <f>_xlfn.XLOOKUP($D689,'Catalog Items'!$L:$L,'Catalog Items'!AT:AT)</f>
        <v>5</v>
      </c>
      <c r="S689" s="132" t="str">
        <f>_xlfn.XLOOKUP($D689,'Catalog Items'!$L:$L,'Catalog Items'!AU:AU)</f>
        <v>5</v>
      </c>
      <c r="T689" s="118" t="s">
        <v>7075</v>
      </c>
      <c r="U689" s="118" t="s">
        <v>14991</v>
      </c>
      <c r="V689" s="118" t="s">
        <v>1762</v>
      </c>
      <c r="W689" s="124"/>
      <c r="X689" s="118" t="s">
        <v>14330</v>
      </c>
      <c r="Y689" s="118" t="s">
        <v>1765</v>
      </c>
      <c r="Z689" s="118" t="s">
        <v>15062</v>
      </c>
      <c r="AA689" s="118" t="s">
        <v>7065</v>
      </c>
      <c r="AB689" s="118" t="s">
        <v>7065</v>
      </c>
      <c r="AC689" s="118" t="s">
        <v>15063</v>
      </c>
      <c r="AD689" s="118" t="s">
        <v>1757</v>
      </c>
      <c r="AE689" s="118" t="s">
        <v>15064</v>
      </c>
      <c r="AF689" s="118" t="s">
        <v>15065</v>
      </c>
    </row>
    <row r="690" spans="1:32" x14ac:dyDescent="0.25">
      <c r="A690" s="118" t="str">
        <f>_xlfn.XLOOKUP(D690,'Catalog Items'!L:L,'Catalog Items'!F:F)</f>
        <v>24601-CD2</v>
      </c>
      <c r="B690" s="118" t="s">
        <v>9731</v>
      </c>
      <c r="C690" s="118" t="s">
        <v>5377</v>
      </c>
      <c r="D690" s="118" t="s">
        <v>13458</v>
      </c>
      <c r="E690" s="118" t="s">
        <v>13459</v>
      </c>
      <c r="F690" s="118" t="s">
        <v>15223</v>
      </c>
      <c r="G690" s="118" t="s">
        <v>13490</v>
      </c>
      <c r="H690" s="118" t="s">
        <v>13491</v>
      </c>
      <c r="I690" s="118" t="s">
        <v>1765</v>
      </c>
      <c r="J690" s="124"/>
      <c r="K690" s="118" t="str">
        <f>_xlfn.XLOOKUP(D690,'Catalog Items'!L:L,'Catalog Items'!AB:AB)</f>
        <v>00196504231023</v>
      </c>
      <c r="L690" s="118" t="str">
        <f>_xlfn.XLOOKUP(D690,'Catalog Items'!L:L,'Catalog Items'!N:N)</f>
        <v>Radiant Reaper</v>
      </c>
      <c r="M690" s="132">
        <f>_xlfn.XLOOKUP($D690,'Catalog Items'!$L:$L,'Catalog Items'!AK:AK)</f>
        <v>24.562999999999999</v>
      </c>
      <c r="N690" s="132">
        <f>_xlfn.XLOOKUP($D690,'Catalog Items'!$L:$L,'Catalog Items'!AL:AL)</f>
        <v>15.563000000000001</v>
      </c>
      <c r="O690" s="132">
        <f>_xlfn.XLOOKUP($D690,'Catalog Items'!$L:$L,'Catalog Items'!AM:AM)</f>
        <v>9.625</v>
      </c>
      <c r="P690" s="132">
        <f>_xlfn.XLOOKUP($D690,'Catalog Items'!$L:$L,'Catalog Items'!AN:AN)</f>
        <v>7.17</v>
      </c>
      <c r="Q690" s="132">
        <f>_xlfn.XLOOKUP($D690,'Catalog Items'!$L:$L,'Catalog Items'!AO:AO)</f>
        <v>2.129</v>
      </c>
      <c r="R690" s="132" t="str">
        <f>_xlfn.XLOOKUP($D690,'Catalog Items'!$L:$L,'Catalog Items'!AT:AT)</f>
        <v>5</v>
      </c>
      <c r="S690" s="132" t="str">
        <f>_xlfn.XLOOKUP($D690,'Catalog Items'!$L:$L,'Catalog Items'!AU:AU)</f>
        <v>5</v>
      </c>
      <c r="T690" s="118" t="s">
        <v>7075</v>
      </c>
      <c r="U690" s="118" t="s">
        <v>14991</v>
      </c>
      <c r="V690" s="118" t="s">
        <v>1762</v>
      </c>
      <c r="W690" s="124"/>
      <c r="X690" s="118" t="s">
        <v>14332</v>
      </c>
      <c r="Y690" s="118" t="s">
        <v>1765</v>
      </c>
      <c r="Z690" s="118" t="s">
        <v>15062</v>
      </c>
      <c r="AA690" s="118" t="s">
        <v>14994</v>
      </c>
      <c r="AB690" s="118" t="s">
        <v>14994</v>
      </c>
      <c r="AC690" s="118" t="s">
        <v>15066</v>
      </c>
      <c r="AD690" s="118" t="s">
        <v>1757</v>
      </c>
      <c r="AE690" s="118" t="s">
        <v>15067</v>
      </c>
      <c r="AF690" s="118" t="s">
        <v>15068</v>
      </c>
    </row>
    <row r="691" spans="1:32" x14ac:dyDescent="0.25">
      <c r="A691" s="118" t="str">
        <f>_xlfn.XLOOKUP(D691,'Catalog Items'!L:L,'Catalog Items'!F:F)</f>
        <v>24601-CD2</v>
      </c>
      <c r="B691" s="118" t="s">
        <v>9694</v>
      </c>
      <c r="C691" s="118" t="s">
        <v>5377</v>
      </c>
      <c r="D691" s="118" t="s">
        <v>13458</v>
      </c>
      <c r="E691" s="118" t="s">
        <v>13459</v>
      </c>
      <c r="F691" s="118" t="s">
        <v>15223</v>
      </c>
      <c r="G691" s="118" t="s">
        <v>13492</v>
      </c>
      <c r="H691" s="118" t="s">
        <v>13493</v>
      </c>
      <c r="I691" s="118" t="s">
        <v>1760</v>
      </c>
      <c r="J691" s="124"/>
      <c r="K691" s="118" t="str">
        <f>_xlfn.XLOOKUP(D691,'Catalog Items'!L:L,'Catalog Items'!AB:AB)</f>
        <v>00196504231023</v>
      </c>
      <c r="L691" s="118" t="str">
        <f>_xlfn.XLOOKUP(D691,'Catalog Items'!L:L,'Catalog Items'!N:N)</f>
        <v>Radiant Reaper</v>
      </c>
      <c r="M691" s="132">
        <f>_xlfn.XLOOKUP($D691,'Catalog Items'!$L:$L,'Catalog Items'!AK:AK)</f>
        <v>24.562999999999999</v>
      </c>
      <c r="N691" s="132">
        <f>_xlfn.XLOOKUP($D691,'Catalog Items'!$L:$L,'Catalog Items'!AL:AL)</f>
        <v>15.563000000000001</v>
      </c>
      <c r="O691" s="132">
        <f>_xlfn.XLOOKUP($D691,'Catalog Items'!$L:$L,'Catalog Items'!AM:AM)</f>
        <v>9.625</v>
      </c>
      <c r="P691" s="132">
        <f>_xlfn.XLOOKUP($D691,'Catalog Items'!$L:$L,'Catalog Items'!AN:AN)</f>
        <v>7.17</v>
      </c>
      <c r="Q691" s="132">
        <f>_xlfn.XLOOKUP($D691,'Catalog Items'!$L:$L,'Catalog Items'!AO:AO)</f>
        <v>2.129</v>
      </c>
      <c r="R691" s="132" t="str">
        <f>_xlfn.XLOOKUP($D691,'Catalog Items'!$L:$L,'Catalog Items'!AT:AT)</f>
        <v>5</v>
      </c>
      <c r="S691" s="132" t="str">
        <f>_xlfn.XLOOKUP($D691,'Catalog Items'!$L:$L,'Catalog Items'!AU:AU)</f>
        <v>5</v>
      </c>
      <c r="T691" s="118" t="s">
        <v>7075</v>
      </c>
      <c r="U691" s="118" t="s">
        <v>14991</v>
      </c>
      <c r="V691" s="118" t="s">
        <v>1762</v>
      </c>
      <c r="W691" s="124"/>
      <c r="X691" s="118" t="s">
        <v>14333</v>
      </c>
      <c r="Y691" s="118" t="s">
        <v>1760</v>
      </c>
      <c r="Z691" s="118" t="s">
        <v>15062</v>
      </c>
      <c r="AA691" s="118" t="s">
        <v>15069</v>
      </c>
      <c r="AB691" s="118" t="s">
        <v>15069</v>
      </c>
      <c r="AC691" s="118" t="s">
        <v>15070</v>
      </c>
      <c r="AD691" s="118" t="s">
        <v>1757</v>
      </c>
      <c r="AE691" s="118" t="s">
        <v>15071</v>
      </c>
      <c r="AF691" s="118" t="s">
        <v>15072</v>
      </c>
    </row>
    <row r="692" spans="1:32" x14ac:dyDescent="0.25">
      <c r="A692" s="118" t="str">
        <f>_xlfn.XLOOKUP(D692,'Catalog Items'!L:L,'Catalog Items'!F:F)</f>
        <v>24601-CD2</v>
      </c>
      <c r="B692" s="118" t="s">
        <v>9694</v>
      </c>
      <c r="C692" s="118" t="s">
        <v>5377</v>
      </c>
      <c r="D692" s="118" t="s">
        <v>13458</v>
      </c>
      <c r="E692" s="118" t="s">
        <v>13459</v>
      </c>
      <c r="F692" s="118" t="s">
        <v>15223</v>
      </c>
      <c r="G692" s="118" t="s">
        <v>13496</v>
      </c>
      <c r="H692" s="118" t="s">
        <v>13497</v>
      </c>
      <c r="I692" s="118" t="s">
        <v>1760</v>
      </c>
      <c r="J692" s="124"/>
      <c r="K692" s="118" t="str">
        <f>_xlfn.XLOOKUP(D692,'Catalog Items'!L:L,'Catalog Items'!AB:AB)</f>
        <v>00196504231023</v>
      </c>
      <c r="L692" s="118" t="str">
        <f>_xlfn.XLOOKUP(D692,'Catalog Items'!L:L,'Catalog Items'!N:N)</f>
        <v>Radiant Reaper</v>
      </c>
      <c r="M692" s="132">
        <f>_xlfn.XLOOKUP($D692,'Catalog Items'!$L:$L,'Catalog Items'!AK:AK)</f>
        <v>24.562999999999999</v>
      </c>
      <c r="N692" s="132">
        <f>_xlfn.XLOOKUP($D692,'Catalog Items'!$L:$L,'Catalog Items'!AL:AL)</f>
        <v>15.563000000000001</v>
      </c>
      <c r="O692" s="132">
        <f>_xlfn.XLOOKUP($D692,'Catalog Items'!$L:$L,'Catalog Items'!AM:AM)</f>
        <v>9.625</v>
      </c>
      <c r="P692" s="132">
        <f>_xlfn.XLOOKUP($D692,'Catalog Items'!$L:$L,'Catalog Items'!AN:AN)</f>
        <v>7.17</v>
      </c>
      <c r="Q692" s="132">
        <f>_xlfn.XLOOKUP($D692,'Catalog Items'!$L:$L,'Catalog Items'!AO:AO)</f>
        <v>2.129</v>
      </c>
      <c r="R692" s="132" t="str">
        <f>_xlfn.XLOOKUP($D692,'Catalog Items'!$L:$L,'Catalog Items'!AT:AT)</f>
        <v>5</v>
      </c>
      <c r="S692" s="132" t="str">
        <f>_xlfn.XLOOKUP($D692,'Catalog Items'!$L:$L,'Catalog Items'!AU:AU)</f>
        <v>5</v>
      </c>
      <c r="T692" s="118" t="s">
        <v>7075</v>
      </c>
      <c r="U692" s="118" t="s">
        <v>14991</v>
      </c>
      <c r="V692" s="118" t="s">
        <v>1762</v>
      </c>
      <c r="W692" s="124"/>
      <c r="X692" s="118" t="s">
        <v>14335</v>
      </c>
      <c r="Y692" s="118" t="s">
        <v>1760</v>
      </c>
      <c r="Z692" s="118" t="s">
        <v>15062</v>
      </c>
      <c r="AA692" s="118" t="s">
        <v>15069</v>
      </c>
      <c r="AB692" s="118" t="s">
        <v>15069</v>
      </c>
      <c r="AC692" s="118" t="s">
        <v>15070</v>
      </c>
      <c r="AD692" s="118" t="s">
        <v>1757</v>
      </c>
      <c r="AE692" s="118" t="s">
        <v>15071</v>
      </c>
      <c r="AF692" s="118" t="s">
        <v>15072</v>
      </c>
    </row>
    <row r="693" spans="1:32" x14ac:dyDescent="0.25">
      <c r="A693" s="118" t="str">
        <f>_xlfn.XLOOKUP(D693,'Catalog Items'!L:L,'Catalog Items'!F:F)</f>
        <v>24601-CD2</v>
      </c>
      <c r="B693" s="118" t="s">
        <v>9920</v>
      </c>
      <c r="C693" s="118" t="s">
        <v>5377</v>
      </c>
      <c r="D693" s="118" t="s">
        <v>13458</v>
      </c>
      <c r="E693" s="118" t="s">
        <v>13459</v>
      </c>
      <c r="F693" s="118" t="s">
        <v>15223</v>
      </c>
      <c r="G693" s="118" t="s">
        <v>13500</v>
      </c>
      <c r="H693" s="118" t="s">
        <v>13501</v>
      </c>
      <c r="I693" s="118" t="s">
        <v>1765</v>
      </c>
      <c r="J693" s="124"/>
      <c r="K693" s="118" t="str">
        <f>_xlfn.XLOOKUP(D693,'Catalog Items'!L:L,'Catalog Items'!AB:AB)</f>
        <v>00196504231023</v>
      </c>
      <c r="L693" s="118" t="str">
        <f>_xlfn.XLOOKUP(D693,'Catalog Items'!L:L,'Catalog Items'!N:N)</f>
        <v>Radiant Reaper</v>
      </c>
      <c r="M693" s="132">
        <f>_xlfn.XLOOKUP($D693,'Catalog Items'!$L:$L,'Catalog Items'!AK:AK)</f>
        <v>24.562999999999999</v>
      </c>
      <c r="N693" s="132">
        <f>_xlfn.XLOOKUP($D693,'Catalog Items'!$L:$L,'Catalog Items'!AL:AL)</f>
        <v>15.563000000000001</v>
      </c>
      <c r="O693" s="132">
        <f>_xlfn.XLOOKUP($D693,'Catalog Items'!$L:$L,'Catalog Items'!AM:AM)</f>
        <v>9.625</v>
      </c>
      <c r="P693" s="132">
        <f>_xlfn.XLOOKUP($D693,'Catalog Items'!$L:$L,'Catalog Items'!AN:AN)</f>
        <v>7.17</v>
      </c>
      <c r="Q693" s="132">
        <f>_xlfn.XLOOKUP($D693,'Catalog Items'!$L:$L,'Catalog Items'!AO:AO)</f>
        <v>2.129</v>
      </c>
      <c r="R693" s="132" t="str">
        <f>_xlfn.XLOOKUP($D693,'Catalog Items'!$L:$L,'Catalog Items'!AT:AT)</f>
        <v>5</v>
      </c>
      <c r="S693" s="132" t="str">
        <f>_xlfn.XLOOKUP($D693,'Catalog Items'!$L:$L,'Catalog Items'!AU:AU)</f>
        <v>5</v>
      </c>
      <c r="T693" s="118" t="s">
        <v>7075</v>
      </c>
      <c r="U693" s="118" t="s">
        <v>14991</v>
      </c>
      <c r="V693" s="118" t="s">
        <v>1762</v>
      </c>
      <c r="W693" s="124"/>
      <c r="X693" s="118" t="s">
        <v>14337</v>
      </c>
      <c r="Y693" s="118" t="s">
        <v>1760</v>
      </c>
      <c r="Z693" s="118" t="s">
        <v>15041</v>
      </c>
      <c r="AA693" s="118" t="s">
        <v>15073</v>
      </c>
      <c r="AB693" s="118" t="s">
        <v>15073</v>
      </c>
      <c r="AC693" s="118" t="s">
        <v>15074</v>
      </c>
      <c r="AD693" s="118" t="s">
        <v>1757</v>
      </c>
      <c r="AE693" s="118" t="s">
        <v>15075</v>
      </c>
      <c r="AF693" s="118" t="s">
        <v>15076</v>
      </c>
    </row>
    <row r="694" spans="1:32" x14ac:dyDescent="0.25">
      <c r="J694" s="124"/>
      <c r="M694" s="132"/>
      <c r="N694" s="132"/>
      <c r="O694" s="132"/>
      <c r="P694" s="132"/>
      <c r="Q694" s="132"/>
      <c r="R694" s="132"/>
      <c r="S694" s="132"/>
      <c r="W694" s="124"/>
    </row>
    <row r="695" spans="1:32" x14ac:dyDescent="0.25">
      <c r="A695" s="118" t="str">
        <f>_xlfn.XLOOKUP(D695,'Catalog Items'!L:L,'Catalog Items'!F:F)</f>
        <v>24601-FD</v>
      </c>
      <c r="B695" s="118" t="s">
        <v>9743</v>
      </c>
      <c r="C695" s="118" t="s">
        <v>5377</v>
      </c>
      <c r="D695" s="118" t="s">
        <v>13462</v>
      </c>
      <c r="E695" s="118" t="s">
        <v>13463</v>
      </c>
      <c r="F695" s="118" t="s">
        <v>9579</v>
      </c>
      <c r="G695" s="118" t="s">
        <v>13474</v>
      </c>
      <c r="H695" s="118" t="s">
        <v>13475</v>
      </c>
      <c r="I695" s="118" t="s">
        <v>9568</v>
      </c>
      <c r="J695" s="124"/>
      <c r="K695" s="118" t="str">
        <f>_xlfn.XLOOKUP(D695,'Catalog Items'!L:L,'Catalog Items'!AB:AB)</f>
        <v>00196504231030</v>
      </c>
      <c r="L695" s="118" t="str">
        <f>_xlfn.XLOOKUP(D695,'Catalog Items'!L:L,'Catalog Items'!N:N)</f>
        <v>Radiant Reaper</v>
      </c>
      <c r="M695" s="132">
        <f>_xlfn.XLOOKUP($D695,'Catalog Items'!$L:$L,'Catalog Items'!AK:AK)</f>
        <v>48.314999999999998</v>
      </c>
      <c r="N695" s="132">
        <f>_xlfn.XLOOKUP($D695,'Catalog Items'!$L:$L,'Catalog Items'!AL:AL)</f>
        <v>16.22</v>
      </c>
      <c r="O695" s="132">
        <f>_xlfn.XLOOKUP($D695,'Catalog Items'!$L:$L,'Catalog Items'!AM:AM)</f>
        <v>9.5950000000000006</v>
      </c>
      <c r="P695" s="132">
        <f>_xlfn.XLOOKUP($D695,'Catalog Items'!$L:$L,'Catalog Items'!AN:AN)</f>
        <v>27.15</v>
      </c>
      <c r="Q695" s="132">
        <f>_xlfn.XLOOKUP($D695,'Catalog Items'!$L:$L,'Catalog Items'!AO:AO)</f>
        <v>4.351</v>
      </c>
      <c r="R695" s="132" t="str">
        <f>_xlfn.XLOOKUP($D695,'Catalog Items'!$L:$L,'Catalog Items'!AT:AT)</f>
        <v>4</v>
      </c>
      <c r="S695" s="132" t="str">
        <f>_xlfn.XLOOKUP($D695,'Catalog Items'!$L:$L,'Catalog Items'!AU:AU)</f>
        <v>3</v>
      </c>
      <c r="T695" s="118" t="s">
        <v>9564</v>
      </c>
      <c r="U695" s="118" t="s">
        <v>15060</v>
      </c>
      <c r="V695" s="118" t="s">
        <v>15061</v>
      </c>
      <c r="W695" s="124"/>
      <c r="X695" s="118" t="s">
        <v>14324</v>
      </c>
      <c r="Y695" s="118" t="s">
        <v>1765</v>
      </c>
      <c r="Z695" s="118" t="s">
        <v>15062</v>
      </c>
      <c r="AA695" s="118" t="s">
        <v>7065</v>
      </c>
      <c r="AB695" s="118" t="s">
        <v>7065</v>
      </c>
      <c r="AC695" s="118" t="s">
        <v>15063</v>
      </c>
      <c r="AD695" s="118" t="s">
        <v>1757</v>
      </c>
      <c r="AE695" s="118" t="s">
        <v>15064</v>
      </c>
      <c r="AF695" s="118" t="s">
        <v>15065</v>
      </c>
    </row>
    <row r="696" spans="1:32" x14ac:dyDescent="0.25">
      <c r="A696" s="118" t="str">
        <f>_xlfn.XLOOKUP(D696,'Catalog Items'!L:L,'Catalog Items'!F:F)</f>
        <v>24601-FD</v>
      </c>
      <c r="B696" s="118" t="s">
        <v>9731</v>
      </c>
      <c r="C696" s="118" t="s">
        <v>5377</v>
      </c>
      <c r="D696" s="118" t="s">
        <v>13462</v>
      </c>
      <c r="E696" s="118" t="s">
        <v>13463</v>
      </c>
      <c r="F696" s="118" t="s">
        <v>9579</v>
      </c>
      <c r="G696" s="118" t="s">
        <v>13490</v>
      </c>
      <c r="H696" s="118" t="s">
        <v>13491</v>
      </c>
      <c r="I696" s="118" t="s">
        <v>1792</v>
      </c>
      <c r="J696" s="124"/>
      <c r="K696" s="118" t="str">
        <f>_xlfn.XLOOKUP(D696,'Catalog Items'!L:L,'Catalog Items'!AB:AB)</f>
        <v>00196504231030</v>
      </c>
      <c r="L696" s="118" t="str">
        <f>_xlfn.XLOOKUP(D696,'Catalog Items'!L:L,'Catalog Items'!N:N)</f>
        <v>Radiant Reaper</v>
      </c>
      <c r="M696" s="132">
        <f>_xlfn.XLOOKUP($D696,'Catalog Items'!$L:$L,'Catalog Items'!AK:AK)</f>
        <v>48.314999999999998</v>
      </c>
      <c r="N696" s="132">
        <f>_xlfn.XLOOKUP($D696,'Catalog Items'!$L:$L,'Catalog Items'!AL:AL)</f>
        <v>16.22</v>
      </c>
      <c r="O696" s="132">
        <f>_xlfn.XLOOKUP($D696,'Catalog Items'!$L:$L,'Catalog Items'!AM:AM)</f>
        <v>9.5950000000000006</v>
      </c>
      <c r="P696" s="132">
        <f>_xlfn.XLOOKUP($D696,'Catalog Items'!$L:$L,'Catalog Items'!AN:AN)</f>
        <v>27.15</v>
      </c>
      <c r="Q696" s="132">
        <f>_xlfn.XLOOKUP($D696,'Catalog Items'!$L:$L,'Catalog Items'!AO:AO)</f>
        <v>4.351</v>
      </c>
      <c r="R696" s="132" t="str">
        <f>_xlfn.XLOOKUP($D696,'Catalog Items'!$L:$L,'Catalog Items'!AT:AT)</f>
        <v>4</v>
      </c>
      <c r="S696" s="132" t="str">
        <f>_xlfn.XLOOKUP($D696,'Catalog Items'!$L:$L,'Catalog Items'!AU:AU)</f>
        <v>3</v>
      </c>
      <c r="T696" s="118" t="s">
        <v>9564</v>
      </c>
      <c r="U696" s="118" t="s">
        <v>15060</v>
      </c>
      <c r="V696" s="118" t="s">
        <v>15061</v>
      </c>
      <c r="W696" s="124"/>
      <c r="X696" s="118" t="s">
        <v>14332</v>
      </c>
      <c r="Y696" s="118" t="s">
        <v>1765</v>
      </c>
      <c r="Z696" s="118" t="s">
        <v>15062</v>
      </c>
      <c r="AA696" s="118" t="s">
        <v>14994</v>
      </c>
      <c r="AB696" s="118" t="s">
        <v>14994</v>
      </c>
      <c r="AC696" s="118" t="s">
        <v>15066</v>
      </c>
      <c r="AD696" s="118" t="s">
        <v>1757</v>
      </c>
      <c r="AE696" s="118" t="s">
        <v>15067</v>
      </c>
      <c r="AF696" s="118" t="s">
        <v>15068</v>
      </c>
    </row>
    <row r="697" spans="1:32" x14ac:dyDescent="0.25">
      <c r="A697" s="118" t="str">
        <f>_xlfn.XLOOKUP(D697,'Catalog Items'!L:L,'Catalog Items'!F:F)</f>
        <v>24601-FD</v>
      </c>
      <c r="B697" s="118" t="s">
        <v>9694</v>
      </c>
      <c r="C697" s="118" t="s">
        <v>5377</v>
      </c>
      <c r="D697" s="118" t="s">
        <v>13462</v>
      </c>
      <c r="E697" s="118" t="s">
        <v>13463</v>
      </c>
      <c r="F697" s="118" t="s">
        <v>9579</v>
      </c>
      <c r="G697" s="118" t="s">
        <v>13492</v>
      </c>
      <c r="H697" s="118" t="s">
        <v>13493</v>
      </c>
      <c r="I697" s="118" t="s">
        <v>7082</v>
      </c>
      <c r="J697" s="124"/>
      <c r="K697" s="118" t="str">
        <f>_xlfn.XLOOKUP(D697,'Catalog Items'!L:L,'Catalog Items'!AB:AB)</f>
        <v>00196504231030</v>
      </c>
      <c r="L697" s="118" t="str">
        <f>_xlfn.XLOOKUP(D697,'Catalog Items'!L:L,'Catalog Items'!N:N)</f>
        <v>Radiant Reaper</v>
      </c>
      <c r="M697" s="132">
        <f>_xlfn.XLOOKUP($D697,'Catalog Items'!$L:$L,'Catalog Items'!AK:AK)</f>
        <v>48.314999999999998</v>
      </c>
      <c r="N697" s="132">
        <f>_xlfn.XLOOKUP($D697,'Catalog Items'!$L:$L,'Catalog Items'!AL:AL)</f>
        <v>16.22</v>
      </c>
      <c r="O697" s="132">
        <f>_xlfn.XLOOKUP($D697,'Catalog Items'!$L:$L,'Catalog Items'!AM:AM)</f>
        <v>9.5950000000000006</v>
      </c>
      <c r="P697" s="132">
        <f>_xlfn.XLOOKUP($D697,'Catalog Items'!$L:$L,'Catalog Items'!AN:AN)</f>
        <v>27.15</v>
      </c>
      <c r="Q697" s="132">
        <f>_xlfn.XLOOKUP($D697,'Catalog Items'!$L:$L,'Catalog Items'!AO:AO)</f>
        <v>4.351</v>
      </c>
      <c r="R697" s="132" t="str">
        <f>_xlfn.XLOOKUP($D697,'Catalog Items'!$L:$L,'Catalog Items'!AT:AT)</f>
        <v>4</v>
      </c>
      <c r="S697" s="132" t="str">
        <f>_xlfn.XLOOKUP($D697,'Catalog Items'!$L:$L,'Catalog Items'!AU:AU)</f>
        <v>3</v>
      </c>
      <c r="T697" s="118" t="s">
        <v>9564</v>
      </c>
      <c r="U697" s="118" t="s">
        <v>15060</v>
      </c>
      <c r="V697" s="118" t="s">
        <v>15061</v>
      </c>
      <c r="W697" s="124"/>
      <c r="X697" s="118" t="s">
        <v>14333</v>
      </c>
      <c r="Y697" s="118" t="s">
        <v>1760</v>
      </c>
      <c r="Z697" s="118" t="s">
        <v>15062</v>
      </c>
      <c r="AA697" s="118" t="s">
        <v>15069</v>
      </c>
      <c r="AB697" s="118" t="s">
        <v>15069</v>
      </c>
      <c r="AC697" s="118" t="s">
        <v>15070</v>
      </c>
      <c r="AD697" s="118" t="s">
        <v>1757</v>
      </c>
      <c r="AE697" s="118" t="s">
        <v>15071</v>
      </c>
      <c r="AF697" s="118" t="s">
        <v>15072</v>
      </c>
    </row>
    <row r="698" spans="1:32" x14ac:dyDescent="0.25">
      <c r="A698" s="118" t="str">
        <f>_xlfn.XLOOKUP(D698,'Catalog Items'!L:L,'Catalog Items'!F:F)</f>
        <v>24601-FD</v>
      </c>
      <c r="B698" s="118" t="s">
        <v>9920</v>
      </c>
      <c r="C698" s="118" t="s">
        <v>5377</v>
      </c>
      <c r="D698" s="118" t="s">
        <v>13462</v>
      </c>
      <c r="E698" s="118" t="s">
        <v>13463</v>
      </c>
      <c r="F698" s="118" t="s">
        <v>9579</v>
      </c>
      <c r="G698" s="118" t="s">
        <v>13500</v>
      </c>
      <c r="H698" s="118" t="s">
        <v>13501</v>
      </c>
      <c r="I698" s="118" t="s">
        <v>9567</v>
      </c>
      <c r="J698" s="124"/>
      <c r="K698" s="118" t="str">
        <f>_xlfn.XLOOKUP(D698,'Catalog Items'!L:L,'Catalog Items'!AB:AB)</f>
        <v>00196504231030</v>
      </c>
      <c r="L698" s="118" t="str">
        <f>_xlfn.XLOOKUP(D698,'Catalog Items'!L:L,'Catalog Items'!N:N)</f>
        <v>Radiant Reaper</v>
      </c>
      <c r="M698" s="132">
        <f>_xlfn.XLOOKUP($D698,'Catalog Items'!$L:$L,'Catalog Items'!AK:AK)</f>
        <v>48.314999999999998</v>
      </c>
      <c r="N698" s="132">
        <f>_xlfn.XLOOKUP($D698,'Catalog Items'!$L:$L,'Catalog Items'!AL:AL)</f>
        <v>16.22</v>
      </c>
      <c r="O698" s="132">
        <f>_xlfn.XLOOKUP($D698,'Catalog Items'!$L:$L,'Catalog Items'!AM:AM)</f>
        <v>9.5950000000000006</v>
      </c>
      <c r="P698" s="132">
        <f>_xlfn.XLOOKUP($D698,'Catalog Items'!$L:$L,'Catalog Items'!AN:AN)</f>
        <v>27.15</v>
      </c>
      <c r="Q698" s="132">
        <f>_xlfn.XLOOKUP($D698,'Catalog Items'!$L:$L,'Catalog Items'!AO:AO)</f>
        <v>4.351</v>
      </c>
      <c r="R698" s="132" t="str">
        <f>_xlfn.XLOOKUP($D698,'Catalog Items'!$L:$L,'Catalog Items'!AT:AT)</f>
        <v>4</v>
      </c>
      <c r="S698" s="132" t="str">
        <f>_xlfn.XLOOKUP($D698,'Catalog Items'!$L:$L,'Catalog Items'!AU:AU)</f>
        <v>3</v>
      </c>
      <c r="T698" s="118" t="s">
        <v>9564</v>
      </c>
      <c r="U698" s="118" t="s">
        <v>15060</v>
      </c>
      <c r="V698" s="118" t="s">
        <v>15061</v>
      </c>
      <c r="W698" s="124"/>
      <c r="X698" s="118" t="s">
        <v>14337</v>
      </c>
      <c r="Y698" s="118" t="s">
        <v>1760</v>
      </c>
      <c r="Z698" s="118" t="s">
        <v>15041</v>
      </c>
      <c r="AA698" s="118" t="s">
        <v>15073</v>
      </c>
      <c r="AB698" s="118" t="s">
        <v>15073</v>
      </c>
      <c r="AC698" s="118" t="s">
        <v>15074</v>
      </c>
      <c r="AD698" s="118" t="s">
        <v>1757</v>
      </c>
      <c r="AE698" s="118" t="s">
        <v>15075</v>
      </c>
      <c r="AF698" s="118" t="s">
        <v>15076</v>
      </c>
    </row>
    <row r="699" spans="1:32" x14ac:dyDescent="0.25">
      <c r="J699" s="124"/>
      <c r="M699" s="132"/>
      <c r="N699" s="132"/>
      <c r="O699" s="132"/>
      <c r="P699" s="132"/>
      <c r="Q699" s="132"/>
      <c r="R699" s="132"/>
      <c r="S699" s="132"/>
      <c r="W699" s="124"/>
    </row>
    <row r="700" spans="1:32" x14ac:dyDescent="0.25">
      <c r="A700" s="118" t="str">
        <f>_xlfn.XLOOKUP(D700,'Catalog Items'!L:L,'Catalog Items'!F:F)</f>
        <v>24602-FD</v>
      </c>
      <c r="B700" s="118" t="s">
        <v>9743</v>
      </c>
      <c r="C700" s="118" t="s">
        <v>5377</v>
      </c>
      <c r="D700" s="118" t="s">
        <v>13466</v>
      </c>
      <c r="E700" s="118" t="s">
        <v>13467</v>
      </c>
      <c r="F700" s="118" t="s">
        <v>9579</v>
      </c>
      <c r="G700" s="118" t="s">
        <v>13474</v>
      </c>
      <c r="H700" s="118" t="s">
        <v>13475</v>
      </c>
      <c r="I700" s="118" t="s">
        <v>1773</v>
      </c>
      <c r="J700" s="124"/>
      <c r="K700" s="118" t="str">
        <f>_xlfn.XLOOKUP(D700,'Catalog Items'!L:L,'Catalog Items'!AB:AB)</f>
        <v>00196504231047</v>
      </c>
      <c r="L700" s="118" t="str">
        <f>_xlfn.XLOOKUP(D700,'Catalog Items'!L:L,'Catalog Items'!N:N)</f>
        <v>Radiant Reaper</v>
      </c>
      <c r="M700" s="132">
        <f>_xlfn.XLOOKUP($D700,'Catalog Items'!$L:$L,'Catalog Items'!AK:AK)</f>
        <v>48.314999999999998</v>
      </c>
      <c r="N700" s="132">
        <f>_xlfn.XLOOKUP($D700,'Catalog Items'!$L:$L,'Catalog Items'!AL:AL)</f>
        <v>16.22</v>
      </c>
      <c r="O700" s="132">
        <f>_xlfn.XLOOKUP($D700,'Catalog Items'!$L:$L,'Catalog Items'!AM:AM)</f>
        <v>9.5950000000000006</v>
      </c>
      <c r="P700" s="132">
        <f>_xlfn.XLOOKUP($D700,'Catalog Items'!$L:$L,'Catalog Items'!AN:AN)</f>
        <v>25.58</v>
      </c>
      <c r="Q700" s="132">
        <f>_xlfn.XLOOKUP($D700,'Catalog Items'!$L:$L,'Catalog Items'!AO:AO)</f>
        <v>4.351</v>
      </c>
      <c r="R700" s="132" t="str">
        <f>_xlfn.XLOOKUP($D700,'Catalog Items'!$L:$L,'Catalog Items'!AT:AT)</f>
        <v>4</v>
      </c>
      <c r="S700" s="132" t="str">
        <f>_xlfn.XLOOKUP($D700,'Catalog Items'!$L:$L,'Catalog Items'!AU:AU)</f>
        <v>3</v>
      </c>
      <c r="T700" s="118" t="s">
        <v>9564</v>
      </c>
      <c r="U700" s="118" t="s">
        <v>15060</v>
      </c>
      <c r="V700" s="118" t="s">
        <v>15061</v>
      </c>
      <c r="W700" s="124"/>
      <c r="X700" s="118" t="s">
        <v>14324</v>
      </c>
      <c r="Y700" s="118" t="s">
        <v>1765</v>
      </c>
      <c r="Z700" s="118" t="s">
        <v>15062</v>
      </c>
      <c r="AA700" s="118" t="s">
        <v>7065</v>
      </c>
      <c r="AB700" s="118" t="s">
        <v>7065</v>
      </c>
      <c r="AC700" s="118" t="s">
        <v>15063</v>
      </c>
      <c r="AD700" s="118" t="s">
        <v>1757</v>
      </c>
      <c r="AE700" s="118" t="s">
        <v>15064</v>
      </c>
      <c r="AF700" s="118" t="s">
        <v>15065</v>
      </c>
    </row>
    <row r="701" spans="1:32" x14ac:dyDescent="0.25">
      <c r="A701" s="118" t="str">
        <f>_xlfn.XLOOKUP(D701,'Catalog Items'!L:L,'Catalog Items'!F:F)</f>
        <v>24602-FD</v>
      </c>
      <c r="B701" s="118" t="s">
        <v>9743</v>
      </c>
      <c r="C701" s="118" t="s">
        <v>5377</v>
      </c>
      <c r="D701" s="118" t="s">
        <v>13466</v>
      </c>
      <c r="E701" s="118" t="s">
        <v>13467</v>
      </c>
      <c r="F701" s="118" t="s">
        <v>9579</v>
      </c>
      <c r="G701" s="118" t="s">
        <v>13478</v>
      </c>
      <c r="H701" s="118" t="s">
        <v>13479</v>
      </c>
      <c r="I701" s="118" t="s">
        <v>7075</v>
      </c>
      <c r="J701" s="124"/>
      <c r="K701" s="118" t="str">
        <f>_xlfn.XLOOKUP(D701,'Catalog Items'!L:L,'Catalog Items'!AB:AB)</f>
        <v>00196504231047</v>
      </c>
      <c r="L701" s="118" t="str">
        <f>_xlfn.XLOOKUP(D701,'Catalog Items'!L:L,'Catalog Items'!N:N)</f>
        <v>Radiant Reaper</v>
      </c>
      <c r="M701" s="132">
        <f>_xlfn.XLOOKUP($D701,'Catalog Items'!$L:$L,'Catalog Items'!AK:AK)</f>
        <v>48.314999999999998</v>
      </c>
      <c r="N701" s="132">
        <f>_xlfn.XLOOKUP($D701,'Catalog Items'!$L:$L,'Catalog Items'!AL:AL)</f>
        <v>16.22</v>
      </c>
      <c r="O701" s="132">
        <f>_xlfn.XLOOKUP($D701,'Catalog Items'!$L:$L,'Catalog Items'!AM:AM)</f>
        <v>9.5950000000000006</v>
      </c>
      <c r="P701" s="132">
        <f>_xlfn.XLOOKUP($D701,'Catalog Items'!$L:$L,'Catalog Items'!AN:AN)</f>
        <v>25.58</v>
      </c>
      <c r="Q701" s="132">
        <f>_xlfn.XLOOKUP($D701,'Catalog Items'!$L:$L,'Catalog Items'!AO:AO)</f>
        <v>4.351</v>
      </c>
      <c r="R701" s="132" t="str">
        <f>_xlfn.XLOOKUP($D701,'Catalog Items'!$L:$L,'Catalog Items'!AT:AT)</f>
        <v>4</v>
      </c>
      <c r="S701" s="132" t="str">
        <f>_xlfn.XLOOKUP($D701,'Catalog Items'!$L:$L,'Catalog Items'!AU:AU)</f>
        <v>3</v>
      </c>
      <c r="T701" s="118" t="s">
        <v>9564</v>
      </c>
      <c r="U701" s="118" t="s">
        <v>15060</v>
      </c>
      <c r="V701" s="118" t="s">
        <v>15061</v>
      </c>
      <c r="W701" s="124"/>
      <c r="X701" s="118" t="s">
        <v>14326</v>
      </c>
      <c r="Y701" s="118" t="s">
        <v>1765</v>
      </c>
      <c r="Z701" s="118" t="s">
        <v>15062</v>
      </c>
      <c r="AA701" s="118" t="s">
        <v>7065</v>
      </c>
      <c r="AB701" s="118" t="s">
        <v>7065</v>
      </c>
      <c r="AC701" s="118" t="s">
        <v>15063</v>
      </c>
      <c r="AD701" s="118" t="s">
        <v>1757</v>
      </c>
      <c r="AE701" s="118" t="s">
        <v>15064</v>
      </c>
      <c r="AF701" s="118" t="s">
        <v>15065</v>
      </c>
    </row>
    <row r="702" spans="1:32" x14ac:dyDescent="0.25">
      <c r="A702" s="118" t="str">
        <f>_xlfn.XLOOKUP(D702,'Catalog Items'!L:L,'Catalog Items'!F:F)</f>
        <v>24602-FD</v>
      </c>
      <c r="B702" s="118" t="s">
        <v>9743</v>
      </c>
      <c r="C702" s="118" t="s">
        <v>5377</v>
      </c>
      <c r="D702" s="118" t="s">
        <v>13466</v>
      </c>
      <c r="E702" s="118" t="s">
        <v>13467</v>
      </c>
      <c r="F702" s="118" t="s">
        <v>9579</v>
      </c>
      <c r="G702" s="118" t="s">
        <v>13482</v>
      </c>
      <c r="H702" s="118" t="s">
        <v>13483</v>
      </c>
      <c r="I702" s="118" t="s">
        <v>7075</v>
      </c>
      <c r="J702" s="124"/>
      <c r="K702" s="118" t="str">
        <f>_xlfn.XLOOKUP(D702,'Catalog Items'!L:L,'Catalog Items'!AB:AB)</f>
        <v>00196504231047</v>
      </c>
      <c r="L702" s="118" t="str">
        <f>_xlfn.XLOOKUP(D702,'Catalog Items'!L:L,'Catalog Items'!N:N)</f>
        <v>Radiant Reaper</v>
      </c>
      <c r="M702" s="132">
        <f>_xlfn.XLOOKUP($D702,'Catalog Items'!$L:$L,'Catalog Items'!AK:AK)</f>
        <v>48.314999999999998</v>
      </c>
      <c r="N702" s="132">
        <f>_xlfn.XLOOKUP($D702,'Catalog Items'!$L:$L,'Catalog Items'!AL:AL)</f>
        <v>16.22</v>
      </c>
      <c r="O702" s="132">
        <f>_xlfn.XLOOKUP($D702,'Catalog Items'!$L:$L,'Catalog Items'!AM:AM)</f>
        <v>9.5950000000000006</v>
      </c>
      <c r="P702" s="132">
        <f>_xlfn.XLOOKUP($D702,'Catalog Items'!$L:$L,'Catalog Items'!AN:AN)</f>
        <v>25.58</v>
      </c>
      <c r="Q702" s="132">
        <f>_xlfn.XLOOKUP($D702,'Catalog Items'!$L:$L,'Catalog Items'!AO:AO)</f>
        <v>4.351</v>
      </c>
      <c r="R702" s="132" t="str">
        <f>_xlfn.XLOOKUP($D702,'Catalog Items'!$L:$L,'Catalog Items'!AT:AT)</f>
        <v>4</v>
      </c>
      <c r="S702" s="132" t="str">
        <f>_xlfn.XLOOKUP($D702,'Catalog Items'!$L:$L,'Catalog Items'!AU:AU)</f>
        <v>3</v>
      </c>
      <c r="T702" s="118" t="s">
        <v>9564</v>
      </c>
      <c r="U702" s="118" t="s">
        <v>15060</v>
      </c>
      <c r="V702" s="118" t="s">
        <v>15061</v>
      </c>
      <c r="W702" s="124"/>
      <c r="X702" s="118" t="s">
        <v>14328</v>
      </c>
      <c r="Y702" s="118" t="s">
        <v>1765</v>
      </c>
      <c r="Z702" s="118" t="s">
        <v>15062</v>
      </c>
      <c r="AA702" s="118" t="s">
        <v>7065</v>
      </c>
      <c r="AB702" s="118" t="s">
        <v>7065</v>
      </c>
      <c r="AC702" s="118" t="s">
        <v>15063</v>
      </c>
      <c r="AD702" s="118" t="s">
        <v>1757</v>
      </c>
      <c r="AE702" s="118" t="s">
        <v>15064</v>
      </c>
      <c r="AF702" s="118" t="s">
        <v>15065</v>
      </c>
    </row>
    <row r="703" spans="1:32" x14ac:dyDescent="0.25">
      <c r="A703" s="118" t="str">
        <f>_xlfn.XLOOKUP(D703,'Catalog Items'!L:L,'Catalog Items'!F:F)</f>
        <v>24602-FD</v>
      </c>
      <c r="B703" s="118" t="s">
        <v>9743</v>
      </c>
      <c r="C703" s="118" t="s">
        <v>5377</v>
      </c>
      <c r="D703" s="118" t="s">
        <v>13466</v>
      </c>
      <c r="E703" s="118" t="s">
        <v>13467</v>
      </c>
      <c r="F703" s="118" t="s">
        <v>9579</v>
      </c>
      <c r="G703" s="118" t="s">
        <v>13486</v>
      </c>
      <c r="H703" s="118" t="s">
        <v>13487</v>
      </c>
      <c r="I703" s="118" t="s">
        <v>1773</v>
      </c>
      <c r="J703" s="124"/>
      <c r="K703" s="118" t="str">
        <f>_xlfn.XLOOKUP(D703,'Catalog Items'!L:L,'Catalog Items'!AB:AB)</f>
        <v>00196504231047</v>
      </c>
      <c r="L703" s="118" t="str">
        <f>_xlfn.XLOOKUP(D703,'Catalog Items'!L:L,'Catalog Items'!N:N)</f>
        <v>Radiant Reaper</v>
      </c>
      <c r="M703" s="132">
        <f>_xlfn.XLOOKUP($D703,'Catalog Items'!$L:$L,'Catalog Items'!AK:AK)</f>
        <v>48.314999999999998</v>
      </c>
      <c r="N703" s="132">
        <f>_xlfn.XLOOKUP($D703,'Catalog Items'!$L:$L,'Catalog Items'!AL:AL)</f>
        <v>16.22</v>
      </c>
      <c r="O703" s="132">
        <f>_xlfn.XLOOKUP($D703,'Catalog Items'!$L:$L,'Catalog Items'!AM:AM)</f>
        <v>9.5950000000000006</v>
      </c>
      <c r="P703" s="132">
        <f>_xlfn.XLOOKUP($D703,'Catalog Items'!$L:$L,'Catalog Items'!AN:AN)</f>
        <v>25.58</v>
      </c>
      <c r="Q703" s="132">
        <f>_xlfn.XLOOKUP($D703,'Catalog Items'!$L:$L,'Catalog Items'!AO:AO)</f>
        <v>4.351</v>
      </c>
      <c r="R703" s="132" t="str">
        <f>_xlfn.XLOOKUP($D703,'Catalog Items'!$L:$L,'Catalog Items'!AT:AT)</f>
        <v>4</v>
      </c>
      <c r="S703" s="132" t="str">
        <f>_xlfn.XLOOKUP($D703,'Catalog Items'!$L:$L,'Catalog Items'!AU:AU)</f>
        <v>3</v>
      </c>
      <c r="T703" s="118" t="s">
        <v>9564</v>
      </c>
      <c r="U703" s="118" t="s">
        <v>15060</v>
      </c>
      <c r="V703" s="118" t="s">
        <v>15061</v>
      </c>
      <c r="W703" s="124"/>
      <c r="X703" s="118" t="s">
        <v>14330</v>
      </c>
      <c r="Y703" s="118" t="s">
        <v>1765</v>
      </c>
      <c r="Z703" s="118" t="s">
        <v>15062</v>
      </c>
      <c r="AA703" s="118" t="s">
        <v>7065</v>
      </c>
      <c r="AB703" s="118" t="s">
        <v>7065</v>
      </c>
      <c r="AC703" s="118" t="s">
        <v>15063</v>
      </c>
      <c r="AD703" s="118" t="s">
        <v>1757</v>
      </c>
      <c r="AE703" s="118" t="s">
        <v>15064</v>
      </c>
      <c r="AF703" s="118" t="s">
        <v>15065</v>
      </c>
    </row>
    <row r="704" spans="1:32" x14ac:dyDescent="0.25">
      <c r="A704" s="118" t="str">
        <f>_xlfn.XLOOKUP(D704,'Catalog Items'!L:L,'Catalog Items'!F:F)</f>
        <v>24602-FD</v>
      </c>
      <c r="B704" s="118" t="s">
        <v>9731</v>
      </c>
      <c r="C704" s="118" t="s">
        <v>5377</v>
      </c>
      <c r="D704" s="118" t="s">
        <v>13466</v>
      </c>
      <c r="E704" s="118" t="s">
        <v>13467</v>
      </c>
      <c r="F704" s="118" t="s">
        <v>9579</v>
      </c>
      <c r="G704" s="118" t="s">
        <v>13490</v>
      </c>
      <c r="H704" s="118" t="s">
        <v>13491</v>
      </c>
      <c r="I704" s="118" t="s">
        <v>1762</v>
      </c>
      <c r="J704" s="124"/>
      <c r="K704" s="118" t="str">
        <f>_xlfn.XLOOKUP(D704,'Catalog Items'!L:L,'Catalog Items'!AB:AB)</f>
        <v>00196504231047</v>
      </c>
      <c r="L704" s="118" t="str">
        <f>_xlfn.XLOOKUP(D704,'Catalog Items'!L:L,'Catalog Items'!N:N)</f>
        <v>Radiant Reaper</v>
      </c>
      <c r="M704" s="132">
        <f>_xlfn.XLOOKUP($D704,'Catalog Items'!$L:$L,'Catalog Items'!AK:AK)</f>
        <v>48.314999999999998</v>
      </c>
      <c r="N704" s="132">
        <f>_xlfn.XLOOKUP($D704,'Catalog Items'!$L:$L,'Catalog Items'!AL:AL)</f>
        <v>16.22</v>
      </c>
      <c r="O704" s="132">
        <f>_xlfn.XLOOKUP($D704,'Catalog Items'!$L:$L,'Catalog Items'!AM:AM)</f>
        <v>9.5950000000000006</v>
      </c>
      <c r="P704" s="132">
        <f>_xlfn.XLOOKUP($D704,'Catalog Items'!$L:$L,'Catalog Items'!AN:AN)</f>
        <v>25.58</v>
      </c>
      <c r="Q704" s="132">
        <f>_xlfn.XLOOKUP($D704,'Catalog Items'!$L:$L,'Catalog Items'!AO:AO)</f>
        <v>4.351</v>
      </c>
      <c r="R704" s="132" t="str">
        <f>_xlfn.XLOOKUP($D704,'Catalog Items'!$L:$L,'Catalog Items'!AT:AT)</f>
        <v>4</v>
      </c>
      <c r="S704" s="132" t="str">
        <f>_xlfn.XLOOKUP($D704,'Catalog Items'!$L:$L,'Catalog Items'!AU:AU)</f>
        <v>3</v>
      </c>
      <c r="T704" s="118" t="s">
        <v>9564</v>
      </c>
      <c r="U704" s="118" t="s">
        <v>15060</v>
      </c>
      <c r="V704" s="118" t="s">
        <v>15061</v>
      </c>
      <c r="W704" s="124"/>
      <c r="X704" s="118" t="s">
        <v>14332</v>
      </c>
      <c r="Y704" s="118" t="s">
        <v>1765</v>
      </c>
      <c r="Z704" s="118" t="s">
        <v>15062</v>
      </c>
      <c r="AA704" s="118" t="s">
        <v>14994</v>
      </c>
      <c r="AB704" s="118" t="s">
        <v>14994</v>
      </c>
      <c r="AC704" s="118" t="s">
        <v>15066</v>
      </c>
      <c r="AD704" s="118" t="s">
        <v>1757</v>
      </c>
      <c r="AE704" s="118" t="s">
        <v>15067</v>
      </c>
      <c r="AF704" s="118" t="s">
        <v>15068</v>
      </c>
    </row>
    <row r="705" spans="1:32" x14ac:dyDescent="0.25">
      <c r="A705" s="118" t="str">
        <f>_xlfn.XLOOKUP(D705,'Catalog Items'!L:L,'Catalog Items'!F:F)</f>
        <v>24602-FD</v>
      </c>
      <c r="B705" s="118" t="s">
        <v>9694</v>
      </c>
      <c r="C705" s="118" t="s">
        <v>5377</v>
      </c>
      <c r="D705" s="118" t="s">
        <v>13466</v>
      </c>
      <c r="E705" s="118" t="s">
        <v>13467</v>
      </c>
      <c r="F705" s="118" t="s">
        <v>9579</v>
      </c>
      <c r="G705" s="118" t="s">
        <v>13492</v>
      </c>
      <c r="H705" s="118" t="s">
        <v>13493</v>
      </c>
      <c r="I705" s="118" t="s">
        <v>1763</v>
      </c>
      <c r="J705" s="124"/>
      <c r="K705" s="118" t="str">
        <f>_xlfn.XLOOKUP(D705,'Catalog Items'!L:L,'Catalog Items'!AB:AB)</f>
        <v>00196504231047</v>
      </c>
      <c r="L705" s="118" t="str">
        <f>_xlfn.XLOOKUP(D705,'Catalog Items'!L:L,'Catalog Items'!N:N)</f>
        <v>Radiant Reaper</v>
      </c>
      <c r="M705" s="132">
        <f>_xlfn.XLOOKUP($D705,'Catalog Items'!$L:$L,'Catalog Items'!AK:AK)</f>
        <v>48.314999999999998</v>
      </c>
      <c r="N705" s="132">
        <f>_xlfn.XLOOKUP($D705,'Catalog Items'!$L:$L,'Catalog Items'!AL:AL)</f>
        <v>16.22</v>
      </c>
      <c r="O705" s="132">
        <f>_xlfn.XLOOKUP($D705,'Catalog Items'!$L:$L,'Catalog Items'!AM:AM)</f>
        <v>9.5950000000000006</v>
      </c>
      <c r="P705" s="132">
        <f>_xlfn.XLOOKUP($D705,'Catalog Items'!$L:$L,'Catalog Items'!AN:AN)</f>
        <v>25.58</v>
      </c>
      <c r="Q705" s="132">
        <f>_xlfn.XLOOKUP($D705,'Catalog Items'!$L:$L,'Catalog Items'!AO:AO)</f>
        <v>4.351</v>
      </c>
      <c r="R705" s="132" t="str">
        <f>_xlfn.XLOOKUP($D705,'Catalog Items'!$L:$L,'Catalog Items'!AT:AT)</f>
        <v>4</v>
      </c>
      <c r="S705" s="132" t="str">
        <f>_xlfn.XLOOKUP($D705,'Catalog Items'!$L:$L,'Catalog Items'!AU:AU)</f>
        <v>3</v>
      </c>
      <c r="T705" s="118" t="s">
        <v>9564</v>
      </c>
      <c r="U705" s="118" t="s">
        <v>15060</v>
      </c>
      <c r="V705" s="118" t="s">
        <v>15061</v>
      </c>
      <c r="W705" s="124"/>
      <c r="X705" s="118" t="s">
        <v>14333</v>
      </c>
      <c r="Y705" s="118" t="s">
        <v>1760</v>
      </c>
      <c r="Z705" s="118" t="s">
        <v>15062</v>
      </c>
      <c r="AA705" s="118" t="s">
        <v>15069</v>
      </c>
      <c r="AB705" s="118" t="s">
        <v>15069</v>
      </c>
      <c r="AC705" s="118" t="s">
        <v>15070</v>
      </c>
      <c r="AD705" s="118" t="s">
        <v>1757</v>
      </c>
      <c r="AE705" s="118" t="s">
        <v>15071</v>
      </c>
      <c r="AF705" s="118" t="s">
        <v>15072</v>
      </c>
    </row>
    <row r="706" spans="1:32" x14ac:dyDescent="0.25">
      <c r="A706" s="118" t="str">
        <f>_xlfn.XLOOKUP(D706,'Catalog Items'!L:L,'Catalog Items'!F:F)</f>
        <v>24602-FD</v>
      </c>
      <c r="B706" s="118" t="s">
        <v>9694</v>
      </c>
      <c r="C706" s="118" t="s">
        <v>5377</v>
      </c>
      <c r="D706" s="118" t="s">
        <v>13466</v>
      </c>
      <c r="E706" s="118" t="s">
        <v>13467</v>
      </c>
      <c r="F706" s="118" t="s">
        <v>9579</v>
      </c>
      <c r="G706" s="118" t="s">
        <v>13496</v>
      </c>
      <c r="H706" s="118" t="s">
        <v>13497</v>
      </c>
      <c r="I706" s="118" t="s">
        <v>1763</v>
      </c>
      <c r="J706" s="124"/>
      <c r="K706" s="118" t="str">
        <f>_xlfn.XLOOKUP(D706,'Catalog Items'!L:L,'Catalog Items'!AB:AB)</f>
        <v>00196504231047</v>
      </c>
      <c r="L706" s="118" t="str">
        <f>_xlfn.XLOOKUP(D706,'Catalog Items'!L:L,'Catalog Items'!N:N)</f>
        <v>Radiant Reaper</v>
      </c>
      <c r="M706" s="132">
        <f>_xlfn.XLOOKUP($D706,'Catalog Items'!$L:$L,'Catalog Items'!AK:AK)</f>
        <v>48.314999999999998</v>
      </c>
      <c r="N706" s="132">
        <f>_xlfn.XLOOKUP($D706,'Catalog Items'!$L:$L,'Catalog Items'!AL:AL)</f>
        <v>16.22</v>
      </c>
      <c r="O706" s="132">
        <f>_xlfn.XLOOKUP($D706,'Catalog Items'!$L:$L,'Catalog Items'!AM:AM)</f>
        <v>9.5950000000000006</v>
      </c>
      <c r="P706" s="132">
        <f>_xlfn.XLOOKUP($D706,'Catalog Items'!$L:$L,'Catalog Items'!AN:AN)</f>
        <v>25.58</v>
      </c>
      <c r="Q706" s="132">
        <f>_xlfn.XLOOKUP($D706,'Catalog Items'!$L:$L,'Catalog Items'!AO:AO)</f>
        <v>4.351</v>
      </c>
      <c r="R706" s="132" t="str">
        <f>_xlfn.XLOOKUP($D706,'Catalog Items'!$L:$L,'Catalog Items'!AT:AT)</f>
        <v>4</v>
      </c>
      <c r="S706" s="132" t="str">
        <f>_xlfn.XLOOKUP($D706,'Catalog Items'!$L:$L,'Catalog Items'!AU:AU)</f>
        <v>3</v>
      </c>
      <c r="T706" s="118" t="s">
        <v>9564</v>
      </c>
      <c r="U706" s="118" t="s">
        <v>15060</v>
      </c>
      <c r="V706" s="118" t="s">
        <v>15061</v>
      </c>
      <c r="W706" s="124"/>
      <c r="X706" s="118" t="s">
        <v>14335</v>
      </c>
      <c r="Y706" s="118" t="s">
        <v>1760</v>
      </c>
      <c r="Z706" s="118" t="s">
        <v>15062</v>
      </c>
      <c r="AA706" s="118" t="s">
        <v>15069</v>
      </c>
      <c r="AB706" s="118" t="s">
        <v>15069</v>
      </c>
      <c r="AC706" s="118" t="s">
        <v>15070</v>
      </c>
      <c r="AD706" s="118" t="s">
        <v>1757</v>
      </c>
      <c r="AE706" s="118" t="s">
        <v>15071</v>
      </c>
      <c r="AF706" s="118" t="s">
        <v>15072</v>
      </c>
    </row>
    <row r="707" spans="1:32" x14ac:dyDescent="0.25">
      <c r="A707" s="118" t="str">
        <f>_xlfn.XLOOKUP(D707,'Catalog Items'!L:L,'Catalog Items'!F:F)</f>
        <v>24602-FD</v>
      </c>
      <c r="B707" s="118" t="s">
        <v>9920</v>
      </c>
      <c r="C707" s="118" t="s">
        <v>5377</v>
      </c>
      <c r="D707" s="118" t="s">
        <v>13466</v>
      </c>
      <c r="E707" s="118" t="s">
        <v>13467</v>
      </c>
      <c r="F707" s="118" t="s">
        <v>9579</v>
      </c>
      <c r="G707" s="118" t="s">
        <v>13500</v>
      </c>
      <c r="H707" s="118" t="s">
        <v>13501</v>
      </c>
      <c r="I707" s="118" t="s">
        <v>1762</v>
      </c>
      <c r="J707" s="124"/>
      <c r="K707" s="118" t="str">
        <f>_xlfn.XLOOKUP(D707,'Catalog Items'!L:L,'Catalog Items'!AB:AB)</f>
        <v>00196504231047</v>
      </c>
      <c r="L707" s="118" t="str">
        <f>_xlfn.XLOOKUP(D707,'Catalog Items'!L:L,'Catalog Items'!N:N)</f>
        <v>Radiant Reaper</v>
      </c>
      <c r="M707" s="132">
        <f>_xlfn.XLOOKUP($D707,'Catalog Items'!$L:$L,'Catalog Items'!AK:AK)</f>
        <v>48.314999999999998</v>
      </c>
      <c r="N707" s="132">
        <f>_xlfn.XLOOKUP($D707,'Catalog Items'!$L:$L,'Catalog Items'!AL:AL)</f>
        <v>16.22</v>
      </c>
      <c r="O707" s="132">
        <f>_xlfn.XLOOKUP($D707,'Catalog Items'!$L:$L,'Catalog Items'!AM:AM)</f>
        <v>9.5950000000000006</v>
      </c>
      <c r="P707" s="132">
        <f>_xlfn.XLOOKUP($D707,'Catalog Items'!$L:$L,'Catalog Items'!AN:AN)</f>
        <v>25.58</v>
      </c>
      <c r="Q707" s="132">
        <f>_xlfn.XLOOKUP($D707,'Catalog Items'!$L:$L,'Catalog Items'!AO:AO)</f>
        <v>4.351</v>
      </c>
      <c r="R707" s="132" t="str">
        <f>_xlfn.XLOOKUP($D707,'Catalog Items'!$L:$L,'Catalog Items'!AT:AT)</f>
        <v>4</v>
      </c>
      <c r="S707" s="132" t="str">
        <f>_xlfn.XLOOKUP($D707,'Catalog Items'!$L:$L,'Catalog Items'!AU:AU)</f>
        <v>3</v>
      </c>
      <c r="T707" s="118" t="s">
        <v>9564</v>
      </c>
      <c r="U707" s="118" t="s">
        <v>15060</v>
      </c>
      <c r="V707" s="118" t="s">
        <v>15061</v>
      </c>
      <c r="W707" s="124"/>
      <c r="X707" s="118" t="s">
        <v>14337</v>
      </c>
      <c r="Y707" s="118" t="s">
        <v>1760</v>
      </c>
      <c r="Z707" s="118" t="s">
        <v>15041</v>
      </c>
      <c r="AA707" s="118" t="s">
        <v>15073</v>
      </c>
      <c r="AB707" s="118" t="s">
        <v>15073</v>
      </c>
      <c r="AC707" s="118" t="s">
        <v>15074</v>
      </c>
      <c r="AD707" s="118" t="s">
        <v>1757</v>
      </c>
      <c r="AE707" s="118" t="s">
        <v>15075</v>
      </c>
      <c r="AF707" s="118" t="s">
        <v>15076</v>
      </c>
    </row>
    <row r="708" spans="1:32" x14ac:dyDescent="0.25">
      <c r="J708" s="124"/>
      <c r="M708" s="132"/>
      <c r="N708" s="132"/>
      <c r="O708" s="132"/>
      <c r="P708" s="132"/>
      <c r="Q708" s="132"/>
      <c r="R708" s="132"/>
      <c r="S708" s="132"/>
      <c r="W708" s="124"/>
    </row>
    <row r="709" spans="1:32" x14ac:dyDescent="0.25">
      <c r="A709" s="118" t="str">
        <f>_xlfn.XLOOKUP(D709,'Catalog Items'!L:L,'Catalog Items'!F:F)</f>
        <v>24011-CD</v>
      </c>
      <c r="B709" s="118" t="s">
        <v>9743</v>
      </c>
      <c r="C709" s="118" t="s">
        <v>5377</v>
      </c>
      <c r="D709" s="118" t="s">
        <v>13470</v>
      </c>
      <c r="E709" s="118" t="s">
        <v>13471</v>
      </c>
      <c r="F709" s="118" t="s">
        <v>9563</v>
      </c>
      <c r="G709" s="118" t="s">
        <v>13474</v>
      </c>
      <c r="H709" s="118" t="s">
        <v>13475</v>
      </c>
      <c r="I709" s="118" t="s">
        <v>1767</v>
      </c>
      <c r="J709" s="124"/>
      <c r="K709" s="118" t="str">
        <f>_xlfn.XLOOKUP(D709,'Catalog Items'!L:L,'Catalog Items'!AB:AB)</f>
        <v>00196504231054</v>
      </c>
      <c r="L709" s="118" t="str">
        <f>_xlfn.XLOOKUP(D709,'Catalog Items'!L:L,'Catalog Items'!N:N)</f>
        <v>Radiant Reaper</v>
      </c>
      <c r="M709" s="132">
        <f>_xlfn.XLOOKUP($D709,'Catalog Items'!$L:$L,'Catalog Items'!AK:AK)</f>
        <v>24.562999999999999</v>
      </c>
      <c r="N709" s="132">
        <f>_xlfn.XLOOKUP($D709,'Catalog Items'!$L:$L,'Catalog Items'!AL:AL)</f>
        <v>15.563000000000001</v>
      </c>
      <c r="O709" s="132">
        <f>_xlfn.XLOOKUP($D709,'Catalog Items'!$L:$L,'Catalog Items'!AM:AM)</f>
        <v>9.625</v>
      </c>
      <c r="P709" s="132">
        <f>_xlfn.XLOOKUP($D709,'Catalog Items'!$L:$L,'Catalog Items'!AN:AN)</f>
        <v>9.6</v>
      </c>
      <c r="Q709" s="132">
        <f>_xlfn.XLOOKUP($D709,'Catalog Items'!$L:$L,'Catalog Items'!AO:AO)</f>
        <v>2.129</v>
      </c>
      <c r="R709" s="132" t="str">
        <f>_xlfn.XLOOKUP($D709,'Catalog Items'!$L:$L,'Catalog Items'!AT:AT)</f>
        <v>5</v>
      </c>
      <c r="S709" s="132" t="str">
        <f>_xlfn.XLOOKUP($D709,'Catalog Items'!$L:$L,'Catalog Items'!AU:AU)</f>
        <v>5</v>
      </c>
      <c r="T709" s="118" t="s">
        <v>7077</v>
      </c>
      <c r="U709" s="118" t="s">
        <v>14991</v>
      </c>
      <c r="V709" s="118" t="s">
        <v>1762</v>
      </c>
      <c r="W709" s="124"/>
      <c r="X709" s="118" t="s">
        <v>14324</v>
      </c>
      <c r="Y709" s="118" t="s">
        <v>1765</v>
      </c>
      <c r="Z709" s="118" t="s">
        <v>15062</v>
      </c>
      <c r="AA709" s="118" t="s">
        <v>7065</v>
      </c>
      <c r="AB709" s="118" t="s">
        <v>7065</v>
      </c>
      <c r="AC709" s="118" t="s">
        <v>15063</v>
      </c>
      <c r="AD709" s="118" t="s">
        <v>1757</v>
      </c>
      <c r="AE709" s="118" t="s">
        <v>15064</v>
      </c>
      <c r="AF709" s="118" t="s">
        <v>15065</v>
      </c>
    </row>
    <row r="710" spans="1:32" x14ac:dyDescent="0.25">
      <c r="A710" s="118" t="str">
        <f>_xlfn.XLOOKUP(D710,'Catalog Items'!L:L,'Catalog Items'!F:F)</f>
        <v>24011-CD</v>
      </c>
      <c r="B710" s="118" t="s">
        <v>9743</v>
      </c>
      <c r="C710" s="118" t="s">
        <v>5377</v>
      </c>
      <c r="D710" s="118" t="s">
        <v>13470</v>
      </c>
      <c r="E710" s="118" t="s">
        <v>13471</v>
      </c>
      <c r="F710" s="118" t="s">
        <v>9563</v>
      </c>
      <c r="G710" s="118" t="s">
        <v>13478</v>
      </c>
      <c r="H710" s="118" t="s">
        <v>13479</v>
      </c>
      <c r="I710" s="118" t="s">
        <v>1767</v>
      </c>
      <c r="J710" s="124"/>
      <c r="K710" s="118" t="str">
        <f>_xlfn.XLOOKUP(D710,'Catalog Items'!L:L,'Catalog Items'!AB:AB)</f>
        <v>00196504231054</v>
      </c>
      <c r="L710" s="118" t="str">
        <f>_xlfn.XLOOKUP(D710,'Catalog Items'!L:L,'Catalog Items'!N:N)</f>
        <v>Radiant Reaper</v>
      </c>
      <c r="M710" s="132">
        <f>_xlfn.XLOOKUP($D710,'Catalog Items'!$L:$L,'Catalog Items'!AK:AK)</f>
        <v>24.562999999999999</v>
      </c>
      <c r="N710" s="132">
        <f>_xlfn.XLOOKUP($D710,'Catalog Items'!$L:$L,'Catalog Items'!AL:AL)</f>
        <v>15.563000000000001</v>
      </c>
      <c r="O710" s="132">
        <f>_xlfn.XLOOKUP($D710,'Catalog Items'!$L:$L,'Catalog Items'!AM:AM)</f>
        <v>9.625</v>
      </c>
      <c r="P710" s="132">
        <f>_xlfn.XLOOKUP($D710,'Catalog Items'!$L:$L,'Catalog Items'!AN:AN)</f>
        <v>9.6</v>
      </c>
      <c r="Q710" s="132">
        <f>_xlfn.XLOOKUP($D710,'Catalog Items'!$L:$L,'Catalog Items'!AO:AO)</f>
        <v>2.129</v>
      </c>
      <c r="R710" s="132" t="str">
        <f>_xlfn.XLOOKUP($D710,'Catalog Items'!$L:$L,'Catalog Items'!AT:AT)</f>
        <v>5</v>
      </c>
      <c r="S710" s="132" t="str">
        <f>_xlfn.XLOOKUP($D710,'Catalog Items'!$L:$L,'Catalog Items'!AU:AU)</f>
        <v>5</v>
      </c>
      <c r="T710" s="118" t="s">
        <v>7077</v>
      </c>
      <c r="U710" s="118" t="s">
        <v>14991</v>
      </c>
      <c r="V710" s="118" t="s">
        <v>1762</v>
      </c>
      <c r="W710" s="124"/>
      <c r="X710" s="118" t="s">
        <v>14326</v>
      </c>
      <c r="Y710" s="118" t="s">
        <v>1765</v>
      </c>
      <c r="Z710" s="118" t="s">
        <v>15062</v>
      </c>
      <c r="AA710" s="118" t="s">
        <v>7065</v>
      </c>
      <c r="AB710" s="118" t="s">
        <v>7065</v>
      </c>
      <c r="AC710" s="118" t="s">
        <v>15063</v>
      </c>
      <c r="AD710" s="118" t="s">
        <v>1757</v>
      </c>
      <c r="AE710" s="118" t="s">
        <v>15064</v>
      </c>
      <c r="AF710" s="118" t="s">
        <v>15065</v>
      </c>
    </row>
    <row r="711" spans="1:32" x14ac:dyDescent="0.25">
      <c r="A711" s="118" t="str">
        <f>_xlfn.XLOOKUP(D711,'Catalog Items'!L:L,'Catalog Items'!F:F)</f>
        <v>24011-CD</v>
      </c>
      <c r="B711" s="118" t="s">
        <v>9743</v>
      </c>
      <c r="C711" s="118" t="s">
        <v>5377</v>
      </c>
      <c r="D711" s="118" t="s">
        <v>13470</v>
      </c>
      <c r="E711" s="118" t="s">
        <v>13471</v>
      </c>
      <c r="F711" s="118" t="s">
        <v>9563</v>
      </c>
      <c r="G711" s="118" t="s">
        <v>13482</v>
      </c>
      <c r="H711" s="118" t="s">
        <v>13483</v>
      </c>
      <c r="I711" s="118" t="s">
        <v>1767</v>
      </c>
      <c r="J711" s="124"/>
      <c r="K711" s="118" t="str">
        <f>_xlfn.XLOOKUP(D711,'Catalog Items'!L:L,'Catalog Items'!AB:AB)</f>
        <v>00196504231054</v>
      </c>
      <c r="L711" s="118" t="str">
        <f>_xlfn.XLOOKUP(D711,'Catalog Items'!L:L,'Catalog Items'!N:N)</f>
        <v>Radiant Reaper</v>
      </c>
      <c r="M711" s="132">
        <f>_xlfn.XLOOKUP($D711,'Catalog Items'!$L:$L,'Catalog Items'!AK:AK)</f>
        <v>24.562999999999999</v>
      </c>
      <c r="N711" s="132">
        <f>_xlfn.XLOOKUP($D711,'Catalog Items'!$L:$L,'Catalog Items'!AL:AL)</f>
        <v>15.563000000000001</v>
      </c>
      <c r="O711" s="132">
        <f>_xlfn.XLOOKUP($D711,'Catalog Items'!$L:$L,'Catalog Items'!AM:AM)</f>
        <v>9.625</v>
      </c>
      <c r="P711" s="132">
        <f>_xlfn.XLOOKUP($D711,'Catalog Items'!$L:$L,'Catalog Items'!AN:AN)</f>
        <v>9.6</v>
      </c>
      <c r="Q711" s="132">
        <f>_xlfn.XLOOKUP($D711,'Catalog Items'!$L:$L,'Catalog Items'!AO:AO)</f>
        <v>2.129</v>
      </c>
      <c r="R711" s="132" t="str">
        <f>_xlfn.XLOOKUP($D711,'Catalog Items'!$L:$L,'Catalog Items'!AT:AT)</f>
        <v>5</v>
      </c>
      <c r="S711" s="132" t="str">
        <f>_xlfn.XLOOKUP($D711,'Catalog Items'!$L:$L,'Catalog Items'!AU:AU)</f>
        <v>5</v>
      </c>
      <c r="T711" s="118" t="s">
        <v>7077</v>
      </c>
      <c r="U711" s="118" t="s">
        <v>14991</v>
      </c>
      <c r="V711" s="118" t="s">
        <v>1762</v>
      </c>
      <c r="W711" s="124"/>
      <c r="X711" s="118" t="s">
        <v>14328</v>
      </c>
      <c r="Y711" s="118" t="s">
        <v>1765</v>
      </c>
      <c r="Z711" s="118" t="s">
        <v>15062</v>
      </c>
      <c r="AA711" s="118" t="s">
        <v>7065</v>
      </c>
      <c r="AB711" s="118" t="s">
        <v>7065</v>
      </c>
      <c r="AC711" s="118" t="s">
        <v>15063</v>
      </c>
      <c r="AD711" s="118" t="s">
        <v>1757</v>
      </c>
      <c r="AE711" s="118" t="s">
        <v>15064</v>
      </c>
      <c r="AF711" s="118" t="s">
        <v>15065</v>
      </c>
    </row>
    <row r="712" spans="1:32" x14ac:dyDescent="0.25">
      <c r="A712" s="118" t="str">
        <f>_xlfn.XLOOKUP(D712,'Catalog Items'!L:L,'Catalog Items'!F:F)</f>
        <v>24011-CD</v>
      </c>
      <c r="B712" s="118" t="s">
        <v>9743</v>
      </c>
      <c r="C712" s="118" t="s">
        <v>5377</v>
      </c>
      <c r="D712" s="118" t="s">
        <v>13470</v>
      </c>
      <c r="E712" s="118" t="s">
        <v>13471</v>
      </c>
      <c r="F712" s="118" t="s">
        <v>9563</v>
      </c>
      <c r="G712" s="118" t="s">
        <v>13486</v>
      </c>
      <c r="H712" s="118" t="s">
        <v>13487</v>
      </c>
      <c r="I712" s="118" t="s">
        <v>1767</v>
      </c>
      <c r="J712" s="124"/>
      <c r="K712" s="118" t="str">
        <f>_xlfn.XLOOKUP(D712,'Catalog Items'!L:L,'Catalog Items'!AB:AB)</f>
        <v>00196504231054</v>
      </c>
      <c r="L712" s="118" t="str">
        <f>_xlfn.XLOOKUP(D712,'Catalog Items'!L:L,'Catalog Items'!N:N)</f>
        <v>Radiant Reaper</v>
      </c>
      <c r="M712" s="132">
        <f>_xlfn.XLOOKUP($D712,'Catalog Items'!$L:$L,'Catalog Items'!AK:AK)</f>
        <v>24.562999999999999</v>
      </c>
      <c r="N712" s="132">
        <f>_xlfn.XLOOKUP($D712,'Catalog Items'!$L:$L,'Catalog Items'!AL:AL)</f>
        <v>15.563000000000001</v>
      </c>
      <c r="O712" s="132">
        <f>_xlfn.XLOOKUP($D712,'Catalog Items'!$L:$L,'Catalog Items'!AM:AM)</f>
        <v>9.625</v>
      </c>
      <c r="P712" s="132">
        <f>_xlfn.XLOOKUP($D712,'Catalog Items'!$L:$L,'Catalog Items'!AN:AN)</f>
        <v>9.6</v>
      </c>
      <c r="Q712" s="132">
        <f>_xlfn.XLOOKUP($D712,'Catalog Items'!$L:$L,'Catalog Items'!AO:AO)</f>
        <v>2.129</v>
      </c>
      <c r="R712" s="132" t="str">
        <f>_xlfn.XLOOKUP($D712,'Catalog Items'!$L:$L,'Catalog Items'!AT:AT)</f>
        <v>5</v>
      </c>
      <c r="S712" s="132" t="str">
        <f>_xlfn.XLOOKUP($D712,'Catalog Items'!$L:$L,'Catalog Items'!AU:AU)</f>
        <v>5</v>
      </c>
      <c r="T712" s="118" t="s">
        <v>7077</v>
      </c>
      <c r="U712" s="118" t="s">
        <v>14991</v>
      </c>
      <c r="V712" s="118" t="s">
        <v>1762</v>
      </c>
      <c r="W712" s="124"/>
      <c r="X712" s="118" t="s">
        <v>14330</v>
      </c>
      <c r="Y712" s="118" t="s">
        <v>1765</v>
      </c>
      <c r="Z712" s="118" t="s">
        <v>15062</v>
      </c>
      <c r="AA712" s="118" t="s">
        <v>7065</v>
      </c>
      <c r="AB712" s="118" t="s">
        <v>7065</v>
      </c>
      <c r="AC712" s="118" t="s">
        <v>15063</v>
      </c>
      <c r="AD712" s="118" t="s">
        <v>1757</v>
      </c>
      <c r="AE712" s="118" t="s">
        <v>15064</v>
      </c>
      <c r="AF712" s="118" t="s">
        <v>15065</v>
      </c>
    </row>
    <row r="713" spans="1:32" x14ac:dyDescent="0.25">
      <c r="A713" s="118" t="str">
        <f>_xlfn.XLOOKUP(D713,'Catalog Items'!L:L,'Catalog Items'!F:F)</f>
        <v>24011-CD</v>
      </c>
      <c r="B713" s="118" t="s">
        <v>9694</v>
      </c>
      <c r="C713" s="118" t="s">
        <v>5377</v>
      </c>
      <c r="D713" s="118" t="s">
        <v>13470</v>
      </c>
      <c r="E713" s="118" t="s">
        <v>13471</v>
      </c>
      <c r="F713" s="118" t="s">
        <v>9563</v>
      </c>
      <c r="G713" s="118" t="s">
        <v>13492</v>
      </c>
      <c r="H713" s="118" t="s">
        <v>13493</v>
      </c>
      <c r="I713" s="118" t="s">
        <v>1757</v>
      </c>
      <c r="J713" s="124"/>
      <c r="K713" s="118" t="str">
        <f>_xlfn.XLOOKUP(D713,'Catalog Items'!L:L,'Catalog Items'!AB:AB)</f>
        <v>00196504231054</v>
      </c>
      <c r="L713" s="118" t="str">
        <f>_xlfn.XLOOKUP(D713,'Catalog Items'!L:L,'Catalog Items'!N:N)</f>
        <v>Radiant Reaper</v>
      </c>
      <c r="M713" s="132">
        <f>_xlfn.XLOOKUP($D713,'Catalog Items'!$L:$L,'Catalog Items'!AK:AK)</f>
        <v>24.562999999999999</v>
      </c>
      <c r="N713" s="132">
        <f>_xlfn.XLOOKUP($D713,'Catalog Items'!$L:$L,'Catalog Items'!AL:AL)</f>
        <v>15.563000000000001</v>
      </c>
      <c r="O713" s="132">
        <f>_xlfn.XLOOKUP($D713,'Catalog Items'!$L:$L,'Catalog Items'!AM:AM)</f>
        <v>9.625</v>
      </c>
      <c r="P713" s="132">
        <f>_xlfn.XLOOKUP($D713,'Catalog Items'!$L:$L,'Catalog Items'!AN:AN)</f>
        <v>9.6</v>
      </c>
      <c r="Q713" s="132">
        <f>_xlfn.XLOOKUP($D713,'Catalog Items'!$L:$L,'Catalog Items'!AO:AO)</f>
        <v>2.129</v>
      </c>
      <c r="R713" s="132" t="str">
        <f>_xlfn.XLOOKUP($D713,'Catalog Items'!$L:$L,'Catalog Items'!AT:AT)</f>
        <v>5</v>
      </c>
      <c r="S713" s="132" t="str">
        <f>_xlfn.XLOOKUP($D713,'Catalog Items'!$L:$L,'Catalog Items'!AU:AU)</f>
        <v>5</v>
      </c>
      <c r="T713" s="118" t="s">
        <v>7077</v>
      </c>
      <c r="U713" s="118" t="s">
        <v>14991</v>
      </c>
      <c r="V713" s="118" t="s">
        <v>1762</v>
      </c>
      <c r="W713" s="124"/>
      <c r="X713" s="118" t="s">
        <v>14333</v>
      </c>
      <c r="Y713" s="118" t="s">
        <v>1760</v>
      </c>
      <c r="Z713" s="118" t="s">
        <v>15062</v>
      </c>
      <c r="AA713" s="118" t="s">
        <v>15069</v>
      </c>
      <c r="AB713" s="118" t="s">
        <v>15069</v>
      </c>
      <c r="AC713" s="118" t="s">
        <v>15070</v>
      </c>
      <c r="AD713" s="118" t="s">
        <v>1757</v>
      </c>
      <c r="AE713" s="118" t="s">
        <v>15071</v>
      </c>
      <c r="AF713" s="118" t="s">
        <v>15072</v>
      </c>
    </row>
    <row r="714" spans="1:32" x14ac:dyDescent="0.25">
      <c r="A714" s="118" t="str">
        <f>_xlfn.XLOOKUP(D714,'Catalog Items'!L:L,'Catalog Items'!F:F)</f>
        <v>24011-CD</v>
      </c>
      <c r="B714" s="118" t="s">
        <v>9694</v>
      </c>
      <c r="C714" s="118" t="s">
        <v>5377</v>
      </c>
      <c r="D714" s="118" t="s">
        <v>13470</v>
      </c>
      <c r="E714" s="118" t="s">
        <v>13471</v>
      </c>
      <c r="F714" s="118" t="s">
        <v>9563</v>
      </c>
      <c r="G714" s="118" t="s">
        <v>13496</v>
      </c>
      <c r="H714" s="118" t="s">
        <v>13497</v>
      </c>
      <c r="I714" s="118" t="s">
        <v>1757</v>
      </c>
      <c r="J714" s="124"/>
      <c r="K714" s="118" t="str">
        <f>_xlfn.XLOOKUP(D714,'Catalog Items'!L:L,'Catalog Items'!AB:AB)</f>
        <v>00196504231054</v>
      </c>
      <c r="L714" s="118" t="str">
        <f>_xlfn.XLOOKUP(D714,'Catalog Items'!L:L,'Catalog Items'!N:N)</f>
        <v>Radiant Reaper</v>
      </c>
      <c r="M714" s="132">
        <f>_xlfn.XLOOKUP($D714,'Catalog Items'!$L:$L,'Catalog Items'!AK:AK)</f>
        <v>24.562999999999999</v>
      </c>
      <c r="N714" s="132">
        <f>_xlfn.XLOOKUP($D714,'Catalog Items'!$L:$L,'Catalog Items'!AL:AL)</f>
        <v>15.563000000000001</v>
      </c>
      <c r="O714" s="132">
        <f>_xlfn.XLOOKUP($D714,'Catalog Items'!$L:$L,'Catalog Items'!AM:AM)</f>
        <v>9.625</v>
      </c>
      <c r="P714" s="132">
        <f>_xlfn.XLOOKUP($D714,'Catalog Items'!$L:$L,'Catalog Items'!AN:AN)</f>
        <v>9.6</v>
      </c>
      <c r="Q714" s="132">
        <f>_xlfn.XLOOKUP($D714,'Catalog Items'!$L:$L,'Catalog Items'!AO:AO)</f>
        <v>2.129</v>
      </c>
      <c r="R714" s="132" t="str">
        <f>_xlfn.XLOOKUP($D714,'Catalog Items'!$L:$L,'Catalog Items'!AT:AT)</f>
        <v>5</v>
      </c>
      <c r="S714" s="132" t="str">
        <f>_xlfn.XLOOKUP($D714,'Catalog Items'!$L:$L,'Catalog Items'!AU:AU)</f>
        <v>5</v>
      </c>
      <c r="T714" s="118" t="s">
        <v>7077</v>
      </c>
      <c r="U714" s="118" t="s">
        <v>14991</v>
      </c>
      <c r="V714" s="118" t="s">
        <v>1762</v>
      </c>
      <c r="W714" s="124"/>
      <c r="X714" s="118" t="s">
        <v>14335</v>
      </c>
      <c r="Y714" s="118" t="s">
        <v>1760</v>
      </c>
      <c r="Z714" s="118" t="s">
        <v>15062</v>
      </c>
      <c r="AA714" s="118" t="s">
        <v>15069</v>
      </c>
      <c r="AB714" s="118" t="s">
        <v>15069</v>
      </c>
      <c r="AC714" s="118" t="s">
        <v>15070</v>
      </c>
      <c r="AD714" s="118" t="s">
        <v>1757</v>
      </c>
      <c r="AE714" s="118" t="s">
        <v>15071</v>
      </c>
      <c r="AF714" s="118" t="s">
        <v>15072</v>
      </c>
    </row>
    <row r="715" spans="1:32" x14ac:dyDescent="0.25">
      <c r="J715" s="124"/>
      <c r="M715" s="132"/>
      <c r="N715" s="132"/>
      <c r="O715" s="132"/>
      <c r="P715" s="132"/>
      <c r="Q715" s="132"/>
      <c r="R715" s="132"/>
      <c r="S715" s="132"/>
      <c r="W715" s="124"/>
    </row>
    <row r="716" spans="1:32" x14ac:dyDescent="0.25">
      <c r="A716" s="118" t="str">
        <f>_xlfn.XLOOKUP(D716,'Catalog Items'!L:L,'Catalog Items'!F:F)</f>
        <v>25911</v>
      </c>
      <c r="B716" s="118" t="s">
        <v>10602</v>
      </c>
      <c r="C716" s="118" t="s">
        <v>5376</v>
      </c>
      <c r="D716" s="118" t="s">
        <v>13504</v>
      </c>
      <c r="E716" s="118" t="s">
        <v>13505</v>
      </c>
      <c r="F716" s="118" t="s">
        <v>15405</v>
      </c>
      <c r="G716" s="118" t="s">
        <v>1126</v>
      </c>
      <c r="H716" s="118" t="s">
        <v>2932</v>
      </c>
      <c r="I716" s="118" t="s">
        <v>1757</v>
      </c>
      <c r="J716" s="124"/>
      <c r="K716" s="118" t="str">
        <f>_xlfn.XLOOKUP(D716,'Catalog Items'!L:L,'Catalog Items'!AB:AB)</f>
        <v>00196504231146</v>
      </c>
      <c r="L716" s="118" t="str">
        <f>_xlfn.XLOOKUP(D716,'Catalog Items'!L:L,'Catalog Items'!N:N)</f>
        <v>Halloween Decor</v>
      </c>
      <c r="M716" s="132">
        <f>_xlfn.XLOOKUP($D716,'Catalog Items'!$L:$L,'Catalog Items'!AK:AK)</f>
        <v>51.125</v>
      </c>
      <c r="N716" s="132">
        <f>_xlfn.XLOOKUP($D716,'Catalog Items'!$L:$L,'Catalog Items'!AL:AL)</f>
        <v>16.312999999999999</v>
      </c>
      <c r="O716" s="132">
        <f>_xlfn.XLOOKUP($D716,'Catalog Items'!$L:$L,'Catalog Items'!AM:AM)</f>
        <v>10.063000000000001</v>
      </c>
      <c r="P716" s="132">
        <f>_xlfn.XLOOKUP($D716,'Catalog Items'!$L:$L,'Catalog Items'!AN:AN)</f>
        <v>31.33</v>
      </c>
      <c r="Q716" s="132">
        <f>_xlfn.XLOOKUP($D716,'Catalog Items'!$L:$L,'Catalog Items'!AO:AO)</f>
        <v>4.8570000000000002</v>
      </c>
      <c r="R716" s="132" t="str">
        <f>_xlfn.XLOOKUP($D716,'Catalog Items'!$L:$L,'Catalog Items'!AT:AT)</f>
        <v>4</v>
      </c>
      <c r="S716" s="132" t="str">
        <f>_xlfn.XLOOKUP($D716,'Catalog Items'!$L:$L,'Catalog Items'!AU:AU)</f>
        <v>3</v>
      </c>
      <c r="T716" s="118" t="s">
        <v>15031</v>
      </c>
      <c r="U716" s="118" t="s">
        <v>1773</v>
      </c>
      <c r="V716" s="118" t="s">
        <v>1765</v>
      </c>
      <c r="W716" s="124"/>
      <c r="X716" s="118" t="s">
        <v>6520</v>
      </c>
      <c r="Y716" s="118" t="s">
        <v>1760</v>
      </c>
      <c r="Z716" s="118" t="s">
        <v>15064</v>
      </c>
      <c r="AA716" s="118" t="s">
        <v>15227</v>
      </c>
      <c r="AB716" s="118" t="s">
        <v>15228</v>
      </c>
      <c r="AC716" s="118" t="s">
        <v>15229</v>
      </c>
      <c r="AD716" s="118" t="s">
        <v>1757</v>
      </c>
      <c r="AE716" s="118" t="s">
        <v>15230</v>
      </c>
      <c r="AF716" s="118" t="s">
        <v>15231</v>
      </c>
    </row>
    <row r="717" spans="1:32" x14ac:dyDescent="0.25">
      <c r="A717" s="118" t="str">
        <f>_xlfn.XLOOKUP(D717,'Catalog Items'!L:L,'Catalog Items'!F:F)</f>
        <v>25911</v>
      </c>
      <c r="B717" s="118" t="s">
        <v>9743</v>
      </c>
      <c r="C717" s="118" t="s">
        <v>5377</v>
      </c>
      <c r="D717" s="118" t="s">
        <v>13504</v>
      </c>
      <c r="E717" s="118" t="s">
        <v>13505</v>
      </c>
      <c r="F717" s="118" t="s">
        <v>15405</v>
      </c>
      <c r="G717" s="118" t="s">
        <v>13486</v>
      </c>
      <c r="H717" s="118" t="s">
        <v>13487</v>
      </c>
      <c r="I717" s="118" t="s">
        <v>1767</v>
      </c>
      <c r="J717" s="124"/>
      <c r="K717" s="118" t="str">
        <f>_xlfn.XLOOKUP(D717,'Catalog Items'!L:L,'Catalog Items'!AB:AB)</f>
        <v>00196504231146</v>
      </c>
      <c r="L717" s="118" t="str">
        <f>_xlfn.XLOOKUP(D717,'Catalog Items'!L:L,'Catalog Items'!N:N)</f>
        <v>Halloween Decor</v>
      </c>
      <c r="M717" s="132">
        <f>_xlfn.XLOOKUP($D717,'Catalog Items'!$L:$L,'Catalog Items'!AK:AK)</f>
        <v>51.125</v>
      </c>
      <c r="N717" s="132">
        <f>_xlfn.XLOOKUP($D717,'Catalog Items'!$L:$L,'Catalog Items'!AL:AL)</f>
        <v>16.312999999999999</v>
      </c>
      <c r="O717" s="132">
        <f>_xlfn.XLOOKUP($D717,'Catalog Items'!$L:$L,'Catalog Items'!AM:AM)</f>
        <v>10.063000000000001</v>
      </c>
      <c r="P717" s="132">
        <f>_xlfn.XLOOKUP($D717,'Catalog Items'!$L:$L,'Catalog Items'!AN:AN)</f>
        <v>31.33</v>
      </c>
      <c r="Q717" s="132">
        <f>_xlfn.XLOOKUP($D717,'Catalog Items'!$L:$L,'Catalog Items'!AO:AO)</f>
        <v>4.8570000000000002</v>
      </c>
      <c r="R717" s="132" t="str">
        <f>_xlfn.XLOOKUP($D717,'Catalog Items'!$L:$L,'Catalog Items'!AT:AT)</f>
        <v>4</v>
      </c>
      <c r="S717" s="132" t="str">
        <f>_xlfn.XLOOKUP($D717,'Catalog Items'!$L:$L,'Catalog Items'!AU:AU)</f>
        <v>3</v>
      </c>
      <c r="T717" s="118" t="s">
        <v>15031</v>
      </c>
      <c r="U717" s="118" t="s">
        <v>1773</v>
      </c>
      <c r="V717" s="118" t="s">
        <v>1765</v>
      </c>
      <c r="W717" s="124"/>
      <c r="X717" s="118" t="s">
        <v>14330</v>
      </c>
      <c r="Y717" s="118" t="s">
        <v>1765</v>
      </c>
      <c r="Z717" s="118" t="s">
        <v>15062</v>
      </c>
      <c r="AA717" s="118" t="s">
        <v>7065</v>
      </c>
      <c r="AB717" s="118" t="s">
        <v>7065</v>
      </c>
      <c r="AC717" s="118" t="s">
        <v>15063</v>
      </c>
      <c r="AD717" s="118" t="s">
        <v>1757</v>
      </c>
      <c r="AE717" s="118" t="s">
        <v>15064</v>
      </c>
      <c r="AF717" s="118" t="s">
        <v>15065</v>
      </c>
    </row>
    <row r="718" spans="1:32" x14ac:dyDescent="0.25">
      <c r="A718" s="118" t="str">
        <f>_xlfn.XLOOKUP(D718,'Catalog Items'!L:L,'Catalog Items'!F:F)</f>
        <v>25911</v>
      </c>
      <c r="B718" s="118" t="s">
        <v>9743</v>
      </c>
      <c r="C718" s="118" t="s">
        <v>5377</v>
      </c>
      <c r="D718" s="118" t="s">
        <v>13504</v>
      </c>
      <c r="E718" s="118" t="s">
        <v>13505</v>
      </c>
      <c r="F718" s="118" t="s">
        <v>15405</v>
      </c>
      <c r="G718" s="118" t="s">
        <v>13482</v>
      </c>
      <c r="H718" s="118" t="s">
        <v>13483</v>
      </c>
      <c r="I718" s="118" t="s">
        <v>1767</v>
      </c>
      <c r="J718" s="124"/>
      <c r="K718" s="118" t="str">
        <f>_xlfn.XLOOKUP(D718,'Catalog Items'!L:L,'Catalog Items'!AB:AB)</f>
        <v>00196504231146</v>
      </c>
      <c r="L718" s="118" t="str">
        <f>_xlfn.XLOOKUP(D718,'Catalog Items'!L:L,'Catalog Items'!N:N)</f>
        <v>Halloween Decor</v>
      </c>
      <c r="M718" s="132">
        <f>_xlfn.XLOOKUP($D718,'Catalog Items'!$L:$L,'Catalog Items'!AK:AK)</f>
        <v>51.125</v>
      </c>
      <c r="N718" s="132">
        <f>_xlfn.XLOOKUP($D718,'Catalog Items'!$L:$L,'Catalog Items'!AL:AL)</f>
        <v>16.312999999999999</v>
      </c>
      <c r="O718" s="132">
        <f>_xlfn.XLOOKUP($D718,'Catalog Items'!$L:$L,'Catalog Items'!AM:AM)</f>
        <v>10.063000000000001</v>
      </c>
      <c r="P718" s="132">
        <f>_xlfn.XLOOKUP($D718,'Catalog Items'!$L:$L,'Catalog Items'!AN:AN)</f>
        <v>31.33</v>
      </c>
      <c r="Q718" s="132">
        <f>_xlfn.XLOOKUP($D718,'Catalog Items'!$L:$L,'Catalog Items'!AO:AO)</f>
        <v>4.8570000000000002</v>
      </c>
      <c r="R718" s="132" t="str">
        <f>_xlfn.XLOOKUP($D718,'Catalog Items'!$L:$L,'Catalog Items'!AT:AT)</f>
        <v>4</v>
      </c>
      <c r="S718" s="132" t="str">
        <f>_xlfn.XLOOKUP($D718,'Catalog Items'!$L:$L,'Catalog Items'!AU:AU)</f>
        <v>3</v>
      </c>
      <c r="T718" s="118" t="s">
        <v>15031</v>
      </c>
      <c r="U718" s="118" t="s">
        <v>1773</v>
      </c>
      <c r="V718" s="118" t="s">
        <v>1765</v>
      </c>
      <c r="W718" s="124"/>
      <c r="X718" s="118" t="s">
        <v>14328</v>
      </c>
      <c r="Y718" s="118" t="s">
        <v>1765</v>
      </c>
      <c r="Z718" s="118" t="s">
        <v>15062</v>
      </c>
      <c r="AA718" s="118" t="s">
        <v>7065</v>
      </c>
      <c r="AB718" s="118" t="s">
        <v>7065</v>
      </c>
      <c r="AC718" s="118" t="s">
        <v>15063</v>
      </c>
      <c r="AD718" s="118" t="s">
        <v>1757</v>
      </c>
      <c r="AE718" s="118" t="s">
        <v>15064</v>
      </c>
      <c r="AF718" s="118" t="s">
        <v>15065</v>
      </c>
    </row>
    <row r="719" spans="1:32" x14ac:dyDescent="0.25">
      <c r="A719" s="118" t="str">
        <f>_xlfn.XLOOKUP(D719,'Catalog Items'!L:L,'Catalog Items'!F:F)</f>
        <v>25911</v>
      </c>
      <c r="B719" s="118" t="s">
        <v>9743</v>
      </c>
      <c r="C719" s="118" t="s">
        <v>5377</v>
      </c>
      <c r="D719" s="118" t="s">
        <v>13504</v>
      </c>
      <c r="E719" s="118" t="s">
        <v>13505</v>
      </c>
      <c r="F719" s="118" t="s">
        <v>15405</v>
      </c>
      <c r="G719" s="118" t="s">
        <v>13478</v>
      </c>
      <c r="H719" s="118" t="s">
        <v>13479</v>
      </c>
      <c r="I719" s="118" t="s">
        <v>1767</v>
      </c>
      <c r="J719" s="124"/>
      <c r="K719" s="118" t="str">
        <f>_xlfn.XLOOKUP(D719,'Catalog Items'!L:L,'Catalog Items'!AB:AB)</f>
        <v>00196504231146</v>
      </c>
      <c r="L719" s="118" t="str">
        <f>_xlfn.XLOOKUP(D719,'Catalog Items'!L:L,'Catalog Items'!N:N)</f>
        <v>Halloween Decor</v>
      </c>
      <c r="M719" s="132">
        <f>_xlfn.XLOOKUP($D719,'Catalog Items'!$L:$L,'Catalog Items'!AK:AK)</f>
        <v>51.125</v>
      </c>
      <c r="N719" s="132">
        <f>_xlfn.XLOOKUP($D719,'Catalog Items'!$L:$L,'Catalog Items'!AL:AL)</f>
        <v>16.312999999999999</v>
      </c>
      <c r="O719" s="132">
        <f>_xlfn.XLOOKUP($D719,'Catalog Items'!$L:$L,'Catalog Items'!AM:AM)</f>
        <v>10.063000000000001</v>
      </c>
      <c r="P719" s="132">
        <f>_xlfn.XLOOKUP($D719,'Catalog Items'!$L:$L,'Catalog Items'!AN:AN)</f>
        <v>31.33</v>
      </c>
      <c r="Q719" s="132">
        <f>_xlfn.XLOOKUP($D719,'Catalog Items'!$L:$L,'Catalog Items'!AO:AO)</f>
        <v>4.8570000000000002</v>
      </c>
      <c r="R719" s="132" t="str">
        <f>_xlfn.XLOOKUP($D719,'Catalog Items'!$L:$L,'Catalog Items'!AT:AT)</f>
        <v>4</v>
      </c>
      <c r="S719" s="132" t="str">
        <f>_xlfn.XLOOKUP($D719,'Catalog Items'!$L:$L,'Catalog Items'!AU:AU)</f>
        <v>3</v>
      </c>
      <c r="T719" s="118" t="s">
        <v>15031</v>
      </c>
      <c r="U719" s="118" t="s">
        <v>1773</v>
      </c>
      <c r="V719" s="118" t="s">
        <v>1765</v>
      </c>
      <c r="W719" s="124"/>
      <c r="X719" s="118" t="s">
        <v>14326</v>
      </c>
      <c r="Y719" s="118" t="s">
        <v>1765</v>
      </c>
      <c r="Z719" s="118" t="s">
        <v>15062</v>
      </c>
      <c r="AA719" s="118" t="s">
        <v>7065</v>
      </c>
      <c r="AB719" s="118" t="s">
        <v>7065</v>
      </c>
      <c r="AC719" s="118" t="s">
        <v>15063</v>
      </c>
      <c r="AD719" s="118" t="s">
        <v>1757</v>
      </c>
      <c r="AE719" s="118" t="s">
        <v>15064</v>
      </c>
      <c r="AF719" s="118" t="s">
        <v>15065</v>
      </c>
    </row>
    <row r="720" spans="1:32" x14ac:dyDescent="0.25">
      <c r="A720" s="118" t="str">
        <f>_xlfn.XLOOKUP(D720,'Catalog Items'!L:L,'Catalog Items'!F:F)</f>
        <v>25911</v>
      </c>
      <c r="B720" s="118" t="s">
        <v>9731</v>
      </c>
      <c r="C720" s="118" t="s">
        <v>5377</v>
      </c>
      <c r="D720" s="118" t="s">
        <v>13504</v>
      </c>
      <c r="E720" s="118" t="s">
        <v>13505</v>
      </c>
      <c r="F720" s="118" t="s">
        <v>15405</v>
      </c>
      <c r="G720" s="118" t="s">
        <v>13490</v>
      </c>
      <c r="H720" s="118" t="s">
        <v>13491</v>
      </c>
      <c r="I720" s="118" t="s">
        <v>1772</v>
      </c>
      <c r="J720" s="124"/>
      <c r="K720" s="118" t="str">
        <f>_xlfn.XLOOKUP(D720,'Catalog Items'!L:L,'Catalog Items'!AB:AB)</f>
        <v>00196504231146</v>
      </c>
      <c r="L720" s="118" t="str">
        <f>_xlfn.XLOOKUP(D720,'Catalog Items'!L:L,'Catalog Items'!N:N)</f>
        <v>Halloween Decor</v>
      </c>
      <c r="M720" s="132">
        <f>_xlfn.XLOOKUP($D720,'Catalog Items'!$L:$L,'Catalog Items'!AK:AK)</f>
        <v>51.125</v>
      </c>
      <c r="N720" s="132">
        <f>_xlfn.XLOOKUP($D720,'Catalog Items'!$L:$L,'Catalog Items'!AL:AL)</f>
        <v>16.312999999999999</v>
      </c>
      <c r="O720" s="132">
        <f>_xlfn.XLOOKUP($D720,'Catalog Items'!$L:$L,'Catalog Items'!AM:AM)</f>
        <v>10.063000000000001</v>
      </c>
      <c r="P720" s="132">
        <f>_xlfn.XLOOKUP($D720,'Catalog Items'!$L:$L,'Catalog Items'!AN:AN)</f>
        <v>31.33</v>
      </c>
      <c r="Q720" s="132">
        <f>_xlfn.XLOOKUP($D720,'Catalog Items'!$L:$L,'Catalog Items'!AO:AO)</f>
        <v>4.8570000000000002</v>
      </c>
      <c r="R720" s="132" t="str">
        <f>_xlfn.XLOOKUP($D720,'Catalog Items'!$L:$L,'Catalog Items'!AT:AT)</f>
        <v>4</v>
      </c>
      <c r="S720" s="132" t="str">
        <f>_xlfn.XLOOKUP($D720,'Catalog Items'!$L:$L,'Catalog Items'!AU:AU)</f>
        <v>3</v>
      </c>
      <c r="T720" s="118" t="s">
        <v>15031</v>
      </c>
      <c r="U720" s="118" t="s">
        <v>1773</v>
      </c>
      <c r="V720" s="118" t="s">
        <v>1765</v>
      </c>
      <c r="W720" s="124"/>
      <c r="X720" s="118" t="s">
        <v>14332</v>
      </c>
      <c r="Y720" s="118" t="s">
        <v>1765</v>
      </c>
      <c r="Z720" s="118" t="s">
        <v>15062</v>
      </c>
      <c r="AA720" s="118" t="s">
        <v>14994</v>
      </c>
      <c r="AB720" s="118" t="s">
        <v>14994</v>
      </c>
      <c r="AC720" s="118" t="s">
        <v>15066</v>
      </c>
      <c r="AD720" s="118" t="s">
        <v>1757</v>
      </c>
      <c r="AE720" s="118" t="s">
        <v>15067</v>
      </c>
      <c r="AF720" s="118" t="s">
        <v>15068</v>
      </c>
    </row>
    <row r="721" spans="1:32" x14ac:dyDescent="0.25">
      <c r="A721" s="118" t="str">
        <f>_xlfn.XLOOKUP(D721,'Catalog Items'!L:L,'Catalog Items'!F:F)</f>
        <v>25911</v>
      </c>
      <c r="B721" s="118" t="s">
        <v>9694</v>
      </c>
      <c r="C721" s="118" t="s">
        <v>5377</v>
      </c>
      <c r="D721" s="118" t="s">
        <v>13504</v>
      </c>
      <c r="E721" s="118" t="s">
        <v>13505</v>
      </c>
      <c r="F721" s="118" t="s">
        <v>15405</v>
      </c>
      <c r="G721" s="118" t="s">
        <v>13492</v>
      </c>
      <c r="H721" s="118" t="s">
        <v>13493</v>
      </c>
      <c r="I721" s="118" t="s">
        <v>7070</v>
      </c>
      <c r="J721" s="124"/>
      <c r="K721" s="118" t="str">
        <f>_xlfn.XLOOKUP(D721,'Catalog Items'!L:L,'Catalog Items'!AB:AB)</f>
        <v>00196504231146</v>
      </c>
      <c r="L721" s="118" t="str">
        <f>_xlfn.XLOOKUP(D721,'Catalog Items'!L:L,'Catalog Items'!N:N)</f>
        <v>Halloween Decor</v>
      </c>
      <c r="M721" s="132">
        <f>_xlfn.XLOOKUP($D721,'Catalog Items'!$L:$L,'Catalog Items'!AK:AK)</f>
        <v>51.125</v>
      </c>
      <c r="N721" s="132">
        <f>_xlfn.XLOOKUP($D721,'Catalog Items'!$L:$L,'Catalog Items'!AL:AL)</f>
        <v>16.312999999999999</v>
      </c>
      <c r="O721" s="132">
        <f>_xlfn.XLOOKUP($D721,'Catalog Items'!$L:$L,'Catalog Items'!AM:AM)</f>
        <v>10.063000000000001</v>
      </c>
      <c r="P721" s="132">
        <f>_xlfn.XLOOKUP($D721,'Catalog Items'!$L:$L,'Catalog Items'!AN:AN)</f>
        <v>31.33</v>
      </c>
      <c r="Q721" s="132">
        <f>_xlfn.XLOOKUP($D721,'Catalog Items'!$L:$L,'Catalog Items'!AO:AO)</f>
        <v>4.8570000000000002</v>
      </c>
      <c r="R721" s="132" t="str">
        <f>_xlfn.XLOOKUP($D721,'Catalog Items'!$L:$L,'Catalog Items'!AT:AT)</f>
        <v>4</v>
      </c>
      <c r="S721" s="132" t="str">
        <f>_xlfn.XLOOKUP($D721,'Catalog Items'!$L:$L,'Catalog Items'!AU:AU)</f>
        <v>3</v>
      </c>
      <c r="T721" s="118" t="s">
        <v>15031</v>
      </c>
      <c r="U721" s="118" t="s">
        <v>1773</v>
      </c>
      <c r="V721" s="118" t="s">
        <v>1765</v>
      </c>
      <c r="W721" s="124"/>
      <c r="X721" s="118" t="s">
        <v>14333</v>
      </c>
      <c r="Y721" s="118" t="s">
        <v>1760</v>
      </c>
      <c r="Z721" s="118" t="s">
        <v>15062</v>
      </c>
      <c r="AA721" s="118" t="s">
        <v>15069</v>
      </c>
      <c r="AB721" s="118" t="s">
        <v>15069</v>
      </c>
      <c r="AC721" s="118" t="s">
        <v>15070</v>
      </c>
      <c r="AD721" s="118" t="s">
        <v>1757</v>
      </c>
      <c r="AE721" s="118" t="s">
        <v>15071</v>
      </c>
      <c r="AF721" s="118" t="s">
        <v>15072</v>
      </c>
    </row>
    <row r="722" spans="1:32" x14ac:dyDescent="0.25">
      <c r="A722" s="118" t="str">
        <f>_xlfn.XLOOKUP(D722,'Catalog Items'!L:L,'Catalog Items'!F:F)</f>
        <v>25911</v>
      </c>
      <c r="B722" s="118" t="s">
        <v>9920</v>
      </c>
      <c r="C722" s="118" t="s">
        <v>5377</v>
      </c>
      <c r="D722" s="118" t="s">
        <v>13504</v>
      </c>
      <c r="E722" s="118" t="s">
        <v>13505</v>
      </c>
      <c r="F722" s="118" t="s">
        <v>15405</v>
      </c>
      <c r="G722" s="118" t="s">
        <v>13500</v>
      </c>
      <c r="H722" s="118" t="s">
        <v>13501</v>
      </c>
      <c r="I722" s="118" t="s">
        <v>1767</v>
      </c>
      <c r="J722" s="124"/>
      <c r="K722" s="118" t="str">
        <f>_xlfn.XLOOKUP(D722,'Catalog Items'!L:L,'Catalog Items'!AB:AB)</f>
        <v>00196504231146</v>
      </c>
      <c r="L722" s="118" t="str">
        <f>_xlfn.XLOOKUP(D722,'Catalog Items'!L:L,'Catalog Items'!N:N)</f>
        <v>Halloween Decor</v>
      </c>
      <c r="M722" s="132">
        <f>_xlfn.XLOOKUP($D722,'Catalog Items'!$L:$L,'Catalog Items'!AK:AK)</f>
        <v>51.125</v>
      </c>
      <c r="N722" s="132">
        <f>_xlfn.XLOOKUP($D722,'Catalog Items'!$L:$L,'Catalog Items'!AL:AL)</f>
        <v>16.312999999999999</v>
      </c>
      <c r="O722" s="132">
        <f>_xlfn.XLOOKUP($D722,'Catalog Items'!$L:$L,'Catalog Items'!AM:AM)</f>
        <v>10.063000000000001</v>
      </c>
      <c r="P722" s="132">
        <f>_xlfn.XLOOKUP($D722,'Catalog Items'!$L:$L,'Catalog Items'!AN:AN)</f>
        <v>31.33</v>
      </c>
      <c r="Q722" s="132">
        <f>_xlfn.XLOOKUP($D722,'Catalog Items'!$L:$L,'Catalog Items'!AO:AO)</f>
        <v>4.8570000000000002</v>
      </c>
      <c r="R722" s="132" t="str">
        <f>_xlfn.XLOOKUP($D722,'Catalog Items'!$L:$L,'Catalog Items'!AT:AT)</f>
        <v>4</v>
      </c>
      <c r="S722" s="132" t="str">
        <f>_xlfn.XLOOKUP($D722,'Catalog Items'!$L:$L,'Catalog Items'!AU:AU)</f>
        <v>3</v>
      </c>
      <c r="T722" s="118" t="s">
        <v>15031</v>
      </c>
      <c r="U722" s="118" t="s">
        <v>1773</v>
      </c>
      <c r="V722" s="118" t="s">
        <v>1765</v>
      </c>
      <c r="W722" s="124"/>
      <c r="X722" s="118" t="s">
        <v>14337</v>
      </c>
      <c r="Y722" s="118" t="s">
        <v>1760</v>
      </c>
      <c r="Z722" s="118" t="s">
        <v>15041</v>
      </c>
      <c r="AA722" s="118" t="s">
        <v>15073</v>
      </c>
      <c r="AB722" s="118" t="s">
        <v>15073</v>
      </c>
      <c r="AC722" s="118" t="s">
        <v>15074</v>
      </c>
      <c r="AD722" s="118" t="s">
        <v>1757</v>
      </c>
      <c r="AE722" s="118" t="s">
        <v>15075</v>
      </c>
      <c r="AF722" s="118" t="s">
        <v>15076</v>
      </c>
    </row>
    <row r="723" spans="1:32" x14ac:dyDescent="0.25">
      <c r="A723" s="118" t="str">
        <f>_xlfn.XLOOKUP(D723,'Catalog Items'!L:L,'Catalog Items'!F:F)</f>
        <v>25911</v>
      </c>
      <c r="B723" s="118" t="s">
        <v>9694</v>
      </c>
      <c r="C723" s="118" t="s">
        <v>5377</v>
      </c>
      <c r="D723" s="118" t="s">
        <v>13504</v>
      </c>
      <c r="E723" s="118" t="s">
        <v>13505</v>
      </c>
      <c r="F723" s="118" t="s">
        <v>15405</v>
      </c>
      <c r="G723" s="118" t="s">
        <v>13496</v>
      </c>
      <c r="H723" s="118" t="s">
        <v>13497</v>
      </c>
      <c r="I723" s="118" t="s">
        <v>7070</v>
      </c>
      <c r="J723" s="124"/>
      <c r="K723" s="118" t="str">
        <f>_xlfn.XLOOKUP(D723,'Catalog Items'!L:L,'Catalog Items'!AB:AB)</f>
        <v>00196504231146</v>
      </c>
      <c r="L723" s="118" t="str">
        <f>_xlfn.XLOOKUP(D723,'Catalog Items'!L:L,'Catalog Items'!N:N)</f>
        <v>Halloween Decor</v>
      </c>
      <c r="M723" s="132">
        <f>_xlfn.XLOOKUP($D723,'Catalog Items'!$L:$L,'Catalog Items'!AK:AK)</f>
        <v>51.125</v>
      </c>
      <c r="N723" s="132">
        <f>_xlfn.XLOOKUP($D723,'Catalog Items'!$L:$L,'Catalog Items'!AL:AL)</f>
        <v>16.312999999999999</v>
      </c>
      <c r="O723" s="132">
        <f>_xlfn.XLOOKUP($D723,'Catalog Items'!$L:$L,'Catalog Items'!AM:AM)</f>
        <v>10.063000000000001</v>
      </c>
      <c r="P723" s="132">
        <f>_xlfn.XLOOKUP($D723,'Catalog Items'!$L:$L,'Catalog Items'!AN:AN)</f>
        <v>31.33</v>
      </c>
      <c r="Q723" s="132">
        <f>_xlfn.XLOOKUP($D723,'Catalog Items'!$L:$L,'Catalog Items'!AO:AO)</f>
        <v>4.8570000000000002</v>
      </c>
      <c r="R723" s="132" t="str">
        <f>_xlfn.XLOOKUP($D723,'Catalog Items'!$L:$L,'Catalog Items'!AT:AT)</f>
        <v>4</v>
      </c>
      <c r="S723" s="132" t="str">
        <f>_xlfn.XLOOKUP($D723,'Catalog Items'!$L:$L,'Catalog Items'!AU:AU)</f>
        <v>3</v>
      </c>
      <c r="T723" s="118" t="s">
        <v>15031</v>
      </c>
      <c r="U723" s="118" t="s">
        <v>1773</v>
      </c>
      <c r="V723" s="118" t="s">
        <v>1765</v>
      </c>
      <c r="W723" s="124"/>
      <c r="X723" s="118" t="s">
        <v>14335</v>
      </c>
      <c r="Y723" s="118" t="s">
        <v>1760</v>
      </c>
      <c r="Z723" s="118" t="s">
        <v>15062</v>
      </c>
      <c r="AA723" s="118" t="s">
        <v>15069</v>
      </c>
      <c r="AB723" s="118" t="s">
        <v>15069</v>
      </c>
      <c r="AC723" s="118" t="s">
        <v>15070</v>
      </c>
      <c r="AD723" s="118" t="s">
        <v>1757</v>
      </c>
      <c r="AE723" s="118" t="s">
        <v>15071</v>
      </c>
      <c r="AF723" s="118" t="s">
        <v>15072</v>
      </c>
    </row>
    <row r="724" spans="1:32" x14ac:dyDescent="0.25">
      <c r="A724" s="118" t="str">
        <f>_xlfn.XLOOKUP(D724,'Catalog Items'!L:L,'Catalog Items'!F:F)</f>
        <v>25911</v>
      </c>
      <c r="B724" s="118" t="s">
        <v>10369</v>
      </c>
      <c r="C724" s="118" t="s">
        <v>5377</v>
      </c>
      <c r="D724" s="118" t="s">
        <v>13504</v>
      </c>
      <c r="E724" s="118" t="s">
        <v>13505</v>
      </c>
      <c r="F724" s="118" t="s">
        <v>15405</v>
      </c>
      <c r="G724" s="118" t="s">
        <v>193</v>
      </c>
      <c r="H724" s="118" t="s">
        <v>2621</v>
      </c>
      <c r="I724" s="118" t="s">
        <v>1757</v>
      </c>
      <c r="J724" s="124"/>
      <c r="K724" s="118" t="str">
        <f>_xlfn.XLOOKUP(D724,'Catalog Items'!L:L,'Catalog Items'!AB:AB)</f>
        <v>00196504231146</v>
      </c>
      <c r="L724" s="118" t="str">
        <f>_xlfn.XLOOKUP(D724,'Catalog Items'!L:L,'Catalog Items'!N:N)</f>
        <v>Halloween Decor</v>
      </c>
      <c r="M724" s="132">
        <f>_xlfn.XLOOKUP($D724,'Catalog Items'!$L:$L,'Catalog Items'!AK:AK)</f>
        <v>51.125</v>
      </c>
      <c r="N724" s="132">
        <f>_xlfn.XLOOKUP($D724,'Catalog Items'!$L:$L,'Catalog Items'!AL:AL)</f>
        <v>16.312999999999999</v>
      </c>
      <c r="O724" s="132">
        <f>_xlfn.XLOOKUP($D724,'Catalog Items'!$L:$L,'Catalog Items'!AM:AM)</f>
        <v>10.063000000000001</v>
      </c>
      <c r="P724" s="132">
        <f>_xlfn.XLOOKUP($D724,'Catalog Items'!$L:$L,'Catalog Items'!AN:AN)</f>
        <v>31.33</v>
      </c>
      <c r="Q724" s="132">
        <f>_xlfn.XLOOKUP($D724,'Catalog Items'!$L:$L,'Catalog Items'!AO:AO)</f>
        <v>4.8570000000000002</v>
      </c>
      <c r="R724" s="132" t="str">
        <f>_xlfn.XLOOKUP($D724,'Catalog Items'!$L:$L,'Catalog Items'!AT:AT)</f>
        <v>4</v>
      </c>
      <c r="S724" s="132" t="str">
        <f>_xlfn.XLOOKUP($D724,'Catalog Items'!$L:$L,'Catalog Items'!AU:AU)</f>
        <v>3</v>
      </c>
      <c r="T724" s="118" t="s">
        <v>15031</v>
      </c>
      <c r="U724" s="118" t="s">
        <v>1773</v>
      </c>
      <c r="V724" s="118" t="s">
        <v>1765</v>
      </c>
      <c r="W724" s="124"/>
      <c r="X724" s="118" t="s">
        <v>6189</v>
      </c>
      <c r="Y724" s="118" t="s">
        <v>1759</v>
      </c>
      <c r="Z724" s="118" t="s">
        <v>15080</v>
      </c>
      <c r="AA724" s="118" t="s">
        <v>14983</v>
      </c>
      <c r="AB724" s="118" t="s">
        <v>15112</v>
      </c>
      <c r="AC724" s="118" t="s">
        <v>15225</v>
      </c>
      <c r="AD724" s="118" t="s">
        <v>1757</v>
      </c>
      <c r="AE724" s="118" t="s">
        <v>15232</v>
      </c>
      <c r="AF724" s="118" t="s">
        <v>15113</v>
      </c>
    </row>
    <row r="725" spans="1:32" x14ac:dyDescent="0.25">
      <c r="J725" s="124"/>
      <c r="M725" s="132"/>
      <c r="N725" s="132"/>
      <c r="O725" s="132"/>
      <c r="P725" s="132"/>
      <c r="Q725" s="132"/>
      <c r="R725" s="132"/>
      <c r="S725" s="132"/>
      <c r="W725" s="124"/>
    </row>
    <row r="726" spans="1:32" x14ac:dyDescent="0.25">
      <c r="A726" s="118" t="str">
        <f>_xlfn.XLOOKUP(D726,'Catalog Items'!L:L,'Catalog Items'!F:F)</f>
        <v>24610</v>
      </c>
      <c r="B726" s="118" t="s">
        <v>10420</v>
      </c>
      <c r="C726" s="118" t="s">
        <v>9635</v>
      </c>
      <c r="D726" s="118" t="s">
        <v>13508</v>
      </c>
      <c r="E726" s="118" t="s">
        <v>13509</v>
      </c>
      <c r="F726" s="118" t="s">
        <v>9588</v>
      </c>
      <c r="G726" s="118" t="s">
        <v>459</v>
      </c>
      <c r="H726" s="118" t="s">
        <v>12343</v>
      </c>
      <c r="I726" s="118" t="s">
        <v>1768</v>
      </c>
      <c r="J726" s="124"/>
      <c r="K726" s="118" t="str">
        <f>_xlfn.XLOOKUP(D726,'Catalog Items'!L:L,'Catalog Items'!AB:AB)</f>
        <v>00196504231153</v>
      </c>
      <c r="L726" s="118" t="str">
        <f>_xlfn.XLOOKUP(D726,'Catalog Items'!L:L,'Catalog Items'!N:N)</f>
        <v>Halloween Decor</v>
      </c>
      <c r="M726" s="132">
        <f>_xlfn.XLOOKUP($D726,'Catalog Items'!$L:$L,'Catalog Items'!AK:AK)</f>
        <v>51.125</v>
      </c>
      <c r="N726" s="132">
        <f>_xlfn.XLOOKUP($D726,'Catalog Items'!$L:$L,'Catalog Items'!AL:AL)</f>
        <v>16.312999999999999</v>
      </c>
      <c r="O726" s="132">
        <f>_xlfn.XLOOKUP($D726,'Catalog Items'!$L:$L,'Catalog Items'!AM:AM)</f>
        <v>10.063000000000001</v>
      </c>
      <c r="P726" s="132">
        <f>_xlfn.XLOOKUP($D726,'Catalog Items'!$L:$L,'Catalog Items'!AN:AN)</f>
        <v>20.41</v>
      </c>
      <c r="Q726" s="132">
        <f>_xlfn.XLOOKUP($D726,'Catalog Items'!$L:$L,'Catalog Items'!AO:AO)</f>
        <v>4.8570000000000002</v>
      </c>
      <c r="R726" s="132" t="str">
        <f>_xlfn.XLOOKUP($D726,'Catalog Items'!$L:$L,'Catalog Items'!AT:AT)</f>
        <v>4</v>
      </c>
      <c r="S726" s="132" t="str">
        <f>_xlfn.XLOOKUP($D726,'Catalog Items'!$L:$L,'Catalog Items'!AU:AU)</f>
        <v>3</v>
      </c>
      <c r="T726" s="118" t="s">
        <v>15031</v>
      </c>
      <c r="U726" s="118" t="s">
        <v>1773</v>
      </c>
      <c r="V726" s="118" t="s">
        <v>1765</v>
      </c>
      <c r="W726" s="124"/>
      <c r="X726" s="118" t="s">
        <v>6232</v>
      </c>
      <c r="Y726" s="118" t="s">
        <v>1759</v>
      </c>
      <c r="Z726" s="118" t="s">
        <v>1769</v>
      </c>
      <c r="AA726" s="118" t="s">
        <v>1760</v>
      </c>
      <c r="AB726" s="118" t="s">
        <v>1760</v>
      </c>
      <c r="AC726" s="118" t="s">
        <v>15210</v>
      </c>
      <c r="AD726" s="118" t="s">
        <v>1757</v>
      </c>
      <c r="AE726" s="118" t="s">
        <v>15090</v>
      </c>
      <c r="AF726" s="118" t="s">
        <v>15142</v>
      </c>
    </row>
    <row r="727" spans="1:32" x14ac:dyDescent="0.25">
      <c r="A727" s="118" t="str">
        <f>_xlfn.XLOOKUP(D727,'Catalog Items'!L:L,'Catalog Items'!F:F)</f>
        <v>24610</v>
      </c>
      <c r="B727" s="118" t="s">
        <v>12705</v>
      </c>
      <c r="C727" s="118" t="s">
        <v>9635</v>
      </c>
      <c r="D727" s="118" t="s">
        <v>13508</v>
      </c>
      <c r="E727" s="118" t="s">
        <v>13509</v>
      </c>
      <c r="F727" s="118" t="s">
        <v>9588</v>
      </c>
      <c r="G727" s="118" t="s">
        <v>13396</v>
      </c>
      <c r="H727" s="118" t="s">
        <v>13397</v>
      </c>
      <c r="I727" s="118" t="s">
        <v>1775</v>
      </c>
      <c r="J727" s="124"/>
      <c r="K727" s="118" t="str">
        <f>_xlfn.XLOOKUP(D727,'Catalog Items'!L:L,'Catalog Items'!AB:AB)</f>
        <v>00196504231153</v>
      </c>
      <c r="L727" s="118" t="str">
        <f>_xlfn.XLOOKUP(D727,'Catalog Items'!L:L,'Catalog Items'!N:N)</f>
        <v>Halloween Decor</v>
      </c>
      <c r="M727" s="132">
        <f>_xlfn.XLOOKUP($D727,'Catalog Items'!$L:$L,'Catalog Items'!AK:AK)</f>
        <v>51.125</v>
      </c>
      <c r="N727" s="132">
        <f>_xlfn.XLOOKUP($D727,'Catalog Items'!$L:$L,'Catalog Items'!AL:AL)</f>
        <v>16.312999999999999</v>
      </c>
      <c r="O727" s="132">
        <f>_xlfn.XLOOKUP($D727,'Catalog Items'!$L:$L,'Catalog Items'!AM:AM)</f>
        <v>10.063000000000001</v>
      </c>
      <c r="P727" s="132">
        <f>_xlfn.XLOOKUP($D727,'Catalog Items'!$L:$L,'Catalog Items'!AN:AN)</f>
        <v>20.41</v>
      </c>
      <c r="Q727" s="132">
        <f>_xlfn.XLOOKUP($D727,'Catalog Items'!$L:$L,'Catalog Items'!AO:AO)</f>
        <v>4.8570000000000002</v>
      </c>
      <c r="R727" s="132" t="str">
        <f>_xlfn.XLOOKUP($D727,'Catalog Items'!$L:$L,'Catalog Items'!AT:AT)</f>
        <v>4</v>
      </c>
      <c r="S727" s="132" t="str">
        <f>_xlfn.XLOOKUP($D727,'Catalog Items'!$L:$L,'Catalog Items'!AU:AU)</f>
        <v>3</v>
      </c>
      <c r="T727" s="118" t="s">
        <v>15031</v>
      </c>
      <c r="U727" s="118" t="s">
        <v>1773</v>
      </c>
      <c r="V727" s="118" t="s">
        <v>1765</v>
      </c>
      <c r="W727" s="124"/>
      <c r="X727" s="118" t="s">
        <v>14264</v>
      </c>
      <c r="Y727" s="118" t="s">
        <v>1759</v>
      </c>
      <c r="Z727" s="118" t="s">
        <v>15348</v>
      </c>
      <c r="AA727" s="118" t="s">
        <v>15349</v>
      </c>
      <c r="AB727" s="118" t="s">
        <v>15350</v>
      </c>
      <c r="AC727" s="118" t="s">
        <v>15351</v>
      </c>
      <c r="AD727" s="118" t="s">
        <v>1757</v>
      </c>
      <c r="AE727" s="118" t="s">
        <v>15352</v>
      </c>
      <c r="AF727" s="118" t="s">
        <v>15353</v>
      </c>
    </row>
    <row r="728" spans="1:32" x14ac:dyDescent="0.25">
      <c r="J728" s="124"/>
      <c r="M728" s="132"/>
      <c r="N728" s="132"/>
      <c r="O728" s="132"/>
      <c r="P728" s="132"/>
      <c r="Q728" s="132"/>
      <c r="R728" s="132"/>
      <c r="S728" s="132"/>
      <c r="W728" s="124"/>
    </row>
    <row r="729" spans="1:32" x14ac:dyDescent="0.25">
      <c r="A729" s="118" t="str">
        <f>_xlfn.XLOOKUP(D729,'Catalog Items'!L:L,'Catalog Items'!F:F)</f>
        <v>24615</v>
      </c>
      <c r="B729" s="118" t="s">
        <v>10735</v>
      </c>
      <c r="C729" s="118" t="s">
        <v>9635</v>
      </c>
      <c r="D729" s="118" t="s">
        <v>13512</v>
      </c>
      <c r="E729" s="118" t="s">
        <v>13513</v>
      </c>
      <c r="F729" s="118" t="s">
        <v>9588</v>
      </c>
      <c r="G729" s="118" t="s">
        <v>1612</v>
      </c>
      <c r="H729" s="118" t="s">
        <v>3074</v>
      </c>
      <c r="I729" s="118" t="s">
        <v>1760</v>
      </c>
      <c r="J729" s="124"/>
      <c r="K729" s="118" t="str">
        <f>_xlfn.XLOOKUP(D729,'Catalog Items'!L:L,'Catalog Items'!AB:AB)</f>
        <v>00196504231160</v>
      </c>
      <c r="L729" s="118" t="str">
        <f>_xlfn.XLOOKUP(D729,'Catalog Items'!L:L,'Catalog Items'!N:N)</f>
        <v>Halloween Decor</v>
      </c>
      <c r="M729" s="132">
        <f>_xlfn.XLOOKUP($D729,'Catalog Items'!$L:$L,'Catalog Items'!AK:AK)</f>
        <v>41.438000000000002</v>
      </c>
      <c r="N729" s="132">
        <f>_xlfn.XLOOKUP($D729,'Catalog Items'!$L:$L,'Catalog Items'!AL:AL)</f>
        <v>14.5</v>
      </c>
      <c r="O729" s="132">
        <f>_xlfn.XLOOKUP($D729,'Catalog Items'!$L:$L,'Catalog Items'!AM:AM)</f>
        <v>7.625</v>
      </c>
      <c r="P729" s="132">
        <f>_xlfn.XLOOKUP($D729,'Catalog Items'!$L:$L,'Catalog Items'!AN:AN)</f>
        <v>12.48</v>
      </c>
      <c r="Q729" s="132">
        <f>_xlfn.XLOOKUP($D729,'Catalog Items'!$L:$L,'Catalog Items'!AO:AO)</f>
        <v>2.6509999999999998</v>
      </c>
      <c r="R729" s="132" t="str">
        <f>_xlfn.XLOOKUP($D729,'Catalog Items'!$L:$L,'Catalog Items'!AT:AT)</f>
        <v>5</v>
      </c>
      <c r="S729" s="132" t="str">
        <f>_xlfn.XLOOKUP($D729,'Catalog Items'!$L:$L,'Catalog Items'!AU:AU)</f>
        <v>3</v>
      </c>
      <c r="T729" s="118" t="s">
        <v>1799</v>
      </c>
      <c r="U729" s="118" t="s">
        <v>15172</v>
      </c>
      <c r="V729" s="118" t="s">
        <v>7066</v>
      </c>
      <c r="W729" s="124"/>
      <c r="X729" s="118" t="s">
        <v>6663</v>
      </c>
      <c r="Y729" s="118" t="s">
        <v>7065</v>
      </c>
      <c r="Z729" s="118" t="s">
        <v>15132</v>
      </c>
      <c r="AA729" s="118" t="s">
        <v>1783</v>
      </c>
      <c r="AB729" s="118" t="s">
        <v>1767</v>
      </c>
      <c r="AC729" s="118" t="s">
        <v>15092</v>
      </c>
      <c r="AD729" s="118" t="s">
        <v>1757</v>
      </c>
      <c r="AE729" s="118" t="s">
        <v>1774</v>
      </c>
      <c r="AF729" s="118" t="s">
        <v>15213</v>
      </c>
    </row>
    <row r="730" spans="1:32" x14ac:dyDescent="0.25">
      <c r="A730" s="118" t="str">
        <f>_xlfn.XLOOKUP(D730,'Catalog Items'!L:L,'Catalog Items'!F:F)</f>
        <v>24615</v>
      </c>
      <c r="B730" s="118" t="s">
        <v>10752</v>
      </c>
      <c r="C730" s="118" t="s">
        <v>9635</v>
      </c>
      <c r="D730" s="118" t="s">
        <v>13512</v>
      </c>
      <c r="E730" s="118" t="s">
        <v>13513</v>
      </c>
      <c r="F730" s="118" t="s">
        <v>9588</v>
      </c>
      <c r="G730" s="118" t="s">
        <v>1274</v>
      </c>
      <c r="H730" s="118" t="s">
        <v>3131</v>
      </c>
      <c r="I730" s="118" t="s">
        <v>1773</v>
      </c>
      <c r="J730" s="124"/>
      <c r="K730" s="118" t="str">
        <f>_xlfn.XLOOKUP(D730,'Catalog Items'!L:L,'Catalog Items'!AB:AB)</f>
        <v>00196504231160</v>
      </c>
      <c r="L730" s="118" t="str">
        <f>_xlfn.XLOOKUP(D730,'Catalog Items'!L:L,'Catalog Items'!N:N)</f>
        <v>Halloween Decor</v>
      </c>
      <c r="M730" s="132">
        <f>_xlfn.XLOOKUP($D730,'Catalog Items'!$L:$L,'Catalog Items'!AK:AK)</f>
        <v>41.438000000000002</v>
      </c>
      <c r="N730" s="132">
        <f>_xlfn.XLOOKUP($D730,'Catalog Items'!$L:$L,'Catalog Items'!AL:AL)</f>
        <v>14.5</v>
      </c>
      <c r="O730" s="132">
        <f>_xlfn.XLOOKUP($D730,'Catalog Items'!$L:$L,'Catalog Items'!AM:AM)</f>
        <v>7.625</v>
      </c>
      <c r="P730" s="132">
        <f>_xlfn.XLOOKUP($D730,'Catalog Items'!$L:$L,'Catalog Items'!AN:AN)</f>
        <v>12.48</v>
      </c>
      <c r="Q730" s="132">
        <f>_xlfn.XLOOKUP($D730,'Catalog Items'!$L:$L,'Catalog Items'!AO:AO)</f>
        <v>2.6509999999999998</v>
      </c>
      <c r="R730" s="132" t="str">
        <f>_xlfn.XLOOKUP($D730,'Catalog Items'!$L:$L,'Catalog Items'!AT:AT)</f>
        <v>5</v>
      </c>
      <c r="S730" s="132" t="str">
        <f>_xlfn.XLOOKUP($D730,'Catalog Items'!$L:$L,'Catalog Items'!AU:AU)</f>
        <v>3</v>
      </c>
      <c r="T730" s="118" t="s">
        <v>1799</v>
      </c>
      <c r="U730" s="118" t="s">
        <v>15172</v>
      </c>
      <c r="V730" s="118" t="s">
        <v>7066</v>
      </c>
      <c r="W730" s="124"/>
      <c r="X730" s="118" t="s">
        <v>6721</v>
      </c>
      <c r="Y730" s="118" t="s">
        <v>1757</v>
      </c>
      <c r="Z730" s="118" t="s">
        <v>15080</v>
      </c>
      <c r="AA730" s="118" t="s">
        <v>15056</v>
      </c>
      <c r="AB730" s="118" t="s">
        <v>7070</v>
      </c>
      <c r="AC730" s="118" t="s">
        <v>15307</v>
      </c>
      <c r="AD730" s="118" t="s">
        <v>1757</v>
      </c>
      <c r="AE730" s="118" t="s">
        <v>15308</v>
      </c>
      <c r="AF730" s="118" t="s">
        <v>15309</v>
      </c>
    </row>
    <row r="731" spans="1:32" x14ac:dyDescent="0.25">
      <c r="A731" s="118" t="str">
        <f>_xlfn.XLOOKUP(D731,'Catalog Items'!L:L,'Catalog Items'!F:F)</f>
        <v>24615</v>
      </c>
      <c r="B731" s="118" t="s">
        <v>10756</v>
      </c>
      <c r="C731" s="118" t="s">
        <v>9635</v>
      </c>
      <c r="D731" s="118" t="s">
        <v>13512</v>
      </c>
      <c r="E731" s="118" t="s">
        <v>13513</v>
      </c>
      <c r="F731" s="118" t="s">
        <v>9588</v>
      </c>
      <c r="G731" s="118" t="s">
        <v>962</v>
      </c>
      <c r="H731" s="118" t="s">
        <v>3116</v>
      </c>
      <c r="I731" s="118" t="s">
        <v>1773</v>
      </c>
      <c r="J731" s="124"/>
      <c r="K731" s="118" t="str">
        <f>_xlfn.XLOOKUP(D731,'Catalog Items'!L:L,'Catalog Items'!AB:AB)</f>
        <v>00196504231160</v>
      </c>
      <c r="L731" s="118" t="str">
        <f>_xlfn.XLOOKUP(D731,'Catalog Items'!L:L,'Catalog Items'!N:N)</f>
        <v>Halloween Decor</v>
      </c>
      <c r="M731" s="132">
        <f>_xlfn.XLOOKUP($D731,'Catalog Items'!$L:$L,'Catalog Items'!AK:AK)</f>
        <v>41.438000000000002</v>
      </c>
      <c r="N731" s="132">
        <f>_xlfn.XLOOKUP($D731,'Catalog Items'!$L:$L,'Catalog Items'!AL:AL)</f>
        <v>14.5</v>
      </c>
      <c r="O731" s="132">
        <f>_xlfn.XLOOKUP($D731,'Catalog Items'!$L:$L,'Catalog Items'!AM:AM)</f>
        <v>7.625</v>
      </c>
      <c r="P731" s="132">
        <f>_xlfn.XLOOKUP($D731,'Catalog Items'!$L:$L,'Catalog Items'!AN:AN)</f>
        <v>12.48</v>
      </c>
      <c r="Q731" s="132">
        <f>_xlfn.XLOOKUP($D731,'Catalog Items'!$L:$L,'Catalog Items'!AO:AO)</f>
        <v>2.6509999999999998</v>
      </c>
      <c r="R731" s="132" t="str">
        <f>_xlfn.XLOOKUP($D731,'Catalog Items'!$L:$L,'Catalog Items'!AT:AT)</f>
        <v>5</v>
      </c>
      <c r="S731" s="132" t="str">
        <f>_xlfn.XLOOKUP($D731,'Catalog Items'!$L:$L,'Catalog Items'!AU:AU)</f>
        <v>3</v>
      </c>
      <c r="T731" s="118" t="s">
        <v>1799</v>
      </c>
      <c r="U731" s="118" t="s">
        <v>15172</v>
      </c>
      <c r="V731" s="118" t="s">
        <v>7066</v>
      </c>
      <c r="W731" s="124"/>
      <c r="X731" s="118" t="s">
        <v>6705</v>
      </c>
      <c r="Y731" s="118" t="s">
        <v>1763</v>
      </c>
      <c r="Z731" s="118" t="s">
        <v>15080</v>
      </c>
      <c r="AA731" s="118" t="s">
        <v>15187</v>
      </c>
      <c r="AB731" s="118" t="s">
        <v>15237</v>
      </c>
      <c r="AC731" s="118" t="s">
        <v>15203</v>
      </c>
      <c r="AD731" s="118" t="s">
        <v>1757</v>
      </c>
      <c r="AE731" s="118" t="s">
        <v>1759</v>
      </c>
      <c r="AF731" s="118" t="s">
        <v>15305</v>
      </c>
    </row>
    <row r="732" spans="1:32" x14ac:dyDescent="0.25">
      <c r="A732" s="118" t="str">
        <f>_xlfn.XLOOKUP(D732,'Catalog Items'!L:L,'Catalog Items'!F:F)</f>
        <v>24615</v>
      </c>
      <c r="B732" s="118" t="s">
        <v>10727</v>
      </c>
      <c r="C732" s="118" t="s">
        <v>9635</v>
      </c>
      <c r="D732" s="118" t="s">
        <v>13512</v>
      </c>
      <c r="E732" s="118" t="s">
        <v>13513</v>
      </c>
      <c r="F732" s="118" t="s">
        <v>9588</v>
      </c>
      <c r="G732" s="118" t="s">
        <v>1344</v>
      </c>
      <c r="H732" s="118" t="s">
        <v>3070</v>
      </c>
      <c r="I732" s="118" t="s">
        <v>1773</v>
      </c>
      <c r="J732" s="124"/>
      <c r="K732" s="118" t="str">
        <f>_xlfn.XLOOKUP(D732,'Catalog Items'!L:L,'Catalog Items'!AB:AB)</f>
        <v>00196504231160</v>
      </c>
      <c r="L732" s="118" t="str">
        <f>_xlfn.XLOOKUP(D732,'Catalog Items'!L:L,'Catalog Items'!N:N)</f>
        <v>Halloween Decor</v>
      </c>
      <c r="M732" s="132">
        <f>_xlfn.XLOOKUP($D732,'Catalog Items'!$L:$L,'Catalog Items'!AK:AK)</f>
        <v>41.438000000000002</v>
      </c>
      <c r="N732" s="132">
        <f>_xlfn.XLOOKUP($D732,'Catalog Items'!$L:$L,'Catalog Items'!AL:AL)</f>
        <v>14.5</v>
      </c>
      <c r="O732" s="132">
        <f>_xlfn.XLOOKUP($D732,'Catalog Items'!$L:$L,'Catalog Items'!AM:AM)</f>
        <v>7.625</v>
      </c>
      <c r="P732" s="132">
        <f>_xlfn.XLOOKUP($D732,'Catalog Items'!$L:$L,'Catalog Items'!AN:AN)</f>
        <v>12.48</v>
      </c>
      <c r="Q732" s="132">
        <f>_xlfn.XLOOKUP($D732,'Catalog Items'!$L:$L,'Catalog Items'!AO:AO)</f>
        <v>2.6509999999999998</v>
      </c>
      <c r="R732" s="132" t="str">
        <f>_xlfn.XLOOKUP($D732,'Catalog Items'!$L:$L,'Catalog Items'!AT:AT)</f>
        <v>5</v>
      </c>
      <c r="S732" s="132" t="str">
        <f>_xlfn.XLOOKUP($D732,'Catalog Items'!$L:$L,'Catalog Items'!AU:AU)</f>
        <v>3</v>
      </c>
      <c r="T732" s="118" t="s">
        <v>1799</v>
      </c>
      <c r="U732" s="118" t="s">
        <v>15172</v>
      </c>
      <c r="V732" s="118" t="s">
        <v>7066</v>
      </c>
      <c r="W732" s="124"/>
      <c r="X732" s="118" t="s">
        <v>6657</v>
      </c>
      <c r="Y732" s="118" t="s">
        <v>1766</v>
      </c>
      <c r="Z732" s="118" t="s">
        <v>15081</v>
      </c>
      <c r="AA732" s="118" t="s">
        <v>1764</v>
      </c>
      <c r="AB732" s="118" t="s">
        <v>14983</v>
      </c>
      <c r="AC732" s="118" t="s">
        <v>15097</v>
      </c>
      <c r="AD732" s="118" t="s">
        <v>1757</v>
      </c>
      <c r="AE732" s="118" t="s">
        <v>15304</v>
      </c>
      <c r="AF732" s="118" t="s">
        <v>15185</v>
      </c>
    </row>
    <row r="733" spans="1:32" x14ac:dyDescent="0.25">
      <c r="A733" s="118" t="str">
        <f>_xlfn.XLOOKUP(D733,'Catalog Items'!L:L,'Catalog Items'!F:F)</f>
        <v>24615</v>
      </c>
      <c r="B733" s="118" t="s">
        <v>10731</v>
      </c>
      <c r="C733" s="118" t="s">
        <v>9635</v>
      </c>
      <c r="D733" s="118" t="s">
        <v>13512</v>
      </c>
      <c r="E733" s="118" t="s">
        <v>13513</v>
      </c>
      <c r="F733" s="118" t="s">
        <v>9588</v>
      </c>
      <c r="G733" s="118" t="s">
        <v>1611</v>
      </c>
      <c r="H733" s="118" t="s">
        <v>15384</v>
      </c>
      <c r="I733" s="118" t="s">
        <v>1758</v>
      </c>
      <c r="J733" s="124"/>
      <c r="K733" s="118" t="str">
        <f>_xlfn.XLOOKUP(D733,'Catalog Items'!L:L,'Catalog Items'!AB:AB)</f>
        <v>00196504231160</v>
      </c>
      <c r="L733" s="118" t="str">
        <f>_xlfn.XLOOKUP(D733,'Catalog Items'!L:L,'Catalog Items'!N:N)</f>
        <v>Halloween Decor</v>
      </c>
      <c r="M733" s="132">
        <f>_xlfn.XLOOKUP($D733,'Catalog Items'!$L:$L,'Catalog Items'!AK:AK)</f>
        <v>41.438000000000002</v>
      </c>
      <c r="N733" s="132">
        <f>_xlfn.XLOOKUP($D733,'Catalog Items'!$L:$L,'Catalog Items'!AL:AL)</f>
        <v>14.5</v>
      </c>
      <c r="O733" s="132">
        <f>_xlfn.XLOOKUP($D733,'Catalog Items'!$L:$L,'Catalog Items'!AM:AM)</f>
        <v>7.625</v>
      </c>
      <c r="P733" s="132">
        <f>_xlfn.XLOOKUP($D733,'Catalog Items'!$L:$L,'Catalog Items'!AN:AN)</f>
        <v>12.48</v>
      </c>
      <c r="Q733" s="132">
        <f>_xlfn.XLOOKUP($D733,'Catalog Items'!$L:$L,'Catalog Items'!AO:AO)</f>
        <v>2.6509999999999998</v>
      </c>
      <c r="R733" s="132" t="str">
        <f>_xlfn.XLOOKUP($D733,'Catalog Items'!$L:$L,'Catalog Items'!AT:AT)</f>
        <v>5</v>
      </c>
      <c r="S733" s="132" t="str">
        <f>_xlfn.XLOOKUP($D733,'Catalog Items'!$L:$L,'Catalog Items'!AU:AU)</f>
        <v>3</v>
      </c>
      <c r="T733" s="118" t="s">
        <v>1799</v>
      </c>
      <c r="U733" s="118" t="s">
        <v>15172</v>
      </c>
      <c r="V733" s="118" t="s">
        <v>7066</v>
      </c>
      <c r="W733" s="124"/>
      <c r="X733" s="118" t="s">
        <v>6659</v>
      </c>
      <c r="Y733" s="118" t="s">
        <v>1759</v>
      </c>
      <c r="Z733" s="118" t="s">
        <v>15186</v>
      </c>
      <c r="AA733" s="118" t="s">
        <v>7077</v>
      </c>
      <c r="AB733" s="118" t="s">
        <v>15078</v>
      </c>
      <c r="AC733" s="118" t="s">
        <v>15393</v>
      </c>
      <c r="AD733" s="118" t="s">
        <v>1757</v>
      </c>
      <c r="AE733" s="118" t="s">
        <v>15394</v>
      </c>
      <c r="AF733" s="118" t="s">
        <v>15395</v>
      </c>
    </row>
    <row r="734" spans="1:32" x14ac:dyDescent="0.25">
      <c r="J734" s="124"/>
      <c r="M734" s="132"/>
      <c r="N734" s="132"/>
      <c r="O734" s="132"/>
      <c r="P734" s="132"/>
      <c r="Q734" s="132"/>
      <c r="R734" s="132"/>
      <c r="S734" s="132"/>
      <c r="W734" s="124"/>
    </row>
    <row r="735" spans="1:32" x14ac:dyDescent="0.25">
      <c r="A735" s="118" t="str">
        <f>_xlfn.XLOOKUP(D735,'Catalog Items'!L:L,'Catalog Items'!F:F)</f>
        <v>24601-CD2</v>
      </c>
      <c r="B735" s="118" t="s">
        <v>9743</v>
      </c>
      <c r="C735" s="118" t="s">
        <v>5377</v>
      </c>
      <c r="D735" s="118" t="s">
        <v>13516</v>
      </c>
      <c r="E735" s="118" t="s">
        <v>13517</v>
      </c>
      <c r="F735" s="118" t="s">
        <v>15223</v>
      </c>
      <c r="G735" s="118" t="s">
        <v>13528</v>
      </c>
      <c r="H735" s="118" t="s">
        <v>13529</v>
      </c>
      <c r="I735" s="118" t="s">
        <v>7066</v>
      </c>
      <c r="J735" s="124"/>
      <c r="K735" s="118" t="str">
        <f>_xlfn.XLOOKUP(D735,'Catalog Items'!L:L,'Catalog Items'!AB:AB)</f>
        <v>00196504231177</v>
      </c>
      <c r="L735" s="118" t="str">
        <f>_xlfn.XLOOKUP(D735,'Catalog Items'!L:L,'Catalog Items'!N:N)</f>
        <v>Bountiful Bird</v>
      </c>
      <c r="M735" s="132">
        <f>_xlfn.XLOOKUP($D735,'Catalog Items'!$L:$L,'Catalog Items'!AK:AK)</f>
        <v>24.562999999999999</v>
      </c>
      <c r="N735" s="132">
        <f>_xlfn.XLOOKUP($D735,'Catalog Items'!$L:$L,'Catalog Items'!AL:AL)</f>
        <v>15.563000000000001</v>
      </c>
      <c r="O735" s="132">
        <f>_xlfn.XLOOKUP($D735,'Catalog Items'!$L:$L,'Catalog Items'!AM:AM)</f>
        <v>9.625</v>
      </c>
      <c r="P735" s="132">
        <f>_xlfn.XLOOKUP($D735,'Catalog Items'!$L:$L,'Catalog Items'!AN:AN)</f>
        <v>13.44</v>
      </c>
      <c r="Q735" s="132">
        <f>_xlfn.XLOOKUP($D735,'Catalog Items'!$L:$L,'Catalog Items'!AO:AO)</f>
        <v>2.129</v>
      </c>
      <c r="R735" s="132" t="str">
        <f>_xlfn.XLOOKUP($D735,'Catalog Items'!$L:$L,'Catalog Items'!AT:AT)</f>
        <v>5</v>
      </c>
      <c r="S735" s="132" t="str">
        <f>_xlfn.XLOOKUP($D735,'Catalog Items'!$L:$L,'Catalog Items'!AU:AU)</f>
        <v>5</v>
      </c>
      <c r="T735" s="118" t="s">
        <v>7075</v>
      </c>
      <c r="U735" s="118" t="s">
        <v>14991</v>
      </c>
      <c r="V735" s="118" t="s">
        <v>1762</v>
      </c>
      <c r="W735" s="124"/>
      <c r="X735" s="118" t="s">
        <v>14355</v>
      </c>
      <c r="Y735" s="118" t="s">
        <v>1765</v>
      </c>
      <c r="Z735" s="118" t="s">
        <v>15062</v>
      </c>
      <c r="AA735" s="118" t="s">
        <v>7065</v>
      </c>
      <c r="AB735" s="118" t="s">
        <v>7065</v>
      </c>
      <c r="AC735" s="118" t="s">
        <v>15063</v>
      </c>
      <c r="AD735" s="118" t="s">
        <v>1757</v>
      </c>
      <c r="AE735" s="118" t="s">
        <v>15064</v>
      </c>
      <c r="AF735" s="118" t="s">
        <v>15065</v>
      </c>
    </row>
    <row r="736" spans="1:32" x14ac:dyDescent="0.25">
      <c r="A736" s="118" t="str">
        <f>_xlfn.XLOOKUP(D736,'Catalog Items'!L:L,'Catalog Items'!F:F)</f>
        <v>24601-CD2</v>
      </c>
      <c r="B736" s="118" t="s">
        <v>9731</v>
      </c>
      <c r="C736" s="118" t="s">
        <v>5377</v>
      </c>
      <c r="D736" s="118" t="s">
        <v>13516</v>
      </c>
      <c r="E736" s="118" t="s">
        <v>13517</v>
      </c>
      <c r="F736" s="118" t="s">
        <v>15223</v>
      </c>
      <c r="G736" s="118" t="s">
        <v>13532</v>
      </c>
      <c r="H736" s="118" t="s">
        <v>13533</v>
      </c>
      <c r="I736" s="118" t="s">
        <v>1762</v>
      </c>
      <c r="J736" s="124"/>
      <c r="K736" s="118" t="str">
        <f>_xlfn.XLOOKUP(D736,'Catalog Items'!L:L,'Catalog Items'!AB:AB)</f>
        <v>00196504231177</v>
      </c>
      <c r="L736" s="118" t="str">
        <f>_xlfn.XLOOKUP(D736,'Catalog Items'!L:L,'Catalog Items'!N:N)</f>
        <v>Bountiful Bird</v>
      </c>
      <c r="M736" s="132">
        <f>_xlfn.XLOOKUP($D736,'Catalog Items'!$L:$L,'Catalog Items'!AK:AK)</f>
        <v>24.562999999999999</v>
      </c>
      <c r="N736" s="132">
        <f>_xlfn.XLOOKUP($D736,'Catalog Items'!$L:$L,'Catalog Items'!AL:AL)</f>
        <v>15.563000000000001</v>
      </c>
      <c r="O736" s="132">
        <f>_xlfn.XLOOKUP($D736,'Catalog Items'!$L:$L,'Catalog Items'!AM:AM)</f>
        <v>9.625</v>
      </c>
      <c r="P736" s="132">
        <f>_xlfn.XLOOKUP($D736,'Catalog Items'!$L:$L,'Catalog Items'!AN:AN)</f>
        <v>13.44</v>
      </c>
      <c r="Q736" s="132">
        <f>_xlfn.XLOOKUP($D736,'Catalog Items'!$L:$L,'Catalog Items'!AO:AO)</f>
        <v>2.129</v>
      </c>
      <c r="R736" s="132" t="str">
        <f>_xlfn.XLOOKUP($D736,'Catalog Items'!$L:$L,'Catalog Items'!AT:AT)</f>
        <v>5</v>
      </c>
      <c r="S736" s="132" t="str">
        <f>_xlfn.XLOOKUP($D736,'Catalog Items'!$L:$L,'Catalog Items'!AU:AU)</f>
        <v>5</v>
      </c>
      <c r="T736" s="118" t="s">
        <v>7075</v>
      </c>
      <c r="U736" s="118" t="s">
        <v>14991</v>
      </c>
      <c r="V736" s="118" t="s">
        <v>1762</v>
      </c>
      <c r="W736" s="124"/>
      <c r="X736" s="118" t="s">
        <v>14358</v>
      </c>
      <c r="Y736" s="118" t="s">
        <v>1765</v>
      </c>
      <c r="Z736" s="118" t="s">
        <v>15062</v>
      </c>
      <c r="AA736" s="118" t="s">
        <v>14994</v>
      </c>
      <c r="AB736" s="118" t="s">
        <v>14994</v>
      </c>
      <c r="AC736" s="118" t="s">
        <v>15066</v>
      </c>
      <c r="AD736" s="118" t="s">
        <v>1757</v>
      </c>
      <c r="AE736" s="118" t="s">
        <v>15067</v>
      </c>
      <c r="AF736" s="118" t="s">
        <v>15068</v>
      </c>
    </row>
    <row r="737" spans="1:32" x14ac:dyDescent="0.25">
      <c r="A737" s="118" t="str">
        <f>_xlfn.XLOOKUP(D737,'Catalog Items'!L:L,'Catalog Items'!F:F)</f>
        <v>24601-CD2</v>
      </c>
      <c r="B737" s="118" t="s">
        <v>9694</v>
      </c>
      <c r="C737" s="118" t="s">
        <v>5377</v>
      </c>
      <c r="D737" s="118" t="s">
        <v>13516</v>
      </c>
      <c r="E737" s="118" t="s">
        <v>13517</v>
      </c>
      <c r="F737" s="118" t="s">
        <v>15223</v>
      </c>
      <c r="G737" s="118" t="s">
        <v>13536</v>
      </c>
      <c r="H737" s="118" t="s">
        <v>13537</v>
      </c>
      <c r="I737" s="118" t="s">
        <v>9557</v>
      </c>
      <c r="J737" s="124"/>
      <c r="K737" s="118" t="str">
        <f>_xlfn.XLOOKUP(D737,'Catalog Items'!L:L,'Catalog Items'!AB:AB)</f>
        <v>00196504231177</v>
      </c>
      <c r="L737" s="118" t="str">
        <f>_xlfn.XLOOKUP(D737,'Catalog Items'!L:L,'Catalog Items'!N:N)</f>
        <v>Bountiful Bird</v>
      </c>
      <c r="M737" s="132">
        <f>_xlfn.XLOOKUP($D737,'Catalog Items'!$L:$L,'Catalog Items'!AK:AK)</f>
        <v>24.562999999999999</v>
      </c>
      <c r="N737" s="132">
        <f>_xlfn.XLOOKUP($D737,'Catalog Items'!$L:$L,'Catalog Items'!AL:AL)</f>
        <v>15.563000000000001</v>
      </c>
      <c r="O737" s="132">
        <f>_xlfn.XLOOKUP($D737,'Catalog Items'!$L:$L,'Catalog Items'!AM:AM)</f>
        <v>9.625</v>
      </c>
      <c r="P737" s="132">
        <f>_xlfn.XLOOKUP($D737,'Catalog Items'!$L:$L,'Catalog Items'!AN:AN)</f>
        <v>13.44</v>
      </c>
      <c r="Q737" s="132">
        <f>_xlfn.XLOOKUP($D737,'Catalog Items'!$L:$L,'Catalog Items'!AO:AO)</f>
        <v>2.129</v>
      </c>
      <c r="R737" s="132" t="str">
        <f>_xlfn.XLOOKUP($D737,'Catalog Items'!$L:$L,'Catalog Items'!AT:AT)</f>
        <v>5</v>
      </c>
      <c r="S737" s="132" t="str">
        <f>_xlfn.XLOOKUP($D737,'Catalog Items'!$L:$L,'Catalog Items'!AU:AU)</f>
        <v>5</v>
      </c>
      <c r="T737" s="118" t="s">
        <v>7075</v>
      </c>
      <c r="U737" s="118" t="s">
        <v>14991</v>
      </c>
      <c r="V737" s="118" t="s">
        <v>1762</v>
      </c>
      <c r="W737" s="124"/>
      <c r="X737" s="118" t="s">
        <v>14361</v>
      </c>
      <c r="Y737" s="118" t="s">
        <v>1760</v>
      </c>
      <c r="Z737" s="118" t="s">
        <v>15062</v>
      </c>
      <c r="AA737" s="118" t="s">
        <v>15069</v>
      </c>
      <c r="AB737" s="118" t="s">
        <v>15069</v>
      </c>
      <c r="AC737" s="118" t="s">
        <v>15070</v>
      </c>
      <c r="AD737" s="118" t="s">
        <v>1757</v>
      </c>
      <c r="AE737" s="118" t="s">
        <v>15071</v>
      </c>
      <c r="AF737" s="118" t="s">
        <v>15072</v>
      </c>
    </row>
    <row r="738" spans="1:32" x14ac:dyDescent="0.25">
      <c r="A738" s="118" t="str">
        <f>_xlfn.XLOOKUP(D738,'Catalog Items'!L:L,'Catalog Items'!F:F)</f>
        <v>24601-CD2</v>
      </c>
      <c r="B738" s="118" t="s">
        <v>9920</v>
      </c>
      <c r="C738" s="118" t="s">
        <v>5377</v>
      </c>
      <c r="D738" s="118" t="s">
        <v>13516</v>
      </c>
      <c r="E738" s="118" t="s">
        <v>13517</v>
      </c>
      <c r="F738" s="118" t="s">
        <v>15223</v>
      </c>
      <c r="G738" s="118" t="s">
        <v>13540</v>
      </c>
      <c r="H738" s="118" t="s">
        <v>13541</v>
      </c>
      <c r="I738" s="118" t="s">
        <v>1757</v>
      </c>
      <c r="J738" s="124"/>
      <c r="K738" s="118" t="str">
        <f>_xlfn.XLOOKUP(D738,'Catalog Items'!L:L,'Catalog Items'!AB:AB)</f>
        <v>00196504231177</v>
      </c>
      <c r="L738" s="118" t="str">
        <f>_xlfn.XLOOKUP(D738,'Catalog Items'!L:L,'Catalog Items'!N:N)</f>
        <v>Bountiful Bird</v>
      </c>
      <c r="M738" s="132">
        <f>_xlfn.XLOOKUP($D738,'Catalog Items'!$L:$L,'Catalog Items'!AK:AK)</f>
        <v>24.562999999999999</v>
      </c>
      <c r="N738" s="132">
        <f>_xlfn.XLOOKUP($D738,'Catalog Items'!$L:$L,'Catalog Items'!AL:AL)</f>
        <v>15.563000000000001</v>
      </c>
      <c r="O738" s="132">
        <f>_xlfn.XLOOKUP($D738,'Catalog Items'!$L:$L,'Catalog Items'!AM:AM)</f>
        <v>9.625</v>
      </c>
      <c r="P738" s="132">
        <f>_xlfn.XLOOKUP($D738,'Catalog Items'!$L:$L,'Catalog Items'!AN:AN)</f>
        <v>13.44</v>
      </c>
      <c r="Q738" s="132">
        <f>_xlfn.XLOOKUP($D738,'Catalog Items'!$L:$L,'Catalog Items'!AO:AO)</f>
        <v>2.129</v>
      </c>
      <c r="R738" s="132" t="str">
        <f>_xlfn.XLOOKUP($D738,'Catalog Items'!$L:$L,'Catalog Items'!AT:AT)</f>
        <v>5</v>
      </c>
      <c r="S738" s="132" t="str">
        <f>_xlfn.XLOOKUP($D738,'Catalog Items'!$L:$L,'Catalog Items'!AU:AU)</f>
        <v>5</v>
      </c>
      <c r="T738" s="118" t="s">
        <v>7075</v>
      </c>
      <c r="U738" s="118" t="s">
        <v>14991</v>
      </c>
      <c r="V738" s="118" t="s">
        <v>1762</v>
      </c>
      <c r="W738" s="124"/>
      <c r="X738" s="118" t="s">
        <v>14363</v>
      </c>
      <c r="Y738" s="118" t="s">
        <v>1760</v>
      </c>
      <c r="Z738" s="118" t="s">
        <v>15041</v>
      </c>
      <c r="AA738" s="118" t="s">
        <v>15073</v>
      </c>
      <c r="AB738" s="118" t="s">
        <v>15073</v>
      </c>
      <c r="AC738" s="118" t="s">
        <v>15074</v>
      </c>
      <c r="AD738" s="118" t="s">
        <v>1757</v>
      </c>
      <c r="AE738" s="118" t="s">
        <v>15075</v>
      </c>
      <c r="AF738" s="118" t="s">
        <v>15076</v>
      </c>
    </row>
    <row r="739" spans="1:32" x14ac:dyDescent="0.25">
      <c r="J739" s="124"/>
      <c r="M739" s="132"/>
      <c r="N739" s="132"/>
      <c r="O739" s="132"/>
      <c r="P739" s="132"/>
      <c r="Q739" s="132"/>
      <c r="R739" s="132"/>
      <c r="S739" s="132"/>
      <c r="W739" s="124"/>
    </row>
    <row r="740" spans="1:32" x14ac:dyDescent="0.25">
      <c r="A740" s="118" t="str">
        <f>_xlfn.XLOOKUP(D740,'Catalog Items'!L:L,'Catalog Items'!F:F)</f>
        <v>24601-FD</v>
      </c>
      <c r="B740" s="118" t="s">
        <v>9743</v>
      </c>
      <c r="C740" s="118" t="s">
        <v>5377</v>
      </c>
      <c r="D740" s="118" t="s">
        <v>13520</v>
      </c>
      <c r="E740" s="118" t="s">
        <v>13521</v>
      </c>
      <c r="F740" s="118" t="s">
        <v>9579</v>
      </c>
      <c r="G740" s="118" t="s">
        <v>13528</v>
      </c>
      <c r="H740" s="118" t="s">
        <v>13529</v>
      </c>
      <c r="I740" s="118" t="s">
        <v>9568</v>
      </c>
      <c r="J740" s="124"/>
      <c r="K740" s="118" t="str">
        <f>_xlfn.XLOOKUP(D740,'Catalog Items'!L:L,'Catalog Items'!AB:AB)</f>
        <v>00196504231184</v>
      </c>
      <c r="L740" s="118" t="str">
        <f>_xlfn.XLOOKUP(D740,'Catalog Items'!L:L,'Catalog Items'!N:N)</f>
        <v>Bountiful Bird</v>
      </c>
      <c r="M740" s="132">
        <f>_xlfn.XLOOKUP($D740,'Catalog Items'!$L:$L,'Catalog Items'!AK:AK)</f>
        <v>48.314999999999998</v>
      </c>
      <c r="N740" s="132">
        <f>_xlfn.XLOOKUP($D740,'Catalog Items'!$L:$L,'Catalog Items'!AL:AL)</f>
        <v>16.22</v>
      </c>
      <c r="O740" s="132">
        <f>_xlfn.XLOOKUP($D740,'Catalog Items'!$L:$L,'Catalog Items'!AM:AM)</f>
        <v>9.5950000000000006</v>
      </c>
      <c r="P740" s="132">
        <f>_xlfn.XLOOKUP($D740,'Catalog Items'!$L:$L,'Catalog Items'!AN:AN)</f>
        <v>27.15</v>
      </c>
      <c r="Q740" s="132">
        <f>_xlfn.XLOOKUP($D740,'Catalog Items'!$L:$L,'Catalog Items'!AO:AO)</f>
        <v>4.351</v>
      </c>
      <c r="R740" s="132" t="str">
        <f>_xlfn.XLOOKUP($D740,'Catalog Items'!$L:$L,'Catalog Items'!AT:AT)</f>
        <v>4</v>
      </c>
      <c r="S740" s="132" t="str">
        <f>_xlfn.XLOOKUP($D740,'Catalog Items'!$L:$L,'Catalog Items'!AU:AU)</f>
        <v>3</v>
      </c>
      <c r="T740" s="118" t="s">
        <v>9564</v>
      </c>
      <c r="U740" s="118" t="s">
        <v>15060</v>
      </c>
      <c r="V740" s="118" t="s">
        <v>15061</v>
      </c>
      <c r="W740" s="124"/>
      <c r="X740" s="118" t="s">
        <v>14355</v>
      </c>
      <c r="Y740" s="118" t="s">
        <v>1765</v>
      </c>
      <c r="Z740" s="118" t="s">
        <v>15062</v>
      </c>
      <c r="AA740" s="118" t="s">
        <v>7065</v>
      </c>
      <c r="AB740" s="118" t="s">
        <v>7065</v>
      </c>
      <c r="AC740" s="118" t="s">
        <v>15063</v>
      </c>
      <c r="AD740" s="118" t="s">
        <v>1757</v>
      </c>
      <c r="AE740" s="118" t="s">
        <v>15064</v>
      </c>
      <c r="AF740" s="118" t="s">
        <v>15065</v>
      </c>
    </row>
    <row r="741" spans="1:32" x14ac:dyDescent="0.25">
      <c r="A741" s="118" t="str">
        <f>_xlfn.XLOOKUP(D741,'Catalog Items'!L:L,'Catalog Items'!F:F)</f>
        <v>24601-FD</v>
      </c>
      <c r="B741" s="118" t="s">
        <v>9731</v>
      </c>
      <c r="C741" s="118" t="s">
        <v>5377</v>
      </c>
      <c r="D741" s="118" t="s">
        <v>13520</v>
      </c>
      <c r="E741" s="118" t="s">
        <v>13521</v>
      </c>
      <c r="F741" s="118" t="s">
        <v>9579</v>
      </c>
      <c r="G741" s="118" t="s">
        <v>13532</v>
      </c>
      <c r="H741" s="118" t="s">
        <v>13533</v>
      </c>
      <c r="I741" s="118" t="s">
        <v>1792</v>
      </c>
      <c r="J741" s="124"/>
      <c r="K741" s="118" t="str">
        <f>_xlfn.XLOOKUP(D741,'Catalog Items'!L:L,'Catalog Items'!AB:AB)</f>
        <v>00196504231184</v>
      </c>
      <c r="L741" s="118" t="str">
        <f>_xlfn.XLOOKUP(D741,'Catalog Items'!L:L,'Catalog Items'!N:N)</f>
        <v>Bountiful Bird</v>
      </c>
      <c r="M741" s="132">
        <f>_xlfn.XLOOKUP($D741,'Catalog Items'!$L:$L,'Catalog Items'!AK:AK)</f>
        <v>48.314999999999998</v>
      </c>
      <c r="N741" s="132">
        <f>_xlfn.XLOOKUP($D741,'Catalog Items'!$L:$L,'Catalog Items'!AL:AL)</f>
        <v>16.22</v>
      </c>
      <c r="O741" s="132">
        <f>_xlfn.XLOOKUP($D741,'Catalog Items'!$L:$L,'Catalog Items'!AM:AM)</f>
        <v>9.5950000000000006</v>
      </c>
      <c r="P741" s="132">
        <f>_xlfn.XLOOKUP($D741,'Catalog Items'!$L:$L,'Catalog Items'!AN:AN)</f>
        <v>27.15</v>
      </c>
      <c r="Q741" s="132">
        <f>_xlfn.XLOOKUP($D741,'Catalog Items'!$L:$L,'Catalog Items'!AO:AO)</f>
        <v>4.351</v>
      </c>
      <c r="R741" s="132" t="str">
        <f>_xlfn.XLOOKUP($D741,'Catalog Items'!$L:$L,'Catalog Items'!AT:AT)</f>
        <v>4</v>
      </c>
      <c r="S741" s="132" t="str">
        <f>_xlfn.XLOOKUP($D741,'Catalog Items'!$L:$L,'Catalog Items'!AU:AU)</f>
        <v>3</v>
      </c>
      <c r="T741" s="118" t="s">
        <v>9564</v>
      </c>
      <c r="U741" s="118" t="s">
        <v>15060</v>
      </c>
      <c r="V741" s="118" t="s">
        <v>15061</v>
      </c>
      <c r="W741" s="124"/>
      <c r="X741" s="118" t="s">
        <v>14358</v>
      </c>
      <c r="Y741" s="118" t="s">
        <v>1765</v>
      </c>
      <c r="Z741" s="118" t="s">
        <v>15062</v>
      </c>
      <c r="AA741" s="118" t="s">
        <v>14994</v>
      </c>
      <c r="AB741" s="118" t="s">
        <v>14994</v>
      </c>
      <c r="AC741" s="118" t="s">
        <v>15066</v>
      </c>
      <c r="AD741" s="118" t="s">
        <v>1757</v>
      </c>
      <c r="AE741" s="118" t="s">
        <v>15067</v>
      </c>
      <c r="AF741" s="118" t="s">
        <v>15068</v>
      </c>
    </row>
    <row r="742" spans="1:32" x14ac:dyDescent="0.25">
      <c r="A742" s="118" t="str">
        <f>_xlfn.XLOOKUP(D742,'Catalog Items'!L:L,'Catalog Items'!F:F)</f>
        <v>24601-FD</v>
      </c>
      <c r="B742" s="118" t="s">
        <v>9694</v>
      </c>
      <c r="C742" s="118" t="s">
        <v>5377</v>
      </c>
      <c r="D742" s="118" t="s">
        <v>13520</v>
      </c>
      <c r="E742" s="118" t="s">
        <v>13521</v>
      </c>
      <c r="F742" s="118" t="s">
        <v>9579</v>
      </c>
      <c r="G742" s="118" t="s">
        <v>13536</v>
      </c>
      <c r="H742" s="118" t="s">
        <v>13537</v>
      </c>
      <c r="I742" s="118" t="s">
        <v>7082</v>
      </c>
      <c r="J742" s="124"/>
      <c r="K742" s="118" t="str">
        <f>_xlfn.XLOOKUP(D742,'Catalog Items'!L:L,'Catalog Items'!AB:AB)</f>
        <v>00196504231184</v>
      </c>
      <c r="L742" s="118" t="str">
        <f>_xlfn.XLOOKUP(D742,'Catalog Items'!L:L,'Catalog Items'!N:N)</f>
        <v>Bountiful Bird</v>
      </c>
      <c r="M742" s="132">
        <f>_xlfn.XLOOKUP($D742,'Catalog Items'!$L:$L,'Catalog Items'!AK:AK)</f>
        <v>48.314999999999998</v>
      </c>
      <c r="N742" s="132">
        <f>_xlfn.XLOOKUP($D742,'Catalog Items'!$L:$L,'Catalog Items'!AL:AL)</f>
        <v>16.22</v>
      </c>
      <c r="O742" s="132">
        <f>_xlfn.XLOOKUP($D742,'Catalog Items'!$L:$L,'Catalog Items'!AM:AM)</f>
        <v>9.5950000000000006</v>
      </c>
      <c r="P742" s="132">
        <f>_xlfn.XLOOKUP($D742,'Catalog Items'!$L:$L,'Catalog Items'!AN:AN)</f>
        <v>27.15</v>
      </c>
      <c r="Q742" s="132">
        <f>_xlfn.XLOOKUP($D742,'Catalog Items'!$L:$L,'Catalog Items'!AO:AO)</f>
        <v>4.351</v>
      </c>
      <c r="R742" s="132" t="str">
        <f>_xlfn.XLOOKUP($D742,'Catalog Items'!$L:$L,'Catalog Items'!AT:AT)</f>
        <v>4</v>
      </c>
      <c r="S742" s="132" t="str">
        <f>_xlfn.XLOOKUP($D742,'Catalog Items'!$L:$L,'Catalog Items'!AU:AU)</f>
        <v>3</v>
      </c>
      <c r="T742" s="118" t="s">
        <v>9564</v>
      </c>
      <c r="U742" s="118" t="s">
        <v>15060</v>
      </c>
      <c r="V742" s="118" t="s">
        <v>15061</v>
      </c>
      <c r="W742" s="124"/>
      <c r="X742" s="118" t="s">
        <v>14361</v>
      </c>
      <c r="Y742" s="118" t="s">
        <v>1760</v>
      </c>
      <c r="Z742" s="118" t="s">
        <v>15062</v>
      </c>
      <c r="AA742" s="118" t="s">
        <v>15069</v>
      </c>
      <c r="AB742" s="118" t="s">
        <v>15069</v>
      </c>
      <c r="AC742" s="118" t="s">
        <v>15070</v>
      </c>
      <c r="AD742" s="118" t="s">
        <v>1757</v>
      </c>
      <c r="AE742" s="118" t="s">
        <v>15071</v>
      </c>
      <c r="AF742" s="118" t="s">
        <v>15072</v>
      </c>
    </row>
    <row r="743" spans="1:32" x14ac:dyDescent="0.25">
      <c r="A743" s="118" t="str">
        <f>_xlfn.XLOOKUP(D743,'Catalog Items'!L:L,'Catalog Items'!F:F)</f>
        <v>24601-FD</v>
      </c>
      <c r="B743" s="118" t="s">
        <v>9920</v>
      </c>
      <c r="C743" s="118" t="s">
        <v>5377</v>
      </c>
      <c r="D743" s="118" t="s">
        <v>13520</v>
      </c>
      <c r="E743" s="118" t="s">
        <v>13521</v>
      </c>
      <c r="F743" s="118" t="s">
        <v>9579</v>
      </c>
      <c r="G743" s="118" t="s">
        <v>13540</v>
      </c>
      <c r="H743" s="118" t="s">
        <v>13541</v>
      </c>
      <c r="I743" s="118" t="s">
        <v>9567</v>
      </c>
      <c r="J743" s="124"/>
      <c r="K743" s="118" t="str">
        <f>_xlfn.XLOOKUP(D743,'Catalog Items'!L:L,'Catalog Items'!AB:AB)</f>
        <v>00196504231184</v>
      </c>
      <c r="L743" s="118" t="str">
        <f>_xlfn.XLOOKUP(D743,'Catalog Items'!L:L,'Catalog Items'!N:N)</f>
        <v>Bountiful Bird</v>
      </c>
      <c r="M743" s="132">
        <f>_xlfn.XLOOKUP($D743,'Catalog Items'!$L:$L,'Catalog Items'!AK:AK)</f>
        <v>48.314999999999998</v>
      </c>
      <c r="N743" s="132">
        <f>_xlfn.XLOOKUP($D743,'Catalog Items'!$L:$L,'Catalog Items'!AL:AL)</f>
        <v>16.22</v>
      </c>
      <c r="O743" s="132">
        <f>_xlfn.XLOOKUP($D743,'Catalog Items'!$L:$L,'Catalog Items'!AM:AM)</f>
        <v>9.5950000000000006</v>
      </c>
      <c r="P743" s="132">
        <f>_xlfn.XLOOKUP($D743,'Catalog Items'!$L:$L,'Catalog Items'!AN:AN)</f>
        <v>27.15</v>
      </c>
      <c r="Q743" s="132">
        <f>_xlfn.XLOOKUP($D743,'Catalog Items'!$L:$L,'Catalog Items'!AO:AO)</f>
        <v>4.351</v>
      </c>
      <c r="R743" s="132" t="str">
        <f>_xlfn.XLOOKUP($D743,'Catalog Items'!$L:$L,'Catalog Items'!AT:AT)</f>
        <v>4</v>
      </c>
      <c r="S743" s="132" t="str">
        <f>_xlfn.XLOOKUP($D743,'Catalog Items'!$L:$L,'Catalog Items'!AU:AU)</f>
        <v>3</v>
      </c>
      <c r="T743" s="118" t="s">
        <v>9564</v>
      </c>
      <c r="U743" s="118" t="s">
        <v>15060</v>
      </c>
      <c r="V743" s="118" t="s">
        <v>15061</v>
      </c>
      <c r="W743" s="124"/>
      <c r="X743" s="118" t="s">
        <v>14363</v>
      </c>
      <c r="Y743" s="118" t="s">
        <v>1760</v>
      </c>
      <c r="Z743" s="118" t="s">
        <v>15041</v>
      </c>
      <c r="AA743" s="118" t="s">
        <v>15073</v>
      </c>
      <c r="AB743" s="118" t="s">
        <v>15073</v>
      </c>
      <c r="AC743" s="118" t="s">
        <v>15074</v>
      </c>
      <c r="AD743" s="118" t="s">
        <v>1757</v>
      </c>
      <c r="AE743" s="118" t="s">
        <v>15075</v>
      </c>
      <c r="AF743" s="118" t="s">
        <v>15076</v>
      </c>
    </row>
    <row r="744" spans="1:32" x14ac:dyDescent="0.25">
      <c r="J744" s="124"/>
      <c r="M744" s="132"/>
      <c r="N744" s="132"/>
      <c r="O744" s="132"/>
      <c r="P744" s="132"/>
      <c r="Q744" s="132"/>
      <c r="R744" s="132"/>
      <c r="S744" s="132"/>
      <c r="W744" s="124"/>
    </row>
    <row r="745" spans="1:32" x14ac:dyDescent="0.25">
      <c r="J745" s="124"/>
      <c r="M745" s="132"/>
      <c r="N745" s="132"/>
      <c r="O745" s="132"/>
      <c r="P745" s="132"/>
      <c r="Q745" s="132"/>
      <c r="R745" s="132"/>
      <c r="S745" s="132"/>
      <c r="W745" s="124"/>
    </row>
    <row r="746" spans="1:32" x14ac:dyDescent="0.25">
      <c r="A746" s="118" t="str">
        <f>_xlfn.XLOOKUP(D746,'Catalog Items'!L:L,'Catalog Items'!F:F)</f>
        <v>24512</v>
      </c>
      <c r="B746" s="118" t="s">
        <v>10610</v>
      </c>
      <c r="C746" s="118" t="s">
        <v>5377</v>
      </c>
      <c r="D746" s="118" t="s">
        <v>13524</v>
      </c>
      <c r="E746" s="118" t="s">
        <v>13525</v>
      </c>
      <c r="F746" s="118" t="s">
        <v>15014</v>
      </c>
      <c r="G746" s="118" t="s">
        <v>13558</v>
      </c>
      <c r="H746" s="118" t="s">
        <v>13559</v>
      </c>
      <c r="I746" s="118" t="s">
        <v>15014</v>
      </c>
      <c r="J746" s="124"/>
      <c r="K746" s="118" t="str">
        <f>_xlfn.XLOOKUP(D746,'Catalog Items'!L:L,'Catalog Items'!AB:AB)</f>
        <v>10196504231198</v>
      </c>
      <c r="L746" s="118" t="str">
        <f>_xlfn.XLOOKUP(D746,'Catalog Items'!L:L,'Catalog Items'!N:N)</f>
        <v>Bountiful Bird</v>
      </c>
      <c r="M746" s="132">
        <f>_xlfn.XLOOKUP($D746,'Catalog Items'!$L:$L,'Catalog Items'!AK:AK)</f>
        <v>47</v>
      </c>
      <c r="N746" s="132">
        <f>_xlfn.XLOOKUP($D746,'Catalog Items'!$L:$L,'Catalog Items'!AL:AL)</f>
        <v>18.25</v>
      </c>
      <c r="O746" s="132">
        <f>_xlfn.XLOOKUP($D746,'Catalog Items'!$L:$L,'Catalog Items'!AM:AM)</f>
        <v>10.25</v>
      </c>
      <c r="P746" s="132">
        <f>_xlfn.XLOOKUP($D746,'Catalog Items'!$L:$L,'Catalog Items'!AN:AN)</f>
        <v>27.56</v>
      </c>
      <c r="Q746" s="132">
        <f>_xlfn.XLOOKUP($D746,'Catalog Items'!$L:$L,'Catalog Items'!AO:AO)</f>
        <v>5.0880000000000001</v>
      </c>
      <c r="R746" s="132" t="str">
        <f>_xlfn.XLOOKUP($D746,'Catalog Items'!$L:$L,'Catalog Items'!AT:AT)</f>
        <v>2</v>
      </c>
      <c r="S746" s="132" t="str">
        <f>_xlfn.XLOOKUP($D746,'Catalog Items'!$L:$L,'Catalog Items'!AU:AU)</f>
        <v>4</v>
      </c>
      <c r="T746" s="118" t="s">
        <v>15017</v>
      </c>
      <c r="U746" s="118" t="s">
        <v>1795</v>
      </c>
      <c r="V746" s="118" t="s">
        <v>15015</v>
      </c>
      <c r="W746" s="124"/>
      <c r="X746" s="118" t="s">
        <v>14378</v>
      </c>
      <c r="Y746" s="118" t="s">
        <v>1765</v>
      </c>
      <c r="Z746" s="118" t="s">
        <v>15041</v>
      </c>
      <c r="AA746" s="118" t="s">
        <v>15233</v>
      </c>
      <c r="AB746" s="118" t="s">
        <v>15233</v>
      </c>
      <c r="AC746" s="118" t="s">
        <v>15311</v>
      </c>
      <c r="AD746" s="118" t="s">
        <v>1757</v>
      </c>
      <c r="AE746" s="118" t="s">
        <v>15312</v>
      </c>
      <c r="AF746" s="118" t="s">
        <v>15235</v>
      </c>
    </row>
    <row r="747" spans="1:32" x14ac:dyDescent="0.25">
      <c r="A747" s="118" t="str">
        <f>_xlfn.XLOOKUP(D747,'Catalog Items'!L:L,'Catalog Items'!F:F)</f>
        <v>24601-CD2</v>
      </c>
      <c r="B747" s="118" t="s">
        <v>9743</v>
      </c>
      <c r="C747" s="118" t="s">
        <v>5377</v>
      </c>
      <c r="D747" s="118" t="s">
        <v>13562</v>
      </c>
      <c r="E747" s="118" t="s">
        <v>13563</v>
      </c>
      <c r="F747" s="118" t="s">
        <v>15223</v>
      </c>
      <c r="G747" s="118" t="s">
        <v>13570</v>
      </c>
      <c r="H747" s="118" t="s">
        <v>13571</v>
      </c>
      <c r="I747" s="118" t="s">
        <v>7066</v>
      </c>
      <c r="J747" s="124"/>
      <c r="K747" s="118" t="str">
        <f>_xlfn.XLOOKUP(D747,'Catalog Items'!L:L,'Catalog Items'!AB:AB)</f>
        <v>00196504231283</v>
      </c>
      <c r="L747" s="118" t="str">
        <f>_xlfn.XLOOKUP(D747,'Catalog Items'!L:L,'Catalog Items'!N:N)</f>
        <v>Falling Foliage</v>
      </c>
      <c r="M747" s="132">
        <f>_xlfn.XLOOKUP($D747,'Catalog Items'!$L:$L,'Catalog Items'!AK:AK)</f>
        <v>24.562999999999999</v>
      </c>
      <c r="N747" s="132">
        <f>_xlfn.XLOOKUP($D747,'Catalog Items'!$L:$L,'Catalog Items'!AL:AL)</f>
        <v>15.563000000000001</v>
      </c>
      <c r="O747" s="132">
        <f>_xlfn.XLOOKUP($D747,'Catalog Items'!$L:$L,'Catalog Items'!AM:AM)</f>
        <v>9.625</v>
      </c>
      <c r="P747" s="132">
        <f>_xlfn.XLOOKUP($D747,'Catalog Items'!$L:$L,'Catalog Items'!AN:AN)</f>
        <v>13.44</v>
      </c>
      <c r="Q747" s="132">
        <f>_xlfn.XLOOKUP($D747,'Catalog Items'!$L:$L,'Catalog Items'!AO:AO)</f>
        <v>2.129</v>
      </c>
      <c r="R747" s="132" t="str">
        <f>_xlfn.XLOOKUP($D747,'Catalog Items'!$L:$L,'Catalog Items'!AT:AT)</f>
        <v>5</v>
      </c>
      <c r="S747" s="132" t="str">
        <f>_xlfn.XLOOKUP($D747,'Catalog Items'!$L:$L,'Catalog Items'!AU:AU)</f>
        <v>5</v>
      </c>
      <c r="T747" s="118" t="s">
        <v>7075</v>
      </c>
      <c r="U747" s="118" t="s">
        <v>14991</v>
      </c>
      <c r="V747" s="118" t="s">
        <v>1762</v>
      </c>
      <c r="W747" s="124"/>
      <c r="X747" s="118" t="s">
        <v>14386</v>
      </c>
      <c r="Y747" s="118" t="s">
        <v>1765</v>
      </c>
      <c r="Z747" s="118" t="s">
        <v>15062</v>
      </c>
      <c r="AA747" s="118" t="s">
        <v>7065</v>
      </c>
      <c r="AB747" s="118" t="s">
        <v>7065</v>
      </c>
      <c r="AC747" s="118" t="s">
        <v>15063</v>
      </c>
      <c r="AD747" s="118" t="s">
        <v>1757</v>
      </c>
      <c r="AE747" s="118" t="s">
        <v>15064</v>
      </c>
      <c r="AF747" s="118" t="s">
        <v>15065</v>
      </c>
    </row>
    <row r="748" spans="1:32" x14ac:dyDescent="0.25">
      <c r="A748" s="118" t="str">
        <f>_xlfn.XLOOKUP(D748,'Catalog Items'!L:L,'Catalog Items'!F:F)</f>
        <v>24601-CD2</v>
      </c>
      <c r="B748" s="118" t="s">
        <v>9731</v>
      </c>
      <c r="C748" s="118" t="s">
        <v>5377</v>
      </c>
      <c r="D748" s="118" t="s">
        <v>13562</v>
      </c>
      <c r="E748" s="118" t="s">
        <v>13563</v>
      </c>
      <c r="F748" s="118" t="s">
        <v>15223</v>
      </c>
      <c r="G748" s="118" t="s">
        <v>13574</v>
      </c>
      <c r="H748" s="118" t="s">
        <v>13575</v>
      </c>
      <c r="I748" s="118" t="s">
        <v>1762</v>
      </c>
      <c r="J748" s="124"/>
      <c r="K748" s="118" t="str">
        <f>_xlfn.XLOOKUP(D748,'Catalog Items'!L:L,'Catalog Items'!AB:AB)</f>
        <v>00196504231283</v>
      </c>
      <c r="L748" s="118" t="str">
        <f>_xlfn.XLOOKUP(D748,'Catalog Items'!L:L,'Catalog Items'!N:N)</f>
        <v>Falling Foliage</v>
      </c>
      <c r="M748" s="132">
        <f>_xlfn.XLOOKUP($D748,'Catalog Items'!$L:$L,'Catalog Items'!AK:AK)</f>
        <v>24.562999999999999</v>
      </c>
      <c r="N748" s="132">
        <f>_xlfn.XLOOKUP($D748,'Catalog Items'!$L:$L,'Catalog Items'!AL:AL)</f>
        <v>15.563000000000001</v>
      </c>
      <c r="O748" s="132">
        <f>_xlfn.XLOOKUP($D748,'Catalog Items'!$L:$L,'Catalog Items'!AM:AM)</f>
        <v>9.625</v>
      </c>
      <c r="P748" s="132">
        <f>_xlfn.XLOOKUP($D748,'Catalog Items'!$L:$L,'Catalog Items'!AN:AN)</f>
        <v>13.44</v>
      </c>
      <c r="Q748" s="132">
        <f>_xlfn.XLOOKUP($D748,'Catalog Items'!$L:$L,'Catalog Items'!AO:AO)</f>
        <v>2.129</v>
      </c>
      <c r="R748" s="132" t="str">
        <f>_xlfn.XLOOKUP($D748,'Catalog Items'!$L:$L,'Catalog Items'!AT:AT)</f>
        <v>5</v>
      </c>
      <c r="S748" s="132" t="str">
        <f>_xlfn.XLOOKUP($D748,'Catalog Items'!$L:$L,'Catalog Items'!AU:AU)</f>
        <v>5</v>
      </c>
      <c r="T748" s="118" t="s">
        <v>7075</v>
      </c>
      <c r="U748" s="118" t="s">
        <v>14991</v>
      </c>
      <c r="V748" s="118" t="s">
        <v>1762</v>
      </c>
      <c r="W748" s="124"/>
      <c r="X748" s="118" t="s">
        <v>14388</v>
      </c>
      <c r="Y748" s="118" t="s">
        <v>1765</v>
      </c>
      <c r="Z748" s="118" t="s">
        <v>15062</v>
      </c>
      <c r="AA748" s="118" t="s">
        <v>14994</v>
      </c>
      <c r="AB748" s="118" t="s">
        <v>14994</v>
      </c>
      <c r="AC748" s="118" t="s">
        <v>15066</v>
      </c>
      <c r="AD748" s="118" t="s">
        <v>1757</v>
      </c>
      <c r="AE748" s="118" t="s">
        <v>15067</v>
      </c>
      <c r="AF748" s="118" t="s">
        <v>15068</v>
      </c>
    </row>
    <row r="749" spans="1:32" x14ac:dyDescent="0.25">
      <c r="A749" s="118" t="str">
        <f>_xlfn.XLOOKUP(D749,'Catalog Items'!L:L,'Catalog Items'!F:F)</f>
        <v>24601-CD2</v>
      </c>
      <c r="B749" s="118" t="s">
        <v>9694</v>
      </c>
      <c r="C749" s="118" t="s">
        <v>5377</v>
      </c>
      <c r="D749" s="118" t="s">
        <v>13562</v>
      </c>
      <c r="E749" s="118" t="s">
        <v>13563</v>
      </c>
      <c r="F749" s="118" t="s">
        <v>15223</v>
      </c>
      <c r="G749" s="118" t="s">
        <v>13578</v>
      </c>
      <c r="H749" s="118" t="s">
        <v>13579</v>
      </c>
      <c r="I749" s="118" t="s">
        <v>9557</v>
      </c>
      <c r="J749" s="124"/>
      <c r="K749" s="118" t="str">
        <f>_xlfn.XLOOKUP(D749,'Catalog Items'!L:L,'Catalog Items'!AB:AB)</f>
        <v>00196504231283</v>
      </c>
      <c r="L749" s="118" t="str">
        <f>_xlfn.XLOOKUP(D749,'Catalog Items'!L:L,'Catalog Items'!N:N)</f>
        <v>Falling Foliage</v>
      </c>
      <c r="M749" s="132">
        <f>_xlfn.XLOOKUP($D749,'Catalog Items'!$L:$L,'Catalog Items'!AK:AK)</f>
        <v>24.562999999999999</v>
      </c>
      <c r="N749" s="132">
        <f>_xlfn.XLOOKUP($D749,'Catalog Items'!$L:$L,'Catalog Items'!AL:AL)</f>
        <v>15.563000000000001</v>
      </c>
      <c r="O749" s="132">
        <f>_xlfn.XLOOKUP($D749,'Catalog Items'!$L:$L,'Catalog Items'!AM:AM)</f>
        <v>9.625</v>
      </c>
      <c r="P749" s="132">
        <f>_xlfn.XLOOKUP($D749,'Catalog Items'!$L:$L,'Catalog Items'!AN:AN)</f>
        <v>13.44</v>
      </c>
      <c r="Q749" s="132">
        <f>_xlfn.XLOOKUP($D749,'Catalog Items'!$L:$L,'Catalog Items'!AO:AO)</f>
        <v>2.129</v>
      </c>
      <c r="R749" s="132" t="str">
        <f>_xlfn.XLOOKUP($D749,'Catalog Items'!$L:$L,'Catalog Items'!AT:AT)</f>
        <v>5</v>
      </c>
      <c r="S749" s="132" t="str">
        <f>_xlfn.XLOOKUP($D749,'Catalog Items'!$L:$L,'Catalog Items'!AU:AU)</f>
        <v>5</v>
      </c>
      <c r="T749" s="118" t="s">
        <v>7075</v>
      </c>
      <c r="U749" s="118" t="s">
        <v>14991</v>
      </c>
      <c r="V749" s="118" t="s">
        <v>1762</v>
      </c>
      <c r="W749" s="124"/>
      <c r="X749" s="118" t="s">
        <v>14390</v>
      </c>
      <c r="Y749" s="118" t="s">
        <v>1760</v>
      </c>
      <c r="Z749" s="118" t="s">
        <v>15062</v>
      </c>
      <c r="AA749" s="118" t="s">
        <v>15069</v>
      </c>
      <c r="AB749" s="118" t="s">
        <v>15069</v>
      </c>
      <c r="AC749" s="118" t="s">
        <v>15070</v>
      </c>
      <c r="AD749" s="118" t="s">
        <v>1757</v>
      </c>
      <c r="AE749" s="118" t="s">
        <v>15071</v>
      </c>
      <c r="AF749" s="118" t="s">
        <v>15072</v>
      </c>
    </row>
    <row r="750" spans="1:32" x14ac:dyDescent="0.25">
      <c r="A750" s="118" t="str">
        <f>_xlfn.XLOOKUP(D750,'Catalog Items'!L:L,'Catalog Items'!F:F)</f>
        <v>24601-CD2</v>
      </c>
      <c r="B750" s="118" t="s">
        <v>9920</v>
      </c>
      <c r="C750" s="118" t="s">
        <v>5377</v>
      </c>
      <c r="D750" s="118" t="s">
        <v>13562</v>
      </c>
      <c r="E750" s="118" t="s">
        <v>13563</v>
      </c>
      <c r="F750" s="118" t="s">
        <v>15223</v>
      </c>
      <c r="G750" s="118" t="s">
        <v>13582</v>
      </c>
      <c r="H750" s="118" t="s">
        <v>13583</v>
      </c>
      <c r="I750" s="118" t="s">
        <v>1757</v>
      </c>
      <c r="J750" s="124"/>
      <c r="K750" s="118" t="str">
        <f>_xlfn.XLOOKUP(D750,'Catalog Items'!L:L,'Catalog Items'!AB:AB)</f>
        <v>00196504231283</v>
      </c>
      <c r="L750" s="118" t="str">
        <f>_xlfn.XLOOKUP(D750,'Catalog Items'!L:L,'Catalog Items'!N:N)</f>
        <v>Falling Foliage</v>
      </c>
      <c r="M750" s="132">
        <f>_xlfn.XLOOKUP($D750,'Catalog Items'!$L:$L,'Catalog Items'!AK:AK)</f>
        <v>24.562999999999999</v>
      </c>
      <c r="N750" s="132">
        <f>_xlfn.XLOOKUP($D750,'Catalog Items'!$L:$L,'Catalog Items'!AL:AL)</f>
        <v>15.563000000000001</v>
      </c>
      <c r="O750" s="132">
        <f>_xlfn.XLOOKUP($D750,'Catalog Items'!$L:$L,'Catalog Items'!AM:AM)</f>
        <v>9.625</v>
      </c>
      <c r="P750" s="132">
        <f>_xlfn.XLOOKUP($D750,'Catalog Items'!$L:$L,'Catalog Items'!AN:AN)</f>
        <v>13.44</v>
      </c>
      <c r="Q750" s="132">
        <f>_xlfn.XLOOKUP($D750,'Catalog Items'!$L:$L,'Catalog Items'!AO:AO)</f>
        <v>2.129</v>
      </c>
      <c r="R750" s="132" t="str">
        <f>_xlfn.XLOOKUP($D750,'Catalog Items'!$L:$L,'Catalog Items'!AT:AT)</f>
        <v>5</v>
      </c>
      <c r="S750" s="132" t="str">
        <f>_xlfn.XLOOKUP($D750,'Catalog Items'!$L:$L,'Catalog Items'!AU:AU)</f>
        <v>5</v>
      </c>
      <c r="T750" s="118" t="s">
        <v>7075</v>
      </c>
      <c r="U750" s="118" t="s">
        <v>14991</v>
      </c>
      <c r="V750" s="118" t="s">
        <v>1762</v>
      </c>
      <c r="W750" s="124"/>
      <c r="X750" s="118" t="s">
        <v>14392</v>
      </c>
      <c r="Y750" s="118" t="s">
        <v>1760</v>
      </c>
      <c r="Z750" s="118" t="s">
        <v>15041</v>
      </c>
      <c r="AA750" s="118" t="s">
        <v>15073</v>
      </c>
      <c r="AB750" s="118" t="s">
        <v>15073</v>
      </c>
      <c r="AC750" s="118" t="s">
        <v>15074</v>
      </c>
      <c r="AD750" s="118" t="s">
        <v>1757</v>
      </c>
      <c r="AE750" s="118" t="s">
        <v>15075</v>
      </c>
      <c r="AF750" s="118" t="s">
        <v>15076</v>
      </c>
    </row>
    <row r="751" spans="1:32" x14ac:dyDescent="0.25">
      <c r="J751" s="124"/>
      <c r="M751" s="132"/>
      <c r="N751" s="132"/>
      <c r="O751" s="132"/>
      <c r="P751" s="132"/>
      <c r="Q751" s="132"/>
      <c r="R751" s="132"/>
      <c r="S751" s="132"/>
      <c r="W751" s="124"/>
    </row>
    <row r="752" spans="1:32" x14ac:dyDescent="0.25">
      <c r="A752" s="118" t="str">
        <f>_xlfn.XLOOKUP(D752,'Catalog Items'!L:L,'Catalog Items'!F:F)</f>
        <v>24601-FD</v>
      </c>
      <c r="B752" s="118" t="s">
        <v>9743</v>
      </c>
      <c r="C752" s="118" t="s">
        <v>5377</v>
      </c>
      <c r="D752" s="118" t="s">
        <v>13566</v>
      </c>
      <c r="E752" s="118" t="s">
        <v>13567</v>
      </c>
      <c r="F752" s="118" t="s">
        <v>9579</v>
      </c>
      <c r="G752" s="118" t="s">
        <v>13570</v>
      </c>
      <c r="H752" s="118" t="s">
        <v>13571</v>
      </c>
      <c r="I752" s="118" t="s">
        <v>9568</v>
      </c>
      <c r="J752" s="124"/>
      <c r="K752" s="118" t="str">
        <f>_xlfn.XLOOKUP(D752,'Catalog Items'!L:L,'Catalog Items'!AB:AB)</f>
        <v>00196504231290</v>
      </c>
      <c r="L752" s="118" t="str">
        <f>_xlfn.XLOOKUP(D752,'Catalog Items'!L:L,'Catalog Items'!N:N)</f>
        <v>Falling Foliage</v>
      </c>
      <c r="M752" s="132">
        <f>_xlfn.XLOOKUP($D752,'Catalog Items'!$L:$L,'Catalog Items'!AK:AK)</f>
        <v>48.314999999999998</v>
      </c>
      <c r="N752" s="132">
        <f>_xlfn.XLOOKUP($D752,'Catalog Items'!$L:$L,'Catalog Items'!AL:AL)</f>
        <v>16.22</v>
      </c>
      <c r="O752" s="132">
        <f>_xlfn.XLOOKUP($D752,'Catalog Items'!$L:$L,'Catalog Items'!AM:AM)</f>
        <v>9.5950000000000006</v>
      </c>
      <c r="P752" s="132">
        <f>_xlfn.XLOOKUP($D752,'Catalog Items'!$L:$L,'Catalog Items'!AN:AN)</f>
        <v>27.15</v>
      </c>
      <c r="Q752" s="132">
        <f>_xlfn.XLOOKUP($D752,'Catalog Items'!$L:$L,'Catalog Items'!AO:AO)</f>
        <v>4.351</v>
      </c>
      <c r="R752" s="132" t="str">
        <f>_xlfn.XLOOKUP($D752,'Catalog Items'!$L:$L,'Catalog Items'!AT:AT)</f>
        <v>4</v>
      </c>
      <c r="S752" s="132" t="str">
        <f>_xlfn.XLOOKUP($D752,'Catalog Items'!$L:$L,'Catalog Items'!AU:AU)</f>
        <v>3</v>
      </c>
      <c r="T752" s="118" t="s">
        <v>9564</v>
      </c>
      <c r="U752" s="118" t="s">
        <v>15060</v>
      </c>
      <c r="V752" s="118" t="s">
        <v>15061</v>
      </c>
      <c r="W752" s="124"/>
      <c r="X752" s="118" t="s">
        <v>14386</v>
      </c>
      <c r="Y752" s="118" t="s">
        <v>1765</v>
      </c>
      <c r="Z752" s="118" t="s">
        <v>15062</v>
      </c>
      <c r="AA752" s="118" t="s">
        <v>7065</v>
      </c>
      <c r="AB752" s="118" t="s">
        <v>7065</v>
      </c>
      <c r="AC752" s="118" t="s">
        <v>15063</v>
      </c>
      <c r="AD752" s="118" t="s">
        <v>1757</v>
      </c>
      <c r="AE752" s="118" t="s">
        <v>15064</v>
      </c>
      <c r="AF752" s="118" t="s">
        <v>15065</v>
      </c>
    </row>
    <row r="753" spans="1:32" x14ac:dyDescent="0.25">
      <c r="A753" s="118" t="str">
        <f>_xlfn.XLOOKUP(D753,'Catalog Items'!L:L,'Catalog Items'!F:F)</f>
        <v>24601-FD</v>
      </c>
      <c r="B753" s="118" t="s">
        <v>9731</v>
      </c>
      <c r="C753" s="118" t="s">
        <v>5377</v>
      </c>
      <c r="D753" s="118" t="s">
        <v>13566</v>
      </c>
      <c r="E753" s="118" t="s">
        <v>13567</v>
      </c>
      <c r="F753" s="118" t="s">
        <v>9579</v>
      </c>
      <c r="G753" s="118" t="s">
        <v>13574</v>
      </c>
      <c r="H753" s="118" t="s">
        <v>13575</v>
      </c>
      <c r="I753" s="118" t="s">
        <v>1792</v>
      </c>
      <c r="J753" s="124"/>
      <c r="K753" s="118" t="str">
        <f>_xlfn.XLOOKUP(D753,'Catalog Items'!L:L,'Catalog Items'!AB:AB)</f>
        <v>00196504231290</v>
      </c>
      <c r="L753" s="118" t="str">
        <f>_xlfn.XLOOKUP(D753,'Catalog Items'!L:L,'Catalog Items'!N:N)</f>
        <v>Falling Foliage</v>
      </c>
      <c r="M753" s="132">
        <f>_xlfn.XLOOKUP($D753,'Catalog Items'!$L:$L,'Catalog Items'!AK:AK)</f>
        <v>48.314999999999998</v>
      </c>
      <c r="N753" s="132">
        <f>_xlfn.XLOOKUP($D753,'Catalog Items'!$L:$L,'Catalog Items'!AL:AL)</f>
        <v>16.22</v>
      </c>
      <c r="O753" s="132">
        <f>_xlfn.XLOOKUP($D753,'Catalog Items'!$L:$L,'Catalog Items'!AM:AM)</f>
        <v>9.5950000000000006</v>
      </c>
      <c r="P753" s="132">
        <f>_xlfn.XLOOKUP($D753,'Catalog Items'!$L:$L,'Catalog Items'!AN:AN)</f>
        <v>27.15</v>
      </c>
      <c r="Q753" s="132">
        <f>_xlfn.XLOOKUP($D753,'Catalog Items'!$L:$L,'Catalog Items'!AO:AO)</f>
        <v>4.351</v>
      </c>
      <c r="R753" s="132" t="str">
        <f>_xlfn.XLOOKUP($D753,'Catalog Items'!$L:$L,'Catalog Items'!AT:AT)</f>
        <v>4</v>
      </c>
      <c r="S753" s="132" t="str">
        <f>_xlfn.XLOOKUP($D753,'Catalog Items'!$L:$L,'Catalog Items'!AU:AU)</f>
        <v>3</v>
      </c>
      <c r="T753" s="118" t="s">
        <v>9564</v>
      </c>
      <c r="U753" s="118" t="s">
        <v>15060</v>
      </c>
      <c r="V753" s="118" t="s">
        <v>15061</v>
      </c>
      <c r="W753" s="124"/>
      <c r="X753" s="118" t="s">
        <v>14388</v>
      </c>
      <c r="Y753" s="118" t="s">
        <v>1765</v>
      </c>
      <c r="Z753" s="118" t="s">
        <v>15062</v>
      </c>
      <c r="AA753" s="118" t="s">
        <v>14994</v>
      </c>
      <c r="AB753" s="118" t="s">
        <v>14994</v>
      </c>
      <c r="AC753" s="118" t="s">
        <v>15066</v>
      </c>
      <c r="AD753" s="118" t="s">
        <v>1757</v>
      </c>
      <c r="AE753" s="118" t="s">
        <v>15067</v>
      </c>
      <c r="AF753" s="118" t="s">
        <v>15068</v>
      </c>
    </row>
    <row r="754" spans="1:32" x14ac:dyDescent="0.25">
      <c r="A754" s="118" t="str">
        <f>_xlfn.XLOOKUP(D754,'Catalog Items'!L:L,'Catalog Items'!F:F)</f>
        <v>24601-FD</v>
      </c>
      <c r="B754" s="118" t="s">
        <v>9694</v>
      </c>
      <c r="C754" s="118" t="s">
        <v>5377</v>
      </c>
      <c r="D754" s="118" t="s">
        <v>13566</v>
      </c>
      <c r="E754" s="118" t="s">
        <v>13567</v>
      </c>
      <c r="F754" s="118" t="s">
        <v>9579</v>
      </c>
      <c r="G754" s="118" t="s">
        <v>13578</v>
      </c>
      <c r="H754" s="118" t="s">
        <v>13579</v>
      </c>
      <c r="I754" s="118" t="s">
        <v>7082</v>
      </c>
      <c r="J754" s="124"/>
      <c r="K754" s="118" t="str">
        <f>_xlfn.XLOOKUP(D754,'Catalog Items'!L:L,'Catalog Items'!AB:AB)</f>
        <v>00196504231290</v>
      </c>
      <c r="L754" s="118" t="str">
        <f>_xlfn.XLOOKUP(D754,'Catalog Items'!L:L,'Catalog Items'!N:N)</f>
        <v>Falling Foliage</v>
      </c>
      <c r="M754" s="132">
        <f>_xlfn.XLOOKUP($D754,'Catalog Items'!$L:$L,'Catalog Items'!AK:AK)</f>
        <v>48.314999999999998</v>
      </c>
      <c r="N754" s="132">
        <f>_xlfn.XLOOKUP($D754,'Catalog Items'!$L:$L,'Catalog Items'!AL:AL)</f>
        <v>16.22</v>
      </c>
      <c r="O754" s="132">
        <f>_xlfn.XLOOKUP($D754,'Catalog Items'!$L:$L,'Catalog Items'!AM:AM)</f>
        <v>9.5950000000000006</v>
      </c>
      <c r="P754" s="132">
        <f>_xlfn.XLOOKUP($D754,'Catalog Items'!$L:$L,'Catalog Items'!AN:AN)</f>
        <v>27.15</v>
      </c>
      <c r="Q754" s="132">
        <f>_xlfn.XLOOKUP($D754,'Catalog Items'!$L:$L,'Catalog Items'!AO:AO)</f>
        <v>4.351</v>
      </c>
      <c r="R754" s="132" t="str">
        <f>_xlfn.XLOOKUP($D754,'Catalog Items'!$L:$L,'Catalog Items'!AT:AT)</f>
        <v>4</v>
      </c>
      <c r="S754" s="132" t="str">
        <f>_xlfn.XLOOKUP($D754,'Catalog Items'!$L:$L,'Catalog Items'!AU:AU)</f>
        <v>3</v>
      </c>
      <c r="T754" s="118" t="s">
        <v>9564</v>
      </c>
      <c r="U754" s="118" t="s">
        <v>15060</v>
      </c>
      <c r="V754" s="118" t="s">
        <v>15061</v>
      </c>
      <c r="W754" s="124"/>
      <c r="X754" s="118" t="s">
        <v>14390</v>
      </c>
      <c r="Y754" s="118" t="s">
        <v>1760</v>
      </c>
      <c r="Z754" s="118" t="s">
        <v>15062</v>
      </c>
      <c r="AA754" s="118" t="s">
        <v>15069</v>
      </c>
      <c r="AB754" s="118" t="s">
        <v>15069</v>
      </c>
      <c r="AC754" s="118" t="s">
        <v>15070</v>
      </c>
      <c r="AD754" s="118" t="s">
        <v>1757</v>
      </c>
      <c r="AE754" s="118" t="s">
        <v>15071</v>
      </c>
      <c r="AF754" s="118" t="s">
        <v>15072</v>
      </c>
    </row>
    <row r="755" spans="1:32" x14ac:dyDescent="0.25">
      <c r="A755" s="118" t="str">
        <f>_xlfn.XLOOKUP(D755,'Catalog Items'!L:L,'Catalog Items'!F:F)</f>
        <v>24601-FD</v>
      </c>
      <c r="B755" s="118" t="s">
        <v>9920</v>
      </c>
      <c r="C755" s="118" t="s">
        <v>5377</v>
      </c>
      <c r="D755" s="118" t="s">
        <v>13566</v>
      </c>
      <c r="E755" s="118" t="s">
        <v>13567</v>
      </c>
      <c r="F755" s="118" t="s">
        <v>9579</v>
      </c>
      <c r="G755" s="118" t="s">
        <v>13582</v>
      </c>
      <c r="H755" s="118" t="s">
        <v>13583</v>
      </c>
      <c r="I755" s="118" t="s">
        <v>9567</v>
      </c>
      <c r="J755" s="124"/>
      <c r="K755" s="118" t="str">
        <f>_xlfn.XLOOKUP(D755,'Catalog Items'!L:L,'Catalog Items'!AB:AB)</f>
        <v>00196504231290</v>
      </c>
      <c r="L755" s="118" t="str">
        <f>_xlfn.XLOOKUP(D755,'Catalog Items'!L:L,'Catalog Items'!N:N)</f>
        <v>Falling Foliage</v>
      </c>
      <c r="M755" s="132">
        <f>_xlfn.XLOOKUP($D755,'Catalog Items'!$L:$L,'Catalog Items'!AK:AK)</f>
        <v>48.314999999999998</v>
      </c>
      <c r="N755" s="132">
        <f>_xlfn.XLOOKUP($D755,'Catalog Items'!$L:$L,'Catalog Items'!AL:AL)</f>
        <v>16.22</v>
      </c>
      <c r="O755" s="132">
        <f>_xlfn.XLOOKUP($D755,'Catalog Items'!$L:$L,'Catalog Items'!AM:AM)</f>
        <v>9.5950000000000006</v>
      </c>
      <c r="P755" s="132">
        <f>_xlfn.XLOOKUP($D755,'Catalog Items'!$L:$L,'Catalog Items'!AN:AN)</f>
        <v>27.15</v>
      </c>
      <c r="Q755" s="132">
        <f>_xlfn.XLOOKUP($D755,'Catalog Items'!$L:$L,'Catalog Items'!AO:AO)</f>
        <v>4.351</v>
      </c>
      <c r="R755" s="132" t="str">
        <f>_xlfn.XLOOKUP($D755,'Catalog Items'!$L:$L,'Catalog Items'!AT:AT)</f>
        <v>4</v>
      </c>
      <c r="S755" s="132" t="str">
        <f>_xlfn.XLOOKUP($D755,'Catalog Items'!$L:$L,'Catalog Items'!AU:AU)</f>
        <v>3</v>
      </c>
      <c r="T755" s="118" t="s">
        <v>9564</v>
      </c>
      <c r="U755" s="118" t="s">
        <v>15060</v>
      </c>
      <c r="V755" s="118" t="s">
        <v>15061</v>
      </c>
      <c r="W755" s="124"/>
      <c r="X755" s="118" t="s">
        <v>14392</v>
      </c>
      <c r="Y755" s="118" t="s">
        <v>1760</v>
      </c>
      <c r="Z755" s="118" t="s">
        <v>15041</v>
      </c>
      <c r="AA755" s="118" t="s">
        <v>15073</v>
      </c>
      <c r="AB755" s="118" t="s">
        <v>15073</v>
      </c>
      <c r="AC755" s="118" t="s">
        <v>15074</v>
      </c>
      <c r="AD755" s="118" t="s">
        <v>1757</v>
      </c>
      <c r="AE755" s="118" t="s">
        <v>15075</v>
      </c>
      <c r="AF755" s="118" t="s">
        <v>15076</v>
      </c>
    </row>
    <row r="756" spans="1:32" x14ac:dyDescent="0.25">
      <c r="J756" s="124"/>
      <c r="M756" s="132"/>
      <c r="N756" s="132"/>
      <c r="O756" s="132"/>
      <c r="P756" s="132"/>
      <c r="Q756" s="132"/>
      <c r="R756" s="132"/>
      <c r="S756" s="132"/>
      <c r="W756" s="124"/>
    </row>
    <row r="757" spans="1:32" x14ac:dyDescent="0.25">
      <c r="A757" s="118" t="str">
        <f>_xlfn.XLOOKUP(D757,'Catalog Items'!L:L,'Catalog Items'!F:F)</f>
        <v>24601-CD2</v>
      </c>
      <c r="B757" s="118" t="s">
        <v>9743</v>
      </c>
      <c r="C757" s="118" t="s">
        <v>5377</v>
      </c>
      <c r="D757" s="118" t="s">
        <v>13598</v>
      </c>
      <c r="E757" s="118" t="s">
        <v>13599</v>
      </c>
      <c r="F757" s="118" t="s">
        <v>15223</v>
      </c>
      <c r="G757" s="118" t="s">
        <v>13606</v>
      </c>
      <c r="H757" s="118" t="s">
        <v>13607</v>
      </c>
      <c r="I757" s="118" t="s">
        <v>7066</v>
      </c>
      <c r="J757" s="124"/>
      <c r="K757" s="118" t="str">
        <f>_xlfn.XLOOKUP(D757,'Catalog Items'!L:L,'Catalog Items'!AB:AB)</f>
        <v>00196504231375</v>
      </c>
      <c r="L757" s="118" t="str">
        <f>_xlfn.XLOOKUP(D757,'Catalog Items'!L:L,'Catalog Items'!N:N)</f>
        <v>Autumn Orchard</v>
      </c>
      <c r="M757" s="132">
        <f>_xlfn.XLOOKUP($D757,'Catalog Items'!$L:$L,'Catalog Items'!AK:AK)</f>
        <v>24.562999999999999</v>
      </c>
      <c r="N757" s="132">
        <f>_xlfn.XLOOKUP($D757,'Catalog Items'!$L:$L,'Catalog Items'!AL:AL)</f>
        <v>15.563000000000001</v>
      </c>
      <c r="O757" s="132">
        <f>_xlfn.XLOOKUP($D757,'Catalog Items'!$L:$L,'Catalog Items'!AM:AM)</f>
        <v>9.625</v>
      </c>
      <c r="P757" s="132">
        <f>_xlfn.XLOOKUP($D757,'Catalog Items'!$L:$L,'Catalog Items'!AN:AN)</f>
        <v>13.44</v>
      </c>
      <c r="Q757" s="132">
        <f>_xlfn.XLOOKUP($D757,'Catalog Items'!$L:$L,'Catalog Items'!AO:AO)</f>
        <v>2.129</v>
      </c>
      <c r="R757" s="132" t="str">
        <f>_xlfn.XLOOKUP($D757,'Catalog Items'!$L:$L,'Catalog Items'!AT:AT)</f>
        <v>5</v>
      </c>
      <c r="S757" s="132" t="str">
        <f>_xlfn.XLOOKUP($D757,'Catalog Items'!$L:$L,'Catalog Items'!AU:AU)</f>
        <v>5</v>
      </c>
      <c r="T757" s="118" t="s">
        <v>7075</v>
      </c>
      <c r="U757" s="118" t="s">
        <v>14991</v>
      </c>
      <c r="V757" s="118" t="s">
        <v>1762</v>
      </c>
      <c r="W757" s="124"/>
      <c r="X757" s="118" t="s">
        <v>14409</v>
      </c>
      <c r="Y757" s="118" t="s">
        <v>1765</v>
      </c>
      <c r="Z757" s="118" t="s">
        <v>15062</v>
      </c>
      <c r="AA757" s="118" t="s">
        <v>7065</v>
      </c>
      <c r="AB757" s="118" t="s">
        <v>7065</v>
      </c>
      <c r="AC757" s="118" t="s">
        <v>15063</v>
      </c>
      <c r="AD757" s="118" t="s">
        <v>1757</v>
      </c>
      <c r="AE757" s="118" t="s">
        <v>15064</v>
      </c>
      <c r="AF757" s="118" t="s">
        <v>15065</v>
      </c>
    </row>
    <row r="758" spans="1:32" x14ac:dyDescent="0.25">
      <c r="A758" s="118" t="str">
        <f>_xlfn.XLOOKUP(D758,'Catalog Items'!L:L,'Catalog Items'!F:F)</f>
        <v>24601-CD2</v>
      </c>
      <c r="B758" s="118" t="s">
        <v>9731</v>
      </c>
      <c r="C758" s="118" t="s">
        <v>5377</v>
      </c>
      <c r="D758" s="118" t="s">
        <v>13598</v>
      </c>
      <c r="E758" s="118" t="s">
        <v>13599</v>
      </c>
      <c r="F758" s="118" t="s">
        <v>15223</v>
      </c>
      <c r="G758" s="118" t="s">
        <v>13612</v>
      </c>
      <c r="H758" s="118" t="s">
        <v>13613</v>
      </c>
      <c r="I758" s="118" t="s">
        <v>1762</v>
      </c>
      <c r="J758" s="124"/>
      <c r="K758" s="118" t="str">
        <f>_xlfn.XLOOKUP(D758,'Catalog Items'!L:L,'Catalog Items'!AB:AB)</f>
        <v>00196504231375</v>
      </c>
      <c r="L758" s="118" t="str">
        <f>_xlfn.XLOOKUP(D758,'Catalog Items'!L:L,'Catalog Items'!N:N)</f>
        <v>Autumn Orchard</v>
      </c>
      <c r="M758" s="132">
        <f>_xlfn.XLOOKUP($D758,'Catalog Items'!$L:$L,'Catalog Items'!AK:AK)</f>
        <v>24.562999999999999</v>
      </c>
      <c r="N758" s="132">
        <f>_xlfn.XLOOKUP($D758,'Catalog Items'!$L:$L,'Catalog Items'!AL:AL)</f>
        <v>15.563000000000001</v>
      </c>
      <c r="O758" s="132">
        <f>_xlfn.XLOOKUP($D758,'Catalog Items'!$L:$L,'Catalog Items'!AM:AM)</f>
        <v>9.625</v>
      </c>
      <c r="P758" s="132">
        <f>_xlfn.XLOOKUP($D758,'Catalog Items'!$L:$L,'Catalog Items'!AN:AN)</f>
        <v>13.44</v>
      </c>
      <c r="Q758" s="132">
        <f>_xlfn.XLOOKUP($D758,'Catalog Items'!$L:$L,'Catalog Items'!AO:AO)</f>
        <v>2.129</v>
      </c>
      <c r="R758" s="132" t="str">
        <f>_xlfn.XLOOKUP($D758,'Catalog Items'!$L:$L,'Catalog Items'!AT:AT)</f>
        <v>5</v>
      </c>
      <c r="S758" s="132" t="str">
        <f>_xlfn.XLOOKUP($D758,'Catalog Items'!$L:$L,'Catalog Items'!AU:AU)</f>
        <v>5</v>
      </c>
      <c r="T758" s="118" t="s">
        <v>7075</v>
      </c>
      <c r="U758" s="118" t="s">
        <v>14991</v>
      </c>
      <c r="V758" s="118" t="s">
        <v>1762</v>
      </c>
      <c r="W758" s="124"/>
      <c r="X758" s="118" t="s">
        <v>14414</v>
      </c>
      <c r="Y758" s="118" t="s">
        <v>1765</v>
      </c>
      <c r="Z758" s="118" t="s">
        <v>15062</v>
      </c>
      <c r="AA758" s="118" t="s">
        <v>14994</v>
      </c>
      <c r="AB758" s="118" t="s">
        <v>14994</v>
      </c>
      <c r="AC758" s="118" t="s">
        <v>15066</v>
      </c>
      <c r="AD758" s="118" t="s">
        <v>1757</v>
      </c>
      <c r="AE758" s="118" t="s">
        <v>15067</v>
      </c>
      <c r="AF758" s="118" t="s">
        <v>15068</v>
      </c>
    </row>
    <row r="759" spans="1:32" x14ac:dyDescent="0.25">
      <c r="A759" s="118" t="str">
        <f>_xlfn.XLOOKUP(D759,'Catalog Items'!L:L,'Catalog Items'!F:F)</f>
        <v>24601-CD2</v>
      </c>
      <c r="B759" s="118" t="s">
        <v>9694</v>
      </c>
      <c r="C759" s="118" t="s">
        <v>5377</v>
      </c>
      <c r="D759" s="118" t="s">
        <v>13598</v>
      </c>
      <c r="E759" s="118" t="s">
        <v>13599</v>
      </c>
      <c r="F759" s="118" t="s">
        <v>15223</v>
      </c>
      <c r="G759" s="118" t="s">
        <v>13616</v>
      </c>
      <c r="H759" s="118" t="s">
        <v>13617</v>
      </c>
      <c r="I759" s="118" t="s">
        <v>9557</v>
      </c>
      <c r="J759" s="124"/>
      <c r="K759" s="118" t="str">
        <f>_xlfn.XLOOKUP(D759,'Catalog Items'!L:L,'Catalog Items'!AB:AB)</f>
        <v>00196504231375</v>
      </c>
      <c r="L759" s="118" t="str">
        <f>_xlfn.XLOOKUP(D759,'Catalog Items'!L:L,'Catalog Items'!N:N)</f>
        <v>Autumn Orchard</v>
      </c>
      <c r="M759" s="132">
        <f>_xlfn.XLOOKUP($D759,'Catalog Items'!$L:$L,'Catalog Items'!AK:AK)</f>
        <v>24.562999999999999</v>
      </c>
      <c r="N759" s="132">
        <f>_xlfn.XLOOKUP($D759,'Catalog Items'!$L:$L,'Catalog Items'!AL:AL)</f>
        <v>15.563000000000001</v>
      </c>
      <c r="O759" s="132">
        <f>_xlfn.XLOOKUP($D759,'Catalog Items'!$L:$L,'Catalog Items'!AM:AM)</f>
        <v>9.625</v>
      </c>
      <c r="P759" s="132">
        <f>_xlfn.XLOOKUP($D759,'Catalog Items'!$L:$L,'Catalog Items'!AN:AN)</f>
        <v>13.44</v>
      </c>
      <c r="Q759" s="132">
        <f>_xlfn.XLOOKUP($D759,'Catalog Items'!$L:$L,'Catalog Items'!AO:AO)</f>
        <v>2.129</v>
      </c>
      <c r="R759" s="132" t="str">
        <f>_xlfn.XLOOKUP($D759,'Catalog Items'!$L:$L,'Catalog Items'!AT:AT)</f>
        <v>5</v>
      </c>
      <c r="S759" s="132" t="str">
        <f>_xlfn.XLOOKUP($D759,'Catalog Items'!$L:$L,'Catalog Items'!AU:AU)</f>
        <v>5</v>
      </c>
      <c r="T759" s="118" t="s">
        <v>7075</v>
      </c>
      <c r="U759" s="118" t="s">
        <v>14991</v>
      </c>
      <c r="V759" s="118" t="s">
        <v>1762</v>
      </c>
      <c r="W759" s="124"/>
      <c r="X759" s="118" t="s">
        <v>14416</v>
      </c>
      <c r="Y759" s="118" t="s">
        <v>1760</v>
      </c>
      <c r="Z759" s="118" t="s">
        <v>15062</v>
      </c>
      <c r="AA759" s="118" t="s">
        <v>15069</v>
      </c>
      <c r="AB759" s="118" t="s">
        <v>15069</v>
      </c>
      <c r="AC759" s="118" t="s">
        <v>15070</v>
      </c>
      <c r="AD759" s="118" t="s">
        <v>1757</v>
      </c>
      <c r="AE759" s="118" t="s">
        <v>15071</v>
      </c>
      <c r="AF759" s="118" t="s">
        <v>15072</v>
      </c>
    </row>
    <row r="760" spans="1:32" x14ac:dyDescent="0.25">
      <c r="A760" s="118" t="str">
        <f>_xlfn.XLOOKUP(D760,'Catalog Items'!L:L,'Catalog Items'!F:F)</f>
        <v>24601-CD2</v>
      </c>
      <c r="B760" s="118" t="s">
        <v>9920</v>
      </c>
      <c r="C760" s="118" t="s">
        <v>5377</v>
      </c>
      <c r="D760" s="118" t="s">
        <v>13598</v>
      </c>
      <c r="E760" s="118" t="s">
        <v>13599</v>
      </c>
      <c r="F760" s="118" t="s">
        <v>15223</v>
      </c>
      <c r="G760" s="118" t="s">
        <v>13620</v>
      </c>
      <c r="H760" s="118" t="s">
        <v>13621</v>
      </c>
      <c r="I760" s="118" t="s">
        <v>1757</v>
      </c>
      <c r="J760" s="124"/>
      <c r="K760" s="118" t="str">
        <f>_xlfn.XLOOKUP(D760,'Catalog Items'!L:L,'Catalog Items'!AB:AB)</f>
        <v>00196504231375</v>
      </c>
      <c r="L760" s="118" t="str">
        <f>_xlfn.XLOOKUP(D760,'Catalog Items'!L:L,'Catalog Items'!N:N)</f>
        <v>Autumn Orchard</v>
      </c>
      <c r="M760" s="132">
        <f>_xlfn.XLOOKUP($D760,'Catalog Items'!$L:$L,'Catalog Items'!AK:AK)</f>
        <v>24.562999999999999</v>
      </c>
      <c r="N760" s="132">
        <f>_xlfn.XLOOKUP($D760,'Catalog Items'!$L:$L,'Catalog Items'!AL:AL)</f>
        <v>15.563000000000001</v>
      </c>
      <c r="O760" s="132">
        <f>_xlfn.XLOOKUP($D760,'Catalog Items'!$L:$L,'Catalog Items'!AM:AM)</f>
        <v>9.625</v>
      </c>
      <c r="P760" s="132">
        <f>_xlfn.XLOOKUP($D760,'Catalog Items'!$L:$L,'Catalog Items'!AN:AN)</f>
        <v>13.44</v>
      </c>
      <c r="Q760" s="132">
        <f>_xlfn.XLOOKUP($D760,'Catalog Items'!$L:$L,'Catalog Items'!AO:AO)</f>
        <v>2.129</v>
      </c>
      <c r="R760" s="132" t="str">
        <f>_xlfn.XLOOKUP($D760,'Catalog Items'!$L:$L,'Catalog Items'!AT:AT)</f>
        <v>5</v>
      </c>
      <c r="S760" s="132" t="str">
        <f>_xlfn.XLOOKUP($D760,'Catalog Items'!$L:$L,'Catalog Items'!AU:AU)</f>
        <v>5</v>
      </c>
      <c r="T760" s="118" t="s">
        <v>7075</v>
      </c>
      <c r="U760" s="118" t="s">
        <v>14991</v>
      </c>
      <c r="V760" s="118" t="s">
        <v>1762</v>
      </c>
      <c r="W760" s="124"/>
      <c r="X760" s="118" t="s">
        <v>14418</v>
      </c>
      <c r="Y760" s="118" t="s">
        <v>1760</v>
      </c>
      <c r="Z760" s="118" t="s">
        <v>15041</v>
      </c>
      <c r="AA760" s="118" t="s">
        <v>15073</v>
      </c>
      <c r="AB760" s="118" t="s">
        <v>15073</v>
      </c>
      <c r="AC760" s="118" t="s">
        <v>15074</v>
      </c>
      <c r="AD760" s="118" t="s">
        <v>1757</v>
      </c>
      <c r="AE760" s="118" t="s">
        <v>15075</v>
      </c>
      <c r="AF760" s="118" t="s">
        <v>15076</v>
      </c>
    </row>
    <row r="761" spans="1:32" x14ac:dyDescent="0.25">
      <c r="J761" s="124"/>
      <c r="M761" s="132"/>
      <c r="N761" s="132"/>
      <c r="O761" s="132"/>
      <c r="P761" s="132"/>
      <c r="Q761" s="132"/>
      <c r="R761" s="132"/>
      <c r="S761" s="132"/>
      <c r="W761" s="124"/>
    </row>
    <row r="762" spans="1:32" x14ac:dyDescent="0.25">
      <c r="A762" s="118" t="str">
        <f>_xlfn.XLOOKUP(D762,'Catalog Items'!L:L,'Catalog Items'!F:F)</f>
        <v>24601-FD</v>
      </c>
      <c r="B762" s="118" t="s">
        <v>9743</v>
      </c>
      <c r="C762" s="118" t="s">
        <v>5377</v>
      </c>
      <c r="D762" s="118" t="s">
        <v>13602</v>
      </c>
      <c r="E762" s="118" t="s">
        <v>13603</v>
      </c>
      <c r="F762" s="118" t="s">
        <v>9579</v>
      </c>
      <c r="G762" s="118" t="s">
        <v>13606</v>
      </c>
      <c r="H762" s="118" t="s">
        <v>13607</v>
      </c>
      <c r="I762" s="118" t="s">
        <v>9568</v>
      </c>
      <c r="J762" s="124"/>
      <c r="K762" s="118" t="str">
        <f>_xlfn.XLOOKUP(D762,'Catalog Items'!L:L,'Catalog Items'!AB:AB)</f>
        <v>00196504231382</v>
      </c>
      <c r="L762" s="118" t="str">
        <f>_xlfn.XLOOKUP(D762,'Catalog Items'!L:L,'Catalog Items'!N:N)</f>
        <v>Autumn Orchard</v>
      </c>
      <c r="M762" s="132">
        <f>_xlfn.XLOOKUP($D762,'Catalog Items'!$L:$L,'Catalog Items'!AK:AK)</f>
        <v>48.314999999999998</v>
      </c>
      <c r="N762" s="132">
        <f>_xlfn.XLOOKUP($D762,'Catalog Items'!$L:$L,'Catalog Items'!AL:AL)</f>
        <v>16.22</v>
      </c>
      <c r="O762" s="132">
        <f>_xlfn.XLOOKUP($D762,'Catalog Items'!$L:$L,'Catalog Items'!AM:AM)</f>
        <v>9.5950000000000006</v>
      </c>
      <c r="P762" s="132">
        <f>_xlfn.XLOOKUP($D762,'Catalog Items'!$L:$L,'Catalog Items'!AN:AN)</f>
        <v>27.15</v>
      </c>
      <c r="Q762" s="132">
        <f>_xlfn.XLOOKUP($D762,'Catalog Items'!$L:$L,'Catalog Items'!AO:AO)</f>
        <v>4.351</v>
      </c>
      <c r="R762" s="132" t="str">
        <f>_xlfn.XLOOKUP($D762,'Catalog Items'!$L:$L,'Catalog Items'!AT:AT)</f>
        <v>4</v>
      </c>
      <c r="S762" s="132" t="str">
        <f>_xlfn.XLOOKUP($D762,'Catalog Items'!$L:$L,'Catalog Items'!AU:AU)</f>
        <v>3</v>
      </c>
      <c r="T762" s="118" t="s">
        <v>9564</v>
      </c>
      <c r="U762" s="118" t="s">
        <v>15060</v>
      </c>
      <c r="V762" s="118" t="s">
        <v>15061</v>
      </c>
      <c r="W762" s="124"/>
      <c r="X762" s="118" t="s">
        <v>14409</v>
      </c>
      <c r="Y762" s="118" t="s">
        <v>1765</v>
      </c>
      <c r="Z762" s="118" t="s">
        <v>15062</v>
      </c>
      <c r="AA762" s="118" t="s">
        <v>7065</v>
      </c>
      <c r="AB762" s="118" t="s">
        <v>7065</v>
      </c>
      <c r="AC762" s="118" t="s">
        <v>15063</v>
      </c>
      <c r="AD762" s="118" t="s">
        <v>1757</v>
      </c>
      <c r="AE762" s="118" t="s">
        <v>15064</v>
      </c>
      <c r="AF762" s="118" t="s">
        <v>15065</v>
      </c>
    </row>
    <row r="763" spans="1:32" x14ac:dyDescent="0.25">
      <c r="A763" s="118" t="str">
        <f>_xlfn.XLOOKUP(D763,'Catalog Items'!L:L,'Catalog Items'!F:F)</f>
        <v>24601-FD</v>
      </c>
      <c r="B763" s="118" t="s">
        <v>9731</v>
      </c>
      <c r="C763" s="118" t="s">
        <v>5377</v>
      </c>
      <c r="D763" s="118" t="s">
        <v>13602</v>
      </c>
      <c r="E763" s="118" t="s">
        <v>13603</v>
      </c>
      <c r="F763" s="118" t="s">
        <v>9579</v>
      </c>
      <c r="G763" s="118" t="s">
        <v>13612</v>
      </c>
      <c r="H763" s="118" t="s">
        <v>13613</v>
      </c>
      <c r="I763" s="118" t="s">
        <v>1792</v>
      </c>
      <c r="J763" s="124"/>
      <c r="K763" s="118" t="str">
        <f>_xlfn.XLOOKUP(D763,'Catalog Items'!L:L,'Catalog Items'!AB:AB)</f>
        <v>00196504231382</v>
      </c>
      <c r="L763" s="118" t="str">
        <f>_xlfn.XLOOKUP(D763,'Catalog Items'!L:L,'Catalog Items'!N:N)</f>
        <v>Autumn Orchard</v>
      </c>
      <c r="M763" s="132">
        <f>_xlfn.XLOOKUP($D763,'Catalog Items'!$L:$L,'Catalog Items'!AK:AK)</f>
        <v>48.314999999999998</v>
      </c>
      <c r="N763" s="132">
        <f>_xlfn.XLOOKUP($D763,'Catalog Items'!$L:$L,'Catalog Items'!AL:AL)</f>
        <v>16.22</v>
      </c>
      <c r="O763" s="132">
        <f>_xlfn.XLOOKUP($D763,'Catalog Items'!$L:$L,'Catalog Items'!AM:AM)</f>
        <v>9.5950000000000006</v>
      </c>
      <c r="P763" s="132">
        <f>_xlfn.XLOOKUP($D763,'Catalog Items'!$L:$L,'Catalog Items'!AN:AN)</f>
        <v>27.15</v>
      </c>
      <c r="Q763" s="132">
        <f>_xlfn.XLOOKUP($D763,'Catalog Items'!$L:$L,'Catalog Items'!AO:AO)</f>
        <v>4.351</v>
      </c>
      <c r="R763" s="132" t="str">
        <f>_xlfn.XLOOKUP($D763,'Catalog Items'!$L:$L,'Catalog Items'!AT:AT)</f>
        <v>4</v>
      </c>
      <c r="S763" s="132" t="str">
        <f>_xlfn.XLOOKUP($D763,'Catalog Items'!$L:$L,'Catalog Items'!AU:AU)</f>
        <v>3</v>
      </c>
      <c r="T763" s="118" t="s">
        <v>9564</v>
      </c>
      <c r="U763" s="118" t="s">
        <v>15060</v>
      </c>
      <c r="V763" s="118" t="s">
        <v>15061</v>
      </c>
      <c r="W763" s="124"/>
      <c r="X763" s="118" t="s">
        <v>14414</v>
      </c>
      <c r="Y763" s="118" t="s">
        <v>1765</v>
      </c>
      <c r="Z763" s="118" t="s">
        <v>15062</v>
      </c>
      <c r="AA763" s="118" t="s">
        <v>14994</v>
      </c>
      <c r="AB763" s="118" t="s">
        <v>14994</v>
      </c>
      <c r="AC763" s="118" t="s">
        <v>15066</v>
      </c>
      <c r="AD763" s="118" t="s">
        <v>1757</v>
      </c>
      <c r="AE763" s="118" t="s">
        <v>15067</v>
      </c>
      <c r="AF763" s="118" t="s">
        <v>15068</v>
      </c>
    </row>
    <row r="764" spans="1:32" x14ac:dyDescent="0.25">
      <c r="A764" s="118" t="str">
        <f>_xlfn.XLOOKUP(D764,'Catalog Items'!L:L,'Catalog Items'!F:F)</f>
        <v>24601-FD</v>
      </c>
      <c r="B764" s="118" t="s">
        <v>9694</v>
      </c>
      <c r="C764" s="118" t="s">
        <v>5377</v>
      </c>
      <c r="D764" s="118" t="s">
        <v>13602</v>
      </c>
      <c r="E764" s="118" t="s">
        <v>13603</v>
      </c>
      <c r="F764" s="118" t="s">
        <v>9579</v>
      </c>
      <c r="G764" s="118" t="s">
        <v>13616</v>
      </c>
      <c r="H764" s="118" t="s">
        <v>13617</v>
      </c>
      <c r="I764" s="118" t="s">
        <v>7082</v>
      </c>
      <c r="J764" s="124"/>
      <c r="K764" s="118" t="str">
        <f>_xlfn.XLOOKUP(D764,'Catalog Items'!L:L,'Catalog Items'!AB:AB)</f>
        <v>00196504231382</v>
      </c>
      <c r="L764" s="118" t="str">
        <f>_xlfn.XLOOKUP(D764,'Catalog Items'!L:L,'Catalog Items'!N:N)</f>
        <v>Autumn Orchard</v>
      </c>
      <c r="M764" s="132">
        <f>_xlfn.XLOOKUP($D764,'Catalog Items'!$L:$L,'Catalog Items'!AK:AK)</f>
        <v>48.314999999999998</v>
      </c>
      <c r="N764" s="132">
        <f>_xlfn.XLOOKUP($D764,'Catalog Items'!$L:$L,'Catalog Items'!AL:AL)</f>
        <v>16.22</v>
      </c>
      <c r="O764" s="132">
        <f>_xlfn.XLOOKUP($D764,'Catalog Items'!$L:$L,'Catalog Items'!AM:AM)</f>
        <v>9.5950000000000006</v>
      </c>
      <c r="P764" s="132">
        <f>_xlfn.XLOOKUP($D764,'Catalog Items'!$L:$L,'Catalog Items'!AN:AN)</f>
        <v>27.15</v>
      </c>
      <c r="Q764" s="132">
        <f>_xlfn.XLOOKUP($D764,'Catalog Items'!$L:$L,'Catalog Items'!AO:AO)</f>
        <v>4.351</v>
      </c>
      <c r="R764" s="132" t="str">
        <f>_xlfn.XLOOKUP($D764,'Catalog Items'!$L:$L,'Catalog Items'!AT:AT)</f>
        <v>4</v>
      </c>
      <c r="S764" s="132" t="str">
        <f>_xlfn.XLOOKUP($D764,'Catalog Items'!$L:$L,'Catalog Items'!AU:AU)</f>
        <v>3</v>
      </c>
      <c r="T764" s="118" t="s">
        <v>9564</v>
      </c>
      <c r="U764" s="118" t="s">
        <v>15060</v>
      </c>
      <c r="V764" s="118" t="s">
        <v>15061</v>
      </c>
      <c r="W764" s="124"/>
      <c r="X764" s="118" t="s">
        <v>14416</v>
      </c>
      <c r="Y764" s="118" t="s">
        <v>1760</v>
      </c>
      <c r="Z764" s="118" t="s">
        <v>15062</v>
      </c>
      <c r="AA764" s="118" t="s">
        <v>15069</v>
      </c>
      <c r="AB764" s="118" t="s">
        <v>15069</v>
      </c>
      <c r="AC764" s="118" t="s">
        <v>15070</v>
      </c>
      <c r="AD764" s="118" t="s">
        <v>1757</v>
      </c>
      <c r="AE764" s="118" t="s">
        <v>15071</v>
      </c>
      <c r="AF764" s="118" t="s">
        <v>15072</v>
      </c>
    </row>
    <row r="765" spans="1:32" x14ac:dyDescent="0.25">
      <c r="A765" s="118" t="str">
        <f>_xlfn.XLOOKUP(D765,'Catalog Items'!L:L,'Catalog Items'!F:F)</f>
        <v>24601-FD</v>
      </c>
      <c r="B765" s="118" t="s">
        <v>9920</v>
      </c>
      <c r="C765" s="118" t="s">
        <v>5377</v>
      </c>
      <c r="D765" s="118" t="s">
        <v>13602</v>
      </c>
      <c r="E765" s="118" t="s">
        <v>13603</v>
      </c>
      <c r="F765" s="118" t="s">
        <v>9579</v>
      </c>
      <c r="G765" s="118" t="s">
        <v>13620</v>
      </c>
      <c r="H765" s="118" t="s">
        <v>13621</v>
      </c>
      <c r="I765" s="118" t="s">
        <v>9567</v>
      </c>
      <c r="J765" s="124"/>
      <c r="K765" s="118" t="str">
        <f>_xlfn.XLOOKUP(D765,'Catalog Items'!L:L,'Catalog Items'!AB:AB)</f>
        <v>00196504231382</v>
      </c>
      <c r="L765" s="118" t="str">
        <f>_xlfn.XLOOKUP(D765,'Catalog Items'!L:L,'Catalog Items'!N:N)</f>
        <v>Autumn Orchard</v>
      </c>
      <c r="M765" s="132">
        <f>_xlfn.XLOOKUP($D765,'Catalog Items'!$L:$L,'Catalog Items'!AK:AK)</f>
        <v>48.314999999999998</v>
      </c>
      <c r="N765" s="132">
        <f>_xlfn.XLOOKUP($D765,'Catalog Items'!$L:$L,'Catalog Items'!AL:AL)</f>
        <v>16.22</v>
      </c>
      <c r="O765" s="132">
        <f>_xlfn.XLOOKUP($D765,'Catalog Items'!$L:$L,'Catalog Items'!AM:AM)</f>
        <v>9.5950000000000006</v>
      </c>
      <c r="P765" s="132">
        <f>_xlfn.XLOOKUP($D765,'Catalog Items'!$L:$L,'Catalog Items'!AN:AN)</f>
        <v>27.15</v>
      </c>
      <c r="Q765" s="132">
        <f>_xlfn.XLOOKUP($D765,'Catalog Items'!$L:$L,'Catalog Items'!AO:AO)</f>
        <v>4.351</v>
      </c>
      <c r="R765" s="132" t="str">
        <f>_xlfn.XLOOKUP($D765,'Catalog Items'!$L:$L,'Catalog Items'!AT:AT)</f>
        <v>4</v>
      </c>
      <c r="S765" s="132" t="str">
        <f>_xlfn.XLOOKUP($D765,'Catalog Items'!$L:$L,'Catalog Items'!AU:AU)</f>
        <v>3</v>
      </c>
      <c r="T765" s="118" t="s">
        <v>9564</v>
      </c>
      <c r="U765" s="118" t="s">
        <v>15060</v>
      </c>
      <c r="V765" s="118" t="s">
        <v>15061</v>
      </c>
      <c r="W765" s="124"/>
      <c r="X765" s="118" t="s">
        <v>14418</v>
      </c>
      <c r="Y765" s="118" t="s">
        <v>1760</v>
      </c>
      <c r="Z765" s="118" t="s">
        <v>15041</v>
      </c>
      <c r="AA765" s="118" t="s">
        <v>15073</v>
      </c>
      <c r="AB765" s="118" t="s">
        <v>15073</v>
      </c>
      <c r="AC765" s="118" t="s">
        <v>15074</v>
      </c>
      <c r="AD765" s="118" t="s">
        <v>1757</v>
      </c>
      <c r="AE765" s="118" t="s">
        <v>15075</v>
      </c>
      <c r="AF765" s="118" t="s">
        <v>15076</v>
      </c>
    </row>
    <row r="766" spans="1:32" x14ac:dyDescent="0.25">
      <c r="J766" s="124"/>
      <c r="M766" s="132"/>
      <c r="N766" s="132"/>
      <c r="O766" s="132"/>
      <c r="P766" s="132"/>
      <c r="Q766" s="132"/>
      <c r="R766" s="132"/>
      <c r="S766" s="132"/>
      <c r="W766" s="124"/>
    </row>
    <row r="767" spans="1:32" x14ac:dyDescent="0.25">
      <c r="A767" s="118" t="str">
        <f>_xlfn.XLOOKUP(D767,'Catalog Items'!L:L,'Catalog Items'!F:F)</f>
        <v>24601-CD2</v>
      </c>
      <c r="B767" s="118" t="s">
        <v>9743</v>
      </c>
      <c r="C767" s="118" t="s">
        <v>5377</v>
      </c>
      <c r="D767" s="118" t="s">
        <v>13640</v>
      </c>
      <c r="E767" s="118" t="s">
        <v>13641</v>
      </c>
      <c r="F767" s="118" t="s">
        <v>15223</v>
      </c>
      <c r="G767" s="118" t="s">
        <v>13648</v>
      </c>
      <c r="H767" s="118" t="s">
        <v>13649</v>
      </c>
      <c r="I767" s="118" t="s">
        <v>7066</v>
      </c>
      <c r="J767" s="124"/>
      <c r="K767" s="118" t="str">
        <f>_xlfn.XLOOKUP(D767,'Catalog Items'!L:L,'Catalog Items'!AB:AB)</f>
        <v>00196504231467</v>
      </c>
      <c r="L767" s="118" t="str">
        <f>_xlfn.XLOOKUP(D767,'Catalog Items'!L:L,'Catalog Items'!N:N)</f>
        <v>Petals and Pumpkins</v>
      </c>
      <c r="M767" s="132">
        <f>_xlfn.XLOOKUP($D767,'Catalog Items'!$L:$L,'Catalog Items'!AK:AK)</f>
        <v>24.562999999999999</v>
      </c>
      <c r="N767" s="132">
        <f>_xlfn.XLOOKUP($D767,'Catalog Items'!$L:$L,'Catalog Items'!AL:AL)</f>
        <v>15.563000000000001</v>
      </c>
      <c r="O767" s="132">
        <f>_xlfn.XLOOKUP($D767,'Catalog Items'!$L:$L,'Catalog Items'!AM:AM)</f>
        <v>9.625</v>
      </c>
      <c r="P767" s="132">
        <f>_xlfn.XLOOKUP($D767,'Catalog Items'!$L:$L,'Catalog Items'!AN:AN)</f>
        <v>13.44</v>
      </c>
      <c r="Q767" s="132">
        <f>_xlfn.XLOOKUP($D767,'Catalog Items'!$L:$L,'Catalog Items'!AO:AO)</f>
        <v>2.129</v>
      </c>
      <c r="R767" s="132" t="str">
        <f>_xlfn.XLOOKUP($D767,'Catalog Items'!$L:$L,'Catalog Items'!AT:AT)</f>
        <v>5</v>
      </c>
      <c r="S767" s="132" t="str">
        <f>_xlfn.XLOOKUP($D767,'Catalog Items'!$L:$L,'Catalog Items'!AU:AU)</f>
        <v>5</v>
      </c>
      <c r="T767" s="118" t="s">
        <v>7075</v>
      </c>
      <c r="U767" s="118" t="s">
        <v>14991</v>
      </c>
      <c r="V767" s="118" t="s">
        <v>1762</v>
      </c>
      <c r="W767" s="124"/>
      <c r="X767" s="118" t="s">
        <v>14433</v>
      </c>
      <c r="Y767" s="118" t="s">
        <v>1765</v>
      </c>
      <c r="Z767" s="118" t="s">
        <v>15062</v>
      </c>
      <c r="AA767" s="118" t="s">
        <v>7065</v>
      </c>
      <c r="AB767" s="118" t="s">
        <v>7065</v>
      </c>
      <c r="AC767" s="118" t="s">
        <v>15063</v>
      </c>
      <c r="AD767" s="118" t="s">
        <v>1757</v>
      </c>
      <c r="AE767" s="118" t="s">
        <v>15064</v>
      </c>
      <c r="AF767" s="118" t="s">
        <v>15065</v>
      </c>
    </row>
    <row r="768" spans="1:32" x14ac:dyDescent="0.25">
      <c r="A768" s="118" t="str">
        <f>_xlfn.XLOOKUP(D768,'Catalog Items'!L:L,'Catalog Items'!F:F)</f>
        <v>24601-CD2</v>
      </c>
      <c r="B768" s="118" t="s">
        <v>9731</v>
      </c>
      <c r="C768" s="118" t="s">
        <v>5377</v>
      </c>
      <c r="D768" s="118" t="s">
        <v>13640</v>
      </c>
      <c r="E768" s="118" t="s">
        <v>13641</v>
      </c>
      <c r="F768" s="118" t="s">
        <v>15223</v>
      </c>
      <c r="G768" s="118" t="s">
        <v>13652</v>
      </c>
      <c r="H768" s="118" t="s">
        <v>13653</v>
      </c>
      <c r="I768" s="118" t="s">
        <v>1762</v>
      </c>
      <c r="J768" s="124"/>
      <c r="K768" s="118" t="str">
        <f>_xlfn.XLOOKUP(D768,'Catalog Items'!L:L,'Catalog Items'!AB:AB)</f>
        <v>00196504231467</v>
      </c>
      <c r="L768" s="118" t="str">
        <f>_xlfn.XLOOKUP(D768,'Catalog Items'!L:L,'Catalog Items'!N:N)</f>
        <v>Petals and Pumpkins</v>
      </c>
      <c r="M768" s="132">
        <f>_xlfn.XLOOKUP($D768,'Catalog Items'!$L:$L,'Catalog Items'!AK:AK)</f>
        <v>24.562999999999999</v>
      </c>
      <c r="N768" s="132">
        <f>_xlfn.XLOOKUP($D768,'Catalog Items'!$L:$L,'Catalog Items'!AL:AL)</f>
        <v>15.563000000000001</v>
      </c>
      <c r="O768" s="132">
        <f>_xlfn.XLOOKUP($D768,'Catalog Items'!$L:$L,'Catalog Items'!AM:AM)</f>
        <v>9.625</v>
      </c>
      <c r="P768" s="132">
        <f>_xlfn.XLOOKUP($D768,'Catalog Items'!$L:$L,'Catalog Items'!AN:AN)</f>
        <v>13.44</v>
      </c>
      <c r="Q768" s="132">
        <f>_xlfn.XLOOKUP($D768,'Catalog Items'!$L:$L,'Catalog Items'!AO:AO)</f>
        <v>2.129</v>
      </c>
      <c r="R768" s="132" t="str">
        <f>_xlfn.XLOOKUP($D768,'Catalog Items'!$L:$L,'Catalog Items'!AT:AT)</f>
        <v>5</v>
      </c>
      <c r="S768" s="132" t="str">
        <f>_xlfn.XLOOKUP($D768,'Catalog Items'!$L:$L,'Catalog Items'!AU:AU)</f>
        <v>5</v>
      </c>
      <c r="T768" s="118" t="s">
        <v>7075</v>
      </c>
      <c r="U768" s="118" t="s">
        <v>14991</v>
      </c>
      <c r="V768" s="118" t="s">
        <v>1762</v>
      </c>
      <c r="W768" s="124"/>
      <c r="X768" s="118" t="s">
        <v>14435</v>
      </c>
      <c r="Y768" s="118" t="s">
        <v>1765</v>
      </c>
      <c r="Z768" s="118" t="s">
        <v>15062</v>
      </c>
      <c r="AA768" s="118" t="s">
        <v>14994</v>
      </c>
      <c r="AB768" s="118" t="s">
        <v>14994</v>
      </c>
      <c r="AC768" s="118" t="s">
        <v>15066</v>
      </c>
      <c r="AD768" s="118" t="s">
        <v>1757</v>
      </c>
      <c r="AE768" s="118" t="s">
        <v>15067</v>
      </c>
      <c r="AF768" s="118" t="s">
        <v>15068</v>
      </c>
    </row>
    <row r="769" spans="1:32" x14ac:dyDescent="0.25">
      <c r="A769" s="118" t="str">
        <f>_xlfn.XLOOKUP(D769,'Catalog Items'!L:L,'Catalog Items'!F:F)</f>
        <v>24601-CD2</v>
      </c>
      <c r="B769" s="118" t="s">
        <v>9694</v>
      </c>
      <c r="C769" s="118" t="s">
        <v>5377</v>
      </c>
      <c r="D769" s="118" t="s">
        <v>13640</v>
      </c>
      <c r="E769" s="118" t="s">
        <v>13641</v>
      </c>
      <c r="F769" s="118" t="s">
        <v>15223</v>
      </c>
      <c r="G769" s="118" t="s">
        <v>13656</v>
      </c>
      <c r="H769" s="118" t="s">
        <v>13657</v>
      </c>
      <c r="I769" s="118" t="s">
        <v>9557</v>
      </c>
      <c r="J769" s="124"/>
      <c r="K769" s="118" t="str">
        <f>_xlfn.XLOOKUP(D769,'Catalog Items'!L:L,'Catalog Items'!AB:AB)</f>
        <v>00196504231467</v>
      </c>
      <c r="L769" s="118" t="str">
        <f>_xlfn.XLOOKUP(D769,'Catalog Items'!L:L,'Catalog Items'!N:N)</f>
        <v>Petals and Pumpkins</v>
      </c>
      <c r="M769" s="132">
        <f>_xlfn.XLOOKUP($D769,'Catalog Items'!$L:$L,'Catalog Items'!AK:AK)</f>
        <v>24.562999999999999</v>
      </c>
      <c r="N769" s="132">
        <f>_xlfn.XLOOKUP($D769,'Catalog Items'!$L:$L,'Catalog Items'!AL:AL)</f>
        <v>15.563000000000001</v>
      </c>
      <c r="O769" s="132">
        <f>_xlfn.XLOOKUP($D769,'Catalog Items'!$L:$L,'Catalog Items'!AM:AM)</f>
        <v>9.625</v>
      </c>
      <c r="P769" s="132">
        <f>_xlfn.XLOOKUP($D769,'Catalog Items'!$L:$L,'Catalog Items'!AN:AN)</f>
        <v>13.44</v>
      </c>
      <c r="Q769" s="132">
        <f>_xlfn.XLOOKUP($D769,'Catalog Items'!$L:$L,'Catalog Items'!AO:AO)</f>
        <v>2.129</v>
      </c>
      <c r="R769" s="132" t="str">
        <f>_xlfn.XLOOKUP($D769,'Catalog Items'!$L:$L,'Catalog Items'!AT:AT)</f>
        <v>5</v>
      </c>
      <c r="S769" s="132" t="str">
        <f>_xlfn.XLOOKUP($D769,'Catalog Items'!$L:$L,'Catalog Items'!AU:AU)</f>
        <v>5</v>
      </c>
      <c r="T769" s="118" t="s">
        <v>7075</v>
      </c>
      <c r="U769" s="118" t="s">
        <v>14991</v>
      </c>
      <c r="V769" s="118" t="s">
        <v>1762</v>
      </c>
      <c r="W769" s="124"/>
      <c r="X769" s="118" t="s">
        <v>14437</v>
      </c>
      <c r="Y769" s="118" t="s">
        <v>1760</v>
      </c>
      <c r="Z769" s="118" t="s">
        <v>15062</v>
      </c>
      <c r="AA769" s="118" t="s">
        <v>15069</v>
      </c>
      <c r="AB769" s="118" t="s">
        <v>15069</v>
      </c>
      <c r="AC769" s="118" t="s">
        <v>15070</v>
      </c>
      <c r="AD769" s="118" t="s">
        <v>1757</v>
      </c>
      <c r="AE769" s="118" t="s">
        <v>15071</v>
      </c>
      <c r="AF769" s="118" t="s">
        <v>15072</v>
      </c>
    </row>
    <row r="770" spans="1:32" x14ac:dyDescent="0.25">
      <c r="A770" s="118" t="str">
        <f>_xlfn.XLOOKUP(D770,'Catalog Items'!L:L,'Catalog Items'!F:F)</f>
        <v>24601-CD2</v>
      </c>
      <c r="B770" s="118" t="s">
        <v>9920</v>
      </c>
      <c r="C770" s="118" t="s">
        <v>5377</v>
      </c>
      <c r="D770" s="118" t="s">
        <v>13640</v>
      </c>
      <c r="E770" s="118" t="s">
        <v>13641</v>
      </c>
      <c r="F770" s="118" t="s">
        <v>15223</v>
      </c>
      <c r="G770" s="118" t="s">
        <v>13662</v>
      </c>
      <c r="H770" s="118" t="s">
        <v>13663</v>
      </c>
      <c r="I770" s="118" t="s">
        <v>1757</v>
      </c>
      <c r="J770" s="124"/>
      <c r="K770" s="118" t="str">
        <f>_xlfn.XLOOKUP(D770,'Catalog Items'!L:L,'Catalog Items'!AB:AB)</f>
        <v>00196504231467</v>
      </c>
      <c r="L770" s="118" t="str">
        <f>_xlfn.XLOOKUP(D770,'Catalog Items'!L:L,'Catalog Items'!N:N)</f>
        <v>Petals and Pumpkins</v>
      </c>
      <c r="M770" s="132">
        <f>_xlfn.XLOOKUP($D770,'Catalog Items'!$L:$L,'Catalog Items'!AK:AK)</f>
        <v>24.562999999999999</v>
      </c>
      <c r="N770" s="132">
        <f>_xlfn.XLOOKUP($D770,'Catalog Items'!$L:$L,'Catalog Items'!AL:AL)</f>
        <v>15.563000000000001</v>
      </c>
      <c r="O770" s="132">
        <f>_xlfn.XLOOKUP($D770,'Catalog Items'!$L:$L,'Catalog Items'!AM:AM)</f>
        <v>9.625</v>
      </c>
      <c r="P770" s="132">
        <f>_xlfn.XLOOKUP($D770,'Catalog Items'!$L:$L,'Catalog Items'!AN:AN)</f>
        <v>13.44</v>
      </c>
      <c r="Q770" s="132">
        <f>_xlfn.XLOOKUP($D770,'Catalog Items'!$L:$L,'Catalog Items'!AO:AO)</f>
        <v>2.129</v>
      </c>
      <c r="R770" s="132" t="str">
        <f>_xlfn.XLOOKUP($D770,'Catalog Items'!$L:$L,'Catalog Items'!AT:AT)</f>
        <v>5</v>
      </c>
      <c r="S770" s="132" t="str">
        <f>_xlfn.XLOOKUP($D770,'Catalog Items'!$L:$L,'Catalog Items'!AU:AU)</f>
        <v>5</v>
      </c>
      <c r="T770" s="118" t="s">
        <v>7075</v>
      </c>
      <c r="U770" s="118" t="s">
        <v>14991</v>
      </c>
      <c r="V770" s="118" t="s">
        <v>1762</v>
      </c>
      <c r="W770" s="124"/>
      <c r="X770" s="118" t="s">
        <v>14440</v>
      </c>
      <c r="Y770" s="118" t="s">
        <v>1760</v>
      </c>
      <c r="Z770" s="118" t="s">
        <v>15041</v>
      </c>
      <c r="AA770" s="118" t="s">
        <v>15073</v>
      </c>
      <c r="AB770" s="118" t="s">
        <v>15073</v>
      </c>
      <c r="AC770" s="118" t="s">
        <v>15074</v>
      </c>
      <c r="AD770" s="118" t="s">
        <v>1757</v>
      </c>
      <c r="AE770" s="118" t="s">
        <v>15075</v>
      </c>
      <c r="AF770" s="118" t="s">
        <v>15076</v>
      </c>
    </row>
    <row r="771" spans="1:32" x14ac:dyDescent="0.25">
      <c r="J771" s="124"/>
      <c r="M771" s="132"/>
      <c r="N771" s="132"/>
      <c r="O771" s="132"/>
      <c r="P771" s="132"/>
      <c r="Q771" s="132"/>
      <c r="R771" s="132"/>
      <c r="S771" s="132"/>
      <c r="W771" s="124"/>
    </row>
    <row r="772" spans="1:32" x14ac:dyDescent="0.25">
      <c r="A772" s="118" t="str">
        <f>_xlfn.XLOOKUP(D772,'Catalog Items'!L:L,'Catalog Items'!F:F)</f>
        <v>24601-FD</v>
      </c>
      <c r="B772" s="118" t="s">
        <v>9743</v>
      </c>
      <c r="C772" s="118" t="s">
        <v>5377</v>
      </c>
      <c r="D772" s="118" t="s">
        <v>13644</v>
      </c>
      <c r="E772" s="118" t="s">
        <v>13645</v>
      </c>
      <c r="F772" s="118" t="s">
        <v>9579</v>
      </c>
      <c r="G772" s="118" t="s">
        <v>13648</v>
      </c>
      <c r="H772" s="118" t="s">
        <v>13649</v>
      </c>
      <c r="I772" s="118" t="s">
        <v>9568</v>
      </c>
      <c r="J772" s="124"/>
      <c r="K772" s="118" t="str">
        <f>_xlfn.XLOOKUP(D772,'Catalog Items'!L:L,'Catalog Items'!AB:AB)</f>
        <v>00196504231474</v>
      </c>
      <c r="L772" s="118" t="str">
        <f>_xlfn.XLOOKUP(D772,'Catalog Items'!L:L,'Catalog Items'!N:N)</f>
        <v>Petals and Pumpkins</v>
      </c>
      <c r="M772" s="132">
        <f>_xlfn.XLOOKUP($D772,'Catalog Items'!$L:$L,'Catalog Items'!AK:AK)</f>
        <v>48.314999999999998</v>
      </c>
      <c r="N772" s="132">
        <f>_xlfn.XLOOKUP($D772,'Catalog Items'!$L:$L,'Catalog Items'!AL:AL)</f>
        <v>16.22</v>
      </c>
      <c r="O772" s="132">
        <f>_xlfn.XLOOKUP($D772,'Catalog Items'!$L:$L,'Catalog Items'!AM:AM)</f>
        <v>9.5950000000000006</v>
      </c>
      <c r="P772" s="132">
        <f>_xlfn.XLOOKUP($D772,'Catalog Items'!$L:$L,'Catalog Items'!AN:AN)</f>
        <v>27.15</v>
      </c>
      <c r="Q772" s="132">
        <f>_xlfn.XLOOKUP($D772,'Catalog Items'!$L:$L,'Catalog Items'!AO:AO)</f>
        <v>4.351</v>
      </c>
      <c r="R772" s="132" t="str">
        <f>_xlfn.XLOOKUP($D772,'Catalog Items'!$L:$L,'Catalog Items'!AT:AT)</f>
        <v>4</v>
      </c>
      <c r="S772" s="132" t="str">
        <f>_xlfn.XLOOKUP($D772,'Catalog Items'!$L:$L,'Catalog Items'!AU:AU)</f>
        <v>3</v>
      </c>
      <c r="T772" s="118" t="s">
        <v>9564</v>
      </c>
      <c r="U772" s="118" t="s">
        <v>15060</v>
      </c>
      <c r="V772" s="118" t="s">
        <v>15061</v>
      </c>
      <c r="W772" s="124"/>
      <c r="X772" s="118" t="s">
        <v>14433</v>
      </c>
      <c r="Y772" s="118" t="s">
        <v>1765</v>
      </c>
      <c r="Z772" s="118" t="s">
        <v>15062</v>
      </c>
      <c r="AA772" s="118" t="s">
        <v>7065</v>
      </c>
      <c r="AB772" s="118" t="s">
        <v>7065</v>
      </c>
      <c r="AC772" s="118" t="s">
        <v>15063</v>
      </c>
      <c r="AD772" s="118" t="s">
        <v>1757</v>
      </c>
      <c r="AE772" s="118" t="s">
        <v>15064</v>
      </c>
      <c r="AF772" s="118" t="s">
        <v>15065</v>
      </c>
    </row>
    <row r="773" spans="1:32" x14ac:dyDescent="0.25">
      <c r="A773" s="118" t="str">
        <f>_xlfn.XLOOKUP(D773,'Catalog Items'!L:L,'Catalog Items'!F:F)</f>
        <v>24601-FD</v>
      </c>
      <c r="B773" s="118" t="s">
        <v>9731</v>
      </c>
      <c r="C773" s="118" t="s">
        <v>5377</v>
      </c>
      <c r="D773" s="118" t="s">
        <v>13644</v>
      </c>
      <c r="E773" s="118" t="s">
        <v>13645</v>
      </c>
      <c r="F773" s="118" t="s">
        <v>9579</v>
      </c>
      <c r="G773" s="118" t="s">
        <v>13652</v>
      </c>
      <c r="H773" s="118" t="s">
        <v>13653</v>
      </c>
      <c r="I773" s="118" t="s">
        <v>1792</v>
      </c>
      <c r="J773" s="124"/>
      <c r="K773" s="118" t="str">
        <f>_xlfn.XLOOKUP(D773,'Catalog Items'!L:L,'Catalog Items'!AB:AB)</f>
        <v>00196504231474</v>
      </c>
      <c r="L773" s="118" t="str">
        <f>_xlfn.XLOOKUP(D773,'Catalog Items'!L:L,'Catalog Items'!N:N)</f>
        <v>Petals and Pumpkins</v>
      </c>
      <c r="M773" s="132">
        <f>_xlfn.XLOOKUP($D773,'Catalog Items'!$L:$L,'Catalog Items'!AK:AK)</f>
        <v>48.314999999999998</v>
      </c>
      <c r="N773" s="132">
        <f>_xlfn.XLOOKUP($D773,'Catalog Items'!$L:$L,'Catalog Items'!AL:AL)</f>
        <v>16.22</v>
      </c>
      <c r="O773" s="132">
        <f>_xlfn.XLOOKUP($D773,'Catalog Items'!$L:$L,'Catalog Items'!AM:AM)</f>
        <v>9.5950000000000006</v>
      </c>
      <c r="P773" s="132">
        <f>_xlfn.XLOOKUP($D773,'Catalog Items'!$L:$L,'Catalog Items'!AN:AN)</f>
        <v>27.15</v>
      </c>
      <c r="Q773" s="132">
        <f>_xlfn.XLOOKUP($D773,'Catalog Items'!$L:$L,'Catalog Items'!AO:AO)</f>
        <v>4.351</v>
      </c>
      <c r="R773" s="132" t="str">
        <f>_xlfn.XLOOKUP($D773,'Catalog Items'!$L:$L,'Catalog Items'!AT:AT)</f>
        <v>4</v>
      </c>
      <c r="S773" s="132" t="str">
        <f>_xlfn.XLOOKUP($D773,'Catalog Items'!$L:$L,'Catalog Items'!AU:AU)</f>
        <v>3</v>
      </c>
      <c r="T773" s="118" t="s">
        <v>9564</v>
      </c>
      <c r="U773" s="118" t="s">
        <v>15060</v>
      </c>
      <c r="V773" s="118" t="s">
        <v>15061</v>
      </c>
      <c r="W773" s="124"/>
      <c r="X773" s="118" t="s">
        <v>14435</v>
      </c>
      <c r="Y773" s="118" t="s">
        <v>1765</v>
      </c>
      <c r="Z773" s="118" t="s">
        <v>15062</v>
      </c>
      <c r="AA773" s="118" t="s">
        <v>14994</v>
      </c>
      <c r="AB773" s="118" t="s">
        <v>14994</v>
      </c>
      <c r="AC773" s="118" t="s">
        <v>15066</v>
      </c>
      <c r="AD773" s="118" t="s">
        <v>1757</v>
      </c>
      <c r="AE773" s="118" t="s">
        <v>15067</v>
      </c>
      <c r="AF773" s="118" t="s">
        <v>15068</v>
      </c>
    </row>
    <row r="774" spans="1:32" x14ac:dyDescent="0.25">
      <c r="A774" s="118" t="str">
        <f>_xlfn.XLOOKUP(D774,'Catalog Items'!L:L,'Catalog Items'!F:F)</f>
        <v>24601-FD</v>
      </c>
      <c r="B774" s="118" t="s">
        <v>9694</v>
      </c>
      <c r="C774" s="118" t="s">
        <v>5377</v>
      </c>
      <c r="D774" s="118" t="s">
        <v>13644</v>
      </c>
      <c r="E774" s="118" t="s">
        <v>13645</v>
      </c>
      <c r="F774" s="118" t="s">
        <v>9579</v>
      </c>
      <c r="G774" s="118" t="s">
        <v>13656</v>
      </c>
      <c r="H774" s="118" t="s">
        <v>13657</v>
      </c>
      <c r="I774" s="118" t="s">
        <v>7082</v>
      </c>
      <c r="J774" s="124"/>
      <c r="K774" s="118" t="str">
        <f>_xlfn.XLOOKUP(D774,'Catalog Items'!L:L,'Catalog Items'!AB:AB)</f>
        <v>00196504231474</v>
      </c>
      <c r="L774" s="118" t="str">
        <f>_xlfn.XLOOKUP(D774,'Catalog Items'!L:L,'Catalog Items'!N:N)</f>
        <v>Petals and Pumpkins</v>
      </c>
      <c r="M774" s="132">
        <f>_xlfn.XLOOKUP($D774,'Catalog Items'!$L:$L,'Catalog Items'!AK:AK)</f>
        <v>48.314999999999998</v>
      </c>
      <c r="N774" s="132">
        <f>_xlfn.XLOOKUP($D774,'Catalog Items'!$L:$L,'Catalog Items'!AL:AL)</f>
        <v>16.22</v>
      </c>
      <c r="O774" s="132">
        <f>_xlfn.XLOOKUP($D774,'Catalog Items'!$L:$L,'Catalog Items'!AM:AM)</f>
        <v>9.5950000000000006</v>
      </c>
      <c r="P774" s="132">
        <f>_xlfn.XLOOKUP($D774,'Catalog Items'!$L:$L,'Catalog Items'!AN:AN)</f>
        <v>27.15</v>
      </c>
      <c r="Q774" s="132">
        <f>_xlfn.XLOOKUP($D774,'Catalog Items'!$L:$L,'Catalog Items'!AO:AO)</f>
        <v>4.351</v>
      </c>
      <c r="R774" s="132" t="str">
        <f>_xlfn.XLOOKUP($D774,'Catalog Items'!$L:$L,'Catalog Items'!AT:AT)</f>
        <v>4</v>
      </c>
      <c r="S774" s="132" t="str">
        <f>_xlfn.XLOOKUP($D774,'Catalog Items'!$L:$L,'Catalog Items'!AU:AU)</f>
        <v>3</v>
      </c>
      <c r="T774" s="118" t="s">
        <v>9564</v>
      </c>
      <c r="U774" s="118" t="s">
        <v>15060</v>
      </c>
      <c r="V774" s="118" t="s">
        <v>15061</v>
      </c>
      <c r="W774" s="124"/>
      <c r="X774" s="118" t="s">
        <v>14437</v>
      </c>
      <c r="Y774" s="118" t="s">
        <v>1760</v>
      </c>
      <c r="Z774" s="118" t="s">
        <v>15062</v>
      </c>
      <c r="AA774" s="118" t="s">
        <v>15069</v>
      </c>
      <c r="AB774" s="118" t="s">
        <v>15069</v>
      </c>
      <c r="AC774" s="118" t="s">
        <v>15070</v>
      </c>
      <c r="AD774" s="118" t="s">
        <v>1757</v>
      </c>
      <c r="AE774" s="118" t="s">
        <v>15071</v>
      </c>
      <c r="AF774" s="118" t="s">
        <v>15072</v>
      </c>
    </row>
    <row r="775" spans="1:32" x14ac:dyDescent="0.25">
      <c r="A775" s="118" t="str">
        <f>_xlfn.XLOOKUP(D775,'Catalog Items'!L:L,'Catalog Items'!F:F)</f>
        <v>24601-FD</v>
      </c>
      <c r="B775" s="118" t="s">
        <v>9920</v>
      </c>
      <c r="C775" s="118" t="s">
        <v>5377</v>
      </c>
      <c r="D775" s="118" t="s">
        <v>13644</v>
      </c>
      <c r="E775" s="118" t="s">
        <v>13645</v>
      </c>
      <c r="F775" s="118" t="s">
        <v>9579</v>
      </c>
      <c r="G775" s="118" t="s">
        <v>13662</v>
      </c>
      <c r="H775" s="118" t="s">
        <v>13663</v>
      </c>
      <c r="I775" s="118" t="s">
        <v>9567</v>
      </c>
      <c r="J775" s="124"/>
      <c r="K775" s="118" t="str">
        <f>_xlfn.XLOOKUP(D775,'Catalog Items'!L:L,'Catalog Items'!AB:AB)</f>
        <v>00196504231474</v>
      </c>
      <c r="L775" s="118" t="str">
        <f>_xlfn.XLOOKUP(D775,'Catalog Items'!L:L,'Catalog Items'!N:N)</f>
        <v>Petals and Pumpkins</v>
      </c>
      <c r="M775" s="132">
        <f>_xlfn.XLOOKUP($D775,'Catalog Items'!$L:$L,'Catalog Items'!AK:AK)</f>
        <v>48.314999999999998</v>
      </c>
      <c r="N775" s="132">
        <f>_xlfn.XLOOKUP($D775,'Catalog Items'!$L:$L,'Catalog Items'!AL:AL)</f>
        <v>16.22</v>
      </c>
      <c r="O775" s="132">
        <f>_xlfn.XLOOKUP($D775,'Catalog Items'!$L:$L,'Catalog Items'!AM:AM)</f>
        <v>9.5950000000000006</v>
      </c>
      <c r="P775" s="132">
        <f>_xlfn.XLOOKUP($D775,'Catalog Items'!$L:$L,'Catalog Items'!AN:AN)</f>
        <v>27.15</v>
      </c>
      <c r="Q775" s="132">
        <f>_xlfn.XLOOKUP($D775,'Catalog Items'!$L:$L,'Catalog Items'!AO:AO)</f>
        <v>4.351</v>
      </c>
      <c r="R775" s="132" t="str">
        <f>_xlfn.XLOOKUP($D775,'Catalog Items'!$L:$L,'Catalog Items'!AT:AT)</f>
        <v>4</v>
      </c>
      <c r="S775" s="132" t="str">
        <f>_xlfn.XLOOKUP($D775,'Catalog Items'!$L:$L,'Catalog Items'!AU:AU)</f>
        <v>3</v>
      </c>
      <c r="T775" s="118" t="s">
        <v>9564</v>
      </c>
      <c r="U775" s="118" t="s">
        <v>15060</v>
      </c>
      <c r="V775" s="118" t="s">
        <v>15061</v>
      </c>
      <c r="W775" s="124"/>
      <c r="X775" s="118" t="s">
        <v>14440</v>
      </c>
      <c r="Y775" s="118" t="s">
        <v>1760</v>
      </c>
      <c r="Z775" s="118" t="s">
        <v>15041</v>
      </c>
      <c r="AA775" s="118" t="s">
        <v>15073</v>
      </c>
      <c r="AB775" s="118" t="s">
        <v>15073</v>
      </c>
      <c r="AC775" s="118" t="s">
        <v>15074</v>
      </c>
      <c r="AD775" s="118" t="s">
        <v>1757</v>
      </c>
      <c r="AE775" s="118" t="s">
        <v>15075</v>
      </c>
      <c r="AF775" s="118" t="s">
        <v>15076</v>
      </c>
    </row>
    <row r="776" spans="1:32" x14ac:dyDescent="0.25">
      <c r="J776" s="124"/>
      <c r="M776" s="132"/>
      <c r="N776" s="132"/>
      <c r="O776" s="132"/>
      <c r="P776" s="132"/>
      <c r="Q776" s="132"/>
      <c r="R776" s="132"/>
      <c r="S776" s="132"/>
      <c r="W776" s="124"/>
    </row>
    <row r="777" spans="1:32" x14ac:dyDescent="0.25">
      <c r="A777" s="118" t="str">
        <f>_xlfn.XLOOKUP(D777,'Catalog Items'!L:L,'Catalog Items'!F:F)</f>
        <v>24601-CD2</v>
      </c>
      <c r="B777" s="118" t="s">
        <v>9743</v>
      </c>
      <c r="C777" s="118" t="s">
        <v>5377</v>
      </c>
      <c r="D777" s="118" t="s">
        <v>13684</v>
      </c>
      <c r="E777" s="118" t="s">
        <v>13685</v>
      </c>
      <c r="F777" s="118" t="s">
        <v>15223</v>
      </c>
      <c r="G777" s="118" t="s">
        <v>13704</v>
      </c>
      <c r="H777" s="118" t="s">
        <v>13705</v>
      </c>
      <c r="I777" s="118" t="s">
        <v>7066</v>
      </c>
      <c r="J777" s="124"/>
      <c r="K777" s="118" t="str">
        <f>_xlfn.XLOOKUP(D777,'Catalog Items'!L:L,'Catalog Items'!AB:AB)</f>
        <v>00196504231559</v>
      </c>
      <c r="L777" s="118" t="str">
        <f>_xlfn.XLOOKUP(D777,'Catalog Items'!L:L,'Catalog Items'!N:N)</f>
        <v>Turkey Treat</v>
      </c>
      <c r="M777" s="132">
        <f>_xlfn.XLOOKUP($D777,'Catalog Items'!$L:$L,'Catalog Items'!AK:AK)</f>
        <v>24.562999999999999</v>
      </c>
      <c r="N777" s="132">
        <f>_xlfn.XLOOKUP($D777,'Catalog Items'!$L:$L,'Catalog Items'!AL:AL)</f>
        <v>15.563000000000001</v>
      </c>
      <c r="O777" s="132">
        <f>_xlfn.XLOOKUP($D777,'Catalog Items'!$L:$L,'Catalog Items'!AM:AM)</f>
        <v>9.625</v>
      </c>
      <c r="P777" s="132">
        <f>_xlfn.XLOOKUP($D777,'Catalog Items'!$L:$L,'Catalog Items'!AN:AN)</f>
        <v>13.44</v>
      </c>
      <c r="Q777" s="132">
        <f>_xlfn.XLOOKUP($D777,'Catalog Items'!$L:$L,'Catalog Items'!AO:AO)</f>
        <v>2.129</v>
      </c>
      <c r="R777" s="132" t="str">
        <f>_xlfn.XLOOKUP($D777,'Catalog Items'!$L:$L,'Catalog Items'!AT:AT)</f>
        <v>5</v>
      </c>
      <c r="S777" s="132" t="str">
        <f>_xlfn.XLOOKUP($D777,'Catalog Items'!$L:$L,'Catalog Items'!AU:AU)</f>
        <v>5</v>
      </c>
      <c r="T777" s="118" t="s">
        <v>7075</v>
      </c>
      <c r="U777" s="118" t="s">
        <v>14991</v>
      </c>
      <c r="V777" s="118" t="s">
        <v>1762</v>
      </c>
      <c r="W777" s="124"/>
      <c r="X777" s="118" t="s">
        <v>14462</v>
      </c>
      <c r="Y777" s="118" t="s">
        <v>1765</v>
      </c>
      <c r="Z777" s="118" t="s">
        <v>15062</v>
      </c>
      <c r="AA777" s="118" t="s">
        <v>7065</v>
      </c>
      <c r="AB777" s="118" t="s">
        <v>7065</v>
      </c>
      <c r="AC777" s="118" t="s">
        <v>15063</v>
      </c>
      <c r="AD777" s="118" t="s">
        <v>1757</v>
      </c>
      <c r="AE777" s="118" t="s">
        <v>15064</v>
      </c>
      <c r="AF777" s="118" t="s">
        <v>15065</v>
      </c>
    </row>
    <row r="778" spans="1:32" x14ac:dyDescent="0.25">
      <c r="A778" s="118" t="str">
        <f>_xlfn.XLOOKUP(D778,'Catalog Items'!L:L,'Catalog Items'!F:F)</f>
        <v>24601-CD2</v>
      </c>
      <c r="B778" s="118" t="s">
        <v>9731</v>
      </c>
      <c r="C778" s="118" t="s">
        <v>5377</v>
      </c>
      <c r="D778" s="118" t="s">
        <v>13684</v>
      </c>
      <c r="E778" s="118" t="s">
        <v>13685</v>
      </c>
      <c r="F778" s="118" t="s">
        <v>15223</v>
      </c>
      <c r="G778" s="118" t="s">
        <v>13712</v>
      </c>
      <c r="H778" s="118" t="s">
        <v>13713</v>
      </c>
      <c r="I778" s="118" t="s">
        <v>1762</v>
      </c>
      <c r="J778" s="124"/>
      <c r="K778" s="118" t="str">
        <f>_xlfn.XLOOKUP(D778,'Catalog Items'!L:L,'Catalog Items'!AB:AB)</f>
        <v>00196504231559</v>
      </c>
      <c r="L778" s="118" t="str">
        <f>_xlfn.XLOOKUP(D778,'Catalog Items'!L:L,'Catalog Items'!N:N)</f>
        <v>Turkey Treat</v>
      </c>
      <c r="M778" s="132">
        <f>_xlfn.XLOOKUP($D778,'Catalog Items'!$L:$L,'Catalog Items'!AK:AK)</f>
        <v>24.562999999999999</v>
      </c>
      <c r="N778" s="132">
        <f>_xlfn.XLOOKUP($D778,'Catalog Items'!$L:$L,'Catalog Items'!AL:AL)</f>
        <v>15.563000000000001</v>
      </c>
      <c r="O778" s="132">
        <f>_xlfn.XLOOKUP($D778,'Catalog Items'!$L:$L,'Catalog Items'!AM:AM)</f>
        <v>9.625</v>
      </c>
      <c r="P778" s="132">
        <f>_xlfn.XLOOKUP($D778,'Catalog Items'!$L:$L,'Catalog Items'!AN:AN)</f>
        <v>13.44</v>
      </c>
      <c r="Q778" s="132">
        <f>_xlfn.XLOOKUP($D778,'Catalog Items'!$L:$L,'Catalog Items'!AO:AO)</f>
        <v>2.129</v>
      </c>
      <c r="R778" s="132" t="str">
        <f>_xlfn.XLOOKUP($D778,'Catalog Items'!$L:$L,'Catalog Items'!AT:AT)</f>
        <v>5</v>
      </c>
      <c r="S778" s="132" t="str">
        <f>_xlfn.XLOOKUP($D778,'Catalog Items'!$L:$L,'Catalog Items'!AU:AU)</f>
        <v>5</v>
      </c>
      <c r="T778" s="118" t="s">
        <v>7075</v>
      </c>
      <c r="U778" s="118" t="s">
        <v>14991</v>
      </c>
      <c r="V778" s="118" t="s">
        <v>1762</v>
      </c>
      <c r="W778" s="124"/>
      <c r="X778" s="118" t="s">
        <v>14466</v>
      </c>
      <c r="Y778" s="118" t="s">
        <v>1765</v>
      </c>
      <c r="Z778" s="118" t="s">
        <v>15062</v>
      </c>
      <c r="AA778" s="118" t="s">
        <v>14994</v>
      </c>
      <c r="AB778" s="118" t="s">
        <v>14994</v>
      </c>
      <c r="AC778" s="118" t="s">
        <v>15066</v>
      </c>
      <c r="AD778" s="118" t="s">
        <v>1757</v>
      </c>
      <c r="AE778" s="118" t="s">
        <v>15067</v>
      </c>
      <c r="AF778" s="118" t="s">
        <v>15068</v>
      </c>
    </row>
    <row r="779" spans="1:32" x14ac:dyDescent="0.25">
      <c r="A779" s="118" t="str">
        <f>_xlfn.XLOOKUP(D779,'Catalog Items'!L:L,'Catalog Items'!F:F)</f>
        <v>24601-CD2</v>
      </c>
      <c r="B779" s="118" t="s">
        <v>9694</v>
      </c>
      <c r="C779" s="118" t="s">
        <v>5377</v>
      </c>
      <c r="D779" s="118" t="s">
        <v>13684</v>
      </c>
      <c r="E779" s="118" t="s">
        <v>13685</v>
      </c>
      <c r="F779" s="118" t="s">
        <v>15223</v>
      </c>
      <c r="G779" s="118" t="s">
        <v>13716</v>
      </c>
      <c r="H779" s="118" t="s">
        <v>13717</v>
      </c>
      <c r="I779" s="118" t="s">
        <v>9557</v>
      </c>
      <c r="J779" s="124"/>
      <c r="K779" s="118" t="str">
        <f>_xlfn.XLOOKUP(D779,'Catalog Items'!L:L,'Catalog Items'!AB:AB)</f>
        <v>00196504231559</v>
      </c>
      <c r="L779" s="118" t="str">
        <f>_xlfn.XLOOKUP(D779,'Catalog Items'!L:L,'Catalog Items'!N:N)</f>
        <v>Turkey Treat</v>
      </c>
      <c r="M779" s="132">
        <f>_xlfn.XLOOKUP($D779,'Catalog Items'!$L:$L,'Catalog Items'!AK:AK)</f>
        <v>24.562999999999999</v>
      </c>
      <c r="N779" s="132">
        <f>_xlfn.XLOOKUP($D779,'Catalog Items'!$L:$L,'Catalog Items'!AL:AL)</f>
        <v>15.563000000000001</v>
      </c>
      <c r="O779" s="132">
        <f>_xlfn.XLOOKUP($D779,'Catalog Items'!$L:$L,'Catalog Items'!AM:AM)</f>
        <v>9.625</v>
      </c>
      <c r="P779" s="132">
        <f>_xlfn.XLOOKUP($D779,'Catalog Items'!$L:$L,'Catalog Items'!AN:AN)</f>
        <v>13.44</v>
      </c>
      <c r="Q779" s="132">
        <f>_xlfn.XLOOKUP($D779,'Catalog Items'!$L:$L,'Catalog Items'!AO:AO)</f>
        <v>2.129</v>
      </c>
      <c r="R779" s="132" t="str">
        <f>_xlfn.XLOOKUP($D779,'Catalog Items'!$L:$L,'Catalog Items'!AT:AT)</f>
        <v>5</v>
      </c>
      <c r="S779" s="132" t="str">
        <f>_xlfn.XLOOKUP($D779,'Catalog Items'!$L:$L,'Catalog Items'!AU:AU)</f>
        <v>5</v>
      </c>
      <c r="T779" s="118" t="s">
        <v>7075</v>
      </c>
      <c r="U779" s="118" t="s">
        <v>14991</v>
      </c>
      <c r="V779" s="118" t="s">
        <v>1762</v>
      </c>
      <c r="W779" s="124"/>
      <c r="X779" s="118" t="s">
        <v>14468</v>
      </c>
      <c r="Y779" s="118" t="s">
        <v>1760</v>
      </c>
      <c r="Z779" s="118" t="s">
        <v>15062</v>
      </c>
      <c r="AA779" s="118" t="s">
        <v>15069</v>
      </c>
      <c r="AB779" s="118" t="s">
        <v>15069</v>
      </c>
      <c r="AC779" s="118" t="s">
        <v>15070</v>
      </c>
      <c r="AD779" s="118" t="s">
        <v>1757</v>
      </c>
      <c r="AE779" s="118" t="s">
        <v>15071</v>
      </c>
      <c r="AF779" s="118" t="s">
        <v>15072</v>
      </c>
    </row>
    <row r="780" spans="1:32" x14ac:dyDescent="0.25">
      <c r="A780" s="118" t="str">
        <f>_xlfn.XLOOKUP(D780,'Catalog Items'!L:L,'Catalog Items'!F:F)</f>
        <v>24601-CD2</v>
      </c>
      <c r="B780" s="118" t="s">
        <v>9920</v>
      </c>
      <c r="C780" s="118" t="s">
        <v>5377</v>
      </c>
      <c r="D780" s="118" t="s">
        <v>13684</v>
      </c>
      <c r="E780" s="118" t="s">
        <v>13685</v>
      </c>
      <c r="F780" s="118" t="s">
        <v>15223</v>
      </c>
      <c r="G780" s="118" t="s">
        <v>13718</v>
      </c>
      <c r="H780" s="118" t="s">
        <v>13719</v>
      </c>
      <c r="I780" s="118" t="s">
        <v>1757</v>
      </c>
      <c r="J780" s="124"/>
      <c r="K780" s="118" t="str">
        <f>_xlfn.XLOOKUP(D780,'Catalog Items'!L:L,'Catalog Items'!AB:AB)</f>
        <v>00196504231559</v>
      </c>
      <c r="L780" s="118" t="str">
        <f>_xlfn.XLOOKUP(D780,'Catalog Items'!L:L,'Catalog Items'!N:N)</f>
        <v>Turkey Treat</v>
      </c>
      <c r="M780" s="132">
        <f>_xlfn.XLOOKUP($D780,'Catalog Items'!$L:$L,'Catalog Items'!AK:AK)</f>
        <v>24.562999999999999</v>
      </c>
      <c r="N780" s="132">
        <f>_xlfn.XLOOKUP($D780,'Catalog Items'!$L:$L,'Catalog Items'!AL:AL)</f>
        <v>15.563000000000001</v>
      </c>
      <c r="O780" s="132">
        <f>_xlfn.XLOOKUP($D780,'Catalog Items'!$L:$L,'Catalog Items'!AM:AM)</f>
        <v>9.625</v>
      </c>
      <c r="P780" s="132">
        <f>_xlfn.XLOOKUP($D780,'Catalog Items'!$L:$L,'Catalog Items'!AN:AN)</f>
        <v>13.44</v>
      </c>
      <c r="Q780" s="132">
        <f>_xlfn.XLOOKUP($D780,'Catalog Items'!$L:$L,'Catalog Items'!AO:AO)</f>
        <v>2.129</v>
      </c>
      <c r="R780" s="132" t="str">
        <f>_xlfn.XLOOKUP($D780,'Catalog Items'!$L:$L,'Catalog Items'!AT:AT)</f>
        <v>5</v>
      </c>
      <c r="S780" s="132" t="str">
        <f>_xlfn.XLOOKUP($D780,'Catalog Items'!$L:$L,'Catalog Items'!AU:AU)</f>
        <v>5</v>
      </c>
      <c r="T780" s="118" t="s">
        <v>7075</v>
      </c>
      <c r="U780" s="118" t="s">
        <v>14991</v>
      </c>
      <c r="V780" s="118" t="s">
        <v>1762</v>
      </c>
      <c r="W780" s="124"/>
      <c r="X780" s="118" t="s">
        <v>14469</v>
      </c>
      <c r="Y780" s="118" t="s">
        <v>1760</v>
      </c>
      <c r="Z780" s="118" t="s">
        <v>15041</v>
      </c>
      <c r="AA780" s="118" t="s">
        <v>15073</v>
      </c>
      <c r="AB780" s="118" t="s">
        <v>15073</v>
      </c>
      <c r="AC780" s="118" t="s">
        <v>15074</v>
      </c>
      <c r="AD780" s="118" t="s">
        <v>1757</v>
      </c>
      <c r="AE780" s="118" t="s">
        <v>15075</v>
      </c>
      <c r="AF780" s="118" t="s">
        <v>15076</v>
      </c>
    </row>
    <row r="781" spans="1:32" x14ac:dyDescent="0.25">
      <c r="J781" s="124"/>
      <c r="M781" s="132"/>
      <c r="N781" s="132"/>
      <c r="O781" s="132"/>
      <c r="P781" s="132"/>
      <c r="Q781" s="132"/>
      <c r="R781" s="132"/>
      <c r="S781" s="132"/>
      <c r="W781" s="124"/>
    </row>
    <row r="782" spans="1:32" x14ac:dyDescent="0.25">
      <c r="A782" s="118" t="str">
        <f>_xlfn.XLOOKUP(D782,'Catalog Items'!L:L,'Catalog Items'!F:F)</f>
        <v>24602-CD</v>
      </c>
      <c r="B782" s="118" t="s">
        <v>9694</v>
      </c>
      <c r="C782" s="118" t="s">
        <v>5377</v>
      </c>
      <c r="D782" s="118" t="s">
        <v>13690</v>
      </c>
      <c r="E782" s="118" t="s">
        <v>13691</v>
      </c>
      <c r="F782" s="118" t="s">
        <v>15223</v>
      </c>
      <c r="G782" s="118" t="s">
        <v>13716</v>
      </c>
      <c r="H782" s="118" t="s">
        <v>13717</v>
      </c>
      <c r="I782" s="118" t="s">
        <v>1760</v>
      </c>
      <c r="J782" s="124"/>
      <c r="K782" s="118" t="str">
        <f>_xlfn.XLOOKUP(D782,'Catalog Items'!L:L,'Catalog Items'!AB:AB)</f>
        <v>00196504231566</v>
      </c>
      <c r="L782" s="118" t="str">
        <f>_xlfn.XLOOKUP(D782,'Catalog Items'!L:L,'Catalog Items'!N:N)</f>
        <v>Turkey Treat</v>
      </c>
      <c r="M782" s="132">
        <f>_xlfn.XLOOKUP($D782,'Catalog Items'!$L:$L,'Catalog Items'!AK:AK)</f>
        <v>24.562999999999999</v>
      </c>
      <c r="N782" s="132">
        <f>_xlfn.XLOOKUP($D782,'Catalog Items'!$L:$L,'Catalog Items'!AL:AL)</f>
        <v>15.563000000000001</v>
      </c>
      <c r="O782" s="132">
        <f>_xlfn.XLOOKUP($D782,'Catalog Items'!$L:$L,'Catalog Items'!AM:AM)</f>
        <v>9.625</v>
      </c>
      <c r="P782" s="132">
        <f>_xlfn.XLOOKUP($D782,'Catalog Items'!$L:$L,'Catalog Items'!AN:AN)</f>
        <v>7.17</v>
      </c>
      <c r="Q782" s="132">
        <f>_xlfn.XLOOKUP($D782,'Catalog Items'!$L:$L,'Catalog Items'!AO:AO)</f>
        <v>2.129</v>
      </c>
      <c r="R782" s="132" t="str">
        <f>_xlfn.XLOOKUP($D782,'Catalog Items'!$L:$L,'Catalog Items'!AT:AT)</f>
        <v>5</v>
      </c>
      <c r="S782" s="132" t="str">
        <f>_xlfn.XLOOKUP($D782,'Catalog Items'!$L:$L,'Catalog Items'!AU:AU)</f>
        <v>5</v>
      </c>
      <c r="T782" s="118" t="s">
        <v>7075</v>
      </c>
      <c r="U782" s="118" t="s">
        <v>14991</v>
      </c>
      <c r="V782" s="118" t="s">
        <v>1762</v>
      </c>
      <c r="W782" s="124"/>
      <c r="X782" s="118" t="s">
        <v>14468</v>
      </c>
      <c r="Y782" s="118" t="s">
        <v>1760</v>
      </c>
      <c r="Z782" s="118" t="s">
        <v>15062</v>
      </c>
      <c r="AA782" s="118" t="s">
        <v>15069</v>
      </c>
      <c r="AB782" s="118" t="s">
        <v>15069</v>
      </c>
      <c r="AC782" s="118" t="s">
        <v>15070</v>
      </c>
      <c r="AD782" s="118" t="s">
        <v>1757</v>
      </c>
      <c r="AE782" s="118" t="s">
        <v>15071</v>
      </c>
      <c r="AF782" s="118" t="s">
        <v>15072</v>
      </c>
    </row>
    <row r="783" spans="1:32" x14ac:dyDescent="0.25">
      <c r="A783" s="118" t="str">
        <f>_xlfn.XLOOKUP(D783,'Catalog Items'!L:L,'Catalog Items'!F:F)</f>
        <v>24602-CD</v>
      </c>
      <c r="B783" s="118" t="s">
        <v>9920</v>
      </c>
      <c r="C783" s="118" t="s">
        <v>5377</v>
      </c>
      <c r="D783" s="118" t="s">
        <v>13690</v>
      </c>
      <c r="E783" s="118" t="s">
        <v>13691</v>
      </c>
      <c r="F783" s="118" t="s">
        <v>15223</v>
      </c>
      <c r="G783" s="118" t="s">
        <v>13718</v>
      </c>
      <c r="H783" s="118" t="s">
        <v>13719</v>
      </c>
      <c r="I783" s="118" t="s">
        <v>1765</v>
      </c>
      <c r="J783" s="124"/>
      <c r="K783" s="118" t="str">
        <f>_xlfn.XLOOKUP(D783,'Catalog Items'!L:L,'Catalog Items'!AB:AB)</f>
        <v>00196504231566</v>
      </c>
      <c r="L783" s="118" t="str">
        <f>_xlfn.XLOOKUP(D783,'Catalog Items'!L:L,'Catalog Items'!N:N)</f>
        <v>Turkey Treat</v>
      </c>
      <c r="M783" s="132">
        <f>_xlfn.XLOOKUP($D783,'Catalog Items'!$L:$L,'Catalog Items'!AK:AK)</f>
        <v>24.562999999999999</v>
      </c>
      <c r="N783" s="132">
        <f>_xlfn.XLOOKUP($D783,'Catalog Items'!$L:$L,'Catalog Items'!AL:AL)</f>
        <v>15.563000000000001</v>
      </c>
      <c r="O783" s="132">
        <f>_xlfn.XLOOKUP($D783,'Catalog Items'!$L:$L,'Catalog Items'!AM:AM)</f>
        <v>9.625</v>
      </c>
      <c r="P783" s="132">
        <f>_xlfn.XLOOKUP($D783,'Catalog Items'!$L:$L,'Catalog Items'!AN:AN)</f>
        <v>7.17</v>
      </c>
      <c r="Q783" s="132">
        <f>_xlfn.XLOOKUP($D783,'Catalog Items'!$L:$L,'Catalog Items'!AO:AO)</f>
        <v>2.129</v>
      </c>
      <c r="R783" s="132" t="str">
        <f>_xlfn.XLOOKUP($D783,'Catalog Items'!$L:$L,'Catalog Items'!AT:AT)</f>
        <v>5</v>
      </c>
      <c r="S783" s="132" t="str">
        <f>_xlfn.XLOOKUP($D783,'Catalog Items'!$L:$L,'Catalog Items'!AU:AU)</f>
        <v>5</v>
      </c>
      <c r="T783" s="118" t="s">
        <v>7075</v>
      </c>
      <c r="U783" s="118" t="s">
        <v>14991</v>
      </c>
      <c r="V783" s="118" t="s">
        <v>1762</v>
      </c>
      <c r="W783" s="124"/>
      <c r="X783" s="118" t="s">
        <v>14469</v>
      </c>
      <c r="Y783" s="118" t="s">
        <v>1760</v>
      </c>
      <c r="Z783" s="118" t="s">
        <v>15041</v>
      </c>
      <c r="AA783" s="118" t="s">
        <v>15073</v>
      </c>
      <c r="AB783" s="118" t="s">
        <v>15073</v>
      </c>
      <c r="AC783" s="118" t="s">
        <v>15074</v>
      </c>
      <c r="AD783" s="118" t="s">
        <v>1757</v>
      </c>
      <c r="AE783" s="118" t="s">
        <v>15075</v>
      </c>
      <c r="AF783" s="118" t="s">
        <v>15076</v>
      </c>
    </row>
    <row r="784" spans="1:32" x14ac:dyDescent="0.25">
      <c r="A784" s="118" t="str">
        <f>_xlfn.XLOOKUP(D784,'Catalog Items'!L:L,'Catalog Items'!F:F)</f>
        <v>24602-CD</v>
      </c>
      <c r="B784" s="118" t="s">
        <v>9743</v>
      </c>
      <c r="C784" s="118" t="s">
        <v>5377</v>
      </c>
      <c r="D784" s="118" t="s">
        <v>13690</v>
      </c>
      <c r="E784" s="118" t="s">
        <v>13691</v>
      </c>
      <c r="F784" s="118" t="s">
        <v>15223</v>
      </c>
      <c r="G784" s="118" t="s">
        <v>13704</v>
      </c>
      <c r="H784" s="118" t="s">
        <v>13705</v>
      </c>
      <c r="I784" s="118" t="s">
        <v>7077</v>
      </c>
      <c r="J784" s="124"/>
      <c r="K784" s="118" t="str">
        <f>_xlfn.XLOOKUP(D784,'Catalog Items'!L:L,'Catalog Items'!AB:AB)</f>
        <v>00196504231566</v>
      </c>
      <c r="L784" s="118" t="str">
        <f>_xlfn.XLOOKUP(D784,'Catalog Items'!L:L,'Catalog Items'!N:N)</f>
        <v>Turkey Treat</v>
      </c>
      <c r="M784" s="132">
        <f>_xlfn.XLOOKUP($D784,'Catalog Items'!$L:$L,'Catalog Items'!AK:AK)</f>
        <v>24.562999999999999</v>
      </c>
      <c r="N784" s="132">
        <f>_xlfn.XLOOKUP($D784,'Catalog Items'!$L:$L,'Catalog Items'!AL:AL)</f>
        <v>15.563000000000001</v>
      </c>
      <c r="O784" s="132">
        <f>_xlfn.XLOOKUP($D784,'Catalog Items'!$L:$L,'Catalog Items'!AM:AM)</f>
        <v>9.625</v>
      </c>
      <c r="P784" s="132">
        <f>_xlfn.XLOOKUP($D784,'Catalog Items'!$L:$L,'Catalog Items'!AN:AN)</f>
        <v>7.17</v>
      </c>
      <c r="Q784" s="132">
        <f>_xlfn.XLOOKUP($D784,'Catalog Items'!$L:$L,'Catalog Items'!AO:AO)</f>
        <v>2.129</v>
      </c>
      <c r="R784" s="132" t="str">
        <f>_xlfn.XLOOKUP($D784,'Catalog Items'!$L:$L,'Catalog Items'!AT:AT)</f>
        <v>5</v>
      </c>
      <c r="S784" s="132" t="str">
        <f>_xlfn.XLOOKUP($D784,'Catalog Items'!$L:$L,'Catalog Items'!AU:AU)</f>
        <v>5</v>
      </c>
      <c r="T784" s="118" t="s">
        <v>7075</v>
      </c>
      <c r="U784" s="118" t="s">
        <v>14991</v>
      </c>
      <c r="V784" s="118" t="s">
        <v>1762</v>
      </c>
      <c r="W784" s="124"/>
      <c r="X784" s="118" t="s">
        <v>14462</v>
      </c>
      <c r="Y784" s="118" t="s">
        <v>1765</v>
      </c>
      <c r="Z784" s="118" t="s">
        <v>15062</v>
      </c>
      <c r="AA784" s="118" t="s">
        <v>7065</v>
      </c>
      <c r="AB784" s="118" t="s">
        <v>7065</v>
      </c>
      <c r="AC784" s="118" t="s">
        <v>15063</v>
      </c>
      <c r="AD784" s="118" t="s">
        <v>1757</v>
      </c>
      <c r="AE784" s="118" t="s">
        <v>15064</v>
      </c>
      <c r="AF784" s="118" t="s">
        <v>15065</v>
      </c>
    </row>
    <row r="785" spans="1:32" x14ac:dyDescent="0.25">
      <c r="A785" s="118" t="str">
        <f>_xlfn.XLOOKUP(D785,'Catalog Items'!L:L,'Catalog Items'!F:F)</f>
        <v>24602-CD</v>
      </c>
      <c r="B785" s="118" t="s">
        <v>9743</v>
      </c>
      <c r="C785" s="118" t="s">
        <v>5377</v>
      </c>
      <c r="D785" s="118" t="s">
        <v>13690</v>
      </c>
      <c r="E785" s="118" t="s">
        <v>13691</v>
      </c>
      <c r="F785" s="118" t="s">
        <v>15223</v>
      </c>
      <c r="G785" s="118" t="s">
        <v>13706</v>
      </c>
      <c r="H785" s="118" t="s">
        <v>13707</v>
      </c>
      <c r="I785" s="118" t="s">
        <v>7077</v>
      </c>
      <c r="J785" s="124"/>
      <c r="K785" s="118" t="str">
        <f>_xlfn.XLOOKUP(D785,'Catalog Items'!L:L,'Catalog Items'!AB:AB)</f>
        <v>00196504231566</v>
      </c>
      <c r="L785" s="118" t="str">
        <f>_xlfn.XLOOKUP(D785,'Catalog Items'!L:L,'Catalog Items'!N:N)</f>
        <v>Turkey Treat</v>
      </c>
      <c r="M785" s="132">
        <f>_xlfn.XLOOKUP($D785,'Catalog Items'!$L:$L,'Catalog Items'!AK:AK)</f>
        <v>24.562999999999999</v>
      </c>
      <c r="N785" s="132">
        <f>_xlfn.XLOOKUP($D785,'Catalog Items'!$L:$L,'Catalog Items'!AL:AL)</f>
        <v>15.563000000000001</v>
      </c>
      <c r="O785" s="132">
        <f>_xlfn.XLOOKUP($D785,'Catalog Items'!$L:$L,'Catalog Items'!AM:AM)</f>
        <v>9.625</v>
      </c>
      <c r="P785" s="132">
        <f>_xlfn.XLOOKUP($D785,'Catalog Items'!$L:$L,'Catalog Items'!AN:AN)</f>
        <v>7.17</v>
      </c>
      <c r="Q785" s="132">
        <f>_xlfn.XLOOKUP($D785,'Catalog Items'!$L:$L,'Catalog Items'!AO:AO)</f>
        <v>2.129</v>
      </c>
      <c r="R785" s="132" t="str">
        <f>_xlfn.XLOOKUP($D785,'Catalog Items'!$L:$L,'Catalog Items'!AT:AT)</f>
        <v>5</v>
      </c>
      <c r="S785" s="132" t="str">
        <f>_xlfn.XLOOKUP($D785,'Catalog Items'!$L:$L,'Catalog Items'!AU:AU)</f>
        <v>5</v>
      </c>
      <c r="T785" s="118" t="s">
        <v>7075</v>
      </c>
      <c r="U785" s="118" t="s">
        <v>14991</v>
      </c>
      <c r="V785" s="118" t="s">
        <v>1762</v>
      </c>
      <c r="W785" s="124"/>
      <c r="X785" s="118" t="s">
        <v>14463</v>
      </c>
      <c r="Y785" s="118" t="s">
        <v>1765</v>
      </c>
      <c r="Z785" s="118" t="s">
        <v>15062</v>
      </c>
      <c r="AA785" s="118" t="s">
        <v>7065</v>
      </c>
      <c r="AB785" s="118" t="s">
        <v>7065</v>
      </c>
      <c r="AC785" s="118" t="s">
        <v>15063</v>
      </c>
      <c r="AD785" s="118" t="s">
        <v>1757</v>
      </c>
      <c r="AE785" s="118" t="s">
        <v>15064</v>
      </c>
      <c r="AF785" s="118" t="s">
        <v>15065</v>
      </c>
    </row>
    <row r="786" spans="1:32" x14ac:dyDescent="0.25">
      <c r="A786" s="118" t="str">
        <f>_xlfn.XLOOKUP(D786,'Catalog Items'!L:L,'Catalog Items'!F:F)</f>
        <v>24602-CD</v>
      </c>
      <c r="B786" s="118" t="s">
        <v>9743</v>
      </c>
      <c r="C786" s="118" t="s">
        <v>5377</v>
      </c>
      <c r="D786" s="118" t="s">
        <v>13690</v>
      </c>
      <c r="E786" s="118" t="s">
        <v>13691</v>
      </c>
      <c r="F786" s="118" t="s">
        <v>15223</v>
      </c>
      <c r="G786" s="118" t="s">
        <v>13708</v>
      </c>
      <c r="H786" s="118" t="s">
        <v>13709</v>
      </c>
      <c r="I786" s="118" t="s">
        <v>7077</v>
      </c>
      <c r="J786" s="124"/>
      <c r="K786" s="118" t="str">
        <f>_xlfn.XLOOKUP(D786,'Catalog Items'!L:L,'Catalog Items'!AB:AB)</f>
        <v>00196504231566</v>
      </c>
      <c r="L786" s="118" t="str">
        <f>_xlfn.XLOOKUP(D786,'Catalog Items'!L:L,'Catalog Items'!N:N)</f>
        <v>Turkey Treat</v>
      </c>
      <c r="M786" s="132">
        <f>_xlfn.XLOOKUP($D786,'Catalog Items'!$L:$L,'Catalog Items'!AK:AK)</f>
        <v>24.562999999999999</v>
      </c>
      <c r="N786" s="132">
        <f>_xlfn.XLOOKUP($D786,'Catalog Items'!$L:$L,'Catalog Items'!AL:AL)</f>
        <v>15.563000000000001</v>
      </c>
      <c r="O786" s="132">
        <f>_xlfn.XLOOKUP($D786,'Catalog Items'!$L:$L,'Catalog Items'!AM:AM)</f>
        <v>9.625</v>
      </c>
      <c r="P786" s="132">
        <f>_xlfn.XLOOKUP($D786,'Catalog Items'!$L:$L,'Catalog Items'!AN:AN)</f>
        <v>7.17</v>
      </c>
      <c r="Q786" s="132">
        <f>_xlfn.XLOOKUP($D786,'Catalog Items'!$L:$L,'Catalog Items'!AO:AO)</f>
        <v>2.129</v>
      </c>
      <c r="R786" s="132" t="str">
        <f>_xlfn.XLOOKUP($D786,'Catalog Items'!$L:$L,'Catalog Items'!AT:AT)</f>
        <v>5</v>
      </c>
      <c r="S786" s="132" t="str">
        <f>_xlfn.XLOOKUP($D786,'Catalog Items'!$L:$L,'Catalog Items'!AU:AU)</f>
        <v>5</v>
      </c>
      <c r="T786" s="118" t="s">
        <v>7075</v>
      </c>
      <c r="U786" s="118" t="s">
        <v>14991</v>
      </c>
      <c r="V786" s="118" t="s">
        <v>1762</v>
      </c>
      <c r="W786" s="124"/>
      <c r="X786" s="118" t="s">
        <v>14464</v>
      </c>
      <c r="Y786" s="118" t="s">
        <v>1765</v>
      </c>
      <c r="Z786" s="118" t="s">
        <v>15062</v>
      </c>
      <c r="AA786" s="118" t="s">
        <v>7065</v>
      </c>
      <c r="AB786" s="118" t="s">
        <v>7065</v>
      </c>
      <c r="AC786" s="118" t="s">
        <v>15063</v>
      </c>
      <c r="AD786" s="118" t="s">
        <v>1757</v>
      </c>
      <c r="AE786" s="118" t="s">
        <v>15064</v>
      </c>
      <c r="AF786" s="118" t="s">
        <v>15065</v>
      </c>
    </row>
    <row r="787" spans="1:32" x14ac:dyDescent="0.25">
      <c r="A787" s="118" t="str">
        <f>_xlfn.XLOOKUP(D787,'Catalog Items'!L:L,'Catalog Items'!F:F)</f>
        <v>24602-CD</v>
      </c>
      <c r="B787" s="118" t="s">
        <v>9743</v>
      </c>
      <c r="C787" s="118" t="s">
        <v>5377</v>
      </c>
      <c r="D787" s="118" t="s">
        <v>13690</v>
      </c>
      <c r="E787" s="118" t="s">
        <v>13691</v>
      </c>
      <c r="F787" s="118" t="s">
        <v>15223</v>
      </c>
      <c r="G787" s="118" t="s">
        <v>13710</v>
      </c>
      <c r="H787" s="118" t="s">
        <v>13711</v>
      </c>
      <c r="I787" s="118" t="s">
        <v>7077</v>
      </c>
      <c r="J787" s="124"/>
      <c r="K787" s="118" t="str">
        <f>_xlfn.XLOOKUP(D787,'Catalog Items'!L:L,'Catalog Items'!AB:AB)</f>
        <v>00196504231566</v>
      </c>
      <c r="L787" s="118" t="str">
        <f>_xlfn.XLOOKUP(D787,'Catalog Items'!L:L,'Catalog Items'!N:N)</f>
        <v>Turkey Treat</v>
      </c>
      <c r="M787" s="132">
        <f>_xlfn.XLOOKUP($D787,'Catalog Items'!$L:$L,'Catalog Items'!AK:AK)</f>
        <v>24.562999999999999</v>
      </c>
      <c r="N787" s="132">
        <f>_xlfn.XLOOKUP($D787,'Catalog Items'!$L:$L,'Catalog Items'!AL:AL)</f>
        <v>15.563000000000001</v>
      </c>
      <c r="O787" s="132">
        <f>_xlfn.XLOOKUP($D787,'Catalog Items'!$L:$L,'Catalog Items'!AM:AM)</f>
        <v>9.625</v>
      </c>
      <c r="P787" s="132">
        <f>_xlfn.XLOOKUP($D787,'Catalog Items'!$L:$L,'Catalog Items'!AN:AN)</f>
        <v>7.17</v>
      </c>
      <c r="Q787" s="132">
        <f>_xlfn.XLOOKUP($D787,'Catalog Items'!$L:$L,'Catalog Items'!AO:AO)</f>
        <v>2.129</v>
      </c>
      <c r="R787" s="132" t="str">
        <f>_xlfn.XLOOKUP($D787,'Catalog Items'!$L:$L,'Catalog Items'!AT:AT)</f>
        <v>5</v>
      </c>
      <c r="S787" s="132" t="str">
        <f>_xlfn.XLOOKUP($D787,'Catalog Items'!$L:$L,'Catalog Items'!AU:AU)</f>
        <v>5</v>
      </c>
      <c r="T787" s="118" t="s">
        <v>7075</v>
      </c>
      <c r="U787" s="118" t="s">
        <v>14991</v>
      </c>
      <c r="V787" s="118" t="s">
        <v>1762</v>
      </c>
      <c r="W787" s="124"/>
      <c r="X787" s="118" t="s">
        <v>14465</v>
      </c>
      <c r="Y787" s="118" t="s">
        <v>1765</v>
      </c>
      <c r="Z787" s="118" t="s">
        <v>15062</v>
      </c>
      <c r="AA787" s="118" t="s">
        <v>7065</v>
      </c>
      <c r="AB787" s="118" t="s">
        <v>7065</v>
      </c>
      <c r="AC787" s="118" t="s">
        <v>15063</v>
      </c>
      <c r="AD787" s="118" t="s">
        <v>1757</v>
      </c>
      <c r="AE787" s="118" t="s">
        <v>15064</v>
      </c>
      <c r="AF787" s="118" t="s">
        <v>15065</v>
      </c>
    </row>
    <row r="788" spans="1:32" x14ac:dyDescent="0.25">
      <c r="A788" s="118" t="str">
        <f>_xlfn.XLOOKUP(D788,'Catalog Items'!L:L,'Catalog Items'!F:F)</f>
        <v>24602-CD</v>
      </c>
      <c r="B788" s="118" t="s">
        <v>9731</v>
      </c>
      <c r="C788" s="118" t="s">
        <v>5377</v>
      </c>
      <c r="D788" s="118" t="s">
        <v>13690</v>
      </c>
      <c r="E788" s="118" t="s">
        <v>13691</v>
      </c>
      <c r="F788" s="118" t="s">
        <v>15223</v>
      </c>
      <c r="G788" s="118" t="s">
        <v>13712</v>
      </c>
      <c r="H788" s="118" t="s">
        <v>13713</v>
      </c>
      <c r="I788" s="118" t="s">
        <v>1765</v>
      </c>
      <c r="J788" s="124"/>
      <c r="K788" s="118" t="str">
        <f>_xlfn.XLOOKUP(D788,'Catalog Items'!L:L,'Catalog Items'!AB:AB)</f>
        <v>00196504231566</v>
      </c>
      <c r="L788" s="118" t="str">
        <f>_xlfn.XLOOKUP(D788,'Catalog Items'!L:L,'Catalog Items'!N:N)</f>
        <v>Turkey Treat</v>
      </c>
      <c r="M788" s="132">
        <f>_xlfn.XLOOKUP($D788,'Catalog Items'!$L:$L,'Catalog Items'!AK:AK)</f>
        <v>24.562999999999999</v>
      </c>
      <c r="N788" s="132">
        <f>_xlfn.XLOOKUP($D788,'Catalog Items'!$L:$L,'Catalog Items'!AL:AL)</f>
        <v>15.563000000000001</v>
      </c>
      <c r="O788" s="132">
        <f>_xlfn.XLOOKUP($D788,'Catalog Items'!$L:$L,'Catalog Items'!AM:AM)</f>
        <v>9.625</v>
      </c>
      <c r="P788" s="132">
        <f>_xlfn.XLOOKUP($D788,'Catalog Items'!$L:$L,'Catalog Items'!AN:AN)</f>
        <v>7.17</v>
      </c>
      <c r="Q788" s="132">
        <f>_xlfn.XLOOKUP($D788,'Catalog Items'!$L:$L,'Catalog Items'!AO:AO)</f>
        <v>2.129</v>
      </c>
      <c r="R788" s="132" t="str">
        <f>_xlfn.XLOOKUP($D788,'Catalog Items'!$L:$L,'Catalog Items'!AT:AT)</f>
        <v>5</v>
      </c>
      <c r="S788" s="132" t="str">
        <f>_xlfn.XLOOKUP($D788,'Catalog Items'!$L:$L,'Catalog Items'!AU:AU)</f>
        <v>5</v>
      </c>
      <c r="T788" s="118" t="s">
        <v>7075</v>
      </c>
      <c r="U788" s="118" t="s">
        <v>14991</v>
      </c>
      <c r="V788" s="118" t="s">
        <v>1762</v>
      </c>
      <c r="W788" s="124"/>
      <c r="X788" s="118" t="s">
        <v>14466</v>
      </c>
      <c r="Y788" s="118" t="s">
        <v>1765</v>
      </c>
      <c r="Z788" s="118" t="s">
        <v>15062</v>
      </c>
      <c r="AA788" s="118" t="s">
        <v>14994</v>
      </c>
      <c r="AB788" s="118" t="s">
        <v>14994</v>
      </c>
      <c r="AC788" s="118" t="s">
        <v>15066</v>
      </c>
      <c r="AD788" s="118" t="s">
        <v>1757</v>
      </c>
      <c r="AE788" s="118" t="s">
        <v>15067</v>
      </c>
      <c r="AF788" s="118" t="s">
        <v>15068</v>
      </c>
    </row>
    <row r="789" spans="1:32" x14ac:dyDescent="0.25">
      <c r="A789" s="118" t="str">
        <f>_xlfn.XLOOKUP(D789,'Catalog Items'!L:L,'Catalog Items'!F:F)</f>
        <v>24602-CD</v>
      </c>
      <c r="B789" s="118" t="s">
        <v>9694</v>
      </c>
      <c r="C789" s="118" t="s">
        <v>5377</v>
      </c>
      <c r="D789" s="118" t="s">
        <v>13690</v>
      </c>
      <c r="E789" s="118" t="s">
        <v>13691</v>
      </c>
      <c r="F789" s="118" t="s">
        <v>15223</v>
      </c>
      <c r="G789" s="118" t="s">
        <v>13714</v>
      </c>
      <c r="H789" s="118" t="s">
        <v>13715</v>
      </c>
      <c r="I789" s="118" t="s">
        <v>1760</v>
      </c>
      <c r="J789" s="124"/>
      <c r="K789" s="118" t="str">
        <f>_xlfn.XLOOKUP(D789,'Catalog Items'!L:L,'Catalog Items'!AB:AB)</f>
        <v>00196504231566</v>
      </c>
      <c r="L789" s="118" t="str">
        <f>_xlfn.XLOOKUP(D789,'Catalog Items'!L:L,'Catalog Items'!N:N)</f>
        <v>Turkey Treat</v>
      </c>
      <c r="M789" s="132">
        <f>_xlfn.XLOOKUP($D789,'Catalog Items'!$L:$L,'Catalog Items'!AK:AK)</f>
        <v>24.562999999999999</v>
      </c>
      <c r="N789" s="132">
        <f>_xlfn.XLOOKUP($D789,'Catalog Items'!$L:$L,'Catalog Items'!AL:AL)</f>
        <v>15.563000000000001</v>
      </c>
      <c r="O789" s="132">
        <f>_xlfn.XLOOKUP($D789,'Catalog Items'!$L:$L,'Catalog Items'!AM:AM)</f>
        <v>9.625</v>
      </c>
      <c r="P789" s="132">
        <f>_xlfn.XLOOKUP($D789,'Catalog Items'!$L:$L,'Catalog Items'!AN:AN)</f>
        <v>7.17</v>
      </c>
      <c r="Q789" s="132">
        <f>_xlfn.XLOOKUP($D789,'Catalog Items'!$L:$L,'Catalog Items'!AO:AO)</f>
        <v>2.129</v>
      </c>
      <c r="R789" s="132" t="str">
        <f>_xlfn.XLOOKUP($D789,'Catalog Items'!$L:$L,'Catalog Items'!AT:AT)</f>
        <v>5</v>
      </c>
      <c r="S789" s="132" t="str">
        <f>_xlfn.XLOOKUP($D789,'Catalog Items'!$L:$L,'Catalog Items'!AU:AU)</f>
        <v>5</v>
      </c>
      <c r="T789" s="118" t="s">
        <v>7075</v>
      </c>
      <c r="U789" s="118" t="s">
        <v>14991</v>
      </c>
      <c r="V789" s="118" t="s">
        <v>1762</v>
      </c>
      <c r="W789" s="124"/>
      <c r="X789" s="118" t="s">
        <v>14467</v>
      </c>
      <c r="Y789" s="118" t="s">
        <v>1760</v>
      </c>
      <c r="Z789" s="118" t="s">
        <v>15062</v>
      </c>
      <c r="AA789" s="118" t="s">
        <v>15069</v>
      </c>
      <c r="AB789" s="118" t="s">
        <v>15069</v>
      </c>
      <c r="AC789" s="118" t="s">
        <v>15070</v>
      </c>
      <c r="AD789" s="118" t="s">
        <v>1757</v>
      </c>
      <c r="AE789" s="118" t="s">
        <v>15071</v>
      </c>
      <c r="AF789" s="118" t="s">
        <v>15072</v>
      </c>
    </row>
    <row r="790" spans="1:32" x14ac:dyDescent="0.25">
      <c r="J790" s="124"/>
      <c r="M790" s="132"/>
      <c r="N790" s="132"/>
      <c r="O790" s="132"/>
      <c r="P790" s="132"/>
      <c r="Q790" s="132"/>
      <c r="R790" s="132"/>
      <c r="S790" s="132"/>
      <c r="W790" s="124"/>
    </row>
    <row r="791" spans="1:32" x14ac:dyDescent="0.25">
      <c r="A791" s="118" t="str">
        <f>_xlfn.XLOOKUP(D791,'Catalog Items'!L:L,'Catalog Items'!F:F)</f>
        <v>24601-FD</v>
      </c>
      <c r="B791" s="118" t="s">
        <v>9743</v>
      </c>
      <c r="C791" s="118" t="s">
        <v>5377</v>
      </c>
      <c r="D791" s="118" t="s">
        <v>13694</v>
      </c>
      <c r="E791" s="118" t="s">
        <v>13695</v>
      </c>
      <c r="F791" s="118" t="s">
        <v>9579</v>
      </c>
      <c r="G791" s="118" t="s">
        <v>13704</v>
      </c>
      <c r="H791" s="118" t="s">
        <v>13705</v>
      </c>
      <c r="I791" s="118" t="s">
        <v>9568</v>
      </c>
      <c r="J791" s="124"/>
      <c r="K791" s="118" t="str">
        <f>_xlfn.XLOOKUP(D791,'Catalog Items'!L:L,'Catalog Items'!AB:AB)</f>
        <v>00196504231573</v>
      </c>
      <c r="L791" s="118" t="str">
        <f>_xlfn.XLOOKUP(D791,'Catalog Items'!L:L,'Catalog Items'!N:N)</f>
        <v>Turkey Treat</v>
      </c>
      <c r="M791" s="132">
        <f>_xlfn.XLOOKUP($D791,'Catalog Items'!$L:$L,'Catalog Items'!AK:AK)</f>
        <v>48.314999999999998</v>
      </c>
      <c r="N791" s="132">
        <f>_xlfn.XLOOKUP($D791,'Catalog Items'!$L:$L,'Catalog Items'!AL:AL)</f>
        <v>16.22</v>
      </c>
      <c r="O791" s="132">
        <f>_xlfn.XLOOKUP($D791,'Catalog Items'!$L:$L,'Catalog Items'!AM:AM)</f>
        <v>9.5950000000000006</v>
      </c>
      <c r="P791" s="132">
        <f>_xlfn.XLOOKUP($D791,'Catalog Items'!$L:$L,'Catalog Items'!AN:AN)</f>
        <v>27.15</v>
      </c>
      <c r="Q791" s="132">
        <f>_xlfn.XLOOKUP($D791,'Catalog Items'!$L:$L,'Catalog Items'!AO:AO)</f>
        <v>4.351</v>
      </c>
      <c r="R791" s="132" t="str">
        <f>_xlfn.XLOOKUP($D791,'Catalog Items'!$L:$L,'Catalog Items'!AT:AT)</f>
        <v>4</v>
      </c>
      <c r="S791" s="132" t="str">
        <f>_xlfn.XLOOKUP($D791,'Catalog Items'!$L:$L,'Catalog Items'!AU:AU)</f>
        <v>3</v>
      </c>
      <c r="T791" s="118" t="s">
        <v>9564</v>
      </c>
      <c r="U791" s="118" t="s">
        <v>15060</v>
      </c>
      <c r="V791" s="118" t="s">
        <v>15061</v>
      </c>
      <c r="W791" s="124"/>
      <c r="X791" s="118" t="s">
        <v>14462</v>
      </c>
      <c r="Y791" s="118" t="s">
        <v>1765</v>
      </c>
      <c r="Z791" s="118" t="s">
        <v>15062</v>
      </c>
      <c r="AA791" s="118" t="s">
        <v>7065</v>
      </c>
      <c r="AB791" s="118" t="s">
        <v>7065</v>
      </c>
      <c r="AC791" s="118" t="s">
        <v>15063</v>
      </c>
      <c r="AD791" s="118" t="s">
        <v>1757</v>
      </c>
      <c r="AE791" s="118" t="s">
        <v>15064</v>
      </c>
      <c r="AF791" s="118" t="s">
        <v>15065</v>
      </c>
    </row>
    <row r="792" spans="1:32" x14ac:dyDescent="0.25">
      <c r="A792" s="118" t="str">
        <f>_xlfn.XLOOKUP(D792,'Catalog Items'!L:L,'Catalog Items'!F:F)</f>
        <v>24601-FD</v>
      </c>
      <c r="B792" s="118" t="s">
        <v>9731</v>
      </c>
      <c r="C792" s="118" t="s">
        <v>5377</v>
      </c>
      <c r="D792" s="118" t="s">
        <v>13694</v>
      </c>
      <c r="E792" s="118" t="s">
        <v>13695</v>
      </c>
      <c r="F792" s="118" t="s">
        <v>9579</v>
      </c>
      <c r="G792" s="118" t="s">
        <v>13712</v>
      </c>
      <c r="H792" s="118" t="s">
        <v>13713</v>
      </c>
      <c r="I792" s="118" t="s">
        <v>1792</v>
      </c>
      <c r="J792" s="124"/>
      <c r="K792" s="118" t="str">
        <f>_xlfn.XLOOKUP(D792,'Catalog Items'!L:L,'Catalog Items'!AB:AB)</f>
        <v>00196504231573</v>
      </c>
      <c r="L792" s="118" t="str">
        <f>_xlfn.XLOOKUP(D792,'Catalog Items'!L:L,'Catalog Items'!N:N)</f>
        <v>Turkey Treat</v>
      </c>
      <c r="M792" s="132">
        <f>_xlfn.XLOOKUP($D792,'Catalog Items'!$L:$L,'Catalog Items'!AK:AK)</f>
        <v>48.314999999999998</v>
      </c>
      <c r="N792" s="132">
        <f>_xlfn.XLOOKUP($D792,'Catalog Items'!$L:$L,'Catalog Items'!AL:AL)</f>
        <v>16.22</v>
      </c>
      <c r="O792" s="132">
        <f>_xlfn.XLOOKUP($D792,'Catalog Items'!$L:$L,'Catalog Items'!AM:AM)</f>
        <v>9.5950000000000006</v>
      </c>
      <c r="P792" s="132">
        <f>_xlfn.XLOOKUP($D792,'Catalog Items'!$L:$L,'Catalog Items'!AN:AN)</f>
        <v>27.15</v>
      </c>
      <c r="Q792" s="132">
        <f>_xlfn.XLOOKUP($D792,'Catalog Items'!$L:$L,'Catalog Items'!AO:AO)</f>
        <v>4.351</v>
      </c>
      <c r="R792" s="132" t="str">
        <f>_xlfn.XLOOKUP($D792,'Catalog Items'!$L:$L,'Catalog Items'!AT:AT)</f>
        <v>4</v>
      </c>
      <c r="S792" s="132" t="str">
        <f>_xlfn.XLOOKUP($D792,'Catalog Items'!$L:$L,'Catalog Items'!AU:AU)</f>
        <v>3</v>
      </c>
      <c r="T792" s="118" t="s">
        <v>9564</v>
      </c>
      <c r="U792" s="118" t="s">
        <v>15060</v>
      </c>
      <c r="V792" s="118" t="s">
        <v>15061</v>
      </c>
      <c r="W792" s="124"/>
      <c r="X792" s="118" t="s">
        <v>14466</v>
      </c>
      <c r="Y792" s="118" t="s">
        <v>1765</v>
      </c>
      <c r="Z792" s="118" t="s">
        <v>15062</v>
      </c>
      <c r="AA792" s="118" t="s">
        <v>14994</v>
      </c>
      <c r="AB792" s="118" t="s">
        <v>14994</v>
      </c>
      <c r="AC792" s="118" t="s">
        <v>15066</v>
      </c>
      <c r="AD792" s="118" t="s">
        <v>1757</v>
      </c>
      <c r="AE792" s="118" t="s">
        <v>15067</v>
      </c>
      <c r="AF792" s="118" t="s">
        <v>15068</v>
      </c>
    </row>
    <row r="793" spans="1:32" x14ac:dyDescent="0.25">
      <c r="A793" s="118" t="str">
        <f>_xlfn.XLOOKUP(D793,'Catalog Items'!L:L,'Catalog Items'!F:F)</f>
        <v>24601-FD</v>
      </c>
      <c r="B793" s="118" t="s">
        <v>9694</v>
      </c>
      <c r="C793" s="118" t="s">
        <v>5377</v>
      </c>
      <c r="D793" s="118" t="s">
        <v>13694</v>
      </c>
      <c r="E793" s="118" t="s">
        <v>13695</v>
      </c>
      <c r="F793" s="118" t="s">
        <v>9579</v>
      </c>
      <c r="G793" s="118" t="s">
        <v>13716</v>
      </c>
      <c r="H793" s="118" t="s">
        <v>13717</v>
      </c>
      <c r="I793" s="118" t="s">
        <v>7082</v>
      </c>
      <c r="J793" s="124"/>
      <c r="K793" s="118" t="str">
        <f>_xlfn.XLOOKUP(D793,'Catalog Items'!L:L,'Catalog Items'!AB:AB)</f>
        <v>00196504231573</v>
      </c>
      <c r="L793" s="118" t="str">
        <f>_xlfn.XLOOKUP(D793,'Catalog Items'!L:L,'Catalog Items'!N:N)</f>
        <v>Turkey Treat</v>
      </c>
      <c r="M793" s="132">
        <f>_xlfn.XLOOKUP($D793,'Catalog Items'!$L:$L,'Catalog Items'!AK:AK)</f>
        <v>48.314999999999998</v>
      </c>
      <c r="N793" s="132">
        <f>_xlfn.XLOOKUP($D793,'Catalog Items'!$L:$L,'Catalog Items'!AL:AL)</f>
        <v>16.22</v>
      </c>
      <c r="O793" s="132">
        <f>_xlfn.XLOOKUP($D793,'Catalog Items'!$L:$L,'Catalog Items'!AM:AM)</f>
        <v>9.5950000000000006</v>
      </c>
      <c r="P793" s="132">
        <f>_xlfn.XLOOKUP($D793,'Catalog Items'!$L:$L,'Catalog Items'!AN:AN)</f>
        <v>27.15</v>
      </c>
      <c r="Q793" s="132">
        <f>_xlfn.XLOOKUP($D793,'Catalog Items'!$L:$L,'Catalog Items'!AO:AO)</f>
        <v>4.351</v>
      </c>
      <c r="R793" s="132" t="str">
        <f>_xlfn.XLOOKUP($D793,'Catalog Items'!$L:$L,'Catalog Items'!AT:AT)</f>
        <v>4</v>
      </c>
      <c r="S793" s="132" t="str">
        <f>_xlfn.XLOOKUP($D793,'Catalog Items'!$L:$L,'Catalog Items'!AU:AU)</f>
        <v>3</v>
      </c>
      <c r="T793" s="118" t="s">
        <v>9564</v>
      </c>
      <c r="U793" s="118" t="s">
        <v>15060</v>
      </c>
      <c r="V793" s="118" t="s">
        <v>15061</v>
      </c>
      <c r="W793" s="124"/>
      <c r="X793" s="118" t="s">
        <v>14468</v>
      </c>
      <c r="Y793" s="118" t="s">
        <v>1760</v>
      </c>
      <c r="Z793" s="118" t="s">
        <v>15062</v>
      </c>
      <c r="AA793" s="118" t="s">
        <v>15069</v>
      </c>
      <c r="AB793" s="118" t="s">
        <v>15069</v>
      </c>
      <c r="AC793" s="118" t="s">
        <v>15070</v>
      </c>
      <c r="AD793" s="118" t="s">
        <v>1757</v>
      </c>
      <c r="AE793" s="118" t="s">
        <v>15071</v>
      </c>
      <c r="AF793" s="118" t="s">
        <v>15072</v>
      </c>
    </row>
    <row r="794" spans="1:32" x14ac:dyDescent="0.25">
      <c r="A794" s="118" t="str">
        <f>_xlfn.XLOOKUP(D794,'Catalog Items'!L:L,'Catalog Items'!F:F)</f>
        <v>24601-FD</v>
      </c>
      <c r="B794" s="118" t="s">
        <v>9920</v>
      </c>
      <c r="C794" s="118" t="s">
        <v>5377</v>
      </c>
      <c r="D794" s="118" t="s">
        <v>13694</v>
      </c>
      <c r="E794" s="118" t="s">
        <v>13695</v>
      </c>
      <c r="F794" s="118" t="s">
        <v>9579</v>
      </c>
      <c r="G794" s="118" t="s">
        <v>13718</v>
      </c>
      <c r="H794" s="118" t="s">
        <v>13719</v>
      </c>
      <c r="I794" s="118" t="s">
        <v>9567</v>
      </c>
      <c r="J794" s="124"/>
      <c r="K794" s="118" t="str">
        <f>_xlfn.XLOOKUP(D794,'Catalog Items'!L:L,'Catalog Items'!AB:AB)</f>
        <v>00196504231573</v>
      </c>
      <c r="L794" s="118" t="str">
        <f>_xlfn.XLOOKUP(D794,'Catalog Items'!L:L,'Catalog Items'!N:N)</f>
        <v>Turkey Treat</v>
      </c>
      <c r="M794" s="132">
        <f>_xlfn.XLOOKUP($D794,'Catalog Items'!$L:$L,'Catalog Items'!AK:AK)</f>
        <v>48.314999999999998</v>
      </c>
      <c r="N794" s="132">
        <f>_xlfn.XLOOKUP($D794,'Catalog Items'!$L:$L,'Catalog Items'!AL:AL)</f>
        <v>16.22</v>
      </c>
      <c r="O794" s="132">
        <f>_xlfn.XLOOKUP($D794,'Catalog Items'!$L:$L,'Catalog Items'!AM:AM)</f>
        <v>9.5950000000000006</v>
      </c>
      <c r="P794" s="132">
        <f>_xlfn.XLOOKUP($D794,'Catalog Items'!$L:$L,'Catalog Items'!AN:AN)</f>
        <v>27.15</v>
      </c>
      <c r="Q794" s="132">
        <f>_xlfn.XLOOKUP($D794,'Catalog Items'!$L:$L,'Catalog Items'!AO:AO)</f>
        <v>4.351</v>
      </c>
      <c r="R794" s="132" t="str">
        <f>_xlfn.XLOOKUP($D794,'Catalog Items'!$L:$L,'Catalog Items'!AT:AT)</f>
        <v>4</v>
      </c>
      <c r="S794" s="132" t="str">
        <f>_xlfn.XLOOKUP($D794,'Catalog Items'!$L:$L,'Catalog Items'!AU:AU)</f>
        <v>3</v>
      </c>
      <c r="T794" s="118" t="s">
        <v>9564</v>
      </c>
      <c r="U794" s="118" t="s">
        <v>15060</v>
      </c>
      <c r="V794" s="118" t="s">
        <v>15061</v>
      </c>
      <c r="W794" s="124"/>
      <c r="X794" s="118" t="s">
        <v>14469</v>
      </c>
      <c r="Y794" s="118" t="s">
        <v>1760</v>
      </c>
      <c r="Z794" s="118" t="s">
        <v>15041</v>
      </c>
      <c r="AA794" s="118" t="s">
        <v>15073</v>
      </c>
      <c r="AB794" s="118" t="s">
        <v>15073</v>
      </c>
      <c r="AC794" s="118" t="s">
        <v>15074</v>
      </c>
      <c r="AD794" s="118" t="s">
        <v>1757</v>
      </c>
      <c r="AE794" s="118" t="s">
        <v>15075</v>
      </c>
      <c r="AF794" s="118" t="s">
        <v>15076</v>
      </c>
    </row>
    <row r="795" spans="1:32" x14ac:dyDescent="0.25">
      <c r="J795" s="124"/>
      <c r="M795" s="132"/>
      <c r="N795" s="132"/>
      <c r="O795" s="132"/>
      <c r="P795" s="132"/>
      <c r="Q795" s="132"/>
      <c r="R795" s="132"/>
      <c r="S795" s="132"/>
      <c r="W795" s="124"/>
    </row>
    <row r="796" spans="1:32" x14ac:dyDescent="0.25">
      <c r="A796" s="118" t="str">
        <f>_xlfn.XLOOKUP(D796,'Catalog Items'!L:L,'Catalog Items'!F:F)</f>
        <v>24602-FD</v>
      </c>
      <c r="B796" s="118" t="s">
        <v>9743</v>
      </c>
      <c r="C796" s="118" t="s">
        <v>5377</v>
      </c>
      <c r="D796" s="118" t="s">
        <v>13698</v>
      </c>
      <c r="E796" s="118" t="s">
        <v>13699</v>
      </c>
      <c r="F796" s="118" t="s">
        <v>9579</v>
      </c>
      <c r="G796" s="118" t="s">
        <v>13704</v>
      </c>
      <c r="H796" s="118" t="s">
        <v>13705</v>
      </c>
      <c r="I796" s="118" t="s">
        <v>1773</v>
      </c>
      <c r="J796" s="124"/>
      <c r="K796" s="118" t="str">
        <f>_xlfn.XLOOKUP(D796,'Catalog Items'!L:L,'Catalog Items'!AB:AB)</f>
        <v>00196504231580</v>
      </c>
      <c r="L796" s="118" t="str">
        <f>_xlfn.XLOOKUP(D796,'Catalog Items'!L:L,'Catalog Items'!N:N)</f>
        <v>Turkey Treat</v>
      </c>
      <c r="M796" s="132">
        <f>_xlfn.XLOOKUP($D796,'Catalog Items'!$L:$L,'Catalog Items'!AK:AK)</f>
        <v>48.314999999999998</v>
      </c>
      <c r="N796" s="132">
        <f>_xlfn.XLOOKUP($D796,'Catalog Items'!$L:$L,'Catalog Items'!AL:AL)</f>
        <v>16.22</v>
      </c>
      <c r="O796" s="132">
        <f>_xlfn.XLOOKUP($D796,'Catalog Items'!$L:$L,'Catalog Items'!AM:AM)</f>
        <v>9.5950000000000006</v>
      </c>
      <c r="P796" s="132">
        <f>_xlfn.XLOOKUP($D796,'Catalog Items'!$L:$L,'Catalog Items'!AN:AN)</f>
        <v>25.58</v>
      </c>
      <c r="Q796" s="132">
        <f>_xlfn.XLOOKUP($D796,'Catalog Items'!$L:$L,'Catalog Items'!AO:AO)</f>
        <v>4.351</v>
      </c>
      <c r="R796" s="132" t="str">
        <f>_xlfn.XLOOKUP($D796,'Catalog Items'!$L:$L,'Catalog Items'!AT:AT)</f>
        <v>4</v>
      </c>
      <c r="S796" s="132" t="str">
        <f>_xlfn.XLOOKUP($D796,'Catalog Items'!$L:$L,'Catalog Items'!AU:AU)</f>
        <v>3</v>
      </c>
      <c r="T796" s="118" t="s">
        <v>9564</v>
      </c>
      <c r="U796" s="118" t="s">
        <v>15060</v>
      </c>
      <c r="V796" s="118" t="s">
        <v>15061</v>
      </c>
      <c r="W796" s="124"/>
      <c r="X796" s="118" t="s">
        <v>14462</v>
      </c>
      <c r="Y796" s="118" t="s">
        <v>1765</v>
      </c>
      <c r="Z796" s="118" t="s">
        <v>15062</v>
      </c>
      <c r="AA796" s="118" t="s">
        <v>7065</v>
      </c>
      <c r="AB796" s="118" t="s">
        <v>7065</v>
      </c>
      <c r="AC796" s="118" t="s">
        <v>15063</v>
      </c>
      <c r="AD796" s="118" t="s">
        <v>1757</v>
      </c>
      <c r="AE796" s="118" t="s">
        <v>15064</v>
      </c>
      <c r="AF796" s="118" t="s">
        <v>15065</v>
      </c>
    </row>
    <row r="797" spans="1:32" x14ac:dyDescent="0.25">
      <c r="A797" s="118" t="str">
        <f>_xlfn.XLOOKUP(D797,'Catalog Items'!L:L,'Catalog Items'!F:F)</f>
        <v>24602-FD</v>
      </c>
      <c r="B797" s="118" t="s">
        <v>9743</v>
      </c>
      <c r="C797" s="118" t="s">
        <v>5377</v>
      </c>
      <c r="D797" s="118" t="s">
        <v>13698</v>
      </c>
      <c r="E797" s="118" t="s">
        <v>13699</v>
      </c>
      <c r="F797" s="118" t="s">
        <v>9579</v>
      </c>
      <c r="G797" s="118" t="s">
        <v>13706</v>
      </c>
      <c r="H797" s="118" t="s">
        <v>13707</v>
      </c>
      <c r="I797" s="118" t="s">
        <v>1773</v>
      </c>
      <c r="J797" s="124"/>
      <c r="K797" s="118" t="str">
        <f>_xlfn.XLOOKUP(D797,'Catalog Items'!L:L,'Catalog Items'!AB:AB)</f>
        <v>00196504231580</v>
      </c>
      <c r="L797" s="118" t="str">
        <f>_xlfn.XLOOKUP(D797,'Catalog Items'!L:L,'Catalog Items'!N:N)</f>
        <v>Turkey Treat</v>
      </c>
      <c r="M797" s="132">
        <f>_xlfn.XLOOKUP($D797,'Catalog Items'!$L:$L,'Catalog Items'!AK:AK)</f>
        <v>48.314999999999998</v>
      </c>
      <c r="N797" s="132">
        <f>_xlfn.XLOOKUP($D797,'Catalog Items'!$L:$L,'Catalog Items'!AL:AL)</f>
        <v>16.22</v>
      </c>
      <c r="O797" s="132">
        <f>_xlfn.XLOOKUP($D797,'Catalog Items'!$L:$L,'Catalog Items'!AM:AM)</f>
        <v>9.5950000000000006</v>
      </c>
      <c r="P797" s="132">
        <f>_xlfn.XLOOKUP($D797,'Catalog Items'!$L:$L,'Catalog Items'!AN:AN)</f>
        <v>25.58</v>
      </c>
      <c r="Q797" s="132">
        <f>_xlfn.XLOOKUP($D797,'Catalog Items'!$L:$L,'Catalog Items'!AO:AO)</f>
        <v>4.351</v>
      </c>
      <c r="R797" s="132" t="str">
        <f>_xlfn.XLOOKUP($D797,'Catalog Items'!$L:$L,'Catalog Items'!AT:AT)</f>
        <v>4</v>
      </c>
      <c r="S797" s="132" t="str">
        <f>_xlfn.XLOOKUP($D797,'Catalog Items'!$L:$L,'Catalog Items'!AU:AU)</f>
        <v>3</v>
      </c>
      <c r="T797" s="118" t="s">
        <v>9564</v>
      </c>
      <c r="U797" s="118" t="s">
        <v>15060</v>
      </c>
      <c r="V797" s="118" t="s">
        <v>15061</v>
      </c>
      <c r="W797" s="124"/>
      <c r="X797" s="118" t="s">
        <v>14463</v>
      </c>
      <c r="Y797" s="118" t="s">
        <v>1765</v>
      </c>
      <c r="Z797" s="118" t="s">
        <v>15062</v>
      </c>
      <c r="AA797" s="118" t="s">
        <v>7065</v>
      </c>
      <c r="AB797" s="118" t="s">
        <v>7065</v>
      </c>
      <c r="AC797" s="118" t="s">
        <v>15063</v>
      </c>
      <c r="AD797" s="118" t="s">
        <v>1757</v>
      </c>
      <c r="AE797" s="118" t="s">
        <v>15064</v>
      </c>
      <c r="AF797" s="118" t="s">
        <v>15065</v>
      </c>
    </row>
    <row r="798" spans="1:32" x14ac:dyDescent="0.25">
      <c r="A798" s="118" t="str">
        <f>_xlfn.XLOOKUP(D798,'Catalog Items'!L:L,'Catalog Items'!F:F)</f>
        <v>24602-FD</v>
      </c>
      <c r="B798" s="118" t="s">
        <v>9743</v>
      </c>
      <c r="C798" s="118" t="s">
        <v>5377</v>
      </c>
      <c r="D798" s="118" t="s">
        <v>13698</v>
      </c>
      <c r="E798" s="118" t="s">
        <v>13699</v>
      </c>
      <c r="F798" s="118" t="s">
        <v>9579</v>
      </c>
      <c r="G798" s="118" t="s">
        <v>13708</v>
      </c>
      <c r="H798" s="118" t="s">
        <v>13709</v>
      </c>
      <c r="I798" s="118" t="s">
        <v>7075</v>
      </c>
      <c r="J798" s="124"/>
      <c r="K798" s="118" t="str">
        <f>_xlfn.XLOOKUP(D798,'Catalog Items'!L:L,'Catalog Items'!AB:AB)</f>
        <v>00196504231580</v>
      </c>
      <c r="L798" s="118" t="str">
        <f>_xlfn.XLOOKUP(D798,'Catalog Items'!L:L,'Catalog Items'!N:N)</f>
        <v>Turkey Treat</v>
      </c>
      <c r="M798" s="132">
        <f>_xlfn.XLOOKUP($D798,'Catalog Items'!$L:$L,'Catalog Items'!AK:AK)</f>
        <v>48.314999999999998</v>
      </c>
      <c r="N798" s="132">
        <f>_xlfn.XLOOKUP($D798,'Catalog Items'!$L:$L,'Catalog Items'!AL:AL)</f>
        <v>16.22</v>
      </c>
      <c r="O798" s="132">
        <f>_xlfn.XLOOKUP($D798,'Catalog Items'!$L:$L,'Catalog Items'!AM:AM)</f>
        <v>9.5950000000000006</v>
      </c>
      <c r="P798" s="132">
        <f>_xlfn.XLOOKUP($D798,'Catalog Items'!$L:$L,'Catalog Items'!AN:AN)</f>
        <v>25.58</v>
      </c>
      <c r="Q798" s="132">
        <f>_xlfn.XLOOKUP($D798,'Catalog Items'!$L:$L,'Catalog Items'!AO:AO)</f>
        <v>4.351</v>
      </c>
      <c r="R798" s="132" t="str">
        <f>_xlfn.XLOOKUP($D798,'Catalog Items'!$L:$L,'Catalog Items'!AT:AT)</f>
        <v>4</v>
      </c>
      <c r="S798" s="132" t="str">
        <f>_xlfn.XLOOKUP($D798,'Catalog Items'!$L:$L,'Catalog Items'!AU:AU)</f>
        <v>3</v>
      </c>
      <c r="T798" s="118" t="s">
        <v>9564</v>
      </c>
      <c r="U798" s="118" t="s">
        <v>15060</v>
      </c>
      <c r="V798" s="118" t="s">
        <v>15061</v>
      </c>
      <c r="W798" s="124"/>
      <c r="X798" s="118" t="s">
        <v>14464</v>
      </c>
      <c r="Y798" s="118" t="s">
        <v>1765</v>
      </c>
      <c r="Z798" s="118" t="s">
        <v>15062</v>
      </c>
      <c r="AA798" s="118" t="s">
        <v>7065</v>
      </c>
      <c r="AB798" s="118" t="s">
        <v>7065</v>
      </c>
      <c r="AC798" s="118" t="s">
        <v>15063</v>
      </c>
      <c r="AD798" s="118" t="s">
        <v>1757</v>
      </c>
      <c r="AE798" s="118" t="s">
        <v>15064</v>
      </c>
      <c r="AF798" s="118" t="s">
        <v>15065</v>
      </c>
    </row>
    <row r="799" spans="1:32" x14ac:dyDescent="0.25">
      <c r="A799" s="118" t="str">
        <f>_xlfn.XLOOKUP(D799,'Catalog Items'!L:L,'Catalog Items'!F:F)</f>
        <v>24602-FD</v>
      </c>
      <c r="B799" s="118" t="s">
        <v>9743</v>
      </c>
      <c r="C799" s="118" t="s">
        <v>5377</v>
      </c>
      <c r="D799" s="118" t="s">
        <v>13698</v>
      </c>
      <c r="E799" s="118" t="s">
        <v>13699</v>
      </c>
      <c r="F799" s="118" t="s">
        <v>9579</v>
      </c>
      <c r="G799" s="118" t="s">
        <v>13710</v>
      </c>
      <c r="H799" s="118" t="s">
        <v>13711</v>
      </c>
      <c r="I799" s="118" t="s">
        <v>7075</v>
      </c>
      <c r="J799" s="124"/>
      <c r="K799" s="118" t="str">
        <f>_xlfn.XLOOKUP(D799,'Catalog Items'!L:L,'Catalog Items'!AB:AB)</f>
        <v>00196504231580</v>
      </c>
      <c r="L799" s="118" t="str">
        <f>_xlfn.XLOOKUP(D799,'Catalog Items'!L:L,'Catalog Items'!N:N)</f>
        <v>Turkey Treat</v>
      </c>
      <c r="M799" s="132">
        <f>_xlfn.XLOOKUP($D799,'Catalog Items'!$L:$L,'Catalog Items'!AK:AK)</f>
        <v>48.314999999999998</v>
      </c>
      <c r="N799" s="132">
        <f>_xlfn.XLOOKUP($D799,'Catalog Items'!$L:$L,'Catalog Items'!AL:AL)</f>
        <v>16.22</v>
      </c>
      <c r="O799" s="132">
        <f>_xlfn.XLOOKUP($D799,'Catalog Items'!$L:$L,'Catalog Items'!AM:AM)</f>
        <v>9.5950000000000006</v>
      </c>
      <c r="P799" s="132">
        <f>_xlfn.XLOOKUP($D799,'Catalog Items'!$L:$L,'Catalog Items'!AN:AN)</f>
        <v>25.58</v>
      </c>
      <c r="Q799" s="132">
        <f>_xlfn.XLOOKUP($D799,'Catalog Items'!$L:$L,'Catalog Items'!AO:AO)</f>
        <v>4.351</v>
      </c>
      <c r="R799" s="132" t="str">
        <f>_xlfn.XLOOKUP($D799,'Catalog Items'!$L:$L,'Catalog Items'!AT:AT)</f>
        <v>4</v>
      </c>
      <c r="S799" s="132" t="str">
        <f>_xlfn.XLOOKUP($D799,'Catalog Items'!$L:$L,'Catalog Items'!AU:AU)</f>
        <v>3</v>
      </c>
      <c r="T799" s="118" t="s">
        <v>9564</v>
      </c>
      <c r="U799" s="118" t="s">
        <v>15060</v>
      </c>
      <c r="V799" s="118" t="s">
        <v>15061</v>
      </c>
      <c r="W799" s="124"/>
      <c r="X799" s="118" t="s">
        <v>14465</v>
      </c>
      <c r="Y799" s="118" t="s">
        <v>1765</v>
      </c>
      <c r="Z799" s="118" t="s">
        <v>15062</v>
      </c>
      <c r="AA799" s="118" t="s">
        <v>7065</v>
      </c>
      <c r="AB799" s="118" t="s">
        <v>7065</v>
      </c>
      <c r="AC799" s="118" t="s">
        <v>15063</v>
      </c>
      <c r="AD799" s="118" t="s">
        <v>1757</v>
      </c>
      <c r="AE799" s="118" t="s">
        <v>15064</v>
      </c>
      <c r="AF799" s="118" t="s">
        <v>15065</v>
      </c>
    </row>
    <row r="800" spans="1:32" x14ac:dyDescent="0.25">
      <c r="A800" s="118" t="str">
        <f>_xlfn.XLOOKUP(D800,'Catalog Items'!L:L,'Catalog Items'!F:F)</f>
        <v>24602-FD</v>
      </c>
      <c r="B800" s="118" t="s">
        <v>9731</v>
      </c>
      <c r="C800" s="118" t="s">
        <v>5377</v>
      </c>
      <c r="D800" s="118" t="s">
        <v>13698</v>
      </c>
      <c r="E800" s="118" t="s">
        <v>13699</v>
      </c>
      <c r="F800" s="118" t="s">
        <v>9579</v>
      </c>
      <c r="G800" s="118" t="s">
        <v>13712</v>
      </c>
      <c r="H800" s="118" t="s">
        <v>13713</v>
      </c>
      <c r="I800" s="118" t="s">
        <v>1762</v>
      </c>
      <c r="J800" s="124"/>
      <c r="K800" s="118" t="str">
        <f>_xlfn.XLOOKUP(D800,'Catalog Items'!L:L,'Catalog Items'!AB:AB)</f>
        <v>00196504231580</v>
      </c>
      <c r="L800" s="118" t="str">
        <f>_xlfn.XLOOKUP(D800,'Catalog Items'!L:L,'Catalog Items'!N:N)</f>
        <v>Turkey Treat</v>
      </c>
      <c r="M800" s="132">
        <f>_xlfn.XLOOKUP($D800,'Catalog Items'!$L:$L,'Catalog Items'!AK:AK)</f>
        <v>48.314999999999998</v>
      </c>
      <c r="N800" s="132">
        <f>_xlfn.XLOOKUP($D800,'Catalog Items'!$L:$L,'Catalog Items'!AL:AL)</f>
        <v>16.22</v>
      </c>
      <c r="O800" s="132">
        <f>_xlfn.XLOOKUP($D800,'Catalog Items'!$L:$L,'Catalog Items'!AM:AM)</f>
        <v>9.5950000000000006</v>
      </c>
      <c r="P800" s="132">
        <f>_xlfn.XLOOKUP($D800,'Catalog Items'!$L:$L,'Catalog Items'!AN:AN)</f>
        <v>25.58</v>
      </c>
      <c r="Q800" s="132">
        <f>_xlfn.XLOOKUP($D800,'Catalog Items'!$L:$L,'Catalog Items'!AO:AO)</f>
        <v>4.351</v>
      </c>
      <c r="R800" s="132" t="str">
        <f>_xlfn.XLOOKUP($D800,'Catalog Items'!$L:$L,'Catalog Items'!AT:AT)</f>
        <v>4</v>
      </c>
      <c r="S800" s="132" t="str">
        <f>_xlfn.XLOOKUP($D800,'Catalog Items'!$L:$L,'Catalog Items'!AU:AU)</f>
        <v>3</v>
      </c>
      <c r="T800" s="118" t="s">
        <v>9564</v>
      </c>
      <c r="U800" s="118" t="s">
        <v>15060</v>
      </c>
      <c r="V800" s="118" t="s">
        <v>15061</v>
      </c>
      <c r="W800" s="124"/>
      <c r="X800" s="118" t="s">
        <v>14466</v>
      </c>
      <c r="Y800" s="118" t="s">
        <v>1765</v>
      </c>
      <c r="Z800" s="118" t="s">
        <v>15062</v>
      </c>
      <c r="AA800" s="118" t="s">
        <v>14994</v>
      </c>
      <c r="AB800" s="118" t="s">
        <v>14994</v>
      </c>
      <c r="AC800" s="118" t="s">
        <v>15066</v>
      </c>
      <c r="AD800" s="118" t="s">
        <v>1757</v>
      </c>
      <c r="AE800" s="118" t="s">
        <v>15067</v>
      </c>
      <c r="AF800" s="118" t="s">
        <v>15068</v>
      </c>
    </row>
    <row r="801" spans="1:32" x14ac:dyDescent="0.25">
      <c r="A801" s="118" t="str">
        <f>_xlfn.XLOOKUP(D801,'Catalog Items'!L:L,'Catalog Items'!F:F)</f>
        <v>24602-FD</v>
      </c>
      <c r="B801" s="118" t="s">
        <v>9694</v>
      </c>
      <c r="C801" s="118" t="s">
        <v>5377</v>
      </c>
      <c r="D801" s="118" t="s">
        <v>13698</v>
      </c>
      <c r="E801" s="118" t="s">
        <v>13699</v>
      </c>
      <c r="F801" s="118" t="s">
        <v>9579</v>
      </c>
      <c r="G801" s="118" t="s">
        <v>13714</v>
      </c>
      <c r="H801" s="118" t="s">
        <v>13715</v>
      </c>
      <c r="I801" s="118" t="s">
        <v>1763</v>
      </c>
      <c r="J801" s="124"/>
      <c r="K801" s="118" t="str">
        <f>_xlfn.XLOOKUP(D801,'Catalog Items'!L:L,'Catalog Items'!AB:AB)</f>
        <v>00196504231580</v>
      </c>
      <c r="L801" s="118" t="str">
        <f>_xlfn.XLOOKUP(D801,'Catalog Items'!L:L,'Catalog Items'!N:N)</f>
        <v>Turkey Treat</v>
      </c>
      <c r="M801" s="132">
        <f>_xlfn.XLOOKUP($D801,'Catalog Items'!$L:$L,'Catalog Items'!AK:AK)</f>
        <v>48.314999999999998</v>
      </c>
      <c r="N801" s="132">
        <f>_xlfn.XLOOKUP($D801,'Catalog Items'!$L:$L,'Catalog Items'!AL:AL)</f>
        <v>16.22</v>
      </c>
      <c r="O801" s="132">
        <f>_xlfn.XLOOKUP($D801,'Catalog Items'!$L:$L,'Catalog Items'!AM:AM)</f>
        <v>9.5950000000000006</v>
      </c>
      <c r="P801" s="132">
        <f>_xlfn.XLOOKUP($D801,'Catalog Items'!$L:$L,'Catalog Items'!AN:AN)</f>
        <v>25.58</v>
      </c>
      <c r="Q801" s="132">
        <f>_xlfn.XLOOKUP($D801,'Catalog Items'!$L:$L,'Catalog Items'!AO:AO)</f>
        <v>4.351</v>
      </c>
      <c r="R801" s="132" t="str">
        <f>_xlfn.XLOOKUP($D801,'Catalog Items'!$L:$L,'Catalog Items'!AT:AT)</f>
        <v>4</v>
      </c>
      <c r="S801" s="132" t="str">
        <f>_xlfn.XLOOKUP($D801,'Catalog Items'!$L:$L,'Catalog Items'!AU:AU)</f>
        <v>3</v>
      </c>
      <c r="T801" s="118" t="s">
        <v>9564</v>
      </c>
      <c r="U801" s="118" t="s">
        <v>15060</v>
      </c>
      <c r="V801" s="118" t="s">
        <v>15061</v>
      </c>
      <c r="W801" s="124"/>
      <c r="X801" s="118" t="s">
        <v>14467</v>
      </c>
      <c r="Y801" s="118" t="s">
        <v>1760</v>
      </c>
      <c r="Z801" s="118" t="s">
        <v>15062</v>
      </c>
      <c r="AA801" s="118" t="s">
        <v>15069</v>
      </c>
      <c r="AB801" s="118" t="s">
        <v>15069</v>
      </c>
      <c r="AC801" s="118" t="s">
        <v>15070</v>
      </c>
      <c r="AD801" s="118" t="s">
        <v>1757</v>
      </c>
      <c r="AE801" s="118" t="s">
        <v>15071</v>
      </c>
      <c r="AF801" s="118" t="s">
        <v>15072</v>
      </c>
    </row>
    <row r="802" spans="1:32" x14ac:dyDescent="0.25">
      <c r="A802" s="118" t="str">
        <f>_xlfn.XLOOKUP(D802,'Catalog Items'!L:L,'Catalog Items'!F:F)</f>
        <v>24602-FD</v>
      </c>
      <c r="B802" s="118" t="s">
        <v>9694</v>
      </c>
      <c r="C802" s="118" t="s">
        <v>5377</v>
      </c>
      <c r="D802" s="118" t="s">
        <v>13698</v>
      </c>
      <c r="E802" s="118" t="s">
        <v>13699</v>
      </c>
      <c r="F802" s="118" t="s">
        <v>9579</v>
      </c>
      <c r="G802" s="118" t="s">
        <v>13716</v>
      </c>
      <c r="H802" s="118" t="s">
        <v>13717</v>
      </c>
      <c r="I802" s="118" t="s">
        <v>1763</v>
      </c>
      <c r="J802" s="124"/>
      <c r="K802" s="118" t="str">
        <f>_xlfn.XLOOKUP(D802,'Catalog Items'!L:L,'Catalog Items'!AB:AB)</f>
        <v>00196504231580</v>
      </c>
      <c r="L802" s="118" t="str">
        <f>_xlfn.XLOOKUP(D802,'Catalog Items'!L:L,'Catalog Items'!N:N)</f>
        <v>Turkey Treat</v>
      </c>
      <c r="M802" s="132">
        <f>_xlfn.XLOOKUP($D802,'Catalog Items'!$L:$L,'Catalog Items'!AK:AK)</f>
        <v>48.314999999999998</v>
      </c>
      <c r="N802" s="132">
        <f>_xlfn.XLOOKUP($D802,'Catalog Items'!$L:$L,'Catalog Items'!AL:AL)</f>
        <v>16.22</v>
      </c>
      <c r="O802" s="132">
        <f>_xlfn.XLOOKUP($D802,'Catalog Items'!$L:$L,'Catalog Items'!AM:AM)</f>
        <v>9.5950000000000006</v>
      </c>
      <c r="P802" s="132">
        <f>_xlfn.XLOOKUP($D802,'Catalog Items'!$L:$L,'Catalog Items'!AN:AN)</f>
        <v>25.58</v>
      </c>
      <c r="Q802" s="132">
        <f>_xlfn.XLOOKUP($D802,'Catalog Items'!$L:$L,'Catalog Items'!AO:AO)</f>
        <v>4.351</v>
      </c>
      <c r="R802" s="132" t="str">
        <f>_xlfn.XLOOKUP($D802,'Catalog Items'!$L:$L,'Catalog Items'!AT:AT)</f>
        <v>4</v>
      </c>
      <c r="S802" s="132" t="str">
        <f>_xlfn.XLOOKUP($D802,'Catalog Items'!$L:$L,'Catalog Items'!AU:AU)</f>
        <v>3</v>
      </c>
      <c r="T802" s="118" t="s">
        <v>9564</v>
      </c>
      <c r="U802" s="118" t="s">
        <v>15060</v>
      </c>
      <c r="V802" s="118" t="s">
        <v>15061</v>
      </c>
      <c r="W802" s="124"/>
      <c r="X802" s="118" t="s">
        <v>14468</v>
      </c>
      <c r="Y802" s="118" t="s">
        <v>1760</v>
      </c>
      <c r="Z802" s="118" t="s">
        <v>15062</v>
      </c>
      <c r="AA802" s="118" t="s">
        <v>15069</v>
      </c>
      <c r="AB802" s="118" t="s">
        <v>15069</v>
      </c>
      <c r="AC802" s="118" t="s">
        <v>15070</v>
      </c>
      <c r="AD802" s="118" t="s">
        <v>1757</v>
      </c>
      <c r="AE802" s="118" t="s">
        <v>15071</v>
      </c>
      <c r="AF802" s="118" t="s">
        <v>15072</v>
      </c>
    </row>
    <row r="803" spans="1:32" x14ac:dyDescent="0.25">
      <c r="A803" s="118" t="str">
        <f>_xlfn.XLOOKUP(D803,'Catalog Items'!L:L,'Catalog Items'!F:F)</f>
        <v>24602-FD</v>
      </c>
      <c r="B803" s="118" t="s">
        <v>9920</v>
      </c>
      <c r="C803" s="118" t="s">
        <v>5377</v>
      </c>
      <c r="D803" s="118" t="s">
        <v>13698</v>
      </c>
      <c r="E803" s="118" t="s">
        <v>13699</v>
      </c>
      <c r="F803" s="118" t="s">
        <v>9579</v>
      </c>
      <c r="G803" s="118" t="s">
        <v>13718</v>
      </c>
      <c r="H803" s="118" t="s">
        <v>13719</v>
      </c>
      <c r="I803" s="118" t="s">
        <v>1762</v>
      </c>
      <c r="J803" s="124"/>
      <c r="K803" s="118" t="str">
        <f>_xlfn.XLOOKUP(D803,'Catalog Items'!L:L,'Catalog Items'!AB:AB)</f>
        <v>00196504231580</v>
      </c>
      <c r="L803" s="118" t="str">
        <f>_xlfn.XLOOKUP(D803,'Catalog Items'!L:L,'Catalog Items'!N:N)</f>
        <v>Turkey Treat</v>
      </c>
      <c r="M803" s="132">
        <f>_xlfn.XLOOKUP($D803,'Catalog Items'!$L:$L,'Catalog Items'!AK:AK)</f>
        <v>48.314999999999998</v>
      </c>
      <c r="N803" s="132">
        <f>_xlfn.XLOOKUP($D803,'Catalog Items'!$L:$L,'Catalog Items'!AL:AL)</f>
        <v>16.22</v>
      </c>
      <c r="O803" s="132">
        <f>_xlfn.XLOOKUP($D803,'Catalog Items'!$L:$L,'Catalog Items'!AM:AM)</f>
        <v>9.5950000000000006</v>
      </c>
      <c r="P803" s="132">
        <f>_xlfn.XLOOKUP($D803,'Catalog Items'!$L:$L,'Catalog Items'!AN:AN)</f>
        <v>25.58</v>
      </c>
      <c r="Q803" s="132">
        <f>_xlfn.XLOOKUP($D803,'Catalog Items'!$L:$L,'Catalog Items'!AO:AO)</f>
        <v>4.351</v>
      </c>
      <c r="R803" s="132" t="str">
        <f>_xlfn.XLOOKUP($D803,'Catalog Items'!$L:$L,'Catalog Items'!AT:AT)</f>
        <v>4</v>
      </c>
      <c r="S803" s="132" t="str">
        <f>_xlfn.XLOOKUP($D803,'Catalog Items'!$L:$L,'Catalog Items'!AU:AU)</f>
        <v>3</v>
      </c>
      <c r="T803" s="118" t="s">
        <v>9564</v>
      </c>
      <c r="U803" s="118" t="s">
        <v>15060</v>
      </c>
      <c r="V803" s="118" t="s">
        <v>15061</v>
      </c>
      <c r="W803" s="124"/>
      <c r="X803" s="118" t="s">
        <v>14469</v>
      </c>
      <c r="Y803" s="118" t="s">
        <v>1760</v>
      </c>
      <c r="Z803" s="118" t="s">
        <v>15041</v>
      </c>
      <c r="AA803" s="118" t="s">
        <v>15073</v>
      </c>
      <c r="AB803" s="118" t="s">
        <v>15073</v>
      </c>
      <c r="AC803" s="118" t="s">
        <v>15074</v>
      </c>
      <c r="AD803" s="118" t="s">
        <v>1757</v>
      </c>
      <c r="AE803" s="118" t="s">
        <v>15075</v>
      </c>
      <c r="AF803" s="118" t="s">
        <v>15076</v>
      </c>
    </row>
    <row r="804" spans="1:32" x14ac:dyDescent="0.25">
      <c r="J804" s="124"/>
      <c r="M804" s="132"/>
      <c r="N804" s="132"/>
      <c r="O804" s="132"/>
      <c r="P804" s="132"/>
      <c r="Q804" s="132"/>
      <c r="R804" s="132"/>
      <c r="S804" s="132"/>
      <c r="W804" s="124"/>
    </row>
    <row r="805" spans="1:32" x14ac:dyDescent="0.25">
      <c r="A805" s="118" t="str">
        <f>_xlfn.XLOOKUP(D805,'Catalog Items'!L:L,'Catalog Items'!F:F)</f>
        <v>24011-CD</v>
      </c>
      <c r="B805" s="118" t="s">
        <v>9743</v>
      </c>
      <c r="C805" s="118" t="s">
        <v>5377</v>
      </c>
      <c r="D805" s="118" t="s">
        <v>13702</v>
      </c>
      <c r="E805" s="118" t="s">
        <v>13703</v>
      </c>
      <c r="F805" s="118" t="s">
        <v>9563</v>
      </c>
      <c r="G805" s="118" t="s">
        <v>13704</v>
      </c>
      <c r="H805" s="118" t="s">
        <v>13705</v>
      </c>
      <c r="I805" s="118" t="s">
        <v>1767</v>
      </c>
      <c r="J805" s="124"/>
      <c r="K805" s="118" t="str">
        <f>_xlfn.XLOOKUP(D805,'Catalog Items'!L:L,'Catalog Items'!AB:AB)</f>
        <v>00196504231597</v>
      </c>
      <c r="L805" s="118" t="str">
        <f>_xlfn.XLOOKUP(D805,'Catalog Items'!L:L,'Catalog Items'!N:N)</f>
        <v>Turkey Treat</v>
      </c>
      <c r="M805" s="132">
        <f>_xlfn.XLOOKUP($D805,'Catalog Items'!$L:$L,'Catalog Items'!AK:AK)</f>
        <v>24.562999999999999</v>
      </c>
      <c r="N805" s="132">
        <f>_xlfn.XLOOKUP($D805,'Catalog Items'!$L:$L,'Catalog Items'!AL:AL)</f>
        <v>15.563000000000001</v>
      </c>
      <c r="O805" s="132">
        <f>_xlfn.XLOOKUP($D805,'Catalog Items'!$L:$L,'Catalog Items'!AM:AM)</f>
        <v>9.625</v>
      </c>
      <c r="P805" s="132">
        <f>_xlfn.XLOOKUP($D805,'Catalog Items'!$L:$L,'Catalog Items'!AN:AN)</f>
        <v>9.6</v>
      </c>
      <c r="Q805" s="132">
        <f>_xlfn.XLOOKUP($D805,'Catalog Items'!$L:$L,'Catalog Items'!AO:AO)</f>
        <v>2.129</v>
      </c>
      <c r="R805" s="132" t="str">
        <f>_xlfn.XLOOKUP($D805,'Catalog Items'!$L:$L,'Catalog Items'!AT:AT)</f>
        <v>5</v>
      </c>
      <c r="S805" s="132" t="str">
        <f>_xlfn.XLOOKUP($D805,'Catalog Items'!$L:$L,'Catalog Items'!AU:AU)</f>
        <v>5</v>
      </c>
      <c r="T805" s="118" t="s">
        <v>7077</v>
      </c>
      <c r="U805" s="118" t="s">
        <v>14991</v>
      </c>
      <c r="V805" s="118" t="s">
        <v>1762</v>
      </c>
      <c r="W805" s="124"/>
      <c r="X805" s="118" t="s">
        <v>14462</v>
      </c>
      <c r="Y805" s="118" t="s">
        <v>1765</v>
      </c>
      <c r="Z805" s="118" t="s">
        <v>15062</v>
      </c>
      <c r="AA805" s="118" t="s">
        <v>7065</v>
      </c>
      <c r="AB805" s="118" t="s">
        <v>7065</v>
      </c>
      <c r="AC805" s="118" t="s">
        <v>15063</v>
      </c>
      <c r="AD805" s="118" t="s">
        <v>1757</v>
      </c>
      <c r="AE805" s="118" t="s">
        <v>15064</v>
      </c>
      <c r="AF805" s="118" t="s">
        <v>15065</v>
      </c>
    </row>
    <row r="806" spans="1:32" x14ac:dyDescent="0.25">
      <c r="A806" s="118" t="str">
        <f>_xlfn.XLOOKUP(D806,'Catalog Items'!L:L,'Catalog Items'!F:F)</f>
        <v>24011-CD</v>
      </c>
      <c r="B806" s="118" t="s">
        <v>9743</v>
      </c>
      <c r="C806" s="118" t="s">
        <v>5377</v>
      </c>
      <c r="D806" s="118" t="s">
        <v>13702</v>
      </c>
      <c r="E806" s="118" t="s">
        <v>13703</v>
      </c>
      <c r="F806" s="118" t="s">
        <v>9563</v>
      </c>
      <c r="G806" s="118" t="s">
        <v>13706</v>
      </c>
      <c r="H806" s="118" t="s">
        <v>13707</v>
      </c>
      <c r="I806" s="118" t="s">
        <v>1767</v>
      </c>
      <c r="J806" s="124"/>
      <c r="K806" s="118" t="str">
        <f>_xlfn.XLOOKUP(D806,'Catalog Items'!L:L,'Catalog Items'!AB:AB)</f>
        <v>00196504231597</v>
      </c>
      <c r="L806" s="118" t="str">
        <f>_xlfn.XLOOKUP(D806,'Catalog Items'!L:L,'Catalog Items'!N:N)</f>
        <v>Turkey Treat</v>
      </c>
      <c r="M806" s="132">
        <f>_xlfn.XLOOKUP($D806,'Catalog Items'!$L:$L,'Catalog Items'!AK:AK)</f>
        <v>24.562999999999999</v>
      </c>
      <c r="N806" s="132">
        <f>_xlfn.XLOOKUP($D806,'Catalog Items'!$L:$L,'Catalog Items'!AL:AL)</f>
        <v>15.563000000000001</v>
      </c>
      <c r="O806" s="132">
        <f>_xlfn.XLOOKUP($D806,'Catalog Items'!$L:$L,'Catalog Items'!AM:AM)</f>
        <v>9.625</v>
      </c>
      <c r="P806" s="132">
        <f>_xlfn.XLOOKUP($D806,'Catalog Items'!$L:$L,'Catalog Items'!AN:AN)</f>
        <v>9.6</v>
      </c>
      <c r="Q806" s="132">
        <f>_xlfn.XLOOKUP($D806,'Catalog Items'!$L:$L,'Catalog Items'!AO:AO)</f>
        <v>2.129</v>
      </c>
      <c r="R806" s="132" t="str">
        <f>_xlfn.XLOOKUP($D806,'Catalog Items'!$L:$L,'Catalog Items'!AT:AT)</f>
        <v>5</v>
      </c>
      <c r="S806" s="132" t="str">
        <f>_xlfn.XLOOKUP($D806,'Catalog Items'!$L:$L,'Catalog Items'!AU:AU)</f>
        <v>5</v>
      </c>
      <c r="T806" s="118" t="s">
        <v>7077</v>
      </c>
      <c r="U806" s="118" t="s">
        <v>14991</v>
      </c>
      <c r="V806" s="118" t="s">
        <v>1762</v>
      </c>
      <c r="W806" s="124"/>
      <c r="X806" s="118" t="s">
        <v>14463</v>
      </c>
      <c r="Y806" s="118" t="s">
        <v>1765</v>
      </c>
      <c r="Z806" s="118" t="s">
        <v>15062</v>
      </c>
      <c r="AA806" s="118" t="s">
        <v>7065</v>
      </c>
      <c r="AB806" s="118" t="s">
        <v>7065</v>
      </c>
      <c r="AC806" s="118" t="s">
        <v>15063</v>
      </c>
      <c r="AD806" s="118" t="s">
        <v>1757</v>
      </c>
      <c r="AE806" s="118" t="s">
        <v>15064</v>
      </c>
      <c r="AF806" s="118" t="s">
        <v>15065</v>
      </c>
    </row>
    <row r="807" spans="1:32" x14ac:dyDescent="0.25">
      <c r="A807" s="118" t="str">
        <f>_xlfn.XLOOKUP(D807,'Catalog Items'!L:L,'Catalog Items'!F:F)</f>
        <v>24011-CD</v>
      </c>
      <c r="B807" s="118" t="s">
        <v>9743</v>
      </c>
      <c r="C807" s="118" t="s">
        <v>5377</v>
      </c>
      <c r="D807" s="118" t="s">
        <v>13702</v>
      </c>
      <c r="E807" s="118" t="s">
        <v>13703</v>
      </c>
      <c r="F807" s="118" t="s">
        <v>9563</v>
      </c>
      <c r="G807" s="118" t="s">
        <v>13708</v>
      </c>
      <c r="H807" s="118" t="s">
        <v>13709</v>
      </c>
      <c r="I807" s="118" t="s">
        <v>1767</v>
      </c>
      <c r="J807" s="124"/>
      <c r="K807" s="118" t="str">
        <f>_xlfn.XLOOKUP(D807,'Catalog Items'!L:L,'Catalog Items'!AB:AB)</f>
        <v>00196504231597</v>
      </c>
      <c r="L807" s="118" t="str">
        <f>_xlfn.XLOOKUP(D807,'Catalog Items'!L:L,'Catalog Items'!N:N)</f>
        <v>Turkey Treat</v>
      </c>
      <c r="M807" s="132">
        <f>_xlfn.XLOOKUP($D807,'Catalog Items'!$L:$L,'Catalog Items'!AK:AK)</f>
        <v>24.562999999999999</v>
      </c>
      <c r="N807" s="132">
        <f>_xlfn.XLOOKUP($D807,'Catalog Items'!$L:$L,'Catalog Items'!AL:AL)</f>
        <v>15.563000000000001</v>
      </c>
      <c r="O807" s="132">
        <f>_xlfn.XLOOKUP($D807,'Catalog Items'!$L:$L,'Catalog Items'!AM:AM)</f>
        <v>9.625</v>
      </c>
      <c r="P807" s="132">
        <f>_xlfn.XLOOKUP($D807,'Catalog Items'!$L:$L,'Catalog Items'!AN:AN)</f>
        <v>9.6</v>
      </c>
      <c r="Q807" s="132">
        <f>_xlfn.XLOOKUP($D807,'Catalog Items'!$L:$L,'Catalog Items'!AO:AO)</f>
        <v>2.129</v>
      </c>
      <c r="R807" s="132" t="str">
        <f>_xlfn.XLOOKUP($D807,'Catalog Items'!$L:$L,'Catalog Items'!AT:AT)</f>
        <v>5</v>
      </c>
      <c r="S807" s="132" t="str">
        <f>_xlfn.XLOOKUP($D807,'Catalog Items'!$L:$L,'Catalog Items'!AU:AU)</f>
        <v>5</v>
      </c>
      <c r="T807" s="118" t="s">
        <v>7077</v>
      </c>
      <c r="U807" s="118" t="s">
        <v>14991</v>
      </c>
      <c r="V807" s="118" t="s">
        <v>1762</v>
      </c>
      <c r="W807" s="124"/>
      <c r="X807" s="118" t="s">
        <v>14464</v>
      </c>
      <c r="Y807" s="118" t="s">
        <v>1765</v>
      </c>
      <c r="Z807" s="118" t="s">
        <v>15062</v>
      </c>
      <c r="AA807" s="118" t="s">
        <v>7065</v>
      </c>
      <c r="AB807" s="118" t="s">
        <v>7065</v>
      </c>
      <c r="AC807" s="118" t="s">
        <v>15063</v>
      </c>
      <c r="AD807" s="118" t="s">
        <v>1757</v>
      </c>
      <c r="AE807" s="118" t="s">
        <v>15064</v>
      </c>
      <c r="AF807" s="118" t="s">
        <v>15065</v>
      </c>
    </row>
    <row r="808" spans="1:32" x14ac:dyDescent="0.25">
      <c r="A808" s="118" t="str">
        <f>_xlfn.XLOOKUP(D808,'Catalog Items'!L:L,'Catalog Items'!F:F)</f>
        <v>24011-CD</v>
      </c>
      <c r="B808" s="118" t="s">
        <v>9743</v>
      </c>
      <c r="C808" s="118" t="s">
        <v>5377</v>
      </c>
      <c r="D808" s="118" t="s">
        <v>13702</v>
      </c>
      <c r="E808" s="118" t="s">
        <v>13703</v>
      </c>
      <c r="F808" s="118" t="s">
        <v>9563</v>
      </c>
      <c r="G808" s="118" t="s">
        <v>13710</v>
      </c>
      <c r="H808" s="118" t="s">
        <v>13711</v>
      </c>
      <c r="I808" s="118" t="s">
        <v>1767</v>
      </c>
      <c r="J808" s="124"/>
      <c r="K808" s="118" t="str">
        <f>_xlfn.XLOOKUP(D808,'Catalog Items'!L:L,'Catalog Items'!AB:AB)</f>
        <v>00196504231597</v>
      </c>
      <c r="L808" s="118" t="str">
        <f>_xlfn.XLOOKUP(D808,'Catalog Items'!L:L,'Catalog Items'!N:N)</f>
        <v>Turkey Treat</v>
      </c>
      <c r="M808" s="132">
        <f>_xlfn.XLOOKUP($D808,'Catalog Items'!$L:$L,'Catalog Items'!AK:AK)</f>
        <v>24.562999999999999</v>
      </c>
      <c r="N808" s="132">
        <f>_xlfn.XLOOKUP($D808,'Catalog Items'!$L:$L,'Catalog Items'!AL:AL)</f>
        <v>15.563000000000001</v>
      </c>
      <c r="O808" s="132">
        <f>_xlfn.XLOOKUP($D808,'Catalog Items'!$L:$L,'Catalog Items'!AM:AM)</f>
        <v>9.625</v>
      </c>
      <c r="P808" s="132">
        <f>_xlfn.XLOOKUP($D808,'Catalog Items'!$L:$L,'Catalog Items'!AN:AN)</f>
        <v>9.6</v>
      </c>
      <c r="Q808" s="132">
        <f>_xlfn.XLOOKUP($D808,'Catalog Items'!$L:$L,'Catalog Items'!AO:AO)</f>
        <v>2.129</v>
      </c>
      <c r="R808" s="132" t="str">
        <f>_xlfn.XLOOKUP($D808,'Catalog Items'!$L:$L,'Catalog Items'!AT:AT)</f>
        <v>5</v>
      </c>
      <c r="S808" s="132" t="str">
        <f>_xlfn.XLOOKUP($D808,'Catalog Items'!$L:$L,'Catalog Items'!AU:AU)</f>
        <v>5</v>
      </c>
      <c r="T808" s="118" t="s">
        <v>7077</v>
      </c>
      <c r="U808" s="118" t="s">
        <v>14991</v>
      </c>
      <c r="V808" s="118" t="s">
        <v>1762</v>
      </c>
      <c r="W808" s="124"/>
      <c r="X808" s="118" t="s">
        <v>14465</v>
      </c>
      <c r="Y808" s="118" t="s">
        <v>1765</v>
      </c>
      <c r="Z808" s="118" t="s">
        <v>15062</v>
      </c>
      <c r="AA808" s="118" t="s">
        <v>7065</v>
      </c>
      <c r="AB808" s="118" t="s">
        <v>7065</v>
      </c>
      <c r="AC808" s="118" t="s">
        <v>15063</v>
      </c>
      <c r="AD808" s="118" t="s">
        <v>1757</v>
      </c>
      <c r="AE808" s="118" t="s">
        <v>15064</v>
      </c>
      <c r="AF808" s="118" t="s">
        <v>15065</v>
      </c>
    </row>
    <row r="809" spans="1:32" x14ac:dyDescent="0.25">
      <c r="A809" s="118" t="str">
        <f>_xlfn.XLOOKUP(D809,'Catalog Items'!L:L,'Catalog Items'!F:F)</f>
        <v>24011-CD</v>
      </c>
      <c r="B809" s="118" t="s">
        <v>9694</v>
      </c>
      <c r="C809" s="118" t="s">
        <v>5377</v>
      </c>
      <c r="D809" s="118" t="s">
        <v>13702</v>
      </c>
      <c r="E809" s="118" t="s">
        <v>13703</v>
      </c>
      <c r="F809" s="118" t="s">
        <v>9563</v>
      </c>
      <c r="G809" s="118" t="s">
        <v>13714</v>
      </c>
      <c r="H809" s="118" t="s">
        <v>13715</v>
      </c>
      <c r="I809" s="118" t="s">
        <v>1757</v>
      </c>
      <c r="J809" s="124"/>
      <c r="K809" s="118" t="str">
        <f>_xlfn.XLOOKUP(D809,'Catalog Items'!L:L,'Catalog Items'!AB:AB)</f>
        <v>00196504231597</v>
      </c>
      <c r="L809" s="118" t="str">
        <f>_xlfn.XLOOKUP(D809,'Catalog Items'!L:L,'Catalog Items'!N:N)</f>
        <v>Turkey Treat</v>
      </c>
      <c r="M809" s="132">
        <f>_xlfn.XLOOKUP($D809,'Catalog Items'!$L:$L,'Catalog Items'!AK:AK)</f>
        <v>24.562999999999999</v>
      </c>
      <c r="N809" s="132">
        <f>_xlfn.XLOOKUP($D809,'Catalog Items'!$L:$L,'Catalog Items'!AL:AL)</f>
        <v>15.563000000000001</v>
      </c>
      <c r="O809" s="132">
        <f>_xlfn.XLOOKUP($D809,'Catalog Items'!$L:$L,'Catalog Items'!AM:AM)</f>
        <v>9.625</v>
      </c>
      <c r="P809" s="132">
        <f>_xlfn.XLOOKUP($D809,'Catalog Items'!$L:$L,'Catalog Items'!AN:AN)</f>
        <v>9.6</v>
      </c>
      <c r="Q809" s="132">
        <f>_xlfn.XLOOKUP($D809,'Catalog Items'!$L:$L,'Catalog Items'!AO:AO)</f>
        <v>2.129</v>
      </c>
      <c r="R809" s="132" t="str">
        <f>_xlfn.XLOOKUP($D809,'Catalog Items'!$L:$L,'Catalog Items'!AT:AT)</f>
        <v>5</v>
      </c>
      <c r="S809" s="132" t="str">
        <f>_xlfn.XLOOKUP($D809,'Catalog Items'!$L:$L,'Catalog Items'!AU:AU)</f>
        <v>5</v>
      </c>
      <c r="T809" s="118" t="s">
        <v>7077</v>
      </c>
      <c r="U809" s="118" t="s">
        <v>14991</v>
      </c>
      <c r="V809" s="118" t="s">
        <v>1762</v>
      </c>
      <c r="W809" s="124"/>
      <c r="X809" s="118" t="s">
        <v>14467</v>
      </c>
      <c r="Y809" s="118" t="s">
        <v>1760</v>
      </c>
      <c r="Z809" s="118" t="s">
        <v>15062</v>
      </c>
      <c r="AA809" s="118" t="s">
        <v>15069</v>
      </c>
      <c r="AB809" s="118" t="s">
        <v>15069</v>
      </c>
      <c r="AC809" s="118" t="s">
        <v>15070</v>
      </c>
      <c r="AD809" s="118" t="s">
        <v>1757</v>
      </c>
      <c r="AE809" s="118" t="s">
        <v>15071</v>
      </c>
      <c r="AF809" s="118" t="s">
        <v>15072</v>
      </c>
    </row>
    <row r="810" spans="1:32" x14ac:dyDescent="0.25">
      <c r="A810" s="118" t="str">
        <f>_xlfn.XLOOKUP(D810,'Catalog Items'!L:L,'Catalog Items'!F:F)</f>
        <v>24011-CD</v>
      </c>
      <c r="B810" s="118" t="s">
        <v>9694</v>
      </c>
      <c r="C810" s="118" t="s">
        <v>5377</v>
      </c>
      <c r="D810" s="118" t="s">
        <v>13702</v>
      </c>
      <c r="E810" s="118" t="s">
        <v>13703</v>
      </c>
      <c r="F810" s="118" t="s">
        <v>9563</v>
      </c>
      <c r="G810" s="118" t="s">
        <v>13716</v>
      </c>
      <c r="H810" s="118" t="s">
        <v>13717</v>
      </c>
      <c r="I810" s="118" t="s">
        <v>1757</v>
      </c>
      <c r="J810" s="124"/>
      <c r="K810" s="118" t="str">
        <f>_xlfn.XLOOKUP(D810,'Catalog Items'!L:L,'Catalog Items'!AB:AB)</f>
        <v>00196504231597</v>
      </c>
      <c r="L810" s="118" t="str">
        <f>_xlfn.XLOOKUP(D810,'Catalog Items'!L:L,'Catalog Items'!N:N)</f>
        <v>Turkey Treat</v>
      </c>
      <c r="M810" s="132">
        <f>_xlfn.XLOOKUP($D810,'Catalog Items'!$L:$L,'Catalog Items'!AK:AK)</f>
        <v>24.562999999999999</v>
      </c>
      <c r="N810" s="132">
        <f>_xlfn.XLOOKUP($D810,'Catalog Items'!$L:$L,'Catalog Items'!AL:AL)</f>
        <v>15.563000000000001</v>
      </c>
      <c r="O810" s="132">
        <f>_xlfn.XLOOKUP($D810,'Catalog Items'!$L:$L,'Catalog Items'!AM:AM)</f>
        <v>9.625</v>
      </c>
      <c r="P810" s="132">
        <f>_xlfn.XLOOKUP($D810,'Catalog Items'!$L:$L,'Catalog Items'!AN:AN)</f>
        <v>9.6</v>
      </c>
      <c r="Q810" s="132">
        <f>_xlfn.XLOOKUP($D810,'Catalog Items'!$L:$L,'Catalog Items'!AO:AO)</f>
        <v>2.129</v>
      </c>
      <c r="R810" s="132" t="str">
        <f>_xlfn.XLOOKUP($D810,'Catalog Items'!$L:$L,'Catalog Items'!AT:AT)</f>
        <v>5</v>
      </c>
      <c r="S810" s="132" t="str">
        <f>_xlfn.XLOOKUP($D810,'Catalog Items'!$L:$L,'Catalog Items'!AU:AU)</f>
        <v>5</v>
      </c>
      <c r="T810" s="118" t="s">
        <v>7077</v>
      </c>
      <c r="U810" s="118" t="s">
        <v>14991</v>
      </c>
      <c r="V810" s="118" t="s">
        <v>1762</v>
      </c>
      <c r="W810" s="124"/>
      <c r="X810" s="118" t="s">
        <v>14468</v>
      </c>
      <c r="Y810" s="118" t="s">
        <v>1760</v>
      </c>
      <c r="Z810" s="118" t="s">
        <v>15062</v>
      </c>
      <c r="AA810" s="118" t="s">
        <v>15069</v>
      </c>
      <c r="AB810" s="118" t="s">
        <v>15069</v>
      </c>
      <c r="AC810" s="118" t="s">
        <v>15070</v>
      </c>
      <c r="AD810" s="118" t="s">
        <v>1757</v>
      </c>
      <c r="AE810" s="118" t="s">
        <v>15071</v>
      </c>
      <c r="AF810" s="118" t="s">
        <v>15072</v>
      </c>
    </row>
    <row r="811" spans="1:32" x14ac:dyDescent="0.25">
      <c r="J811" s="124"/>
      <c r="M811" s="132"/>
      <c r="N811" s="132"/>
      <c r="O811" s="132"/>
      <c r="P811" s="132"/>
      <c r="Q811" s="132"/>
      <c r="R811" s="132"/>
      <c r="S811" s="132"/>
      <c r="W811" s="124"/>
    </row>
    <row r="812" spans="1:32" x14ac:dyDescent="0.25">
      <c r="A812" s="118" t="str">
        <f>_xlfn.XLOOKUP(D812,'Catalog Items'!L:L,'Catalog Items'!F:F)</f>
        <v>43605 FD48</v>
      </c>
      <c r="B812" s="118" t="s">
        <v>10602</v>
      </c>
      <c r="C812" s="118" t="s">
        <v>5376</v>
      </c>
      <c r="D812" s="118" t="s">
        <v>13722</v>
      </c>
      <c r="E812" s="118" t="s">
        <v>12619</v>
      </c>
      <c r="F812" s="118" t="s">
        <v>7074</v>
      </c>
      <c r="G812" s="118" t="s">
        <v>13668</v>
      </c>
      <c r="H812" s="118" t="s">
        <v>13669</v>
      </c>
      <c r="I812" s="118" t="s">
        <v>1757</v>
      </c>
      <c r="J812" s="124"/>
      <c r="K812" s="118" t="str">
        <f>_xlfn.XLOOKUP(D812,'Catalog Items'!L:L,'Catalog Items'!AB:AB)</f>
        <v>10196504231693</v>
      </c>
      <c r="L812" s="118" t="str">
        <f>_xlfn.XLOOKUP(D812,'Catalog Items'!L:L,'Catalog Items'!N:N)</f>
        <v>Thanksgiving Decor</v>
      </c>
      <c r="M812" s="132">
        <f>_xlfn.XLOOKUP($D812,'Catalog Items'!$L:$L,'Catalog Items'!AK:AK)</f>
        <v>40.875</v>
      </c>
      <c r="N812" s="132">
        <f>_xlfn.XLOOKUP($D812,'Catalog Items'!$L:$L,'Catalog Items'!AL:AL)</f>
        <v>15.5</v>
      </c>
      <c r="O812" s="132">
        <f>_xlfn.XLOOKUP($D812,'Catalog Items'!$L:$L,'Catalog Items'!AM:AM)</f>
        <v>13.5</v>
      </c>
      <c r="P812" s="132">
        <f>_xlfn.XLOOKUP($D812,'Catalog Items'!$L:$L,'Catalog Items'!AN:AN)</f>
        <v>27.36</v>
      </c>
      <c r="Q812" s="132">
        <f>_xlfn.XLOOKUP($D812,'Catalog Items'!$L:$L,'Catalog Items'!AO:AO)</f>
        <v>4.95</v>
      </c>
      <c r="R812" s="132" t="str">
        <f>_xlfn.XLOOKUP($D812,'Catalog Items'!$L:$L,'Catalog Items'!AT:AT)</f>
        <v>9</v>
      </c>
      <c r="S812" s="132" t="str">
        <f>_xlfn.XLOOKUP($D812,'Catalog Items'!$L:$L,'Catalog Items'!AU:AU)</f>
        <v>1</v>
      </c>
      <c r="T812" s="118" t="s">
        <v>1794</v>
      </c>
      <c r="U812" s="118" t="s">
        <v>7070</v>
      </c>
      <c r="V812" s="118" t="s">
        <v>1771</v>
      </c>
      <c r="W812" s="124"/>
      <c r="X812" s="118" t="s">
        <v>14443</v>
      </c>
      <c r="Y812" s="118" t="s">
        <v>1760</v>
      </c>
      <c r="Z812" s="118" t="s">
        <v>15064</v>
      </c>
      <c r="AA812" s="118" t="s">
        <v>15227</v>
      </c>
      <c r="AB812" s="118" t="s">
        <v>15228</v>
      </c>
      <c r="AC812" s="118" t="s">
        <v>15229</v>
      </c>
      <c r="AD812" s="118" t="s">
        <v>1757</v>
      </c>
      <c r="AE812" s="118" t="s">
        <v>15230</v>
      </c>
      <c r="AF812" s="118" t="s">
        <v>15231</v>
      </c>
    </row>
    <row r="813" spans="1:32" x14ac:dyDescent="0.25">
      <c r="A813" s="118" t="str">
        <f>_xlfn.XLOOKUP(D813,'Catalog Items'!L:L,'Catalog Items'!F:F)</f>
        <v>43605 FD48</v>
      </c>
      <c r="B813" s="118" t="s">
        <v>10602</v>
      </c>
      <c r="C813" s="118" t="s">
        <v>5376</v>
      </c>
      <c r="D813" s="118" t="s">
        <v>13722</v>
      </c>
      <c r="E813" s="118" t="s">
        <v>12619</v>
      </c>
      <c r="F813" s="118" t="s">
        <v>7074</v>
      </c>
      <c r="G813" s="118" t="s">
        <v>13624</v>
      </c>
      <c r="H813" s="118" t="s">
        <v>13625</v>
      </c>
      <c r="I813" s="118" t="s">
        <v>1757</v>
      </c>
      <c r="J813" s="124"/>
      <c r="K813" s="118" t="str">
        <f>_xlfn.XLOOKUP(D813,'Catalog Items'!L:L,'Catalog Items'!AB:AB)</f>
        <v>10196504231693</v>
      </c>
      <c r="L813" s="118" t="str">
        <f>_xlfn.XLOOKUP(D813,'Catalog Items'!L:L,'Catalog Items'!N:N)</f>
        <v>Thanksgiving Decor</v>
      </c>
      <c r="M813" s="132">
        <f>_xlfn.XLOOKUP($D813,'Catalog Items'!$L:$L,'Catalog Items'!AK:AK)</f>
        <v>40.875</v>
      </c>
      <c r="N813" s="132">
        <f>_xlfn.XLOOKUP($D813,'Catalog Items'!$L:$L,'Catalog Items'!AL:AL)</f>
        <v>15.5</v>
      </c>
      <c r="O813" s="132">
        <f>_xlfn.XLOOKUP($D813,'Catalog Items'!$L:$L,'Catalog Items'!AM:AM)</f>
        <v>13.5</v>
      </c>
      <c r="P813" s="132">
        <f>_xlfn.XLOOKUP($D813,'Catalog Items'!$L:$L,'Catalog Items'!AN:AN)</f>
        <v>27.36</v>
      </c>
      <c r="Q813" s="132">
        <f>_xlfn.XLOOKUP($D813,'Catalog Items'!$L:$L,'Catalog Items'!AO:AO)</f>
        <v>4.95</v>
      </c>
      <c r="R813" s="132" t="str">
        <f>_xlfn.XLOOKUP($D813,'Catalog Items'!$L:$L,'Catalog Items'!AT:AT)</f>
        <v>9</v>
      </c>
      <c r="S813" s="132" t="str">
        <f>_xlfn.XLOOKUP($D813,'Catalog Items'!$L:$L,'Catalog Items'!AU:AU)</f>
        <v>1</v>
      </c>
      <c r="T813" s="118" t="s">
        <v>1794</v>
      </c>
      <c r="U813" s="118" t="s">
        <v>7070</v>
      </c>
      <c r="V813" s="118" t="s">
        <v>1771</v>
      </c>
      <c r="W813" s="124"/>
      <c r="X813" s="118" t="s">
        <v>14420</v>
      </c>
      <c r="Y813" s="118" t="s">
        <v>1760</v>
      </c>
      <c r="Z813" s="118" t="s">
        <v>15064</v>
      </c>
      <c r="AA813" s="118" t="s">
        <v>15227</v>
      </c>
      <c r="AB813" s="118" t="s">
        <v>15228</v>
      </c>
      <c r="AC813" s="118" t="s">
        <v>15229</v>
      </c>
      <c r="AD813" s="118" t="s">
        <v>1757</v>
      </c>
      <c r="AE813" s="118" t="s">
        <v>15230</v>
      </c>
      <c r="AF813" s="118" t="s">
        <v>15231</v>
      </c>
    </row>
    <row r="814" spans="1:32" x14ac:dyDescent="0.25">
      <c r="A814" s="118" t="str">
        <f>_xlfn.XLOOKUP(D814,'Catalog Items'!L:L,'Catalog Items'!F:F)</f>
        <v>43605 FD48</v>
      </c>
      <c r="B814" s="118" t="s">
        <v>10602</v>
      </c>
      <c r="C814" s="118" t="s">
        <v>5376</v>
      </c>
      <c r="D814" s="118" t="s">
        <v>13722</v>
      </c>
      <c r="E814" s="118" t="s">
        <v>12619</v>
      </c>
      <c r="F814" s="118" t="s">
        <v>7074</v>
      </c>
      <c r="G814" s="118" t="s">
        <v>13586</v>
      </c>
      <c r="H814" s="118" t="s">
        <v>13587</v>
      </c>
      <c r="I814" s="118" t="s">
        <v>1757</v>
      </c>
      <c r="J814" s="124"/>
      <c r="K814" s="118" t="str">
        <f>_xlfn.XLOOKUP(D814,'Catalog Items'!L:L,'Catalog Items'!AB:AB)</f>
        <v>10196504231693</v>
      </c>
      <c r="L814" s="118" t="str">
        <f>_xlfn.XLOOKUP(D814,'Catalog Items'!L:L,'Catalog Items'!N:N)</f>
        <v>Thanksgiving Decor</v>
      </c>
      <c r="M814" s="132">
        <f>_xlfn.XLOOKUP($D814,'Catalog Items'!$L:$L,'Catalog Items'!AK:AK)</f>
        <v>40.875</v>
      </c>
      <c r="N814" s="132">
        <f>_xlfn.XLOOKUP($D814,'Catalog Items'!$L:$L,'Catalog Items'!AL:AL)</f>
        <v>15.5</v>
      </c>
      <c r="O814" s="132">
        <f>_xlfn.XLOOKUP($D814,'Catalog Items'!$L:$L,'Catalog Items'!AM:AM)</f>
        <v>13.5</v>
      </c>
      <c r="P814" s="132">
        <f>_xlfn.XLOOKUP($D814,'Catalog Items'!$L:$L,'Catalog Items'!AN:AN)</f>
        <v>27.36</v>
      </c>
      <c r="Q814" s="132">
        <f>_xlfn.XLOOKUP($D814,'Catalog Items'!$L:$L,'Catalog Items'!AO:AO)</f>
        <v>4.95</v>
      </c>
      <c r="R814" s="132" t="str">
        <f>_xlfn.XLOOKUP($D814,'Catalog Items'!$L:$L,'Catalog Items'!AT:AT)</f>
        <v>9</v>
      </c>
      <c r="S814" s="132" t="str">
        <f>_xlfn.XLOOKUP($D814,'Catalog Items'!$L:$L,'Catalog Items'!AU:AU)</f>
        <v>1</v>
      </c>
      <c r="T814" s="118" t="s">
        <v>1794</v>
      </c>
      <c r="U814" s="118" t="s">
        <v>7070</v>
      </c>
      <c r="V814" s="118" t="s">
        <v>1771</v>
      </c>
      <c r="W814" s="124"/>
      <c r="X814" s="118" t="s">
        <v>14396</v>
      </c>
      <c r="Y814" s="118" t="s">
        <v>1760</v>
      </c>
      <c r="Z814" s="118" t="s">
        <v>15064</v>
      </c>
      <c r="AA814" s="118" t="s">
        <v>15227</v>
      </c>
      <c r="AB814" s="118" t="s">
        <v>15228</v>
      </c>
      <c r="AC814" s="118" t="s">
        <v>15229</v>
      </c>
      <c r="AD814" s="118" t="s">
        <v>1757</v>
      </c>
      <c r="AE814" s="118" t="s">
        <v>15230</v>
      </c>
      <c r="AF814" s="118" t="s">
        <v>15231</v>
      </c>
    </row>
    <row r="815" spans="1:32" x14ac:dyDescent="0.25">
      <c r="A815" s="118" t="str">
        <f>_xlfn.XLOOKUP(D815,'Catalog Items'!L:L,'Catalog Items'!F:F)</f>
        <v>43605 FD48</v>
      </c>
      <c r="B815" s="118" t="s">
        <v>10602</v>
      </c>
      <c r="C815" s="118" t="s">
        <v>5376</v>
      </c>
      <c r="D815" s="118" t="s">
        <v>13722</v>
      </c>
      <c r="E815" s="118" t="s">
        <v>12619</v>
      </c>
      <c r="F815" s="118" t="s">
        <v>7074</v>
      </c>
      <c r="G815" s="118" t="s">
        <v>13544</v>
      </c>
      <c r="H815" s="118" t="s">
        <v>13545</v>
      </c>
      <c r="I815" s="118" t="s">
        <v>1757</v>
      </c>
      <c r="J815" s="124"/>
      <c r="K815" s="118" t="str">
        <f>_xlfn.XLOOKUP(D815,'Catalog Items'!L:L,'Catalog Items'!AB:AB)</f>
        <v>10196504231693</v>
      </c>
      <c r="L815" s="118" t="str">
        <f>_xlfn.XLOOKUP(D815,'Catalog Items'!L:L,'Catalog Items'!N:N)</f>
        <v>Thanksgiving Decor</v>
      </c>
      <c r="M815" s="132">
        <f>_xlfn.XLOOKUP($D815,'Catalog Items'!$L:$L,'Catalog Items'!AK:AK)</f>
        <v>40.875</v>
      </c>
      <c r="N815" s="132">
        <f>_xlfn.XLOOKUP($D815,'Catalog Items'!$L:$L,'Catalog Items'!AL:AL)</f>
        <v>15.5</v>
      </c>
      <c r="O815" s="132">
        <f>_xlfn.XLOOKUP($D815,'Catalog Items'!$L:$L,'Catalog Items'!AM:AM)</f>
        <v>13.5</v>
      </c>
      <c r="P815" s="132">
        <f>_xlfn.XLOOKUP($D815,'Catalog Items'!$L:$L,'Catalog Items'!AN:AN)</f>
        <v>27.36</v>
      </c>
      <c r="Q815" s="132">
        <f>_xlfn.XLOOKUP($D815,'Catalog Items'!$L:$L,'Catalog Items'!AO:AO)</f>
        <v>4.95</v>
      </c>
      <c r="R815" s="132" t="str">
        <f>_xlfn.XLOOKUP($D815,'Catalog Items'!$L:$L,'Catalog Items'!AT:AT)</f>
        <v>9</v>
      </c>
      <c r="S815" s="132" t="str">
        <f>_xlfn.XLOOKUP($D815,'Catalog Items'!$L:$L,'Catalog Items'!AU:AU)</f>
        <v>1</v>
      </c>
      <c r="T815" s="118" t="s">
        <v>1794</v>
      </c>
      <c r="U815" s="118" t="s">
        <v>7070</v>
      </c>
      <c r="V815" s="118" t="s">
        <v>1771</v>
      </c>
      <c r="W815" s="124"/>
      <c r="X815" s="118" t="s">
        <v>14367</v>
      </c>
      <c r="Y815" s="118" t="s">
        <v>1760</v>
      </c>
      <c r="Z815" s="118" t="s">
        <v>15064</v>
      </c>
      <c r="AA815" s="118" t="s">
        <v>15227</v>
      </c>
      <c r="AB815" s="118" t="s">
        <v>15228</v>
      </c>
      <c r="AC815" s="118" t="s">
        <v>15229</v>
      </c>
      <c r="AD815" s="118" t="s">
        <v>1757</v>
      </c>
      <c r="AE815" s="118" t="s">
        <v>15230</v>
      </c>
      <c r="AF815" s="118" t="s">
        <v>15231</v>
      </c>
    </row>
    <row r="816" spans="1:32" x14ac:dyDescent="0.25">
      <c r="J816" s="124"/>
      <c r="M816" s="132"/>
      <c r="N816" s="132"/>
      <c r="O816" s="132"/>
      <c r="P816" s="132"/>
      <c r="Q816" s="132"/>
      <c r="R816" s="132"/>
      <c r="S816" s="132"/>
      <c r="W816" s="124"/>
    </row>
    <row r="817" spans="1:32" x14ac:dyDescent="0.25">
      <c r="A817" s="118" t="str">
        <f>_xlfn.XLOOKUP(D817,'Catalog Items'!L:L,'Catalog Items'!F:F)</f>
        <v>25658</v>
      </c>
      <c r="B817" s="118" t="s">
        <v>10177</v>
      </c>
      <c r="C817" s="118" t="s">
        <v>9635</v>
      </c>
      <c r="D817" s="118" t="s">
        <v>13723</v>
      </c>
      <c r="E817" s="118" t="s">
        <v>13724</v>
      </c>
      <c r="F817" s="118" t="s">
        <v>7074</v>
      </c>
      <c r="G817" s="118" t="s">
        <v>1685</v>
      </c>
      <c r="H817" s="118" t="s">
        <v>3211</v>
      </c>
      <c r="I817" s="118" t="s">
        <v>1762</v>
      </c>
      <c r="J817" s="124"/>
      <c r="K817" s="118" t="str">
        <f>_xlfn.XLOOKUP(D817,'Catalog Items'!L:L,'Catalog Items'!AB:AB)</f>
        <v>10196504231709</v>
      </c>
      <c r="L817" s="118" t="str">
        <f>_xlfn.XLOOKUP(D817,'Catalog Items'!L:L,'Catalog Items'!N:N)</f>
        <v>Thanksgiving Decor</v>
      </c>
      <c r="M817" s="132">
        <f>_xlfn.XLOOKUP($D817,'Catalog Items'!$L:$L,'Catalog Items'!AK:AK)</f>
        <v>41.438000000000002</v>
      </c>
      <c r="N817" s="132">
        <f>_xlfn.XLOOKUP($D817,'Catalog Items'!$L:$L,'Catalog Items'!AL:AL)</f>
        <v>14.5</v>
      </c>
      <c r="O817" s="132">
        <f>_xlfn.XLOOKUP($D817,'Catalog Items'!$L:$L,'Catalog Items'!AM:AM)</f>
        <v>7.625</v>
      </c>
      <c r="P817" s="132">
        <f>_xlfn.XLOOKUP($D817,'Catalog Items'!$L:$L,'Catalog Items'!AN:AN)</f>
        <v>27.13</v>
      </c>
      <c r="Q817" s="132">
        <f>_xlfn.XLOOKUP($D817,'Catalog Items'!$L:$L,'Catalog Items'!AO:AO)</f>
        <v>2.6509999999999998</v>
      </c>
      <c r="R817" s="132" t="str">
        <f>_xlfn.XLOOKUP($D817,'Catalog Items'!$L:$L,'Catalog Items'!AT:AT)</f>
        <v>5</v>
      </c>
      <c r="S817" s="132" t="str">
        <f>_xlfn.XLOOKUP($D817,'Catalog Items'!$L:$L,'Catalog Items'!AU:AU)</f>
        <v>3</v>
      </c>
      <c r="T817" s="118" t="s">
        <v>1799</v>
      </c>
      <c r="U817" s="118" t="s">
        <v>15172</v>
      </c>
      <c r="V817" s="118" t="s">
        <v>7066</v>
      </c>
      <c r="W817" s="124"/>
      <c r="X817" s="118" t="s">
        <v>6811</v>
      </c>
      <c r="Y817" s="118" t="s">
        <v>1759</v>
      </c>
      <c r="Z817" s="118" t="s">
        <v>1759</v>
      </c>
      <c r="AA817" s="118" t="s">
        <v>7066</v>
      </c>
      <c r="AB817" s="118" t="s">
        <v>1767</v>
      </c>
      <c r="AC817" s="118" t="s">
        <v>15235</v>
      </c>
      <c r="AD817" s="118" t="s">
        <v>1757</v>
      </c>
      <c r="AE817" s="118" t="s">
        <v>15241</v>
      </c>
      <c r="AF817" s="118" t="s">
        <v>15242</v>
      </c>
    </row>
    <row r="818" spans="1:32" x14ac:dyDescent="0.25">
      <c r="A818" s="118" t="str">
        <f>_xlfn.XLOOKUP(D818,'Catalog Items'!L:L,'Catalog Items'!F:F)</f>
        <v>25658</v>
      </c>
      <c r="B818" s="118" t="s">
        <v>10043</v>
      </c>
      <c r="C818" s="118" t="s">
        <v>9635</v>
      </c>
      <c r="D818" s="118" t="s">
        <v>13723</v>
      </c>
      <c r="E818" s="118" t="s">
        <v>13724</v>
      </c>
      <c r="F818" s="118" t="s">
        <v>7074</v>
      </c>
      <c r="G818" s="118" t="s">
        <v>13409</v>
      </c>
      <c r="H818" s="118" t="s">
        <v>13410</v>
      </c>
      <c r="I818" s="118" t="s">
        <v>1762</v>
      </c>
      <c r="J818" s="124"/>
      <c r="K818" s="118" t="str">
        <f>_xlfn.XLOOKUP(D818,'Catalog Items'!L:L,'Catalog Items'!AB:AB)</f>
        <v>10196504231709</v>
      </c>
      <c r="L818" s="118" t="str">
        <f>_xlfn.XLOOKUP(D818,'Catalog Items'!L:L,'Catalog Items'!N:N)</f>
        <v>Thanksgiving Decor</v>
      </c>
      <c r="M818" s="132">
        <f>_xlfn.XLOOKUP($D818,'Catalog Items'!$L:$L,'Catalog Items'!AK:AK)</f>
        <v>41.438000000000002</v>
      </c>
      <c r="N818" s="132">
        <f>_xlfn.XLOOKUP($D818,'Catalog Items'!$L:$L,'Catalog Items'!AL:AL)</f>
        <v>14.5</v>
      </c>
      <c r="O818" s="132">
        <f>_xlfn.XLOOKUP($D818,'Catalog Items'!$L:$L,'Catalog Items'!AM:AM)</f>
        <v>7.625</v>
      </c>
      <c r="P818" s="132">
        <f>_xlfn.XLOOKUP($D818,'Catalog Items'!$L:$L,'Catalog Items'!AN:AN)</f>
        <v>27.13</v>
      </c>
      <c r="Q818" s="132">
        <f>_xlfn.XLOOKUP($D818,'Catalog Items'!$L:$L,'Catalog Items'!AO:AO)</f>
        <v>2.6509999999999998</v>
      </c>
      <c r="R818" s="132" t="str">
        <f>_xlfn.XLOOKUP($D818,'Catalog Items'!$L:$L,'Catalog Items'!AT:AT)</f>
        <v>5</v>
      </c>
      <c r="S818" s="132" t="str">
        <f>_xlfn.XLOOKUP($D818,'Catalog Items'!$L:$L,'Catalog Items'!AU:AU)</f>
        <v>3</v>
      </c>
      <c r="T818" s="118" t="s">
        <v>1799</v>
      </c>
      <c r="U818" s="118" t="s">
        <v>15172</v>
      </c>
      <c r="V818" s="118" t="s">
        <v>7066</v>
      </c>
      <c r="W818" s="124"/>
      <c r="X818" s="118" t="s">
        <v>14275</v>
      </c>
      <c r="Y818" s="118" t="s">
        <v>1759</v>
      </c>
      <c r="Z818" s="118" t="s">
        <v>15335</v>
      </c>
      <c r="AA818" s="118" t="s">
        <v>15336</v>
      </c>
      <c r="AB818" s="118" t="s">
        <v>15337</v>
      </c>
      <c r="AC818" s="118" t="s">
        <v>15338</v>
      </c>
      <c r="AD818" s="118" t="s">
        <v>1757</v>
      </c>
      <c r="AE818" s="118" t="s">
        <v>15339</v>
      </c>
      <c r="AF818" s="118" t="s">
        <v>15083</v>
      </c>
    </row>
    <row r="819" spans="1:32" x14ac:dyDescent="0.25">
      <c r="J819" s="124"/>
      <c r="M819" s="132"/>
      <c r="N819" s="132"/>
      <c r="O819" s="132"/>
      <c r="P819" s="132"/>
      <c r="Q819" s="132"/>
      <c r="R819" s="132"/>
      <c r="S819" s="132"/>
      <c r="W819" s="124"/>
    </row>
    <row r="820" spans="1:32" x14ac:dyDescent="0.25">
      <c r="A820" s="118" t="str">
        <f>_xlfn.XLOOKUP(D820,'Catalog Items'!L:L,'Catalog Items'!F:F)</f>
        <v>24511</v>
      </c>
      <c r="B820" s="118" t="s">
        <v>10623</v>
      </c>
      <c r="C820" s="118" t="s">
        <v>5377</v>
      </c>
      <c r="D820" s="118" t="s">
        <v>13725</v>
      </c>
      <c r="E820" s="118" t="s">
        <v>13726</v>
      </c>
      <c r="F820" s="118" t="s">
        <v>7085</v>
      </c>
      <c r="G820" s="118" t="s">
        <v>13680</v>
      </c>
      <c r="H820" s="118" t="s">
        <v>13681</v>
      </c>
      <c r="I820" s="118" t="s">
        <v>1757</v>
      </c>
      <c r="J820" s="124"/>
      <c r="K820" s="118" t="str">
        <f>_xlfn.XLOOKUP(D820,'Catalog Items'!L:L,'Catalog Items'!AB:AB)</f>
        <v>10196504231716</v>
      </c>
      <c r="L820" s="118" t="str">
        <f>_xlfn.XLOOKUP(D820,'Catalog Items'!L:L,'Catalog Items'!N:N)</f>
        <v>Thanksgiving Decor</v>
      </c>
      <c r="M820" s="132">
        <f>_xlfn.XLOOKUP($D820,'Catalog Items'!$L:$L,'Catalog Items'!AK:AK)</f>
        <v>48.125</v>
      </c>
      <c r="N820" s="132">
        <f>_xlfn.XLOOKUP($D820,'Catalog Items'!$L:$L,'Catalog Items'!AL:AL)</f>
        <v>14.438000000000001</v>
      </c>
      <c r="O820" s="132">
        <f>_xlfn.XLOOKUP($D820,'Catalog Items'!$L:$L,'Catalog Items'!AM:AM)</f>
        <v>6.1879999999999997</v>
      </c>
      <c r="P820" s="132">
        <f>_xlfn.XLOOKUP($D820,'Catalog Items'!$L:$L,'Catalog Items'!AN:AN)</f>
        <v>17.77</v>
      </c>
      <c r="Q820" s="132">
        <f>_xlfn.XLOOKUP($D820,'Catalog Items'!$L:$L,'Catalog Items'!AO:AO)</f>
        <v>2.488</v>
      </c>
      <c r="R820" s="132" t="str">
        <f>_xlfn.XLOOKUP($D820,'Catalog Items'!$L:$L,'Catalog Items'!AT:AT)</f>
        <v>6</v>
      </c>
      <c r="S820" s="132" t="str">
        <f>_xlfn.XLOOKUP($D820,'Catalog Items'!$L:$L,'Catalog Items'!AU:AU)</f>
        <v>3</v>
      </c>
      <c r="T820" s="118" t="s">
        <v>15136</v>
      </c>
      <c r="U820" s="118" t="s">
        <v>1765</v>
      </c>
      <c r="V820" s="118" t="s">
        <v>7066</v>
      </c>
      <c r="W820" s="124"/>
      <c r="X820" s="118" t="s">
        <v>14449</v>
      </c>
      <c r="Y820" s="118" t="s">
        <v>1765</v>
      </c>
      <c r="Z820" s="118" t="s">
        <v>1759</v>
      </c>
      <c r="AA820" s="118" t="s">
        <v>15023</v>
      </c>
      <c r="AB820" s="118" t="s">
        <v>15243</v>
      </c>
      <c r="AC820" s="118" t="s">
        <v>15212</v>
      </c>
      <c r="AD820" s="118" t="s">
        <v>1757</v>
      </c>
      <c r="AE820" s="118" t="s">
        <v>15244</v>
      </c>
      <c r="AF820" s="118" t="s">
        <v>15240</v>
      </c>
    </row>
    <row r="821" spans="1:32" x14ac:dyDescent="0.25">
      <c r="A821" s="118" t="str">
        <f>_xlfn.XLOOKUP(D821,'Catalog Items'!L:L,'Catalog Items'!F:F)</f>
        <v>24511</v>
      </c>
      <c r="B821" s="118" t="s">
        <v>10623</v>
      </c>
      <c r="C821" s="118" t="s">
        <v>5377</v>
      </c>
      <c r="D821" s="118" t="s">
        <v>13725</v>
      </c>
      <c r="E821" s="118" t="s">
        <v>13726</v>
      </c>
      <c r="F821" s="118" t="s">
        <v>7085</v>
      </c>
      <c r="G821" s="118" t="s">
        <v>13634</v>
      </c>
      <c r="H821" s="118" t="s">
        <v>13635</v>
      </c>
      <c r="I821" s="118" t="s">
        <v>1757</v>
      </c>
      <c r="J821" s="124"/>
      <c r="K821" s="118" t="str">
        <f>_xlfn.XLOOKUP(D821,'Catalog Items'!L:L,'Catalog Items'!AB:AB)</f>
        <v>10196504231716</v>
      </c>
      <c r="L821" s="118" t="str">
        <f>_xlfn.XLOOKUP(D821,'Catalog Items'!L:L,'Catalog Items'!N:N)</f>
        <v>Thanksgiving Decor</v>
      </c>
      <c r="M821" s="132">
        <f>_xlfn.XLOOKUP($D821,'Catalog Items'!$L:$L,'Catalog Items'!AK:AK)</f>
        <v>48.125</v>
      </c>
      <c r="N821" s="132">
        <f>_xlfn.XLOOKUP($D821,'Catalog Items'!$L:$L,'Catalog Items'!AL:AL)</f>
        <v>14.438000000000001</v>
      </c>
      <c r="O821" s="132">
        <f>_xlfn.XLOOKUP($D821,'Catalog Items'!$L:$L,'Catalog Items'!AM:AM)</f>
        <v>6.1879999999999997</v>
      </c>
      <c r="P821" s="132">
        <f>_xlfn.XLOOKUP($D821,'Catalog Items'!$L:$L,'Catalog Items'!AN:AN)</f>
        <v>17.77</v>
      </c>
      <c r="Q821" s="132">
        <f>_xlfn.XLOOKUP($D821,'Catalog Items'!$L:$L,'Catalog Items'!AO:AO)</f>
        <v>2.488</v>
      </c>
      <c r="R821" s="132" t="str">
        <f>_xlfn.XLOOKUP($D821,'Catalog Items'!$L:$L,'Catalog Items'!AT:AT)</f>
        <v>6</v>
      </c>
      <c r="S821" s="132" t="str">
        <f>_xlfn.XLOOKUP($D821,'Catalog Items'!$L:$L,'Catalog Items'!AU:AU)</f>
        <v>3</v>
      </c>
      <c r="T821" s="118" t="s">
        <v>15136</v>
      </c>
      <c r="U821" s="118" t="s">
        <v>1765</v>
      </c>
      <c r="V821" s="118" t="s">
        <v>7066</v>
      </c>
      <c r="W821" s="124"/>
      <c r="X821" s="118" t="s">
        <v>14425</v>
      </c>
      <c r="Y821" s="118" t="s">
        <v>1765</v>
      </c>
      <c r="Z821" s="118" t="s">
        <v>1759</v>
      </c>
      <c r="AA821" s="118" t="s">
        <v>15023</v>
      </c>
      <c r="AB821" s="118" t="s">
        <v>15243</v>
      </c>
      <c r="AC821" s="118" t="s">
        <v>15212</v>
      </c>
      <c r="AD821" s="118" t="s">
        <v>1757</v>
      </c>
      <c r="AE821" s="118" t="s">
        <v>15244</v>
      </c>
      <c r="AF821" s="118" t="s">
        <v>15240</v>
      </c>
    </row>
    <row r="822" spans="1:32" x14ac:dyDescent="0.25">
      <c r="A822" s="118" t="str">
        <f>_xlfn.XLOOKUP(D822,'Catalog Items'!L:L,'Catalog Items'!F:F)</f>
        <v>24511</v>
      </c>
      <c r="B822" s="118" t="s">
        <v>10623</v>
      </c>
      <c r="C822" s="118" t="s">
        <v>5377</v>
      </c>
      <c r="D822" s="118" t="s">
        <v>13725</v>
      </c>
      <c r="E822" s="118" t="s">
        <v>13726</v>
      </c>
      <c r="F822" s="118" t="s">
        <v>7085</v>
      </c>
      <c r="G822" s="118" t="s">
        <v>13594</v>
      </c>
      <c r="H822" s="118" t="s">
        <v>13595</v>
      </c>
      <c r="I822" s="118" t="s">
        <v>1762</v>
      </c>
      <c r="J822" s="124"/>
      <c r="K822" s="118" t="str">
        <f>_xlfn.XLOOKUP(D822,'Catalog Items'!L:L,'Catalog Items'!AB:AB)</f>
        <v>10196504231716</v>
      </c>
      <c r="L822" s="118" t="str">
        <f>_xlfn.XLOOKUP(D822,'Catalog Items'!L:L,'Catalog Items'!N:N)</f>
        <v>Thanksgiving Decor</v>
      </c>
      <c r="M822" s="132">
        <f>_xlfn.XLOOKUP($D822,'Catalog Items'!$L:$L,'Catalog Items'!AK:AK)</f>
        <v>48.125</v>
      </c>
      <c r="N822" s="132">
        <f>_xlfn.XLOOKUP($D822,'Catalog Items'!$L:$L,'Catalog Items'!AL:AL)</f>
        <v>14.438000000000001</v>
      </c>
      <c r="O822" s="132">
        <f>_xlfn.XLOOKUP($D822,'Catalog Items'!$L:$L,'Catalog Items'!AM:AM)</f>
        <v>6.1879999999999997</v>
      </c>
      <c r="P822" s="132">
        <f>_xlfn.XLOOKUP($D822,'Catalog Items'!$L:$L,'Catalog Items'!AN:AN)</f>
        <v>17.77</v>
      </c>
      <c r="Q822" s="132">
        <f>_xlfn.XLOOKUP($D822,'Catalog Items'!$L:$L,'Catalog Items'!AO:AO)</f>
        <v>2.488</v>
      </c>
      <c r="R822" s="132" t="str">
        <f>_xlfn.XLOOKUP($D822,'Catalog Items'!$L:$L,'Catalog Items'!AT:AT)</f>
        <v>6</v>
      </c>
      <c r="S822" s="132" t="str">
        <f>_xlfn.XLOOKUP($D822,'Catalog Items'!$L:$L,'Catalog Items'!AU:AU)</f>
        <v>3</v>
      </c>
      <c r="T822" s="118" t="s">
        <v>15136</v>
      </c>
      <c r="U822" s="118" t="s">
        <v>1765</v>
      </c>
      <c r="V822" s="118" t="s">
        <v>7066</v>
      </c>
      <c r="W822" s="124"/>
      <c r="X822" s="118" t="s">
        <v>14402</v>
      </c>
      <c r="Y822" s="118" t="s">
        <v>1765</v>
      </c>
      <c r="Z822" s="118" t="s">
        <v>1759</v>
      </c>
      <c r="AA822" s="118" t="s">
        <v>15023</v>
      </c>
      <c r="AB822" s="118" t="s">
        <v>15243</v>
      </c>
      <c r="AC822" s="118" t="s">
        <v>15212</v>
      </c>
      <c r="AD822" s="118" t="s">
        <v>1757</v>
      </c>
      <c r="AE822" s="118" t="s">
        <v>15244</v>
      </c>
      <c r="AF822" s="118" t="s">
        <v>15240</v>
      </c>
    </row>
    <row r="823" spans="1:32" x14ac:dyDescent="0.25">
      <c r="A823" s="118" t="str">
        <f>_xlfn.XLOOKUP(D823,'Catalog Items'!L:L,'Catalog Items'!F:F)</f>
        <v>24511</v>
      </c>
      <c r="B823" s="118" t="s">
        <v>10623</v>
      </c>
      <c r="C823" s="118" t="s">
        <v>5377</v>
      </c>
      <c r="D823" s="118" t="s">
        <v>13725</v>
      </c>
      <c r="E823" s="118" t="s">
        <v>13726</v>
      </c>
      <c r="F823" s="118" t="s">
        <v>7085</v>
      </c>
      <c r="G823" s="118" t="s">
        <v>13554</v>
      </c>
      <c r="H823" s="118" t="s">
        <v>13555</v>
      </c>
      <c r="I823" s="118" t="s">
        <v>1757</v>
      </c>
      <c r="J823" s="124"/>
      <c r="K823" s="118" t="str">
        <f>_xlfn.XLOOKUP(D823,'Catalog Items'!L:L,'Catalog Items'!AB:AB)</f>
        <v>10196504231716</v>
      </c>
      <c r="L823" s="118" t="str">
        <f>_xlfn.XLOOKUP(D823,'Catalog Items'!L:L,'Catalog Items'!N:N)</f>
        <v>Thanksgiving Decor</v>
      </c>
      <c r="M823" s="132">
        <f>_xlfn.XLOOKUP($D823,'Catalog Items'!$L:$L,'Catalog Items'!AK:AK)</f>
        <v>48.125</v>
      </c>
      <c r="N823" s="132">
        <f>_xlfn.XLOOKUP($D823,'Catalog Items'!$L:$L,'Catalog Items'!AL:AL)</f>
        <v>14.438000000000001</v>
      </c>
      <c r="O823" s="132">
        <f>_xlfn.XLOOKUP($D823,'Catalog Items'!$L:$L,'Catalog Items'!AM:AM)</f>
        <v>6.1879999999999997</v>
      </c>
      <c r="P823" s="132">
        <f>_xlfn.XLOOKUP($D823,'Catalog Items'!$L:$L,'Catalog Items'!AN:AN)</f>
        <v>17.77</v>
      </c>
      <c r="Q823" s="132">
        <f>_xlfn.XLOOKUP($D823,'Catalog Items'!$L:$L,'Catalog Items'!AO:AO)</f>
        <v>2.488</v>
      </c>
      <c r="R823" s="132" t="str">
        <f>_xlfn.XLOOKUP($D823,'Catalog Items'!$L:$L,'Catalog Items'!AT:AT)</f>
        <v>6</v>
      </c>
      <c r="S823" s="132" t="str">
        <f>_xlfn.XLOOKUP($D823,'Catalog Items'!$L:$L,'Catalog Items'!AU:AU)</f>
        <v>3</v>
      </c>
      <c r="T823" s="118" t="s">
        <v>15136</v>
      </c>
      <c r="U823" s="118" t="s">
        <v>1765</v>
      </c>
      <c r="V823" s="118" t="s">
        <v>7066</v>
      </c>
      <c r="W823" s="124"/>
      <c r="X823" s="118" t="s">
        <v>14375</v>
      </c>
      <c r="Y823" s="118" t="s">
        <v>1765</v>
      </c>
      <c r="Z823" s="118" t="s">
        <v>1759</v>
      </c>
      <c r="AA823" s="118" t="s">
        <v>15023</v>
      </c>
      <c r="AB823" s="118" t="s">
        <v>15243</v>
      </c>
      <c r="AC823" s="118" t="s">
        <v>15212</v>
      </c>
      <c r="AD823" s="118" t="s">
        <v>1757</v>
      </c>
      <c r="AE823" s="118" t="s">
        <v>15244</v>
      </c>
      <c r="AF823" s="118" t="s">
        <v>15240</v>
      </c>
    </row>
    <row r="824" spans="1:32" x14ac:dyDescent="0.25">
      <c r="A824" s="118" t="str">
        <f>_xlfn.XLOOKUP(D824,'Catalog Items'!L:L,'Catalog Items'!F:F)</f>
        <v>24511</v>
      </c>
      <c r="B824" s="118" t="s">
        <v>10623</v>
      </c>
      <c r="C824" s="118" t="s">
        <v>5377</v>
      </c>
      <c r="D824" s="118" t="s">
        <v>13725</v>
      </c>
      <c r="E824" s="118" t="s">
        <v>13726</v>
      </c>
      <c r="F824" s="118" t="s">
        <v>7085</v>
      </c>
      <c r="G824" s="118" t="s">
        <v>1738</v>
      </c>
      <c r="H824" s="118" t="s">
        <v>3265</v>
      </c>
      <c r="I824" s="118" t="s">
        <v>1757</v>
      </c>
      <c r="J824" s="124"/>
      <c r="K824" s="118" t="str">
        <f>_xlfn.XLOOKUP(D824,'Catalog Items'!L:L,'Catalog Items'!AB:AB)</f>
        <v>10196504231716</v>
      </c>
      <c r="L824" s="118" t="str">
        <f>_xlfn.XLOOKUP(D824,'Catalog Items'!L:L,'Catalog Items'!N:N)</f>
        <v>Thanksgiving Decor</v>
      </c>
      <c r="M824" s="132">
        <f>_xlfn.XLOOKUP($D824,'Catalog Items'!$L:$L,'Catalog Items'!AK:AK)</f>
        <v>48.125</v>
      </c>
      <c r="N824" s="132">
        <f>_xlfn.XLOOKUP($D824,'Catalog Items'!$L:$L,'Catalog Items'!AL:AL)</f>
        <v>14.438000000000001</v>
      </c>
      <c r="O824" s="132">
        <f>_xlfn.XLOOKUP($D824,'Catalog Items'!$L:$L,'Catalog Items'!AM:AM)</f>
        <v>6.1879999999999997</v>
      </c>
      <c r="P824" s="132">
        <f>_xlfn.XLOOKUP($D824,'Catalog Items'!$L:$L,'Catalog Items'!AN:AN)</f>
        <v>17.77</v>
      </c>
      <c r="Q824" s="132">
        <f>_xlfn.XLOOKUP($D824,'Catalog Items'!$L:$L,'Catalog Items'!AO:AO)</f>
        <v>2.488</v>
      </c>
      <c r="R824" s="132" t="str">
        <f>_xlfn.XLOOKUP($D824,'Catalog Items'!$L:$L,'Catalog Items'!AT:AT)</f>
        <v>6</v>
      </c>
      <c r="S824" s="132" t="str">
        <f>_xlfn.XLOOKUP($D824,'Catalog Items'!$L:$L,'Catalog Items'!AU:AU)</f>
        <v>3</v>
      </c>
      <c r="T824" s="118" t="s">
        <v>15136</v>
      </c>
      <c r="U824" s="118" t="s">
        <v>1765</v>
      </c>
      <c r="V824" s="118" t="s">
        <v>7066</v>
      </c>
      <c r="W824" s="124"/>
      <c r="X824" s="118" t="s">
        <v>6864</v>
      </c>
      <c r="Y824" s="118" t="s">
        <v>1765</v>
      </c>
      <c r="Z824" s="118" t="s">
        <v>1759</v>
      </c>
      <c r="AA824" s="118" t="s">
        <v>15023</v>
      </c>
      <c r="AB824" s="118" t="s">
        <v>15243</v>
      </c>
      <c r="AC824" s="118" t="s">
        <v>15212</v>
      </c>
      <c r="AD824" s="118" t="s">
        <v>1757</v>
      </c>
      <c r="AE824" s="118" t="s">
        <v>15244</v>
      </c>
      <c r="AF824" s="118" t="s">
        <v>15240</v>
      </c>
    </row>
    <row r="825" spans="1:32" x14ac:dyDescent="0.25">
      <c r="J825" s="124"/>
      <c r="M825" s="132"/>
      <c r="N825" s="132"/>
      <c r="O825" s="132"/>
      <c r="P825" s="132"/>
      <c r="Q825" s="132"/>
      <c r="R825" s="132"/>
      <c r="S825" s="132"/>
      <c r="W825" s="124"/>
    </row>
    <row r="826" spans="1:32" x14ac:dyDescent="0.25">
      <c r="A826" s="118" t="str">
        <f>_xlfn.XLOOKUP(D826,'Catalog Items'!L:L,'Catalog Items'!F:F)</f>
        <v>24197</v>
      </c>
      <c r="B826" s="118" t="s">
        <v>10602</v>
      </c>
      <c r="C826" s="118" t="s">
        <v>5376</v>
      </c>
      <c r="D826" s="118" t="s">
        <v>13727</v>
      </c>
      <c r="E826" s="118" t="s">
        <v>2919</v>
      </c>
      <c r="F826" s="118" t="s">
        <v>9580</v>
      </c>
      <c r="G826" s="118" t="s">
        <v>13624</v>
      </c>
      <c r="H826" s="118" t="s">
        <v>13625</v>
      </c>
      <c r="I826" s="118" t="s">
        <v>1760</v>
      </c>
      <c r="J826" s="124"/>
      <c r="K826" s="118" t="str">
        <f>_xlfn.XLOOKUP(D826,'Catalog Items'!L:L,'Catalog Items'!AB:AB)</f>
        <v>00196504231726</v>
      </c>
      <c r="L826" s="118" t="str">
        <f>_xlfn.XLOOKUP(D826,'Catalog Items'!L:L,'Catalog Items'!N:N)</f>
        <v>Thanksgiving Decor</v>
      </c>
      <c r="M826" s="132">
        <f>_xlfn.XLOOKUP($D826,'Catalog Items'!$L:$L,'Catalog Items'!AK:AK)</f>
        <v>44.064999999999998</v>
      </c>
      <c r="N826" s="132">
        <f>_xlfn.XLOOKUP($D826,'Catalog Items'!$L:$L,'Catalog Items'!AL:AL)</f>
        <v>17.97</v>
      </c>
      <c r="O826" s="132">
        <f>_xlfn.XLOOKUP($D826,'Catalog Items'!$L:$L,'Catalog Items'!AM:AM)</f>
        <v>13.595000000000001</v>
      </c>
      <c r="P826" s="132">
        <f>_xlfn.XLOOKUP($D826,'Catalog Items'!$L:$L,'Catalog Items'!AN:AN)</f>
        <v>23.67</v>
      </c>
      <c r="Q826" s="132">
        <f>_xlfn.XLOOKUP($D826,'Catalog Items'!$L:$L,'Catalog Items'!AO:AO)</f>
        <v>6.23</v>
      </c>
      <c r="R826" s="132" t="str">
        <f>_xlfn.XLOOKUP($D826,'Catalog Items'!$L:$L,'Catalog Items'!AT:AT)</f>
        <v>6</v>
      </c>
      <c r="S826" s="132" t="str">
        <f>_xlfn.XLOOKUP($D826,'Catalog Items'!$L:$L,'Catalog Items'!AU:AU)</f>
        <v>1</v>
      </c>
      <c r="T826" s="118" t="s">
        <v>15236</v>
      </c>
      <c r="U826" s="118" t="s">
        <v>15237</v>
      </c>
      <c r="V826" s="118" t="s">
        <v>15238</v>
      </c>
      <c r="W826" s="124"/>
      <c r="X826" s="118" t="s">
        <v>14420</v>
      </c>
      <c r="Y826" s="118" t="s">
        <v>1760</v>
      </c>
      <c r="Z826" s="118" t="s">
        <v>15064</v>
      </c>
      <c r="AA826" s="118" t="s">
        <v>15227</v>
      </c>
      <c r="AB826" s="118" t="s">
        <v>15228</v>
      </c>
      <c r="AC826" s="118" t="s">
        <v>15229</v>
      </c>
      <c r="AD826" s="118" t="s">
        <v>1757</v>
      </c>
      <c r="AE826" s="118" t="s">
        <v>15230</v>
      </c>
      <c r="AF826" s="118" t="s">
        <v>15231</v>
      </c>
    </row>
    <row r="827" spans="1:32" x14ac:dyDescent="0.25">
      <c r="A827" s="118" t="str">
        <f>_xlfn.XLOOKUP(D827,'Catalog Items'!L:L,'Catalog Items'!F:F)</f>
        <v>24197</v>
      </c>
      <c r="B827" s="118" t="s">
        <v>10602</v>
      </c>
      <c r="C827" s="118" t="s">
        <v>5376</v>
      </c>
      <c r="D827" s="118" t="s">
        <v>13727</v>
      </c>
      <c r="E827" s="118" t="s">
        <v>2919</v>
      </c>
      <c r="F827" s="118" t="s">
        <v>9580</v>
      </c>
      <c r="G827" s="118" t="s">
        <v>13586</v>
      </c>
      <c r="H827" s="118" t="s">
        <v>13587</v>
      </c>
      <c r="I827" s="118" t="s">
        <v>1760</v>
      </c>
      <c r="J827" s="124"/>
      <c r="K827" s="118" t="str">
        <f>_xlfn.XLOOKUP(D827,'Catalog Items'!L:L,'Catalog Items'!AB:AB)</f>
        <v>00196504231726</v>
      </c>
      <c r="L827" s="118" t="str">
        <f>_xlfn.XLOOKUP(D827,'Catalog Items'!L:L,'Catalog Items'!N:N)</f>
        <v>Thanksgiving Decor</v>
      </c>
      <c r="M827" s="132">
        <f>_xlfn.XLOOKUP($D827,'Catalog Items'!$L:$L,'Catalog Items'!AK:AK)</f>
        <v>44.064999999999998</v>
      </c>
      <c r="N827" s="132">
        <f>_xlfn.XLOOKUP($D827,'Catalog Items'!$L:$L,'Catalog Items'!AL:AL)</f>
        <v>17.97</v>
      </c>
      <c r="O827" s="132">
        <f>_xlfn.XLOOKUP($D827,'Catalog Items'!$L:$L,'Catalog Items'!AM:AM)</f>
        <v>13.595000000000001</v>
      </c>
      <c r="P827" s="132">
        <f>_xlfn.XLOOKUP($D827,'Catalog Items'!$L:$L,'Catalog Items'!AN:AN)</f>
        <v>23.67</v>
      </c>
      <c r="Q827" s="132">
        <f>_xlfn.XLOOKUP($D827,'Catalog Items'!$L:$L,'Catalog Items'!AO:AO)</f>
        <v>6.23</v>
      </c>
      <c r="R827" s="132" t="str">
        <f>_xlfn.XLOOKUP($D827,'Catalog Items'!$L:$L,'Catalog Items'!AT:AT)</f>
        <v>6</v>
      </c>
      <c r="S827" s="132" t="str">
        <f>_xlfn.XLOOKUP($D827,'Catalog Items'!$L:$L,'Catalog Items'!AU:AU)</f>
        <v>1</v>
      </c>
      <c r="T827" s="118" t="s">
        <v>15236</v>
      </c>
      <c r="U827" s="118" t="s">
        <v>15237</v>
      </c>
      <c r="V827" s="118" t="s">
        <v>15238</v>
      </c>
      <c r="W827" s="124"/>
      <c r="X827" s="118" t="s">
        <v>14396</v>
      </c>
      <c r="Y827" s="118" t="s">
        <v>1760</v>
      </c>
      <c r="Z827" s="118" t="s">
        <v>15064</v>
      </c>
      <c r="AA827" s="118" t="s">
        <v>15227</v>
      </c>
      <c r="AB827" s="118" t="s">
        <v>15228</v>
      </c>
      <c r="AC827" s="118" t="s">
        <v>15229</v>
      </c>
      <c r="AD827" s="118" t="s">
        <v>1757</v>
      </c>
      <c r="AE827" s="118" t="s">
        <v>15230</v>
      </c>
      <c r="AF827" s="118" t="s">
        <v>15231</v>
      </c>
    </row>
    <row r="828" spans="1:32" x14ac:dyDescent="0.25">
      <c r="A828" s="118" t="str">
        <f>_xlfn.XLOOKUP(D828,'Catalog Items'!L:L,'Catalog Items'!F:F)</f>
        <v>24197</v>
      </c>
      <c r="B828" s="118" t="s">
        <v>10602</v>
      </c>
      <c r="C828" s="118" t="s">
        <v>5376</v>
      </c>
      <c r="D828" s="118" t="s">
        <v>13727</v>
      </c>
      <c r="E828" s="118" t="s">
        <v>2919</v>
      </c>
      <c r="F828" s="118" t="s">
        <v>9580</v>
      </c>
      <c r="G828" s="118" t="s">
        <v>13544</v>
      </c>
      <c r="H828" s="118" t="s">
        <v>13545</v>
      </c>
      <c r="I828" s="118" t="s">
        <v>1760</v>
      </c>
      <c r="J828" s="124"/>
      <c r="K828" s="118" t="str">
        <f>_xlfn.XLOOKUP(D828,'Catalog Items'!L:L,'Catalog Items'!AB:AB)</f>
        <v>00196504231726</v>
      </c>
      <c r="L828" s="118" t="str">
        <f>_xlfn.XLOOKUP(D828,'Catalog Items'!L:L,'Catalog Items'!N:N)</f>
        <v>Thanksgiving Decor</v>
      </c>
      <c r="M828" s="132">
        <f>_xlfn.XLOOKUP($D828,'Catalog Items'!$L:$L,'Catalog Items'!AK:AK)</f>
        <v>44.064999999999998</v>
      </c>
      <c r="N828" s="132">
        <f>_xlfn.XLOOKUP($D828,'Catalog Items'!$L:$L,'Catalog Items'!AL:AL)</f>
        <v>17.97</v>
      </c>
      <c r="O828" s="132">
        <f>_xlfn.XLOOKUP($D828,'Catalog Items'!$L:$L,'Catalog Items'!AM:AM)</f>
        <v>13.595000000000001</v>
      </c>
      <c r="P828" s="132">
        <f>_xlfn.XLOOKUP($D828,'Catalog Items'!$L:$L,'Catalog Items'!AN:AN)</f>
        <v>23.67</v>
      </c>
      <c r="Q828" s="132">
        <f>_xlfn.XLOOKUP($D828,'Catalog Items'!$L:$L,'Catalog Items'!AO:AO)</f>
        <v>6.23</v>
      </c>
      <c r="R828" s="132" t="str">
        <f>_xlfn.XLOOKUP($D828,'Catalog Items'!$L:$L,'Catalog Items'!AT:AT)</f>
        <v>6</v>
      </c>
      <c r="S828" s="132" t="str">
        <f>_xlfn.XLOOKUP($D828,'Catalog Items'!$L:$L,'Catalog Items'!AU:AU)</f>
        <v>1</v>
      </c>
      <c r="T828" s="118" t="s">
        <v>15236</v>
      </c>
      <c r="U828" s="118" t="s">
        <v>15237</v>
      </c>
      <c r="V828" s="118" t="s">
        <v>15238</v>
      </c>
      <c r="W828" s="124"/>
      <c r="X828" s="118" t="s">
        <v>14367</v>
      </c>
      <c r="Y828" s="118" t="s">
        <v>1760</v>
      </c>
      <c r="Z828" s="118" t="s">
        <v>15064</v>
      </c>
      <c r="AA828" s="118" t="s">
        <v>15227</v>
      </c>
      <c r="AB828" s="118" t="s">
        <v>15228</v>
      </c>
      <c r="AC828" s="118" t="s">
        <v>15229</v>
      </c>
      <c r="AD828" s="118" t="s">
        <v>1757</v>
      </c>
      <c r="AE828" s="118" t="s">
        <v>15230</v>
      </c>
      <c r="AF828" s="118" t="s">
        <v>15231</v>
      </c>
    </row>
    <row r="829" spans="1:32" x14ac:dyDescent="0.25">
      <c r="A829" s="118" t="str">
        <f>_xlfn.XLOOKUP(D829,'Catalog Items'!L:L,'Catalog Items'!F:F)</f>
        <v>24197</v>
      </c>
      <c r="B829" s="118" t="s">
        <v>10623</v>
      </c>
      <c r="C829" s="118" t="s">
        <v>5377</v>
      </c>
      <c r="D829" s="118" t="s">
        <v>13727</v>
      </c>
      <c r="E829" s="118" t="s">
        <v>2919</v>
      </c>
      <c r="F829" s="118" t="s">
        <v>9580</v>
      </c>
      <c r="G829" s="118" t="s">
        <v>13634</v>
      </c>
      <c r="H829" s="118" t="s">
        <v>13635</v>
      </c>
      <c r="I829" s="118" t="s">
        <v>1783</v>
      </c>
      <c r="J829" s="124"/>
      <c r="K829" s="118" t="str">
        <f>_xlfn.XLOOKUP(D829,'Catalog Items'!L:L,'Catalog Items'!AB:AB)</f>
        <v>00196504231726</v>
      </c>
      <c r="L829" s="118" t="str">
        <f>_xlfn.XLOOKUP(D829,'Catalog Items'!L:L,'Catalog Items'!N:N)</f>
        <v>Thanksgiving Decor</v>
      </c>
      <c r="M829" s="132">
        <f>_xlfn.XLOOKUP($D829,'Catalog Items'!$L:$L,'Catalog Items'!AK:AK)</f>
        <v>44.064999999999998</v>
      </c>
      <c r="N829" s="132">
        <f>_xlfn.XLOOKUP($D829,'Catalog Items'!$L:$L,'Catalog Items'!AL:AL)</f>
        <v>17.97</v>
      </c>
      <c r="O829" s="132">
        <f>_xlfn.XLOOKUP($D829,'Catalog Items'!$L:$L,'Catalog Items'!AM:AM)</f>
        <v>13.595000000000001</v>
      </c>
      <c r="P829" s="132">
        <f>_xlfn.XLOOKUP($D829,'Catalog Items'!$L:$L,'Catalog Items'!AN:AN)</f>
        <v>23.67</v>
      </c>
      <c r="Q829" s="132">
        <f>_xlfn.XLOOKUP($D829,'Catalog Items'!$L:$L,'Catalog Items'!AO:AO)</f>
        <v>6.23</v>
      </c>
      <c r="R829" s="132" t="str">
        <f>_xlfn.XLOOKUP($D829,'Catalog Items'!$L:$L,'Catalog Items'!AT:AT)</f>
        <v>6</v>
      </c>
      <c r="S829" s="132" t="str">
        <f>_xlfn.XLOOKUP($D829,'Catalog Items'!$L:$L,'Catalog Items'!AU:AU)</f>
        <v>1</v>
      </c>
      <c r="T829" s="118" t="s">
        <v>15236</v>
      </c>
      <c r="U829" s="118" t="s">
        <v>15237</v>
      </c>
      <c r="V829" s="118" t="s">
        <v>15238</v>
      </c>
      <c r="W829" s="124"/>
      <c r="X829" s="118" t="s">
        <v>14425</v>
      </c>
      <c r="Y829" s="118" t="s">
        <v>1765</v>
      </c>
      <c r="Z829" s="118" t="s">
        <v>1759</v>
      </c>
      <c r="AA829" s="118" t="s">
        <v>15023</v>
      </c>
      <c r="AB829" s="118" t="s">
        <v>15243</v>
      </c>
      <c r="AC829" s="118" t="s">
        <v>15212</v>
      </c>
      <c r="AD829" s="118" t="s">
        <v>1757</v>
      </c>
      <c r="AE829" s="118" t="s">
        <v>15244</v>
      </c>
      <c r="AF829" s="118" t="s">
        <v>15240</v>
      </c>
    </row>
    <row r="830" spans="1:32" x14ac:dyDescent="0.25">
      <c r="A830" s="118" t="str">
        <f>_xlfn.XLOOKUP(D830,'Catalog Items'!L:L,'Catalog Items'!F:F)</f>
        <v>24197</v>
      </c>
      <c r="B830" s="118" t="s">
        <v>10623</v>
      </c>
      <c r="C830" s="118" t="s">
        <v>5377</v>
      </c>
      <c r="D830" s="118" t="s">
        <v>13727</v>
      </c>
      <c r="E830" s="118" t="s">
        <v>2919</v>
      </c>
      <c r="F830" s="118" t="s">
        <v>9580</v>
      </c>
      <c r="G830" s="118" t="s">
        <v>13594</v>
      </c>
      <c r="H830" s="118" t="s">
        <v>13595</v>
      </c>
      <c r="I830" s="118" t="s">
        <v>1783</v>
      </c>
      <c r="J830" s="124"/>
      <c r="K830" s="118" t="str">
        <f>_xlfn.XLOOKUP(D830,'Catalog Items'!L:L,'Catalog Items'!AB:AB)</f>
        <v>00196504231726</v>
      </c>
      <c r="L830" s="118" t="str">
        <f>_xlfn.XLOOKUP(D830,'Catalog Items'!L:L,'Catalog Items'!N:N)</f>
        <v>Thanksgiving Decor</v>
      </c>
      <c r="M830" s="132">
        <f>_xlfn.XLOOKUP($D830,'Catalog Items'!$L:$L,'Catalog Items'!AK:AK)</f>
        <v>44.064999999999998</v>
      </c>
      <c r="N830" s="132">
        <f>_xlfn.XLOOKUP($D830,'Catalog Items'!$L:$L,'Catalog Items'!AL:AL)</f>
        <v>17.97</v>
      </c>
      <c r="O830" s="132">
        <f>_xlfn.XLOOKUP($D830,'Catalog Items'!$L:$L,'Catalog Items'!AM:AM)</f>
        <v>13.595000000000001</v>
      </c>
      <c r="P830" s="132">
        <f>_xlfn.XLOOKUP($D830,'Catalog Items'!$L:$L,'Catalog Items'!AN:AN)</f>
        <v>23.67</v>
      </c>
      <c r="Q830" s="132">
        <f>_xlfn.XLOOKUP($D830,'Catalog Items'!$L:$L,'Catalog Items'!AO:AO)</f>
        <v>6.23</v>
      </c>
      <c r="R830" s="132" t="str">
        <f>_xlfn.XLOOKUP($D830,'Catalog Items'!$L:$L,'Catalog Items'!AT:AT)</f>
        <v>6</v>
      </c>
      <c r="S830" s="132" t="str">
        <f>_xlfn.XLOOKUP($D830,'Catalog Items'!$L:$L,'Catalog Items'!AU:AU)</f>
        <v>1</v>
      </c>
      <c r="T830" s="118" t="s">
        <v>15236</v>
      </c>
      <c r="U830" s="118" t="s">
        <v>15237</v>
      </c>
      <c r="V830" s="118" t="s">
        <v>15238</v>
      </c>
      <c r="W830" s="124"/>
      <c r="X830" s="118" t="s">
        <v>14402</v>
      </c>
      <c r="Y830" s="118" t="s">
        <v>1765</v>
      </c>
      <c r="Z830" s="118" t="s">
        <v>1759</v>
      </c>
      <c r="AA830" s="118" t="s">
        <v>15023</v>
      </c>
      <c r="AB830" s="118" t="s">
        <v>15243</v>
      </c>
      <c r="AC830" s="118" t="s">
        <v>15212</v>
      </c>
      <c r="AD830" s="118" t="s">
        <v>1757</v>
      </c>
      <c r="AE830" s="118" t="s">
        <v>15244</v>
      </c>
      <c r="AF830" s="118" t="s">
        <v>15240</v>
      </c>
    </row>
    <row r="831" spans="1:32" x14ac:dyDescent="0.25">
      <c r="A831" s="118" t="str">
        <f>_xlfn.XLOOKUP(D831,'Catalog Items'!L:L,'Catalog Items'!F:F)</f>
        <v>24197</v>
      </c>
      <c r="B831" s="118" t="s">
        <v>10623</v>
      </c>
      <c r="C831" s="118" t="s">
        <v>5377</v>
      </c>
      <c r="D831" s="118" t="s">
        <v>13727</v>
      </c>
      <c r="E831" s="118" t="s">
        <v>2919</v>
      </c>
      <c r="F831" s="118" t="s">
        <v>9580</v>
      </c>
      <c r="G831" s="118" t="s">
        <v>13554</v>
      </c>
      <c r="H831" s="118" t="s">
        <v>13555</v>
      </c>
      <c r="I831" s="118" t="s">
        <v>1783</v>
      </c>
      <c r="J831" s="124"/>
      <c r="K831" s="118" t="str">
        <f>_xlfn.XLOOKUP(D831,'Catalog Items'!L:L,'Catalog Items'!AB:AB)</f>
        <v>00196504231726</v>
      </c>
      <c r="L831" s="118" t="str">
        <f>_xlfn.XLOOKUP(D831,'Catalog Items'!L:L,'Catalog Items'!N:N)</f>
        <v>Thanksgiving Decor</v>
      </c>
      <c r="M831" s="132">
        <f>_xlfn.XLOOKUP($D831,'Catalog Items'!$L:$L,'Catalog Items'!AK:AK)</f>
        <v>44.064999999999998</v>
      </c>
      <c r="N831" s="132">
        <f>_xlfn.XLOOKUP($D831,'Catalog Items'!$L:$L,'Catalog Items'!AL:AL)</f>
        <v>17.97</v>
      </c>
      <c r="O831" s="132">
        <f>_xlfn.XLOOKUP($D831,'Catalog Items'!$L:$L,'Catalog Items'!AM:AM)</f>
        <v>13.595000000000001</v>
      </c>
      <c r="P831" s="132">
        <f>_xlfn.XLOOKUP($D831,'Catalog Items'!$L:$L,'Catalog Items'!AN:AN)</f>
        <v>23.67</v>
      </c>
      <c r="Q831" s="132">
        <f>_xlfn.XLOOKUP($D831,'Catalog Items'!$L:$L,'Catalog Items'!AO:AO)</f>
        <v>6.23</v>
      </c>
      <c r="R831" s="132" t="str">
        <f>_xlfn.XLOOKUP($D831,'Catalog Items'!$L:$L,'Catalog Items'!AT:AT)</f>
        <v>6</v>
      </c>
      <c r="S831" s="132" t="str">
        <f>_xlfn.XLOOKUP($D831,'Catalog Items'!$L:$L,'Catalog Items'!AU:AU)</f>
        <v>1</v>
      </c>
      <c r="T831" s="118" t="s">
        <v>15236</v>
      </c>
      <c r="U831" s="118" t="s">
        <v>15237</v>
      </c>
      <c r="V831" s="118" t="s">
        <v>15238</v>
      </c>
      <c r="W831" s="124"/>
      <c r="X831" s="118" t="s">
        <v>14375</v>
      </c>
      <c r="Y831" s="118" t="s">
        <v>1765</v>
      </c>
      <c r="Z831" s="118" t="s">
        <v>1759</v>
      </c>
      <c r="AA831" s="118" t="s">
        <v>15023</v>
      </c>
      <c r="AB831" s="118" t="s">
        <v>15243</v>
      </c>
      <c r="AC831" s="118" t="s">
        <v>15212</v>
      </c>
      <c r="AD831" s="118" t="s">
        <v>1757</v>
      </c>
      <c r="AE831" s="118" t="s">
        <v>15244</v>
      </c>
      <c r="AF831" s="118" t="s">
        <v>15240</v>
      </c>
    </row>
    <row r="832" spans="1:32" x14ac:dyDescent="0.25">
      <c r="J832" s="124"/>
      <c r="M832" s="132"/>
      <c r="N832" s="132"/>
      <c r="O832" s="132"/>
      <c r="P832" s="132"/>
      <c r="Q832" s="132"/>
      <c r="R832" s="132"/>
      <c r="S832" s="132"/>
      <c r="W832" s="124"/>
    </row>
    <row r="833" spans="1:32" x14ac:dyDescent="0.25">
      <c r="A833" s="118" t="str">
        <f>_xlfn.XLOOKUP(D833,'Catalog Items'!L:L,'Catalog Items'!F:F)</f>
        <v>24510</v>
      </c>
      <c r="B833" s="118" t="s">
        <v>10623</v>
      </c>
      <c r="C833" s="118" t="s">
        <v>5377</v>
      </c>
      <c r="D833" s="118" t="s">
        <v>13728</v>
      </c>
      <c r="E833" s="118" t="s">
        <v>13729</v>
      </c>
      <c r="F833" s="118" t="s">
        <v>1770</v>
      </c>
      <c r="G833" s="118" t="s">
        <v>13680</v>
      </c>
      <c r="H833" s="118" t="s">
        <v>13681</v>
      </c>
      <c r="I833" s="118" t="s">
        <v>1757</v>
      </c>
      <c r="J833" s="124"/>
      <c r="K833" s="118" t="str">
        <f>_xlfn.XLOOKUP(D833,'Catalog Items'!L:L,'Catalog Items'!AB:AB)</f>
        <v>10196504231730</v>
      </c>
      <c r="L833" s="118" t="str">
        <f>_xlfn.XLOOKUP(D833,'Catalog Items'!L:L,'Catalog Items'!N:N)</f>
        <v>Thanksgiving Decor</v>
      </c>
      <c r="M833" s="132">
        <f>_xlfn.XLOOKUP($D833,'Catalog Items'!$L:$L,'Catalog Items'!AK:AK)</f>
        <v>24.437999999999999</v>
      </c>
      <c r="N833" s="132">
        <f>_xlfn.XLOOKUP($D833,'Catalog Items'!$L:$L,'Catalog Items'!AL:AL)</f>
        <v>15.938000000000001</v>
      </c>
      <c r="O833" s="132">
        <f>_xlfn.XLOOKUP($D833,'Catalog Items'!$L:$L,'Catalog Items'!AM:AM)</f>
        <v>9.625</v>
      </c>
      <c r="P833" s="132">
        <f>_xlfn.XLOOKUP($D833,'Catalog Items'!$L:$L,'Catalog Items'!AN:AN)</f>
        <v>12.94</v>
      </c>
      <c r="Q833" s="132">
        <f>_xlfn.XLOOKUP($D833,'Catalog Items'!$L:$L,'Catalog Items'!AO:AO)</f>
        <v>2.169</v>
      </c>
      <c r="R833" s="132" t="str">
        <f>_xlfn.XLOOKUP($D833,'Catalog Items'!$L:$L,'Catalog Items'!AT:AT)</f>
        <v>5</v>
      </c>
      <c r="S833" s="132" t="str">
        <f>_xlfn.XLOOKUP($D833,'Catalog Items'!$L:$L,'Catalog Items'!AU:AU)</f>
        <v>5</v>
      </c>
      <c r="T833" s="118" t="s">
        <v>1760</v>
      </c>
      <c r="U833" s="118" t="s">
        <v>14991</v>
      </c>
      <c r="V833" s="118" t="s">
        <v>1762</v>
      </c>
      <c r="W833" s="124"/>
      <c r="X833" s="118" t="s">
        <v>14449</v>
      </c>
      <c r="Y833" s="118" t="s">
        <v>1765</v>
      </c>
      <c r="Z833" s="118" t="s">
        <v>1759</v>
      </c>
      <c r="AA833" s="118" t="s">
        <v>15023</v>
      </c>
      <c r="AB833" s="118" t="s">
        <v>15243</v>
      </c>
      <c r="AC833" s="118" t="s">
        <v>15212</v>
      </c>
      <c r="AD833" s="118" t="s">
        <v>1757</v>
      </c>
      <c r="AE833" s="118" t="s">
        <v>15244</v>
      </c>
      <c r="AF833" s="118" t="s">
        <v>15240</v>
      </c>
    </row>
    <row r="834" spans="1:32" x14ac:dyDescent="0.25">
      <c r="A834" s="118" t="str">
        <f>_xlfn.XLOOKUP(D834,'Catalog Items'!L:L,'Catalog Items'!F:F)</f>
        <v>24510</v>
      </c>
      <c r="B834" s="118" t="s">
        <v>10623</v>
      </c>
      <c r="C834" s="118" t="s">
        <v>5377</v>
      </c>
      <c r="D834" s="118" t="s">
        <v>13728</v>
      </c>
      <c r="E834" s="118" t="s">
        <v>13729</v>
      </c>
      <c r="F834" s="118" t="s">
        <v>1770</v>
      </c>
      <c r="G834" s="118" t="s">
        <v>13634</v>
      </c>
      <c r="H834" s="118" t="s">
        <v>13635</v>
      </c>
      <c r="I834" s="118" t="s">
        <v>1757</v>
      </c>
      <c r="J834" s="124"/>
      <c r="K834" s="118" t="str">
        <f>_xlfn.XLOOKUP(D834,'Catalog Items'!L:L,'Catalog Items'!AB:AB)</f>
        <v>10196504231730</v>
      </c>
      <c r="L834" s="118" t="str">
        <f>_xlfn.XLOOKUP(D834,'Catalog Items'!L:L,'Catalog Items'!N:N)</f>
        <v>Thanksgiving Decor</v>
      </c>
      <c r="M834" s="132">
        <f>_xlfn.XLOOKUP($D834,'Catalog Items'!$L:$L,'Catalog Items'!AK:AK)</f>
        <v>24.437999999999999</v>
      </c>
      <c r="N834" s="132">
        <f>_xlfn.XLOOKUP($D834,'Catalog Items'!$L:$L,'Catalog Items'!AL:AL)</f>
        <v>15.938000000000001</v>
      </c>
      <c r="O834" s="132">
        <f>_xlfn.XLOOKUP($D834,'Catalog Items'!$L:$L,'Catalog Items'!AM:AM)</f>
        <v>9.625</v>
      </c>
      <c r="P834" s="132">
        <f>_xlfn.XLOOKUP($D834,'Catalog Items'!$L:$L,'Catalog Items'!AN:AN)</f>
        <v>12.94</v>
      </c>
      <c r="Q834" s="132">
        <f>_xlfn.XLOOKUP($D834,'Catalog Items'!$L:$L,'Catalog Items'!AO:AO)</f>
        <v>2.169</v>
      </c>
      <c r="R834" s="132" t="str">
        <f>_xlfn.XLOOKUP($D834,'Catalog Items'!$L:$L,'Catalog Items'!AT:AT)</f>
        <v>5</v>
      </c>
      <c r="S834" s="132" t="str">
        <f>_xlfn.XLOOKUP($D834,'Catalog Items'!$L:$L,'Catalog Items'!AU:AU)</f>
        <v>5</v>
      </c>
      <c r="T834" s="118" t="s">
        <v>1760</v>
      </c>
      <c r="U834" s="118" t="s">
        <v>14991</v>
      </c>
      <c r="V834" s="118" t="s">
        <v>1762</v>
      </c>
      <c r="W834" s="124"/>
      <c r="X834" s="118" t="s">
        <v>14425</v>
      </c>
      <c r="Y834" s="118" t="s">
        <v>1765</v>
      </c>
      <c r="Z834" s="118" t="s">
        <v>1759</v>
      </c>
      <c r="AA834" s="118" t="s">
        <v>15023</v>
      </c>
      <c r="AB834" s="118" t="s">
        <v>15243</v>
      </c>
      <c r="AC834" s="118" t="s">
        <v>15212</v>
      </c>
      <c r="AD834" s="118" t="s">
        <v>1757</v>
      </c>
      <c r="AE834" s="118" t="s">
        <v>15244</v>
      </c>
      <c r="AF834" s="118" t="s">
        <v>15240</v>
      </c>
    </row>
    <row r="835" spans="1:32" x14ac:dyDescent="0.25">
      <c r="A835" s="118" t="str">
        <f>_xlfn.XLOOKUP(D835,'Catalog Items'!L:L,'Catalog Items'!F:F)</f>
        <v>24510</v>
      </c>
      <c r="B835" s="118" t="s">
        <v>10623</v>
      </c>
      <c r="C835" s="118" t="s">
        <v>5377</v>
      </c>
      <c r="D835" s="118" t="s">
        <v>13728</v>
      </c>
      <c r="E835" s="118" t="s">
        <v>13729</v>
      </c>
      <c r="F835" s="118" t="s">
        <v>1770</v>
      </c>
      <c r="G835" s="118" t="s">
        <v>13594</v>
      </c>
      <c r="H835" s="118" t="s">
        <v>13595</v>
      </c>
      <c r="I835" s="118" t="s">
        <v>1757</v>
      </c>
      <c r="J835" s="124"/>
      <c r="K835" s="118" t="str">
        <f>_xlfn.XLOOKUP(D835,'Catalog Items'!L:L,'Catalog Items'!AB:AB)</f>
        <v>10196504231730</v>
      </c>
      <c r="L835" s="118" t="str">
        <f>_xlfn.XLOOKUP(D835,'Catalog Items'!L:L,'Catalog Items'!N:N)</f>
        <v>Thanksgiving Decor</v>
      </c>
      <c r="M835" s="132">
        <f>_xlfn.XLOOKUP($D835,'Catalog Items'!$L:$L,'Catalog Items'!AK:AK)</f>
        <v>24.437999999999999</v>
      </c>
      <c r="N835" s="132">
        <f>_xlfn.XLOOKUP($D835,'Catalog Items'!$L:$L,'Catalog Items'!AL:AL)</f>
        <v>15.938000000000001</v>
      </c>
      <c r="O835" s="132">
        <f>_xlfn.XLOOKUP($D835,'Catalog Items'!$L:$L,'Catalog Items'!AM:AM)</f>
        <v>9.625</v>
      </c>
      <c r="P835" s="132">
        <f>_xlfn.XLOOKUP($D835,'Catalog Items'!$L:$L,'Catalog Items'!AN:AN)</f>
        <v>12.94</v>
      </c>
      <c r="Q835" s="132">
        <f>_xlfn.XLOOKUP($D835,'Catalog Items'!$L:$L,'Catalog Items'!AO:AO)</f>
        <v>2.169</v>
      </c>
      <c r="R835" s="132" t="str">
        <f>_xlfn.XLOOKUP($D835,'Catalog Items'!$L:$L,'Catalog Items'!AT:AT)</f>
        <v>5</v>
      </c>
      <c r="S835" s="132" t="str">
        <f>_xlfn.XLOOKUP($D835,'Catalog Items'!$L:$L,'Catalog Items'!AU:AU)</f>
        <v>5</v>
      </c>
      <c r="T835" s="118" t="s">
        <v>1760</v>
      </c>
      <c r="U835" s="118" t="s">
        <v>14991</v>
      </c>
      <c r="V835" s="118" t="s">
        <v>1762</v>
      </c>
      <c r="W835" s="124"/>
      <c r="X835" s="118" t="s">
        <v>14402</v>
      </c>
      <c r="Y835" s="118" t="s">
        <v>1765</v>
      </c>
      <c r="Z835" s="118" t="s">
        <v>1759</v>
      </c>
      <c r="AA835" s="118" t="s">
        <v>15023</v>
      </c>
      <c r="AB835" s="118" t="s">
        <v>15243</v>
      </c>
      <c r="AC835" s="118" t="s">
        <v>15212</v>
      </c>
      <c r="AD835" s="118" t="s">
        <v>1757</v>
      </c>
      <c r="AE835" s="118" t="s">
        <v>15244</v>
      </c>
      <c r="AF835" s="118" t="s">
        <v>15240</v>
      </c>
    </row>
    <row r="836" spans="1:32" x14ac:dyDescent="0.25">
      <c r="A836" s="118" t="str">
        <f>_xlfn.XLOOKUP(D836,'Catalog Items'!L:L,'Catalog Items'!F:F)</f>
        <v>24510</v>
      </c>
      <c r="B836" s="118" t="s">
        <v>10623</v>
      </c>
      <c r="C836" s="118" t="s">
        <v>5377</v>
      </c>
      <c r="D836" s="118" t="s">
        <v>13728</v>
      </c>
      <c r="E836" s="118" t="s">
        <v>13729</v>
      </c>
      <c r="F836" s="118" t="s">
        <v>1770</v>
      </c>
      <c r="G836" s="118" t="s">
        <v>13554</v>
      </c>
      <c r="H836" s="118" t="s">
        <v>13555</v>
      </c>
      <c r="I836" s="118" t="s">
        <v>1757</v>
      </c>
      <c r="J836" s="124"/>
      <c r="K836" s="118" t="str">
        <f>_xlfn.XLOOKUP(D836,'Catalog Items'!L:L,'Catalog Items'!AB:AB)</f>
        <v>10196504231730</v>
      </c>
      <c r="L836" s="118" t="str">
        <f>_xlfn.XLOOKUP(D836,'Catalog Items'!L:L,'Catalog Items'!N:N)</f>
        <v>Thanksgiving Decor</v>
      </c>
      <c r="M836" s="132">
        <f>_xlfn.XLOOKUP($D836,'Catalog Items'!$L:$L,'Catalog Items'!AK:AK)</f>
        <v>24.437999999999999</v>
      </c>
      <c r="N836" s="132">
        <f>_xlfn.XLOOKUP($D836,'Catalog Items'!$L:$L,'Catalog Items'!AL:AL)</f>
        <v>15.938000000000001</v>
      </c>
      <c r="O836" s="132">
        <f>_xlfn.XLOOKUP($D836,'Catalog Items'!$L:$L,'Catalog Items'!AM:AM)</f>
        <v>9.625</v>
      </c>
      <c r="P836" s="132">
        <f>_xlfn.XLOOKUP($D836,'Catalog Items'!$L:$L,'Catalog Items'!AN:AN)</f>
        <v>12.94</v>
      </c>
      <c r="Q836" s="132">
        <f>_xlfn.XLOOKUP($D836,'Catalog Items'!$L:$L,'Catalog Items'!AO:AO)</f>
        <v>2.169</v>
      </c>
      <c r="R836" s="132" t="str">
        <f>_xlfn.XLOOKUP($D836,'Catalog Items'!$L:$L,'Catalog Items'!AT:AT)</f>
        <v>5</v>
      </c>
      <c r="S836" s="132" t="str">
        <f>_xlfn.XLOOKUP($D836,'Catalog Items'!$L:$L,'Catalog Items'!AU:AU)</f>
        <v>5</v>
      </c>
      <c r="T836" s="118" t="s">
        <v>1760</v>
      </c>
      <c r="U836" s="118" t="s">
        <v>14991</v>
      </c>
      <c r="V836" s="118" t="s">
        <v>1762</v>
      </c>
      <c r="W836" s="124"/>
      <c r="X836" s="118" t="s">
        <v>14375</v>
      </c>
      <c r="Y836" s="118" t="s">
        <v>1765</v>
      </c>
      <c r="Z836" s="118" t="s">
        <v>1759</v>
      </c>
      <c r="AA836" s="118" t="s">
        <v>15023</v>
      </c>
      <c r="AB836" s="118" t="s">
        <v>15243</v>
      </c>
      <c r="AC836" s="118" t="s">
        <v>15212</v>
      </c>
      <c r="AD836" s="118" t="s">
        <v>1757</v>
      </c>
      <c r="AE836" s="118" t="s">
        <v>15244</v>
      </c>
      <c r="AF836" s="118" t="s">
        <v>15240</v>
      </c>
    </row>
    <row r="837" spans="1:32" x14ac:dyDescent="0.25">
      <c r="A837" s="118" t="str">
        <f>_xlfn.XLOOKUP(D837,'Catalog Items'!L:L,'Catalog Items'!F:F)</f>
        <v>24510</v>
      </c>
      <c r="B837" s="118" t="s">
        <v>10623</v>
      </c>
      <c r="C837" s="118" t="s">
        <v>5377</v>
      </c>
      <c r="D837" s="118" t="s">
        <v>13728</v>
      </c>
      <c r="E837" s="118" t="s">
        <v>13729</v>
      </c>
      <c r="F837" s="118" t="s">
        <v>1770</v>
      </c>
      <c r="G837" s="118" t="s">
        <v>1738</v>
      </c>
      <c r="H837" s="118" t="s">
        <v>3265</v>
      </c>
      <c r="I837" s="118" t="s">
        <v>1757</v>
      </c>
      <c r="J837" s="124"/>
      <c r="K837" s="118" t="str">
        <f>_xlfn.XLOOKUP(D837,'Catalog Items'!L:L,'Catalog Items'!AB:AB)</f>
        <v>10196504231730</v>
      </c>
      <c r="L837" s="118" t="str">
        <f>_xlfn.XLOOKUP(D837,'Catalog Items'!L:L,'Catalog Items'!N:N)</f>
        <v>Thanksgiving Decor</v>
      </c>
      <c r="M837" s="132">
        <f>_xlfn.XLOOKUP($D837,'Catalog Items'!$L:$L,'Catalog Items'!AK:AK)</f>
        <v>24.437999999999999</v>
      </c>
      <c r="N837" s="132">
        <f>_xlfn.XLOOKUP($D837,'Catalog Items'!$L:$L,'Catalog Items'!AL:AL)</f>
        <v>15.938000000000001</v>
      </c>
      <c r="O837" s="132">
        <f>_xlfn.XLOOKUP($D837,'Catalog Items'!$L:$L,'Catalog Items'!AM:AM)</f>
        <v>9.625</v>
      </c>
      <c r="P837" s="132">
        <f>_xlfn.XLOOKUP($D837,'Catalog Items'!$L:$L,'Catalog Items'!AN:AN)</f>
        <v>12.94</v>
      </c>
      <c r="Q837" s="132">
        <f>_xlfn.XLOOKUP($D837,'Catalog Items'!$L:$L,'Catalog Items'!AO:AO)</f>
        <v>2.169</v>
      </c>
      <c r="R837" s="132" t="str">
        <f>_xlfn.XLOOKUP($D837,'Catalog Items'!$L:$L,'Catalog Items'!AT:AT)</f>
        <v>5</v>
      </c>
      <c r="S837" s="132" t="str">
        <f>_xlfn.XLOOKUP($D837,'Catalog Items'!$L:$L,'Catalog Items'!AU:AU)</f>
        <v>5</v>
      </c>
      <c r="T837" s="118" t="s">
        <v>1760</v>
      </c>
      <c r="U837" s="118" t="s">
        <v>14991</v>
      </c>
      <c r="V837" s="118" t="s">
        <v>1762</v>
      </c>
      <c r="W837" s="124"/>
      <c r="X837" s="118" t="s">
        <v>6864</v>
      </c>
      <c r="Y837" s="118" t="s">
        <v>1765</v>
      </c>
      <c r="Z837" s="118" t="s">
        <v>1759</v>
      </c>
      <c r="AA837" s="118" t="s">
        <v>15023</v>
      </c>
      <c r="AB837" s="118" t="s">
        <v>15243</v>
      </c>
      <c r="AC837" s="118" t="s">
        <v>15212</v>
      </c>
      <c r="AD837" s="118" t="s">
        <v>1757</v>
      </c>
      <c r="AE837" s="118" t="s">
        <v>15244</v>
      </c>
      <c r="AF837" s="118" t="s">
        <v>15240</v>
      </c>
    </row>
    <row r="838" spans="1:32" x14ac:dyDescent="0.25">
      <c r="J838" s="124"/>
      <c r="M838" s="132"/>
      <c r="N838" s="132"/>
      <c r="O838" s="132"/>
      <c r="P838" s="132"/>
      <c r="Q838" s="132"/>
      <c r="R838" s="132"/>
      <c r="S838" s="132"/>
      <c r="W838" s="124"/>
    </row>
    <row r="839" spans="1:32" x14ac:dyDescent="0.25">
      <c r="A839" s="118" t="str">
        <f>_xlfn.XLOOKUP(D839,'Catalog Items'!L:L,'Catalog Items'!F:F)</f>
        <v>24601-CD2</v>
      </c>
      <c r="B839" s="118" t="s">
        <v>9743</v>
      </c>
      <c r="C839" s="118" t="s">
        <v>5377</v>
      </c>
      <c r="D839" s="118" t="s">
        <v>13730</v>
      </c>
      <c r="E839" s="118" t="s">
        <v>13731</v>
      </c>
      <c r="F839" s="118" t="s">
        <v>15223</v>
      </c>
      <c r="G839" s="118" t="s">
        <v>13734</v>
      </c>
      <c r="H839" s="118" t="s">
        <v>13735</v>
      </c>
      <c r="I839" s="118" t="s">
        <v>7066</v>
      </c>
      <c r="J839" s="124"/>
      <c r="K839" s="118" t="str">
        <f>_xlfn.XLOOKUP(D839,'Catalog Items'!L:L,'Catalog Items'!AB:AB)</f>
        <v>00196504231740</v>
      </c>
      <c r="L839" s="118" t="str">
        <f>_xlfn.XLOOKUP(D839,'Catalog Items'!L:L,'Catalog Items'!N:N)</f>
        <v>Hanukkah Lights</v>
      </c>
      <c r="M839" s="132">
        <f>_xlfn.XLOOKUP($D839,'Catalog Items'!$L:$L,'Catalog Items'!AK:AK)</f>
        <v>24.562999999999999</v>
      </c>
      <c r="N839" s="132">
        <f>_xlfn.XLOOKUP($D839,'Catalog Items'!$L:$L,'Catalog Items'!AL:AL)</f>
        <v>15.563000000000001</v>
      </c>
      <c r="O839" s="132">
        <f>_xlfn.XLOOKUP($D839,'Catalog Items'!$L:$L,'Catalog Items'!AM:AM)</f>
        <v>9.625</v>
      </c>
      <c r="P839" s="132">
        <f>_xlfn.XLOOKUP($D839,'Catalog Items'!$L:$L,'Catalog Items'!AN:AN)</f>
        <v>13.44</v>
      </c>
      <c r="Q839" s="132">
        <f>_xlfn.XLOOKUP($D839,'Catalog Items'!$L:$L,'Catalog Items'!AO:AO)</f>
        <v>2.129</v>
      </c>
      <c r="R839" s="132" t="str">
        <f>_xlfn.XLOOKUP($D839,'Catalog Items'!$L:$L,'Catalog Items'!AT:AT)</f>
        <v>5</v>
      </c>
      <c r="S839" s="132" t="str">
        <f>_xlfn.XLOOKUP($D839,'Catalog Items'!$L:$L,'Catalog Items'!AU:AU)</f>
        <v>5</v>
      </c>
      <c r="T839" s="118" t="s">
        <v>7075</v>
      </c>
      <c r="U839" s="118" t="s">
        <v>14991</v>
      </c>
      <c r="V839" s="118" t="s">
        <v>1762</v>
      </c>
      <c r="W839" s="124"/>
      <c r="X839" s="118" t="s">
        <v>14479</v>
      </c>
      <c r="Y839" s="118" t="s">
        <v>1765</v>
      </c>
      <c r="Z839" s="118" t="s">
        <v>15062</v>
      </c>
      <c r="AA839" s="118" t="s">
        <v>7065</v>
      </c>
      <c r="AB839" s="118" t="s">
        <v>7065</v>
      </c>
      <c r="AC839" s="118" t="s">
        <v>15063</v>
      </c>
      <c r="AD839" s="118" t="s">
        <v>1757</v>
      </c>
      <c r="AE839" s="118" t="s">
        <v>15064</v>
      </c>
      <c r="AF839" s="118" t="s">
        <v>15065</v>
      </c>
    </row>
    <row r="840" spans="1:32" x14ac:dyDescent="0.25">
      <c r="A840" s="118" t="str">
        <f>_xlfn.XLOOKUP(D840,'Catalog Items'!L:L,'Catalog Items'!F:F)</f>
        <v>24601-CD2</v>
      </c>
      <c r="B840" s="118" t="s">
        <v>9731</v>
      </c>
      <c r="C840" s="118" t="s">
        <v>5377</v>
      </c>
      <c r="D840" s="118" t="s">
        <v>13730</v>
      </c>
      <c r="E840" s="118" t="s">
        <v>13731</v>
      </c>
      <c r="F840" s="118" t="s">
        <v>15223</v>
      </c>
      <c r="G840" s="118" t="s">
        <v>13736</v>
      </c>
      <c r="H840" s="118" t="s">
        <v>13737</v>
      </c>
      <c r="I840" s="118" t="s">
        <v>1762</v>
      </c>
      <c r="J840" s="124"/>
      <c r="K840" s="118" t="str">
        <f>_xlfn.XLOOKUP(D840,'Catalog Items'!L:L,'Catalog Items'!AB:AB)</f>
        <v>00196504231740</v>
      </c>
      <c r="L840" s="118" t="str">
        <f>_xlfn.XLOOKUP(D840,'Catalog Items'!L:L,'Catalog Items'!N:N)</f>
        <v>Hanukkah Lights</v>
      </c>
      <c r="M840" s="132">
        <f>_xlfn.XLOOKUP($D840,'Catalog Items'!$L:$L,'Catalog Items'!AK:AK)</f>
        <v>24.562999999999999</v>
      </c>
      <c r="N840" s="132">
        <f>_xlfn.XLOOKUP($D840,'Catalog Items'!$L:$L,'Catalog Items'!AL:AL)</f>
        <v>15.563000000000001</v>
      </c>
      <c r="O840" s="132">
        <f>_xlfn.XLOOKUP($D840,'Catalog Items'!$L:$L,'Catalog Items'!AM:AM)</f>
        <v>9.625</v>
      </c>
      <c r="P840" s="132">
        <f>_xlfn.XLOOKUP($D840,'Catalog Items'!$L:$L,'Catalog Items'!AN:AN)</f>
        <v>13.44</v>
      </c>
      <c r="Q840" s="132">
        <f>_xlfn.XLOOKUP($D840,'Catalog Items'!$L:$L,'Catalog Items'!AO:AO)</f>
        <v>2.129</v>
      </c>
      <c r="R840" s="132" t="str">
        <f>_xlfn.XLOOKUP($D840,'Catalog Items'!$L:$L,'Catalog Items'!AT:AT)</f>
        <v>5</v>
      </c>
      <c r="S840" s="132" t="str">
        <f>_xlfn.XLOOKUP($D840,'Catalog Items'!$L:$L,'Catalog Items'!AU:AU)</f>
        <v>5</v>
      </c>
      <c r="T840" s="118" t="s">
        <v>7075</v>
      </c>
      <c r="U840" s="118" t="s">
        <v>14991</v>
      </c>
      <c r="V840" s="118" t="s">
        <v>1762</v>
      </c>
      <c r="W840" s="124"/>
      <c r="X840" s="118" t="s">
        <v>14480</v>
      </c>
      <c r="Y840" s="118" t="s">
        <v>1765</v>
      </c>
      <c r="Z840" s="118" t="s">
        <v>15062</v>
      </c>
      <c r="AA840" s="118" t="s">
        <v>14994</v>
      </c>
      <c r="AB840" s="118" t="s">
        <v>14994</v>
      </c>
      <c r="AC840" s="118" t="s">
        <v>15066</v>
      </c>
      <c r="AD840" s="118" t="s">
        <v>1757</v>
      </c>
      <c r="AE840" s="118" t="s">
        <v>15067</v>
      </c>
      <c r="AF840" s="118" t="s">
        <v>15068</v>
      </c>
    </row>
    <row r="841" spans="1:32" x14ac:dyDescent="0.25">
      <c r="A841" s="118" t="str">
        <f>_xlfn.XLOOKUP(D841,'Catalog Items'!L:L,'Catalog Items'!F:F)</f>
        <v>24601-CD2</v>
      </c>
      <c r="B841" s="118" t="s">
        <v>9694</v>
      </c>
      <c r="C841" s="118" t="s">
        <v>5377</v>
      </c>
      <c r="D841" s="118" t="s">
        <v>13730</v>
      </c>
      <c r="E841" s="118" t="s">
        <v>13731</v>
      </c>
      <c r="F841" s="118" t="s">
        <v>15223</v>
      </c>
      <c r="G841" s="118" t="s">
        <v>13738</v>
      </c>
      <c r="H841" s="118" t="s">
        <v>13739</v>
      </c>
      <c r="I841" s="118" t="s">
        <v>9557</v>
      </c>
      <c r="J841" s="124"/>
      <c r="K841" s="118" t="str">
        <f>_xlfn.XLOOKUP(D841,'Catalog Items'!L:L,'Catalog Items'!AB:AB)</f>
        <v>00196504231740</v>
      </c>
      <c r="L841" s="118" t="str">
        <f>_xlfn.XLOOKUP(D841,'Catalog Items'!L:L,'Catalog Items'!N:N)</f>
        <v>Hanukkah Lights</v>
      </c>
      <c r="M841" s="132">
        <f>_xlfn.XLOOKUP($D841,'Catalog Items'!$L:$L,'Catalog Items'!AK:AK)</f>
        <v>24.562999999999999</v>
      </c>
      <c r="N841" s="132">
        <f>_xlfn.XLOOKUP($D841,'Catalog Items'!$L:$L,'Catalog Items'!AL:AL)</f>
        <v>15.563000000000001</v>
      </c>
      <c r="O841" s="132">
        <f>_xlfn.XLOOKUP($D841,'Catalog Items'!$L:$L,'Catalog Items'!AM:AM)</f>
        <v>9.625</v>
      </c>
      <c r="P841" s="132">
        <f>_xlfn.XLOOKUP($D841,'Catalog Items'!$L:$L,'Catalog Items'!AN:AN)</f>
        <v>13.44</v>
      </c>
      <c r="Q841" s="132">
        <f>_xlfn.XLOOKUP($D841,'Catalog Items'!$L:$L,'Catalog Items'!AO:AO)</f>
        <v>2.129</v>
      </c>
      <c r="R841" s="132" t="str">
        <f>_xlfn.XLOOKUP($D841,'Catalog Items'!$L:$L,'Catalog Items'!AT:AT)</f>
        <v>5</v>
      </c>
      <c r="S841" s="132" t="str">
        <f>_xlfn.XLOOKUP($D841,'Catalog Items'!$L:$L,'Catalog Items'!AU:AU)</f>
        <v>5</v>
      </c>
      <c r="T841" s="118" t="s">
        <v>7075</v>
      </c>
      <c r="U841" s="118" t="s">
        <v>14991</v>
      </c>
      <c r="V841" s="118" t="s">
        <v>1762</v>
      </c>
      <c r="W841" s="124"/>
      <c r="X841" s="118" t="s">
        <v>14481</v>
      </c>
      <c r="Y841" s="118" t="s">
        <v>1760</v>
      </c>
      <c r="Z841" s="118" t="s">
        <v>15062</v>
      </c>
      <c r="AA841" s="118" t="s">
        <v>15069</v>
      </c>
      <c r="AB841" s="118" t="s">
        <v>15069</v>
      </c>
      <c r="AC841" s="118" t="s">
        <v>15070</v>
      </c>
      <c r="AD841" s="118" t="s">
        <v>1757</v>
      </c>
      <c r="AE841" s="118" t="s">
        <v>15071</v>
      </c>
      <c r="AF841" s="118" t="s">
        <v>15072</v>
      </c>
    </row>
    <row r="842" spans="1:32" x14ac:dyDescent="0.25">
      <c r="A842" s="118" t="str">
        <f>_xlfn.XLOOKUP(D842,'Catalog Items'!L:L,'Catalog Items'!F:F)</f>
        <v>24601-CD2</v>
      </c>
      <c r="B842" s="118" t="s">
        <v>9920</v>
      </c>
      <c r="C842" s="118" t="s">
        <v>5377</v>
      </c>
      <c r="D842" s="118" t="s">
        <v>13730</v>
      </c>
      <c r="E842" s="118" t="s">
        <v>13731</v>
      </c>
      <c r="F842" s="118" t="s">
        <v>15223</v>
      </c>
      <c r="G842" s="118" t="s">
        <v>13740</v>
      </c>
      <c r="H842" s="118" t="s">
        <v>13741</v>
      </c>
      <c r="I842" s="118" t="s">
        <v>1757</v>
      </c>
      <c r="J842" s="124"/>
      <c r="K842" s="118" t="str">
        <f>_xlfn.XLOOKUP(D842,'Catalog Items'!L:L,'Catalog Items'!AB:AB)</f>
        <v>00196504231740</v>
      </c>
      <c r="L842" s="118" t="str">
        <f>_xlfn.XLOOKUP(D842,'Catalog Items'!L:L,'Catalog Items'!N:N)</f>
        <v>Hanukkah Lights</v>
      </c>
      <c r="M842" s="132">
        <f>_xlfn.XLOOKUP($D842,'Catalog Items'!$L:$L,'Catalog Items'!AK:AK)</f>
        <v>24.562999999999999</v>
      </c>
      <c r="N842" s="132">
        <f>_xlfn.XLOOKUP($D842,'Catalog Items'!$L:$L,'Catalog Items'!AL:AL)</f>
        <v>15.563000000000001</v>
      </c>
      <c r="O842" s="132">
        <f>_xlfn.XLOOKUP($D842,'Catalog Items'!$L:$L,'Catalog Items'!AM:AM)</f>
        <v>9.625</v>
      </c>
      <c r="P842" s="132">
        <f>_xlfn.XLOOKUP($D842,'Catalog Items'!$L:$L,'Catalog Items'!AN:AN)</f>
        <v>13.44</v>
      </c>
      <c r="Q842" s="132">
        <f>_xlfn.XLOOKUP($D842,'Catalog Items'!$L:$L,'Catalog Items'!AO:AO)</f>
        <v>2.129</v>
      </c>
      <c r="R842" s="132" t="str">
        <f>_xlfn.XLOOKUP($D842,'Catalog Items'!$L:$L,'Catalog Items'!AT:AT)</f>
        <v>5</v>
      </c>
      <c r="S842" s="132" t="str">
        <f>_xlfn.XLOOKUP($D842,'Catalog Items'!$L:$L,'Catalog Items'!AU:AU)</f>
        <v>5</v>
      </c>
      <c r="T842" s="118" t="s">
        <v>7075</v>
      </c>
      <c r="U842" s="118" t="s">
        <v>14991</v>
      </c>
      <c r="V842" s="118" t="s">
        <v>1762</v>
      </c>
      <c r="W842" s="124"/>
      <c r="X842" s="118" t="s">
        <v>14482</v>
      </c>
      <c r="Y842" s="118" t="s">
        <v>1760</v>
      </c>
      <c r="Z842" s="118" t="s">
        <v>15041</v>
      </c>
      <c r="AA842" s="118" t="s">
        <v>15073</v>
      </c>
      <c r="AB842" s="118" t="s">
        <v>15073</v>
      </c>
      <c r="AC842" s="118" t="s">
        <v>15074</v>
      </c>
      <c r="AD842" s="118" t="s">
        <v>1757</v>
      </c>
      <c r="AE842" s="118" t="s">
        <v>15075</v>
      </c>
      <c r="AF842" s="118" t="s">
        <v>15076</v>
      </c>
    </row>
    <row r="843" spans="1:32" x14ac:dyDescent="0.25">
      <c r="J843" s="124"/>
      <c r="M843" s="132"/>
      <c r="N843" s="132"/>
      <c r="O843" s="132"/>
      <c r="P843" s="132"/>
      <c r="Q843" s="132"/>
      <c r="R843" s="132"/>
      <c r="S843" s="132"/>
      <c r="W843" s="124"/>
    </row>
    <row r="844" spans="1:32" x14ac:dyDescent="0.25">
      <c r="A844" s="118" t="str">
        <f>_xlfn.XLOOKUP(D844,'Catalog Items'!L:L,'Catalog Items'!F:F)</f>
        <v>24601-FD</v>
      </c>
      <c r="B844" s="118" t="s">
        <v>9743</v>
      </c>
      <c r="C844" s="118" t="s">
        <v>5377</v>
      </c>
      <c r="D844" s="118" t="s">
        <v>13732</v>
      </c>
      <c r="E844" s="118" t="s">
        <v>13733</v>
      </c>
      <c r="F844" s="118" t="s">
        <v>9579</v>
      </c>
      <c r="G844" s="118" t="s">
        <v>13734</v>
      </c>
      <c r="H844" s="118" t="s">
        <v>13735</v>
      </c>
      <c r="I844" s="118" t="s">
        <v>9568</v>
      </c>
      <c r="J844" s="124"/>
      <c r="K844" s="118" t="str">
        <f>_xlfn.XLOOKUP(D844,'Catalog Items'!L:L,'Catalog Items'!AB:AB)</f>
        <v>00196504231757</v>
      </c>
      <c r="L844" s="118" t="str">
        <f>_xlfn.XLOOKUP(D844,'Catalog Items'!L:L,'Catalog Items'!N:N)</f>
        <v>Hanukkah Lights</v>
      </c>
      <c r="M844" s="132">
        <f>_xlfn.XLOOKUP($D844,'Catalog Items'!$L:$L,'Catalog Items'!AK:AK)</f>
        <v>48.314999999999998</v>
      </c>
      <c r="N844" s="132">
        <f>_xlfn.XLOOKUP($D844,'Catalog Items'!$L:$L,'Catalog Items'!AL:AL)</f>
        <v>16.22</v>
      </c>
      <c r="O844" s="132">
        <f>_xlfn.XLOOKUP($D844,'Catalog Items'!$L:$L,'Catalog Items'!AM:AM)</f>
        <v>9.5950000000000006</v>
      </c>
      <c r="P844" s="132">
        <f>_xlfn.XLOOKUP($D844,'Catalog Items'!$L:$L,'Catalog Items'!AN:AN)</f>
        <v>27.15</v>
      </c>
      <c r="Q844" s="132">
        <f>_xlfn.XLOOKUP($D844,'Catalog Items'!$L:$L,'Catalog Items'!AO:AO)</f>
        <v>4.351</v>
      </c>
      <c r="R844" s="132" t="str">
        <f>_xlfn.XLOOKUP($D844,'Catalog Items'!$L:$L,'Catalog Items'!AT:AT)</f>
        <v>4</v>
      </c>
      <c r="S844" s="132" t="str">
        <f>_xlfn.XLOOKUP($D844,'Catalog Items'!$L:$L,'Catalog Items'!AU:AU)</f>
        <v>3</v>
      </c>
      <c r="T844" s="118" t="s">
        <v>9564</v>
      </c>
      <c r="U844" s="118" t="s">
        <v>15060</v>
      </c>
      <c r="V844" s="118" t="s">
        <v>15061</v>
      </c>
      <c r="W844" s="124"/>
      <c r="X844" s="118" t="s">
        <v>14479</v>
      </c>
      <c r="Y844" s="118" t="s">
        <v>1765</v>
      </c>
      <c r="Z844" s="118" t="s">
        <v>15062</v>
      </c>
      <c r="AA844" s="118" t="s">
        <v>7065</v>
      </c>
      <c r="AB844" s="118" t="s">
        <v>7065</v>
      </c>
      <c r="AC844" s="118" t="s">
        <v>15063</v>
      </c>
      <c r="AD844" s="118" t="s">
        <v>1757</v>
      </c>
      <c r="AE844" s="118" t="s">
        <v>15064</v>
      </c>
      <c r="AF844" s="118" t="s">
        <v>15065</v>
      </c>
    </row>
    <row r="845" spans="1:32" x14ac:dyDescent="0.25">
      <c r="A845" s="118" t="str">
        <f>_xlfn.XLOOKUP(D845,'Catalog Items'!L:L,'Catalog Items'!F:F)</f>
        <v>24601-FD</v>
      </c>
      <c r="B845" s="118" t="s">
        <v>9731</v>
      </c>
      <c r="C845" s="118" t="s">
        <v>5377</v>
      </c>
      <c r="D845" s="118" t="s">
        <v>13732</v>
      </c>
      <c r="E845" s="118" t="s">
        <v>13733</v>
      </c>
      <c r="F845" s="118" t="s">
        <v>9579</v>
      </c>
      <c r="G845" s="118" t="s">
        <v>13736</v>
      </c>
      <c r="H845" s="118" t="s">
        <v>13737</v>
      </c>
      <c r="I845" s="118" t="s">
        <v>1792</v>
      </c>
      <c r="J845" s="124"/>
      <c r="K845" s="118" t="str">
        <f>_xlfn.XLOOKUP(D845,'Catalog Items'!L:L,'Catalog Items'!AB:AB)</f>
        <v>00196504231757</v>
      </c>
      <c r="L845" s="118" t="str">
        <f>_xlfn.XLOOKUP(D845,'Catalog Items'!L:L,'Catalog Items'!N:N)</f>
        <v>Hanukkah Lights</v>
      </c>
      <c r="M845" s="132">
        <f>_xlfn.XLOOKUP($D845,'Catalog Items'!$L:$L,'Catalog Items'!AK:AK)</f>
        <v>48.314999999999998</v>
      </c>
      <c r="N845" s="132">
        <f>_xlfn.XLOOKUP($D845,'Catalog Items'!$L:$L,'Catalog Items'!AL:AL)</f>
        <v>16.22</v>
      </c>
      <c r="O845" s="132">
        <f>_xlfn.XLOOKUP($D845,'Catalog Items'!$L:$L,'Catalog Items'!AM:AM)</f>
        <v>9.5950000000000006</v>
      </c>
      <c r="P845" s="132">
        <f>_xlfn.XLOOKUP($D845,'Catalog Items'!$L:$L,'Catalog Items'!AN:AN)</f>
        <v>27.15</v>
      </c>
      <c r="Q845" s="132">
        <f>_xlfn.XLOOKUP($D845,'Catalog Items'!$L:$L,'Catalog Items'!AO:AO)</f>
        <v>4.351</v>
      </c>
      <c r="R845" s="132" t="str">
        <f>_xlfn.XLOOKUP($D845,'Catalog Items'!$L:$L,'Catalog Items'!AT:AT)</f>
        <v>4</v>
      </c>
      <c r="S845" s="132" t="str">
        <f>_xlfn.XLOOKUP($D845,'Catalog Items'!$L:$L,'Catalog Items'!AU:AU)</f>
        <v>3</v>
      </c>
      <c r="T845" s="118" t="s">
        <v>9564</v>
      </c>
      <c r="U845" s="118" t="s">
        <v>15060</v>
      </c>
      <c r="V845" s="118" t="s">
        <v>15061</v>
      </c>
      <c r="W845" s="124"/>
      <c r="X845" s="118" t="s">
        <v>14480</v>
      </c>
      <c r="Y845" s="118" t="s">
        <v>1765</v>
      </c>
      <c r="Z845" s="118" t="s">
        <v>15062</v>
      </c>
      <c r="AA845" s="118" t="s">
        <v>14994</v>
      </c>
      <c r="AB845" s="118" t="s">
        <v>14994</v>
      </c>
      <c r="AC845" s="118" t="s">
        <v>15066</v>
      </c>
      <c r="AD845" s="118" t="s">
        <v>1757</v>
      </c>
      <c r="AE845" s="118" t="s">
        <v>15067</v>
      </c>
      <c r="AF845" s="118" t="s">
        <v>15068</v>
      </c>
    </row>
    <row r="846" spans="1:32" x14ac:dyDescent="0.25">
      <c r="A846" s="118" t="str">
        <f>_xlfn.XLOOKUP(D846,'Catalog Items'!L:L,'Catalog Items'!F:F)</f>
        <v>24601-FD</v>
      </c>
      <c r="B846" s="118" t="s">
        <v>9694</v>
      </c>
      <c r="C846" s="118" t="s">
        <v>5377</v>
      </c>
      <c r="D846" s="118" t="s">
        <v>13732</v>
      </c>
      <c r="E846" s="118" t="s">
        <v>13733</v>
      </c>
      <c r="F846" s="118" t="s">
        <v>9579</v>
      </c>
      <c r="G846" s="118" t="s">
        <v>13738</v>
      </c>
      <c r="H846" s="118" t="s">
        <v>13739</v>
      </c>
      <c r="I846" s="118" t="s">
        <v>7082</v>
      </c>
      <c r="J846" s="124"/>
      <c r="K846" s="118" t="str">
        <f>_xlfn.XLOOKUP(D846,'Catalog Items'!L:L,'Catalog Items'!AB:AB)</f>
        <v>00196504231757</v>
      </c>
      <c r="L846" s="118" t="str">
        <f>_xlfn.XLOOKUP(D846,'Catalog Items'!L:L,'Catalog Items'!N:N)</f>
        <v>Hanukkah Lights</v>
      </c>
      <c r="M846" s="132">
        <f>_xlfn.XLOOKUP($D846,'Catalog Items'!$L:$L,'Catalog Items'!AK:AK)</f>
        <v>48.314999999999998</v>
      </c>
      <c r="N846" s="132">
        <f>_xlfn.XLOOKUP($D846,'Catalog Items'!$L:$L,'Catalog Items'!AL:AL)</f>
        <v>16.22</v>
      </c>
      <c r="O846" s="132">
        <f>_xlfn.XLOOKUP($D846,'Catalog Items'!$L:$L,'Catalog Items'!AM:AM)</f>
        <v>9.5950000000000006</v>
      </c>
      <c r="P846" s="132">
        <f>_xlfn.XLOOKUP($D846,'Catalog Items'!$L:$L,'Catalog Items'!AN:AN)</f>
        <v>27.15</v>
      </c>
      <c r="Q846" s="132">
        <f>_xlfn.XLOOKUP($D846,'Catalog Items'!$L:$L,'Catalog Items'!AO:AO)</f>
        <v>4.351</v>
      </c>
      <c r="R846" s="132" t="str">
        <f>_xlfn.XLOOKUP($D846,'Catalog Items'!$L:$L,'Catalog Items'!AT:AT)</f>
        <v>4</v>
      </c>
      <c r="S846" s="132" t="str">
        <f>_xlfn.XLOOKUP($D846,'Catalog Items'!$L:$L,'Catalog Items'!AU:AU)</f>
        <v>3</v>
      </c>
      <c r="T846" s="118" t="s">
        <v>9564</v>
      </c>
      <c r="U846" s="118" t="s">
        <v>15060</v>
      </c>
      <c r="V846" s="118" t="s">
        <v>15061</v>
      </c>
      <c r="W846" s="124"/>
      <c r="X846" s="118" t="s">
        <v>14481</v>
      </c>
      <c r="Y846" s="118" t="s">
        <v>1760</v>
      </c>
      <c r="Z846" s="118" t="s">
        <v>15062</v>
      </c>
      <c r="AA846" s="118" t="s">
        <v>15069</v>
      </c>
      <c r="AB846" s="118" t="s">
        <v>15069</v>
      </c>
      <c r="AC846" s="118" t="s">
        <v>15070</v>
      </c>
      <c r="AD846" s="118" t="s">
        <v>1757</v>
      </c>
      <c r="AE846" s="118" t="s">
        <v>15071</v>
      </c>
      <c r="AF846" s="118" t="s">
        <v>15072</v>
      </c>
    </row>
    <row r="847" spans="1:32" x14ac:dyDescent="0.25">
      <c r="A847" s="118" t="str">
        <f>_xlfn.XLOOKUP(D847,'Catalog Items'!L:L,'Catalog Items'!F:F)</f>
        <v>24601-FD</v>
      </c>
      <c r="B847" s="118" t="s">
        <v>9920</v>
      </c>
      <c r="C847" s="118" t="s">
        <v>5377</v>
      </c>
      <c r="D847" s="118" t="s">
        <v>13732</v>
      </c>
      <c r="E847" s="118" t="s">
        <v>13733</v>
      </c>
      <c r="F847" s="118" t="s">
        <v>9579</v>
      </c>
      <c r="G847" s="118" t="s">
        <v>13740</v>
      </c>
      <c r="H847" s="118" t="s">
        <v>13741</v>
      </c>
      <c r="I847" s="118" t="s">
        <v>9567</v>
      </c>
      <c r="J847" s="124"/>
      <c r="K847" s="118" t="str">
        <f>_xlfn.XLOOKUP(D847,'Catalog Items'!L:L,'Catalog Items'!AB:AB)</f>
        <v>00196504231757</v>
      </c>
      <c r="L847" s="118" t="str">
        <f>_xlfn.XLOOKUP(D847,'Catalog Items'!L:L,'Catalog Items'!N:N)</f>
        <v>Hanukkah Lights</v>
      </c>
      <c r="M847" s="132">
        <f>_xlfn.XLOOKUP($D847,'Catalog Items'!$L:$L,'Catalog Items'!AK:AK)</f>
        <v>48.314999999999998</v>
      </c>
      <c r="N847" s="132">
        <f>_xlfn.XLOOKUP($D847,'Catalog Items'!$L:$L,'Catalog Items'!AL:AL)</f>
        <v>16.22</v>
      </c>
      <c r="O847" s="132">
        <f>_xlfn.XLOOKUP($D847,'Catalog Items'!$L:$L,'Catalog Items'!AM:AM)</f>
        <v>9.5950000000000006</v>
      </c>
      <c r="P847" s="132">
        <f>_xlfn.XLOOKUP($D847,'Catalog Items'!$L:$L,'Catalog Items'!AN:AN)</f>
        <v>27.15</v>
      </c>
      <c r="Q847" s="132">
        <f>_xlfn.XLOOKUP($D847,'Catalog Items'!$L:$L,'Catalog Items'!AO:AO)</f>
        <v>4.351</v>
      </c>
      <c r="R847" s="132" t="str">
        <f>_xlfn.XLOOKUP($D847,'Catalog Items'!$L:$L,'Catalog Items'!AT:AT)</f>
        <v>4</v>
      </c>
      <c r="S847" s="132" t="str">
        <f>_xlfn.XLOOKUP($D847,'Catalog Items'!$L:$L,'Catalog Items'!AU:AU)</f>
        <v>3</v>
      </c>
      <c r="T847" s="118" t="s">
        <v>9564</v>
      </c>
      <c r="U847" s="118" t="s">
        <v>15060</v>
      </c>
      <c r="V847" s="118" t="s">
        <v>15061</v>
      </c>
      <c r="W847" s="124"/>
      <c r="X847" s="118" t="s">
        <v>14482</v>
      </c>
      <c r="Y847" s="118" t="s">
        <v>1760</v>
      </c>
      <c r="Z847" s="118" t="s">
        <v>15041</v>
      </c>
      <c r="AA847" s="118" t="s">
        <v>15073</v>
      </c>
      <c r="AB847" s="118" t="s">
        <v>15073</v>
      </c>
      <c r="AC847" s="118" t="s">
        <v>15074</v>
      </c>
      <c r="AD847" s="118" t="s">
        <v>1757</v>
      </c>
      <c r="AE847" s="118" t="s">
        <v>15075</v>
      </c>
      <c r="AF847" s="118" t="s">
        <v>15076</v>
      </c>
    </row>
    <row r="848" spans="1:32" x14ac:dyDescent="0.25">
      <c r="J848" s="124"/>
      <c r="M848" s="132"/>
      <c r="N848" s="132"/>
      <c r="O848" s="132"/>
      <c r="P848" s="132"/>
      <c r="Q848" s="132"/>
      <c r="R848" s="132"/>
      <c r="S848" s="132"/>
      <c r="W848" s="124"/>
    </row>
    <row r="849" spans="1:32" x14ac:dyDescent="0.25">
      <c r="A849" s="118" t="str">
        <f>_xlfn.XLOOKUP(D849,'Catalog Items'!L:L,'Catalog Items'!F:F)</f>
        <v>24601-CD2</v>
      </c>
      <c r="B849" s="118" t="s">
        <v>9743</v>
      </c>
      <c r="C849" s="118" t="s">
        <v>5377</v>
      </c>
      <c r="D849" s="118" t="s">
        <v>13742</v>
      </c>
      <c r="E849" s="118" t="s">
        <v>13743</v>
      </c>
      <c r="F849" s="118" t="s">
        <v>15223</v>
      </c>
      <c r="G849" s="118" t="s">
        <v>13746</v>
      </c>
      <c r="H849" s="118" t="s">
        <v>13747</v>
      </c>
      <c r="I849" s="118" t="s">
        <v>7066</v>
      </c>
      <c r="J849" s="124"/>
      <c r="K849" s="118" t="str">
        <f>_xlfn.XLOOKUP(D849,'Catalog Items'!L:L,'Catalog Items'!AB:AB)</f>
        <v>00196504231801</v>
      </c>
      <c r="L849" s="118" t="str">
        <f>_xlfn.XLOOKUP(D849,'Catalog Items'!L:L,'Catalog Items'!N:N)</f>
        <v>Frosted Fun</v>
      </c>
      <c r="M849" s="132">
        <f>_xlfn.XLOOKUP($D849,'Catalog Items'!$L:$L,'Catalog Items'!AK:AK)</f>
        <v>24.562999999999999</v>
      </c>
      <c r="N849" s="132">
        <f>_xlfn.XLOOKUP($D849,'Catalog Items'!$L:$L,'Catalog Items'!AL:AL)</f>
        <v>15.563000000000001</v>
      </c>
      <c r="O849" s="132">
        <f>_xlfn.XLOOKUP($D849,'Catalog Items'!$L:$L,'Catalog Items'!AM:AM)</f>
        <v>9.625</v>
      </c>
      <c r="P849" s="132">
        <f>_xlfn.XLOOKUP($D849,'Catalog Items'!$L:$L,'Catalog Items'!AN:AN)</f>
        <v>13.44</v>
      </c>
      <c r="Q849" s="132">
        <f>_xlfn.XLOOKUP($D849,'Catalog Items'!$L:$L,'Catalog Items'!AO:AO)</f>
        <v>2.129</v>
      </c>
      <c r="R849" s="132" t="str">
        <f>_xlfn.XLOOKUP($D849,'Catalog Items'!$L:$L,'Catalog Items'!AT:AT)</f>
        <v>5</v>
      </c>
      <c r="S849" s="132" t="str">
        <f>_xlfn.XLOOKUP($D849,'Catalog Items'!$L:$L,'Catalog Items'!AU:AU)</f>
        <v>5</v>
      </c>
      <c r="T849" s="118" t="s">
        <v>7075</v>
      </c>
      <c r="U849" s="118" t="s">
        <v>14991</v>
      </c>
      <c r="V849" s="118" t="s">
        <v>1762</v>
      </c>
      <c r="W849" s="124"/>
      <c r="X849" s="118" t="s">
        <v>14485</v>
      </c>
      <c r="Y849" s="118" t="s">
        <v>1765</v>
      </c>
      <c r="Z849" s="118" t="s">
        <v>15062</v>
      </c>
      <c r="AA849" s="118" t="s">
        <v>7065</v>
      </c>
      <c r="AB849" s="118" t="s">
        <v>7065</v>
      </c>
      <c r="AC849" s="118" t="s">
        <v>15063</v>
      </c>
      <c r="AD849" s="118" t="s">
        <v>1757</v>
      </c>
      <c r="AE849" s="118" t="s">
        <v>15064</v>
      </c>
      <c r="AF849" s="118" t="s">
        <v>15065</v>
      </c>
    </row>
    <row r="850" spans="1:32" x14ac:dyDescent="0.25">
      <c r="A850" s="118" t="str">
        <f>_xlfn.XLOOKUP(D850,'Catalog Items'!L:L,'Catalog Items'!F:F)</f>
        <v>24601-CD2</v>
      </c>
      <c r="B850" s="118" t="s">
        <v>9731</v>
      </c>
      <c r="C850" s="118" t="s">
        <v>5377</v>
      </c>
      <c r="D850" s="118" t="s">
        <v>13742</v>
      </c>
      <c r="E850" s="118" t="s">
        <v>13743</v>
      </c>
      <c r="F850" s="118" t="s">
        <v>15223</v>
      </c>
      <c r="G850" s="118" t="s">
        <v>13748</v>
      </c>
      <c r="H850" s="118" t="s">
        <v>13749</v>
      </c>
      <c r="I850" s="118" t="s">
        <v>1762</v>
      </c>
      <c r="J850" s="124"/>
      <c r="K850" s="118" t="str">
        <f>_xlfn.XLOOKUP(D850,'Catalog Items'!L:L,'Catalog Items'!AB:AB)</f>
        <v>00196504231801</v>
      </c>
      <c r="L850" s="118" t="str">
        <f>_xlfn.XLOOKUP(D850,'Catalog Items'!L:L,'Catalog Items'!N:N)</f>
        <v>Frosted Fun</v>
      </c>
      <c r="M850" s="132">
        <f>_xlfn.XLOOKUP($D850,'Catalog Items'!$L:$L,'Catalog Items'!AK:AK)</f>
        <v>24.562999999999999</v>
      </c>
      <c r="N850" s="132">
        <f>_xlfn.XLOOKUP($D850,'Catalog Items'!$L:$L,'Catalog Items'!AL:AL)</f>
        <v>15.563000000000001</v>
      </c>
      <c r="O850" s="132">
        <f>_xlfn.XLOOKUP($D850,'Catalog Items'!$L:$L,'Catalog Items'!AM:AM)</f>
        <v>9.625</v>
      </c>
      <c r="P850" s="132">
        <f>_xlfn.XLOOKUP($D850,'Catalog Items'!$L:$L,'Catalog Items'!AN:AN)</f>
        <v>13.44</v>
      </c>
      <c r="Q850" s="132">
        <f>_xlfn.XLOOKUP($D850,'Catalog Items'!$L:$L,'Catalog Items'!AO:AO)</f>
        <v>2.129</v>
      </c>
      <c r="R850" s="132" t="str">
        <f>_xlfn.XLOOKUP($D850,'Catalog Items'!$L:$L,'Catalog Items'!AT:AT)</f>
        <v>5</v>
      </c>
      <c r="S850" s="132" t="str">
        <f>_xlfn.XLOOKUP($D850,'Catalog Items'!$L:$L,'Catalog Items'!AU:AU)</f>
        <v>5</v>
      </c>
      <c r="T850" s="118" t="s">
        <v>7075</v>
      </c>
      <c r="U850" s="118" t="s">
        <v>14991</v>
      </c>
      <c r="V850" s="118" t="s">
        <v>1762</v>
      </c>
      <c r="W850" s="124"/>
      <c r="X850" s="118" t="s">
        <v>14486</v>
      </c>
      <c r="Y850" s="118" t="s">
        <v>1765</v>
      </c>
      <c r="Z850" s="118" t="s">
        <v>15062</v>
      </c>
      <c r="AA850" s="118" t="s">
        <v>14994</v>
      </c>
      <c r="AB850" s="118" t="s">
        <v>14994</v>
      </c>
      <c r="AC850" s="118" t="s">
        <v>15066</v>
      </c>
      <c r="AD850" s="118" t="s">
        <v>1757</v>
      </c>
      <c r="AE850" s="118" t="s">
        <v>15067</v>
      </c>
      <c r="AF850" s="118" t="s">
        <v>15068</v>
      </c>
    </row>
    <row r="851" spans="1:32" x14ac:dyDescent="0.25">
      <c r="A851" s="118" t="str">
        <f>_xlfn.XLOOKUP(D851,'Catalog Items'!L:L,'Catalog Items'!F:F)</f>
        <v>24601-CD2</v>
      </c>
      <c r="B851" s="118" t="s">
        <v>9694</v>
      </c>
      <c r="C851" s="118" t="s">
        <v>5377</v>
      </c>
      <c r="D851" s="118" t="s">
        <v>13742</v>
      </c>
      <c r="E851" s="118" t="s">
        <v>13743</v>
      </c>
      <c r="F851" s="118" t="s">
        <v>15223</v>
      </c>
      <c r="G851" s="118" t="s">
        <v>13750</v>
      </c>
      <c r="H851" s="118" t="s">
        <v>13751</v>
      </c>
      <c r="I851" s="118" t="s">
        <v>9557</v>
      </c>
      <c r="J851" s="124"/>
      <c r="K851" s="118" t="str">
        <f>_xlfn.XLOOKUP(D851,'Catalog Items'!L:L,'Catalog Items'!AB:AB)</f>
        <v>00196504231801</v>
      </c>
      <c r="L851" s="118" t="str">
        <f>_xlfn.XLOOKUP(D851,'Catalog Items'!L:L,'Catalog Items'!N:N)</f>
        <v>Frosted Fun</v>
      </c>
      <c r="M851" s="132">
        <f>_xlfn.XLOOKUP($D851,'Catalog Items'!$L:$L,'Catalog Items'!AK:AK)</f>
        <v>24.562999999999999</v>
      </c>
      <c r="N851" s="132">
        <f>_xlfn.XLOOKUP($D851,'Catalog Items'!$L:$L,'Catalog Items'!AL:AL)</f>
        <v>15.563000000000001</v>
      </c>
      <c r="O851" s="132">
        <f>_xlfn.XLOOKUP($D851,'Catalog Items'!$L:$L,'Catalog Items'!AM:AM)</f>
        <v>9.625</v>
      </c>
      <c r="P851" s="132">
        <f>_xlfn.XLOOKUP($D851,'Catalog Items'!$L:$L,'Catalog Items'!AN:AN)</f>
        <v>13.44</v>
      </c>
      <c r="Q851" s="132">
        <f>_xlfn.XLOOKUP($D851,'Catalog Items'!$L:$L,'Catalog Items'!AO:AO)</f>
        <v>2.129</v>
      </c>
      <c r="R851" s="132" t="str">
        <f>_xlfn.XLOOKUP($D851,'Catalog Items'!$L:$L,'Catalog Items'!AT:AT)</f>
        <v>5</v>
      </c>
      <c r="S851" s="132" t="str">
        <f>_xlfn.XLOOKUP($D851,'Catalog Items'!$L:$L,'Catalog Items'!AU:AU)</f>
        <v>5</v>
      </c>
      <c r="T851" s="118" t="s">
        <v>7075</v>
      </c>
      <c r="U851" s="118" t="s">
        <v>14991</v>
      </c>
      <c r="V851" s="118" t="s">
        <v>1762</v>
      </c>
      <c r="W851" s="124"/>
      <c r="X851" s="118" t="s">
        <v>14487</v>
      </c>
      <c r="Y851" s="118" t="s">
        <v>1760</v>
      </c>
      <c r="Z851" s="118" t="s">
        <v>15062</v>
      </c>
      <c r="AA851" s="118" t="s">
        <v>15069</v>
      </c>
      <c r="AB851" s="118" t="s">
        <v>15069</v>
      </c>
      <c r="AC851" s="118" t="s">
        <v>15070</v>
      </c>
      <c r="AD851" s="118" t="s">
        <v>1757</v>
      </c>
      <c r="AE851" s="118" t="s">
        <v>15071</v>
      </c>
      <c r="AF851" s="118" t="s">
        <v>15072</v>
      </c>
    </row>
    <row r="852" spans="1:32" x14ac:dyDescent="0.25">
      <c r="A852" s="118" t="str">
        <f>_xlfn.XLOOKUP(D852,'Catalog Items'!L:L,'Catalog Items'!F:F)</f>
        <v>24601-CD2</v>
      </c>
      <c r="B852" s="118" t="s">
        <v>9920</v>
      </c>
      <c r="C852" s="118" t="s">
        <v>5377</v>
      </c>
      <c r="D852" s="118" t="s">
        <v>13742</v>
      </c>
      <c r="E852" s="118" t="s">
        <v>13743</v>
      </c>
      <c r="F852" s="118" t="s">
        <v>15223</v>
      </c>
      <c r="G852" s="118" t="s">
        <v>13752</v>
      </c>
      <c r="H852" s="118" t="s">
        <v>13753</v>
      </c>
      <c r="I852" s="118" t="s">
        <v>1757</v>
      </c>
      <c r="J852" s="124"/>
      <c r="K852" s="118" t="str">
        <f>_xlfn.XLOOKUP(D852,'Catalog Items'!L:L,'Catalog Items'!AB:AB)</f>
        <v>00196504231801</v>
      </c>
      <c r="L852" s="118" t="str">
        <f>_xlfn.XLOOKUP(D852,'Catalog Items'!L:L,'Catalog Items'!N:N)</f>
        <v>Frosted Fun</v>
      </c>
      <c r="M852" s="132">
        <f>_xlfn.XLOOKUP($D852,'Catalog Items'!$L:$L,'Catalog Items'!AK:AK)</f>
        <v>24.562999999999999</v>
      </c>
      <c r="N852" s="132">
        <f>_xlfn.XLOOKUP($D852,'Catalog Items'!$L:$L,'Catalog Items'!AL:AL)</f>
        <v>15.563000000000001</v>
      </c>
      <c r="O852" s="132">
        <f>_xlfn.XLOOKUP($D852,'Catalog Items'!$L:$L,'Catalog Items'!AM:AM)</f>
        <v>9.625</v>
      </c>
      <c r="P852" s="132">
        <f>_xlfn.XLOOKUP($D852,'Catalog Items'!$L:$L,'Catalog Items'!AN:AN)</f>
        <v>13.44</v>
      </c>
      <c r="Q852" s="132">
        <f>_xlfn.XLOOKUP($D852,'Catalog Items'!$L:$L,'Catalog Items'!AO:AO)</f>
        <v>2.129</v>
      </c>
      <c r="R852" s="132" t="str">
        <f>_xlfn.XLOOKUP($D852,'Catalog Items'!$L:$L,'Catalog Items'!AT:AT)</f>
        <v>5</v>
      </c>
      <c r="S852" s="132" t="str">
        <f>_xlfn.XLOOKUP($D852,'Catalog Items'!$L:$L,'Catalog Items'!AU:AU)</f>
        <v>5</v>
      </c>
      <c r="T852" s="118" t="s">
        <v>7075</v>
      </c>
      <c r="U852" s="118" t="s">
        <v>14991</v>
      </c>
      <c r="V852" s="118" t="s">
        <v>1762</v>
      </c>
      <c r="W852" s="124"/>
      <c r="X852" s="118" t="s">
        <v>14488</v>
      </c>
      <c r="Y852" s="118" t="s">
        <v>1760</v>
      </c>
      <c r="Z852" s="118" t="s">
        <v>15041</v>
      </c>
      <c r="AA852" s="118" t="s">
        <v>15073</v>
      </c>
      <c r="AB852" s="118" t="s">
        <v>15073</v>
      </c>
      <c r="AC852" s="118" t="s">
        <v>15074</v>
      </c>
      <c r="AD852" s="118" t="s">
        <v>1757</v>
      </c>
      <c r="AE852" s="118" t="s">
        <v>15075</v>
      </c>
      <c r="AF852" s="118" t="s">
        <v>15076</v>
      </c>
    </row>
    <row r="853" spans="1:32" x14ac:dyDescent="0.25">
      <c r="J853" s="124"/>
      <c r="M853" s="132"/>
      <c r="N853" s="132"/>
      <c r="O853" s="132"/>
      <c r="P853" s="132"/>
      <c r="Q853" s="132"/>
      <c r="R853" s="132"/>
      <c r="S853" s="132"/>
      <c r="W853" s="124"/>
    </row>
    <row r="854" spans="1:32" x14ac:dyDescent="0.25">
      <c r="A854" s="118" t="str">
        <f>_xlfn.XLOOKUP(D854,'Catalog Items'!L:L,'Catalog Items'!F:F)</f>
        <v>24601-FD</v>
      </c>
      <c r="B854" s="118" t="s">
        <v>9743</v>
      </c>
      <c r="C854" s="118" t="s">
        <v>5377</v>
      </c>
      <c r="D854" s="118" t="s">
        <v>13744</v>
      </c>
      <c r="E854" s="118" t="s">
        <v>13745</v>
      </c>
      <c r="F854" s="118" t="s">
        <v>9579</v>
      </c>
      <c r="G854" s="118" t="s">
        <v>13746</v>
      </c>
      <c r="H854" s="118" t="s">
        <v>13747</v>
      </c>
      <c r="I854" s="118" t="s">
        <v>9568</v>
      </c>
      <c r="J854" s="124"/>
      <c r="K854" s="118" t="str">
        <f>_xlfn.XLOOKUP(D854,'Catalog Items'!L:L,'Catalog Items'!AB:AB)</f>
        <v>00196504231818</v>
      </c>
      <c r="L854" s="118" t="str">
        <f>_xlfn.XLOOKUP(D854,'Catalog Items'!L:L,'Catalog Items'!N:N)</f>
        <v>Frosted Fun</v>
      </c>
      <c r="M854" s="132">
        <f>_xlfn.XLOOKUP($D854,'Catalog Items'!$L:$L,'Catalog Items'!AK:AK)</f>
        <v>48.314999999999998</v>
      </c>
      <c r="N854" s="132">
        <f>_xlfn.XLOOKUP($D854,'Catalog Items'!$L:$L,'Catalog Items'!AL:AL)</f>
        <v>16.22</v>
      </c>
      <c r="O854" s="132">
        <f>_xlfn.XLOOKUP($D854,'Catalog Items'!$L:$L,'Catalog Items'!AM:AM)</f>
        <v>9.5950000000000006</v>
      </c>
      <c r="P854" s="132">
        <f>_xlfn.XLOOKUP($D854,'Catalog Items'!$L:$L,'Catalog Items'!AN:AN)</f>
        <v>27.15</v>
      </c>
      <c r="Q854" s="132">
        <f>_xlfn.XLOOKUP($D854,'Catalog Items'!$L:$L,'Catalog Items'!AO:AO)</f>
        <v>4.351</v>
      </c>
      <c r="R854" s="132" t="str">
        <f>_xlfn.XLOOKUP($D854,'Catalog Items'!$L:$L,'Catalog Items'!AT:AT)</f>
        <v>4</v>
      </c>
      <c r="S854" s="132" t="str">
        <f>_xlfn.XLOOKUP($D854,'Catalog Items'!$L:$L,'Catalog Items'!AU:AU)</f>
        <v>3</v>
      </c>
      <c r="T854" s="118" t="s">
        <v>9564</v>
      </c>
      <c r="U854" s="118" t="s">
        <v>15060</v>
      </c>
      <c r="V854" s="118" t="s">
        <v>15061</v>
      </c>
      <c r="W854" s="124"/>
      <c r="X854" s="118" t="s">
        <v>14485</v>
      </c>
      <c r="Y854" s="118" t="s">
        <v>1765</v>
      </c>
      <c r="Z854" s="118" t="s">
        <v>15062</v>
      </c>
      <c r="AA854" s="118" t="s">
        <v>7065</v>
      </c>
      <c r="AB854" s="118" t="s">
        <v>7065</v>
      </c>
      <c r="AC854" s="118" t="s">
        <v>15063</v>
      </c>
      <c r="AD854" s="118" t="s">
        <v>1757</v>
      </c>
      <c r="AE854" s="118" t="s">
        <v>15064</v>
      </c>
      <c r="AF854" s="118" t="s">
        <v>15065</v>
      </c>
    </row>
    <row r="855" spans="1:32" x14ac:dyDescent="0.25">
      <c r="A855" s="118" t="str">
        <f>_xlfn.XLOOKUP(D855,'Catalog Items'!L:L,'Catalog Items'!F:F)</f>
        <v>24601-FD</v>
      </c>
      <c r="B855" s="118" t="s">
        <v>9731</v>
      </c>
      <c r="C855" s="118" t="s">
        <v>5377</v>
      </c>
      <c r="D855" s="118" t="s">
        <v>13744</v>
      </c>
      <c r="E855" s="118" t="s">
        <v>13745</v>
      </c>
      <c r="F855" s="118" t="s">
        <v>9579</v>
      </c>
      <c r="G855" s="118" t="s">
        <v>13748</v>
      </c>
      <c r="H855" s="118" t="s">
        <v>13749</v>
      </c>
      <c r="I855" s="118" t="s">
        <v>1792</v>
      </c>
      <c r="J855" s="124"/>
      <c r="K855" s="118" t="str">
        <f>_xlfn.XLOOKUP(D855,'Catalog Items'!L:L,'Catalog Items'!AB:AB)</f>
        <v>00196504231818</v>
      </c>
      <c r="L855" s="118" t="str">
        <f>_xlfn.XLOOKUP(D855,'Catalog Items'!L:L,'Catalog Items'!N:N)</f>
        <v>Frosted Fun</v>
      </c>
      <c r="M855" s="132">
        <f>_xlfn.XLOOKUP($D855,'Catalog Items'!$L:$L,'Catalog Items'!AK:AK)</f>
        <v>48.314999999999998</v>
      </c>
      <c r="N855" s="132">
        <f>_xlfn.XLOOKUP($D855,'Catalog Items'!$L:$L,'Catalog Items'!AL:AL)</f>
        <v>16.22</v>
      </c>
      <c r="O855" s="132">
        <f>_xlfn.XLOOKUP($D855,'Catalog Items'!$L:$L,'Catalog Items'!AM:AM)</f>
        <v>9.5950000000000006</v>
      </c>
      <c r="P855" s="132">
        <f>_xlfn.XLOOKUP($D855,'Catalog Items'!$L:$L,'Catalog Items'!AN:AN)</f>
        <v>27.15</v>
      </c>
      <c r="Q855" s="132">
        <f>_xlfn.XLOOKUP($D855,'Catalog Items'!$L:$L,'Catalog Items'!AO:AO)</f>
        <v>4.351</v>
      </c>
      <c r="R855" s="132" t="str">
        <f>_xlfn.XLOOKUP($D855,'Catalog Items'!$L:$L,'Catalog Items'!AT:AT)</f>
        <v>4</v>
      </c>
      <c r="S855" s="132" t="str">
        <f>_xlfn.XLOOKUP($D855,'Catalog Items'!$L:$L,'Catalog Items'!AU:AU)</f>
        <v>3</v>
      </c>
      <c r="T855" s="118" t="s">
        <v>9564</v>
      </c>
      <c r="U855" s="118" t="s">
        <v>15060</v>
      </c>
      <c r="V855" s="118" t="s">
        <v>15061</v>
      </c>
      <c r="W855" s="124"/>
      <c r="X855" s="118" t="s">
        <v>14486</v>
      </c>
      <c r="Y855" s="118" t="s">
        <v>1765</v>
      </c>
      <c r="Z855" s="118" t="s">
        <v>15062</v>
      </c>
      <c r="AA855" s="118" t="s">
        <v>14994</v>
      </c>
      <c r="AB855" s="118" t="s">
        <v>14994</v>
      </c>
      <c r="AC855" s="118" t="s">
        <v>15066</v>
      </c>
      <c r="AD855" s="118" t="s">
        <v>1757</v>
      </c>
      <c r="AE855" s="118" t="s">
        <v>15067</v>
      </c>
      <c r="AF855" s="118" t="s">
        <v>15068</v>
      </c>
    </row>
    <row r="856" spans="1:32" x14ac:dyDescent="0.25">
      <c r="A856" s="118" t="str">
        <f>_xlfn.XLOOKUP(D856,'Catalog Items'!L:L,'Catalog Items'!F:F)</f>
        <v>24601-FD</v>
      </c>
      <c r="B856" s="118" t="s">
        <v>9694</v>
      </c>
      <c r="C856" s="118" t="s">
        <v>5377</v>
      </c>
      <c r="D856" s="118" t="s">
        <v>13744</v>
      </c>
      <c r="E856" s="118" t="s">
        <v>13745</v>
      </c>
      <c r="F856" s="118" t="s">
        <v>9579</v>
      </c>
      <c r="G856" s="118" t="s">
        <v>13750</v>
      </c>
      <c r="H856" s="118" t="s">
        <v>13751</v>
      </c>
      <c r="I856" s="118" t="s">
        <v>7082</v>
      </c>
      <c r="J856" s="124"/>
      <c r="K856" s="118" t="str">
        <f>_xlfn.XLOOKUP(D856,'Catalog Items'!L:L,'Catalog Items'!AB:AB)</f>
        <v>00196504231818</v>
      </c>
      <c r="L856" s="118" t="str">
        <f>_xlfn.XLOOKUP(D856,'Catalog Items'!L:L,'Catalog Items'!N:N)</f>
        <v>Frosted Fun</v>
      </c>
      <c r="M856" s="132">
        <f>_xlfn.XLOOKUP($D856,'Catalog Items'!$L:$L,'Catalog Items'!AK:AK)</f>
        <v>48.314999999999998</v>
      </c>
      <c r="N856" s="132">
        <f>_xlfn.XLOOKUP($D856,'Catalog Items'!$L:$L,'Catalog Items'!AL:AL)</f>
        <v>16.22</v>
      </c>
      <c r="O856" s="132">
        <f>_xlfn.XLOOKUP($D856,'Catalog Items'!$L:$L,'Catalog Items'!AM:AM)</f>
        <v>9.5950000000000006</v>
      </c>
      <c r="P856" s="132">
        <f>_xlfn.XLOOKUP($D856,'Catalog Items'!$L:$L,'Catalog Items'!AN:AN)</f>
        <v>27.15</v>
      </c>
      <c r="Q856" s="132">
        <f>_xlfn.XLOOKUP($D856,'Catalog Items'!$L:$L,'Catalog Items'!AO:AO)</f>
        <v>4.351</v>
      </c>
      <c r="R856" s="132" t="str">
        <f>_xlfn.XLOOKUP($D856,'Catalog Items'!$L:$L,'Catalog Items'!AT:AT)</f>
        <v>4</v>
      </c>
      <c r="S856" s="132" t="str">
        <f>_xlfn.XLOOKUP($D856,'Catalog Items'!$L:$L,'Catalog Items'!AU:AU)</f>
        <v>3</v>
      </c>
      <c r="T856" s="118" t="s">
        <v>9564</v>
      </c>
      <c r="U856" s="118" t="s">
        <v>15060</v>
      </c>
      <c r="V856" s="118" t="s">
        <v>15061</v>
      </c>
      <c r="W856" s="124"/>
      <c r="X856" s="118" t="s">
        <v>14487</v>
      </c>
      <c r="Y856" s="118" t="s">
        <v>1760</v>
      </c>
      <c r="Z856" s="118" t="s">
        <v>15062</v>
      </c>
      <c r="AA856" s="118" t="s">
        <v>15069</v>
      </c>
      <c r="AB856" s="118" t="s">
        <v>15069</v>
      </c>
      <c r="AC856" s="118" t="s">
        <v>15070</v>
      </c>
      <c r="AD856" s="118" t="s">
        <v>1757</v>
      </c>
      <c r="AE856" s="118" t="s">
        <v>15071</v>
      </c>
      <c r="AF856" s="118" t="s">
        <v>15072</v>
      </c>
    </row>
    <row r="857" spans="1:32" x14ac:dyDescent="0.25">
      <c r="A857" s="118" t="str">
        <f>_xlfn.XLOOKUP(D857,'Catalog Items'!L:L,'Catalog Items'!F:F)</f>
        <v>24601-FD</v>
      </c>
      <c r="B857" s="118" t="s">
        <v>9920</v>
      </c>
      <c r="C857" s="118" t="s">
        <v>5377</v>
      </c>
      <c r="D857" s="118" t="s">
        <v>13744</v>
      </c>
      <c r="E857" s="118" t="s">
        <v>13745</v>
      </c>
      <c r="F857" s="118" t="s">
        <v>9579</v>
      </c>
      <c r="G857" s="118" t="s">
        <v>13752</v>
      </c>
      <c r="H857" s="118" t="s">
        <v>13753</v>
      </c>
      <c r="I857" s="118" t="s">
        <v>9567</v>
      </c>
      <c r="J857" s="124"/>
      <c r="K857" s="118" t="str">
        <f>_xlfn.XLOOKUP(D857,'Catalog Items'!L:L,'Catalog Items'!AB:AB)</f>
        <v>00196504231818</v>
      </c>
      <c r="L857" s="118" t="str">
        <f>_xlfn.XLOOKUP(D857,'Catalog Items'!L:L,'Catalog Items'!N:N)</f>
        <v>Frosted Fun</v>
      </c>
      <c r="M857" s="132">
        <f>_xlfn.XLOOKUP($D857,'Catalog Items'!$L:$L,'Catalog Items'!AK:AK)</f>
        <v>48.314999999999998</v>
      </c>
      <c r="N857" s="132">
        <f>_xlfn.XLOOKUP($D857,'Catalog Items'!$L:$L,'Catalog Items'!AL:AL)</f>
        <v>16.22</v>
      </c>
      <c r="O857" s="132">
        <f>_xlfn.XLOOKUP($D857,'Catalog Items'!$L:$L,'Catalog Items'!AM:AM)</f>
        <v>9.5950000000000006</v>
      </c>
      <c r="P857" s="132">
        <f>_xlfn.XLOOKUP($D857,'Catalog Items'!$L:$L,'Catalog Items'!AN:AN)</f>
        <v>27.15</v>
      </c>
      <c r="Q857" s="132">
        <f>_xlfn.XLOOKUP($D857,'Catalog Items'!$L:$L,'Catalog Items'!AO:AO)</f>
        <v>4.351</v>
      </c>
      <c r="R857" s="132" t="str">
        <f>_xlfn.XLOOKUP($D857,'Catalog Items'!$L:$L,'Catalog Items'!AT:AT)</f>
        <v>4</v>
      </c>
      <c r="S857" s="132" t="str">
        <f>_xlfn.XLOOKUP($D857,'Catalog Items'!$L:$L,'Catalog Items'!AU:AU)</f>
        <v>3</v>
      </c>
      <c r="T857" s="118" t="s">
        <v>9564</v>
      </c>
      <c r="U857" s="118" t="s">
        <v>15060</v>
      </c>
      <c r="V857" s="118" t="s">
        <v>15061</v>
      </c>
      <c r="W857" s="124"/>
      <c r="X857" s="118" t="s">
        <v>14488</v>
      </c>
      <c r="Y857" s="118" t="s">
        <v>1760</v>
      </c>
      <c r="Z857" s="118" t="s">
        <v>15041</v>
      </c>
      <c r="AA857" s="118" t="s">
        <v>15073</v>
      </c>
      <c r="AB857" s="118" t="s">
        <v>15073</v>
      </c>
      <c r="AC857" s="118" t="s">
        <v>15074</v>
      </c>
      <c r="AD857" s="118" t="s">
        <v>1757</v>
      </c>
      <c r="AE857" s="118" t="s">
        <v>15075</v>
      </c>
      <c r="AF857" s="118" t="s">
        <v>15076</v>
      </c>
    </row>
    <row r="858" spans="1:32" x14ac:dyDescent="0.25">
      <c r="J858" s="124"/>
      <c r="M858" s="132"/>
      <c r="N858" s="132"/>
      <c r="O858" s="132"/>
      <c r="P858" s="132"/>
      <c r="Q858" s="132"/>
      <c r="R858" s="132"/>
      <c r="S858" s="132"/>
      <c r="W858" s="124"/>
    </row>
    <row r="859" spans="1:32" x14ac:dyDescent="0.25">
      <c r="A859" s="118" t="str">
        <f>_xlfn.XLOOKUP(D859,'Catalog Items'!L:L,'Catalog Items'!F:F)</f>
        <v>24601-CD2</v>
      </c>
      <c r="B859" s="118" t="s">
        <v>9743</v>
      </c>
      <c r="C859" s="118" t="s">
        <v>5377</v>
      </c>
      <c r="D859" s="118" t="s">
        <v>13760</v>
      </c>
      <c r="E859" s="118" t="s">
        <v>13761</v>
      </c>
      <c r="F859" s="118" t="s">
        <v>15223</v>
      </c>
      <c r="G859" s="118" t="s">
        <v>13764</v>
      </c>
      <c r="H859" s="118" t="s">
        <v>13765</v>
      </c>
      <c r="I859" s="118" t="s">
        <v>7066</v>
      </c>
      <c r="J859" s="124"/>
      <c r="K859" s="118" t="str">
        <f>_xlfn.XLOOKUP(D859,'Catalog Items'!L:L,'Catalog Items'!AB:AB)</f>
        <v>00196504231894</v>
      </c>
      <c r="L859" s="118" t="str">
        <f>_xlfn.XLOOKUP(D859,'Catalog Items'!L:L,'Catalog Items'!N:N)</f>
        <v>Holly Haven</v>
      </c>
      <c r="M859" s="132">
        <f>_xlfn.XLOOKUP($D859,'Catalog Items'!$L:$L,'Catalog Items'!AK:AK)</f>
        <v>24.562999999999999</v>
      </c>
      <c r="N859" s="132">
        <f>_xlfn.XLOOKUP($D859,'Catalog Items'!$L:$L,'Catalog Items'!AL:AL)</f>
        <v>15.563000000000001</v>
      </c>
      <c r="O859" s="132">
        <f>_xlfn.XLOOKUP($D859,'Catalog Items'!$L:$L,'Catalog Items'!AM:AM)</f>
        <v>9.625</v>
      </c>
      <c r="P859" s="132">
        <f>_xlfn.XLOOKUP($D859,'Catalog Items'!$L:$L,'Catalog Items'!AN:AN)</f>
        <v>13.44</v>
      </c>
      <c r="Q859" s="132">
        <f>_xlfn.XLOOKUP($D859,'Catalog Items'!$L:$L,'Catalog Items'!AO:AO)</f>
        <v>2.129</v>
      </c>
      <c r="R859" s="132" t="str">
        <f>_xlfn.XLOOKUP($D859,'Catalog Items'!$L:$L,'Catalog Items'!AT:AT)</f>
        <v>5</v>
      </c>
      <c r="S859" s="132" t="str">
        <f>_xlfn.XLOOKUP($D859,'Catalog Items'!$L:$L,'Catalog Items'!AU:AU)</f>
        <v>5</v>
      </c>
      <c r="T859" s="118" t="s">
        <v>7075</v>
      </c>
      <c r="U859" s="118" t="s">
        <v>14991</v>
      </c>
      <c r="V859" s="118" t="s">
        <v>1762</v>
      </c>
      <c r="W859" s="124"/>
      <c r="X859" s="118" t="s">
        <v>14495</v>
      </c>
      <c r="Y859" s="118" t="s">
        <v>1765</v>
      </c>
      <c r="Z859" s="118" t="s">
        <v>15062</v>
      </c>
      <c r="AA859" s="118" t="s">
        <v>7065</v>
      </c>
      <c r="AB859" s="118" t="s">
        <v>7065</v>
      </c>
      <c r="AC859" s="118" t="s">
        <v>15063</v>
      </c>
      <c r="AD859" s="118" t="s">
        <v>1757</v>
      </c>
      <c r="AE859" s="118" t="s">
        <v>15064</v>
      </c>
      <c r="AF859" s="118" t="s">
        <v>15065</v>
      </c>
    </row>
    <row r="860" spans="1:32" x14ac:dyDescent="0.25">
      <c r="A860" s="118" t="str">
        <f>_xlfn.XLOOKUP(D860,'Catalog Items'!L:L,'Catalog Items'!F:F)</f>
        <v>24601-CD2</v>
      </c>
      <c r="B860" s="118" t="s">
        <v>9731</v>
      </c>
      <c r="C860" s="118" t="s">
        <v>5377</v>
      </c>
      <c r="D860" s="118" t="s">
        <v>13760</v>
      </c>
      <c r="E860" s="118" t="s">
        <v>13761</v>
      </c>
      <c r="F860" s="118" t="s">
        <v>15223</v>
      </c>
      <c r="G860" s="118" t="s">
        <v>13766</v>
      </c>
      <c r="H860" s="118" t="s">
        <v>13767</v>
      </c>
      <c r="I860" s="118" t="s">
        <v>1762</v>
      </c>
      <c r="J860" s="124"/>
      <c r="K860" s="118" t="str">
        <f>_xlfn.XLOOKUP(D860,'Catalog Items'!L:L,'Catalog Items'!AB:AB)</f>
        <v>00196504231894</v>
      </c>
      <c r="L860" s="118" t="str">
        <f>_xlfn.XLOOKUP(D860,'Catalog Items'!L:L,'Catalog Items'!N:N)</f>
        <v>Holly Haven</v>
      </c>
      <c r="M860" s="132">
        <f>_xlfn.XLOOKUP($D860,'Catalog Items'!$L:$L,'Catalog Items'!AK:AK)</f>
        <v>24.562999999999999</v>
      </c>
      <c r="N860" s="132">
        <f>_xlfn.XLOOKUP($D860,'Catalog Items'!$L:$L,'Catalog Items'!AL:AL)</f>
        <v>15.563000000000001</v>
      </c>
      <c r="O860" s="132">
        <f>_xlfn.XLOOKUP($D860,'Catalog Items'!$L:$L,'Catalog Items'!AM:AM)</f>
        <v>9.625</v>
      </c>
      <c r="P860" s="132">
        <f>_xlfn.XLOOKUP($D860,'Catalog Items'!$L:$L,'Catalog Items'!AN:AN)</f>
        <v>13.44</v>
      </c>
      <c r="Q860" s="132">
        <f>_xlfn.XLOOKUP($D860,'Catalog Items'!$L:$L,'Catalog Items'!AO:AO)</f>
        <v>2.129</v>
      </c>
      <c r="R860" s="132" t="str">
        <f>_xlfn.XLOOKUP($D860,'Catalog Items'!$L:$L,'Catalog Items'!AT:AT)</f>
        <v>5</v>
      </c>
      <c r="S860" s="132" t="str">
        <f>_xlfn.XLOOKUP($D860,'Catalog Items'!$L:$L,'Catalog Items'!AU:AU)</f>
        <v>5</v>
      </c>
      <c r="T860" s="118" t="s">
        <v>7075</v>
      </c>
      <c r="U860" s="118" t="s">
        <v>14991</v>
      </c>
      <c r="V860" s="118" t="s">
        <v>1762</v>
      </c>
      <c r="W860" s="124"/>
      <c r="X860" s="118" t="s">
        <v>14496</v>
      </c>
      <c r="Y860" s="118" t="s">
        <v>1765</v>
      </c>
      <c r="Z860" s="118" t="s">
        <v>15062</v>
      </c>
      <c r="AA860" s="118" t="s">
        <v>14994</v>
      </c>
      <c r="AB860" s="118" t="s">
        <v>14994</v>
      </c>
      <c r="AC860" s="118" t="s">
        <v>15066</v>
      </c>
      <c r="AD860" s="118" t="s">
        <v>1757</v>
      </c>
      <c r="AE860" s="118" t="s">
        <v>15067</v>
      </c>
      <c r="AF860" s="118" t="s">
        <v>15068</v>
      </c>
    </row>
    <row r="861" spans="1:32" x14ac:dyDescent="0.25">
      <c r="A861" s="118" t="str">
        <f>_xlfn.XLOOKUP(D861,'Catalog Items'!L:L,'Catalog Items'!F:F)</f>
        <v>24601-CD2</v>
      </c>
      <c r="B861" s="118" t="s">
        <v>9694</v>
      </c>
      <c r="C861" s="118" t="s">
        <v>5377</v>
      </c>
      <c r="D861" s="118" t="s">
        <v>13760</v>
      </c>
      <c r="E861" s="118" t="s">
        <v>13761</v>
      </c>
      <c r="F861" s="118" t="s">
        <v>15223</v>
      </c>
      <c r="G861" s="118" t="s">
        <v>13768</v>
      </c>
      <c r="H861" s="118" t="s">
        <v>13769</v>
      </c>
      <c r="I861" s="118" t="s">
        <v>9557</v>
      </c>
      <c r="J861" s="124"/>
      <c r="K861" s="118" t="str">
        <f>_xlfn.XLOOKUP(D861,'Catalog Items'!L:L,'Catalog Items'!AB:AB)</f>
        <v>00196504231894</v>
      </c>
      <c r="L861" s="118" t="str">
        <f>_xlfn.XLOOKUP(D861,'Catalog Items'!L:L,'Catalog Items'!N:N)</f>
        <v>Holly Haven</v>
      </c>
      <c r="M861" s="132">
        <f>_xlfn.XLOOKUP($D861,'Catalog Items'!$L:$L,'Catalog Items'!AK:AK)</f>
        <v>24.562999999999999</v>
      </c>
      <c r="N861" s="132">
        <f>_xlfn.XLOOKUP($D861,'Catalog Items'!$L:$L,'Catalog Items'!AL:AL)</f>
        <v>15.563000000000001</v>
      </c>
      <c r="O861" s="132">
        <f>_xlfn.XLOOKUP($D861,'Catalog Items'!$L:$L,'Catalog Items'!AM:AM)</f>
        <v>9.625</v>
      </c>
      <c r="P861" s="132">
        <f>_xlfn.XLOOKUP($D861,'Catalog Items'!$L:$L,'Catalog Items'!AN:AN)</f>
        <v>13.44</v>
      </c>
      <c r="Q861" s="132">
        <f>_xlfn.XLOOKUP($D861,'Catalog Items'!$L:$L,'Catalog Items'!AO:AO)</f>
        <v>2.129</v>
      </c>
      <c r="R861" s="132" t="str">
        <f>_xlfn.XLOOKUP($D861,'Catalog Items'!$L:$L,'Catalog Items'!AT:AT)</f>
        <v>5</v>
      </c>
      <c r="S861" s="132" t="str">
        <f>_xlfn.XLOOKUP($D861,'Catalog Items'!$L:$L,'Catalog Items'!AU:AU)</f>
        <v>5</v>
      </c>
      <c r="T861" s="118" t="s">
        <v>7075</v>
      </c>
      <c r="U861" s="118" t="s">
        <v>14991</v>
      </c>
      <c r="V861" s="118" t="s">
        <v>1762</v>
      </c>
      <c r="W861" s="124"/>
      <c r="X861" s="118" t="s">
        <v>14497</v>
      </c>
      <c r="Y861" s="118" t="s">
        <v>1760</v>
      </c>
      <c r="Z861" s="118" t="s">
        <v>15062</v>
      </c>
      <c r="AA861" s="118" t="s">
        <v>15069</v>
      </c>
      <c r="AB861" s="118" t="s">
        <v>15069</v>
      </c>
      <c r="AC861" s="118" t="s">
        <v>15070</v>
      </c>
      <c r="AD861" s="118" t="s">
        <v>1757</v>
      </c>
      <c r="AE861" s="118" t="s">
        <v>15071</v>
      </c>
      <c r="AF861" s="118" t="s">
        <v>15072</v>
      </c>
    </row>
    <row r="862" spans="1:32" x14ac:dyDescent="0.25">
      <c r="A862" s="118" t="str">
        <f>_xlfn.XLOOKUP(D862,'Catalog Items'!L:L,'Catalog Items'!F:F)</f>
        <v>24601-CD2</v>
      </c>
      <c r="B862" s="118" t="s">
        <v>9920</v>
      </c>
      <c r="C862" s="118" t="s">
        <v>5377</v>
      </c>
      <c r="D862" s="118" t="s">
        <v>13760</v>
      </c>
      <c r="E862" s="118" t="s">
        <v>13761</v>
      </c>
      <c r="F862" s="118" t="s">
        <v>15223</v>
      </c>
      <c r="G862" s="118" t="s">
        <v>13770</v>
      </c>
      <c r="H862" s="118" t="s">
        <v>13771</v>
      </c>
      <c r="I862" s="118" t="s">
        <v>1757</v>
      </c>
      <c r="J862" s="124"/>
      <c r="K862" s="118" t="str">
        <f>_xlfn.XLOOKUP(D862,'Catalog Items'!L:L,'Catalog Items'!AB:AB)</f>
        <v>00196504231894</v>
      </c>
      <c r="L862" s="118" t="str">
        <f>_xlfn.XLOOKUP(D862,'Catalog Items'!L:L,'Catalog Items'!N:N)</f>
        <v>Holly Haven</v>
      </c>
      <c r="M862" s="132">
        <f>_xlfn.XLOOKUP($D862,'Catalog Items'!$L:$L,'Catalog Items'!AK:AK)</f>
        <v>24.562999999999999</v>
      </c>
      <c r="N862" s="132">
        <f>_xlfn.XLOOKUP($D862,'Catalog Items'!$L:$L,'Catalog Items'!AL:AL)</f>
        <v>15.563000000000001</v>
      </c>
      <c r="O862" s="132">
        <f>_xlfn.XLOOKUP($D862,'Catalog Items'!$L:$L,'Catalog Items'!AM:AM)</f>
        <v>9.625</v>
      </c>
      <c r="P862" s="132">
        <f>_xlfn.XLOOKUP($D862,'Catalog Items'!$L:$L,'Catalog Items'!AN:AN)</f>
        <v>13.44</v>
      </c>
      <c r="Q862" s="132">
        <f>_xlfn.XLOOKUP($D862,'Catalog Items'!$L:$L,'Catalog Items'!AO:AO)</f>
        <v>2.129</v>
      </c>
      <c r="R862" s="132" t="str">
        <f>_xlfn.XLOOKUP($D862,'Catalog Items'!$L:$L,'Catalog Items'!AT:AT)</f>
        <v>5</v>
      </c>
      <c r="S862" s="132" t="str">
        <f>_xlfn.XLOOKUP($D862,'Catalog Items'!$L:$L,'Catalog Items'!AU:AU)</f>
        <v>5</v>
      </c>
      <c r="T862" s="118" t="s">
        <v>7075</v>
      </c>
      <c r="U862" s="118" t="s">
        <v>14991</v>
      </c>
      <c r="V862" s="118" t="s">
        <v>1762</v>
      </c>
      <c r="W862" s="124"/>
      <c r="X862" s="118" t="s">
        <v>14498</v>
      </c>
      <c r="Y862" s="118" t="s">
        <v>1760</v>
      </c>
      <c r="Z862" s="118" t="s">
        <v>15041</v>
      </c>
      <c r="AA862" s="118" t="s">
        <v>15073</v>
      </c>
      <c r="AB862" s="118" t="s">
        <v>15073</v>
      </c>
      <c r="AC862" s="118" t="s">
        <v>15074</v>
      </c>
      <c r="AD862" s="118" t="s">
        <v>1757</v>
      </c>
      <c r="AE862" s="118" t="s">
        <v>15075</v>
      </c>
      <c r="AF862" s="118" t="s">
        <v>15076</v>
      </c>
    </row>
    <row r="863" spans="1:32" x14ac:dyDescent="0.25">
      <c r="J863" s="124"/>
      <c r="M863" s="132"/>
      <c r="N863" s="132"/>
      <c r="O863" s="132"/>
      <c r="P863" s="132"/>
      <c r="Q863" s="132"/>
      <c r="R863" s="132"/>
      <c r="S863" s="132"/>
      <c r="W863" s="124"/>
    </row>
    <row r="864" spans="1:32" x14ac:dyDescent="0.25">
      <c r="A864" s="118" t="str">
        <f>_xlfn.XLOOKUP(D864,'Catalog Items'!L:L,'Catalog Items'!F:F)</f>
        <v>24601-FD</v>
      </c>
      <c r="B864" s="118" t="s">
        <v>9743</v>
      </c>
      <c r="C864" s="118" t="s">
        <v>5377</v>
      </c>
      <c r="D864" s="118" t="s">
        <v>13762</v>
      </c>
      <c r="E864" s="118" t="s">
        <v>13763</v>
      </c>
      <c r="F864" s="118" t="s">
        <v>9579</v>
      </c>
      <c r="G864" s="118" t="s">
        <v>13764</v>
      </c>
      <c r="H864" s="118" t="s">
        <v>13765</v>
      </c>
      <c r="I864" s="118" t="s">
        <v>9568</v>
      </c>
      <c r="J864" s="124"/>
      <c r="K864" s="118" t="str">
        <f>_xlfn.XLOOKUP(D864,'Catalog Items'!L:L,'Catalog Items'!AB:AB)</f>
        <v>00196504231900</v>
      </c>
      <c r="L864" s="118" t="str">
        <f>_xlfn.XLOOKUP(D864,'Catalog Items'!L:L,'Catalog Items'!N:N)</f>
        <v>Holly Haven</v>
      </c>
      <c r="M864" s="132">
        <f>_xlfn.XLOOKUP($D864,'Catalog Items'!$L:$L,'Catalog Items'!AK:AK)</f>
        <v>48.314999999999998</v>
      </c>
      <c r="N864" s="132">
        <f>_xlfn.XLOOKUP($D864,'Catalog Items'!$L:$L,'Catalog Items'!AL:AL)</f>
        <v>16.22</v>
      </c>
      <c r="O864" s="132">
        <f>_xlfn.XLOOKUP($D864,'Catalog Items'!$L:$L,'Catalog Items'!AM:AM)</f>
        <v>9.5950000000000006</v>
      </c>
      <c r="P864" s="132">
        <f>_xlfn.XLOOKUP($D864,'Catalog Items'!$L:$L,'Catalog Items'!AN:AN)</f>
        <v>27.15</v>
      </c>
      <c r="Q864" s="132">
        <f>_xlfn.XLOOKUP($D864,'Catalog Items'!$L:$L,'Catalog Items'!AO:AO)</f>
        <v>4.351</v>
      </c>
      <c r="R864" s="132" t="str">
        <f>_xlfn.XLOOKUP($D864,'Catalog Items'!$L:$L,'Catalog Items'!AT:AT)</f>
        <v>4</v>
      </c>
      <c r="S864" s="132" t="str">
        <f>_xlfn.XLOOKUP($D864,'Catalog Items'!$L:$L,'Catalog Items'!AU:AU)</f>
        <v>3</v>
      </c>
      <c r="T864" s="118" t="s">
        <v>9564</v>
      </c>
      <c r="U864" s="118" t="s">
        <v>15060</v>
      </c>
      <c r="V864" s="118" t="s">
        <v>15061</v>
      </c>
      <c r="W864" s="124"/>
      <c r="X864" s="118" t="s">
        <v>14495</v>
      </c>
      <c r="Y864" s="118" t="s">
        <v>1765</v>
      </c>
      <c r="Z864" s="118" t="s">
        <v>15062</v>
      </c>
      <c r="AA864" s="118" t="s">
        <v>7065</v>
      </c>
      <c r="AB864" s="118" t="s">
        <v>7065</v>
      </c>
      <c r="AC864" s="118" t="s">
        <v>15063</v>
      </c>
      <c r="AD864" s="118" t="s">
        <v>1757</v>
      </c>
      <c r="AE864" s="118" t="s">
        <v>15064</v>
      </c>
      <c r="AF864" s="118" t="s">
        <v>15065</v>
      </c>
    </row>
    <row r="865" spans="1:32" x14ac:dyDescent="0.25">
      <c r="A865" s="118" t="str">
        <f>_xlfn.XLOOKUP(D865,'Catalog Items'!L:L,'Catalog Items'!F:F)</f>
        <v>24601-FD</v>
      </c>
      <c r="B865" s="118" t="s">
        <v>9731</v>
      </c>
      <c r="C865" s="118" t="s">
        <v>5377</v>
      </c>
      <c r="D865" s="118" t="s">
        <v>13762</v>
      </c>
      <c r="E865" s="118" t="s">
        <v>13763</v>
      </c>
      <c r="F865" s="118" t="s">
        <v>9579</v>
      </c>
      <c r="G865" s="118" t="s">
        <v>13766</v>
      </c>
      <c r="H865" s="118" t="s">
        <v>13767</v>
      </c>
      <c r="I865" s="118" t="s">
        <v>1792</v>
      </c>
      <c r="J865" s="124"/>
      <c r="K865" s="118" t="str">
        <f>_xlfn.XLOOKUP(D865,'Catalog Items'!L:L,'Catalog Items'!AB:AB)</f>
        <v>00196504231900</v>
      </c>
      <c r="L865" s="118" t="str">
        <f>_xlfn.XLOOKUP(D865,'Catalog Items'!L:L,'Catalog Items'!N:N)</f>
        <v>Holly Haven</v>
      </c>
      <c r="M865" s="132">
        <f>_xlfn.XLOOKUP($D865,'Catalog Items'!$L:$L,'Catalog Items'!AK:AK)</f>
        <v>48.314999999999998</v>
      </c>
      <c r="N865" s="132">
        <f>_xlfn.XLOOKUP($D865,'Catalog Items'!$L:$L,'Catalog Items'!AL:AL)</f>
        <v>16.22</v>
      </c>
      <c r="O865" s="132">
        <f>_xlfn.XLOOKUP($D865,'Catalog Items'!$L:$L,'Catalog Items'!AM:AM)</f>
        <v>9.5950000000000006</v>
      </c>
      <c r="P865" s="132">
        <f>_xlfn.XLOOKUP($D865,'Catalog Items'!$L:$L,'Catalog Items'!AN:AN)</f>
        <v>27.15</v>
      </c>
      <c r="Q865" s="132">
        <f>_xlfn.XLOOKUP($D865,'Catalog Items'!$L:$L,'Catalog Items'!AO:AO)</f>
        <v>4.351</v>
      </c>
      <c r="R865" s="132" t="str">
        <f>_xlfn.XLOOKUP($D865,'Catalog Items'!$L:$L,'Catalog Items'!AT:AT)</f>
        <v>4</v>
      </c>
      <c r="S865" s="132" t="str">
        <f>_xlfn.XLOOKUP($D865,'Catalog Items'!$L:$L,'Catalog Items'!AU:AU)</f>
        <v>3</v>
      </c>
      <c r="T865" s="118" t="s">
        <v>9564</v>
      </c>
      <c r="U865" s="118" t="s">
        <v>15060</v>
      </c>
      <c r="V865" s="118" t="s">
        <v>15061</v>
      </c>
      <c r="W865" s="124"/>
      <c r="X865" s="118" t="s">
        <v>14496</v>
      </c>
      <c r="Y865" s="118" t="s">
        <v>1765</v>
      </c>
      <c r="Z865" s="118" t="s">
        <v>15062</v>
      </c>
      <c r="AA865" s="118" t="s">
        <v>14994</v>
      </c>
      <c r="AB865" s="118" t="s">
        <v>14994</v>
      </c>
      <c r="AC865" s="118" t="s">
        <v>15066</v>
      </c>
      <c r="AD865" s="118" t="s">
        <v>1757</v>
      </c>
      <c r="AE865" s="118" t="s">
        <v>15067</v>
      </c>
      <c r="AF865" s="118" t="s">
        <v>15068</v>
      </c>
    </row>
    <row r="866" spans="1:32" x14ac:dyDescent="0.25">
      <c r="A866" s="118" t="str">
        <f>_xlfn.XLOOKUP(D866,'Catalog Items'!L:L,'Catalog Items'!F:F)</f>
        <v>24601-FD</v>
      </c>
      <c r="B866" s="118" t="s">
        <v>9694</v>
      </c>
      <c r="C866" s="118" t="s">
        <v>5377</v>
      </c>
      <c r="D866" s="118" t="s">
        <v>13762</v>
      </c>
      <c r="E866" s="118" t="s">
        <v>13763</v>
      </c>
      <c r="F866" s="118" t="s">
        <v>9579</v>
      </c>
      <c r="G866" s="118" t="s">
        <v>13768</v>
      </c>
      <c r="H866" s="118" t="s">
        <v>13769</v>
      </c>
      <c r="I866" s="118" t="s">
        <v>7082</v>
      </c>
      <c r="J866" s="124"/>
      <c r="K866" s="118" t="str">
        <f>_xlfn.XLOOKUP(D866,'Catalog Items'!L:L,'Catalog Items'!AB:AB)</f>
        <v>00196504231900</v>
      </c>
      <c r="L866" s="118" t="str">
        <f>_xlfn.XLOOKUP(D866,'Catalog Items'!L:L,'Catalog Items'!N:N)</f>
        <v>Holly Haven</v>
      </c>
      <c r="M866" s="132">
        <f>_xlfn.XLOOKUP($D866,'Catalog Items'!$L:$L,'Catalog Items'!AK:AK)</f>
        <v>48.314999999999998</v>
      </c>
      <c r="N866" s="132">
        <f>_xlfn.XLOOKUP($D866,'Catalog Items'!$L:$L,'Catalog Items'!AL:AL)</f>
        <v>16.22</v>
      </c>
      <c r="O866" s="132">
        <f>_xlfn.XLOOKUP($D866,'Catalog Items'!$L:$L,'Catalog Items'!AM:AM)</f>
        <v>9.5950000000000006</v>
      </c>
      <c r="P866" s="132">
        <f>_xlfn.XLOOKUP($D866,'Catalog Items'!$L:$L,'Catalog Items'!AN:AN)</f>
        <v>27.15</v>
      </c>
      <c r="Q866" s="132">
        <f>_xlfn.XLOOKUP($D866,'Catalog Items'!$L:$L,'Catalog Items'!AO:AO)</f>
        <v>4.351</v>
      </c>
      <c r="R866" s="132" t="str">
        <f>_xlfn.XLOOKUP($D866,'Catalog Items'!$L:$L,'Catalog Items'!AT:AT)</f>
        <v>4</v>
      </c>
      <c r="S866" s="132" t="str">
        <f>_xlfn.XLOOKUP($D866,'Catalog Items'!$L:$L,'Catalog Items'!AU:AU)</f>
        <v>3</v>
      </c>
      <c r="T866" s="118" t="s">
        <v>9564</v>
      </c>
      <c r="U866" s="118" t="s">
        <v>15060</v>
      </c>
      <c r="V866" s="118" t="s">
        <v>15061</v>
      </c>
      <c r="W866" s="124"/>
      <c r="X866" s="118" t="s">
        <v>14497</v>
      </c>
      <c r="Y866" s="118" t="s">
        <v>1760</v>
      </c>
      <c r="Z866" s="118" t="s">
        <v>15062</v>
      </c>
      <c r="AA866" s="118" t="s">
        <v>15069</v>
      </c>
      <c r="AB866" s="118" t="s">
        <v>15069</v>
      </c>
      <c r="AC866" s="118" t="s">
        <v>15070</v>
      </c>
      <c r="AD866" s="118" t="s">
        <v>1757</v>
      </c>
      <c r="AE866" s="118" t="s">
        <v>15071</v>
      </c>
      <c r="AF866" s="118" t="s">
        <v>15072</v>
      </c>
    </row>
    <row r="867" spans="1:32" x14ac:dyDescent="0.25">
      <c r="A867" s="118" t="str">
        <f>_xlfn.XLOOKUP(D867,'Catalog Items'!L:L,'Catalog Items'!F:F)</f>
        <v>24601-FD</v>
      </c>
      <c r="B867" s="118" t="s">
        <v>9920</v>
      </c>
      <c r="C867" s="118" t="s">
        <v>5377</v>
      </c>
      <c r="D867" s="118" t="s">
        <v>13762</v>
      </c>
      <c r="E867" s="118" t="s">
        <v>13763</v>
      </c>
      <c r="F867" s="118" t="s">
        <v>9579</v>
      </c>
      <c r="G867" s="118" t="s">
        <v>13770</v>
      </c>
      <c r="H867" s="118" t="s">
        <v>13771</v>
      </c>
      <c r="I867" s="118" t="s">
        <v>9567</v>
      </c>
      <c r="J867" s="124"/>
      <c r="K867" s="118" t="str">
        <f>_xlfn.XLOOKUP(D867,'Catalog Items'!L:L,'Catalog Items'!AB:AB)</f>
        <v>00196504231900</v>
      </c>
      <c r="L867" s="118" t="str">
        <f>_xlfn.XLOOKUP(D867,'Catalog Items'!L:L,'Catalog Items'!N:N)</f>
        <v>Holly Haven</v>
      </c>
      <c r="M867" s="132">
        <f>_xlfn.XLOOKUP($D867,'Catalog Items'!$L:$L,'Catalog Items'!AK:AK)</f>
        <v>48.314999999999998</v>
      </c>
      <c r="N867" s="132">
        <f>_xlfn.XLOOKUP($D867,'Catalog Items'!$L:$L,'Catalog Items'!AL:AL)</f>
        <v>16.22</v>
      </c>
      <c r="O867" s="132">
        <f>_xlfn.XLOOKUP($D867,'Catalog Items'!$L:$L,'Catalog Items'!AM:AM)</f>
        <v>9.5950000000000006</v>
      </c>
      <c r="P867" s="132">
        <f>_xlfn.XLOOKUP($D867,'Catalog Items'!$L:$L,'Catalog Items'!AN:AN)</f>
        <v>27.15</v>
      </c>
      <c r="Q867" s="132">
        <f>_xlfn.XLOOKUP($D867,'Catalog Items'!$L:$L,'Catalog Items'!AO:AO)</f>
        <v>4.351</v>
      </c>
      <c r="R867" s="132" t="str">
        <f>_xlfn.XLOOKUP($D867,'Catalog Items'!$L:$L,'Catalog Items'!AT:AT)</f>
        <v>4</v>
      </c>
      <c r="S867" s="132" t="str">
        <f>_xlfn.XLOOKUP($D867,'Catalog Items'!$L:$L,'Catalog Items'!AU:AU)</f>
        <v>3</v>
      </c>
      <c r="T867" s="118" t="s">
        <v>9564</v>
      </c>
      <c r="U867" s="118" t="s">
        <v>15060</v>
      </c>
      <c r="V867" s="118" t="s">
        <v>15061</v>
      </c>
      <c r="W867" s="124"/>
      <c r="X867" s="118" t="s">
        <v>14498</v>
      </c>
      <c r="Y867" s="118" t="s">
        <v>1760</v>
      </c>
      <c r="Z867" s="118" t="s">
        <v>15041</v>
      </c>
      <c r="AA867" s="118" t="s">
        <v>15073</v>
      </c>
      <c r="AB867" s="118" t="s">
        <v>15073</v>
      </c>
      <c r="AC867" s="118" t="s">
        <v>15074</v>
      </c>
      <c r="AD867" s="118" t="s">
        <v>1757</v>
      </c>
      <c r="AE867" s="118" t="s">
        <v>15075</v>
      </c>
      <c r="AF867" s="118" t="s">
        <v>15076</v>
      </c>
    </row>
    <row r="868" spans="1:32" x14ac:dyDescent="0.25">
      <c r="J868" s="124"/>
      <c r="M868" s="132"/>
      <c r="N868" s="132"/>
      <c r="O868" s="132"/>
      <c r="P868" s="132"/>
      <c r="Q868" s="132"/>
      <c r="R868" s="132"/>
      <c r="S868" s="132"/>
      <c r="W868" s="124"/>
    </row>
    <row r="869" spans="1:32" x14ac:dyDescent="0.25">
      <c r="A869" s="118" t="str">
        <f>_xlfn.XLOOKUP(D869,'Catalog Items'!L:L,'Catalog Items'!F:F)</f>
        <v>24601-CD2</v>
      </c>
      <c r="B869" s="118" t="s">
        <v>9743</v>
      </c>
      <c r="C869" s="118" t="s">
        <v>5377</v>
      </c>
      <c r="D869" s="118" t="s">
        <v>13778</v>
      </c>
      <c r="E869" s="118" t="s">
        <v>13779</v>
      </c>
      <c r="F869" s="118" t="s">
        <v>15223</v>
      </c>
      <c r="G869" s="118" t="s">
        <v>13782</v>
      </c>
      <c r="H869" s="118" t="s">
        <v>13783</v>
      </c>
      <c r="I869" s="118" t="s">
        <v>7066</v>
      </c>
      <c r="J869" s="124"/>
      <c r="K869" s="118" t="str">
        <f>_xlfn.XLOOKUP(D869,'Catalog Items'!L:L,'Catalog Items'!AB:AB)</f>
        <v>00196504231993</v>
      </c>
      <c r="L869" s="118" t="str">
        <f>_xlfn.XLOOKUP(D869,'Catalog Items'!L:L,'Catalog Items'!N:N)</f>
        <v>Christmas Blossom</v>
      </c>
      <c r="M869" s="132">
        <f>_xlfn.XLOOKUP($D869,'Catalog Items'!$L:$L,'Catalog Items'!AK:AK)</f>
        <v>24.562999999999999</v>
      </c>
      <c r="N869" s="132">
        <f>_xlfn.XLOOKUP($D869,'Catalog Items'!$L:$L,'Catalog Items'!AL:AL)</f>
        <v>15.563000000000001</v>
      </c>
      <c r="O869" s="132">
        <f>_xlfn.XLOOKUP($D869,'Catalog Items'!$L:$L,'Catalog Items'!AM:AM)</f>
        <v>9.625</v>
      </c>
      <c r="P869" s="132">
        <f>_xlfn.XLOOKUP($D869,'Catalog Items'!$L:$L,'Catalog Items'!AN:AN)</f>
        <v>13.44</v>
      </c>
      <c r="Q869" s="132">
        <f>_xlfn.XLOOKUP($D869,'Catalog Items'!$L:$L,'Catalog Items'!AO:AO)</f>
        <v>2.129</v>
      </c>
      <c r="R869" s="132" t="str">
        <f>_xlfn.XLOOKUP($D869,'Catalog Items'!$L:$L,'Catalog Items'!AT:AT)</f>
        <v>5</v>
      </c>
      <c r="S869" s="132" t="str">
        <f>_xlfn.XLOOKUP($D869,'Catalog Items'!$L:$L,'Catalog Items'!AU:AU)</f>
        <v>5</v>
      </c>
      <c r="T869" s="118" t="s">
        <v>7075</v>
      </c>
      <c r="U869" s="118" t="s">
        <v>14991</v>
      </c>
      <c r="V869" s="118" t="s">
        <v>1762</v>
      </c>
      <c r="W869" s="124"/>
      <c r="X869" s="118" t="s">
        <v>14505</v>
      </c>
      <c r="Y869" s="118" t="s">
        <v>1765</v>
      </c>
      <c r="Z869" s="118" t="s">
        <v>15062</v>
      </c>
      <c r="AA869" s="118" t="s">
        <v>7065</v>
      </c>
      <c r="AB869" s="118" t="s">
        <v>7065</v>
      </c>
      <c r="AC869" s="118" t="s">
        <v>15063</v>
      </c>
      <c r="AD869" s="118" t="s">
        <v>1757</v>
      </c>
      <c r="AE869" s="118" t="s">
        <v>15064</v>
      </c>
      <c r="AF869" s="118" t="s">
        <v>15065</v>
      </c>
    </row>
    <row r="870" spans="1:32" x14ac:dyDescent="0.25">
      <c r="A870" s="118" t="str">
        <f>_xlfn.XLOOKUP(D870,'Catalog Items'!L:L,'Catalog Items'!F:F)</f>
        <v>24601-CD2</v>
      </c>
      <c r="B870" s="118" t="s">
        <v>9731</v>
      </c>
      <c r="C870" s="118" t="s">
        <v>5377</v>
      </c>
      <c r="D870" s="118" t="s">
        <v>13778</v>
      </c>
      <c r="E870" s="118" t="s">
        <v>13779</v>
      </c>
      <c r="F870" s="118" t="s">
        <v>15223</v>
      </c>
      <c r="G870" s="118" t="s">
        <v>13784</v>
      </c>
      <c r="H870" s="118" t="s">
        <v>13785</v>
      </c>
      <c r="I870" s="118" t="s">
        <v>1762</v>
      </c>
      <c r="J870" s="124"/>
      <c r="K870" s="118" t="str">
        <f>_xlfn.XLOOKUP(D870,'Catalog Items'!L:L,'Catalog Items'!AB:AB)</f>
        <v>00196504231993</v>
      </c>
      <c r="L870" s="118" t="str">
        <f>_xlfn.XLOOKUP(D870,'Catalog Items'!L:L,'Catalog Items'!N:N)</f>
        <v>Christmas Blossom</v>
      </c>
      <c r="M870" s="132">
        <f>_xlfn.XLOOKUP($D870,'Catalog Items'!$L:$L,'Catalog Items'!AK:AK)</f>
        <v>24.562999999999999</v>
      </c>
      <c r="N870" s="132">
        <f>_xlfn.XLOOKUP($D870,'Catalog Items'!$L:$L,'Catalog Items'!AL:AL)</f>
        <v>15.563000000000001</v>
      </c>
      <c r="O870" s="132">
        <f>_xlfn.XLOOKUP($D870,'Catalog Items'!$L:$L,'Catalog Items'!AM:AM)</f>
        <v>9.625</v>
      </c>
      <c r="P870" s="132">
        <f>_xlfn.XLOOKUP($D870,'Catalog Items'!$L:$L,'Catalog Items'!AN:AN)</f>
        <v>13.44</v>
      </c>
      <c r="Q870" s="132">
        <f>_xlfn.XLOOKUP($D870,'Catalog Items'!$L:$L,'Catalog Items'!AO:AO)</f>
        <v>2.129</v>
      </c>
      <c r="R870" s="132" t="str">
        <f>_xlfn.XLOOKUP($D870,'Catalog Items'!$L:$L,'Catalog Items'!AT:AT)</f>
        <v>5</v>
      </c>
      <c r="S870" s="132" t="str">
        <f>_xlfn.XLOOKUP($D870,'Catalog Items'!$L:$L,'Catalog Items'!AU:AU)</f>
        <v>5</v>
      </c>
      <c r="T870" s="118" t="s">
        <v>7075</v>
      </c>
      <c r="U870" s="118" t="s">
        <v>14991</v>
      </c>
      <c r="V870" s="118" t="s">
        <v>1762</v>
      </c>
      <c r="W870" s="124"/>
      <c r="X870" s="118" t="s">
        <v>14506</v>
      </c>
      <c r="Y870" s="118" t="s">
        <v>1765</v>
      </c>
      <c r="Z870" s="118" t="s">
        <v>15062</v>
      </c>
      <c r="AA870" s="118" t="s">
        <v>14994</v>
      </c>
      <c r="AB870" s="118" t="s">
        <v>14994</v>
      </c>
      <c r="AC870" s="118" t="s">
        <v>15066</v>
      </c>
      <c r="AD870" s="118" t="s">
        <v>1757</v>
      </c>
      <c r="AE870" s="118" t="s">
        <v>15067</v>
      </c>
      <c r="AF870" s="118" t="s">
        <v>15068</v>
      </c>
    </row>
    <row r="871" spans="1:32" x14ac:dyDescent="0.25">
      <c r="A871" s="118" t="str">
        <f>_xlfn.XLOOKUP(D871,'Catalog Items'!L:L,'Catalog Items'!F:F)</f>
        <v>24601-CD2</v>
      </c>
      <c r="B871" s="118" t="s">
        <v>9694</v>
      </c>
      <c r="C871" s="118" t="s">
        <v>5377</v>
      </c>
      <c r="D871" s="118" t="s">
        <v>13778</v>
      </c>
      <c r="E871" s="118" t="s">
        <v>13779</v>
      </c>
      <c r="F871" s="118" t="s">
        <v>15223</v>
      </c>
      <c r="G871" s="118" t="s">
        <v>13786</v>
      </c>
      <c r="H871" s="118" t="s">
        <v>13787</v>
      </c>
      <c r="I871" s="118" t="s">
        <v>9557</v>
      </c>
      <c r="J871" s="124"/>
      <c r="K871" s="118" t="str">
        <f>_xlfn.XLOOKUP(D871,'Catalog Items'!L:L,'Catalog Items'!AB:AB)</f>
        <v>00196504231993</v>
      </c>
      <c r="L871" s="118" t="str">
        <f>_xlfn.XLOOKUP(D871,'Catalog Items'!L:L,'Catalog Items'!N:N)</f>
        <v>Christmas Blossom</v>
      </c>
      <c r="M871" s="132">
        <f>_xlfn.XLOOKUP($D871,'Catalog Items'!$L:$L,'Catalog Items'!AK:AK)</f>
        <v>24.562999999999999</v>
      </c>
      <c r="N871" s="132">
        <f>_xlfn.XLOOKUP($D871,'Catalog Items'!$L:$L,'Catalog Items'!AL:AL)</f>
        <v>15.563000000000001</v>
      </c>
      <c r="O871" s="132">
        <f>_xlfn.XLOOKUP($D871,'Catalog Items'!$L:$L,'Catalog Items'!AM:AM)</f>
        <v>9.625</v>
      </c>
      <c r="P871" s="132">
        <f>_xlfn.XLOOKUP($D871,'Catalog Items'!$L:$L,'Catalog Items'!AN:AN)</f>
        <v>13.44</v>
      </c>
      <c r="Q871" s="132">
        <f>_xlfn.XLOOKUP($D871,'Catalog Items'!$L:$L,'Catalog Items'!AO:AO)</f>
        <v>2.129</v>
      </c>
      <c r="R871" s="132" t="str">
        <f>_xlfn.XLOOKUP($D871,'Catalog Items'!$L:$L,'Catalog Items'!AT:AT)</f>
        <v>5</v>
      </c>
      <c r="S871" s="132" t="str">
        <f>_xlfn.XLOOKUP($D871,'Catalog Items'!$L:$L,'Catalog Items'!AU:AU)</f>
        <v>5</v>
      </c>
      <c r="T871" s="118" t="s">
        <v>7075</v>
      </c>
      <c r="U871" s="118" t="s">
        <v>14991</v>
      </c>
      <c r="V871" s="118" t="s">
        <v>1762</v>
      </c>
      <c r="W871" s="124"/>
      <c r="X871" s="118" t="s">
        <v>14507</v>
      </c>
      <c r="Y871" s="118" t="s">
        <v>1760</v>
      </c>
      <c r="Z871" s="118" t="s">
        <v>15062</v>
      </c>
      <c r="AA871" s="118" t="s">
        <v>15069</v>
      </c>
      <c r="AB871" s="118" t="s">
        <v>15069</v>
      </c>
      <c r="AC871" s="118" t="s">
        <v>15070</v>
      </c>
      <c r="AD871" s="118" t="s">
        <v>1757</v>
      </c>
      <c r="AE871" s="118" t="s">
        <v>15071</v>
      </c>
      <c r="AF871" s="118" t="s">
        <v>15072</v>
      </c>
    </row>
    <row r="872" spans="1:32" x14ac:dyDescent="0.25">
      <c r="A872" s="118" t="str">
        <f>_xlfn.XLOOKUP(D872,'Catalog Items'!L:L,'Catalog Items'!F:F)</f>
        <v>24601-CD2</v>
      </c>
      <c r="B872" s="118" t="s">
        <v>9920</v>
      </c>
      <c r="C872" s="118" t="s">
        <v>5377</v>
      </c>
      <c r="D872" s="118" t="s">
        <v>13778</v>
      </c>
      <c r="E872" s="118" t="s">
        <v>13779</v>
      </c>
      <c r="F872" s="118" t="s">
        <v>15223</v>
      </c>
      <c r="G872" s="118" t="s">
        <v>13788</v>
      </c>
      <c r="H872" s="118" t="s">
        <v>13789</v>
      </c>
      <c r="I872" s="118" t="s">
        <v>1757</v>
      </c>
      <c r="J872" s="124"/>
      <c r="K872" s="118" t="str">
        <f>_xlfn.XLOOKUP(D872,'Catalog Items'!L:L,'Catalog Items'!AB:AB)</f>
        <v>00196504231993</v>
      </c>
      <c r="L872" s="118" t="str">
        <f>_xlfn.XLOOKUP(D872,'Catalog Items'!L:L,'Catalog Items'!N:N)</f>
        <v>Christmas Blossom</v>
      </c>
      <c r="M872" s="132">
        <f>_xlfn.XLOOKUP($D872,'Catalog Items'!$L:$L,'Catalog Items'!AK:AK)</f>
        <v>24.562999999999999</v>
      </c>
      <c r="N872" s="132">
        <f>_xlfn.XLOOKUP($D872,'Catalog Items'!$L:$L,'Catalog Items'!AL:AL)</f>
        <v>15.563000000000001</v>
      </c>
      <c r="O872" s="132">
        <f>_xlfn.XLOOKUP($D872,'Catalog Items'!$L:$L,'Catalog Items'!AM:AM)</f>
        <v>9.625</v>
      </c>
      <c r="P872" s="132">
        <f>_xlfn.XLOOKUP($D872,'Catalog Items'!$L:$L,'Catalog Items'!AN:AN)</f>
        <v>13.44</v>
      </c>
      <c r="Q872" s="132">
        <f>_xlfn.XLOOKUP($D872,'Catalog Items'!$L:$L,'Catalog Items'!AO:AO)</f>
        <v>2.129</v>
      </c>
      <c r="R872" s="132" t="str">
        <f>_xlfn.XLOOKUP($D872,'Catalog Items'!$L:$L,'Catalog Items'!AT:AT)</f>
        <v>5</v>
      </c>
      <c r="S872" s="132" t="str">
        <f>_xlfn.XLOOKUP($D872,'Catalog Items'!$L:$L,'Catalog Items'!AU:AU)</f>
        <v>5</v>
      </c>
      <c r="T872" s="118" t="s">
        <v>7075</v>
      </c>
      <c r="U872" s="118" t="s">
        <v>14991</v>
      </c>
      <c r="V872" s="118" t="s">
        <v>1762</v>
      </c>
      <c r="W872" s="124"/>
      <c r="X872" s="118" t="s">
        <v>14508</v>
      </c>
      <c r="Y872" s="118" t="s">
        <v>1760</v>
      </c>
      <c r="Z872" s="118" t="s">
        <v>15041</v>
      </c>
      <c r="AA872" s="118" t="s">
        <v>15073</v>
      </c>
      <c r="AB872" s="118" t="s">
        <v>15073</v>
      </c>
      <c r="AC872" s="118" t="s">
        <v>15074</v>
      </c>
      <c r="AD872" s="118" t="s">
        <v>1757</v>
      </c>
      <c r="AE872" s="118" t="s">
        <v>15075</v>
      </c>
      <c r="AF872" s="118" t="s">
        <v>15076</v>
      </c>
    </row>
    <row r="873" spans="1:32" x14ac:dyDescent="0.25">
      <c r="J873" s="124"/>
      <c r="M873" s="132"/>
      <c r="N873" s="132"/>
      <c r="O873" s="132"/>
      <c r="P873" s="132"/>
      <c r="Q873" s="132"/>
      <c r="R873" s="132"/>
      <c r="S873" s="132"/>
      <c r="W873" s="124"/>
    </row>
    <row r="874" spans="1:32" x14ac:dyDescent="0.25">
      <c r="A874" s="118" t="str">
        <f>_xlfn.XLOOKUP(D874,'Catalog Items'!L:L,'Catalog Items'!F:F)</f>
        <v>24601-FD</v>
      </c>
      <c r="B874" s="118" t="s">
        <v>9743</v>
      </c>
      <c r="C874" s="118" t="s">
        <v>5377</v>
      </c>
      <c r="D874" s="118" t="s">
        <v>13780</v>
      </c>
      <c r="E874" s="118" t="s">
        <v>13781</v>
      </c>
      <c r="F874" s="118" t="s">
        <v>9579</v>
      </c>
      <c r="G874" s="118" t="s">
        <v>13782</v>
      </c>
      <c r="H874" s="118" t="s">
        <v>13783</v>
      </c>
      <c r="I874" s="118" t="s">
        <v>9568</v>
      </c>
      <c r="J874" s="124"/>
      <c r="K874" s="118" t="str">
        <f>_xlfn.XLOOKUP(D874,'Catalog Items'!L:L,'Catalog Items'!AB:AB)</f>
        <v>00196504232006</v>
      </c>
      <c r="L874" s="118" t="str">
        <f>_xlfn.XLOOKUP(D874,'Catalog Items'!L:L,'Catalog Items'!N:N)</f>
        <v>Christmas Blossom</v>
      </c>
      <c r="M874" s="132">
        <f>_xlfn.XLOOKUP($D874,'Catalog Items'!$L:$L,'Catalog Items'!AK:AK)</f>
        <v>48.314999999999998</v>
      </c>
      <c r="N874" s="132">
        <f>_xlfn.XLOOKUP($D874,'Catalog Items'!$L:$L,'Catalog Items'!AL:AL)</f>
        <v>16.22</v>
      </c>
      <c r="O874" s="132">
        <f>_xlfn.XLOOKUP($D874,'Catalog Items'!$L:$L,'Catalog Items'!AM:AM)</f>
        <v>9.5950000000000006</v>
      </c>
      <c r="P874" s="132">
        <f>_xlfn.XLOOKUP($D874,'Catalog Items'!$L:$L,'Catalog Items'!AN:AN)</f>
        <v>27.15</v>
      </c>
      <c r="Q874" s="132">
        <f>_xlfn.XLOOKUP($D874,'Catalog Items'!$L:$L,'Catalog Items'!AO:AO)</f>
        <v>4.351</v>
      </c>
      <c r="R874" s="132" t="str">
        <f>_xlfn.XLOOKUP($D874,'Catalog Items'!$L:$L,'Catalog Items'!AT:AT)</f>
        <v>4</v>
      </c>
      <c r="S874" s="132" t="str">
        <f>_xlfn.XLOOKUP($D874,'Catalog Items'!$L:$L,'Catalog Items'!AU:AU)</f>
        <v>3</v>
      </c>
      <c r="T874" s="118" t="s">
        <v>9564</v>
      </c>
      <c r="U874" s="118" t="s">
        <v>15060</v>
      </c>
      <c r="V874" s="118" t="s">
        <v>15061</v>
      </c>
      <c r="W874" s="124"/>
      <c r="X874" s="118" t="s">
        <v>14505</v>
      </c>
      <c r="Y874" s="118" t="s">
        <v>1765</v>
      </c>
      <c r="Z874" s="118" t="s">
        <v>15062</v>
      </c>
      <c r="AA874" s="118" t="s">
        <v>7065</v>
      </c>
      <c r="AB874" s="118" t="s">
        <v>7065</v>
      </c>
      <c r="AC874" s="118" t="s">
        <v>15063</v>
      </c>
      <c r="AD874" s="118" t="s">
        <v>1757</v>
      </c>
      <c r="AE874" s="118" t="s">
        <v>15064</v>
      </c>
      <c r="AF874" s="118" t="s">
        <v>15065</v>
      </c>
    </row>
    <row r="875" spans="1:32" x14ac:dyDescent="0.25">
      <c r="A875" s="118" t="str">
        <f>_xlfn.XLOOKUP(D875,'Catalog Items'!L:L,'Catalog Items'!F:F)</f>
        <v>24601-FD</v>
      </c>
      <c r="B875" s="118" t="s">
        <v>9731</v>
      </c>
      <c r="C875" s="118" t="s">
        <v>5377</v>
      </c>
      <c r="D875" s="118" t="s">
        <v>13780</v>
      </c>
      <c r="E875" s="118" t="s">
        <v>13781</v>
      </c>
      <c r="F875" s="118" t="s">
        <v>9579</v>
      </c>
      <c r="G875" s="118" t="s">
        <v>13784</v>
      </c>
      <c r="H875" s="118" t="s">
        <v>13785</v>
      </c>
      <c r="I875" s="118" t="s">
        <v>1792</v>
      </c>
      <c r="J875" s="124"/>
      <c r="K875" s="118" t="str">
        <f>_xlfn.XLOOKUP(D875,'Catalog Items'!L:L,'Catalog Items'!AB:AB)</f>
        <v>00196504232006</v>
      </c>
      <c r="L875" s="118" t="str">
        <f>_xlfn.XLOOKUP(D875,'Catalog Items'!L:L,'Catalog Items'!N:N)</f>
        <v>Christmas Blossom</v>
      </c>
      <c r="M875" s="132">
        <f>_xlfn.XLOOKUP($D875,'Catalog Items'!$L:$L,'Catalog Items'!AK:AK)</f>
        <v>48.314999999999998</v>
      </c>
      <c r="N875" s="132">
        <f>_xlfn.XLOOKUP($D875,'Catalog Items'!$L:$L,'Catalog Items'!AL:AL)</f>
        <v>16.22</v>
      </c>
      <c r="O875" s="132">
        <f>_xlfn.XLOOKUP($D875,'Catalog Items'!$L:$L,'Catalog Items'!AM:AM)</f>
        <v>9.5950000000000006</v>
      </c>
      <c r="P875" s="132">
        <f>_xlfn.XLOOKUP($D875,'Catalog Items'!$L:$L,'Catalog Items'!AN:AN)</f>
        <v>27.15</v>
      </c>
      <c r="Q875" s="132">
        <f>_xlfn.XLOOKUP($D875,'Catalog Items'!$L:$L,'Catalog Items'!AO:AO)</f>
        <v>4.351</v>
      </c>
      <c r="R875" s="132" t="str">
        <f>_xlfn.XLOOKUP($D875,'Catalog Items'!$L:$L,'Catalog Items'!AT:AT)</f>
        <v>4</v>
      </c>
      <c r="S875" s="132" t="str">
        <f>_xlfn.XLOOKUP($D875,'Catalog Items'!$L:$L,'Catalog Items'!AU:AU)</f>
        <v>3</v>
      </c>
      <c r="T875" s="118" t="s">
        <v>9564</v>
      </c>
      <c r="U875" s="118" t="s">
        <v>15060</v>
      </c>
      <c r="V875" s="118" t="s">
        <v>15061</v>
      </c>
      <c r="W875" s="124"/>
      <c r="X875" s="118" t="s">
        <v>14506</v>
      </c>
      <c r="Y875" s="118" t="s">
        <v>1765</v>
      </c>
      <c r="Z875" s="118" t="s">
        <v>15062</v>
      </c>
      <c r="AA875" s="118" t="s">
        <v>14994</v>
      </c>
      <c r="AB875" s="118" t="s">
        <v>14994</v>
      </c>
      <c r="AC875" s="118" t="s">
        <v>15066</v>
      </c>
      <c r="AD875" s="118" t="s">
        <v>1757</v>
      </c>
      <c r="AE875" s="118" t="s">
        <v>15067</v>
      </c>
      <c r="AF875" s="118" t="s">
        <v>15068</v>
      </c>
    </row>
    <row r="876" spans="1:32" x14ac:dyDescent="0.25">
      <c r="A876" s="118" t="str">
        <f>_xlfn.XLOOKUP(D876,'Catalog Items'!L:L,'Catalog Items'!F:F)</f>
        <v>24601-FD</v>
      </c>
      <c r="B876" s="118" t="s">
        <v>9694</v>
      </c>
      <c r="C876" s="118" t="s">
        <v>5377</v>
      </c>
      <c r="D876" s="118" t="s">
        <v>13780</v>
      </c>
      <c r="E876" s="118" t="s">
        <v>13781</v>
      </c>
      <c r="F876" s="118" t="s">
        <v>9579</v>
      </c>
      <c r="G876" s="118" t="s">
        <v>13786</v>
      </c>
      <c r="H876" s="118" t="s">
        <v>13787</v>
      </c>
      <c r="I876" s="118" t="s">
        <v>7082</v>
      </c>
      <c r="J876" s="124"/>
      <c r="K876" s="118" t="str">
        <f>_xlfn.XLOOKUP(D876,'Catalog Items'!L:L,'Catalog Items'!AB:AB)</f>
        <v>00196504232006</v>
      </c>
      <c r="L876" s="118" t="str">
        <f>_xlfn.XLOOKUP(D876,'Catalog Items'!L:L,'Catalog Items'!N:N)</f>
        <v>Christmas Blossom</v>
      </c>
      <c r="M876" s="132">
        <f>_xlfn.XLOOKUP($D876,'Catalog Items'!$L:$L,'Catalog Items'!AK:AK)</f>
        <v>48.314999999999998</v>
      </c>
      <c r="N876" s="132">
        <f>_xlfn.XLOOKUP($D876,'Catalog Items'!$L:$L,'Catalog Items'!AL:AL)</f>
        <v>16.22</v>
      </c>
      <c r="O876" s="132">
        <f>_xlfn.XLOOKUP($D876,'Catalog Items'!$L:$L,'Catalog Items'!AM:AM)</f>
        <v>9.5950000000000006</v>
      </c>
      <c r="P876" s="132">
        <f>_xlfn.XLOOKUP($D876,'Catalog Items'!$L:$L,'Catalog Items'!AN:AN)</f>
        <v>27.15</v>
      </c>
      <c r="Q876" s="132">
        <f>_xlfn.XLOOKUP($D876,'Catalog Items'!$L:$L,'Catalog Items'!AO:AO)</f>
        <v>4.351</v>
      </c>
      <c r="R876" s="132" t="str">
        <f>_xlfn.XLOOKUP($D876,'Catalog Items'!$L:$L,'Catalog Items'!AT:AT)</f>
        <v>4</v>
      </c>
      <c r="S876" s="132" t="str">
        <f>_xlfn.XLOOKUP($D876,'Catalog Items'!$L:$L,'Catalog Items'!AU:AU)</f>
        <v>3</v>
      </c>
      <c r="T876" s="118" t="s">
        <v>9564</v>
      </c>
      <c r="U876" s="118" t="s">
        <v>15060</v>
      </c>
      <c r="V876" s="118" t="s">
        <v>15061</v>
      </c>
      <c r="W876" s="124"/>
      <c r="X876" s="118" t="s">
        <v>14507</v>
      </c>
      <c r="Y876" s="118" t="s">
        <v>1760</v>
      </c>
      <c r="Z876" s="118" t="s">
        <v>15062</v>
      </c>
      <c r="AA876" s="118" t="s">
        <v>15069</v>
      </c>
      <c r="AB876" s="118" t="s">
        <v>15069</v>
      </c>
      <c r="AC876" s="118" t="s">
        <v>15070</v>
      </c>
      <c r="AD876" s="118" t="s">
        <v>1757</v>
      </c>
      <c r="AE876" s="118" t="s">
        <v>15071</v>
      </c>
      <c r="AF876" s="118" t="s">
        <v>15072</v>
      </c>
    </row>
    <row r="877" spans="1:32" x14ac:dyDescent="0.25">
      <c r="A877" s="118" t="str">
        <f>_xlfn.XLOOKUP(D877,'Catalog Items'!L:L,'Catalog Items'!F:F)</f>
        <v>24601-FD</v>
      </c>
      <c r="B877" s="118" t="s">
        <v>9920</v>
      </c>
      <c r="C877" s="118" t="s">
        <v>5377</v>
      </c>
      <c r="D877" s="118" t="s">
        <v>13780</v>
      </c>
      <c r="E877" s="118" t="s">
        <v>13781</v>
      </c>
      <c r="F877" s="118" t="s">
        <v>9579</v>
      </c>
      <c r="G877" s="118" t="s">
        <v>13788</v>
      </c>
      <c r="H877" s="118" t="s">
        <v>13789</v>
      </c>
      <c r="I877" s="118" t="s">
        <v>9567</v>
      </c>
      <c r="J877" s="124"/>
      <c r="K877" s="118" t="str">
        <f>_xlfn.XLOOKUP(D877,'Catalog Items'!L:L,'Catalog Items'!AB:AB)</f>
        <v>00196504232006</v>
      </c>
      <c r="L877" s="118" t="str">
        <f>_xlfn.XLOOKUP(D877,'Catalog Items'!L:L,'Catalog Items'!N:N)</f>
        <v>Christmas Blossom</v>
      </c>
      <c r="M877" s="132">
        <f>_xlfn.XLOOKUP($D877,'Catalog Items'!$L:$L,'Catalog Items'!AK:AK)</f>
        <v>48.314999999999998</v>
      </c>
      <c r="N877" s="132">
        <f>_xlfn.XLOOKUP($D877,'Catalog Items'!$L:$L,'Catalog Items'!AL:AL)</f>
        <v>16.22</v>
      </c>
      <c r="O877" s="132">
        <f>_xlfn.XLOOKUP($D877,'Catalog Items'!$L:$L,'Catalog Items'!AM:AM)</f>
        <v>9.5950000000000006</v>
      </c>
      <c r="P877" s="132">
        <f>_xlfn.XLOOKUP($D877,'Catalog Items'!$L:$L,'Catalog Items'!AN:AN)</f>
        <v>27.15</v>
      </c>
      <c r="Q877" s="132">
        <f>_xlfn.XLOOKUP($D877,'Catalog Items'!$L:$L,'Catalog Items'!AO:AO)</f>
        <v>4.351</v>
      </c>
      <c r="R877" s="132" t="str">
        <f>_xlfn.XLOOKUP($D877,'Catalog Items'!$L:$L,'Catalog Items'!AT:AT)</f>
        <v>4</v>
      </c>
      <c r="S877" s="132" t="str">
        <f>_xlfn.XLOOKUP($D877,'Catalog Items'!$L:$L,'Catalog Items'!AU:AU)</f>
        <v>3</v>
      </c>
      <c r="T877" s="118" t="s">
        <v>9564</v>
      </c>
      <c r="U877" s="118" t="s">
        <v>15060</v>
      </c>
      <c r="V877" s="118" t="s">
        <v>15061</v>
      </c>
      <c r="W877" s="124"/>
      <c r="X877" s="118" t="s">
        <v>14508</v>
      </c>
      <c r="Y877" s="118" t="s">
        <v>1760</v>
      </c>
      <c r="Z877" s="118" t="s">
        <v>15041</v>
      </c>
      <c r="AA877" s="118" t="s">
        <v>15073</v>
      </c>
      <c r="AB877" s="118" t="s">
        <v>15073</v>
      </c>
      <c r="AC877" s="118" t="s">
        <v>15074</v>
      </c>
      <c r="AD877" s="118" t="s">
        <v>1757</v>
      </c>
      <c r="AE877" s="118" t="s">
        <v>15075</v>
      </c>
      <c r="AF877" s="118" t="s">
        <v>15076</v>
      </c>
    </row>
    <row r="878" spans="1:32" x14ac:dyDescent="0.25">
      <c r="J878" s="124"/>
      <c r="M878" s="132"/>
      <c r="N878" s="132"/>
      <c r="O878" s="132"/>
      <c r="P878" s="132"/>
      <c r="Q878" s="132"/>
      <c r="R878" s="132"/>
      <c r="S878" s="132"/>
      <c r="W878" s="124"/>
    </row>
    <row r="879" spans="1:32" x14ac:dyDescent="0.25">
      <c r="A879" s="118" t="str">
        <f>_xlfn.XLOOKUP(D879,'Catalog Items'!L:L,'Catalog Items'!F:F)</f>
        <v>24601-CD2</v>
      </c>
      <c r="B879" s="118" t="s">
        <v>9743</v>
      </c>
      <c r="C879" s="118" t="s">
        <v>5377</v>
      </c>
      <c r="D879" s="118" t="s">
        <v>13796</v>
      </c>
      <c r="E879" s="118" t="s">
        <v>13797</v>
      </c>
      <c r="F879" s="118" t="s">
        <v>15223</v>
      </c>
      <c r="G879" s="118" t="s">
        <v>13800</v>
      </c>
      <c r="H879" s="118" t="s">
        <v>13801</v>
      </c>
      <c r="I879" s="118" t="s">
        <v>7066</v>
      </c>
      <c r="J879" s="124"/>
      <c r="K879" s="118" t="str">
        <f>_xlfn.XLOOKUP(D879,'Catalog Items'!L:L,'Catalog Items'!AB:AB)</f>
        <v>00196504232082</v>
      </c>
      <c r="L879" s="118" t="str">
        <f>_xlfn.XLOOKUP(D879,'Catalog Items'!L:L,'Catalog Items'!N:N)</f>
        <v>Sparkling Spruce</v>
      </c>
      <c r="M879" s="132">
        <f>_xlfn.XLOOKUP($D879,'Catalog Items'!$L:$L,'Catalog Items'!AK:AK)</f>
        <v>24.562999999999999</v>
      </c>
      <c r="N879" s="132">
        <f>_xlfn.XLOOKUP($D879,'Catalog Items'!$L:$L,'Catalog Items'!AL:AL)</f>
        <v>15.563000000000001</v>
      </c>
      <c r="O879" s="132">
        <f>_xlfn.XLOOKUP($D879,'Catalog Items'!$L:$L,'Catalog Items'!AM:AM)</f>
        <v>9.625</v>
      </c>
      <c r="P879" s="132">
        <f>_xlfn.XLOOKUP($D879,'Catalog Items'!$L:$L,'Catalog Items'!AN:AN)</f>
        <v>13.44</v>
      </c>
      <c r="Q879" s="132">
        <f>_xlfn.XLOOKUP($D879,'Catalog Items'!$L:$L,'Catalog Items'!AO:AO)</f>
        <v>2.129</v>
      </c>
      <c r="R879" s="132" t="str">
        <f>_xlfn.XLOOKUP($D879,'Catalog Items'!$L:$L,'Catalog Items'!AT:AT)</f>
        <v>5</v>
      </c>
      <c r="S879" s="132" t="str">
        <f>_xlfn.XLOOKUP($D879,'Catalog Items'!$L:$L,'Catalog Items'!AU:AU)</f>
        <v>5</v>
      </c>
      <c r="T879" s="118" t="s">
        <v>7075</v>
      </c>
      <c r="U879" s="118" t="s">
        <v>14991</v>
      </c>
      <c r="V879" s="118" t="s">
        <v>1762</v>
      </c>
      <c r="W879" s="124"/>
      <c r="X879" s="118" t="s">
        <v>14514</v>
      </c>
      <c r="Y879" s="118" t="s">
        <v>1765</v>
      </c>
      <c r="Z879" s="118" t="s">
        <v>15062</v>
      </c>
      <c r="AA879" s="118" t="s">
        <v>7065</v>
      </c>
      <c r="AB879" s="118" t="s">
        <v>7065</v>
      </c>
      <c r="AC879" s="118" t="s">
        <v>15063</v>
      </c>
      <c r="AD879" s="118" t="s">
        <v>1757</v>
      </c>
      <c r="AE879" s="118" t="s">
        <v>15064</v>
      </c>
      <c r="AF879" s="118" t="s">
        <v>15065</v>
      </c>
    </row>
    <row r="880" spans="1:32" x14ac:dyDescent="0.25">
      <c r="A880" s="118" t="str">
        <f>_xlfn.XLOOKUP(D880,'Catalog Items'!L:L,'Catalog Items'!F:F)</f>
        <v>24601-CD2</v>
      </c>
      <c r="B880" s="118" t="s">
        <v>9731</v>
      </c>
      <c r="C880" s="118" t="s">
        <v>5377</v>
      </c>
      <c r="D880" s="118" t="s">
        <v>13796</v>
      </c>
      <c r="E880" s="118" t="s">
        <v>13797</v>
      </c>
      <c r="F880" s="118" t="s">
        <v>15223</v>
      </c>
      <c r="G880" s="118" t="s">
        <v>13802</v>
      </c>
      <c r="H880" s="118" t="s">
        <v>13803</v>
      </c>
      <c r="I880" s="118" t="s">
        <v>1762</v>
      </c>
      <c r="J880" s="124"/>
      <c r="K880" s="118" t="str">
        <f>_xlfn.XLOOKUP(D880,'Catalog Items'!L:L,'Catalog Items'!AB:AB)</f>
        <v>00196504232082</v>
      </c>
      <c r="L880" s="118" t="str">
        <f>_xlfn.XLOOKUP(D880,'Catalog Items'!L:L,'Catalog Items'!N:N)</f>
        <v>Sparkling Spruce</v>
      </c>
      <c r="M880" s="132">
        <f>_xlfn.XLOOKUP($D880,'Catalog Items'!$L:$L,'Catalog Items'!AK:AK)</f>
        <v>24.562999999999999</v>
      </c>
      <c r="N880" s="132">
        <f>_xlfn.XLOOKUP($D880,'Catalog Items'!$L:$L,'Catalog Items'!AL:AL)</f>
        <v>15.563000000000001</v>
      </c>
      <c r="O880" s="132">
        <f>_xlfn.XLOOKUP($D880,'Catalog Items'!$L:$L,'Catalog Items'!AM:AM)</f>
        <v>9.625</v>
      </c>
      <c r="P880" s="132">
        <f>_xlfn.XLOOKUP($D880,'Catalog Items'!$L:$L,'Catalog Items'!AN:AN)</f>
        <v>13.44</v>
      </c>
      <c r="Q880" s="132">
        <f>_xlfn.XLOOKUP($D880,'Catalog Items'!$L:$L,'Catalog Items'!AO:AO)</f>
        <v>2.129</v>
      </c>
      <c r="R880" s="132" t="str">
        <f>_xlfn.XLOOKUP($D880,'Catalog Items'!$L:$L,'Catalog Items'!AT:AT)</f>
        <v>5</v>
      </c>
      <c r="S880" s="132" t="str">
        <f>_xlfn.XLOOKUP($D880,'Catalog Items'!$L:$L,'Catalog Items'!AU:AU)</f>
        <v>5</v>
      </c>
      <c r="T880" s="118" t="s">
        <v>7075</v>
      </c>
      <c r="U880" s="118" t="s">
        <v>14991</v>
      </c>
      <c r="V880" s="118" t="s">
        <v>1762</v>
      </c>
      <c r="W880" s="124"/>
      <c r="X880" s="118" t="s">
        <v>14515</v>
      </c>
      <c r="Y880" s="118" t="s">
        <v>1765</v>
      </c>
      <c r="Z880" s="118" t="s">
        <v>15062</v>
      </c>
      <c r="AA880" s="118" t="s">
        <v>14994</v>
      </c>
      <c r="AB880" s="118" t="s">
        <v>14994</v>
      </c>
      <c r="AC880" s="118" t="s">
        <v>15066</v>
      </c>
      <c r="AD880" s="118" t="s">
        <v>1757</v>
      </c>
      <c r="AE880" s="118" t="s">
        <v>15067</v>
      </c>
      <c r="AF880" s="118" t="s">
        <v>15068</v>
      </c>
    </row>
    <row r="881" spans="1:32" x14ac:dyDescent="0.25">
      <c r="A881" s="118" t="str">
        <f>_xlfn.XLOOKUP(D881,'Catalog Items'!L:L,'Catalog Items'!F:F)</f>
        <v>24601-CD2</v>
      </c>
      <c r="B881" s="118" t="s">
        <v>9694</v>
      </c>
      <c r="C881" s="118" t="s">
        <v>5377</v>
      </c>
      <c r="D881" s="118" t="s">
        <v>13796</v>
      </c>
      <c r="E881" s="118" t="s">
        <v>13797</v>
      </c>
      <c r="F881" s="118" t="s">
        <v>15223</v>
      </c>
      <c r="G881" s="118" t="s">
        <v>13804</v>
      </c>
      <c r="H881" s="118" t="s">
        <v>13805</v>
      </c>
      <c r="I881" s="118" t="s">
        <v>9557</v>
      </c>
      <c r="J881" s="124"/>
      <c r="K881" s="118" t="str">
        <f>_xlfn.XLOOKUP(D881,'Catalog Items'!L:L,'Catalog Items'!AB:AB)</f>
        <v>00196504232082</v>
      </c>
      <c r="L881" s="118" t="str">
        <f>_xlfn.XLOOKUP(D881,'Catalog Items'!L:L,'Catalog Items'!N:N)</f>
        <v>Sparkling Spruce</v>
      </c>
      <c r="M881" s="132">
        <f>_xlfn.XLOOKUP($D881,'Catalog Items'!$L:$L,'Catalog Items'!AK:AK)</f>
        <v>24.562999999999999</v>
      </c>
      <c r="N881" s="132">
        <f>_xlfn.XLOOKUP($D881,'Catalog Items'!$L:$L,'Catalog Items'!AL:AL)</f>
        <v>15.563000000000001</v>
      </c>
      <c r="O881" s="132">
        <f>_xlfn.XLOOKUP($D881,'Catalog Items'!$L:$L,'Catalog Items'!AM:AM)</f>
        <v>9.625</v>
      </c>
      <c r="P881" s="132">
        <f>_xlfn.XLOOKUP($D881,'Catalog Items'!$L:$L,'Catalog Items'!AN:AN)</f>
        <v>13.44</v>
      </c>
      <c r="Q881" s="132">
        <f>_xlfn.XLOOKUP($D881,'Catalog Items'!$L:$L,'Catalog Items'!AO:AO)</f>
        <v>2.129</v>
      </c>
      <c r="R881" s="132" t="str">
        <f>_xlfn.XLOOKUP($D881,'Catalog Items'!$L:$L,'Catalog Items'!AT:AT)</f>
        <v>5</v>
      </c>
      <c r="S881" s="132" t="str">
        <f>_xlfn.XLOOKUP($D881,'Catalog Items'!$L:$L,'Catalog Items'!AU:AU)</f>
        <v>5</v>
      </c>
      <c r="T881" s="118" t="s">
        <v>7075</v>
      </c>
      <c r="U881" s="118" t="s">
        <v>14991</v>
      </c>
      <c r="V881" s="118" t="s">
        <v>1762</v>
      </c>
      <c r="W881" s="124"/>
      <c r="X881" s="118" t="s">
        <v>14516</v>
      </c>
      <c r="Y881" s="118" t="s">
        <v>1760</v>
      </c>
      <c r="Z881" s="118" t="s">
        <v>15062</v>
      </c>
      <c r="AA881" s="118" t="s">
        <v>15069</v>
      </c>
      <c r="AB881" s="118" t="s">
        <v>15069</v>
      </c>
      <c r="AC881" s="118" t="s">
        <v>15070</v>
      </c>
      <c r="AD881" s="118" t="s">
        <v>1757</v>
      </c>
      <c r="AE881" s="118" t="s">
        <v>15071</v>
      </c>
      <c r="AF881" s="118" t="s">
        <v>15072</v>
      </c>
    </row>
    <row r="882" spans="1:32" x14ac:dyDescent="0.25">
      <c r="A882" s="118" t="str">
        <f>_xlfn.XLOOKUP(D882,'Catalog Items'!L:L,'Catalog Items'!F:F)</f>
        <v>24601-CD2</v>
      </c>
      <c r="B882" s="118" t="s">
        <v>9920</v>
      </c>
      <c r="C882" s="118" t="s">
        <v>5377</v>
      </c>
      <c r="D882" s="118" t="s">
        <v>13796</v>
      </c>
      <c r="E882" s="118" t="s">
        <v>13797</v>
      </c>
      <c r="F882" s="118" t="s">
        <v>15223</v>
      </c>
      <c r="G882" s="118" t="s">
        <v>13806</v>
      </c>
      <c r="H882" s="118" t="s">
        <v>13807</v>
      </c>
      <c r="I882" s="118" t="s">
        <v>1757</v>
      </c>
      <c r="J882" s="124"/>
      <c r="K882" s="118" t="str">
        <f>_xlfn.XLOOKUP(D882,'Catalog Items'!L:L,'Catalog Items'!AB:AB)</f>
        <v>00196504232082</v>
      </c>
      <c r="L882" s="118" t="str">
        <f>_xlfn.XLOOKUP(D882,'Catalog Items'!L:L,'Catalog Items'!N:N)</f>
        <v>Sparkling Spruce</v>
      </c>
      <c r="M882" s="132">
        <f>_xlfn.XLOOKUP($D882,'Catalog Items'!$L:$L,'Catalog Items'!AK:AK)</f>
        <v>24.562999999999999</v>
      </c>
      <c r="N882" s="132">
        <f>_xlfn.XLOOKUP($D882,'Catalog Items'!$L:$L,'Catalog Items'!AL:AL)</f>
        <v>15.563000000000001</v>
      </c>
      <c r="O882" s="132">
        <f>_xlfn.XLOOKUP($D882,'Catalog Items'!$L:$L,'Catalog Items'!AM:AM)</f>
        <v>9.625</v>
      </c>
      <c r="P882" s="132">
        <f>_xlfn.XLOOKUP($D882,'Catalog Items'!$L:$L,'Catalog Items'!AN:AN)</f>
        <v>13.44</v>
      </c>
      <c r="Q882" s="132">
        <f>_xlfn.XLOOKUP($D882,'Catalog Items'!$L:$L,'Catalog Items'!AO:AO)</f>
        <v>2.129</v>
      </c>
      <c r="R882" s="132" t="str">
        <f>_xlfn.XLOOKUP($D882,'Catalog Items'!$L:$L,'Catalog Items'!AT:AT)</f>
        <v>5</v>
      </c>
      <c r="S882" s="132" t="str">
        <f>_xlfn.XLOOKUP($D882,'Catalog Items'!$L:$L,'Catalog Items'!AU:AU)</f>
        <v>5</v>
      </c>
      <c r="T882" s="118" t="s">
        <v>7075</v>
      </c>
      <c r="U882" s="118" t="s">
        <v>14991</v>
      </c>
      <c r="V882" s="118" t="s">
        <v>1762</v>
      </c>
      <c r="W882" s="124"/>
      <c r="X882" s="118" t="s">
        <v>14517</v>
      </c>
      <c r="Y882" s="118" t="s">
        <v>1760</v>
      </c>
      <c r="Z882" s="118" t="s">
        <v>15041</v>
      </c>
      <c r="AA882" s="118" t="s">
        <v>15073</v>
      </c>
      <c r="AB882" s="118" t="s">
        <v>15073</v>
      </c>
      <c r="AC882" s="118" t="s">
        <v>15074</v>
      </c>
      <c r="AD882" s="118" t="s">
        <v>1757</v>
      </c>
      <c r="AE882" s="118" t="s">
        <v>15075</v>
      </c>
      <c r="AF882" s="118" t="s">
        <v>15076</v>
      </c>
    </row>
    <row r="883" spans="1:32" x14ac:dyDescent="0.25">
      <c r="J883" s="124"/>
      <c r="M883" s="132"/>
      <c r="N883" s="132"/>
      <c r="O883" s="132"/>
      <c r="P883" s="132"/>
      <c r="Q883" s="132"/>
      <c r="R883" s="132"/>
      <c r="S883" s="132"/>
      <c r="W883" s="124"/>
    </row>
    <row r="884" spans="1:32" x14ac:dyDescent="0.25">
      <c r="A884" s="118" t="str">
        <f>_xlfn.XLOOKUP(D884,'Catalog Items'!L:L,'Catalog Items'!F:F)</f>
        <v>24601-FD</v>
      </c>
      <c r="B884" s="118" t="s">
        <v>9743</v>
      </c>
      <c r="C884" s="118" t="s">
        <v>5377</v>
      </c>
      <c r="D884" s="118" t="s">
        <v>13798</v>
      </c>
      <c r="E884" s="118" t="s">
        <v>13799</v>
      </c>
      <c r="F884" s="118" t="s">
        <v>9579</v>
      </c>
      <c r="G884" s="118" t="s">
        <v>13800</v>
      </c>
      <c r="H884" s="118" t="s">
        <v>13801</v>
      </c>
      <c r="I884" s="118" t="s">
        <v>9568</v>
      </c>
      <c r="J884" s="124"/>
      <c r="K884" s="118" t="str">
        <f>_xlfn.XLOOKUP(D884,'Catalog Items'!L:L,'Catalog Items'!AB:AB)</f>
        <v>00196504232099</v>
      </c>
      <c r="L884" s="118" t="str">
        <f>_xlfn.XLOOKUP(D884,'Catalog Items'!L:L,'Catalog Items'!N:N)</f>
        <v>Sparkling Spruce</v>
      </c>
      <c r="M884" s="132">
        <f>_xlfn.XLOOKUP($D884,'Catalog Items'!$L:$L,'Catalog Items'!AK:AK)</f>
        <v>48.314999999999998</v>
      </c>
      <c r="N884" s="132">
        <f>_xlfn.XLOOKUP($D884,'Catalog Items'!$L:$L,'Catalog Items'!AL:AL)</f>
        <v>16.22</v>
      </c>
      <c r="O884" s="132">
        <f>_xlfn.XLOOKUP($D884,'Catalog Items'!$L:$L,'Catalog Items'!AM:AM)</f>
        <v>9.5950000000000006</v>
      </c>
      <c r="P884" s="132">
        <f>_xlfn.XLOOKUP($D884,'Catalog Items'!$L:$L,'Catalog Items'!AN:AN)</f>
        <v>27.15</v>
      </c>
      <c r="Q884" s="132">
        <f>_xlfn.XLOOKUP($D884,'Catalog Items'!$L:$L,'Catalog Items'!AO:AO)</f>
        <v>4.351</v>
      </c>
      <c r="R884" s="132" t="str">
        <f>_xlfn.XLOOKUP($D884,'Catalog Items'!$L:$L,'Catalog Items'!AT:AT)</f>
        <v>4</v>
      </c>
      <c r="S884" s="132" t="str">
        <f>_xlfn.XLOOKUP($D884,'Catalog Items'!$L:$L,'Catalog Items'!AU:AU)</f>
        <v>3</v>
      </c>
      <c r="T884" s="118" t="s">
        <v>9564</v>
      </c>
      <c r="U884" s="118" t="s">
        <v>15060</v>
      </c>
      <c r="V884" s="118" t="s">
        <v>15061</v>
      </c>
      <c r="W884" s="124"/>
      <c r="X884" s="118" t="s">
        <v>14514</v>
      </c>
      <c r="Y884" s="118" t="s">
        <v>1765</v>
      </c>
      <c r="Z884" s="118" t="s">
        <v>15062</v>
      </c>
      <c r="AA884" s="118" t="s">
        <v>7065</v>
      </c>
      <c r="AB884" s="118" t="s">
        <v>7065</v>
      </c>
      <c r="AC884" s="118" t="s">
        <v>15063</v>
      </c>
      <c r="AD884" s="118" t="s">
        <v>1757</v>
      </c>
      <c r="AE884" s="118" t="s">
        <v>15064</v>
      </c>
      <c r="AF884" s="118" t="s">
        <v>15065</v>
      </c>
    </row>
    <row r="885" spans="1:32" x14ac:dyDescent="0.25">
      <c r="A885" s="118" t="str">
        <f>_xlfn.XLOOKUP(D885,'Catalog Items'!L:L,'Catalog Items'!F:F)</f>
        <v>24601-FD</v>
      </c>
      <c r="B885" s="118" t="s">
        <v>9731</v>
      </c>
      <c r="C885" s="118" t="s">
        <v>5377</v>
      </c>
      <c r="D885" s="118" t="s">
        <v>13798</v>
      </c>
      <c r="E885" s="118" t="s">
        <v>13799</v>
      </c>
      <c r="F885" s="118" t="s">
        <v>9579</v>
      </c>
      <c r="G885" s="118" t="s">
        <v>13802</v>
      </c>
      <c r="H885" s="118" t="s">
        <v>13803</v>
      </c>
      <c r="I885" s="118" t="s">
        <v>1792</v>
      </c>
      <c r="J885" s="124"/>
      <c r="K885" s="118" t="str">
        <f>_xlfn.XLOOKUP(D885,'Catalog Items'!L:L,'Catalog Items'!AB:AB)</f>
        <v>00196504232099</v>
      </c>
      <c r="L885" s="118" t="str">
        <f>_xlfn.XLOOKUP(D885,'Catalog Items'!L:L,'Catalog Items'!N:N)</f>
        <v>Sparkling Spruce</v>
      </c>
      <c r="M885" s="132">
        <f>_xlfn.XLOOKUP($D885,'Catalog Items'!$L:$L,'Catalog Items'!AK:AK)</f>
        <v>48.314999999999998</v>
      </c>
      <c r="N885" s="132">
        <f>_xlfn.XLOOKUP($D885,'Catalog Items'!$L:$L,'Catalog Items'!AL:AL)</f>
        <v>16.22</v>
      </c>
      <c r="O885" s="132">
        <f>_xlfn.XLOOKUP($D885,'Catalog Items'!$L:$L,'Catalog Items'!AM:AM)</f>
        <v>9.5950000000000006</v>
      </c>
      <c r="P885" s="132">
        <f>_xlfn.XLOOKUP($D885,'Catalog Items'!$L:$L,'Catalog Items'!AN:AN)</f>
        <v>27.15</v>
      </c>
      <c r="Q885" s="132">
        <f>_xlfn.XLOOKUP($D885,'Catalog Items'!$L:$L,'Catalog Items'!AO:AO)</f>
        <v>4.351</v>
      </c>
      <c r="R885" s="132" t="str">
        <f>_xlfn.XLOOKUP($D885,'Catalog Items'!$L:$L,'Catalog Items'!AT:AT)</f>
        <v>4</v>
      </c>
      <c r="S885" s="132" t="str">
        <f>_xlfn.XLOOKUP($D885,'Catalog Items'!$L:$L,'Catalog Items'!AU:AU)</f>
        <v>3</v>
      </c>
      <c r="T885" s="118" t="s">
        <v>9564</v>
      </c>
      <c r="U885" s="118" t="s">
        <v>15060</v>
      </c>
      <c r="V885" s="118" t="s">
        <v>15061</v>
      </c>
      <c r="W885" s="124"/>
      <c r="X885" s="118" t="s">
        <v>14515</v>
      </c>
      <c r="Y885" s="118" t="s">
        <v>1765</v>
      </c>
      <c r="Z885" s="118" t="s">
        <v>15062</v>
      </c>
      <c r="AA885" s="118" t="s">
        <v>14994</v>
      </c>
      <c r="AB885" s="118" t="s">
        <v>14994</v>
      </c>
      <c r="AC885" s="118" t="s">
        <v>15066</v>
      </c>
      <c r="AD885" s="118" t="s">
        <v>1757</v>
      </c>
      <c r="AE885" s="118" t="s">
        <v>15067</v>
      </c>
      <c r="AF885" s="118" t="s">
        <v>15068</v>
      </c>
    </row>
    <row r="886" spans="1:32" x14ac:dyDescent="0.25">
      <c r="A886" s="118" t="str">
        <f>_xlfn.XLOOKUP(D886,'Catalog Items'!L:L,'Catalog Items'!F:F)</f>
        <v>24601-FD</v>
      </c>
      <c r="B886" s="118" t="s">
        <v>9694</v>
      </c>
      <c r="C886" s="118" t="s">
        <v>5377</v>
      </c>
      <c r="D886" s="118" t="s">
        <v>13798</v>
      </c>
      <c r="E886" s="118" t="s">
        <v>13799</v>
      </c>
      <c r="F886" s="118" t="s">
        <v>9579</v>
      </c>
      <c r="G886" s="118" t="s">
        <v>13804</v>
      </c>
      <c r="H886" s="118" t="s">
        <v>13805</v>
      </c>
      <c r="I886" s="118" t="s">
        <v>7082</v>
      </c>
      <c r="J886" s="124"/>
      <c r="K886" s="118" t="str">
        <f>_xlfn.XLOOKUP(D886,'Catalog Items'!L:L,'Catalog Items'!AB:AB)</f>
        <v>00196504232099</v>
      </c>
      <c r="L886" s="118" t="str">
        <f>_xlfn.XLOOKUP(D886,'Catalog Items'!L:L,'Catalog Items'!N:N)</f>
        <v>Sparkling Spruce</v>
      </c>
      <c r="M886" s="132">
        <f>_xlfn.XLOOKUP($D886,'Catalog Items'!$L:$L,'Catalog Items'!AK:AK)</f>
        <v>48.314999999999998</v>
      </c>
      <c r="N886" s="132">
        <f>_xlfn.XLOOKUP($D886,'Catalog Items'!$L:$L,'Catalog Items'!AL:AL)</f>
        <v>16.22</v>
      </c>
      <c r="O886" s="132">
        <f>_xlfn.XLOOKUP($D886,'Catalog Items'!$L:$L,'Catalog Items'!AM:AM)</f>
        <v>9.5950000000000006</v>
      </c>
      <c r="P886" s="132">
        <f>_xlfn.XLOOKUP($D886,'Catalog Items'!$L:$L,'Catalog Items'!AN:AN)</f>
        <v>27.15</v>
      </c>
      <c r="Q886" s="132">
        <f>_xlfn.XLOOKUP($D886,'Catalog Items'!$L:$L,'Catalog Items'!AO:AO)</f>
        <v>4.351</v>
      </c>
      <c r="R886" s="132" t="str">
        <f>_xlfn.XLOOKUP($D886,'Catalog Items'!$L:$L,'Catalog Items'!AT:AT)</f>
        <v>4</v>
      </c>
      <c r="S886" s="132" t="str">
        <f>_xlfn.XLOOKUP($D886,'Catalog Items'!$L:$L,'Catalog Items'!AU:AU)</f>
        <v>3</v>
      </c>
      <c r="T886" s="118" t="s">
        <v>9564</v>
      </c>
      <c r="U886" s="118" t="s">
        <v>15060</v>
      </c>
      <c r="V886" s="118" t="s">
        <v>15061</v>
      </c>
      <c r="W886" s="124"/>
      <c r="X886" s="118" t="s">
        <v>14516</v>
      </c>
      <c r="Y886" s="118" t="s">
        <v>1760</v>
      </c>
      <c r="Z886" s="118" t="s">
        <v>15062</v>
      </c>
      <c r="AA886" s="118" t="s">
        <v>15069</v>
      </c>
      <c r="AB886" s="118" t="s">
        <v>15069</v>
      </c>
      <c r="AC886" s="118" t="s">
        <v>15070</v>
      </c>
      <c r="AD886" s="118" t="s">
        <v>1757</v>
      </c>
      <c r="AE886" s="118" t="s">
        <v>15071</v>
      </c>
      <c r="AF886" s="118" t="s">
        <v>15072</v>
      </c>
    </row>
    <row r="887" spans="1:32" x14ac:dyDescent="0.25">
      <c r="A887" s="118" t="str">
        <f>_xlfn.XLOOKUP(D887,'Catalog Items'!L:L,'Catalog Items'!F:F)</f>
        <v>24601-FD</v>
      </c>
      <c r="B887" s="118" t="s">
        <v>9920</v>
      </c>
      <c r="C887" s="118" t="s">
        <v>5377</v>
      </c>
      <c r="D887" s="118" t="s">
        <v>13798</v>
      </c>
      <c r="E887" s="118" t="s">
        <v>13799</v>
      </c>
      <c r="F887" s="118" t="s">
        <v>9579</v>
      </c>
      <c r="G887" s="118" t="s">
        <v>13806</v>
      </c>
      <c r="H887" s="118" t="s">
        <v>13807</v>
      </c>
      <c r="I887" s="118" t="s">
        <v>9567</v>
      </c>
      <c r="J887" s="124"/>
      <c r="K887" s="118" t="str">
        <f>_xlfn.XLOOKUP(D887,'Catalog Items'!L:L,'Catalog Items'!AB:AB)</f>
        <v>00196504232099</v>
      </c>
      <c r="L887" s="118" t="str">
        <f>_xlfn.XLOOKUP(D887,'Catalog Items'!L:L,'Catalog Items'!N:N)</f>
        <v>Sparkling Spruce</v>
      </c>
      <c r="M887" s="132">
        <f>_xlfn.XLOOKUP($D887,'Catalog Items'!$L:$L,'Catalog Items'!AK:AK)</f>
        <v>48.314999999999998</v>
      </c>
      <c r="N887" s="132">
        <f>_xlfn.XLOOKUP($D887,'Catalog Items'!$L:$L,'Catalog Items'!AL:AL)</f>
        <v>16.22</v>
      </c>
      <c r="O887" s="132">
        <f>_xlfn.XLOOKUP($D887,'Catalog Items'!$L:$L,'Catalog Items'!AM:AM)</f>
        <v>9.5950000000000006</v>
      </c>
      <c r="P887" s="132">
        <f>_xlfn.XLOOKUP($D887,'Catalog Items'!$L:$L,'Catalog Items'!AN:AN)</f>
        <v>27.15</v>
      </c>
      <c r="Q887" s="132">
        <f>_xlfn.XLOOKUP($D887,'Catalog Items'!$L:$L,'Catalog Items'!AO:AO)</f>
        <v>4.351</v>
      </c>
      <c r="R887" s="132" t="str">
        <f>_xlfn.XLOOKUP($D887,'Catalog Items'!$L:$L,'Catalog Items'!AT:AT)</f>
        <v>4</v>
      </c>
      <c r="S887" s="132" t="str">
        <f>_xlfn.XLOOKUP($D887,'Catalog Items'!$L:$L,'Catalog Items'!AU:AU)</f>
        <v>3</v>
      </c>
      <c r="T887" s="118" t="s">
        <v>9564</v>
      </c>
      <c r="U887" s="118" t="s">
        <v>15060</v>
      </c>
      <c r="V887" s="118" t="s">
        <v>15061</v>
      </c>
      <c r="W887" s="124"/>
      <c r="X887" s="118" t="s">
        <v>14517</v>
      </c>
      <c r="Y887" s="118" t="s">
        <v>1760</v>
      </c>
      <c r="Z887" s="118" t="s">
        <v>15041</v>
      </c>
      <c r="AA887" s="118" t="s">
        <v>15073</v>
      </c>
      <c r="AB887" s="118" t="s">
        <v>15073</v>
      </c>
      <c r="AC887" s="118" t="s">
        <v>15074</v>
      </c>
      <c r="AD887" s="118" t="s">
        <v>1757</v>
      </c>
      <c r="AE887" s="118" t="s">
        <v>15075</v>
      </c>
      <c r="AF887" s="118" t="s">
        <v>15076</v>
      </c>
    </row>
    <row r="888" spans="1:32" x14ac:dyDescent="0.25">
      <c r="J888" s="124"/>
      <c r="M888" s="132"/>
      <c r="N888" s="132"/>
      <c r="O888" s="132"/>
      <c r="P888" s="132"/>
      <c r="Q888" s="132"/>
      <c r="R888" s="132"/>
      <c r="S888" s="132"/>
      <c r="W888" s="124"/>
    </row>
    <row r="889" spans="1:32" x14ac:dyDescent="0.25">
      <c r="A889" s="118" t="str">
        <f>_xlfn.XLOOKUP(D889,'Catalog Items'!L:L,'Catalog Items'!F:F)</f>
        <v>24601-CD2</v>
      </c>
      <c r="B889" s="118" t="s">
        <v>9743</v>
      </c>
      <c r="C889" s="118" t="s">
        <v>5377</v>
      </c>
      <c r="D889" s="118" t="s">
        <v>13814</v>
      </c>
      <c r="E889" s="118" t="s">
        <v>13815</v>
      </c>
      <c r="F889" s="118" t="s">
        <v>15223</v>
      </c>
      <c r="G889" s="118" t="s">
        <v>13818</v>
      </c>
      <c r="H889" s="118" t="s">
        <v>13819</v>
      </c>
      <c r="I889" s="118" t="s">
        <v>7066</v>
      </c>
      <c r="J889" s="124"/>
      <c r="K889" s="118" t="str">
        <f>_xlfn.XLOOKUP(D889,'Catalog Items'!L:L,'Catalog Items'!AB:AB)</f>
        <v>00196504232174</v>
      </c>
      <c r="L889" s="118" t="str">
        <f>_xlfn.XLOOKUP(D889,'Catalog Items'!L:L,'Catalog Items'!N:N)</f>
        <v>Holiday Glimmer</v>
      </c>
      <c r="M889" s="132">
        <f>_xlfn.XLOOKUP($D889,'Catalog Items'!$L:$L,'Catalog Items'!AK:AK)</f>
        <v>24.562999999999999</v>
      </c>
      <c r="N889" s="132">
        <f>_xlfn.XLOOKUP($D889,'Catalog Items'!$L:$L,'Catalog Items'!AL:AL)</f>
        <v>15.563000000000001</v>
      </c>
      <c r="O889" s="132">
        <f>_xlfn.XLOOKUP($D889,'Catalog Items'!$L:$L,'Catalog Items'!AM:AM)</f>
        <v>9.625</v>
      </c>
      <c r="P889" s="132">
        <f>_xlfn.XLOOKUP($D889,'Catalog Items'!$L:$L,'Catalog Items'!AN:AN)</f>
        <v>13.44</v>
      </c>
      <c r="Q889" s="132">
        <f>_xlfn.XLOOKUP($D889,'Catalog Items'!$L:$L,'Catalog Items'!AO:AO)</f>
        <v>2.129</v>
      </c>
      <c r="R889" s="132" t="str">
        <f>_xlfn.XLOOKUP($D889,'Catalog Items'!$L:$L,'Catalog Items'!AT:AT)</f>
        <v>5</v>
      </c>
      <c r="S889" s="132" t="str">
        <f>_xlfn.XLOOKUP($D889,'Catalog Items'!$L:$L,'Catalog Items'!AU:AU)</f>
        <v>5</v>
      </c>
      <c r="T889" s="118" t="s">
        <v>7075</v>
      </c>
      <c r="U889" s="118" t="s">
        <v>14991</v>
      </c>
      <c r="V889" s="118" t="s">
        <v>1762</v>
      </c>
      <c r="W889" s="124"/>
      <c r="X889" s="118" t="s">
        <v>14523</v>
      </c>
      <c r="Y889" s="118" t="s">
        <v>1765</v>
      </c>
      <c r="Z889" s="118" t="s">
        <v>15062</v>
      </c>
      <c r="AA889" s="118" t="s">
        <v>7065</v>
      </c>
      <c r="AB889" s="118" t="s">
        <v>7065</v>
      </c>
      <c r="AC889" s="118" t="s">
        <v>15063</v>
      </c>
      <c r="AD889" s="118" t="s">
        <v>1757</v>
      </c>
      <c r="AE889" s="118" t="s">
        <v>15064</v>
      </c>
      <c r="AF889" s="118" t="s">
        <v>15065</v>
      </c>
    </row>
    <row r="890" spans="1:32" x14ac:dyDescent="0.25">
      <c r="A890" s="118" t="str">
        <f>_xlfn.XLOOKUP(D890,'Catalog Items'!L:L,'Catalog Items'!F:F)</f>
        <v>24601-CD2</v>
      </c>
      <c r="B890" s="118" t="s">
        <v>9731</v>
      </c>
      <c r="C890" s="118" t="s">
        <v>5377</v>
      </c>
      <c r="D890" s="118" t="s">
        <v>13814</v>
      </c>
      <c r="E890" s="118" t="s">
        <v>13815</v>
      </c>
      <c r="F890" s="118" t="s">
        <v>15223</v>
      </c>
      <c r="G890" s="118" t="s">
        <v>13820</v>
      </c>
      <c r="H890" s="118" t="s">
        <v>13821</v>
      </c>
      <c r="I890" s="118" t="s">
        <v>1762</v>
      </c>
      <c r="J890" s="124"/>
      <c r="K890" s="118" t="str">
        <f>_xlfn.XLOOKUP(D890,'Catalog Items'!L:L,'Catalog Items'!AB:AB)</f>
        <v>00196504232174</v>
      </c>
      <c r="L890" s="118" t="str">
        <f>_xlfn.XLOOKUP(D890,'Catalog Items'!L:L,'Catalog Items'!N:N)</f>
        <v>Holiday Glimmer</v>
      </c>
      <c r="M890" s="132">
        <f>_xlfn.XLOOKUP($D890,'Catalog Items'!$L:$L,'Catalog Items'!AK:AK)</f>
        <v>24.562999999999999</v>
      </c>
      <c r="N890" s="132">
        <f>_xlfn.XLOOKUP($D890,'Catalog Items'!$L:$L,'Catalog Items'!AL:AL)</f>
        <v>15.563000000000001</v>
      </c>
      <c r="O890" s="132">
        <f>_xlfn.XLOOKUP($D890,'Catalog Items'!$L:$L,'Catalog Items'!AM:AM)</f>
        <v>9.625</v>
      </c>
      <c r="P890" s="132">
        <f>_xlfn.XLOOKUP($D890,'Catalog Items'!$L:$L,'Catalog Items'!AN:AN)</f>
        <v>13.44</v>
      </c>
      <c r="Q890" s="132">
        <f>_xlfn.XLOOKUP($D890,'Catalog Items'!$L:$L,'Catalog Items'!AO:AO)</f>
        <v>2.129</v>
      </c>
      <c r="R890" s="132" t="str">
        <f>_xlfn.XLOOKUP($D890,'Catalog Items'!$L:$L,'Catalog Items'!AT:AT)</f>
        <v>5</v>
      </c>
      <c r="S890" s="132" t="str">
        <f>_xlfn.XLOOKUP($D890,'Catalog Items'!$L:$L,'Catalog Items'!AU:AU)</f>
        <v>5</v>
      </c>
      <c r="T890" s="118" t="s">
        <v>7075</v>
      </c>
      <c r="U890" s="118" t="s">
        <v>14991</v>
      </c>
      <c r="V890" s="118" t="s">
        <v>1762</v>
      </c>
      <c r="W890" s="124"/>
      <c r="X890" s="118" t="s">
        <v>14524</v>
      </c>
      <c r="Y890" s="118" t="s">
        <v>1765</v>
      </c>
      <c r="Z890" s="118" t="s">
        <v>15062</v>
      </c>
      <c r="AA890" s="118" t="s">
        <v>14994</v>
      </c>
      <c r="AB890" s="118" t="s">
        <v>14994</v>
      </c>
      <c r="AC890" s="118" t="s">
        <v>15066</v>
      </c>
      <c r="AD890" s="118" t="s">
        <v>1757</v>
      </c>
      <c r="AE890" s="118" t="s">
        <v>15067</v>
      </c>
      <c r="AF890" s="118" t="s">
        <v>15068</v>
      </c>
    </row>
    <row r="891" spans="1:32" x14ac:dyDescent="0.25">
      <c r="A891" s="118" t="str">
        <f>_xlfn.XLOOKUP(D891,'Catalog Items'!L:L,'Catalog Items'!F:F)</f>
        <v>24601-CD2</v>
      </c>
      <c r="B891" s="118" t="s">
        <v>9694</v>
      </c>
      <c r="C891" s="118" t="s">
        <v>5377</v>
      </c>
      <c r="D891" s="118" t="s">
        <v>13814</v>
      </c>
      <c r="E891" s="118" t="s">
        <v>13815</v>
      </c>
      <c r="F891" s="118" t="s">
        <v>15223</v>
      </c>
      <c r="G891" s="118" t="s">
        <v>13822</v>
      </c>
      <c r="H891" s="118" t="s">
        <v>13823</v>
      </c>
      <c r="I891" s="118" t="s">
        <v>9557</v>
      </c>
      <c r="J891" s="124"/>
      <c r="K891" s="118" t="str">
        <f>_xlfn.XLOOKUP(D891,'Catalog Items'!L:L,'Catalog Items'!AB:AB)</f>
        <v>00196504232174</v>
      </c>
      <c r="L891" s="118" t="str">
        <f>_xlfn.XLOOKUP(D891,'Catalog Items'!L:L,'Catalog Items'!N:N)</f>
        <v>Holiday Glimmer</v>
      </c>
      <c r="M891" s="132">
        <f>_xlfn.XLOOKUP($D891,'Catalog Items'!$L:$L,'Catalog Items'!AK:AK)</f>
        <v>24.562999999999999</v>
      </c>
      <c r="N891" s="132">
        <f>_xlfn.XLOOKUP($D891,'Catalog Items'!$L:$L,'Catalog Items'!AL:AL)</f>
        <v>15.563000000000001</v>
      </c>
      <c r="O891" s="132">
        <f>_xlfn.XLOOKUP($D891,'Catalog Items'!$L:$L,'Catalog Items'!AM:AM)</f>
        <v>9.625</v>
      </c>
      <c r="P891" s="132">
        <f>_xlfn.XLOOKUP($D891,'Catalog Items'!$L:$L,'Catalog Items'!AN:AN)</f>
        <v>13.44</v>
      </c>
      <c r="Q891" s="132">
        <f>_xlfn.XLOOKUP($D891,'Catalog Items'!$L:$L,'Catalog Items'!AO:AO)</f>
        <v>2.129</v>
      </c>
      <c r="R891" s="132" t="str">
        <f>_xlfn.XLOOKUP($D891,'Catalog Items'!$L:$L,'Catalog Items'!AT:AT)</f>
        <v>5</v>
      </c>
      <c r="S891" s="132" t="str">
        <f>_xlfn.XLOOKUP($D891,'Catalog Items'!$L:$L,'Catalog Items'!AU:AU)</f>
        <v>5</v>
      </c>
      <c r="T891" s="118" t="s">
        <v>7075</v>
      </c>
      <c r="U891" s="118" t="s">
        <v>14991</v>
      </c>
      <c r="V891" s="118" t="s">
        <v>1762</v>
      </c>
      <c r="W891" s="124"/>
      <c r="X891" s="118" t="s">
        <v>14525</v>
      </c>
      <c r="Y891" s="118" t="s">
        <v>1760</v>
      </c>
      <c r="Z891" s="118" t="s">
        <v>15062</v>
      </c>
      <c r="AA891" s="118" t="s">
        <v>15069</v>
      </c>
      <c r="AB891" s="118" t="s">
        <v>15069</v>
      </c>
      <c r="AC891" s="118" t="s">
        <v>15070</v>
      </c>
      <c r="AD891" s="118" t="s">
        <v>1757</v>
      </c>
      <c r="AE891" s="118" t="s">
        <v>15071</v>
      </c>
      <c r="AF891" s="118" t="s">
        <v>15072</v>
      </c>
    </row>
    <row r="892" spans="1:32" x14ac:dyDescent="0.25">
      <c r="A892" s="118" t="str">
        <f>_xlfn.XLOOKUP(D892,'Catalog Items'!L:L,'Catalog Items'!F:F)</f>
        <v>24601-CD2</v>
      </c>
      <c r="B892" s="118" t="s">
        <v>9920</v>
      </c>
      <c r="C892" s="118" t="s">
        <v>5377</v>
      </c>
      <c r="D892" s="118" t="s">
        <v>13814</v>
      </c>
      <c r="E892" s="118" t="s">
        <v>13815</v>
      </c>
      <c r="F892" s="118" t="s">
        <v>15223</v>
      </c>
      <c r="G892" s="118" t="s">
        <v>13824</v>
      </c>
      <c r="H892" s="118" t="s">
        <v>13825</v>
      </c>
      <c r="I892" s="118" t="s">
        <v>1757</v>
      </c>
      <c r="J892" s="124"/>
      <c r="K892" s="118" t="str">
        <f>_xlfn.XLOOKUP(D892,'Catalog Items'!L:L,'Catalog Items'!AB:AB)</f>
        <v>00196504232174</v>
      </c>
      <c r="L892" s="118" t="str">
        <f>_xlfn.XLOOKUP(D892,'Catalog Items'!L:L,'Catalog Items'!N:N)</f>
        <v>Holiday Glimmer</v>
      </c>
      <c r="M892" s="132">
        <f>_xlfn.XLOOKUP($D892,'Catalog Items'!$L:$L,'Catalog Items'!AK:AK)</f>
        <v>24.562999999999999</v>
      </c>
      <c r="N892" s="132">
        <f>_xlfn.XLOOKUP($D892,'Catalog Items'!$L:$L,'Catalog Items'!AL:AL)</f>
        <v>15.563000000000001</v>
      </c>
      <c r="O892" s="132">
        <f>_xlfn.XLOOKUP($D892,'Catalog Items'!$L:$L,'Catalog Items'!AM:AM)</f>
        <v>9.625</v>
      </c>
      <c r="P892" s="132">
        <f>_xlfn.XLOOKUP($D892,'Catalog Items'!$L:$L,'Catalog Items'!AN:AN)</f>
        <v>13.44</v>
      </c>
      <c r="Q892" s="132">
        <f>_xlfn.XLOOKUP($D892,'Catalog Items'!$L:$L,'Catalog Items'!AO:AO)</f>
        <v>2.129</v>
      </c>
      <c r="R892" s="132" t="str">
        <f>_xlfn.XLOOKUP($D892,'Catalog Items'!$L:$L,'Catalog Items'!AT:AT)</f>
        <v>5</v>
      </c>
      <c r="S892" s="132" t="str">
        <f>_xlfn.XLOOKUP($D892,'Catalog Items'!$L:$L,'Catalog Items'!AU:AU)</f>
        <v>5</v>
      </c>
      <c r="T892" s="118" t="s">
        <v>7075</v>
      </c>
      <c r="U892" s="118" t="s">
        <v>14991</v>
      </c>
      <c r="V892" s="118" t="s">
        <v>1762</v>
      </c>
      <c r="W892" s="124"/>
      <c r="X892" s="118" t="s">
        <v>14526</v>
      </c>
      <c r="Y892" s="118" t="s">
        <v>1760</v>
      </c>
      <c r="Z892" s="118" t="s">
        <v>15041</v>
      </c>
      <c r="AA892" s="118" t="s">
        <v>15073</v>
      </c>
      <c r="AB892" s="118" t="s">
        <v>15073</v>
      </c>
      <c r="AC892" s="118" t="s">
        <v>15074</v>
      </c>
      <c r="AD892" s="118" t="s">
        <v>1757</v>
      </c>
      <c r="AE892" s="118" t="s">
        <v>15075</v>
      </c>
      <c r="AF892" s="118" t="s">
        <v>15076</v>
      </c>
    </row>
    <row r="893" spans="1:32" x14ac:dyDescent="0.25">
      <c r="J893" s="124"/>
      <c r="M893" s="132"/>
      <c r="N893" s="132"/>
      <c r="O893" s="132"/>
      <c r="P893" s="132"/>
      <c r="Q893" s="132"/>
      <c r="R893" s="132"/>
      <c r="S893" s="132"/>
      <c r="W893" s="124"/>
    </row>
    <row r="894" spans="1:32" x14ac:dyDescent="0.25">
      <c r="A894" s="118" t="str">
        <f>_xlfn.XLOOKUP(D894,'Catalog Items'!L:L,'Catalog Items'!F:F)</f>
        <v>24601-FD</v>
      </c>
      <c r="B894" s="118" t="s">
        <v>9743</v>
      </c>
      <c r="C894" s="118" t="s">
        <v>5377</v>
      </c>
      <c r="D894" s="118" t="s">
        <v>13816</v>
      </c>
      <c r="E894" s="118" t="s">
        <v>13817</v>
      </c>
      <c r="F894" s="118" t="s">
        <v>9579</v>
      </c>
      <c r="G894" s="118" t="s">
        <v>13818</v>
      </c>
      <c r="H894" s="118" t="s">
        <v>13819</v>
      </c>
      <c r="I894" s="118" t="s">
        <v>9568</v>
      </c>
      <c r="J894" s="124"/>
      <c r="K894" s="118" t="str">
        <f>_xlfn.XLOOKUP(D894,'Catalog Items'!L:L,'Catalog Items'!AB:AB)</f>
        <v>00196504232181</v>
      </c>
      <c r="L894" s="118" t="str">
        <f>_xlfn.XLOOKUP(D894,'Catalog Items'!L:L,'Catalog Items'!N:N)</f>
        <v>Holiday Glimmer</v>
      </c>
      <c r="M894" s="132">
        <f>_xlfn.XLOOKUP($D894,'Catalog Items'!$L:$L,'Catalog Items'!AK:AK)</f>
        <v>48.314999999999998</v>
      </c>
      <c r="N894" s="132">
        <f>_xlfn.XLOOKUP($D894,'Catalog Items'!$L:$L,'Catalog Items'!AL:AL)</f>
        <v>16.22</v>
      </c>
      <c r="O894" s="132">
        <f>_xlfn.XLOOKUP($D894,'Catalog Items'!$L:$L,'Catalog Items'!AM:AM)</f>
        <v>9.5950000000000006</v>
      </c>
      <c r="P894" s="132">
        <f>_xlfn.XLOOKUP($D894,'Catalog Items'!$L:$L,'Catalog Items'!AN:AN)</f>
        <v>27.15</v>
      </c>
      <c r="Q894" s="132">
        <f>_xlfn.XLOOKUP($D894,'Catalog Items'!$L:$L,'Catalog Items'!AO:AO)</f>
        <v>4.351</v>
      </c>
      <c r="R894" s="132" t="str">
        <f>_xlfn.XLOOKUP($D894,'Catalog Items'!$L:$L,'Catalog Items'!AT:AT)</f>
        <v>4</v>
      </c>
      <c r="S894" s="132" t="str">
        <f>_xlfn.XLOOKUP($D894,'Catalog Items'!$L:$L,'Catalog Items'!AU:AU)</f>
        <v>3</v>
      </c>
      <c r="T894" s="118" t="s">
        <v>9564</v>
      </c>
      <c r="U894" s="118" t="s">
        <v>15060</v>
      </c>
      <c r="V894" s="118" t="s">
        <v>15061</v>
      </c>
      <c r="W894" s="124"/>
      <c r="X894" s="118" t="s">
        <v>14523</v>
      </c>
      <c r="Y894" s="118" t="s">
        <v>1765</v>
      </c>
      <c r="Z894" s="118" t="s">
        <v>15062</v>
      </c>
      <c r="AA894" s="118" t="s">
        <v>7065</v>
      </c>
      <c r="AB894" s="118" t="s">
        <v>7065</v>
      </c>
      <c r="AC894" s="118" t="s">
        <v>15063</v>
      </c>
      <c r="AD894" s="118" t="s">
        <v>1757</v>
      </c>
      <c r="AE894" s="118" t="s">
        <v>15064</v>
      </c>
      <c r="AF894" s="118" t="s">
        <v>15065</v>
      </c>
    </row>
    <row r="895" spans="1:32" x14ac:dyDescent="0.25">
      <c r="A895" s="118" t="str">
        <f>_xlfn.XLOOKUP(D895,'Catalog Items'!L:L,'Catalog Items'!F:F)</f>
        <v>24601-FD</v>
      </c>
      <c r="B895" s="118" t="s">
        <v>9731</v>
      </c>
      <c r="C895" s="118" t="s">
        <v>5377</v>
      </c>
      <c r="D895" s="118" t="s">
        <v>13816</v>
      </c>
      <c r="E895" s="118" t="s">
        <v>13817</v>
      </c>
      <c r="F895" s="118" t="s">
        <v>9579</v>
      </c>
      <c r="G895" s="118" t="s">
        <v>13820</v>
      </c>
      <c r="H895" s="118" t="s">
        <v>13821</v>
      </c>
      <c r="I895" s="118" t="s">
        <v>1792</v>
      </c>
      <c r="J895" s="124"/>
      <c r="K895" s="118" t="str">
        <f>_xlfn.XLOOKUP(D895,'Catalog Items'!L:L,'Catalog Items'!AB:AB)</f>
        <v>00196504232181</v>
      </c>
      <c r="L895" s="118" t="str">
        <f>_xlfn.XLOOKUP(D895,'Catalog Items'!L:L,'Catalog Items'!N:N)</f>
        <v>Holiday Glimmer</v>
      </c>
      <c r="M895" s="132">
        <f>_xlfn.XLOOKUP($D895,'Catalog Items'!$L:$L,'Catalog Items'!AK:AK)</f>
        <v>48.314999999999998</v>
      </c>
      <c r="N895" s="132">
        <f>_xlfn.XLOOKUP($D895,'Catalog Items'!$L:$L,'Catalog Items'!AL:AL)</f>
        <v>16.22</v>
      </c>
      <c r="O895" s="132">
        <f>_xlfn.XLOOKUP($D895,'Catalog Items'!$L:$L,'Catalog Items'!AM:AM)</f>
        <v>9.5950000000000006</v>
      </c>
      <c r="P895" s="132">
        <f>_xlfn.XLOOKUP($D895,'Catalog Items'!$L:$L,'Catalog Items'!AN:AN)</f>
        <v>27.15</v>
      </c>
      <c r="Q895" s="132">
        <f>_xlfn.XLOOKUP($D895,'Catalog Items'!$L:$L,'Catalog Items'!AO:AO)</f>
        <v>4.351</v>
      </c>
      <c r="R895" s="132" t="str">
        <f>_xlfn.XLOOKUP($D895,'Catalog Items'!$L:$L,'Catalog Items'!AT:AT)</f>
        <v>4</v>
      </c>
      <c r="S895" s="132" t="str">
        <f>_xlfn.XLOOKUP($D895,'Catalog Items'!$L:$L,'Catalog Items'!AU:AU)</f>
        <v>3</v>
      </c>
      <c r="T895" s="118" t="s">
        <v>9564</v>
      </c>
      <c r="U895" s="118" t="s">
        <v>15060</v>
      </c>
      <c r="V895" s="118" t="s">
        <v>15061</v>
      </c>
      <c r="W895" s="124"/>
      <c r="X895" s="118" t="s">
        <v>14524</v>
      </c>
      <c r="Y895" s="118" t="s">
        <v>1765</v>
      </c>
      <c r="Z895" s="118" t="s">
        <v>15062</v>
      </c>
      <c r="AA895" s="118" t="s">
        <v>14994</v>
      </c>
      <c r="AB895" s="118" t="s">
        <v>14994</v>
      </c>
      <c r="AC895" s="118" t="s">
        <v>15066</v>
      </c>
      <c r="AD895" s="118" t="s">
        <v>1757</v>
      </c>
      <c r="AE895" s="118" t="s">
        <v>15067</v>
      </c>
      <c r="AF895" s="118" t="s">
        <v>15068</v>
      </c>
    </row>
    <row r="896" spans="1:32" x14ac:dyDescent="0.25">
      <c r="A896" s="118" t="str">
        <f>_xlfn.XLOOKUP(D896,'Catalog Items'!L:L,'Catalog Items'!F:F)</f>
        <v>24601-FD</v>
      </c>
      <c r="B896" s="118" t="s">
        <v>9694</v>
      </c>
      <c r="C896" s="118" t="s">
        <v>5377</v>
      </c>
      <c r="D896" s="118" t="s">
        <v>13816</v>
      </c>
      <c r="E896" s="118" t="s">
        <v>13817</v>
      </c>
      <c r="F896" s="118" t="s">
        <v>9579</v>
      </c>
      <c r="G896" s="118" t="s">
        <v>13822</v>
      </c>
      <c r="H896" s="118" t="s">
        <v>13823</v>
      </c>
      <c r="I896" s="118" t="s">
        <v>7082</v>
      </c>
      <c r="J896" s="124"/>
      <c r="K896" s="118" t="str">
        <f>_xlfn.XLOOKUP(D896,'Catalog Items'!L:L,'Catalog Items'!AB:AB)</f>
        <v>00196504232181</v>
      </c>
      <c r="L896" s="118" t="str">
        <f>_xlfn.XLOOKUP(D896,'Catalog Items'!L:L,'Catalog Items'!N:N)</f>
        <v>Holiday Glimmer</v>
      </c>
      <c r="M896" s="132">
        <f>_xlfn.XLOOKUP($D896,'Catalog Items'!$L:$L,'Catalog Items'!AK:AK)</f>
        <v>48.314999999999998</v>
      </c>
      <c r="N896" s="132">
        <f>_xlfn.XLOOKUP($D896,'Catalog Items'!$L:$L,'Catalog Items'!AL:AL)</f>
        <v>16.22</v>
      </c>
      <c r="O896" s="132">
        <f>_xlfn.XLOOKUP($D896,'Catalog Items'!$L:$L,'Catalog Items'!AM:AM)</f>
        <v>9.5950000000000006</v>
      </c>
      <c r="P896" s="132">
        <f>_xlfn.XLOOKUP($D896,'Catalog Items'!$L:$L,'Catalog Items'!AN:AN)</f>
        <v>27.15</v>
      </c>
      <c r="Q896" s="132">
        <f>_xlfn.XLOOKUP($D896,'Catalog Items'!$L:$L,'Catalog Items'!AO:AO)</f>
        <v>4.351</v>
      </c>
      <c r="R896" s="132" t="str">
        <f>_xlfn.XLOOKUP($D896,'Catalog Items'!$L:$L,'Catalog Items'!AT:AT)</f>
        <v>4</v>
      </c>
      <c r="S896" s="132" t="str">
        <f>_xlfn.XLOOKUP($D896,'Catalog Items'!$L:$L,'Catalog Items'!AU:AU)</f>
        <v>3</v>
      </c>
      <c r="T896" s="118" t="s">
        <v>9564</v>
      </c>
      <c r="U896" s="118" t="s">
        <v>15060</v>
      </c>
      <c r="V896" s="118" t="s">
        <v>15061</v>
      </c>
      <c r="W896" s="124"/>
      <c r="X896" s="118" t="s">
        <v>14525</v>
      </c>
      <c r="Y896" s="118" t="s">
        <v>1760</v>
      </c>
      <c r="Z896" s="118" t="s">
        <v>15062</v>
      </c>
      <c r="AA896" s="118" t="s">
        <v>15069</v>
      </c>
      <c r="AB896" s="118" t="s">
        <v>15069</v>
      </c>
      <c r="AC896" s="118" t="s">
        <v>15070</v>
      </c>
      <c r="AD896" s="118" t="s">
        <v>1757</v>
      </c>
      <c r="AE896" s="118" t="s">
        <v>15071</v>
      </c>
      <c r="AF896" s="118" t="s">
        <v>15072</v>
      </c>
    </row>
    <row r="897" spans="1:32" x14ac:dyDescent="0.25">
      <c r="A897" s="118" t="str">
        <f>_xlfn.XLOOKUP(D897,'Catalog Items'!L:L,'Catalog Items'!F:F)</f>
        <v>24601-FD</v>
      </c>
      <c r="B897" s="118" t="s">
        <v>9920</v>
      </c>
      <c r="C897" s="118" t="s">
        <v>5377</v>
      </c>
      <c r="D897" s="118" t="s">
        <v>13816</v>
      </c>
      <c r="E897" s="118" t="s">
        <v>13817</v>
      </c>
      <c r="F897" s="118" t="s">
        <v>9579</v>
      </c>
      <c r="G897" s="118" t="s">
        <v>13824</v>
      </c>
      <c r="H897" s="118" t="s">
        <v>13825</v>
      </c>
      <c r="I897" s="118" t="s">
        <v>9567</v>
      </c>
      <c r="J897" s="124"/>
      <c r="K897" s="118" t="str">
        <f>_xlfn.XLOOKUP(D897,'Catalog Items'!L:L,'Catalog Items'!AB:AB)</f>
        <v>00196504232181</v>
      </c>
      <c r="L897" s="118" t="str">
        <f>_xlfn.XLOOKUP(D897,'Catalog Items'!L:L,'Catalog Items'!N:N)</f>
        <v>Holiday Glimmer</v>
      </c>
      <c r="M897" s="132">
        <f>_xlfn.XLOOKUP($D897,'Catalog Items'!$L:$L,'Catalog Items'!AK:AK)</f>
        <v>48.314999999999998</v>
      </c>
      <c r="N897" s="132">
        <f>_xlfn.XLOOKUP($D897,'Catalog Items'!$L:$L,'Catalog Items'!AL:AL)</f>
        <v>16.22</v>
      </c>
      <c r="O897" s="132">
        <f>_xlfn.XLOOKUP($D897,'Catalog Items'!$L:$L,'Catalog Items'!AM:AM)</f>
        <v>9.5950000000000006</v>
      </c>
      <c r="P897" s="132">
        <f>_xlfn.XLOOKUP($D897,'Catalog Items'!$L:$L,'Catalog Items'!AN:AN)</f>
        <v>27.15</v>
      </c>
      <c r="Q897" s="132">
        <f>_xlfn.XLOOKUP($D897,'Catalog Items'!$L:$L,'Catalog Items'!AO:AO)</f>
        <v>4.351</v>
      </c>
      <c r="R897" s="132" t="str">
        <f>_xlfn.XLOOKUP($D897,'Catalog Items'!$L:$L,'Catalog Items'!AT:AT)</f>
        <v>4</v>
      </c>
      <c r="S897" s="132" t="str">
        <f>_xlfn.XLOOKUP($D897,'Catalog Items'!$L:$L,'Catalog Items'!AU:AU)</f>
        <v>3</v>
      </c>
      <c r="T897" s="118" t="s">
        <v>9564</v>
      </c>
      <c r="U897" s="118" t="s">
        <v>15060</v>
      </c>
      <c r="V897" s="118" t="s">
        <v>15061</v>
      </c>
      <c r="W897" s="124"/>
      <c r="X897" s="118" t="s">
        <v>14526</v>
      </c>
      <c r="Y897" s="118" t="s">
        <v>1760</v>
      </c>
      <c r="Z897" s="118" t="s">
        <v>15041</v>
      </c>
      <c r="AA897" s="118" t="s">
        <v>15073</v>
      </c>
      <c r="AB897" s="118" t="s">
        <v>15073</v>
      </c>
      <c r="AC897" s="118" t="s">
        <v>15074</v>
      </c>
      <c r="AD897" s="118" t="s">
        <v>1757</v>
      </c>
      <c r="AE897" s="118" t="s">
        <v>15075</v>
      </c>
      <c r="AF897" s="118" t="s">
        <v>15076</v>
      </c>
    </row>
    <row r="898" spans="1:32" x14ac:dyDescent="0.25">
      <c r="J898" s="124"/>
      <c r="M898" s="132"/>
      <c r="N898" s="132"/>
      <c r="O898" s="132"/>
      <c r="P898" s="132"/>
      <c r="Q898" s="132"/>
      <c r="R898" s="132"/>
      <c r="S898" s="132"/>
      <c r="W898" s="124"/>
    </row>
    <row r="899" spans="1:32" x14ac:dyDescent="0.25">
      <c r="A899" s="118" t="str">
        <f>_xlfn.XLOOKUP(D899,'Catalog Items'!L:L,'Catalog Items'!F:F)</f>
        <v>24601-CD2</v>
      </c>
      <c r="B899" s="118" t="s">
        <v>9743</v>
      </c>
      <c r="C899" s="118" t="s">
        <v>5377</v>
      </c>
      <c r="D899" s="118" t="s">
        <v>13226</v>
      </c>
      <c r="E899" s="118" t="s">
        <v>13227</v>
      </c>
      <c r="F899" s="118" t="s">
        <v>15223</v>
      </c>
      <c r="G899" s="118" t="s">
        <v>13230</v>
      </c>
      <c r="H899" s="118" t="s">
        <v>13231</v>
      </c>
      <c r="I899" s="118" t="s">
        <v>7066</v>
      </c>
      <c r="J899" s="124"/>
      <c r="K899" s="118" t="str">
        <f>_xlfn.XLOOKUP(D899,'Catalog Items'!L:L,'Catalog Items'!AB:AB)</f>
        <v>00196504232266</v>
      </c>
      <c r="L899" s="118" t="str">
        <f>_xlfn.XLOOKUP(D899,'Catalog Items'!L:L,'Catalog Items'!N:N)</f>
        <v>Winter Woods</v>
      </c>
      <c r="M899" s="132">
        <f>_xlfn.XLOOKUP($D899,'Catalog Items'!$L:$L,'Catalog Items'!AK:AK)</f>
        <v>24.562999999999999</v>
      </c>
      <c r="N899" s="132">
        <f>_xlfn.XLOOKUP($D899,'Catalog Items'!$L:$L,'Catalog Items'!AL:AL)</f>
        <v>15.563000000000001</v>
      </c>
      <c r="O899" s="132">
        <f>_xlfn.XLOOKUP($D899,'Catalog Items'!$L:$L,'Catalog Items'!AM:AM)</f>
        <v>9.625</v>
      </c>
      <c r="P899" s="132">
        <f>_xlfn.XLOOKUP($D899,'Catalog Items'!$L:$L,'Catalog Items'!AN:AN)</f>
        <v>13.44</v>
      </c>
      <c r="Q899" s="132">
        <f>_xlfn.XLOOKUP($D899,'Catalog Items'!$L:$L,'Catalog Items'!AO:AO)</f>
        <v>2.129</v>
      </c>
      <c r="R899" s="132" t="str">
        <f>_xlfn.XLOOKUP($D899,'Catalog Items'!$L:$L,'Catalog Items'!AT:AT)</f>
        <v>5</v>
      </c>
      <c r="S899" s="132" t="str">
        <f>_xlfn.XLOOKUP($D899,'Catalog Items'!$L:$L,'Catalog Items'!AU:AU)</f>
        <v>5</v>
      </c>
      <c r="T899" s="118" t="s">
        <v>7075</v>
      </c>
      <c r="U899" s="118" t="s">
        <v>14991</v>
      </c>
      <c r="V899" s="118" t="s">
        <v>1762</v>
      </c>
      <c r="W899" s="124"/>
      <c r="X899" s="118" t="s">
        <v>14123</v>
      </c>
      <c r="Y899" s="118" t="s">
        <v>1765</v>
      </c>
      <c r="Z899" s="118" t="s">
        <v>15062</v>
      </c>
      <c r="AA899" s="118" t="s">
        <v>7065</v>
      </c>
      <c r="AB899" s="118" t="s">
        <v>7065</v>
      </c>
      <c r="AC899" s="118" t="s">
        <v>15063</v>
      </c>
      <c r="AD899" s="118" t="s">
        <v>1757</v>
      </c>
      <c r="AE899" s="118" t="s">
        <v>15064</v>
      </c>
      <c r="AF899" s="118" t="s">
        <v>15065</v>
      </c>
    </row>
    <row r="900" spans="1:32" x14ac:dyDescent="0.25">
      <c r="A900" s="118" t="str">
        <f>_xlfn.XLOOKUP(D900,'Catalog Items'!L:L,'Catalog Items'!F:F)</f>
        <v>24601-CD2</v>
      </c>
      <c r="B900" s="118" t="s">
        <v>9731</v>
      </c>
      <c r="C900" s="118" t="s">
        <v>5377</v>
      </c>
      <c r="D900" s="118" t="s">
        <v>13226</v>
      </c>
      <c r="E900" s="118" t="s">
        <v>13227</v>
      </c>
      <c r="F900" s="118" t="s">
        <v>15223</v>
      </c>
      <c r="G900" s="118" t="s">
        <v>13232</v>
      </c>
      <c r="H900" s="118" t="s">
        <v>13233</v>
      </c>
      <c r="I900" s="118" t="s">
        <v>1762</v>
      </c>
      <c r="J900" s="124"/>
      <c r="K900" s="118" t="str">
        <f>_xlfn.XLOOKUP(D900,'Catalog Items'!L:L,'Catalog Items'!AB:AB)</f>
        <v>00196504232266</v>
      </c>
      <c r="L900" s="118" t="str">
        <f>_xlfn.XLOOKUP(D900,'Catalog Items'!L:L,'Catalog Items'!N:N)</f>
        <v>Winter Woods</v>
      </c>
      <c r="M900" s="132">
        <f>_xlfn.XLOOKUP($D900,'Catalog Items'!$L:$L,'Catalog Items'!AK:AK)</f>
        <v>24.562999999999999</v>
      </c>
      <c r="N900" s="132">
        <f>_xlfn.XLOOKUP($D900,'Catalog Items'!$L:$L,'Catalog Items'!AL:AL)</f>
        <v>15.563000000000001</v>
      </c>
      <c r="O900" s="132">
        <f>_xlfn.XLOOKUP($D900,'Catalog Items'!$L:$L,'Catalog Items'!AM:AM)</f>
        <v>9.625</v>
      </c>
      <c r="P900" s="132">
        <f>_xlfn.XLOOKUP($D900,'Catalog Items'!$L:$L,'Catalog Items'!AN:AN)</f>
        <v>13.44</v>
      </c>
      <c r="Q900" s="132">
        <f>_xlfn.XLOOKUP($D900,'Catalog Items'!$L:$L,'Catalog Items'!AO:AO)</f>
        <v>2.129</v>
      </c>
      <c r="R900" s="132" t="str">
        <f>_xlfn.XLOOKUP($D900,'Catalog Items'!$L:$L,'Catalog Items'!AT:AT)</f>
        <v>5</v>
      </c>
      <c r="S900" s="132" t="str">
        <f>_xlfn.XLOOKUP($D900,'Catalog Items'!$L:$L,'Catalog Items'!AU:AU)</f>
        <v>5</v>
      </c>
      <c r="T900" s="118" t="s">
        <v>7075</v>
      </c>
      <c r="U900" s="118" t="s">
        <v>14991</v>
      </c>
      <c r="V900" s="118" t="s">
        <v>1762</v>
      </c>
      <c r="W900" s="124"/>
      <c r="X900" s="118" t="s">
        <v>14125</v>
      </c>
      <c r="Y900" s="118" t="s">
        <v>1765</v>
      </c>
      <c r="Z900" s="118" t="s">
        <v>15062</v>
      </c>
      <c r="AA900" s="118" t="s">
        <v>14994</v>
      </c>
      <c r="AB900" s="118" t="s">
        <v>14994</v>
      </c>
      <c r="AC900" s="118" t="s">
        <v>15066</v>
      </c>
      <c r="AD900" s="118" t="s">
        <v>1757</v>
      </c>
      <c r="AE900" s="118" t="s">
        <v>15067</v>
      </c>
      <c r="AF900" s="118" t="s">
        <v>15068</v>
      </c>
    </row>
    <row r="901" spans="1:32" x14ac:dyDescent="0.25">
      <c r="A901" s="118" t="str">
        <f>_xlfn.XLOOKUP(D901,'Catalog Items'!L:L,'Catalog Items'!F:F)</f>
        <v>24601-CD2</v>
      </c>
      <c r="B901" s="118" t="s">
        <v>9694</v>
      </c>
      <c r="C901" s="118" t="s">
        <v>5377</v>
      </c>
      <c r="D901" s="118" t="s">
        <v>13226</v>
      </c>
      <c r="E901" s="118" t="s">
        <v>13227</v>
      </c>
      <c r="F901" s="118" t="s">
        <v>15223</v>
      </c>
      <c r="G901" s="118" t="s">
        <v>13234</v>
      </c>
      <c r="H901" s="118" t="s">
        <v>13235</v>
      </c>
      <c r="I901" s="118" t="s">
        <v>9557</v>
      </c>
      <c r="J901" s="124"/>
      <c r="K901" s="118" t="str">
        <f>_xlfn.XLOOKUP(D901,'Catalog Items'!L:L,'Catalog Items'!AB:AB)</f>
        <v>00196504232266</v>
      </c>
      <c r="L901" s="118" t="str">
        <f>_xlfn.XLOOKUP(D901,'Catalog Items'!L:L,'Catalog Items'!N:N)</f>
        <v>Winter Woods</v>
      </c>
      <c r="M901" s="132">
        <f>_xlfn.XLOOKUP($D901,'Catalog Items'!$L:$L,'Catalog Items'!AK:AK)</f>
        <v>24.562999999999999</v>
      </c>
      <c r="N901" s="132">
        <f>_xlfn.XLOOKUP($D901,'Catalog Items'!$L:$L,'Catalog Items'!AL:AL)</f>
        <v>15.563000000000001</v>
      </c>
      <c r="O901" s="132">
        <f>_xlfn.XLOOKUP($D901,'Catalog Items'!$L:$L,'Catalog Items'!AM:AM)</f>
        <v>9.625</v>
      </c>
      <c r="P901" s="132">
        <f>_xlfn.XLOOKUP($D901,'Catalog Items'!$L:$L,'Catalog Items'!AN:AN)</f>
        <v>13.44</v>
      </c>
      <c r="Q901" s="132">
        <f>_xlfn.XLOOKUP($D901,'Catalog Items'!$L:$L,'Catalog Items'!AO:AO)</f>
        <v>2.129</v>
      </c>
      <c r="R901" s="132" t="str">
        <f>_xlfn.XLOOKUP($D901,'Catalog Items'!$L:$L,'Catalog Items'!AT:AT)</f>
        <v>5</v>
      </c>
      <c r="S901" s="132" t="str">
        <f>_xlfn.XLOOKUP($D901,'Catalog Items'!$L:$L,'Catalog Items'!AU:AU)</f>
        <v>5</v>
      </c>
      <c r="T901" s="118" t="s">
        <v>7075</v>
      </c>
      <c r="U901" s="118" t="s">
        <v>14991</v>
      </c>
      <c r="V901" s="118" t="s">
        <v>1762</v>
      </c>
      <c r="W901" s="124"/>
      <c r="X901" s="118" t="s">
        <v>14126</v>
      </c>
      <c r="Y901" s="118" t="s">
        <v>1760</v>
      </c>
      <c r="Z901" s="118" t="s">
        <v>15062</v>
      </c>
      <c r="AA901" s="118" t="s">
        <v>15069</v>
      </c>
      <c r="AB901" s="118" t="s">
        <v>15069</v>
      </c>
      <c r="AC901" s="118" t="s">
        <v>15070</v>
      </c>
      <c r="AD901" s="118" t="s">
        <v>1757</v>
      </c>
      <c r="AE901" s="118" t="s">
        <v>15071</v>
      </c>
      <c r="AF901" s="118" t="s">
        <v>15072</v>
      </c>
    </row>
    <row r="902" spans="1:32" x14ac:dyDescent="0.25">
      <c r="A902" s="118" t="str">
        <f>_xlfn.XLOOKUP(D902,'Catalog Items'!L:L,'Catalog Items'!F:F)</f>
        <v>24601-CD2</v>
      </c>
      <c r="B902" s="118" t="s">
        <v>9920</v>
      </c>
      <c r="C902" s="118" t="s">
        <v>5377</v>
      </c>
      <c r="D902" s="118" t="s">
        <v>13226</v>
      </c>
      <c r="E902" s="118" t="s">
        <v>13227</v>
      </c>
      <c r="F902" s="118" t="s">
        <v>15223</v>
      </c>
      <c r="G902" s="118" t="s">
        <v>13236</v>
      </c>
      <c r="H902" s="118" t="s">
        <v>13237</v>
      </c>
      <c r="I902" s="118" t="s">
        <v>1757</v>
      </c>
      <c r="J902" s="124"/>
      <c r="K902" s="118" t="str">
        <f>_xlfn.XLOOKUP(D902,'Catalog Items'!L:L,'Catalog Items'!AB:AB)</f>
        <v>00196504232266</v>
      </c>
      <c r="L902" s="118" t="str">
        <f>_xlfn.XLOOKUP(D902,'Catalog Items'!L:L,'Catalog Items'!N:N)</f>
        <v>Winter Woods</v>
      </c>
      <c r="M902" s="132">
        <f>_xlfn.XLOOKUP($D902,'Catalog Items'!$L:$L,'Catalog Items'!AK:AK)</f>
        <v>24.562999999999999</v>
      </c>
      <c r="N902" s="132">
        <f>_xlfn.XLOOKUP($D902,'Catalog Items'!$L:$L,'Catalog Items'!AL:AL)</f>
        <v>15.563000000000001</v>
      </c>
      <c r="O902" s="132">
        <f>_xlfn.XLOOKUP($D902,'Catalog Items'!$L:$L,'Catalog Items'!AM:AM)</f>
        <v>9.625</v>
      </c>
      <c r="P902" s="132">
        <f>_xlfn.XLOOKUP($D902,'Catalog Items'!$L:$L,'Catalog Items'!AN:AN)</f>
        <v>13.44</v>
      </c>
      <c r="Q902" s="132">
        <f>_xlfn.XLOOKUP($D902,'Catalog Items'!$L:$L,'Catalog Items'!AO:AO)</f>
        <v>2.129</v>
      </c>
      <c r="R902" s="132" t="str">
        <f>_xlfn.XLOOKUP($D902,'Catalog Items'!$L:$L,'Catalog Items'!AT:AT)</f>
        <v>5</v>
      </c>
      <c r="S902" s="132" t="str">
        <f>_xlfn.XLOOKUP($D902,'Catalog Items'!$L:$L,'Catalog Items'!AU:AU)</f>
        <v>5</v>
      </c>
      <c r="T902" s="118" t="s">
        <v>7075</v>
      </c>
      <c r="U902" s="118" t="s">
        <v>14991</v>
      </c>
      <c r="V902" s="118" t="s">
        <v>1762</v>
      </c>
      <c r="W902" s="124"/>
      <c r="X902" s="118" t="s">
        <v>14127</v>
      </c>
      <c r="Y902" s="118" t="s">
        <v>1760</v>
      </c>
      <c r="Z902" s="118" t="s">
        <v>15041</v>
      </c>
      <c r="AA902" s="118" t="s">
        <v>15073</v>
      </c>
      <c r="AB902" s="118" t="s">
        <v>15073</v>
      </c>
      <c r="AC902" s="118" t="s">
        <v>15074</v>
      </c>
      <c r="AD902" s="118" t="s">
        <v>1757</v>
      </c>
      <c r="AE902" s="118" t="s">
        <v>15075</v>
      </c>
      <c r="AF902" s="118" t="s">
        <v>15076</v>
      </c>
    </row>
    <row r="903" spans="1:32" x14ac:dyDescent="0.25">
      <c r="J903" s="124"/>
      <c r="M903" s="132"/>
      <c r="N903" s="132"/>
      <c r="O903" s="132"/>
      <c r="P903" s="132"/>
      <c r="Q903" s="132"/>
      <c r="R903" s="132"/>
      <c r="S903" s="132"/>
      <c r="W903" s="124"/>
    </row>
    <row r="904" spans="1:32" x14ac:dyDescent="0.25">
      <c r="A904" s="118" t="str">
        <f>_xlfn.XLOOKUP(D904,'Catalog Items'!L:L,'Catalog Items'!F:F)</f>
        <v>24601-FD</v>
      </c>
      <c r="B904" s="118" t="s">
        <v>9743</v>
      </c>
      <c r="C904" s="118" t="s">
        <v>5377</v>
      </c>
      <c r="D904" s="118" t="s">
        <v>13228</v>
      </c>
      <c r="E904" s="118" t="s">
        <v>13229</v>
      </c>
      <c r="F904" s="118" t="s">
        <v>9579</v>
      </c>
      <c r="G904" s="118" t="s">
        <v>13230</v>
      </c>
      <c r="H904" s="118" t="s">
        <v>13231</v>
      </c>
      <c r="I904" s="118" t="s">
        <v>9568</v>
      </c>
      <c r="J904" s="124"/>
      <c r="K904" s="118" t="str">
        <f>_xlfn.XLOOKUP(D904,'Catalog Items'!L:L,'Catalog Items'!AB:AB)</f>
        <v>00196504232273</v>
      </c>
      <c r="L904" s="118" t="str">
        <f>_xlfn.XLOOKUP(D904,'Catalog Items'!L:L,'Catalog Items'!N:N)</f>
        <v>Winter Woods</v>
      </c>
      <c r="M904" s="132">
        <f>_xlfn.XLOOKUP($D904,'Catalog Items'!$L:$L,'Catalog Items'!AK:AK)</f>
        <v>48.314999999999998</v>
      </c>
      <c r="N904" s="132">
        <f>_xlfn.XLOOKUP($D904,'Catalog Items'!$L:$L,'Catalog Items'!AL:AL)</f>
        <v>16.22</v>
      </c>
      <c r="O904" s="132">
        <f>_xlfn.XLOOKUP($D904,'Catalog Items'!$L:$L,'Catalog Items'!AM:AM)</f>
        <v>9.5950000000000006</v>
      </c>
      <c r="P904" s="132">
        <f>_xlfn.XLOOKUP($D904,'Catalog Items'!$L:$L,'Catalog Items'!AN:AN)</f>
        <v>27.15</v>
      </c>
      <c r="Q904" s="132">
        <f>_xlfn.XLOOKUP($D904,'Catalog Items'!$L:$L,'Catalog Items'!AO:AO)</f>
        <v>4.351</v>
      </c>
      <c r="R904" s="132" t="str">
        <f>_xlfn.XLOOKUP($D904,'Catalog Items'!$L:$L,'Catalog Items'!AT:AT)</f>
        <v>4</v>
      </c>
      <c r="S904" s="132" t="str">
        <f>_xlfn.XLOOKUP($D904,'Catalog Items'!$L:$L,'Catalog Items'!AU:AU)</f>
        <v>3</v>
      </c>
      <c r="T904" s="118" t="s">
        <v>9564</v>
      </c>
      <c r="U904" s="118" t="s">
        <v>15060</v>
      </c>
      <c r="V904" s="118" t="s">
        <v>15061</v>
      </c>
      <c r="W904" s="124"/>
      <c r="X904" s="118" t="s">
        <v>14123</v>
      </c>
      <c r="Y904" s="118" t="s">
        <v>1765</v>
      </c>
      <c r="Z904" s="118" t="s">
        <v>15062</v>
      </c>
      <c r="AA904" s="118" t="s">
        <v>7065</v>
      </c>
      <c r="AB904" s="118" t="s">
        <v>7065</v>
      </c>
      <c r="AC904" s="118" t="s">
        <v>15063</v>
      </c>
      <c r="AD904" s="118" t="s">
        <v>1757</v>
      </c>
      <c r="AE904" s="118" t="s">
        <v>15064</v>
      </c>
      <c r="AF904" s="118" t="s">
        <v>15065</v>
      </c>
    </row>
    <row r="905" spans="1:32" x14ac:dyDescent="0.25">
      <c r="A905" s="118" t="str">
        <f>_xlfn.XLOOKUP(D905,'Catalog Items'!L:L,'Catalog Items'!F:F)</f>
        <v>24601-FD</v>
      </c>
      <c r="B905" s="118" t="s">
        <v>9731</v>
      </c>
      <c r="C905" s="118" t="s">
        <v>5377</v>
      </c>
      <c r="D905" s="118" t="s">
        <v>13228</v>
      </c>
      <c r="E905" s="118" t="s">
        <v>13229</v>
      </c>
      <c r="F905" s="118" t="s">
        <v>9579</v>
      </c>
      <c r="G905" s="118" t="s">
        <v>13232</v>
      </c>
      <c r="H905" s="118" t="s">
        <v>13233</v>
      </c>
      <c r="I905" s="118" t="s">
        <v>1792</v>
      </c>
      <c r="J905" s="124"/>
      <c r="K905" s="118" t="str">
        <f>_xlfn.XLOOKUP(D905,'Catalog Items'!L:L,'Catalog Items'!AB:AB)</f>
        <v>00196504232273</v>
      </c>
      <c r="L905" s="118" t="str">
        <f>_xlfn.XLOOKUP(D905,'Catalog Items'!L:L,'Catalog Items'!N:N)</f>
        <v>Winter Woods</v>
      </c>
      <c r="M905" s="132">
        <f>_xlfn.XLOOKUP($D905,'Catalog Items'!$L:$L,'Catalog Items'!AK:AK)</f>
        <v>48.314999999999998</v>
      </c>
      <c r="N905" s="132">
        <f>_xlfn.XLOOKUP($D905,'Catalog Items'!$L:$L,'Catalog Items'!AL:AL)</f>
        <v>16.22</v>
      </c>
      <c r="O905" s="132">
        <f>_xlfn.XLOOKUP($D905,'Catalog Items'!$L:$L,'Catalog Items'!AM:AM)</f>
        <v>9.5950000000000006</v>
      </c>
      <c r="P905" s="132">
        <f>_xlfn.XLOOKUP($D905,'Catalog Items'!$L:$L,'Catalog Items'!AN:AN)</f>
        <v>27.15</v>
      </c>
      <c r="Q905" s="132">
        <f>_xlfn.XLOOKUP($D905,'Catalog Items'!$L:$L,'Catalog Items'!AO:AO)</f>
        <v>4.351</v>
      </c>
      <c r="R905" s="132" t="str">
        <f>_xlfn.XLOOKUP($D905,'Catalog Items'!$L:$L,'Catalog Items'!AT:AT)</f>
        <v>4</v>
      </c>
      <c r="S905" s="132" t="str">
        <f>_xlfn.XLOOKUP($D905,'Catalog Items'!$L:$L,'Catalog Items'!AU:AU)</f>
        <v>3</v>
      </c>
      <c r="T905" s="118" t="s">
        <v>9564</v>
      </c>
      <c r="U905" s="118" t="s">
        <v>15060</v>
      </c>
      <c r="V905" s="118" t="s">
        <v>15061</v>
      </c>
      <c r="W905" s="124"/>
      <c r="X905" s="118" t="s">
        <v>14125</v>
      </c>
      <c r="Y905" s="118" t="s">
        <v>1765</v>
      </c>
      <c r="Z905" s="118" t="s">
        <v>15062</v>
      </c>
      <c r="AA905" s="118" t="s">
        <v>14994</v>
      </c>
      <c r="AB905" s="118" t="s">
        <v>14994</v>
      </c>
      <c r="AC905" s="118" t="s">
        <v>15066</v>
      </c>
      <c r="AD905" s="118" t="s">
        <v>1757</v>
      </c>
      <c r="AE905" s="118" t="s">
        <v>15067</v>
      </c>
      <c r="AF905" s="118" t="s">
        <v>15068</v>
      </c>
    </row>
    <row r="906" spans="1:32" x14ac:dyDescent="0.25">
      <c r="A906" s="118" t="str">
        <f>_xlfn.XLOOKUP(D906,'Catalog Items'!L:L,'Catalog Items'!F:F)</f>
        <v>24601-FD</v>
      </c>
      <c r="B906" s="118" t="s">
        <v>9694</v>
      </c>
      <c r="C906" s="118" t="s">
        <v>5377</v>
      </c>
      <c r="D906" s="118" t="s">
        <v>13228</v>
      </c>
      <c r="E906" s="118" t="s">
        <v>13229</v>
      </c>
      <c r="F906" s="118" t="s">
        <v>9579</v>
      </c>
      <c r="G906" s="118" t="s">
        <v>13234</v>
      </c>
      <c r="H906" s="118" t="s">
        <v>13235</v>
      </c>
      <c r="I906" s="118" t="s">
        <v>7082</v>
      </c>
      <c r="J906" s="124"/>
      <c r="K906" s="118" t="str">
        <f>_xlfn.XLOOKUP(D906,'Catalog Items'!L:L,'Catalog Items'!AB:AB)</f>
        <v>00196504232273</v>
      </c>
      <c r="L906" s="118" t="str">
        <f>_xlfn.XLOOKUP(D906,'Catalog Items'!L:L,'Catalog Items'!N:N)</f>
        <v>Winter Woods</v>
      </c>
      <c r="M906" s="132">
        <f>_xlfn.XLOOKUP($D906,'Catalog Items'!$L:$L,'Catalog Items'!AK:AK)</f>
        <v>48.314999999999998</v>
      </c>
      <c r="N906" s="132">
        <f>_xlfn.XLOOKUP($D906,'Catalog Items'!$L:$L,'Catalog Items'!AL:AL)</f>
        <v>16.22</v>
      </c>
      <c r="O906" s="132">
        <f>_xlfn.XLOOKUP($D906,'Catalog Items'!$L:$L,'Catalog Items'!AM:AM)</f>
        <v>9.5950000000000006</v>
      </c>
      <c r="P906" s="132">
        <f>_xlfn.XLOOKUP($D906,'Catalog Items'!$L:$L,'Catalog Items'!AN:AN)</f>
        <v>27.15</v>
      </c>
      <c r="Q906" s="132">
        <f>_xlfn.XLOOKUP($D906,'Catalog Items'!$L:$L,'Catalog Items'!AO:AO)</f>
        <v>4.351</v>
      </c>
      <c r="R906" s="132" t="str">
        <f>_xlfn.XLOOKUP($D906,'Catalog Items'!$L:$L,'Catalog Items'!AT:AT)</f>
        <v>4</v>
      </c>
      <c r="S906" s="132" t="str">
        <f>_xlfn.XLOOKUP($D906,'Catalog Items'!$L:$L,'Catalog Items'!AU:AU)</f>
        <v>3</v>
      </c>
      <c r="T906" s="118" t="s">
        <v>9564</v>
      </c>
      <c r="U906" s="118" t="s">
        <v>15060</v>
      </c>
      <c r="V906" s="118" t="s">
        <v>15061</v>
      </c>
      <c r="W906" s="124"/>
      <c r="X906" s="118" t="s">
        <v>14126</v>
      </c>
      <c r="Y906" s="118" t="s">
        <v>1760</v>
      </c>
      <c r="Z906" s="118" t="s">
        <v>15062</v>
      </c>
      <c r="AA906" s="118" t="s">
        <v>15069</v>
      </c>
      <c r="AB906" s="118" t="s">
        <v>15069</v>
      </c>
      <c r="AC906" s="118" t="s">
        <v>15070</v>
      </c>
      <c r="AD906" s="118" t="s">
        <v>1757</v>
      </c>
      <c r="AE906" s="118" t="s">
        <v>15071</v>
      </c>
      <c r="AF906" s="118" t="s">
        <v>15072</v>
      </c>
    </row>
    <row r="907" spans="1:32" x14ac:dyDescent="0.25">
      <c r="A907" s="118" t="str">
        <f>_xlfn.XLOOKUP(D907,'Catalog Items'!L:L,'Catalog Items'!F:F)</f>
        <v>24601-FD</v>
      </c>
      <c r="B907" s="118" t="s">
        <v>9920</v>
      </c>
      <c r="C907" s="118" t="s">
        <v>5377</v>
      </c>
      <c r="D907" s="118" t="s">
        <v>13228</v>
      </c>
      <c r="E907" s="118" t="s">
        <v>13229</v>
      </c>
      <c r="F907" s="118" t="s">
        <v>9579</v>
      </c>
      <c r="G907" s="118" t="s">
        <v>13236</v>
      </c>
      <c r="H907" s="118" t="s">
        <v>13237</v>
      </c>
      <c r="I907" s="118" t="s">
        <v>9567</v>
      </c>
      <c r="J907" s="124"/>
      <c r="K907" s="118" t="str">
        <f>_xlfn.XLOOKUP(D907,'Catalog Items'!L:L,'Catalog Items'!AB:AB)</f>
        <v>00196504232273</v>
      </c>
      <c r="L907" s="118" t="str">
        <f>_xlfn.XLOOKUP(D907,'Catalog Items'!L:L,'Catalog Items'!N:N)</f>
        <v>Winter Woods</v>
      </c>
      <c r="M907" s="132">
        <f>_xlfn.XLOOKUP($D907,'Catalog Items'!$L:$L,'Catalog Items'!AK:AK)</f>
        <v>48.314999999999998</v>
      </c>
      <c r="N907" s="132">
        <f>_xlfn.XLOOKUP($D907,'Catalog Items'!$L:$L,'Catalog Items'!AL:AL)</f>
        <v>16.22</v>
      </c>
      <c r="O907" s="132">
        <f>_xlfn.XLOOKUP($D907,'Catalog Items'!$L:$L,'Catalog Items'!AM:AM)</f>
        <v>9.5950000000000006</v>
      </c>
      <c r="P907" s="132">
        <f>_xlfn.XLOOKUP($D907,'Catalog Items'!$L:$L,'Catalog Items'!AN:AN)</f>
        <v>27.15</v>
      </c>
      <c r="Q907" s="132">
        <f>_xlfn.XLOOKUP($D907,'Catalog Items'!$L:$L,'Catalog Items'!AO:AO)</f>
        <v>4.351</v>
      </c>
      <c r="R907" s="132" t="str">
        <f>_xlfn.XLOOKUP($D907,'Catalog Items'!$L:$L,'Catalog Items'!AT:AT)</f>
        <v>4</v>
      </c>
      <c r="S907" s="132" t="str">
        <f>_xlfn.XLOOKUP($D907,'Catalog Items'!$L:$L,'Catalog Items'!AU:AU)</f>
        <v>3</v>
      </c>
      <c r="T907" s="118" t="s">
        <v>9564</v>
      </c>
      <c r="U907" s="118" t="s">
        <v>15060</v>
      </c>
      <c r="V907" s="118" t="s">
        <v>15061</v>
      </c>
      <c r="W907" s="124"/>
      <c r="X907" s="118" t="s">
        <v>14127</v>
      </c>
      <c r="Y907" s="118" t="s">
        <v>1760</v>
      </c>
      <c r="Z907" s="118" t="s">
        <v>15041</v>
      </c>
      <c r="AA907" s="118" t="s">
        <v>15073</v>
      </c>
      <c r="AB907" s="118" t="s">
        <v>15073</v>
      </c>
      <c r="AC907" s="118" t="s">
        <v>15074</v>
      </c>
      <c r="AD907" s="118" t="s">
        <v>1757</v>
      </c>
      <c r="AE907" s="118" t="s">
        <v>15075</v>
      </c>
      <c r="AF907" s="118" t="s">
        <v>15076</v>
      </c>
    </row>
    <row r="908" spans="1:32" x14ac:dyDescent="0.25">
      <c r="J908" s="124"/>
      <c r="M908" s="132"/>
      <c r="N908" s="132"/>
      <c r="O908" s="132"/>
      <c r="P908" s="132"/>
      <c r="Q908" s="132"/>
      <c r="R908" s="132"/>
      <c r="S908" s="132"/>
      <c r="W908" s="124"/>
    </row>
    <row r="909" spans="1:32" x14ac:dyDescent="0.25">
      <c r="A909" s="118" t="str">
        <f>_xlfn.XLOOKUP(D909,'Catalog Items'!L:L,'Catalog Items'!F:F)</f>
        <v>24601-CD2</v>
      </c>
      <c r="B909" s="118" t="s">
        <v>9743</v>
      </c>
      <c r="C909" s="118" t="s">
        <v>5377</v>
      </c>
      <c r="D909" s="118" t="s">
        <v>13244</v>
      </c>
      <c r="E909" s="118" t="s">
        <v>13245</v>
      </c>
      <c r="F909" s="118" t="s">
        <v>15223</v>
      </c>
      <c r="G909" s="118" t="s">
        <v>13254</v>
      </c>
      <c r="H909" s="118" t="s">
        <v>13255</v>
      </c>
      <c r="I909" s="118" t="s">
        <v>7066</v>
      </c>
      <c r="J909" s="124"/>
      <c r="K909" s="118" t="str">
        <f>_xlfn.XLOOKUP(D909,'Catalog Items'!L:L,'Catalog Items'!AB:AB)</f>
        <v>00196504232358</v>
      </c>
      <c r="L909" s="118" t="str">
        <f>_xlfn.XLOOKUP(D909,'Catalog Items'!L:L,'Catalog Items'!N:N)</f>
        <v>Holiday Hues</v>
      </c>
      <c r="M909" s="132">
        <f>_xlfn.XLOOKUP($D909,'Catalog Items'!$L:$L,'Catalog Items'!AK:AK)</f>
        <v>24.562999999999999</v>
      </c>
      <c r="N909" s="132">
        <f>_xlfn.XLOOKUP($D909,'Catalog Items'!$L:$L,'Catalog Items'!AL:AL)</f>
        <v>15.563000000000001</v>
      </c>
      <c r="O909" s="132">
        <f>_xlfn.XLOOKUP($D909,'Catalog Items'!$L:$L,'Catalog Items'!AM:AM)</f>
        <v>9.625</v>
      </c>
      <c r="P909" s="132">
        <f>_xlfn.XLOOKUP($D909,'Catalog Items'!$L:$L,'Catalog Items'!AN:AN)</f>
        <v>13.44</v>
      </c>
      <c r="Q909" s="132">
        <f>_xlfn.XLOOKUP($D909,'Catalog Items'!$L:$L,'Catalog Items'!AO:AO)</f>
        <v>2.129</v>
      </c>
      <c r="R909" s="132" t="str">
        <f>_xlfn.XLOOKUP($D909,'Catalog Items'!$L:$L,'Catalog Items'!AT:AT)</f>
        <v>5</v>
      </c>
      <c r="S909" s="132" t="str">
        <f>_xlfn.XLOOKUP($D909,'Catalog Items'!$L:$L,'Catalog Items'!AU:AU)</f>
        <v>5</v>
      </c>
      <c r="T909" s="118" t="s">
        <v>7075</v>
      </c>
      <c r="U909" s="118" t="s">
        <v>14991</v>
      </c>
      <c r="V909" s="118" t="s">
        <v>1762</v>
      </c>
      <c r="W909" s="124"/>
      <c r="X909" s="118" t="s">
        <v>14146</v>
      </c>
      <c r="Y909" s="118" t="s">
        <v>1765</v>
      </c>
      <c r="Z909" s="118" t="s">
        <v>15062</v>
      </c>
      <c r="AA909" s="118" t="s">
        <v>7065</v>
      </c>
      <c r="AB909" s="118" t="s">
        <v>7065</v>
      </c>
      <c r="AC909" s="118" t="s">
        <v>15063</v>
      </c>
      <c r="AD909" s="118" t="s">
        <v>1757</v>
      </c>
      <c r="AE909" s="118" t="s">
        <v>15064</v>
      </c>
      <c r="AF909" s="118" t="s">
        <v>15065</v>
      </c>
    </row>
    <row r="910" spans="1:32" x14ac:dyDescent="0.25">
      <c r="A910" s="118" t="str">
        <f>_xlfn.XLOOKUP(D910,'Catalog Items'!L:L,'Catalog Items'!F:F)</f>
        <v>24601-CD2</v>
      </c>
      <c r="B910" s="118" t="s">
        <v>9731</v>
      </c>
      <c r="C910" s="118" t="s">
        <v>5377</v>
      </c>
      <c r="D910" s="118" t="s">
        <v>13244</v>
      </c>
      <c r="E910" s="118" t="s">
        <v>13245</v>
      </c>
      <c r="F910" s="118" t="s">
        <v>15223</v>
      </c>
      <c r="G910" s="118" t="s">
        <v>13270</v>
      </c>
      <c r="H910" s="118" t="s">
        <v>13271</v>
      </c>
      <c r="I910" s="118" t="s">
        <v>1762</v>
      </c>
      <c r="J910" s="124"/>
      <c r="K910" s="118" t="str">
        <f>_xlfn.XLOOKUP(D910,'Catalog Items'!L:L,'Catalog Items'!AB:AB)</f>
        <v>00196504232358</v>
      </c>
      <c r="L910" s="118" t="str">
        <f>_xlfn.XLOOKUP(D910,'Catalog Items'!L:L,'Catalog Items'!N:N)</f>
        <v>Holiday Hues</v>
      </c>
      <c r="M910" s="132">
        <f>_xlfn.XLOOKUP($D910,'Catalog Items'!$L:$L,'Catalog Items'!AK:AK)</f>
        <v>24.562999999999999</v>
      </c>
      <c r="N910" s="132">
        <f>_xlfn.XLOOKUP($D910,'Catalog Items'!$L:$L,'Catalog Items'!AL:AL)</f>
        <v>15.563000000000001</v>
      </c>
      <c r="O910" s="132">
        <f>_xlfn.XLOOKUP($D910,'Catalog Items'!$L:$L,'Catalog Items'!AM:AM)</f>
        <v>9.625</v>
      </c>
      <c r="P910" s="132">
        <f>_xlfn.XLOOKUP($D910,'Catalog Items'!$L:$L,'Catalog Items'!AN:AN)</f>
        <v>13.44</v>
      </c>
      <c r="Q910" s="132">
        <f>_xlfn.XLOOKUP($D910,'Catalog Items'!$L:$L,'Catalog Items'!AO:AO)</f>
        <v>2.129</v>
      </c>
      <c r="R910" s="132" t="str">
        <f>_xlfn.XLOOKUP($D910,'Catalog Items'!$L:$L,'Catalog Items'!AT:AT)</f>
        <v>5</v>
      </c>
      <c r="S910" s="132" t="str">
        <f>_xlfn.XLOOKUP($D910,'Catalog Items'!$L:$L,'Catalog Items'!AU:AU)</f>
        <v>5</v>
      </c>
      <c r="T910" s="118" t="s">
        <v>7075</v>
      </c>
      <c r="U910" s="118" t="s">
        <v>14991</v>
      </c>
      <c r="V910" s="118" t="s">
        <v>1762</v>
      </c>
      <c r="W910" s="124"/>
      <c r="X910" s="118" t="s">
        <v>14158</v>
      </c>
      <c r="Y910" s="118" t="s">
        <v>1765</v>
      </c>
      <c r="Z910" s="118" t="s">
        <v>15062</v>
      </c>
      <c r="AA910" s="118" t="s">
        <v>14994</v>
      </c>
      <c r="AB910" s="118" t="s">
        <v>14994</v>
      </c>
      <c r="AC910" s="118" t="s">
        <v>15066</v>
      </c>
      <c r="AD910" s="118" t="s">
        <v>1757</v>
      </c>
      <c r="AE910" s="118" t="s">
        <v>15067</v>
      </c>
      <c r="AF910" s="118" t="s">
        <v>15068</v>
      </c>
    </row>
    <row r="911" spans="1:32" x14ac:dyDescent="0.25">
      <c r="A911" s="118" t="str">
        <f>_xlfn.XLOOKUP(D911,'Catalog Items'!L:L,'Catalog Items'!F:F)</f>
        <v>24601-CD2</v>
      </c>
      <c r="B911" s="118" t="s">
        <v>9694</v>
      </c>
      <c r="C911" s="118" t="s">
        <v>5377</v>
      </c>
      <c r="D911" s="118" t="s">
        <v>13244</v>
      </c>
      <c r="E911" s="118" t="s">
        <v>13245</v>
      </c>
      <c r="F911" s="118" t="s">
        <v>15223</v>
      </c>
      <c r="G911" s="118" t="s">
        <v>13276</v>
      </c>
      <c r="H911" s="118" t="s">
        <v>13277</v>
      </c>
      <c r="I911" s="118" t="s">
        <v>9557</v>
      </c>
      <c r="J911" s="124"/>
      <c r="K911" s="118" t="str">
        <f>_xlfn.XLOOKUP(D911,'Catalog Items'!L:L,'Catalog Items'!AB:AB)</f>
        <v>00196504232358</v>
      </c>
      <c r="L911" s="118" t="str">
        <f>_xlfn.XLOOKUP(D911,'Catalog Items'!L:L,'Catalog Items'!N:N)</f>
        <v>Holiday Hues</v>
      </c>
      <c r="M911" s="132">
        <f>_xlfn.XLOOKUP($D911,'Catalog Items'!$L:$L,'Catalog Items'!AK:AK)</f>
        <v>24.562999999999999</v>
      </c>
      <c r="N911" s="132">
        <f>_xlfn.XLOOKUP($D911,'Catalog Items'!$L:$L,'Catalog Items'!AL:AL)</f>
        <v>15.563000000000001</v>
      </c>
      <c r="O911" s="132">
        <f>_xlfn.XLOOKUP($D911,'Catalog Items'!$L:$L,'Catalog Items'!AM:AM)</f>
        <v>9.625</v>
      </c>
      <c r="P911" s="132">
        <f>_xlfn.XLOOKUP($D911,'Catalog Items'!$L:$L,'Catalog Items'!AN:AN)</f>
        <v>13.44</v>
      </c>
      <c r="Q911" s="132">
        <f>_xlfn.XLOOKUP($D911,'Catalog Items'!$L:$L,'Catalog Items'!AO:AO)</f>
        <v>2.129</v>
      </c>
      <c r="R911" s="132" t="str">
        <f>_xlfn.XLOOKUP($D911,'Catalog Items'!$L:$L,'Catalog Items'!AT:AT)</f>
        <v>5</v>
      </c>
      <c r="S911" s="132" t="str">
        <f>_xlfn.XLOOKUP($D911,'Catalog Items'!$L:$L,'Catalog Items'!AU:AU)</f>
        <v>5</v>
      </c>
      <c r="T911" s="118" t="s">
        <v>7075</v>
      </c>
      <c r="U911" s="118" t="s">
        <v>14991</v>
      </c>
      <c r="V911" s="118" t="s">
        <v>1762</v>
      </c>
      <c r="W911" s="124"/>
      <c r="X911" s="118" t="s">
        <v>14163</v>
      </c>
      <c r="Y911" s="118" t="s">
        <v>1760</v>
      </c>
      <c r="Z911" s="118" t="s">
        <v>15062</v>
      </c>
      <c r="AA911" s="118" t="s">
        <v>15069</v>
      </c>
      <c r="AB911" s="118" t="s">
        <v>15069</v>
      </c>
      <c r="AC911" s="118" t="s">
        <v>15070</v>
      </c>
      <c r="AD911" s="118" t="s">
        <v>1757</v>
      </c>
      <c r="AE911" s="118" t="s">
        <v>15071</v>
      </c>
      <c r="AF911" s="118" t="s">
        <v>15072</v>
      </c>
    </row>
    <row r="912" spans="1:32" x14ac:dyDescent="0.25">
      <c r="A912" s="118" t="str">
        <f>_xlfn.XLOOKUP(D912,'Catalog Items'!L:L,'Catalog Items'!F:F)</f>
        <v>24601-CD2</v>
      </c>
      <c r="B912" s="118" t="s">
        <v>9920</v>
      </c>
      <c r="C912" s="118" t="s">
        <v>5377</v>
      </c>
      <c r="D912" s="118" t="s">
        <v>13244</v>
      </c>
      <c r="E912" s="118" t="s">
        <v>13245</v>
      </c>
      <c r="F912" s="118" t="s">
        <v>15223</v>
      </c>
      <c r="G912" s="118" t="s">
        <v>13286</v>
      </c>
      <c r="H912" s="118" t="s">
        <v>13287</v>
      </c>
      <c r="I912" s="118" t="s">
        <v>1757</v>
      </c>
      <c r="J912" s="124"/>
      <c r="K912" s="118" t="str">
        <f>_xlfn.XLOOKUP(D912,'Catalog Items'!L:L,'Catalog Items'!AB:AB)</f>
        <v>00196504232358</v>
      </c>
      <c r="L912" s="118" t="str">
        <f>_xlfn.XLOOKUP(D912,'Catalog Items'!L:L,'Catalog Items'!N:N)</f>
        <v>Holiday Hues</v>
      </c>
      <c r="M912" s="132">
        <f>_xlfn.XLOOKUP($D912,'Catalog Items'!$L:$L,'Catalog Items'!AK:AK)</f>
        <v>24.562999999999999</v>
      </c>
      <c r="N912" s="132">
        <f>_xlfn.XLOOKUP($D912,'Catalog Items'!$L:$L,'Catalog Items'!AL:AL)</f>
        <v>15.563000000000001</v>
      </c>
      <c r="O912" s="132">
        <f>_xlfn.XLOOKUP($D912,'Catalog Items'!$L:$L,'Catalog Items'!AM:AM)</f>
        <v>9.625</v>
      </c>
      <c r="P912" s="132">
        <f>_xlfn.XLOOKUP($D912,'Catalog Items'!$L:$L,'Catalog Items'!AN:AN)</f>
        <v>13.44</v>
      </c>
      <c r="Q912" s="132">
        <f>_xlfn.XLOOKUP($D912,'Catalog Items'!$L:$L,'Catalog Items'!AO:AO)</f>
        <v>2.129</v>
      </c>
      <c r="R912" s="132" t="str">
        <f>_xlfn.XLOOKUP($D912,'Catalog Items'!$L:$L,'Catalog Items'!AT:AT)</f>
        <v>5</v>
      </c>
      <c r="S912" s="132" t="str">
        <f>_xlfn.XLOOKUP($D912,'Catalog Items'!$L:$L,'Catalog Items'!AU:AU)</f>
        <v>5</v>
      </c>
      <c r="T912" s="118" t="s">
        <v>7075</v>
      </c>
      <c r="U912" s="118" t="s">
        <v>14991</v>
      </c>
      <c r="V912" s="118" t="s">
        <v>1762</v>
      </c>
      <c r="W912" s="124"/>
      <c r="X912" s="118" t="s">
        <v>14174</v>
      </c>
      <c r="Y912" s="118" t="s">
        <v>1760</v>
      </c>
      <c r="Z912" s="118" t="s">
        <v>15041</v>
      </c>
      <c r="AA912" s="118" t="s">
        <v>15073</v>
      </c>
      <c r="AB912" s="118" t="s">
        <v>15073</v>
      </c>
      <c r="AC912" s="118" t="s">
        <v>15074</v>
      </c>
      <c r="AD912" s="118" t="s">
        <v>1757</v>
      </c>
      <c r="AE912" s="118" t="s">
        <v>15075</v>
      </c>
      <c r="AF912" s="118" t="s">
        <v>15076</v>
      </c>
    </row>
    <row r="913" spans="1:32" x14ac:dyDescent="0.25">
      <c r="J913" s="124"/>
      <c r="M913" s="132"/>
      <c r="N913" s="132"/>
      <c r="O913" s="132"/>
      <c r="P913" s="132"/>
      <c r="Q913" s="132"/>
      <c r="R913" s="132"/>
      <c r="S913" s="132"/>
      <c r="W913" s="124"/>
    </row>
    <row r="914" spans="1:32" x14ac:dyDescent="0.25">
      <c r="A914" s="118" t="str">
        <f>_xlfn.XLOOKUP(D914,'Catalog Items'!L:L,'Catalog Items'!F:F)</f>
        <v>24602-CD</v>
      </c>
      <c r="B914" s="118" t="s">
        <v>9743</v>
      </c>
      <c r="C914" s="118" t="s">
        <v>5377</v>
      </c>
      <c r="D914" s="118" t="s">
        <v>13246</v>
      </c>
      <c r="E914" s="118" t="s">
        <v>13247</v>
      </c>
      <c r="F914" s="118" t="s">
        <v>15223</v>
      </c>
      <c r="G914" s="118" t="s">
        <v>13254</v>
      </c>
      <c r="H914" s="118" t="s">
        <v>13255</v>
      </c>
      <c r="I914" s="118" t="s">
        <v>7077</v>
      </c>
      <c r="J914" s="124"/>
      <c r="K914" s="118" t="str">
        <f>_xlfn.XLOOKUP(D914,'Catalog Items'!L:L,'Catalog Items'!AB:AB)</f>
        <v>00196504232365</v>
      </c>
      <c r="L914" s="118" t="str">
        <f>_xlfn.XLOOKUP(D914,'Catalog Items'!L:L,'Catalog Items'!N:N)</f>
        <v>Holiday Hues</v>
      </c>
      <c r="M914" s="132">
        <f>_xlfn.XLOOKUP($D914,'Catalog Items'!$L:$L,'Catalog Items'!AK:AK)</f>
        <v>24.562999999999999</v>
      </c>
      <c r="N914" s="132">
        <f>_xlfn.XLOOKUP($D914,'Catalog Items'!$L:$L,'Catalog Items'!AL:AL)</f>
        <v>15.563000000000001</v>
      </c>
      <c r="O914" s="132">
        <f>_xlfn.XLOOKUP($D914,'Catalog Items'!$L:$L,'Catalog Items'!AM:AM)</f>
        <v>9.625</v>
      </c>
      <c r="P914" s="132">
        <f>_xlfn.XLOOKUP($D914,'Catalog Items'!$L:$L,'Catalog Items'!AN:AN)</f>
        <v>7.17</v>
      </c>
      <c r="Q914" s="132">
        <f>_xlfn.XLOOKUP($D914,'Catalog Items'!$L:$L,'Catalog Items'!AO:AO)</f>
        <v>2.129</v>
      </c>
      <c r="R914" s="132" t="str">
        <f>_xlfn.XLOOKUP($D914,'Catalog Items'!$L:$L,'Catalog Items'!AT:AT)</f>
        <v>5</v>
      </c>
      <c r="S914" s="132" t="str">
        <f>_xlfn.XLOOKUP($D914,'Catalog Items'!$L:$L,'Catalog Items'!AU:AU)</f>
        <v>5</v>
      </c>
      <c r="T914" s="118" t="s">
        <v>7075</v>
      </c>
      <c r="U914" s="118" t="s">
        <v>14991</v>
      </c>
      <c r="V914" s="118" t="s">
        <v>1762</v>
      </c>
      <c r="W914" s="124"/>
      <c r="X914" s="118" t="s">
        <v>14146</v>
      </c>
      <c r="Y914" s="118" t="s">
        <v>1765</v>
      </c>
      <c r="Z914" s="118" t="s">
        <v>15062</v>
      </c>
      <c r="AA914" s="118" t="s">
        <v>7065</v>
      </c>
      <c r="AB914" s="118" t="s">
        <v>7065</v>
      </c>
      <c r="AC914" s="118" t="s">
        <v>15063</v>
      </c>
      <c r="AD914" s="118" t="s">
        <v>1757</v>
      </c>
      <c r="AE914" s="118" t="s">
        <v>15064</v>
      </c>
      <c r="AF914" s="118" t="s">
        <v>15065</v>
      </c>
    </row>
    <row r="915" spans="1:32" x14ac:dyDescent="0.25">
      <c r="A915" s="118" t="str">
        <f>_xlfn.XLOOKUP(D915,'Catalog Items'!L:L,'Catalog Items'!F:F)</f>
        <v>24602-CD</v>
      </c>
      <c r="B915" s="118" t="s">
        <v>9743</v>
      </c>
      <c r="C915" s="118" t="s">
        <v>5377</v>
      </c>
      <c r="D915" s="118" t="s">
        <v>13246</v>
      </c>
      <c r="E915" s="118" t="s">
        <v>13247</v>
      </c>
      <c r="F915" s="118" t="s">
        <v>15223</v>
      </c>
      <c r="G915" s="118" t="s">
        <v>13256</v>
      </c>
      <c r="H915" s="118" t="s">
        <v>13257</v>
      </c>
      <c r="I915" s="118" t="s">
        <v>7077</v>
      </c>
      <c r="J915" s="124"/>
      <c r="K915" s="118" t="str">
        <f>_xlfn.XLOOKUP(D915,'Catalog Items'!L:L,'Catalog Items'!AB:AB)</f>
        <v>00196504232365</v>
      </c>
      <c r="L915" s="118" t="str">
        <f>_xlfn.XLOOKUP(D915,'Catalog Items'!L:L,'Catalog Items'!N:N)</f>
        <v>Holiday Hues</v>
      </c>
      <c r="M915" s="132">
        <f>_xlfn.XLOOKUP($D915,'Catalog Items'!$L:$L,'Catalog Items'!AK:AK)</f>
        <v>24.562999999999999</v>
      </c>
      <c r="N915" s="132">
        <f>_xlfn.XLOOKUP($D915,'Catalog Items'!$L:$L,'Catalog Items'!AL:AL)</f>
        <v>15.563000000000001</v>
      </c>
      <c r="O915" s="132">
        <f>_xlfn.XLOOKUP($D915,'Catalog Items'!$L:$L,'Catalog Items'!AM:AM)</f>
        <v>9.625</v>
      </c>
      <c r="P915" s="132">
        <f>_xlfn.XLOOKUP($D915,'Catalog Items'!$L:$L,'Catalog Items'!AN:AN)</f>
        <v>7.17</v>
      </c>
      <c r="Q915" s="132">
        <f>_xlfn.XLOOKUP($D915,'Catalog Items'!$L:$L,'Catalog Items'!AO:AO)</f>
        <v>2.129</v>
      </c>
      <c r="R915" s="132" t="str">
        <f>_xlfn.XLOOKUP($D915,'Catalog Items'!$L:$L,'Catalog Items'!AT:AT)</f>
        <v>5</v>
      </c>
      <c r="S915" s="132" t="str">
        <f>_xlfn.XLOOKUP($D915,'Catalog Items'!$L:$L,'Catalog Items'!AU:AU)</f>
        <v>5</v>
      </c>
      <c r="T915" s="118" t="s">
        <v>7075</v>
      </c>
      <c r="U915" s="118" t="s">
        <v>14991</v>
      </c>
      <c r="V915" s="118" t="s">
        <v>1762</v>
      </c>
      <c r="W915" s="124"/>
      <c r="X915" s="118" t="s">
        <v>14147</v>
      </c>
      <c r="Y915" s="118" t="s">
        <v>1765</v>
      </c>
      <c r="Z915" s="118" t="s">
        <v>15062</v>
      </c>
      <c r="AA915" s="118" t="s">
        <v>7065</v>
      </c>
      <c r="AB915" s="118" t="s">
        <v>7065</v>
      </c>
      <c r="AC915" s="118" t="s">
        <v>15063</v>
      </c>
      <c r="AD915" s="118" t="s">
        <v>1757</v>
      </c>
      <c r="AE915" s="118" t="s">
        <v>15064</v>
      </c>
      <c r="AF915" s="118" t="s">
        <v>15065</v>
      </c>
    </row>
    <row r="916" spans="1:32" x14ac:dyDescent="0.25">
      <c r="A916" s="118" t="str">
        <f>_xlfn.XLOOKUP(D916,'Catalog Items'!L:L,'Catalog Items'!F:F)</f>
        <v>24602-CD</v>
      </c>
      <c r="B916" s="118" t="s">
        <v>9743</v>
      </c>
      <c r="C916" s="118" t="s">
        <v>5377</v>
      </c>
      <c r="D916" s="118" t="s">
        <v>13246</v>
      </c>
      <c r="E916" s="118" t="s">
        <v>13247</v>
      </c>
      <c r="F916" s="118" t="s">
        <v>15223</v>
      </c>
      <c r="G916" s="118" t="s">
        <v>13260</v>
      </c>
      <c r="H916" s="118" t="s">
        <v>13261</v>
      </c>
      <c r="I916" s="118" t="s">
        <v>7077</v>
      </c>
      <c r="J916" s="124"/>
      <c r="K916" s="118" t="str">
        <f>_xlfn.XLOOKUP(D916,'Catalog Items'!L:L,'Catalog Items'!AB:AB)</f>
        <v>00196504232365</v>
      </c>
      <c r="L916" s="118" t="str">
        <f>_xlfn.XLOOKUP(D916,'Catalog Items'!L:L,'Catalog Items'!N:N)</f>
        <v>Holiday Hues</v>
      </c>
      <c r="M916" s="132">
        <f>_xlfn.XLOOKUP($D916,'Catalog Items'!$L:$L,'Catalog Items'!AK:AK)</f>
        <v>24.562999999999999</v>
      </c>
      <c r="N916" s="132">
        <f>_xlfn.XLOOKUP($D916,'Catalog Items'!$L:$L,'Catalog Items'!AL:AL)</f>
        <v>15.563000000000001</v>
      </c>
      <c r="O916" s="132">
        <f>_xlfn.XLOOKUP($D916,'Catalog Items'!$L:$L,'Catalog Items'!AM:AM)</f>
        <v>9.625</v>
      </c>
      <c r="P916" s="132">
        <f>_xlfn.XLOOKUP($D916,'Catalog Items'!$L:$L,'Catalog Items'!AN:AN)</f>
        <v>7.17</v>
      </c>
      <c r="Q916" s="132">
        <f>_xlfn.XLOOKUP($D916,'Catalog Items'!$L:$L,'Catalog Items'!AO:AO)</f>
        <v>2.129</v>
      </c>
      <c r="R916" s="132" t="str">
        <f>_xlfn.XLOOKUP($D916,'Catalog Items'!$L:$L,'Catalog Items'!AT:AT)</f>
        <v>5</v>
      </c>
      <c r="S916" s="132" t="str">
        <f>_xlfn.XLOOKUP($D916,'Catalog Items'!$L:$L,'Catalog Items'!AU:AU)</f>
        <v>5</v>
      </c>
      <c r="T916" s="118" t="s">
        <v>7075</v>
      </c>
      <c r="U916" s="118" t="s">
        <v>14991</v>
      </c>
      <c r="V916" s="118" t="s">
        <v>1762</v>
      </c>
      <c r="W916" s="124"/>
      <c r="X916" s="118" t="s">
        <v>14150</v>
      </c>
      <c r="Y916" s="118" t="s">
        <v>1765</v>
      </c>
      <c r="Z916" s="118" t="s">
        <v>15062</v>
      </c>
      <c r="AA916" s="118" t="s">
        <v>7065</v>
      </c>
      <c r="AB916" s="118" t="s">
        <v>7065</v>
      </c>
      <c r="AC916" s="118" t="s">
        <v>15063</v>
      </c>
      <c r="AD916" s="118" t="s">
        <v>1757</v>
      </c>
      <c r="AE916" s="118" t="s">
        <v>15064</v>
      </c>
      <c r="AF916" s="118" t="s">
        <v>15065</v>
      </c>
    </row>
    <row r="917" spans="1:32" x14ac:dyDescent="0.25">
      <c r="A917" s="118" t="str">
        <f>_xlfn.XLOOKUP(D917,'Catalog Items'!L:L,'Catalog Items'!F:F)</f>
        <v>24602-CD</v>
      </c>
      <c r="B917" s="118" t="s">
        <v>9743</v>
      </c>
      <c r="C917" s="118" t="s">
        <v>5377</v>
      </c>
      <c r="D917" s="118" t="s">
        <v>13246</v>
      </c>
      <c r="E917" s="118" t="s">
        <v>13247</v>
      </c>
      <c r="F917" s="118" t="s">
        <v>15223</v>
      </c>
      <c r="G917" s="118" t="s">
        <v>13264</v>
      </c>
      <c r="H917" s="118" t="s">
        <v>13265</v>
      </c>
      <c r="I917" s="118" t="s">
        <v>7077</v>
      </c>
      <c r="J917" s="124"/>
      <c r="K917" s="118" t="str">
        <f>_xlfn.XLOOKUP(D917,'Catalog Items'!L:L,'Catalog Items'!AB:AB)</f>
        <v>00196504232365</v>
      </c>
      <c r="L917" s="118" t="str">
        <f>_xlfn.XLOOKUP(D917,'Catalog Items'!L:L,'Catalog Items'!N:N)</f>
        <v>Holiday Hues</v>
      </c>
      <c r="M917" s="132">
        <f>_xlfn.XLOOKUP($D917,'Catalog Items'!$L:$L,'Catalog Items'!AK:AK)</f>
        <v>24.562999999999999</v>
      </c>
      <c r="N917" s="132">
        <f>_xlfn.XLOOKUP($D917,'Catalog Items'!$L:$L,'Catalog Items'!AL:AL)</f>
        <v>15.563000000000001</v>
      </c>
      <c r="O917" s="132">
        <f>_xlfn.XLOOKUP($D917,'Catalog Items'!$L:$L,'Catalog Items'!AM:AM)</f>
        <v>9.625</v>
      </c>
      <c r="P917" s="132">
        <f>_xlfn.XLOOKUP($D917,'Catalog Items'!$L:$L,'Catalog Items'!AN:AN)</f>
        <v>7.17</v>
      </c>
      <c r="Q917" s="132">
        <f>_xlfn.XLOOKUP($D917,'Catalog Items'!$L:$L,'Catalog Items'!AO:AO)</f>
        <v>2.129</v>
      </c>
      <c r="R917" s="132" t="str">
        <f>_xlfn.XLOOKUP($D917,'Catalog Items'!$L:$L,'Catalog Items'!AT:AT)</f>
        <v>5</v>
      </c>
      <c r="S917" s="132" t="str">
        <f>_xlfn.XLOOKUP($D917,'Catalog Items'!$L:$L,'Catalog Items'!AU:AU)</f>
        <v>5</v>
      </c>
      <c r="T917" s="118" t="s">
        <v>7075</v>
      </c>
      <c r="U917" s="118" t="s">
        <v>14991</v>
      </c>
      <c r="V917" s="118" t="s">
        <v>1762</v>
      </c>
      <c r="W917" s="124"/>
      <c r="X917" s="118" t="s">
        <v>14153</v>
      </c>
      <c r="Y917" s="118" t="s">
        <v>1765</v>
      </c>
      <c r="Z917" s="118" t="s">
        <v>15062</v>
      </c>
      <c r="AA917" s="118" t="s">
        <v>7065</v>
      </c>
      <c r="AB917" s="118" t="s">
        <v>7065</v>
      </c>
      <c r="AC917" s="118" t="s">
        <v>15063</v>
      </c>
      <c r="AD917" s="118" t="s">
        <v>1757</v>
      </c>
      <c r="AE917" s="118" t="s">
        <v>15064</v>
      </c>
      <c r="AF917" s="118" t="s">
        <v>15065</v>
      </c>
    </row>
    <row r="918" spans="1:32" x14ac:dyDescent="0.25">
      <c r="A918" s="118" t="str">
        <f>_xlfn.XLOOKUP(D918,'Catalog Items'!L:L,'Catalog Items'!F:F)</f>
        <v>24602-CD</v>
      </c>
      <c r="B918" s="118" t="s">
        <v>9731</v>
      </c>
      <c r="C918" s="118" t="s">
        <v>5377</v>
      </c>
      <c r="D918" s="118" t="s">
        <v>13246</v>
      </c>
      <c r="E918" s="118" t="s">
        <v>13247</v>
      </c>
      <c r="F918" s="118" t="s">
        <v>15223</v>
      </c>
      <c r="G918" s="118" t="s">
        <v>13270</v>
      </c>
      <c r="H918" s="118" t="s">
        <v>13271</v>
      </c>
      <c r="I918" s="118" t="s">
        <v>1765</v>
      </c>
      <c r="J918" s="124"/>
      <c r="K918" s="118" t="str">
        <f>_xlfn.XLOOKUP(D918,'Catalog Items'!L:L,'Catalog Items'!AB:AB)</f>
        <v>00196504232365</v>
      </c>
      <c r="L918" s="118" t="str">
        <f>_xlfn.XLOOKUP(D918,'Catalog Items'!L:L,'Catalog Items'!N:N)</f>
        <v>Holiday Hues</v>
      </c>
      <c r="M918" s="132">
        <f>_xlfn.XLOOKUP($D918,'Catalog Items'!$L:$L,'Catalog Items'!AK:AK)</f>
        <v>24.562999999999999</v>
      </c>
      <c r="N918" s="132">
        <f>_xlfn.XLOOKUP($D918,'Catalog Items'!$L:$L,'Catalog Items'!AL:AL)</f>
        <v>15.563000000000001</v>
      </c>
      <c r="O918" s="132">
        <f>_xlfn.XLOOKUP($D918,'Catalog Items'!$L:$L,'Catalog Items'!AM:AM)</f>
        <v>9.625</v>
      </c>
      <c r="P918" s="132">
        <f>_xlfn.XLOOKUP($D918,'Catalog Items'!$L:$L,'Catalog Items'!AN:AN)</f>
        <v>7.17</v>
      </c>
      <c r="Q918" s="132">
        <f>_xlfn.XLOOKUP($D918,'Catalog Items'!$L:$L,'Catalog Items'!AO:AO)</f>
        <v>2.129</v>
      </c>
      <c r="R918" s="132" t="str">
        <f>_xlfn.XLOOKUP($D918,'Catalog Items'!$L:$L,'Catalog Items'!AT:AT)</f>
        <v>5</v>
      </c>
      <c r="S918" s="132" t="str">
        <f>_xlfn.XLOOKUP($D918,'Catalog Items'!$L:$L,'Catalog Items'!AU:AU)</f>
        <v>5</v>
      </c>
      <c r="T918" s="118" t="s">
        <v>7075</v>
      </c>
      <c r="U918" s="118" t="s">
        <v>14991</v>
      </c>
      <c r="V918" s="118" t="s">
        <v>1762</v>
      </c>
      <c r="W918" s="124"/>
      <c r="X918" s="118" t="s">
        <v>14158</v>
      </c>
      <c r="Y918" s="118" t="s">
        <v>1765</v>
      </c>
      <c r="Z918" s="118" t="s">
        <v>15062</v>
      </c>
      <c r="AA918" s="118" t="s">
        <v>14994</v>
      </c>
      <c r="AB918" s="118" t="s">
        <v>14994</v>
      </c>
      <c r="AC918" s="118" t="s">
        <v>15066</v>
      </c>
      <c r="AD918" s="118" t="s">
        <v>1757</v>
      </c>
      <c r="AE918" s="118" t="s">
        <v>15067</v>
      </c>
      <c r="AF918" s="118" t="s">
        <v>15068</v>
      </c>
    </row>
    <row r="919" spans="1:32" x14ac:dyDescent="0.25">
      <c r="A919" s="118" t="str">
        <f>_xlfn.XLOOKUP(D919,'Catalog Items'!L:L,'Catalog Items'!F:F)</f>
        <v>24602-CD</v>
      </c>
      <c r="B919" s="118" t="s">
        <v>9694</v>
      </c>
      <c r="C919" s="118" t="s">
        <v>5377</v>
      </c>
      <c r="D919" s="118" t="s">
        <v>13246</v>
      </c>
      <c r="E919" s="118" t="s">
        <v>13247</v>
      </c>
      <c r="F919" s="118" t="s">
        <v>15223</v>
      </c>
      <c r="G919" s="118" t="s">
        <v>13276</v>
      </c>
      <c r="H919" s="118" t="s">
        <v>13277</v>
      </c>
      <c r="I919" s="118" t="s">
        <v>1760</v>
      </c>
      <c r="J919" s="124"/>
      <c r="K919" s="118" t="str">
        <f>_xlfn.XLOOKUP(D919,'Catalog Items'!L:L,'Catalog Items'!AB:AB)</f>
        <v>00196504232365</v>
      </c>
      <c r="L919" s="118" t="str">
        <f>_xlfn.XLOOKUP(D919,'Catalog Items'!L:L,'Catalog Items'!N:N)</f>
        <v>Holiday Hues</v>
      </c>
      <c r="M919" s="132">
        <f>_xlfn.XLOOKUP($D919,'Catalog Items'!$L:$L,'Catalog Items'!AK:AK)</f>
        <v>24.562999999999999</v>
      </c>
      <c r="N919" s="132">
        <f>_xlfn.XLOOKUP($D919,'Catalog Items'!$L:$L,'Catalog Items'!AL:AL)</f>
        <v>15.563000000000001</v>
      </c>
      <c r="O919" s="132">
        <f>_xlfn.XLOOKUP($D919,'Catalog Items'!$L:$L,'Catalog Items'!AM:AM)</f>
        <v>9.625</v>
      </c>
      <c r="P919" s="132">
        <f>_xlfn.XLOOKUP($D919,'Catalog Items'!$L:$L,'Catalog Items'!AN:AN)</f>
        <v>7.17</v>
      </c>
      <c r="Q919" s="132">
        <f>_xlfn.XLOOKUP($D919,'Catalog Items'!$L:$L,'Catalog Items'!AO:AO)</f>
        <v>2.129</v>
      </c>
      <c r="R919" s="132" t="str">
        <f>_xlfn.XLOOKUP($D919,'Catalog Items'!$L:$L,'Catalog Items'!AT:AT)</f>
        <v>5</v>
      </c>
      <c r="S919" s="132" t="str">
        <f>_xlfn.XLOOKUP($D919,'Catalog Items'!$L:$L,'Catalog Items'!AU:AU)</f>
        <v>5</v>
      </c>
      <c r="T919" s="118" t="s">
        <v>7075</v>
      </c>
      <c r="U919" s="118" t="s">
        <v>14991</v>
      </c>
      <c r="V919" s="118" t="s">
        <v>1762</v>
      </c>
      <c r="W919" s="124"/>
      <c r="X919" s="118" t="s">
        <v>14163</v>
      </c>
      <c r="Y919" s="118" t="s">
        <v>1760</v>
      </c>
      <c r="Z919" s="118" t="s">
        <v>15062</v>
      </c>
      <c r="AA919" s="118" t="s">
        <v>15069</v>
      </c>
      <c r="AB919" s="118" t="s">
        <v>15069</v>
      </c>
      <c r="AC919" s="118" t="s">
        <v>15070</v>
      </c>
      <c r="AD919" s="118" t="s">
        <v>1757</v>
      </c>
      <c r="AE919" s="118" t="s">
        <v>15071</v>
      </c>
      <c r="AF919" s="118" t="s">
        <v>15072</v>
      </c>
    </row>
    <row r="920" spans="1:32" x14ac:dyDescent="0.25">
      <c r="A920" s="118" t="str">
        <f>_xlfn.XLOOKUP(D920,'Catalog Items'!L:L,'Catalog Items'!F:F)</f>
        <v>24602-CD</v>
      </c>
      <c r="B920" s="118" t="s">
        <v>9694</v>
      </c>
      <c r="C920" s="118" t="s">
        <v>5377</v>
      </c>
      <c r="D920" s="118" t="s">
        <v>13246</v>
      </c>
      <c r="E920" s="118" t="s">
        <v>13247</v>
      </c>
      <c r="F920" s="118" t="s">
        <v>15223</v>
      </c>
      <c r="G920" s="118" t="s">
        <v>13280</v>
      </c>
      <c r="H920" s="118" t="s">
        <v>13281</v>
      </c>
      <c r="I920" s="118" t="s">
        <v>1760</v>
      </c>
      <c r="J920" s="124"/>
      <c r="K920" s="118" t="str">
        <f>_xlfn.XLOOKUP(D920,'Catalog Items'!L:L,'Catalog Items'!AB:AB)</f>
        <v>00196504232365</v>
      </c>
      <c r="L920" s="118" t="str">
        <f>_xlfn.XLOOKUP(D920,'Catalog Items'!L:L,'Catalog Items'!N:N)</f>
        <v>Holiday Hues</v>
      </c>
      <c r="M920" s="132">
        <f>_xlfn.XLOOKUP($D920,'Catalog Items'!$L:$L,'Catalog Items'!AK:AK)</f>
        <v>24.562999999999999</v>
      </c>
      <c r="N920" s="132">
        <f>_xlfn.XLOOKUP($D920,'Catalog Items'!$L:$L,'Catalog Items'!AL:AL)</f>
        <v>15.563000000000001</v>
      </c>
      <c r="O920" s="132">
        <f>_xlfn.XLOOKUP($D920,'Catalog Items'!$L:$L,'Catalog Items'!AM:AM)</f>
        <v>9.625</v>
      </c>
      <c r="P920" s="132">
        <f>_xlfn.XLOOKUP($D920,'Catalog Items'!$L:$L,'Catalog Items'!AN:AN)</f>
        <v>7.17</v>
      </c>
      <c r="Q920" s="132">
        <f>_xlfn.XLOOKUP($D920,'Catalog Items'!$L:$L,'Catalog Items'!AO:AO)</f>
        <v>2.129</v>
      </c>
      <c r="R920" s="132" t="str">
        <f>_xlfn.XLOOKUP($D920,'Catalog Items'!$L:$L,'Catalog Items'!AT:AT)</f>
        <v>5</v>
      </c>
      <c r="S920" s="132" t="str">
        <f>_xlfn.XLOOKUP($D920,'Catalog Items'!$L:$L,'Catalog Items'!AU:AU)</f>
        <v>5</v>
      </c>
      <c r="T920" s="118" t="s">
        <v>7075</v>
      </c>
      <c r="U920" s="118" t="s">
        <v>14991</v>
      </c>
      <c r="V920" s="118" t="s">
        <v>1762</v>
      </c>
      <c r="W920" s="124"/>
      <c r="X920" s="118" t="s">
        <v>14167</v>
      </c>
      <c r="Y920" s="118" t="s">
        <v>1760</v>
      </c>
      <c r="Z920" s="118" t="s">
        <v>15062</v>
      </c>
      <c r="AA920" s="118" t="s">
        <v>15069</v>
      </c>
      <c r="AB920" s="118" t="s">
        <v>15069</v>
      </c>
      <c r="AC920" s="118" t="s">
        <v>15070</v>
      </c>
      <c r="AD920" s="118" t="s">
        <v>1757</v>
      </c>
      <c r="AE920" s="118" t="s">
        <v>15071</v>
      </c>
      <c r="AF920" s="118" t="s">
        <v>15072</v>
      </c>
    </row>
    <row r="921" spans="1:32" x14ac:dyDescent="0.25">
      <c r="A921" s="118" t="str">
        <f>_xlfn.XLOOKUP(D921,'Catalog Items'!L:L,'Catalog Items'!F:F)</f>
        <v>24602-CD</v>
      </c>
      <c r="B921" s="118" t="s">
        <v>9920</v>
      </c>
      <c r="C921" s="118" t="s">
        <v>5377</v>
      </c>
      <c r="D921" s="118" t="s">
        <v>13246</v>
      </c>
      <c r="E921" s="118" t="s">
        <v>13247</v>
      </c>
      <c r="F921" s="118" t="s">
        <v>15223</v>
      </c>
      <c r="G921" s="118" t="s">
        <v>13286</v>
      </c>
      <c r="H921" s="118" t="s">
        <v>13287</v>
      </c>
      <c r="I921" s="118" t="s">
        <v>1765</v>
      </c>
      <c r="J921" s="124"/>
      <c r="K921" s="118" t="str">
        <f>_xlfn.XLOOKUP(D921,'Catalog Items'!L:L,'Catalog Items'!AB:AB)</f>
        <v>00196504232365</v>
      </c>
      <c r="L921" s="118" t="str">
        <f>_xlfn.XLOOKUP(D921,'Catalog Items'!L:L,'Catalog Items'!N:N)</f>
        <v>Holiday Hues</v>
      </c>
      <c r="M921" s="132">
        <f>_xlfn.XLOOKUP($D921,'Catalog Items'!$L:$L,'Catalog Items'!AK:AK)</f>
        <v>24.562999999999999</v>
      </c>
      <c r="N921" s="132">
        <f>_xlfn.XLOOKUP($D921,'Catalog Items'!$L:$L,'Catalog Items'!AL:AL)</f>
        <v>15.563000000000001</v>
      </c>
      <c r="O921" s="132">
        <f>_xlfn.XLOOKUP($D921,'Catalog Items'!$L:$L,'Catalog Items'!AM:AM)</f>
        <v>9.625</v>
      </c>
      <c r="P921" s="132">
        <f>_xlfn.XLOOKUP($D921,'Catalog Items'!$L:$L,'Catalog Items'!AN:AN)</f>
        <v>7.17</v>
      </c>
      <c r="Q921" s="132">
        <f>_xlfn.XLOOKUP($D921,'Catalog Items'!$L:$L,'Catalog Items'!AO:AO)</f>
        <v>2.129</v>
      </c>
      <c r="R921" s="132" t="str">
        <f>_xlfn.XLOOKUP($D921,'Catalog Items'!$L:$L,'Catalog Items'!AT:AT)</f>
        <v>5</v>
      </c>
      <c r="S921" s="132" t="str">
        <f>_xlfn.XLOOKUP($D921,'Catalog Items'!$L:$L,'Catalog Items'!AU:AU)</f>
        <v>5</v>
      </c>
      <c r="T921" s="118" t="s">
        <v>7075</v>
      </c>
      <c r="U921" s="118" t="s">
        <v>14991</v>
      </c>
      <c r="V921" s="118" t="s">
        <v>1762</v>
      </c>
      <c r="W921" s="124"/>
      <c r="X921" s="118" t="s">
        <v>14174</v>
      </c>
      <c r="Y921" s="118" t="s">
        <v>1760</v>
      </c>
      <c r="Z921" s="118" t="s">
        <v>15041</v>
      </c>
      <c r="AA921" s="118" t="s">
        <v>15073</v>
      </c>
      <c r="AB921" s="118" t="s">
        <v>15073</v>
      </c>
      <c r="AC921" s="118" t="s">
        <v>15074</v>
      </c>
      <c r="AD921" s="118" t="s">
        <v>1757</v>
      </c>
      <c r="AE921" s="118" t="s">
        <v>15075</v>
      </c>
      <c r="AF921" s="118" t="s">
        <v>15076</v>
      </c>
    </row>
    <row r="922" spans="1:32" x14ac:dyDescent="0.25">
      <c r="J922" s="124"/>
      <c r="M922" s="132"/>
      <c r="N922" s="132"/>
      <c r="O922" s="132"/>
      <c r="P922" s="132"/>
      <c r="Q922" s="132"/>
      <c r="R922" s="132"/>
      <c r="S922" s="132"/>
      <c r="W922" s="124"/>
    </row>
    <row r="923" spans="1:32" x14ac:dyDescent="0.25">
      <c r="A923" s="118" t="str">
        <f>_xlfn.XLOOKUP(D923,'Catalog Items'!L:L,'Catalog Items'!F:F)</f>
        <v>24601-FD</v>
      </c>
      <c r="B923" s="118" t="s">
        <v>9743</v>
      </c>
      <c r="C923" s="118" t="s">
        <v>5377</v>
      </c>
      <c r="D923" s="118" t="s">
        <v>13248</v>
      </c>
      <c r="E923" s="118" t="s">
        <v>13249</v>
      </c>
      <c r="F923" s="118" t="s">
        <v>9579</v>
      </c>
      <c r="G923" s="118" t="s">
        <v>13254</v>
      </c>
      <c r="H923" s="118" t="s">
        <v>13255</v>
      </c>
      <c r="I923" s="118" t="s">
        <v>9568</v>
      </c>
      <c r="J923" s="124"/>
      <c r="K923" s="118" t="str">
        <f>_xlfn.XLOOKUP(D923,'Catalog Items'!L:L,'Catalog Items'!AB:AB)</f>
        <v>00196504232372</v>
      </c>
      <c r="L923" s="118" t="str">
        <f>_xlfn.XLOOKUP(D923,'Catalog Items'!L:L,'Catalog Items'!N:N)</f>
        <v>Holiday Hues</v>
      </c>
      <c r="M923" s="132">
        <f>_xlfn.XLOOKUP($D923,'Catalog Items'!$L:$L,'Catalog Items'!AK:AK)</f>
        <v>48.314999999999998</v>
      </c>
      <c r="N923" s="132">
        <f>_xlfn.XLOOKUP($D923,'Catalog Items'!$L:$L,'Catalog Items'!AL:AL)</f>
        <v>16.22</v>
      </c>
      <c r="O923" s="132">
        <f>_xlfn.XLOOKUP($D923,'Catalog Items'!$L:$L,'Catalog Items'!AM:AM)</f>
        <v>9.5950000000000006</v>
      </c>
      <c r="P923" s="132">
        <f>_xlfn.XLOOKUP($D923,'Catalog Items'!$L:$L,'Catalog Items'!AN:AN)</f>
        <v>27.15</v>
      </c>
      <c r="Q923" s="132">
        <f>_xlfn.XLOOKUP($D923,'Catalog Items'!$L:$L,'Catalog Items'!AO:AO)</f>
        <v>4.351</v>
      </c>
      <c r="R923" s="132" t="str">
        <f>_xlfn.XLOOKUP($D923,'Catalog Items'!$L:$L,'Catalog Items'!AT:AT)</f>
        <v>4</v>
      </c>
      <c r="S923" s="132" t="str">
        <f>_xlfn.XLOOKUP($D923,'Catalog Items'!$L:$L,'Catalog Items'!AU:AU)</f>
        <v>3</v>
      </c>
      <c r="T923" s="118" t="s">
        <v>9564</v>
      </c>
      <c r="U923" s="118" t="s">
        <v>15060</v>
      </c>
      <c r="V923" s="118" t="s">
        <v>15061</v>
      </c>
      <c r="W923" s="124"/>
      <c r="X923" s="118" t="s">
        <v>14146</v>
      </c>
      <c r="Y923" s="118" t="s">
        <v>1765</v>
      </c>
      <c r="Z923" s="118" t="s">
        <v>15062</v>
      </c>
      <c r="AA923" s="118" t="s">
        <v>7065</v>
      </c>
      <c r="AB923" s="118" t="s">
        <v>7065</v>
      </c>
      <c r="AC923" s="118" t="s">
        <v>15063</v>
      </c>
      <c r="AD923" s="118" t="s">
        <v>1757</v>
      </c>
      <c r="AE923" s="118" t="s">
        <v>15064</v>
      </c>
      <c r="AF923" s="118" t="s">
        <v>15065</v>
      </c>
    </row>
    <row r="924" spans="1:32" x14ac:dyDescent="0.25">
      <c r="A924" s="118" t="str">
        <f>_xlfn.XLOOKUP(D924,'Catalog Items'!L:L,'Catalog Items'!F:F)</f>
        <v>24601-FD</v>
      </c>
      <c r="B924" s="118" t="s">
        <v>9731</v>
      </c>
      <c r="C924" s="118" t="s">
        <v>5377</v>
      </c>
      <c r="D924" s="118" t="s">
        <v>13248</v>
      </c>
      <c r="E924" s="118" t="s">
        <v>13249</v>
      </c>
      <c r="F924" s="118" t="s">
        <v>9579</v>
      </c>
      <c r="G924" s="118" t="s">
        <v>13270</v>
      </c>
      <c r="H924" s="118" t="s">
        <v>13271</v>
      </c>
      <c r="I924" s="118" t="s">
        <v>1792</v>
      </c>
      <c r="J924" s="124"/>
      <c r="K924" s="118" t="str">
        <f>_xlfn.XLOOKUP(D924,'Catalog Items'!L:L,'Catalog Items'!AB:AB)</f>
        <v>00196504232372</v>
      </c>
      <c r="L924" s="118" t="str">
        <f>_xlfn.XLOOKUP(D924,'Catalog Items'!L:L,'Catalog Items'!N:N)</f>
        <v>Holiday Hues</v>
      </c>
      <c r="M924" s="132">
        <f>_xlfn.XLOOKUP($D924,'Catalog Items'!$L:$L,'Catalog Items'!AK:AK)</f>
        <v>48.314999999999998</v>
      </c>
      <c r="N924" s="132">
        <f>_xlfn.XLOOKUP($D924,'Catalog Items'!$L:$L,'Catalog Items'!AL:AL)</f>
        <v>16.22</v>
      </c>
      <c r="O924" s="132">
        <f>_xlfn.XLOOKUP($D924,'Catalog Items'!$L:$L,'Catalog Items'!AM:AM)</f>
        <v>9.5950000000000006</v>
      </c>
      <c r="P924" s="132">
        <f>_xlfn.XLOOKUP($D924,'Catalog Items'!$L:$L,'Catalog Items'!AN:AN)</f>
        <v>27.15</v>
      </c>
      <c r="Q924" s="132">
        <f>_xlfn.XLOOKUP($D924,'Catalog Items'!$L:$L,'Catalog Items'!AO:AO)</f>
        <v>4.351</v>
      </c>
      <c r="R924" s="132" t="str">
        <f>_xlfn.XLOOKUP($D924,'Catalog Items'!$L:$L,'Catalog Items'!AT:AT)</f>
        <v>4</v>
      </c>
      <c r="S924" s="132" t="str">
        <f>_xlfn.XLOOKUP($D924,'Catalog Items'!$L:$L,'Catalog Items'!AU:AU)</f>
        <v>3</v>
      </c>
      <c r="T924" s="118" t="s">
        <v>9564</v>
      </c>
      <c r="U924" s="118" t="s">
        <v>15060</v>
      </c>
      <c r="V924" s="118" t="s">
        <v>15061</v>
      </c>
      <c r="W924" s="124"/>
      <c r="X924" s="118" t="s">
        <v>14158</v>
      </c>
      <c r="Y924" s="118" t="s">
        <v>1765</v>
      </c>
      <c r="Z924" s="118" t="s">
        <v>15062</v>
      </c>
      <c r="AA924" s="118" t="s">
        <v>14994</v>
      </c>
      <c r="AB924" s="118" t="s">
        <v>14994</v>
      </c>
      <c r="AC924" s="118" t="s">
        <v>15066</v>
      </c>
      <c r="AD924" s="118" t="s">
        <v>1757</v>
      </c>
      <c r="AE924" s="118" t="s">
        <v>15067</v>
      </c>
      <c r="AF924" s="118" t="s">
        <v>15068</v>
      </c>
    </row>
    <row r="925" spans="1:32" x14ac:dyDescent="0.25">
      <c r="A925" s="118" t="str">
        <f>_xlfn.XLOOKUP(D925,'Catalog Items'!L:L,'Catalog Items'!F:F)</f>
        <v>24601-FD</v>
      </c>
      <c r="B925" s="118" t="s">
        <v>9694</v>
      </c>
      <c r="C925" s="118" t="s">
        <v>5377</v>
      </c>
      <c r="D925" s="118" t="s">
        <v>13248</v>
      </c>
      <c r="E925" s="118" t="s">
        <v>13249</v>
      </c>
      <c r="F925" s="118" t="s">
        <v>9579</v>
      </c>
      <c r="G925" s="118" t="s">
        <v>13276</v>
      </c>
      <c r="H925" s="118" t="s">
        <v>13277</v>
      </c>
      <c r="I925" s="118" t="s">
        <v>7082</v>
      </c>
      <c r="J925" s="124"/>
      <c r="K925" s="118" t="str">
        <f>_xlfn.XLOOKUP(D925,'Catalog Items'!L:L,'Catalog Items'!AB:AB)</f>
        <v>00196504232372</v>
      </c>
      <c r="L925" s="118" t="str">
        <f>_xlfn.XLOOKUP(D925,'Catalog Items'!L:L,'Catalog Items'!N:N)</f>
        <v>Holiday Hues</v>
      </c>
      <c r="M925" s="132">
        <f>_xlfn.XLOOKUP($D925,'Catalog Items'!$L:$L,'Catalog Items'!AK:AK)</f>
        <v>48.314999999999998</v>
      </c>
      <c r="N925" s="132">
        <f>_xlfn.XLOOKUP($D925,'Catalog Items'!$L:$L,'Catalog Items'!AL:AL)</f>
        <v>16.22</v>
      </c>
      <c r="O925" s="132">
        <f>_xlfn.XLOOKUP($D925,'Catalog Items'!$L:$L,'Catalog Items'!AM:AM)</f>
        <v>9.5950000000000006</v>
      </c>
      <c r="P925" s="132">
        <f>_xlfn.XLOOKUP($D925,'Catalog Items'!$L:$L,'Catalog Items'!AN:AN)</f>
        <v>27.15</v>
      </c>
      <c r="Q925" s="132">
        <f>_xlfn.XLOOKUP($D925,'Catalog Items'!$L:$L,'Catalog Items'!AO:AO)</f>
        <v>4.351</v>
      </c>
      <c r="R925" s="132" t="str">
        <f>_xlfn.XLOOKUP($D925,'Catalog Items'!$L:$L,'Catalog Items'!AT:AT)</f>
        <v>4</v>
      </c>
      <c r="S925" s="132" t="str">
        <f>_xlfn.XLOOKUP($D925,'Catalog Items'!$L:$L,'Catalog Items'!AU:AU)</f>
        <v>3</v>
      </c>
      <c r="T925" s="118" t="s">
        <v>9564</v>
      </c>
      <c r="U925" s="118" t="s">
        <v>15060</v>
      </c>
      <c r="V925" s="118" t="s">
        <v>15061</v>
      </c>
      <c r="W925" s="124"/>
      <c r="X925" s="118" t="s">
        <v>14163</v>
      </c>
      <c r="Y925" s="118" t="s">
        <v>1760</v>
      </c>
      <c r="Z925" s="118" t="s">
        <v>15062</v>
      </c>
      <c r="AA925" s="118" t="s">
        <v>15069</v>
      </c>
      <c r="AB925" s="118" t="s">
        <v>15069</v>
      </c>
      <c r="AC925" s="118" t="s">
        <v>15070</v>
      </c>
      <c r="AD925" s="118" t="s">
        <v>1757</v>
      </c>
      <c r="AE925" s="118" t="s">
        <v>15071</v>
      </c>
      <c r="AF925" s="118" t="s">
        <v>15072</v>
      </c>
    </row>
    <row r="926" spans="1:32" x14ac:dyDescent="0.25">
      <c r="A926" s="118" t="str">
        <f>_xlfn.XLOOKUP(D926,'Catalog Items'!L:L,'Catalog Items'!F:F)</f>
        <v>24601-FD</v>
      </c>
      <c r="B926" s="118" t="s">
        <v>9920</v>
      </c>
      <c r="C926" s="118" t="s">
        <v>5377</v>
      </c>
      <c r="D926" s="118" t="s">
        <v>13248</v>
      </c>
      <c r="E926" s="118" t="s">
        <v>13249</v>
      </c>
      <c r="F926" s="118" t="s">
        <v>9579</v>
      </c>
      <c r="G926" s="118" t="s">
        <v>13286</v>
      </c>
      <c r="H926" s="118" t="s">
        <v>13287</v>
      </c>
      <c r="I926" s="118" t="s">
        <v>9567</v>
      </c>
      <c r="J926" s="124"/>
      <c r="K926" s="118" t="str">
        <f>_xlfn.XLOOKUP(D926,'Catalog Items'!L:L,'Catalog Items'!AB:AB)</f>
        <v>00196504232372</v>
      </c>
      <c r="L926" s="118" t="str">
        <f>_xlfn.XLOOKUP(D926,'Catalog Items'!L:L,'Catalog Items'!N:N)</f>
        <v>Holiday Hues</v>
      </c>
      <c r="M926" s="132">
        <f>_xlfn.XLOOKUP($D926,'Catalog Items'!$L:$L,'Catalog Items'!AK:AK)</f>
        <v>48.314999999999998</v>
      </c>
      <c r="N926" s="132">
        <f>_xlfn.XLOOKUP($D926,'Catalog Items'!$L:$L,'Catalog Items'!AL:AL)</f>
        <v>16.22</v>
      </c>
      <c r="O926" s="132">
        <f>_xlfn.XLOOKUP($D926,'Catalog Items'!$L:$L,'Catalog Items'!AM:AM)</f>
        <v>9.5950000000000006</v>
      </c>
      <c r="P926" s="132">
        <f>_xlfn.XLOOKUP($D926,'Catalog Items'!$L:$L,'Catalog Items'!AN:AN)</f>
        <v>27.15</v>
      </c>
      <c r="Q926" s="132">
        <f>_xlfn.XLOOKUP($D926,'Catalog Items'!$L:$L,'Catalog Items'!AO:AO)</f>
        <v>4.351</v>
      </c>
      <c r="R926" s="132" t="str">
        <f>_xlfn.XLOOKUP($D926,'Catalog Items'!$L:$L,'Catalog Items'!AT:AT)</f>
        <v>4</v>
      </c>
      <c r="S926" s="132" t="str">
        <f>_xlfn.XLOOKUP($D926,'Catalog Items'!$L:$L,'Catalog Items'!AU:AU)</f>
        <v>3</v>
      </c>
      <c r="T926" s="118" t="s">
        <v>9564</v>
      </c>
      <c r="U926" s="118" t="s">
        <v>15060</v>
      </c>
      <c r="V926" s="118" t="s">
        <v>15061</v>
      </c>
      <c r="W926" s="124"/>
      <c r="X926" s="118" t="s">
        <v>14174</v>
      </c>
      <c r="Y926" s="118" t="s">
        <v>1760</v>
      </c>
      <c r="Z926" s="118" t="s">
        <v>15041</v>
      </c>
      <c r="AA926" s="118" t="s">
        <v>15073</v>
      </c>
      <c r="AB926" s="118" t="s">
        <v>15073</v>
      </c>
      <c r="AC926" s="118" t="s">
        <v>15074</v>
      </c>
      <c r="AD926" s="118" t="s">
        <v>1757</v>
      </c>
      <c r="AE926" s="118" t="s">
        <v>15075</v>
      </c>
      <c r="AF926" s="118" t="s">
        <v>15076</v>
      </c>
    </row>
    <row r="927" spans="1:32" x14ac:dyDescent="0.25">
      <c r="J927" s="124"/>
      <c r="M927" s="132"/>
      <c r="N927" s="132"/>
      <c r="O927" s="132"/>
      <c r="P927" s="132"/>
      <c r="Q927" s="132"/>
      <c r="R927" s="132"/>
      <c r="S927" s="132"/>
      <c r="W927" s="124"/>
    </row>
    <row r="928" spans="1:32" x14ac:dyDescent="0.25">
      <c r="A928" s="118" t="str">
        <f>_xlfn.XLOOKUP(D928,'Catalog Items'!L:L,'Catalog Items'!F:F)</f>
        <v>24602-FD</v>
      </c>
      <c r="B928" s="118" t="s">
        <v>9743</v>
      </c>
      <c r="C928" s="118" t="s">
        <v>5377</v>
      </c>
      <c r="D928" s="118" t="s">
        <v>13250</v>
      </c>
      <c r="E928" s="118" t="s">
        <v>13251</v>
      </c>
      <c r="F928" s="118" t="s">
        <v>9579</v>
      </c>
      <c r="G928" s="118" t="s">
        <v>13254</v>
      </c>
      <c r="H928" s="118" t="s">
        <v>13255</v>
      </c>
      <c r="I928" s="118" t="s">
        <v>1773</v>
      </c>
      <c r="J928" s="124"/>
      <c r="K928" s="118" t="str">
        <f>_xlfn.XLOOKUP(D928,'Catalog Items'!L:L,'Catalog Items'!AB:AB)</f>
        <v>00196504232389</v>
      </c>
      <c r="L928" s="118" t="str">
        <f>_xlfn.XLOOKUP(D928,'Catalog Items'!L:L,'Catalog Items'!N:N)</f>
        <v>Holiday Hues</v>
      </c>
      <c r="M928" s="132">
        <f>_xlfn.XLOOKUP($D928,'Catalog Items'!$L:$L,'Catalog Items'!AK:AK)</f>
        <v>48.314999999999998</v>
      </c>
      <c r="N928" s="132">
        <f>_xlfn.XLOOKUP($D928,'Catalog Items'!$L:$L,'Catalog Items'!AL:AL)</f>
        <v>16.22</v>
      </c>
      <c r="O928" s="132">
        <f>_xlfn.XLOOKUP($D928,'Catalog Items'!$L:$L,'Catalog Items'!AM:AM)</f>
        <v>9.5950000000000006</v>
      </c>
      <c r="P928" s="132">
        <f>_xlfn.XLOOKUP($D928,'Catalog Items'!$L:$L,'Catalog Items'!AN:AN)</f>
        <v>25.58</v>
      </c>
      <c r="Q928" s="132">
        <f>_xlfn.XLOOKUP($D928,'Catalog Items'!$L:$L,'Catalog Items'!AO:AO)</f>
        <v>4.351</v>
      </c>
      <c r="R928" s="132" t="str">
        <f>_xlfn.XLOOKUP($D928,'Catalog Items'!$L:$L,'Catalog Items'!AT:AT)</f>
        <v>4</v>
      </c>
      <c r="S928" s="132" t="str">
        <f>_xlfn.XLOOKUP($D928,'Catalog Items'!$L:$L,'Catalog Items'!AU:AU)</f>
        <v>3</v>
      </c>
      <c r="T928" s="118" t="s">
        <v>9564</v>
      </c>
      <c r="U928" s="118" t="s">
        <v>15060</v>
      </c>
      <c r="V928" s="118" t="s">
        <v>15061</v>
      </c>
      <c r="W928" s="124"/>
      <c r="X928" s="118" t="s">
        <v>14146</v>
      </c>
      <c r="Y928" s="118" t="s">
        <v>1765</v>
      </c>
      <c r="Z928" s="118" t="s">
        <v>15062</v>
      </c>
      <c r="AA928" s="118" t="s">
        <v>7065</v>
      </c>
      <c r="AB928" s="118" t="s">
        <v>7065</v>
      </c>
      <c r="AC928" s="118" t="s">
        <v>15063</v>
      </c>
      <c r="AD928" s="118" t="s">
        <v>1757</v>
      </c>
      <c r="AE928" s="118" t="s">
        <v>15064</v>
      </c>
      <c r="AF928" s="118" t="s">
        <v>15065</v>
      </c>
    </row>
    <row r="929" spans="1:32" x14ac:dyDescent="0.25">
      <c r="A929" s="118" t="str">
        <f>_xlfn.XLOOKUP(D929,'Catalog Items'!L:L,'Catalog Items'!F:F)</f>
        <v>24602-FD</v>
      </c>
      <c r="B929" s="118" t="s">
        <v>9743</v>
      </c>
      <c r="C929" s="118" t="s">
        <v>5377</v>
      </c>
      <c r="D929" s="118" t="s">
        <v>13250</v>
      </c>
      <c r="E929" s="118" t="s">
        <v>13251</v>
      </c>
      <c r="F929" s="118" t="s">
        <v>9579</v>
      </c>
      <c r="G929" s="118" t="s">
        <v>13256</v>
      </c>
      <c r="H929" s="118" t="s">
        <v>13257</v>
      </c>
      <c r="I929" s="118" t="s">
        <v>7075</v>
      </c>
      <c r="J929" s="124"/>
      <c r="K929" s="118" t="str">
        <f>_xlfn.XLOOKUP(D929,'Catalog Items'!L:L,'Catalog Items'!AB:AB)</f>
        <v>00196504232389</v>
      </c>
      <c r="L929" s="118" t="str">
        <f>_xlfn.XLOOKUP(D929,'Catalog Items'!L:L,'Catalog Items'!N:N)</f>
        <v>Holiday Hues</v>
      </c>
      <c r="M929" s="132">
        <f>_xlfn.XLOOKUP($D929,'Catalog Items'!$L:$L,'Catalog Items'!AK:AK)</f>
        <v>48.314999999999998</v>
      </c>
      <c r="N929" s="132">
        <f>_xlfn.XLOOKUP($D929,'Catalog Items'!$L:$L,'Catalog Items'!AL:AL)</f>
        <v>16.22</v>
      </c>
      <c r="O929" s="132">
        <f>_xlfn.XLOOKUP($D929,'Catalog Items'!$L:$L,'Catalog Items'!AM:AM)</f>
        <v>9.5950000000000006</v>
      </c>
      <c r="P929" s="132">
        <f>_xlfn.XLOOKUP($D929,'Catalog Items'!$L:$L,'Catalog Items'!AN:AN)</f>
        <v>25.58</v>
      </c>
      <c r="Q929" s="132">
        <f>_xlfn.XLOOKUP($D929,'Catalog Items'!$L:$L,'Catalog Items'!AO:AO)</f>
        <v>4.351</v>
      </c>
      <c r="R929" s="132" t="str">
        <f>_xlfn.XLOOKUP($D929,'Catalog Items'!$L:$L,'Catalog Items'!AT:AT)</f>
        <v>4</v>
      </c>
      <c r="S929" s="132" t="str">
        <f>_xlfn.XLOOKUP($D929,'Catalog Items'!$L:$L,'Catalog Items'!AU:AU)</f>
        <v>3</v>
      </c>
      <c r="T929" s="118" t="s">
        <v>9564</v>
      </c>
      <c r="U929" s="118" t="s">
        <v>15060</v>
      </c>
      <c r="V929" s="118" t="s">
        <v>15061</v>
      </c>
      <c r="W929" s="124"/>
      <c r="X929" s="118" t="s">
        <v>14147</v>
      </c>
      <c r="Y929" s="118" t="s">
        <v>1765</v>
      </c>
      <c r="Z929" s="118" t="s">
        <v>15062</v>
      </c>
      <c r="AA929" s="118" t="s">
        <v>7065</v>
      </c>
      <c r="AB929" s="118" t="s">
        <v>7065</v>
      </c>
      <c r="AC929" s="118" t="s">
        <v>15063</v>
      </c>
      <c r="AD929" s="118" t="s">
        <v>1757</v>
      </c>
      <c r="AE929" s="118" t="s">
        <v>15064</v>
      </c>
      <c r="AF929" s="118" t="s">
        <v>15065</v>
      </c>
    </row>
    <row r="930" spans="1:32" x14ac:dyDescent="0.25">
      <c r="A930" s="118" t="str">
        <f>_xlfn.XLOOKUP(D930,'Catalog Items'!L:L,'Catalog Items'!F:F)</f>
        <v>24602-FD</v>
      </c>
      <c r="B930" s="118" t="s">
        <v>9743</v>
      </c>
      <c r="C930" s="118" t="s">
        <v>5377</v>
      </c>
      <c r="D930" s="118" t="s">
        <v>13250</v>
      </c>
      <c r="E930" s="118" t="s">
        <v>13251</v>
      </c>
      <c r="F930" s="118" t="s">
        <v>9579</v>
      </c>
      <c r="G930" s="118" t="s">
        <v>13260</v>
      </c>
      <c r="H930" s="118" t="s">
        <v>13261</v>
      </c>
      <c r="I930" s="118" t="s">
        <v>7075</v>
      </c>
      <c r="J930" s="124"/>
      <c r="K930" s="118" t="str">
        <f>_xlfn.XLOOKUP(D930,'Catalog Items'!L:L,'Catalog Items'!AB:AB)</f>
        <v>00196504232389</v>
      </c>
      <c r="L930" s="118" t="str">
        <f>_xlfn.XLOOKUP(D930,'Catalog Items'!L:L,'Catalog Items'!N:N)</f>
        <v>Holiday Hues</v>
      </c>
      <c r="M930" s="132">
        <f>_xlfn.XLOOKUP($D930,'Catalog Items'!$L:$L,'Catalog Items'!AK:AK)</f>
        <v>48.314999999999998</v>
      </c>
      <c r="N930" s="132">
        <f>_xlfn.XLOOKUP($D930,'Catalog Items'!$L:$L,'Catalog Items'!AL:AL)</f>
        <v>16.22</v>
      </c>
      <c r="O930" s="132">
        <f>_xlfn.XLOOKUP($D930,'Catalog Items'!$L:$L,'Catalog Items'!AM:AM)</f>
        <v>9.5950000000000006</v>
      </c>
      <c r="P930" s="132">
        <f>_xlfn.XLOOKUP($D930,'Catalog Items'!$L:$L,'Catalog Items'!AN:AN)</f>
        <v>25.58</v>
      </c>
      <c r="Q930" s="132">
        <f>_xlfn.XLOOKUP($D930,'Catalog Items'!$L:$L,'Catalog Items'!AO:AO)</f>
        <v>4.351</v>
      </c>
      <c r="R930" s="132" t="str">
        <f>_xlfn.XLOOKUP($D930,'Catalog Items'!$L:$L,'Catalog Items'!AT:AT)</f>
        <v>4</v>
      </c>
      <c r="S930" s="132" t="str">
        <f>_xlfn.XLOOKUP($D930,'Catalog Items'!$L:$L,'Catalog Items'!AU:AU)</f>
        <v>3</v>
      </c>
      <c r="T930" s="118" t="s">
        <v>9564</v>
      </c>
      <c r="U930" s="118" t="s">
        <v>15060</v>
      </c>
      <c r="V930" s="118" t="s">
        <v>15061</v>
      </c>
      <c r="W930" s="124"/>
      <c r="X930" s="118" t="s">
        <v>14150</v>
      </c>
      <c r="Y930" s="118" t="s">
        <v>1765</v>
      </c>
      <c r="Z930" s="118" t="s">
        <v>15062</v>
      </c>
      <c r="AA930" s="118" t="s">
        <v>7065</v>
      </c>
      <c r="AB930" s="118" t="s">
        <v>7065</v>
      </c>
      <c r="AC930" s="118" t="s">
        <v>15063</v>
      </c>
      <c r="AD930" s="118" t="s">
        <v>1757</v>
      </c>
      <c r="AE930" s="118" t="s">
        <v>15064</v>
      </c>
      <c r="AF930" s="118" t="s">
        <v>15065</v>
      </c>
    </row>
    <row r="931" spans="1:32" x14ac:dyDescent="0.25">
      <c r="A931" s="118" t="str">
        <f>_xlfn.XLOOKUP(D931,'Catalog Items'!L:L,'Catalog Items'!F:F)</f>
        <v>24602-FD</v>
      </c>
      <c r="B931" s="118" t="s">
        <v>9743</v>
      </c>
      <c r="C931" s="118" t="s">
        <v>5377</v>
      </c>
      <c r="D931" s="118" t="s">
        <v>13250</v>
      </c>
      <c r="E931" s="118" t="s">
        <v>13251</v>
      </c>
      <c r="F931" s="118" t="s">
        <v>9579</v>
      </c>
      <c r="G931" s="118" t="s">
        <v>13264</v>
      </c>
      <c r="H931" s="118" t="s">
        <v>13265</v>
      </c>
      <c r="I931" s="118" t="s">
        <v>1773</v>
      </c>
      <c r="J931" s="124"/>
      <c r="K931" s="118" t="str">
        <f>_xlfn.XLOOKUP(D931,'Catalog Items'!L:L,'Catalog Items'!AB:AB)</f>
        <v>00196504232389</v>
      </c>
      <c r="L931" s="118" t="str">
        <f>_xlfn.XLOOKUP(D931,'Catalog Items'!L:L,'Catalog Items'!N:N)</f>
        <v>Holiday Hues</v>
      </c>
      <c r="M931" s="132">
        <f>_xlfn.XLOOKUP($D931,'Catalog Items'!$L:$L,'Catalog Items'!AK:AK)</f>
        <v>48.314999999999998</v>
      </c>
      <c r="N931" s="132">
        <f>_xlfn.XLOOKUP($D931,'Catalog Items'!$L:$L,'Catalog Items'!AL:AL)</f>
        <v>16.22</v>
      </c>
      <c r="O931" s="132">
        <f>_xlfn.XLOOKUP($D931,'Catalog Items'!$L:$L,'Catalog Items'!AM:AM)</f>
        <v>9.5950000000000006</v>
      </c>
      <c r="P931" s="132">
        <f>_xlfn.XLOOKUP($D931,'Catalog Items'!$L:$L,'Catalog Items'!AN:AN)</f>
        <v>25.58</v>
      </c>
      <c r="Q931" s="132">
        <f>_xlfn.XLOOKUP($D931,'Catalog Items'!$L:$L,'Catalog Items'!AO:AO)</f>
        <v>4.351</v>
      </c>
      <c r="R931" s="132" t="str">
        <f>_xlfn.XLOOKUP($D931,'Catalog Items'!$L:$L,'Catalog Items'!AT:AT)</f>
        <v>4</v>
      </c>
      <c r="S931" s="132" t="str">
        <f>_xlfn.XLOOKUP($D931,'Catalog Items'!$L:$L,'Catalog Items'!AU:AU)</f>
        <v>3</v>
      </c>
      <c r="T931" s="118" t="s">
        <v>9564</v>
      </c>
      <c r="U931" s="118" t="s">
        <v>15060</v>
      </c>
      <c r="V931" s="118" t="s">
        <v>15061</v>
      </c>
      <c r="W931" s="124"/>
      <c r="X931" s="118" t="s">
        <v>14153</v>
      </c>
      <c r="Y931" s="118" t="s">
        <v>1765</v>
      </c>
      <c r="Z931" s="118" t="s">
        <v>15062</v>
      </c>
      <c r="AA931" s="118" t="s">
        <v>7065</v>
      </c>
      <c r="AB931" s="118" t="s">
        <v>7065</v>
      </c>
      <c r="AC931" s="118" t="s">
        <v>15063</v>
      </c>
      <c r="AD931" s="118" t="s">
        <v>1757</v>
      </c>
      <c r="AE931" s="118" t="s">
        <v>15064</v>
      </c>
      <c r="AF931" s="118" t="s">
        <v>15065</v>
      </c>
    </row>
    <row r="932" spans="1:32" x14ac:dyDescent="0.25">
      <c r="A932" s="118" t="str">
        <f>_xlfn.XLOOKUP(D932,'Catalog Items'!L:L,'Catalog Items'!F:F)</f>
        <v>24602-FD</v>
      </c>
      <c r="B932" s="118" t="s">
        <v>9731</v>
      </c>
      <c r="C932" s="118" t="s">
        <v>5377</v>
      </c>
      <c r="D932" s="118" t="s">
        <v>13250</v>
      </c>
      <c r="E932" s="118" t="s">
        <v>13251</v>
      </c>
      <c r="F932" s="118" t="s">
        <v>9579</v>
      </c>
      <c r="G932" s="118" t="s">
        <v>13270</v>
      </c>
      <c r="H932" s="118" t="s">
        <v>13271</v>
      </c>
      <c r="I932" s="118" t="s">
        <v>1762</v>
      </c>
      <c r="J932" s="124"/>
      <c r="K932" s="118" t="str">
        <f>_xlfn.XLOOKUP(D932,'Catalog Items'!L:L,'Catalog Items'!AB:AB)</f>
        <v>00196504232389</v>
      </c>
      <c r="L932" s="118" t="str">
        <f>_xlfn.XLOOKUP(D932,'Catalog Items'!L:L,'Catalog Items'!N:N)</f>
        <v>Holiday Hues</v>
      </c>
      <c r="M932" s="132">
        <f>_xlfn.XLOOKUP($D932,'Catalog Items'!$L:$L,'Catalog Items'!AK:AK)</f>
        <v>48.314999999999998</v>
      </c>
      <c r="N932" s="132">
        <f>_xlfn.XLOOKUP($D932,'Catalog Items'!$L:$L,'Catalog Items'!AL:AL)</f>
        <v>16.22</v>
      </c>
      <c r="O932" s="132">
        <f>_xlfn.XLOOKUP($D932,'Catalog Items'!$L:$L,'Catalog Items'!AM:AM)</f>
        <v>9.5950000000000006</v>
      </c>
      <c r="P932" s="132">
        <f>_xlfn.XLOOKUP($D932,'Catalog Items'!$L:$L,'Catalog Items'!AN:AN)</f>
        <v>25.58</v>
      </c>
      <c r="Q932" s="132">
        <f>_xlfn.XLOOKUP($D932,'Catalog Items'!$L:$L,'Catalog Items'!AO:AO)</f>
        <v>4.351</v>
      </c>
      <c r="R932" s="132" t="str">
        <f>_xlfn.XLOOKUP($D932,'Catalog Items'!$L:$L,'Catalog Items'!AT:AT)</f>
        <v>4</v>
      </c>
      <c r="S932" s="132" t="str">
        <f>_xlfn.XLOOKUP($D932,'Catalog Items'!$L:$L,'Catalog Items'!AU:AU)</f>
        <v>3</v>
      </c>
      <c r="T932" s="118" t="s">
        <v>9564</v>
      </c>
      <c r="U932" s="118" t="s">
        <v>15060</v>
      </c>
      <c r="V932" s="118" t="s">
        <v>15061</v>
      </c>
      <c r="W932" s="124"/>
      <c r="X932" s="118" t="s">
        <v>14158</v>
      </c>
      <c r="Y932" s="118" t="s">
        <v>1765</v>
      </c>
      <c r="Z932" s="118" t="s">
        <v>15062</v>
      </c>
      <c r="AA932" s="118" t="s">
        <v>14994</v>
      </c>
      <c r="AB932" s="118" t="s">
        <v>14994</v>
      </c>
      <c r="AC932" s="118" t="s">
        <v>15066</v>
      </c>
      <c r="AD932" s="118" t="s">
        <v>1757</v>
      </c>
      <c r="AE932" s="118" t="s">
        <v>15067</v>
      </c>
      <c r="AF932" s="118" t="s">
        <v>15068</v>
      </c>
    </row>
    <row r="933" spans="1:32" x14ac:dyDescent="0.25">
      <c r="A933" s="118" t="str">
        <f>_xlfn.XLOOKUP(D933,'Catalog Items'!L:L,'Catalog Items'!F:F)</f>
        <v>24602-FD</v>
      </c>
      <c r="B933" s="118" t="s">
        <v>9694</v>
      </c>
      <c r="C933" s="118" t="s">
        <v>5377</v>
      </c>
      <c r="D933" s="118" t="s">
        <v>13250</v>
      </c>
      <c r="E933" s="118" t="s">
        <v>13251</v>
      </c>
      <c r="F933" s="118" t="s">
        <v>9579</v>
      </c>
      <c r="G933" s="118" t="s">
        <v>13276</v>
      </c>
      <c r="H933" s="118" t="s">
        <v>13277</v>
      </c>
      <c r="I933" s="118" t="s">
        <v>1763</v>
      </c>
      <c r="J933" s="124"/>
      <c r="K933" s="118" t="str">
        <f>_xlfn.XLOOKUP(D933,'Catalog Items'!L:L,'Catalog Items'!AB:AB)</f>
        <v>00196504232389</v>
      </c>
      <c r="L933" s="118" t="str">
        <f>_xlfn.XLOOKUP(D933,'Catalog Items'!L:L,'Catalog Items'!N:N)</f>
        <v>Holiday Hues</v>
      </c>
      <c r="M933" s="132">
        <f>_xlfn.XLOOKUP($D933,'Catalog Items'!$L:$L,'Catalog Items'!AK:AK)</f>
        <v>48.314999999999998</v>
      </c>
      <c r="N933" s="132">
        <f>_xlfn.XLOOKUP($D933,'Catalog Items'!$L:$L,'Catalog Items'!AL:AL)</f>
        <v>16.22</v>
      </c>
      <c r="O933" s="132">
        <f>_xlfn.XLOOKUP($D933,'Catalog Items'!$L:$L,'Catalog Items'!AM:AM)</f>
        <v>9.5950000000000006</v>
      </c>
      <c r="P933" s="132">
        <f>_xlfn.XLOOKUP($D933,'Catalog Items'!$L:$L,'Catalog Items'!AN:AN)</f>
        <v>25.58</v>
      </c>
      <c r="Q933" s="132">
        <f>_xlfn.XLOOKUP($D933,'Catalog Items'!$L:$L,'Catalog Items'!AO:AO)</f>
        <v>4.351</v>
      </c>
      <c r="R933" s="132" t="str">
        <f>_xlfn.XLOOKUP($D933,'Catalog Items'!$L:$L,'Catalog Items'!AT:AT)</f>
        <v>4</v>
      </c>
      <c r="S933" s="132" t="str">
        <f>_xlfn.XLOOKUP($D933,'Catalog Items'!$L:$L,'Catalog Items'!AU:AU)</f>
        <v>3</v>
      </c>
      <c r="T933" s="118" t="s">
        <v>9564</v>
      </c>
      <c r="U933" s="118" t="s">
        <v>15060</v>
      </c>
      <c r="V933" s="118" t="s">
        <v>15061</v>
      </c>
      <c r="W933" s="124"/>
      <c r="X933" s="118" t="s">
        <v>14163</v>
      </c>
      <c r="Y933" s="118" t="s">
        <v>1760</v>
      </c>
      <c r="Z933" s="118" t="s">
        <v>15062</v>
      </c>
      <c r="AA933" s="118" t="s">
        <v>15069</v>
      </c>
      <c r="AB933" s="118" t="s">
        <v>15069</v>
      </c>
      <c r="AC933" s="118" t="s">
        <v>15070</v>
      </c>
      <c r="AD933" s="118" t="s">
        <v>1757</v>
      </c>
      <c r="AE933" s="118" t="s">
        <v>15071</v>
      </c>
      <c r="AF933" s="118" t="s">
        <v>15072</v>
      </c>
    </row>
    <row r="934" spans="1:32" x14ac:dyDescent="0.25">
      <c r="A934" s="118" t="str">
        <f>_xlfn.XLOOKUP(D934,'Catalog Items'!L:L,'Catalog Items'!F:F)</f>
        <v>24602-FD</v>
      </c>
      <c r="B934" s="118" t="s">
        <v>9694</v>
      </c>
      <c r="C934" s="118" t="s">
        <v>5377</v>
      </c>
      <c r="D934" s="118" t="s">
        <v>13250</v>
      </c>
      <c r="E934" s="118" t="s">
        <v>13251</v>
      </c>
      <c r="F934" s="118" t="s">
        <v>9579</v>
      </c>
      <c r="G934" s="118" t="s">
        <v>13280</v>
      </c>
      <c r="H934" s="118" t="s">
        <v>13281</v>
      </c>
      <c r="I934" s="118" t="s">
        <v>1763</v>
      </c>
      <c r="J934" s="124"/>
      <c r="K934" s="118" t="str">
        <f>_xlfn.XLOOKUP(D934,'Catalog Items'!L:L,'Catalog Items'!AB:AB)</f>
        <v>00196504232389</v>
      </c>
      <c r="L934" s="118" t="str">
        <f>_xlfn.XLOOKUP(D934,'Catalog Items'!L:L,'Catalog Items'!N:N)</f>
        <v>Holiday Hues</v>
      </c>
      <c r="M934" s="132">
        <f>_xlfn.XLOOKUP($D934,'Catalog Items'!$L:$L,'Catalog Items'!AK:AK)</f>
        <v>48.314999999999998</v>
      </c>
      <c r="N934" s="132">
        <f>_xlfn.XLOOKUP($D934,'Catalog Items'!$L:$L,'Catalog Items'!AL:AL)</f>
        <v>16.22</v>
      </c>
      <c r="O934" s="132">
        <f>_xlfn.XLOOKUP($D934,'Catalog Items'!$L:$L,'Catalog Items'!AM:AM)</f>
        <v>9.5950000000000006</v>
      </c>
      <c r="P934" s="132">
        <f>_xlfn.XLOOKUP($D934,'Catalog Items'!$L:$L,'Catalog Items'!AN:AN)</f>
        <v>25.58</v>
      </c>
      <c r="Q934" s="132">
        <f>_xlfn.XLOOKUP($D934,'Catalog Items'!$L:$L,'Catalog Items'!AO:AO)</f>
        <v>4.351</v>
      </c>
      <c r="R934" s="132" t="str">
        <f>_xlfn.XLOOKUP($D934,'Catalog Items'!$L:$L,'Catalog Items'!AT:AT)</f>
        <v>4</v>
      </c>
      <c r="S934" s="132" t="str">
        <f>_xlfn.XLOOKUP($D934,'Catalog Items'!$L:$L,'Catalog Items'!AU:AU)</f>
        <v>3</v>
      </c>
      <c r="T934" s="118" t="s">
        <v>9564</v>
      </c>
      <c r="U934" s="118" t="s">
        <v>15060</v>
      </c>
      <c r="V934" s="118" t="s">
        <v>15061</v>
      </c>
      <c r="W934" s="124"/>
      <c r="X934" s="118" t="s">
        <v>14167</v>
      </c>
      <c r="Y934" s="118" t="s">
        <v>1760</v>
      </c>
      <c r="Z934" s="118" t="s">
        <v>15062</v>
      </c>
      <c r="AA934" s="118" t="s">
        <v>15069</v>
      </c>
      <c r="AB934" s="118" t="s">
        <v>15069</v>
      </c>
      <c r="AC934" s="118" t="s">
        <v>15070</v>
      </c>
      <c r="AD934" s="118" t="s">
        <v>1757</v>
      </c>
      <c r="AE934" s="118" t="s">
        <v>15071</v>
      </c>
      <c r="AF934" s="118" t="s">
        <v>15072</v>
      </c>
    </row>
    <row r="935" spans="1:32" x14ac:dyDescent="0.25">
      <c r="A935" s="118" t="str">
        <f>_xlfn.XLOOKUP(D935,'Catalog Items'!L:L,'Catalog Items'!F:F)</f>
        <v>24602-FD</v>
      </c>
      <c r="B935" s="118" t="s">
        <v>9920</v>
      </c>
      <c r="C935" s="118" t="s">
        <v>5377</v>
      </c>
      <c r="D935" s="118" t="s">
        <v>13250</v>
      </c>
      <c r="E935" s="118" t="s">
        <v>13251</v>
      </c>
      <c r="F935" s="118" t="s">
        <v>9579</v>
      </c>
      <c r="G935" s="118" t="s">
        <v>13286</v>
      </c>
      <c r="H935" s="118" t="s">
        <v>13287</v>
      </c>
      <c r="I935" s="118" t="s">
        <v>1762</v>
      </c>
      <c r="J935" s="124"/>
      <c r="K935" s="118" t="str">
        <f>_xlfn.XLOOKUP(D935,'Catalog Items'!L:L,'Catalog Items'!AB:AB)</f>
        <v>00196504232389</v>
      </c>
      <c r="L935" s="118" t="str">
        <f>_xlfn.XLOOKUP(D935,'Catalog Items'!L:L,'Catalog Items'!N:N)</f>
        <v>Holiday Hues</v>
      </c>
      <c r="M935" s="132">
        <f>_xlfn.XLOOKUP($D935,'Catalog Items'!$L:$L,'Catalog Items'!AK:AK)</f>
        <v>48.314999999999998</v>
      </c>
      <c r="N935" s="132">
        <f>_xlfn.XLOOKUP($D935,'Catalog Items'!$L:$L,'Catalog Items'!AL:AL)</f>
        <v>16.22</v>
      </c>
      <c r="O935" s="132">
        <f>_xlfn.XLOOKUP($D935,'Catalog Items'!$L:$L,'Catalog Items'!AM:AM)</f>
        <v>9.5950000000000006</v>
      </c>
      <c r="P935" s="132">
        <f>_xlfn.XLOOKUP($D935,'Catalog Items'!$L:$L,'Catalog Items'!AN:AN)</f>
        <v>25.58</v>
      </c>
      <c r="Q935" s="132">
        <f>_xlfn.XLOOKUP($D935,'Catalog Items'!$L:$L,'Catalog Items'!AO:AO)</f>
        <v>4.351</v>
      </c>
      <c r="R935" s="132" t="str">
        <f>_xlfn.XLOOKUP($D935,'Catalog Items'!$L:$L,'Catalog Items'!AT:AT)</f>
        <v>4</v>
      </c>
      <c r="S935" s="132" t="str">
        <f>_xlfn.XLOOKUP($D935,'Catalog Items'!$L:$L,'Catalog Items'!AU:AU)</f>
        <v>3</v>
      </c>
      <c r="T935" s="118" t="s">
        <v>9564</v>
      </c>
      <c r="U935" s="118" t="s">
        <v>15060</v>
      </c>
      <c r="V935" s="118" t="s">
        <v>15061</v>
      </c>
      <c r="W935" s="124"/>
      <c r="X935" s="118" t="s">
        <v>14174</v>
      </c>
      <c r="Y935" s="118" t="s">
        <v>1760</v>
      </c>
      <c r="Z935" s="118" t="s">
        <v>15041</v>
      </c>
      <c r="AA935" s="118" t="s">
        <v>15073</v>
      </c>
      <c r="AB935" s="118" t="s">
        <v>15073</v>
      </c>
      <c r="AC935" s="118" t="s">
        <v>15074</v>
      </c>
      <c r="AD935" s="118" t="s">
        <v>1757</v>
      </c>
      <c r="AE935" s="118" t="s">
        <v>15075</v>
      </c>
      <c r="AF935" s="118" t="s">
        <v>15076</v>
      </c>
    </row>
    <row r="936" spans="1:32" x14ac:dyDescent="0.25">
      <c r="J936" s="124"/>
      <c r="M936" s="132"/>
      <c r="N936" s="132"/>
      <c r="O936" s="132"/>
      <c r="P936" s="132"/>
      <c r="Q936" s="132"/>
      <c r="R936" s="132"/>
      <c r="S936" s="132"/>
      <c r="W936" s="124"/>
    </row>
    <row r="937" spans="1:32" x14ac:dyDescent="0.25">
      <c r="A937" s="118" t="str">
        <f>_xlfn.XLOOKUP(D937,'Catalog Items'!L:L,'Catalog Items'!F:F)</f>
        <v>24011-CD</v>
      </c>
      <c r="B937" s="118" t="s">
        <v>9743</v>
      </c>
      <c r="C937" s="118" t="s">
        <v>5377</v>
      </c>
      <c r="D937" s="118" t="s">
        <v>13252</v>
      </c>
      <c r="E937" s="118" t="s">
        <v>13253</v>
      </c>
      <c r="F937" s="118" t="s">
        <v>9563</v>
      </c>
      <c r="G937" s="118" t="s">
        <v>13254</v>
      </c>
      <c r="H937" s="118" t="s">
        <v>13255</v>
      </c>
      <c r="I937" s="118" t="s">
        <v>1767</v>
      </c>
      <c r="J937" s="124"/>
      <c r="K937" s="118" t="str">
        <f>_xlfn.XLOOKUP(D937,'Catalog Items'!L:L,'Catalog Items'!AB:AB)</f>
        <v>00196504232396</v>
      </c>
      <c r="L937" s="118" t="str">
        <f>_xlfn.XLOOKUP(D937,'Catalog Items'!L:L,'Catalog Items'!N:N)</f>
        <v>Holiday Hues</v>
      </c>
      <c r="M937" s="132">
        <f>_xlfn.XLOOKUP($D937,'Catalog Items'!$L:$L,'Catalog Items'!AK:AK)</f>
        <v>24.562999999999999</v>
      </c>
      <c r="N937" s="132">
        <f>_xlfn.XLOOKUP($D937,'Catalog Items'!$L:$L,'Catalog Items'!AL:AL)</f>
        <v>15.563000000000001</v>
      </c>
      <c r="O937" s="132">
        <f>_xlfn.XLOOKUP($D937,'Catalog Items'!$L:$L,'Catalog Items'!AM:AM)</f>
        <v>9.625</v>
      </c>
      <c r="P937" s="132">
        <f>_xlfn.XLOOKUP($D937,'Catalog Items'!$L:$L,'Catalog Items'!AN:AN)</f>
        <v>9.6</v>
      </c>
      <c r="Q937" s="132">
        <f>_xlfn.XLOOKUP($D937,'Catalog Items'!$L:$L,'Catalog Items'!AO:AO)</f>
        <v>2.129</v>
      </c>
      <c r="R937" s="132" t="str">
        <f>_xlfn.XLOOKUP($D937,'Catalog Items'!$L:$L,'Catalog Items'!AT:AT)</f>
        <v>5</v>
      </c>
      <c r="S937" s="132" t="str">
        <f>_xlfn.XLOOKUP($D937,'Catalog Items'!$L:$L,'Catalog Items'!AU:AU)</f>
        <v>5</v>
      </c>
      <c r="T937" s="118" t="s">
        <v>7077</v>
      </c>
      <c r="U937" s="118" t="s">
        <v>14991</v>
      </c>
      <c r="V937" s="118" t="s">
        <v>1762</v>
      </c>
      <c r="W937" s="124"/>
      <c r="X937" s="118" t="s">
        <v>14146</v>
      </c>
      <c r="Y937" s="118" t="s">
        <v>1765</v>
      </c>
      <c r="Z937" s="118" t="s">
        <v>15062</v>
      </c>
      <c r="AA937" s="118" t="s">
        <v>7065</v>
      </c>
      <c r="AB937" s="118" t="s">
        <v>7065</v>
      </c>
      <c r="AC937" s="118" t="s">
        <v>15063</v>
      </c>
      <c r="AD937" s="118" t="s">
        <v>1757</v>
      </c>
      <c r="AE937" s="118" t="s">
        <v>15064</v>
      </c>
      <c r="AF937" s="118" t="s">
        <v>15065</v>
      </c>
    </row>
    <row r="938" spans="1:32" x14ac:dyDescent="0.25">
      <c r="A938" s="118" t="str">
        <f>_xlfn.XLOOKUP(D938,'Catalog Items'!L:L,'Catalog Items'!F:F)</f>
        <v>24011-CD</v>
      </c>
      <c r="B938" s="118" t="s">
        <v>9743</v>
      </c>
      <c r="C938" s="118" t="s">
        <v>5377</v>
      </c>
      <c r="D938" s="118" t="s">
        <v>13252</v>
      </c>
      <c r="E938" s="118" t="s">
        <v>13253</v>
      </c>
      <c r="F938" s="118" t="s">
        <v>9563</v>
      </c>
      <c r="G938" s="118" t="s">
        <v>13256</v>
      </c>
      <c r="H938" s="118" t="s">
        <v>13257</v>
      </c>
      <c r="I938" s="118" t="s">
        <v>1767</v>
      </c>
      <c r="J938" s="124"/>
      <c r="K938" s="118" t="str">
        <f>_xlfn.XLOOKUP(D938,'Catalog Items'!L:L,'Catalog Items'!AB:AB)</f>
        <v>00196504232396</v>
      </c>
      <c r="L938" s="118" t="str">
        <f>_xlfn.XLOOKUP(D938,'Catalog Items'!L:L,'Catalog Items'!N:N)</f>
        <v>Holiday Hues</v>
      </c>
      <c r="M938" s="132">
        <f>_xlfn.XLOOKUP($D938,'Catalog Items'!$L:$L,'Catalog Items'!AK:AK)</f>
        <v>24.562999999999999</v>
      </c>
      <c r="N938" s="132">
        <f>_xlfn.XLOOKUP($D938,'Catalog Items'!$L:$L,'Catalog Items'!AL:AL)</f>
        <v>15.563000000000001</v>
      </c>
      <c r="O938" s="132">
        <f>_xlfn.XLOOKUP($D938,'Catalog Items'!$L:$L,'Catalog Items'!AM:AM)</f>
        <v>9.625</v>
      </c>
      <c r="P938" s="132">
        <f>_xlfn.XLOOKUP($D938,'Catalog Items'!$L:$L,'Catalog Items'!AN:AN)</f>
        <v>9.6</v>
      </c>
      <c r="Q938" s="132">
        <f>_xlfn.XLOOKUP($D938,'Catalog Items'!$L:$L,'Catalog Items'!AO:AO)</f>
        <v>2.129</v>
      </c>
      <c r="R938" s="132" t="str">
        <f>_xlfn.XLOOKUP($D938,'Catalog Items'!$L:$L,'Catalog Items'!AT:AT)</f>
        <v>5</v>
      </c>
      <c r="S938" s="132" t="str">
        <f>_xlfn.XLOOKUP($D938,'Catalog Items'!$L:$L,'Catalog Items'!AU:AU)</f>
        <v>5</v>
      </c>
      <c r="T938" s="118" t="s">
        <v>7077</v>
      </c>
      <c r="U938" s="118" t="s">
        <v>14991</v>
      </c>
      <c r="V938" s="118" t="s">
        <v>1762</v>
      </c>
      <c r="W938" s="124"/>
      <c r="X938" s="118" t="s">
        <v>14147</v>
      </c>
      <c r="Y938" s="118" t="s">
        <v>1765</v>
      </c>
      <c r="Z938" s="118" t="s">
        <v>15062</v>
      </c>
      <c r="AA938" s="118" t="s">
        <v>7065</v>
      </c>
      <c r="AB938" s="118" t="s">
        <v>7065</v>
      </c>
      <c r="AC938" s="118" t="s">
        <v>15063</v>
      </c>
      <c r="AD938" s="118" t="s">
        <v>1757</v>
      </c>
      <c r="AE938" s="118" t="s">
        <v>15064</v>
      </c>
      <c r="AF938" s="118" t="s">
        <v>15065</v>
      </c>
    </row>
    <row r="939" spans="1:32" x14ac:dyDescent="0.25">
      <c r="A939" s="118" t="str">
        <f>_xlfn.XLOOKUP(D939,'Catalog Items'!L:L,'Catalog Items'!F:F)</f>
        <v>24011-CD</v>
      </c>
      <c r="B939" s="118" t="s">
        <v>9743</v>
      </c>
      <c r="C939" s="118" t="s">
        <v>5377</v>
      </c>
      <c r="D939" s="118" t="s">
        <v>13252</v>
      </c>
      <c r="E939" s="118" t="s">
        <v>13253</v>
      </c>
      <c r="F939" s="118" t="s">
        <v>9563</v>
      </c>
      <c r="G939" s="118" t="s">
        <v>13260</v>
      </c>
      <c r="H939" s="118" t="s">
        <v>13261</v>
      </c>
      <c r="I939" s="118" t="s">
        <v>1767</v>
      </c>
      <c r="J939" s="124"/>
      <c r="K939" s="118" t="str">
        <f>_xlfn.XLOOKUP(D939,'Catalog Items'!L:L,'Catalog Items'!AB:AB)</f>
        <v>00196504232396</v>
      </c>
      <c r="L939" s="118" t="str">
        <f>_xlfn.XLOOKUP(D939,'Catalog Items'!L:L,'Catalog Items'!N:N)</f>
        <v>Holiday Hues</v>
      </c>
      <c r="M939" s="132">
        <f>_xlfn.XLOOKUP($D939,'Catalog Items'!$L:$L,'Catalog Items'!AK:AK)</f>
        <v>24.562999999999999</v>
      </c>
      <c r="N939" s="132">
        <f>_xlfn.XLOOKUP($D939,'Catalog Items'!$L:$L,'Catalog Items'!AL:AL)</f>
        <v>15.563000000000001</v>
      </c>
      <c r="O939" s="132">
        <f>_xlfn.XLOOKUP($D939,'Catalog Items'!$L:$L,'Catalog Items'!AM:AM)</f>
        <v>9.625</v>
      </c>
      <c r="P939" s="132">
        <f>_xlfn.XLOOKUP($D939,'Catalog Items'!$L:$L,'Catalog Items'!AN:AN)</f>
        <v>9.6</v>
      </c>
      <c r="Q939" s="132">
        <f>_xlfn.XLOOKUP($D939,'Catalog Items'!$L:$L,'Catalog Items'!AO:AO)</f>
        <v>2.129</v>
      </c>
      <c r="R939" s="132" t="str">
        <f>_xlfn.XLOOKUP($D939,'Catalog Items'!$L:$L,'Catalog Items'!AT:AT)</f>
        <v>5</v>
      </c>
      <c r="S939" s="132" t="str">
        <f>_xlfn.XLOOKUP($D939,'Catalog Items'!$L:$L,'Catalog Items'!AU:AU)</f>
        <v>5</v>
      </c>
      <c r="T939" s="118" t="s">
        <v>7077</v>
      </c>
      <c r="U939" s="118" t="s">
        <v>14991</v>
      </c>
      <c r="V939" s="118" t="s">
        <v>1762</v>
      </c>
      <c r="W939" s="124"/>
      <c r="X939" s="118" t="s">
        <v>14150</v>
      </c>
      <c r="Y939" s="118" t="s">
        <v>1765</v>
      </c>
      <c r="Z939" s="118" t="s">
        <v>15062</v>
      </c>
      <c r="AA939" s="118" t="s">
        <v>7065</v>
      </c>
      <c r="AB939" s="118" t="s">
        <v>7065</v>
      </c>
      <c r="AC939" s="118" t="s">
        <v>15063</v>
      </c>
      <c r="AD939" s="118" t="s">
        <v>1757</v>
      </c>
      <c r="AE939" s="118" t="s">
        <v>15064</v>
      </c>
      <c r="AF939" s="118" t="s">
        <v>15065</v>
      </c>
    </row>
    <row r="940" spans="1:32" x14ac:dyDescent="0.25">
      <c r="A940" s="118" t="str">
        <f>_xlfn.XLOOKUP(D940,'Catalog Items'!L:L,'Catalog Items'!F:F)</f>
        <v>24011-CD</v>
      </c>
      <c r="B940" s="118" t="s">
        <v>9743</v>
      </c>
      <c r="C940" s="118" t="s">
        <v>5377</v>
      </c>
      <c r="D940" s="118" t="s">
        <v>13252</v>
      </c>
      <c r="E940" s="118" t="s">
        <v>13253</v>
      </c>
      <c r="F940" s="118" t="s">
        <v>9563</v>
      </c>
      <c r="G940" s="118" t="s">
        <v>13264</v>
      </c>
      <c r="H940" s="118" t="s">
        <v>13265</v>
      </c>
      <c r="I940" s="118" t="s">
        <v>1767</v>
      </c>
      <c r="J940" s="124"/>
      <c r="K940" s="118" t="str">
        <f>_xlfn.XLOOKUP(D940,'Catalog Items'!L:L,'Catalog Items'!AB:AB)</f>
        <v>00196504232396</v>
      </c>
      <c r="L940" s="118" t="str">
        <f>_xlfn.XLOOKUP(D940,'Catalog Items'!L:L,'Catalog Items'!N:N)</f>
        <v>Holiday Hues</v>
      </c>
      <c r="M940" s="132">
        <f>_xlfn.XLOOKUP($D940,'Catalog Items'!$L:$L,'Catalog Items'!AK:AK)</f>
        <v>24.562999999999999</v>
      </c>
      <c r="N940" s="132">
        <f>_xlfn.XLOOKUP($D940,'Catalog Items'!$L:$L,'Catalog Items'!AL:AL)</f>
        <v>15.563000000000001</v>
      </c>
      <c r="O940" s="132">
        <f>_xlfn.XLOOKUP($D940,'Catalog Items'!$L:$L,'Catalog Items'!AM:AM)</f>
        <v>9.625</v>
      </c>
      <c r="P940" s="132">
        <f>_xlfn.XLOOKUP($D940,'Catalog Items'!$L:$L,'Catalog Items'!AN:AN)</f>
        <v>9.6</v>
      </c>
      <c r="Q940" s="132">
        <f>_xlfn.XLOOKUP($D940,'Catalog Items'!$L:$L,'Catalog Items'!AO:AO)</f>
        <v>2.129</v>
      </c>
      <c r="R940" s="132" t="str">
        <f>_xlfn.XLOOKUP($D940,'Catalog Items'!$L:$L,'Catalog Items'!AT:AT)</f>
        <v>5</v>
      </c>
      <c r="S940" s="132" t="str">
        <f>_xlfn.XLOOKUP($D940,'Catalog Items'!$L:$L,'Catalog Items'!AU:AU)</f>
        <v>5</v>
      </c>
      <c r="T940" s="118" t="s">
        <v>7077</v>
      </c>
      <c r="U940" s="118" t="s">
        <v>14991</v>
      </c>
      <c r="V940" s="118" t="s">
        <v>1762</v>
      </c>
      <c r="W940" s="124"/>
      <c r="X940" s="118" t="s">
        <v>14153</v>
      </c>
      <c r="Y940" s="118" t="s">
        <v>1765</v>
      </c>
      <c r="Z940" s="118" t="s">
        <v>15062</v>
      </c>
      <c r="AA940" s="118" t="s">
        <v>7065</v>
      </c>
      <c r="AB940" s="118" t="s">
        <v>7065</v>
      </c>
      <c r="AC940" s="118" t="s">
        <v>15063</v>
      </c>
      <c r="AD940" s="118" t="s">
        <v>1757</v>
      </c>
      <c r="AE940" s="118" t="s">
        <v>15064</v>
      </c>
      <c r="AF940" s="118" t="s">
        <v>15065</v>
      </c>
    </row>
    <row r="941" spans="1:32" x14ac:dyDescent="0.25">
      <c r="A941" s="118" t="str">
        <f>_xlfn.XLOOKUP(D941,'Catalog Items'!L:L,'Catalog Items'!F:F)</f>
        <v>24011-CD</v>
      </c>
      <c r="B941" s="118" t="s">
        <v>9694</v>
      </c>
      <c r="C941" s="118" t="s">
        <v>5377</v>
      </c>
      <c r="D941" s="118" t="s">
        <v>13252</v>
      </c>
      <c r="E941" s="118" t="s">
        <v>13253</v>
      </c>
      <c r="F941" s="118" t="s">
        <v>9563</v>
      </c>
      <c r="G941" s="118" t="s">
        <v>13276</v>
      </c>
      <c r="H941" s="118" t="s">
        <v>13277</v>
      </c>
      <c r="I941" s="118" t="s">
        <v>1757</v>
      </c>
      <c r="J941" s="124"/>
      <c r="K941" s="118" t="str">
        <f>_xlfn.XLOOKUP(D941,'Catalog Items'!L:L,'Catalog Items'!AB:AB)</f>
        <v>00196504232396</v>
      </c>
      <c r="L941" s="118" t="str">
        <f>_xlfn.XLOOKUP(D941,'Catalog Items'!L:L,'Catalog Items'!N:N)</f>
        <v>Holiday Hues</v>
      </c>
      <c r="M941" s="132">
        <f>_xlfn.XLOOKUP($D941,'Catalog Items'!$L:$L,'Catalog Items'!AK:AK)</f>
        <v>24.562999999999999</v>
      </c>
      <c r="N941" s="132">
        <f>_xlfn.XLOOKUP($D941,'Catalog Items'!$L:$L,'Catalog Items'!AL:AL)</f>
        <v>15.563000000000001</v>
      </c>
      <c r="O941" s="132">
        <f>_xlfn.XLOOKUP($D941,'Catalog Items'!$L:$L,'Catalog Items'!AM:AM)</f>
        <v>9.625</v>
      </c>
      <c r="P941" s="132">
        <f>_xlfn.XLOOKUP($D941,'Catalog Items'!$L:$L,'Catalog Items'!AN:AN)</f>
        <v>9.6</v>
      </c>
      <c r="Q941" s="132">
        <f>_xlfn.XLOOKUP($D941,'Catalog Items'!$L:$L,'Catalog Items'!AO:AO)</f>
        <v>2.129</v>
      </c>
      <c r="R941" s="132" t="str">
        <f>_xlfn.XLOOKUP($D941,'Catalog Items'!$L:$L,'Catalog Items'!AT:AT)</f>
        <v>5</v>
      </c>
      <c r="S941" s="132" t="str">
        <f>_xlfn.XLOOKUP($D941,'Catalog Items'!$L:$L,'Catalog Items'!AU:AU)</f>
        <v>5</v>
      </c>
      <c r="T941" s="118" t="s">
        <v>7077</v>
      </c>
      <c r="U941" s="118" t="s">
        <v>14991</v>
      </c>
      <c r="V941" s="118" t="s">
        <v>1762</v>
      </c>
      <c r="W941" s="124"/>
      <c r="X941" s="118" t="s">
        <v>14163</v>
      </c>
      <c r="Y941" s="118" t="s">
        <v>1760</v>
      </c>
      <c r="Z941" s="118" t="s">
        <v>15062</v>
      </c>
      <c r="AA941" s="118" t="s">
        <v>15069</v>
      </c>
      <c r="AB941" s="118" t="s">
        <v>15069</v>
      </c>
      <c r="AC941" s="118" t="s">
        <v>15070</v>
      </c>
      <c r="AD941" s="118" t="s">
        <v>1757</v>
      </c>
      <c r="AE941" s="118" t="s">
        <v>15071</v>
      </c>
      <c r="AF941" s="118" t="s">
        <v>15072</v>
      </c>
    </row>
    <row r="942" spans="1:32" x14ac:dyDescent="0.25">
      <c r="A942" s="118" t="str">
        <f>_xlfn.XLOOKUP(D942,'Catalog Items'!L:L,'Catalog Items'!F:F)</f>
        <v>24011-CD</v>
      </c>
      <c r="B942" s="118" t="s">
        <v>9694</v>
      </c>
      <c r="C942" s="118" t="s">
        <v>5377</v>
      </c>
      <c r="D942" s="118" t="s">
        <v>13252</v>
      </c>
      <c r="E942" s="118" t="s">
        <v>13253</v>
      </c>
      <c r="F942" s="118" t="s">
        <v>9563</v>
      </c>
      <c r="G942" s="118" t="s">
        <v>13280</v>
      </c>
      <c r="H942" s="118" t="s">
        <v>13281</v>
      </c>
      <c r="I942" s="118" t="s">
        <v>1757</v>
      </c>
      <c r="J942" s="124"/>
      <c r="K942" s="118" t="str">
        <f>_xlfn.XLOOKUP(D942,'Catalog Items'!L:L,'Catalog Items'!AB:AB)</f>
        <v>00196504232396</v>
      </c>
      <c r="L942" s="118" t="str">
        <f>_xlfn.XLOOKUP(D942,'Catalog Items'!L:L,'Catalog Items'!N:N)</f>
        <v>Holiday Hues</v>
      </c>
      <c r="M942" s="132">
        <f>_xlfn.XLOOKUP($D942,'Catalog Items'!$L:$L,'Catalog Items'!AK:AK)</f>
        <v>24.562999999999999</v>
      </c>
      <c r="N942" s="132">
        <f>_xlfn.XLOOKUP($D942,'Catalog Items'!$L:$L,'Catalog Items'!AL:AL)</f>
        <v>15.563000000000001</v>
      </c>
      <c r="O942" s="132">
        <f>_xlfn.XLOOKUP($D942,'Catalog Items'!$L:$L,'Catalog Items'!AM:AM)</f>
        <v>9.625</v>
      </c>
      <c r="P942" s="132">
        <f>_xlfn.XLOOKUP($D942,'Catalog Items'!$L:$L,'Catalog Items'!AN:AN)</f>
        <v>9.6</v>
      </c>
      <c r="Q942" s="132">
        <f>_xlfn.XLOOKUP($D942,'Catalog Items'!$L:$L,'Catalog Items'!AO:AO)</f>
        <v>2.129</v>
      </c>
      <c r="R942" s="132" t="str">
        <f>_xlfn.XLOOKUP($D942,'Catalog Items'!$L:$L,'Catalog Items'!AT:AT)</f>
        <v>5</v>
      </c>
      <c r="S942" s="132" t="str">
        <f>_xlfn.XLOOKUP($D942,'Catalog Items'!$L:$L,'Catalog Items'!AU:AU)</f>
        <v>5</v>
      </c>
      <c r="T942" s="118" t="s">
        <v>7077</v>
      </c>
      <c r="U942" s="118" t="s">
        <v>14991</v>
      </c>
      <c r="V942" s="118" t="s">
        <v>1762</v>
      </c>
      <c r="W942" s="124"/>
      <c r="X942" s="118" t="s">
        <v>14167</v>
      </c>
      <c r="Y942" s="118" t="s">
        <v>1760</v>
      </c>
      <c r="Z942" s="118" t="s">
        <v>15062</v>
      </c>
      <c r="AA942" s="118" t="s">
        <v>15069</v>
      </c>
      <c r="AB942" s="118" t="s">
        <v>15069</v>
      </c>
      <c r="AC942" s="118" t="s">
        <v>15070</v>
      </c>
      <c r="AD942" s="118" t="s">
        <v>1757</v>
      </c>
      <c r="AE942" s="118" t="s">
        <v>15071</v>
      </c>
      <c r="AF942" s="118" t="s">
        <v>15072</v>
      </c>
    </row>
    <row r="943" spans="1:32" x14ac:dyDescent="0.25">
      <c r="J943" s="124"/>
      <c r="M943" s="132"/>
      <c r="N943" s="132"/>
      <c r="O943" s="132"/>
      <c r="P943" s="132"/>
      <c r="Q943" s="132"/>
      <c r="R943" s="132"/>
      <c r="S943" s="132"/>
      <c r="W943" s="124"/>
    </row>
    <row r="944" spans="1:32" x14ac:dyDescent="0.25">
      <c r="A944" s="118" t="str">
        <f>_xlfn.XLOOKUP(D944,'Catalog Items'!L:L,'Catalog Items'!F:F)</f>
        <v>43605 FD48</v>
      </c>
      <c r="B944" s="118" t="s">
        <v>10602</v>
      </c>
      <c r="C944" s="118" t="s">
        <v>5376</v>
      </c>
      <c r="D944" s="118" t="s">
        <v>13296</v>
      </c>
      <c r="E944" s="118" t="s">
        <v>13297</v>
      </c>
      <c r="F944" s="118" t="s">
        <v>7074</v>
      </c>
      <c r="G944" s="118" t="s">
        <v>13826</v>
      </c>
      <c r="H944" s="118" t="s">
        <v>13827</v>
      </c>
      <c r="I944" s="118" t="s">
        <v>1757</v>
      </c>
      <c r="J944" s="124"/>
      <c r="K944" s="118" t="str">
        <f>_xlfn.XLOOKUP(D944,'Catalog Items'!L:L,'Catalog Items'!AB:AB)</f>
        <v>10196504232492</v>
      </c>
      <c r="L944" s="118" t="str">
        <f>_xlfn.XLOOKUP(D944,'Catalog Items'!L:L,'Catalog Items'!N:N)</f>
        <v>Christmas Decor</v>
      </c>
      <c r="M944" s="132">
        <f>_xlfn.XLOOKUP($D944,'Catalog Items'!$L:$L,'Catalog Items'!AK:AK)</f>
        <v>40.875</v>
      </c>
      <c r="N944" s="132">
        <f>_xlfn.XLOOKUP($D944,'Catalog Items'!$L:$L,'Catalog Items'!AL:AL)</f>
        <v>15.5</v>
      </c>
      <c r="O944" s="132">
        <f>_xlfn.XLOOKUP($D944,'Catalog Items'!$L:$L,'Catalog Items'!AM:AM)</f>
        <v>13.5</v>
      </c>
      <c r="P944" s="132">
        <f>_xlfn.XLOOKUP($D944,'Catalog Items'!$L:$L,'Catalog Items'!AN:AN)</f>
        <v>27.36</v>
      </c>
      <c r="Q944" s="132">
        <f>_xlfn.XLOOKUP($D944,'Catalog Items'!$L:$L,'Catalog Items'!AO:AO)</f>
        <v>4.95</v>
      </c>
      <c r="R944" s="132" t="str">
        <f>_xlfn.XLOOKUP($D944,'Catalog Items'!$L:$L,'Catalog Items'!AT:AT)</f>
        <v>9</v>
      </c>
      <c r="S944" s="132" t="str">
        <f>_xlfn.XLOOKUP($D944,'Catalog Items'!$L:$L,'Catalog Items'!AU:AU)</f>
        <v>1</v>
      </c>
      <c r="T944" s="118" t="s">
        <v>1794</v>
      </c>
      <c r="U944" s="118" t="s">
        <v>7070</v>
      </c>
      <c r="V944" s="118" t="s">
        <v>1771</v>
      </c>
      <c r="W944" s="124"/>
      <c r="X944" s="118" t="s">
        <v>14527</v>
      </c>
      <c r="Y944" s="118" t="s">
        <v>1760</v>
      </c>
      <c r="Z944" s="118" t="s">
        <v>15064</v>
      </c>
      <c r="AA944" s="118" t="s">
        <v>15227</v>
      </c>
      <c r="AB944" s="118" t="s">
        <v>15228</v>
      </c>
      <c r="AC944" s="118" t="s">
        <v>15229</v>
      </c>
      <c r="AD944" s="118" t="s">
        <v>1757</v>
      </c>
      <c r="AE944" s="118" t="s">
        <v>15230</v>
      </c>
      <c r="AF944" s="118" t="s">
        <v>15231</v>
      </c>
    </row>
    <row r="945" spans="1:32" x14ac:dyDescent="0.25">
      <c r="A945" s="118" t="str">
        <f>_xlfn.XLOOKUP(D945,'Catalog Items'!L:L,'Catalog Items'!F:F)</f>
        <v>43605 FD48</v>
      </c>
      <c r="B945" s="118" t="s">
        <v>10602</v>
      </c>
      <c r="C945" s="118" t="s">
        <v>5376</v>
      </c>
      <c r="D945" s="118" t="s">
        <v>13296</v>
      </c>
      <c r="E945" s="118" t="s">
        <v>13297</v>
      </c>
      <c r="F945" s="118" t="s">
        <v>7074</v>
      </c>
      <c r="G945" s="118" t="s">
        <v>13808</v>
      </c>
      <c r="H945" s="118" t="s">
        <v>13809</v>
      </c>
      <c r="I945" s="118" t="s">
        <v>1757</v>
      </c>
      <c r="J945" s="124"/>
      <c r="K945" s="118" t="str">
        <f>_xlfn.XLOOKUP(D945,'Catalog Items'!L:L,'Catalog Items'!AB:AB)</f>
        <v>10196504232492</v>
      </c>
      <c r="L945" s="118" t="str">
        <f>_xlfn.XLOOKUP(D945,'Catalog Items'!L:L,'Catalog Items'!N:N)</f>
        <v>Christmas Decor</v>
      </c>
      <c r="M945" s="132">
        <f>_xlfn.XLOOKUP($D945,'Catalog Items'!$L:$L,'Catalog Items'!AK:AK)</f>
        <v>40.875</v>
      </c>
      <c r="N945" s="132">
        <f>_xlfn.XLOOKUP($D945,'Catalog Items'!$L:$L,'Catalog Items'!AL:AL)</f>
        <v>15.5</v>
      </c>
      <c r="O945" s="132">
        <f>_xlfn.XLOOKUP($D945,'Catalog Items'!$L:$L,'Catalog Items'!AM:AM)</f>
        <v>13.5</v>
      </c>
      <c r="P945" s="132">
        <f>_xlfn.XLOOKUP($D945,'Catalog Items'!$L:$L,'Catalog Items'!AN:AN)</f>
        <v>27.36</v>
      </c>
      <c r="Q945" s="132">
        <f>_xlfn.XLOOKUP($D945,'Catalog Items'!$L:$L,'Catalog Items'!AO:AO)</f>
        <v>4.95</v>
      </c>
      <c r="R945" s="132" t="str">
        <f>_xlfn.XLOOKUP($D945,'Catalog Items'!$L:$L,'Catalog Items'!AT:AT)</f>
        <v>9</v>
      </c>
      <c r="S945" s="132" t="str">
        <f>_xlfn.XLOOKUP($D945,'Catalog Items'!$L:$L,'Catalog Items'!AU:AU)</f>
        <v>1</v>
      </c>
      <c r="T945" s="118" t="s">
        <v>1794</v>
      </c>
      <c r="U945" s="118" t="s">
        <v>7070</v>
      </c>
      <c r="V945" s="118" t="s">
        <v>1771</v>
      </c>
      <c r="W945" s="124"/>
      <c r="X945" s="118" t="s">
        <v>14518</v>
      </c>
      <c r="Y945" s="118" t="s">
        <v>1760</v>
      </c>
      <c r="Z945" s="118" t="s">
        <v>15064</v>
      </c>
      <c r="AA945" s="118" t="s">
        <v>15227</v>
      </c>
      <c r="AB945" s="118" t="s">
        <v>15228</v>
      </c>
      <c r="AC945" s="118" t="s">
        <v>15229</v>
      </c>
      <c r="AD945" s="118" t="s">
        <v>1757</v>
      </c>
      <c r="AE945" s="118" t="s">
        <v>15230</v>
      </c>
      <c r="AF945" s="118" t="s">
        <v>15231</v>
      </c>
    </row>
    <row r="946" spans="1:32" x14ac:dyDescent="0.25">
      <c r="A946" s="118" t="str">
        <f>_xlfn.XLOOKUP(D946,'Catalog Items'!L:L,'Catalog Items'!F:F)</f>
        <v>43605 FD48</v>
      </c>
      <c r="B946" s="118" t="s">
        <v>10602</v>
      </c>
      <c r="C946" s="118" t="s">
        <v>5376</v>
      </c>
      <c r="D946" s="118" t="s">
        <v>13296</v>
      </c>
      <c r="E946" s="118" t="s">
        <v>13297</v>
      </c>
      <c r="F946" s="118" t="s">
        <v>7074</v>
      </c>
      <c r="G946" s="118" t="s">
        <v>13790</v>
      </c>
      <c r="H946" s="118" t="s">
        <v>13791</v>
      </c>
      <c r="I946" s="118" t="s">
        <v>1757</v>
      </c>
      <c r="J946" s="124"/>
      <c r="K946" s="118" t="str">
        <f>_xlfn.XLOOKUP(D946,'Catalog Items'!L:L,'Catalog Items'!AB:AB)</f>
        <v>10196504232492</v>
      </c>
      <c r="L946" s="118" t="str">
        <f>_xlfn.XLOOKUP(D946,'Catalog Items'!L:L,'Catalog Items'!N:N)</f>
        <v>Christmas Decor</v>
      </c>
      <c r="M946" s="132">
        <f>_xlfn.XLOOKUP($D946,'Catalog Items'!$L:$L,'Catalog Items'!AK:AK)</f>
        <v>40.875</v>
      </c>
      <c r="N946" s="132">
        <f>_xlfn.XLOOKUP($D946,'Catalog Items'!$L:$L,'Catalog Items'!AL:AL)</f>
        <v>15.5</v>
      </c>
      <c r="O946" s="132">
        <f>_xlfn.XLOOKUP($D946,'Catalog Items'!$L:$L,'Catalog Items'!AM:AM)</f>
        <v>13.5</v>
      </c>
      <c r="P946" s="132">
        <f>_xlfn.XLOOKUP($D946,'Catalog Items'!$L:$L,'Catalog Items'!AN:AN)</f>
        <v>27.36</v>
      </c>
      <c r="Q946" s="132">
        <f>_xlfn.XLOOKUP($D946,'Catalog Items'!$L:$L,'Catalog Items'!AO:AO)</f>
        <v>4.95</v>
      </c>
      <c r="R946" s="132" t="str">
        <f>_xlfn.XLOOKUP($D946,'Catalog Items'!$L:$L,'Catalog Items'!AT:AT)</f>
        <v>9</v>
      </c>
      <c r="S946" s="132" t="str">
        <f>_xlfn.XLOOKUP($D946,'Catalog Items'!$L:$L,'Catalog Items'!AU:AU)</f>
        <v>1</v>
      </c>
      <c r="T946" s="118" t="s">
        <v>1794</v>
      </c>
      <c r="U946" s="118" t="s">
        <v>7070</v>
      </c>
      <c r="V946" s="118" t="s">
        <v>1771</v>
      </c>
      <c r="W946" s="124"/>
      <c r="X946" s="118" t="s">
        <v>14509</v>
      </c>
      <c r="Y946" s="118" t="s">
        <v>1760</v>
      </c>
      <c r="Z946" s="118" t="s">
        <v>15064</v>
      </c>
      <c r="AA946" s="118" t="s">
        <v>15227</v>
      </c>
      <c r="AB946" s="118" t="s">
        <v>15228</v>
      </c>
      <c r="AC946" s="118" t="s">
        <v>15229</v>
      </c>
      <c r="AD946" s="118" t="s">
        <v>1757</v>
      </c>
      <c r="AE946" s="118" t="s">
        <v>15230</v>
      </c>
      <c r="AF946" s="118" t="s">
        <v>15231</v>
      </c>
    </row>
    <row r="947" spans="1:32" x14ac:dyDescent="0.25">
      <c r="A947" s="118" t="str">
        <f>_xlfn.XLOOKUP(D947,'Catalog Items'!L:L,'Catalog Items'!F:F)</f>
        <v>43605 FD48</v>
      </c>
      <c r="B947" s="118" t="s">
        <v>10602</v>
      </c>
      <c r="C947" s="118" t="s">
        <v>5376</v>
      </c>
      <c r="D947" s="118" t="s">
        <v>13296</v>
      </c>
      <c r="E947" s="118" t="s">
        <v>13297</v>
      </c>
      <c r="F947" s="118" t="s">
        <v>7074</v>
      </c>
      <c r="G947" s="118" t="s">
        <v>13754</v>
      </c>
      <c r="H947" s="118" t="s">
        <v>13755</v>
      </c>
      <c r="I947" s="118" t="s">
        <v>1757</v>
      </c>
      <c r="J947" s="124"/>
      <c r="K947" s="118" t="str">
        <f>_xlfn.XLOOKUP(D947,'Catalog Items'!L:L,'Catalog Items'!AB:AB)</f>
        <v>10196504232492</v>
      </c>
      <c r="L947" s="118" t="str">
        <f>_xlfn.XLOOKUP(D947,'Catalog Items'!L:L,'Catalog Items'!N:N)</f>
        <v>Christmas Decor</v>
      </c>
      <c r="M947" s="132">
        <f>_xlfn.XLOOKUP($D947,'Catalog Items'!$L:$L,'Catalog Items'!AK:AK)</f>
        <v>40.875</v>
      </c>
      <c r="N947" s="132">
        <f>_xlfn.XLOOKUP($D947,'Catalog Items'!$L:$L,'Catalog Items'!AL:AL)</f>
        <v>15.5</v>
      </c>
      <c r="O947" s="132">
        <f>_xlfn.XLOOKUP($D947,'Catalog Items'!$L:$L,'Catalog Items'!AM:AM)</f>
        <v>13.5</v>
      </c>
      <c r="P947" s="132">
        <f>_xlfn.XLOOKUP($D947,'Catalog Items'!$L:$L,'Catalog Items'!AN:AN)</f>
        <v>27.36</v>
      </c>
      <c r="Q947" s="132">
        <f>_xlfn.XLOOKUP($D947,'Catalog Items'!$L:$L,'Catalog Items'!AO:AO)</f>
        <v>4.95</v>
      </c>
      <c r="R947" s="132" t="str">
        <f>_xlfn.XLOOKUP($D947,'Catalog Items'!$L:$L,'Catalog Items'!AT:AT)</f>
        <v>9</v>
      </c>
      <c r="S947" s="132" t="str">
        <f>_xlfn.XLOOKUP($D947,'Catalog Items'!$L:$L,'Catalog Items'!AU:AU)</f>
        <v>1</v>
      </c>
      <c r="T947" s="118" t="s">
        <v>1794</v>
      </c>
      <c r="U947" s="118" t="s">
        <v>7070</v>
      </c>
      <c r="V947" s="118" t="s">
        <v>1771</v>
      </c>
      <c r="W947" s="124"/>
      <c r="X947" s="118" t="s">
        <v>14489</v>
      </c>
      <c r="Y947" s="118" t="s">
        <v>1760</v>
      </c>
      <c r="Z947" s="118" t="s">
        <v>15064</v>
      </c>
      <c r="AA947" s="118" t="s">
        <v>15227</v>
      </c>
      <c r="AB947" s="118" t="s">
        <v>15228</v>
      </c>
      <c r="AC947" s="118" t="s">
        <v>15229</v>
      </c>
      <c r="AD947" s="118" t="s">
        <v>1757</v>
      </c>
      <c r="AE947" s="118" t="s">
        <v>15230</v>
      </c>
      <c r="AF947" s="118" t="s">
        <v>15231</v>
      </c>
    </row>
    <row r="948" spans="1:32" x14ac:dyDescent="0.25">
      <c r="J948" s="124"/>
      <c r="M948" s="132"/>
      <c r="N948" s="132"/>
      <c r="O948" s="132"/>
      <c r="P948" s="132"/>
      <c r="Q948" s="132"/>
      <c r="R948" s="132"/>
      <c r="S948" s="132"/>
      <c r="W948" s="124"/>
    </row>
    <row r="949" spans="1:32" x14ac:dyDescent="0.25">
      <c r="A949" s="118" t="str">
        <f>_xlfn.XLOOKUP(D949,'Catalog Items'!L:L,'Catalog Items'!F:F)</f>
        <v>81231-2</v>
      </c>
      <c r="B949" s="118" t="s">
        <v>10703</v>
      </c>
      <c r="C949" s="118" t="s">
        <v>9635</v>
      </c>
      <c r="D949" s="118" t="s">
        <v>13300</v>
      </c>
      <c r="E949" s="118" t="s">
        <v>3250</v>
      </c>
      <c r="F949" s="118" t="s">
        <v>7081</v>
      </c>
      <c r="G949" s="118" t="s">
        <v>1687</v>
      </c>
      <c r="H949" s="118" t="s">
        <v>3213</v>
      </c>
      <c r="I949" s="118" t="s">
        <v>1773</v>
      </c>
      <c r="J949" s="124"/>
      <c r="K949" s="118" t="str">
        <f>_xlfn.XLOOKUP(D949,'Catalog Items'!L:L,'Catalog Items'!AB:AB)</f>
        <v>10196504232508</v>
      </c>
      <c r="L949" s="118" t="str">
        <f>_xlfn.XLOOKUP(D949,'Catalog Items'!L:L,'Catalog Items'!N:N)</f>
        <v>Christmas Decor</v>
      </c>
      <c r="M949" s="132">
        <f>_xlfn.XLOOKUP($D949,'Catalog Items'!$L:$L,'Catalog Items'!AK:AK)</f>
        <v>45.125</v>
      </c>
      <c r="N949" s="132">
        <f>_xlfn.XLOOKUP($D949,'Catalog Items'!$L:$L,'Catalog Items'!AL:AL)</f>
        <v>16.187999999999999</v>
      </c>
      <c r="O949" s="132">
        <f>_xlfn.XLOOKUP($D949,'Catalog Items'!$L:$L,'Catalog Items'!AM:AM)</f>
        <v>6.3129999999999997</v>
      </c>
      <c r="P949" s="132">
        <f>_xlfn.XLOOKUP($D949,'Catalog Items'!$L:$L,'Catalog Items'!AN:AN)</f>
        <v>36.58</v>
      </c>
      <c r="Q949" s="132">
        <f>_xlfn.XLOOKUP($D949,'Catalog Items'!$L:$L,'Catalog Items'!AO:AO)</f>
        <v>2.669</v>
      </c>
      <c r="R949" s="132" t="str">
        <f>_xlfn.XLOOKUP($D949,'Catalog Items'!$L:$L,'Catalog Items'!AT:AT)</f>
        <v>2</v>
      </c>
      <c r="S949" s="132" t="str">
        <f>_xlfn.XLOOKUP($D949,'Catalog Items'!$L:$L,'Catalog Items'!AU:AU)</f>
        <v>7</v>
      </c>
      <c r="T949" s="118" t="s">
        <v>15272</v>
      </c>
      <c r="U949" s="118" t="s">
        <v>15133</v>
      </c>
      <c r="V949" s="118" t="s">
        <v>15061</v>
      </c>
      <c r="W949" s="124"/>
      <c r="X949" s="118" t="s">
        <v>6813</v>
      </c>
      <c r="Y949" s="118" t="s">
        <v>1759</v>
      </c>
      <c r="Z949" s="118" t="s">
        <v>15274</v>
      </c>
      <c r="AA949" s="118" t="s">
        <v>15273</v>
      </c>
      <c r="AB949" s="118" t="s">
        <v>15273</v>
      </c>
      <c r="AC949" s="118" t="s">
        <v>15275</v>
      </c>
      <c r="AD949" s="118" t="s">
        <v>1758</v>
      </c>
      <c r="AE949" s="118" t="s">
        <v>15205</v>
      </c>
      <c r="AF949" s="118" t="s">
        <v>15276</v>
      </c>
    </row>
    <row r="950" spans="1:32" x14ac:dyDescent="0.25">
      <c r="A950" s="118" t="str">
        <f>_xlfn.XLOOKUP(D950,'Catalog Items'!L:L,'Catalog Items'!F:F)</f>
        <v>81231-2</v>
      </c>
      <c r="B950" s="118" t="s">
        <v>10177</v>
      </c>
      <c r="C950" s="118" t="s">
        <v>9635</v>
      </c>
      <c r="D950" s="118" t="s">
        <v>13300</v>
      </c>
      <c r="E950" s="118" t="s">
        <v>3250</v>
      </c>
      <c r="F950" s="118" t="s">
        <v>7081</v>
      </c>
      <c r="G950" s="118" t="s">
        <v>229</v>
      </c>
      <c r="H950" s="118" t="s">
        <v>2569</v>
      </c>
      <c r="I950" s="118" t="s">
        <v>1773</v>
      </c>
      <c r="J950" s="124"/>
      <c r="K950" s="118" t="str">
        <f>_xlfn.XLOOKUP(D950,'Catalog Items'!L:L,'Catalog Items'!AB:AB)</f>
        <v>10196504232508</v>
      </c>
      <c r="L950" s="118" t="str">
        <f>_xlfn.XLOOKUP(D950,'Catalog Items'!L:L,'Catalog Items'!N:N)</f>
        <v>Christmas Decor</v>
      </c>
      <c r="M950" s="132">
        <f>_xlfn.XLOOKUP($D950,'Catalog Items'!$L:$L,'Catalog Items'!AK:AK)</f>
        <v>45.125</v>
      </c>
      <c r="N950" s="132">
        <f>_xlfn.XLOOKUP($D950,'Catalog Items'!$L:$L,'Catalog Items'!AL:AL)</f>
        <v>16.187999999999999</v>
      </c>
      <c r="O950" s="132">
        <f>_xlfn.XLOOKUP($D950,'Catalog Items'!$L:$L,'Catalog Items'!AM:AM)</f>
        <v>6.3129999999999997</v>
      </c>
      <c r="P950" s="132">
        <f>_xlfn.XLOOKUP($D950,'Catalog Items'!$L:$L,'Catalog Items'!AN:AN)</f>
        <v>36.58</v>
      </c>
      <c r="Q950" s="132">
        <f>_xlfn.XLOOKUP($D950,'Catalog Items'!$L:$L,'Catalog Items'!AO:AO)</f>
        <v>2.669</v>
      </c>
      <c r="R950" s="132" t="str">
        <f>_xlfn.XLOOKUP($D950,'Catalog Items'!$L:$L,'Catalog Items'!AT:AT)</f>
        <v>2</v>
      </c>
      <c r="S950" s="132" t="str">
        <f>_xlfn.XLOOKUP($D950,'Catalog Items'!$L:$L,'Catalog Items'!AU:AU)</f>
        <v>7</v>
      </c>
      <c r="T950" s="118" t="s">
        <v>15272</v>
      </c>
      <c r="U950" s="118" t="s">
        <v>15133</v>
      </c>
      <c r="V950" s="118" t="s">
        <v>15061</v>
      </c>
      <c r="W950" s="124"/>
      <c r="X950" s="118" t="s">
        <v>6136</v>
      </c>
      <c r="Y950" s="118" t="s">
        <v>1759</v>
      </c>
      <c r="Z950" s="118" t="s">
        <v>1759</v>
      </c>
      <c r="AA950" s="118" t="s">
        <v>7066</v>
      </c>
      <c r="AB950" s="118" t="s">
        <v>7066</v>
      </c>
      <c r="AC950" s="118" t="s">
        <v>15235</v>
      </c>
      <c r="AD950" s="118" t="s">
        <v>1757</v>
      </c>
      <c r="AE950" s="118" t="s">
        <v>15241</v>
      </c>
      <c r="AF950" s="118" t="s">
        <v>15310</v>
      </c>
    </row>
    <row r="951" spans="1:32" x14ac:dyDescent="0.25">
      <c r="A951" s="118" t="str">
        <f>_xlfn.XLOOKUP(D951,'Catalog Items'!L:L,'Catalog Items'!F:F)</f>
        <v>81231-2</v>
      </c>
      <c r="B951" s="118" t="s">
        <v>10177</v>
      </c>
      <c r="C951" s="118" t="s">
        <v>9635</v>
      </c>
      <c r="D951" s="118" t="s">
        <v>13300</v>
      </c>
      <c r="E951" s="118" t="s">
        <v>3250</v>
      </c>
      <c r="F951" s="118" t="s">
        <v>7081</v>
      </c>
      <c r="G951" s="118" t="s">
        <v>230</v>
      </c>
      <c r="H951" s="118" t="s">
        <v>2573</v>
      </c>
      <c r="I951" s="118" t="s">
        <v>1773</v>
      </c>
      <c r="J951" s="124"/>
      <c r="K951" s="118" t="str">
        <f>_xlfn.XLOOKUP(D951,'Catalog Items'!L:L,'Catalog Items'!AB:AB)</f>
        <v>10196504232508</v>
      </c>
      <c r="L951" s="118" t="str">
        <f>_xlfn.XLOOKUP(D951,'Catalog Items'!L:L,'Catalog Items'!N:N)</f>
        <v>Christmas Decor</v>
      </c>
      <c r="M951" s="132">
        <f>_xlfn.XLOOKUP($D951,'Catalog Items'!$L:$L,'Catalog Items'!AK:AK)</f>
        <v>45.125</v>
      </c>
      <c r="N951" s="132">
        <f>_xlfn.XLOOKUP($D951,'Catalog Items'!$L:$L,'Catalog Items'!AL:AL)</f>
        <v>16.187999999999999</v>
      </c>
      <c r="O951" s="132">
        <f>_xlfn.XLOOKUP($D951,'Catalog Items'!$L:$L,'Catalog Items'!AM:AM)</f>
        <v>6.3129999999999997</v>
      </c>
      <c r="P951" s="132">
        <f>_xlfn.XLOOKUP($D951,'Catalog Items'!$L:$L,'Catalog Items'!AN:AN)</f>
        <v>36.58</v>
      </c>
      <c r="Q951" s="132">
        <f>_xlfn.XLOOKUP($D951,'Catalog Items'!$L:$L,'Catalog Items'!AO:AO)</f>
        <v>2.669</v>
      </c>
      <c r="R951" s="132" t="str">
        <f>_xlfn.XLOOKUP($D951,'Catalog Items'!$L:$L,'Catalog Items'!AT:AT)</f>
        <v>2</v>
      </c>
      <c r="S951" s="132" t="str">
        <f>_xlfn.XLOOKUP($D951,'Catalog Items'!$L:$L,'Catalog Items'!AU:AU)</f>
        <v>7</v>
      </c>
      <c r="T951" s="118" t="s">
        <v>15272</v>
      </c>
      <c r="U951" s="118" t="s">
        <v>15133</v>
      </c>
      <c r="V951" s="118" t="s">
        <v>15061</v>
      </c>
      <c r="W951" s="124"/>
      <c r="X951" s="118" t="s">
        <v>6140</v>
      </c>
      <c r="Y951" s="118" t="s">
        <v>1759</v>
      </c>
      <c r="Z951" s="118" t="s">
        <v>1759</v>
      </c>
      <c r="AA951" s="118" t="s">
        <v>7066</v>
      </c>
      <c r="AB951" s="118" t="s">
        <v>7066</v>
      </c>
      <c r="AC951" s="118" t="s">
        <v>15235</v>
      </c>
      <c r="AD951" s="118" t="s">
        <v>1757</v>
      </c>
      <c r="AE951" s="118" t="s">
        <v>15241</v>
      </c>
      <c r="AF951" s="118" t="s">
        <v>15310</v>
      </c>
    </row>
    <row r="952" spans="1:32" x14ac:dyDescent="0.25">
      <c r="J952" s="124"/>
      <c r="M952" s="132"/>
      <c r="N952" s="132"/>
      <c r="O952" s="132"/>
      <c r="P952" s="132"/>
      <c r="Q952" s="132"/>
      <c r="R952" s="132"/>
      <c r="S952" s="132"/>
      <c r="W952" s="124"/>
    </row>
    <row r="953" spans="1:32" x14ac:dyDescent="0.25">
      <c r="A953" s="118" t="str">
        <f>_xlfn.XLOOKUP(D953,'Catalog Items'!L:L,'Catalog Items'!F:F)</f>
        <v>25658</v>
      </c>
      <c r="B953" s="118" t="s">
        <v>10043</v>
      </c>
      <c r="C953" s="118" t="s">
        <v>9635</v>
      </c>
      <c r="D953" s="118" t="s">
        <v>13305</v>
      </c>
      <c r="E953" s="118" t="s">
        <v>13306</v>
      </c>
      <c r="F953" s="118" t="s">
        <v>7074</v>
      </c>
      <c r="G953" s="118" t="s">
        <v>13420</v>
      </c>
      <c r="H953" s="118" t="s">
        <v>13421</v>
      </c>
      <c r="I953" s="118" t="s">
        <v>1762</v>
      </c>
      <c r="J953" s="124"/>
      <c r="K953" s="118" t="str">
        <f>_xlfn.XLOOKUP(D953,'Catalog Items'!L:L,'Catalog Items'!AB:AB)</f>
        <v>10196504232515</v>
      </c>
      <c r="L953" s="118" t="str">
        <f>_xlfn.XLOOKUP(D953,'Catalog Items'!L:L,'Catalog Items'!N:N)</f>
        <v>Christmas Decor</v>
      </c>
      <c r="M953" s="132">
        <f>_xlfn.XLOOKUP($D953,'Catalog Items'!$L:$L,'Catalog Items'!AK:AK)</f>
        <v>41.438000000000002</v>
      </c>
      <c r="N953" s="132">
        <f>_xlfn.XLOOKUP($D953,'Catalog Items'!$L:$L,'Catalog Items'!AL:AL)</f>
        <v>14.5</v>
      </c>
      <c r="O953" s="132">
        <f>_xlfn.XLOOKUP($D953,'Catalog Items'!$L:$L,'Catalog Items'!AM:AM)</f>
        <v>7.625</v>
      </c>
      <c r="P953" s="132">
        <f>_xlfn.XLOOKUP($D953,'Catalog Items'!$L:$L,'Catalog Items'!AN:AN)</f>
        <v>27.13</v>
      </c>
      <c r="Q953" s="132">
        <f>_xlfn.XLOOKUP($D953,'Catalog Items'!$L:$L,'Catalog Items'!AO:AO)</f>
        <v>2.6509999999999998</v>
      </c>
      <c r="R953" s="132" t="str">
        <f>_xlfn.XLOOKUP($D953,'Catalog Items'!$L:$L,'Catalog Items'!AT:AT)</f>
        <v>5</v>
      </c>
      <c r="S953" s="132" t="str">
        <f>_xlfn.XLOOKUP($D953,'Catalog Items'!$L:$L,'Catalog Items'!AU:AU)</f>
        <v>3</v>
      </c>
      <c r="T953" s="118" t="s">
        <v>1799</v>
      </c>
      <c r="U953" s="118" t="s">
        <v>15172</v>
      </c>
      <c r="V953" s="118" t="s">
        <v>7066</v>
      </c>
      <c r="W953" s="124"/>
      <c r="X953" s="118" t="s">
        <v>14284</v>
      </c>
      <c r="Y953" s="118" t="s">
        <v>1759</v>
      </c>
      <c r="Z953" s="118" t="s">
        <v>15335</v>
      </c>
      <c r="AA953" s="118" t="s">
        <v>15336</v>
      </c>
      <c r="AB953" s="118" t="s">
        <v>15337</v>
      </c>
      <c r="AC953" s="118" t="s">
        <v>15338</v>
      </c>
      <c r="AD953" s="118" t="s">
        <v>1757</v>
      </c>
      <c r="AE953" s="118" t="s">
        <v>15339</v>
      </c>
      <c r="AF953" s="118" t="s">
        <v>15083</v>
      </c>
    </row>
    <row r="954" spans="1:32" x14ac:dyDescent="0.25">
      <c r="A954" s="118" t="str">
        <f>_xlfn.XLOOKUP(D954,'Catalog Items'!L:L,'Catalog Items'!F:F)</f>
        <v>25658</v>
      </c>
      <c r="B954" s="118" t="s">
        <v>10177</v>
      </c>
      <c r="C954" s="118" t="s">
        <v>9635</v>
      </c>
      <c r="D954" s="118" t="s">
        <v>13305</v>
      </c>
      <c r="E954" s="118" t="s">
        <v>13306</v>
      </c>
      <c r="F954" s="118" t="s">
        <v>7074</v>
      </c>
      <c r="G954" s="118" t="s">
        <v>13424</v>
      </c>
      <c r="H954" s="118" t="s">
        <v>13425</v>
      </c>
      <c r="I954" s="118" t="s">
        <v>1762</v>
      </c>
      <c r="J954" s="124"/>
      <c r="K954" s="118" t="str">
        <f>_xlfn.XLOOKUP(D954,'Catalog Items'!L:L,'Catalog Items'!AB:AB)</f>
        <v>10196504232515</v>
      </c>
      <c r="L954" s="118" t="str">
        <f>_xlfn.XLOOKUP(D954,'Catalog Items'!L:L,'Catalog Items'!N:N)</f>
        <v>Christmas Decor</v>
      </c>
      <c r="M954" s="132">
        <f>_xlfn.XLOOKUP($D954,'Catalog Items'!$L:$L,'Catalog Items'!AK:AK)</f>
        <v>41.438000000000002</v>
      </c>
      <c r="N954" s="132">
        <f>_xlfn.XLOOKUP($D954,'Catalog Items'!$L:$L,'Catalog Items'!AL:AL)</f>
        <v>14.5</v>
      </c>
      <c r="O954" s="132">
        <f>_xlfn.XLOOKUP($D954,'Catalog Items'!$L:$L,'Catalog Items'!AM:AM)</f>
        <v>7.625</v>
      </c>
      <c r="P954" s="132">
        <f>_xlfn.XLOOKUP($D954,'Catalog Items'!$L:$L,'Catalog Items'!AN:AN)</f>
        <v>27.13</v>
      </c>
      <c r="Q954" s="132">
        <f>_xlfn.XLOOKUP($D954,'Catalog Items'!$L:$L,'Catalog Items'!AO:AO)</f>
        <v>2.6509999999999998</v>
      </c>
      <c r="R954" s="132" t="str">
        <f>_xlfn.XLOOKUP($D954,'Catalog Items'!$L:$L,'Catalog Items'!AT:AT)</f>
        <v>5</v>
      </c>
      <c r="S954" s="132" t="str">
        <f>_xlfn.XLOOKUP($D954,'Catalog Items'!$L:$L,'Catalog Items'!AU:AU)</f>
        <v>3</v>
      </c>
      <c r="T954" s="118" t="s">
        <v>1799</v>
      </c>
      <c r="U954" s="118" t="s">
        <v>15172</v>
      </c>
      <c r="V954" s="118" t="s">
        <v>7066</v>
      </c>
      <c r="W954" s="124"/>
      <c r="X954" s="118" t="s">
        <v>14287</v>
      </c>
      <c r="Y954" s="118" t="s">
        <v>1759</v>
      </c>
      <c r="Z954" s="118" t="s">
        <v>1759</v>
      </c>
      <c r="AA954" s="118" t="s">
        <v>7066</v>
      </c>
      <c r="AB954" s="118" t="s">
        <v>1767</v>
      </c>
      <c r="AC954" s="118" t="s">
        <v>15235</v>
      </c>
      <c r="AD954" s="118" t="s">
        <v>1757</v>
      </c>
      <c r="AE954" s="118" t="s">
        <v>15241</v>
      </c>
      <c r="AF954" s="118" t="s">
        <v>15242</v>
      </c>
    </row>
    <row r="955" spans="1:32" x14ac:dyDescent="0.25">
      <c r="J955" s="124"/>
      <c r="M955" s="132"/>
      <c r="N955" s="132"/>
      <c r="O955" s="132"/>
      <c r="P955" s="132"/>
      <c r="Q955" s="132"/>
      <c r="R955" s="132"/>
      <c r="S955" s="132"/>
      <c r="W955" s="124"/>
    </row>
    <row r="956" spans="1:32" x14ac:dyDescent="0.25">
      <c r="A956" s="118" t="str">
        <f>_xlfn.XLOOKUP(D956,'Catalog Items'!L:L,'Catalog Items'!F:F)</f>
        <v>24511</v>
      </c>
      <c r="B956" s="118" t="s">
        <v>10623</v>
      </c>
      <c r="C956" s="118" t="s">
        <v>5377</v>
      </c>
      <c r="D956" s="118" t="s">
        <v>13309</v>
      </c>
      <c r="E956" s="118" t="s">
        <v>13310</v>
      </c>
      <c r="F956" s="118" t="s">
        <v>7085</v>
      </c>
      <c r="G956" s="118" t="s">
        <v>13242</v>
      </c>
      <c r="H956" s="118" t="s">
        <v>13243</v>
      </c>
      <c r="I956" s="118" t="s">
        <v>1757</v>
      </c>
      <c r="J956" s="124"/>
      <c r="K956" s="118" t="str">
        <f>_xlfn.XLOOKUP(D956,'Catalog Items'!L:L,'Catalog Items'!AB:AB)</f>
        <v>10196504232522</v>
      </c>
      <c r="L956" s="118" t="str">
        <f>_xlfn.XLOOKUP(D956,'Catalog Items'!L:L,'Catalog Items'!N:N)</f>
        <v>Christmas Decor</v>
      </c>
      <c r="M956" s="132">
        <f>_xlfn.XLOOKUP($D956,'Catalog Items'!$L:$L,'Catalog Items'!AK:AK)</f>
        <v>48.125</v>
      </c>
      <c r="N956" s="132">
        <f>_xlfn.XLOOKUP($D956,'Catalog Items'!$L:$L,'Catalog Items'!AL:AL)</f>
        <v>14.438000000000001</v>
      </c>
      <c r="O956" s="132">
        <f>_xlfn.XLOOKUP($D956,'Catalog Items'!$L:$L,'Catalog Items'!AM:AM)</f>
        <v>6.1879999999999997</v>
      </c>
      <c r="P956" s="132">
        <f>_xlfn.XLOOKUP($D956,'Catalog Items'!$L:$L,'Catalog Items'!AN:AN)</f>
        <v>17.77</v>
      </c>
      <c r="Q956" s="132">
        <f>_xlfn.XLOOKUP($D956,'Catalog Items'!$L:$L,'Catalog Items'!AO:AO)</f>
        <v>2.488</v>
      </c>
      <c r="R956" s="132" t="str">
        <f>_xlfn.XLOOKUP($D956,'Catalog Items'!$L:$L,'Catalog Items'!AT:AT)</f>
        <v>6</v>
      </c>
      <c r="S956" s="132" t="str">
        <f>_xlfn.XLOOKUP($D956,'Catalog Items'!$L:$L,'Catalog Items'!AU:AU)</f>
        <v>3</v>
      </c>
      <c r="T956" s="118" t="s">
        <v>15136</v>
      </c>
      <c r="U956" s="118" t="s">
        <v>1765</v>
      </c>
      <c r="V956" s="118" t="s">
        <v>7066</v>
      </c>
      <c r="W956" s="124"/>
      <c r="X956" s="118" t="s">
        <v>14133</v>
      </c>
      <c r="Y956" s="118" t="s">
        <v>1765</v>
      </c>
      <c r="Z956" s="118" t="s">
        <v>1759</v>
      </c>
      <c r="AA956" s="118" t="s">
        <v>15023</v>
      </c>
      <c r="AB956" s="118" t="s">
        <v>15243</v>
      </c>
      <c r="AC956" s="118" t="s">
        <v>15212</v>
      </c>
      <c r="AD956" s="118" t="s">
        <v>1757</v>
      </c>
      <c r="AE956" s="118" t="s">
        <v>15244</v>
      </c>
      <c r="AF956" s="118" t="s">
        <v>15240</v>
      </c>
    </row>
    <row r="957" spans="1:32" x14ac:dyDescent="0.25">
      <c r="A957" s="118" t="str">
        <f>_xlfn.XLOOKUP(D957,'Catalog Items'!L:L,'Catalog Items'!F:F)</f>
        <v>24511</v>
      </c>
      <c r="B957" s="118" t="s">
        <v>10623</v>
      </c>
      <c r="C957" s="118" t="s">
        <v>5377</v>
      </c>
      <c r="D957" s="118" t="s">
        <v>13309</v>
      </c>
      <c r="E957" s="118" t="s">
        <v>13310</v>
      </c>
      <c r="F957" s="118" t="s">
        <v>7085</v>
      </c>
      <c r="G957" s="118" t="s">
        <v>13224</v>
      </c>
      <c r="H957" s="118" t="s">
        <v>13225</v>
      </c>
      <c r="I957" s="118" t="s">
        <v>1757</v>
      </c>
      <c r="J957" s="124"/>
      <c r="K957" s="118" t="str">
        <f>_xlfn.XLOOKUP(D957,'Catalog Items'!L:L,'Catalog Items'!AB:AB)</f>
        <v>10196504232522</v>
      </c>
      <c r="L957" s="118" t="str">
        <f>_xlfn.XLOOKUP(D957,'Catalog Items'!L:L,'Catalog Items'!N:N)</f>
        <v>Christmas Decor</v>
      </c>
      <c r="M957" s="132">
        <f>_xlfn.XLOOKUP($D957,'Catalog Items'!$L:$L,'Catalog Items'!AK:AK)</f>
        <v>48.125</v>
      </c>
      <c r="N957" s="132">
        <f>_xlfn.XLOOKUP($D957,'Catalog Items'!$L:$L,'Catalog Items'!AL:AL)</f>
        <v>14.438000000000001</v>
      </c>
      <c r="O957" s="132">
        <f>_xlfn.XLOOKUP($D957,'Catalog Items'!$L:$L,'Catalog Items'!AM:AM)</f>
        <v>6.1879999999999997</v>
      </c>
      <c r="P957" s="132">
        <f>_xlfn.XLOOKUP($D957,'Catalog Items'!$L:$L,'Catalog Items'!AN:AN)</f>
        <v>17.77</v>
      </c>
      <c r="Q957" s="132">
        <f>_xlfn.XLOOKUP($D957,'Catalog Items'!$L:$L,'Catalog Items'!AO:AO)</f>
        <v>2.488</v>
      </c>
      <c r="R957" s="132" t="str">
        <f>_xlfn.XLOOKUP($D957,'Catalog Items'!$L:$L,'Catalog Items'!AT:AT)</f>
        <v>6</v>
      </c>
      <c r="S957" s="132" t="str">
        <f>_xlfn.XLOOKUP($D957,'Catalog Items'!$L:$L,'Catalog Items'!AU:AU)</f>
        <v>3</v>
      </c>
      <c r="T957" s="118" t="s">
        <v>15136</v>
      </c>
      <c r="U957" s="118" t="s">
        <v>1765</v>
      </c>
      <c r="V957" s="118" t="s">
        <v>7066</v>
      </c>
      <c r="W957" s="124"/>
      <c r="X957" s="118" t="s">
        <v>14119</v>
      </c>
      <c r="Y957" s="118" t="s">
        <v>1765</v>
      </c>
      <c r="Z957" s="118" t="s">
        <v>1759</v>
      </c>
      <c r="AA957" s="118" t="s">
        <v>15023</v>
      </c>
      <c r="AB957" s="118" t="s">
        <v>15243</v>
      </c>
      <c r="AC957" s="118" t="s">
        <v>15212</v>
      </c>
      <c r="AD957" s="118" t="s">
        <v>1757</v>
      </c>
      <c r="AE957" s="118" t="s">
        <v>15244</v>
      </c>
      <c r="AF957" s="118" t="s">
        <v>15240</v>
      </c>
    </row>
    <row r="958" spans="1:32" x14ac:dyDescent="0.25">
      <c r="A958" s="118" t="str">
        <f>_xlfn.XLOOKUP(D958,'Catalog Items'!L:L,'Catalog Items'!F:F)</f>
        <v>24511</v>
      </c>
      <c r="B958" s="118" t="s">
        <v>10623</v>
      </c>
      <c r="C958" s="118" t="s">
        <v>5377</v>
      </c>
      <c r="D958" s="118" t="s">
        <v>13309</v>
      </c>
      <c r="E958" s="118" t="s">
        <v>13310</v>
      </c>
      <c r="F958" s="118" t="s">
        <v>7085</v>
      </c>
      <c r="G958" s="118" t="s">
        <v>13812</v>
      </c>
      <c r="H958" s="118" t="s">
        <v>13813</v>
      </c>
      <c r="I958" s="118" t="s">
        <v>1757</v>
      </c>
      <c r="J958" s="124"/>
      <c r="K958" s="118" t="str">
        <f>_xlfn.XLOOKUP(D958,'Catalog Items'!L:L,'Catalog Items'!AB:AB)</f>
        <v>10196504232522</v>
      </c>
      <c r="L958" s="118" t="str">
        <f>_xlfn.XLOOKUP(D958,'Catalog Items'!L:L,'Catalog Items'!N:N)</f>
        <v>Christmas Decor</v>
      </c>
      <c r="M958" s="132">
        <f>_xlfn.XLOOKUP($D958,'Catalog Items'!$L:$L,'Catalog Items'!AK:AK)</f>
        <v>48.125</v>
      </c>
      <c r="N958" s="132">
        <f>_xlfn.XLOOKUP($D958,'Catalog Items'!$L:$L,'Catalog Items'!AL:AL)</f>
        <v>14.438000000000001</v>
      </c>
      <c r="O958" s="132">
        <f>_xlfn.XLOOKUP($D958,'Catalog Items'!$L:$L,'Catalog Items'!AM:AM)</f>
        <v>6.1879999999999997</v>
      </c>
      <c r="P958" s="132">
        <f>_xlfn.XLOOKUP($D958,'Catalog Items'!$L:$L,'Catalog Items'!AN:AN)</f>
        <v>17.77</v>
      </c>
      <c r="Q958" s="132">
        <f>_xlfn.XLOOKUP($D958,'Catalog Items'!$L:$L,'Catalog Items'!AO:AO)</f>
        <v>2.488</v>
      </c>
      <c r="R958" s="132" t="str">
        <f>_xlfn.XLOOKUP($D958,'Catalog Items'!$L:$L,'Catalog Items'!AT:AT)</f>
        <v>6</v>
      </c>
      <c r="S958" s="132" t="str">
        <f>_xlfn.XLOOKUP($D958,'Catalog Items'!$L:$L,'Catalog Items'!AU:AU)</f>
        <v>3</v>
      </c>
      <c r="T958" s="118" t="s">
        <v>15136</v>
      </c>
      <c r="U958" s="118" t="s">
        <v>1765</v>
      </c>
      <c r="V958" s="118" t="s">
        <v>7066</v>
      </c>
      <c r="W958" s="124"/>
      <c r="X958" s="118" t="s">
        <v>14520</v>
      </c>
      <c r="Y958" s="118" t="s">
        <v>1765</v>
      </c>
      <c r="Z958" s="118" t="s">
        <v>1759</v>
      </c>
      <c r="AA958" s="118" t="s">
        <v>15023</v>
      </c>
      <c r="AB958" s="118" t="s">
        <v>15243</v>
      </c>
      <c r="AC958" s="118" t="s">
        <v>15212</v>
      </c>
      <c r="AD958" s="118" t="s">
        <v>1757</v>
      </c>
      <c r="AE958" s="118" t="s">
        <v>15244</v>
      </c>
      <c r="AF958" s="118" t="s">
        <v>15240</v>
      </c>
    </row>
    <row r="959" spans="1:32" x14ac:dyDescent="0.25">
      <c r="A959" s="118" t="str">
        <f>_xlfn.XLOOKUP(D959,'Catalog Items'!L:L,'Catalog Items'!F:F)</f>
        <v>24511</v>
      </c>
      <c r="B959" s="118" t="s">
        <v>10623</v>
      </c>
      <c r="C959" s="118" t="s">
        <v>5377</v>
      </c>
      <c r="D959" s="118" t="s">
        <v>13309</v>
      </c>
      <c r="E959" s="118" t="s">
        <v>13310</v>
      </c>
      <c r="F959" s="118" t="s">
        <v>7085</v>
      </c>
      <c r="G959" s="118" t="s">
        <v>13794</v>
      </c>
      <c r="H959" s="118" t="s">
        <v>13795</v>
      </c>
      <c r="I959" s="118" t="s">
        <v>1757</v>
      </c>
      <c r="J959" s="124"/>
      <c r="K959" s="118" t="str">
        <f>_xlfn.XLOOKUP(D959,'Catalog Items'!L:L,'Catalog Items'!AB:AB)</f>
        <v>10196504232522</v>
      </c>
      <c r="L959" s="118" t="str">
        <f>_xlfn.XLOOKUP(D959,'Catalog Items'!L:L,'Catalog Items'!N:N)</f>
        <v>Christmas Decor</v>
      </c>
      <c r="M959" s="132">
        <f>_xlfn.XLOOKUP($D959,'Catalog Items'!$L:$L,'Catalog Items'!AK:AK)</f>
        <v>48.125</v>
      </c>
      <c r="N959" s="132">
        <f>_xlfn.XLOOKUP($D959,'Catalog Items'!$L:$L,'Catalog Items'!AL:AL)</f>
        <v>14.438000000000001</v>
      </c>
      <c r="O959" s="132">
        <f>_xlfn.XLOOKUP($D959,'Catalog Items'!$L:$L,'Catalog Items'!AM:AM)</f>
        <v>6.1879999999999997</v>
      </c>
      <c r="P959" s="132">
        <f>_xlfn.XLOOKUP($D959,'Catalog Items'!$L:$L,'Catalog Items'!AN:AN)</f>
        <v>17.77</v>
      </c>
      <c r="Q959" s="132">
        <f>_xlfn.XLOOKUP($D959,'Catalog Items'!$L:$L,'Catalog Items'!AO:AO)</f>
        <v>2.488</v>
      </c>
      <c r="R959" s="132" t="str">
        <f>_xlfn.XLOOKUP($D959,'Catalog Items'!$L:$L,'Catalog Items'!AT:AT)</f>
        <v>6</v>
      </c>
      <c r="S959" s="132" t="str">
        <f>_xlfn.XLOOKUP($D959,'Catalog Items'!$L:$L,'Catalog Items'!AU:AU)</f>
        <v>3</v>
      </c>
      <c r="T959" s="118" t="s">
        <v>15136</v>
      </c>
      <c r="U959" s="118" t="s">
        <v>1765</v>
      </c>
      <c r="V959" s="118" t="s">
        <v>7066</v>
      </c>
      <c r="W959" s="124"/>
      <c r="X959" s="118" t="s">
        <v>14511</v>
      </c>
      <c r="Y959" s="118" t="s">
        <v>1765</v>
      </c>
      <c r="Z959" s="118" t="s">
        <v>1759</v>
      </c>
      <c r="AA959" s="118" t="s">
        <v>15023</v>
      </c>
      <c r="AB959" s="118" t="s">
        <v>15243</v>
      </c>
      <c r="AC959" s="118" t="s">
        <v>15212</v>
      </c>
      <c r="AD959" s="118" t="s">
        <v>1757</v>
      </c>
      <c r="AE959" s="118" t="s">
        <v>15244</v>
      </c>
      <c r="AF959" s="118" t="s">
        <v>15240</v>
      </c>
    </row>
    <row r="960" spans="1:32" x14ac:dyDescent="0.25">
      <c r="A960" s="118" t="str">
        <f>_xlfn.XLOOKUP(D960,'Catalog Items'!L:L,'Catalog Items'!F:F)</f>
        <v>24511</v>
      </c>
      <c r="B960" s="118" t="s">
        <v>10623</v>
      </c>
      <c r="C960" s="118" t="s">
        <v>5377</v>
      </c>
      <c r="D960" s="118" t="s">
        <v>13309</v>
      </c>
      <c r="E960" s="118" t="s">
        <v>13310</v>
      </c>
      <c r="F960" s="118" t="s">
        <v>7085</v>
      </c>
      <c r="G960" s="118" t="s">
        <v>13776</v>
      </c>
      <c r="H960" s="118" t="s">
        <v>13777</v>
      </c>
      <c r="I960" s="118" t="s">
        <v>1757</v>
      </c>
      <c r="J960" s="124"/>
      <c r="K960" s="118" t="str">
        <f>_xlfn.XLOOKUP(D960,'Catalog Items'!L:L,'Catalog Items'!AB:AB)</f>
        <v>10196504232522</v>
      </c>
      <c r="L960" s="118" t="str">
        <f>_xlfn.XLOOKUP(D960,'Catalog Items'!L:L,'Catalog Items'!N:N)</f>
        <v>Christmas Decor</v>
      </c>
      <c r="M960" s="132">
        <f>_xlfn.XLOOKUP($D960,'Catalog Items'!$L:$L,'Catalog Items'!AK:AK)</f>
        <v>48.125</v>
      </c>
      <c r="N960" s="132">
        <f>_xlfn.XLOOKUP($D960,'Catalog Items'!$L:$L,'Catalog Items'!AL:AL)</f>
        <v>14.438000000000001</v>
      </c>
      <c r="O960" s="132">
        <f>_xlfn.XLOOKUP($D960,'Catalog Items'!$L:$L,'Catalog Items'!AM:AM)</f>
        <v>6.1879999999999997</v>
      </c>
      <c r="P960" s="132">
        <f>_xlfn.XLOOKUP($D960,'Catalog Items'!$L:$L,'Catalog Items'!AN:AN)</f>
        <v>17.77</v>
      </c>
      <c r="Q960" s="132">
        <f>_xlfn.XLOOKUP($D960,'Catalog Items'!$L:$L,'Catalog Items'!AO:AO)</f>
        <v>2.488</v>
      </c>
      <c r="R960" s="132" t="str">
        <f>_xlfn.XLOOKUP($D960,'Catalog Items'!$L:$L,'Catalog Items'!AT:AT)</f>
        <v>6</v>
      </c>
      <c r="S960" s="132" t="str">
        <f>_xlfn.XLOOKUP($D960,'Catalog Items'!$L:$L,'Catalog Items'!AU:AU)</f>
        <v>3</v>
      </c>
      <c r="T960" s="118" t="s">
        <v>15136</v>
      </c>
      <c r="U960" s="118" t="s">
        <v>1765</v>
      </c>
      <c r="V960" s="118" t="s">
        <v>7066</v>
      </c>
      <c r="W960" s="124"/>
      <c r="X960" s="118" t="s">
        <v>14501</v>
      </c>
      <c r="Y960" s="118" t="s">
        <v>1765</v>
      </c>
      <c r="Z960" s="118" t="s">
        <v>1759</v>
      </c>
      <c r="AA960" s="118" t="s">
        <v>15023</v>
      </c>
      <c r="AB960" s="118" t="s">
        <v>15243</v>
      </c>
      <c r="AC960" s="118" t="s">
        <v>15212</v>
      </c>
      <c r="AD960" s="118" t="s">
        <v>1757</v>
      </c>
      <c r="AE960" s="118" t="s">
        <v>15244</v>
      </c>
      <c r="AF960" s="118" t="s">
        <v>15240</v>
      </c>
    </row>
    <row r="961" spans="1:32" x14ac:dyDescent="0.25">
      <c r="A961" s="118" t="str">
        <f>_xlfn.XLOOKUP(D961,'Catalog Items'!L:L,'Catalog Items'!F:F)</f>
        <v>24511</v>
      </c>
      <c r="B961" s="118" t="s">
        <v>10623</v>
      </c>
      <c r="C961" s="118" t="s">
        <v>5377</v>
      </c>
      <c r="D961" s="118" t="s">
        <v>13309</v>
      </c>
      <c r="E961" s="118" t="s">
        <v>13310</v>
      </c>
      <c r="F961" s="118" t="s">
        <v>7085</v>
      </c>
      <c r="G961" s="118" t="s">
        <v>13758</v>
      </c>
      <c r="H961" s="118" t="s">
        <v>13759</v>
      </c>
      <c r="I961" s="118" t="s">
        <v>1757</v>
      </c>
      <c r="J961" s="124"/>
      <c r="K961" s="118" t="str">
        <f>_xlfn.XLOOKUP(D961,'Catalog Items'!L:L,'Catalog Items'!AB:AB)</f>
        <v>10196504232522</v>
      </c>
      <c r="L961" s="118" t="str">
        <f>_xlfn.XLOOKUP(D961,'Catalog Items'!L:L,'Catalog Items'!N:N)</f>
        <v>Christmas Decor</v>
      </c>
      <c r="M961" s="132">
        <f>_xlfn.XLOOKUP($D961,'Catalog Items'!$L:$L,'Catalog Items'!AK:AK)</f>
        <v>48.125</v>
      </c>
      <c r="N961" s="132">
        <f>_xlfn.XLOOKUP($D961,'Catalog Items'!$L:$L,'Catalog Items'!AL:AL)</f>
        <v>14.438000000000001</v>
      </c>
      <c r="O961" s="132">
        <f>_xlfn.XLOOKUP($D961,'Catalog Items'!$L:$L,'Catalog Items'!AM:AM)</f>
        <v>6.1879999999999997</v>
      </c>
      <c r="P961" s="132">
        <f>_xlfn.XLOOKUP($D961,'Catalog Items'!$L:$L,'Catalog Items'!AN:AN)</f>
        <v>17.77</v>
      </c>
      <c r="Q961" s="132">
        <f>_xlfn.XLOOKUP($D961,'Catalog Items'!$L:$L,'Catalog Items'!AO:AO)</f>
        <v>2.488</v>
      </c>
      <c r="R961" s="132" t="str">
        <f>_xlfn.XLOOKUP($D961,'Catalog Items'!$L:$L,'Catalog Items'!AT:AT)</f>
        <v>6</v>
      </c>
      <c r="S961" s="132" t="str">
        <f>_xlfn.XLOOKUP($D961,'Catalog Items'!$L:$L,'Catalog Items'!AU:AU)</f>
        <v>3</v>
      </c>
      <c r="T961" s="118" t="s">
        <v>15136</v>
      </c>
      <c r="U961" s="118" t="s">
        <v>1765</v>
      </c>
      <c r="V961" s="118" t="s">
        <v>7066</v>
      </c>
      <c r="W961" s="124"/>
      <c r="X961" s="118" t="s">
        <v>14491</v>
      </c>
      <c r="Y961" s="118" t="s">
        <v>1765</v>
      </c>
      <c r="Z961" s="118" t="s">
        <v>1759</v>
      </c>
      <c r="AA961" s="118" t="s">
        <v>15023</v>
      </c>
      <c r="AB961" s="118" t="s">
        <v>15243</v>
      </c>
      <c r="AC961" s="118" t="s">
        <v>15212</v>
      </c>
      <c r="AD961" s="118" t="s">
        <v>1757</v>
      </c>
      <c r="AE961" s="118" t="s">
        <v>15244</v>
      </c>
      <c r="AF961" s="118" t="s">
        <v>15240</v>
      </c>
    </row>
    <row r="962" spans="1:32" x14ac:dyDescent="0.25">
      <c r="J962" s="124"/>
      <c r="M962" s="132"/>
      <c r="N962" s="132"/>
      <c r="O962" s="132"/>
      <c r="P962" s="132"/>
      <c r="Q962" s="132"/>
      <c r="R962" s="132"/>
      <c r="S962" s="132"/>
      <c r="W962" s="124"/>
    </row>
    <row r="963" spans="1:32" x14ac:dyDescent="0.25">
      <c r="A963" s="118" t="str">
        <f>_xlfn.XLOOKUP(D963,'Catalog Items'!L:L,'Catalog Items'!F:F)</f>
        <v>24197</v>
      </c>
      <c r="B963" s="118" t="s">
        <v>10623</v>
      </c>
      <c r="C963" s="118" t="s">
        <v>5377</v>
      </c>
      <c r="D963" s="118" t="s">
        <v>13315</v>
      </c>
      <c r="E963" s="118" t="s">
        <v>2986</v>
      </c>
      <c r="F963" s="118" t="s">
        <v>9580</v>
      </c>
      <c r="G963" s="118" t="s">
        <v>13224</v>
      </c>
      <c r="H963" s="118" t="s">
        <v>13225</v>
      </c>
      <c r="I963" s="118" t="s">
        <v>1783</v>
      </c>
      <c r="J963" s="124"/>
      <c r="K963" s="118" t="str">
        <f>_xlfn.XLOOKUP(D963,'Catalog Items'!L:L,'Catalog Items'!AB:AB)</f>
        <v>00196504232532</v>
      </c>
      <c r="L963" s="118" t="str">
        <f>_xlfn.XLOOKUP(D963,'Catalog Items'!L:L,'Catalog Items'!N:N)</f>
        <v>Christmas Decor</v>
      </c>
      <c r="M963" s="132">
        <f>_xlfn.XLOOKUP($D963,'Catalog Items'!$L:$L,'Catalog Items'!AK:AK)</f>
        <v>44.064999999999998</v>
      </c>
      <c r="N963" s="132">
        <f>_xlfn.XLOOKUP($D963,'Catalog Items'!$L:$L,'Catalog Items'!AL:AL)</f>
        <v>17.97</v>
      </c>
      <c r="O963" s="132">
        <f>_xlfn.XLOOKUP($D963,'Catalog Items'!$L:$L,'Catalog Items'!AM:AM)</f>
        <v>13.595000000000001</v>
      </c>
      <c r="P963" s="132">
        <f>_xlfn.XLOOKUP($D963,'Catalog Items'!$L:$L,'Catalog Items'!AN:AN)</f>
        <v>23.67</v>
      </c>
      <c r="Q963" s="132">
        <f>_xlfn.XLOOKUP($D963,'Catalog Items'!$L:$L,'Catalog Items'!AO:AO)</f>
        <v>6.23</v>
      </c>
      <c r="R963" s="132" t="str">
        <f>_xlfn.XLOOKUP($D963,'Catalog Items'!$L:$L,'Catalog Items'!AT:AT)</f>
        <v>6</v>
      </c>
      <c r="S963" s="132" t="str">
        <f>_xlfn.XLOOKUP($D963,'Catalog Items'!$L:$L,'Catalog Items'!AU:AU)</f>
        <v>1</v>
      </c>
      <c r="T963" s="118" t="s">
        <v>15236</v>
      </c>
      <c r="U963" s="118" t="s">
        <v>15237</v>
      </c>
      <c r="V963" s="118" t="s">
        <v>15238</v>
      </c>
      <c r="W963" s="124"/>
      <c r="X963" s="118" t="s">
        <v>14119</v>
      </c>
      <c r="Y963" s="118" t="s">
        <v>1765</v>
      </c>
      <c r="Z963" s="118" t="s">
        <v>1759</v>
      </c>
      <c r="AA963" s="118" t="s">
        <v>15023</v>
      </c>
      <c r="AB963" s="118" t="s">
        <v>15243</v>
      </c>
      <c r="AC963" s="118" t="s">
        <v>15212</v>
      </c>
      <c r="AD963" s="118" t="s">
        <v>1757</v>
      </c>
      <c r="AE963" s="118" t="s">
        <v>15244</v>
      </c>
      <c r="AF963" s="118" t="s">
        <v>15240</v>
      </c>
    </row>
    <row r="964" spans="1:32" x14ac:dyDescent="0.25">
      <c r="A964" s="118" t="str">
        <f>_xlfn.XLOOKUP(D964,'Catalog Items'!L:L,'Catalog Items'!F:F)</f>
        <v>24197</v>
      </c>
      <c r="B964" s="118" t="s">
        <v>10623</v>
      </c>
      <c r="C964" s="118" t="s">
        <v>5377</v>
      </c>
      <c r="D964" s="118" t="s">
        <v>13315</v>
      </c>
      <c r="E964" s="118" t="s">
        <v>2986</v>
      </c>
      <c r="F964" s="118" t="s">
        <v>9580</v>
      </c>
      <c r="G964" s="118" t="s">
        <v>13758</v>
      </c>
      <c r="H964" s="118" t="s">
        <v>13759</v>
      </c>
      <c r="I964" s="118" t="s">
        <v>1783</v>
      </c>
      <c r="J964" s="124"/>
      <c r="K964" s="118" t="str">
        <f>_xlfn.XLOOKUP(D964,'Catalog Items'!L:L,'Catalog Items'!AB:AB)</f>
        <v>00196504232532</v>
      </c>
      <c r="L964" s="118" t="str">
        <f>_xlfn.XLOOKUP(D964,'Catalog Items'!L:L,'Catalog Items'!N:N)</f>
        <v>Christmas Decor</v>
      </c>
      <c r="M964" s="132">
        <f>_xlfn.XLOOKUP($D964,'Catalog Items'!$L:$L,'Catalog Items'!AK:AK)</f>
        <v>44.064999999999998</v>
      </c>
      <c r="N964" s="132">
        <f>_xlfn.XLOOKUP($D964,'Catalog Items'!$L:$L,'Catalog Items'!AL:AL)</f>
        <v>17.97</v>
      </c>
      <c r="O964" s="132">
        <f>_xlfn.XLOOKUP($D964,'Catalog Items'!$L:$L,'Catalog Items'!AM:AM)</f>
        <v>13.595000000000001</v>
      </c>
      <c r="P964" s="132">
        <f>_xlfn.XLOOKUP($D964,'Catalog Items'!$L:$L,'Catalog Items'!AN:AN)</f>
        <v>23.67</v>
      </c>
      <c r="Q964" s="132">
        <f>_xlfn.XLOOKUP($D964,'Catalog Items'!$L:$L,'Catalog Items'!AO:AO)</f>
        <v>6.23</v>
      </c>
      <c r="R964" s="132" t="str">
        <f>_xlfn.XLOOKUP($D964,'Catalog Items'!$L:$L,'Catalog Items'!AT:AT)</f>
        <v>6</v>
      </c>
      <c r="S964" s="132" t="str">
        <f>_xlfn.XLOOKUP($D964,'Catalog Items'!$L:$L,'Catalog Items'!AU:AU)</f>
        <v>1</v>
      </c>
      <c r="T964" s="118" t="s">
        <v>15236</v>
      </c>
      <c r="U964" s="118" t="s">
        <v>15237</v>
      </c>
      <c r="V964" s="118" t="s">
        <v>15238</v>
      </c>
      <c r="W964" s="124"/>
      <c r="X964" s="118" t="s">
        <v>14491</v>
      </c>
      <c r="Y964" s="118" t="s">
        <v>1765</v>
      </c>
      <c r="Z964" s="118" t="s">
        <v>1759</v>
      </c>
      <c r="AA964" s="118" t="s">
        <v>15023</v>
      </c>
      <c r="AB964" s="118" t="s">
        <v>15243</v>
      </c>
      <c r="AC964" s="118" t="s">
        <v>15212</v>
      </c>
      <c r="AD964" s="118" t="s">
        <v>1757</v>
      </c>
      <c r="AE964" s="118" t="s">
        <v>15244</v>
      </c>
      <c r="AF964" s="118" t="s">
        <v>15240</v>
      </c>
    </row>
    <row r="965" spans="1:32" x14ac:dyDescent="0.25">
      <c r="A965" s="118" t="str">
        <f>_xlfn.XLOOKUP(D965,'Catalog Items'!L:L,'Catalog Items'!F:F)</f>
        <v>24197</v>
      </c>
      <c r="B965" s="118" t="s">
        <v>10623</v>
      </c>
      <c r="C965" s="118" t="s">
        <v>5377</v>
      </c>
      <c r="D965" s="118" t="s">
        <v>13315</v>
      </c>
      <c r="E965" s="118" t="s">
        <v>2986</v>
      </c>
      <c r="F965" s="118" t="s">
        <v>9580</v>
      </c>
      <c r="G965" s="118" t="s">
        <v>13794</v>
      </c>
      <c r="H965" s="118" t="s">
        <v>13795</v>
      </c>
      <c r="I965" s="118" t="s">
        <v>1783</v>
      </c>
      <c r="J965" s="124"/>
      <c r="K965" s="118" t="str">
        <f>_xlfn.XLOOKUP(D965,'Catalog Items'!L:L,'Catalog Items'!AB:AB)</f>
        <v>00196504232532</v>
      </c>
      <c r="L965" s="118" t="str">
        <f>_xlfn.XLOOKUP(D965,'Catalog Items'!L:L,'Catalog Items'!N:N)</f>
        <v>Christmas Decor</v>
      </c>
      <c r="M965" s="132">
        <f>_xlfn.XLOOKUP($D965,'Catalog Items'!$L:$L,'Catalog Items'!AK:AK)</f>
        <v>44.064999999999998</v>
      </c>
      <c r="N965" s="132">
        <f>_xlfn.XLOOKUP($D965,'Catalog Items'!$L:$L,'Catalog Items'!AL:AL)</f>
        <v>17.97</v>
      </c>
      <c r="O965" s="132">
        <f>_xlfn.XLOOKUP($D965,'Catalog Items'!$L:$L,'Catalog Items'!AM:AM)</f>
        <v>13.595000000000001</v>
      </c>
      <c r="P965" s="132">
        <f>_xlfn.XLOOKUP($D965,'Catalog Items'!$L:$L,'Catalog Items'!AN:AN)</f>
        <v>23.67</v>
      </c>
      <c r="Q965" s="132">
        <f>_xlfn.XLOOKUP($D965,'Catalog Items'!$L:$L,'Catalog Items'!AO:AO)</f>
        <v>6.23</v>
      </c>
      <c r="R965" s="132" t="str">
        <f>_xlfn.XLOOKUP($D965,'Catalog Items'!$L:$L,'Catalog Items'!AT:AT)</f>
        <v>6</v>
      </c>
      <c r="S965" s="132" t="str">
        <f>_xlfn.XLOOKUP($D965,'Catalog Items'!$L:$L,'Catalog Items'!AU:AU)</f>
        <v>1</v>
      </c>
      <c r="T965" s="118" t="s">
        <v>15236</v>
      </c>
      <c r="U965" s="118" t="s">
        <v>15237</v>
      </c>
      <c r="V965" s="118" t="s">
        <v>15238</v>
      </c>
      <c r="W965" s="124"/>
      <c r="X965" s="118" t="s">
        <v>14511</v>
      </c>
      <c r="Y965" s="118" t="s">
        <v>1765</v>
      </c>
      <c r="Z965" s="118" t="s">
        <v>1759</v>
      </c>
      <c r="AA965" s="118" t="s">
        <v>15023</v>
      </c>
      <c r="AB965" s="118" t="s">
        <v>15243</v>
      </c>
      <c r="AC965" s="118" t="s">
        <v>15212</v>
      </c>
      <c r="AD965" s="118" t="s">
        <v>1757</v>
      </c>
      <c r="AE965" s="118" t="s">
        <v>15244</v>
      </c>
      <c r="AF965" s="118" t="s">
        <v>15240</v>
      </c>
    </row>
    <row r="966" spans="1:32" x14ac:dyDescent="0.25">
      <c r="A966" s="118" t="str">
        <f>_xlfn.XLOOKUP(D966,'Catalog Items'!L:L,'Catalog Items'!F:F)</f>
        <v>24197</v>
      </c>
      <c r="B966" s="118" t="s">
        <v>10602</v>
      </c>
      <c r="C966" s="118" t="s">
        <v>5376</v>
      </c>
      <c r="D966" s="118" t="s">
        <v>13315</v>
      </c>
      <c r="E966" s="118" t="s">
        <v>2986</v>
      </c>
      <c r="F966" s="118" t="s">
        <v>9580</v>
      </c>
      <c r="G966" s="118" t="s">
        <v>13826</v>
      </c>
      <c r="H966" s="118" t="s">
        <v>13827</v>
      </c>
      <c r="I966" s="118" t="s">
        <v>1760</v>
      </c>
      <c r="J966" s="124"/>
      <c r="K966" s="118" t="str">
        <f>_xlfn.XLOOKUP(D966,'Catalog Items'!L:L,'Catalog Items'!AB:AB)</f>
        <v>00196504232532</v>
      </c>
      <c r="L966" s="118" t="str">
        <f>_xlfn.XLOOKUP(D966,'Catalog Items'!L:L,'Catalog Items'!N:N)</f>
        <v>Christmas Decor</v>
      </c>
      <c r="M966" s="132">
        <f>_xlfn.XLOOKUP($D966,'Catalog Items'!$L:$L,'Catalog Items'!AK:AK)</f>
        <v>44.064999999999998</v>
      </c>
      <c r="N966" s="132">
        <f>_xlfn.XLOOKUP($D966,'Catalog Items'!$L:$L,'Catalog Items'!AL:AL)</f>
        <v>17.97</v>
      </c>
      <c r="O966" s="132">
        <f>_xlfn.XLOOKUP($D966,'Catalog Items'!$L:$L,'Catalog Items'!AM:AM)</f>
        <v>13.595000000000001</v>
      </c>
      <c r="P966" s="132">
        <f>_xlfn.XLOOKUP($D966,'Catalog Items'!$L:$L,'Catalog Items'!AN:AN)</f>
        <v>23.67</v>
      </c>
      <c r="Q966" s="132">
        <f>_xlfn.XLOOKUP($D966,'Catalog Items'!$L:$L,'Catalog Items'!AO:AO)</f>
        <v>6.23</v>
      </c>
      <c r="R966" s="132" t="str">
        <f>_xlfn.XLOOKUP($D966,'Catalog Items'!$L:$L,'Catalog Items'!AT:AT)</f>
        <v>6</v>
      </c>
      <c r="S966" s="132" t="str">
        <f>_xlfn.XLOOKUP($D966,'Catalog Items'!$L:$L,'Catalog Items'!AU:AU)</f>
        <v>1</v>
      </c>
      <c r="T966" s="118" t="s">
        <v>15236</v>
      </c>
      <c r="U966" s="118" t="s">
        <v>15237</v>
      </c>
      <c r="V966" s="118" t="s">
        <v>15238</v>
      </c>
      <c r="W966" s="124"/>
      <c r="X966" s="118" t="s">
        <v>14527</v>
      </c>
      <c r="Y966" s="118" t="s">
        <v>1760</v>
      </c>
      <c r="Z966" s="118" t="s">
        <v>15064</v>
      </c>
      <c r="AA966" s="118" t="s">
        <v>15227</v>
      </c>
      <c r="AB966" s="118" t="s">
        <v>15228</v>
      </c>
      <c r="AC966" s="118" t="s">
        <v>15229</v>
      </c>
      <c r="AD966" s="118" t="s">
        <v>1757</v>
      </c>
      <c r="AE966" s="118" t="s">
        <v>15230</v>
      </c>
      <c r="AF966" s="118" t="s">
        <v>15231</v>
      </c>
    </row>
    <row r="967" spans="1:32" x14ac:dyDescent="0.25">
      <c r="A967" s="118" t="str">
        <f>_xlfn.XLOOKUP(D967,'Catalog Items'!L:L,'Catalog Items'!F:F)</f>
        <v>24197</v>
      </c>
      <c r="B967" s="118" t="s">
        <v>10602</v>
      </c>
      <c r="C967" s="118" t="s">
        <v>5376</v>
      </c>
      <c r="D967" s="118" t="s">
        <v>13315</v>
      </c>
      <c r="E967" s="118" t="s">
        <v>2986</v>
      </c>
      <c r="F967" s="118" t="s">
        <v>9580</v>
      </c>
      <c r="G967" s="118" t="s">
        <v>13790</v>
      </c>
      <c r="H967" s="118" t="s">
        <v>13791</v>
      </c>
      <c r="I967" s="118" t="s">
        <v>1760</v>
      </c>
      <c r="J967" s="124"/>
      <c r="K967" s="118" t="str">
        <f>_xlfn.XLOOKUP(D967,'Catalog Items'!L:L,'Catalog Items'!AB:AB)</f>
        <v>00196504232532</v>
      </c>
      <c r="L967" s="118" t="str">
        <f>_xlfn.XLOOKUP(D967,'Catalog Items'!L:L,'Catalog Items'!N:N)</f>
        <v>Christmas Decor</v>
      </c>
      <c r="M967" s="132">
        <f>_xlfn.XLOOKUP($D967,'Catalog Items'!$L:$L,'Catalog Items'!AK:AK)</f>
        <v>44.064999999999998</v>
      </c>
      <c r="N967" s="132">
        <f>_xlfn.XLOOKUP($D967,'Catalog Items'!$L:$L,'Catalog Items'!AL:AL)</f>
        <v>17.97</v>
      </c>
      <c r="O967" s="132">
        <f>_xlfn.XLOOKUP($D967,'Catalog Items'!$L:$L,'Catalog Items'!AM:AM)</f>
        <v>13.595000000000001</v>
      </c>
      <c r="P967" s="132">
        <f>_xlfn.XLOOKUP($D967,'Catalog Items'!$L:$L,'Catalog Items'!AN:AN)</f>
        <v>23.67</v>
      </c>
      <c r="Q967" s="132">
        <f>_xlfn.XLOOKUP($D967,'Catalog Items'!$L:$L,'Catalog Items'!AO:AO)</f>
        <v>6.23</v>
      </c>
      <c r="R967" s="132" t="str">
        <f>_xlfn.XLOOKUP($D967,'Catalog Items'!$L:$L,'Catalog Items'!AT:AT)</f>
        <v>6</v>
      </c>
      <c r="S967" s="132" t="str">
        <f>_xlfn.XLOOKUP($D967,'Catalog Items'!$L:$L,'Catalog Items'!AU:AU)</f>
        <v>1</v>
      </c>
      <c r="T967" s="118" t="s">
        <v>15236</v>
      </c>
      <c r="U967" s="118" t="s">
        <v>15237</v>
      </c>
      <c r="V967" s="118" t="s">
        <v>15238</v>
      </c>
      <c r="W967" s="124"/>
      <c r="X967" s="118" t="s">
        <v>14509</v>
      </c>
      <c r="Y967" s="118" t="s">
        <v>1760</v>
      </c>
      <c r="Z967" s="118" t="s">
        <v>15064</v>
      </c>
      <c r="AA967" s="118" t="s">
        <v>15227</v>
      </c>
      <c r="AB967" s="118" t="s">
        <v>15228</v>
      </c>
      <c r="AC967" s="118" t="s">
        <v>15229</v>
      </c>
      <c r="AD967" s="118" t="s">
        <v>1757</v>
      </c>
      <c r="AE967" s="118" t="s">
        <v>15230</v>
      </c>
      <c r="AF967" s="118" t="s">
        <v>15231</v>
      </c>
    </row>
    <row r="968" spans="1:32" x14ac:dyDescent="0.25">
      <c r="A968" s="118" t="str">
        <f>_xlfn.XLOOKUP(D968,'Catalog Items'!L:L,'Catalog Items'!F:F)</f>
        <v>24197</v>
      </c>
      <c r="B968" s="118" t="s">
        <v>10602</v>
      </c>
      <c r="C968" s="118" t="s">
        <v>5376</v>
      </c>
      <c r="D968" s="118" t="s">
        <v>13315</v>
      </c>
      <c r="E968" s="118" t="s">
        <v>2986</v>
      </c>
      <c r="F968" s="118" t="s">
        <v>9580</v>
      </c>
      <c r="G968" s="118" t="s">
        <v>13754</v>
      </c>
      <c r="H968" s="118" t="s">
        <v>13755</v>
      </c>
      <c r="I968" s="118" t="s">
        <v>1760</v>
      </c>
      <c r="J968" s="124"/>
      <c r="K968" s="118" t="str">
        <f>_xlfn.XLOOKUP(D968,'Catalog Items'!L:L,'Catalog Items'!AB:AB)</f>
        <v>00196504232532</v>
      </c>
      <c r="L968" s="118" t="str">
        <f>_xlfn.XLOOKUP(D968,'Catalog Items'!L:L,'Catalog Items'!N:N)</f>
        <v>Christmas Decor</v>
      </c>
      <c r="M968" s="132">
        <f>_xlfn.XLOOKUP($D968,'Catalog Items'!$L:$L,'Catalog Items'!AK:AK)</f>
        <v>44.064999999999998</v>
      </c>
      <c r="N968" s="132">
        <f>_xlfn.XLOOKUP($D968,'Catalog Items'!$L:$L,'Catalog Items'!AL:AL)</f>
        <v>17.97</v>
      </c>
      <c r="O968" s="132">
        <f>_xlfn.XLOOKUP($D968,'Catalog Items'!$L:$L,'Catalog Items'!AM:AM)</f>
        <v>13.595000000000001</v>
      </c>
      <c r="P968" s="132">
        <f>_xlfn.XLOOKUP($D968,'Catalog Items'!$L:$L,'Catalog Items'!AN:AN)</f>
        <v>23.67</v>
      </c>
      <c r="Q968" s="132">
        <f>_xlfn.XLOOKUP($D968,'Catalog Items'!$L:$L,'Catalog Items'!AO:AO)</f>
        <v>6.23</v>
      </c>
      <c r="R968" s="132" t="str">
        <f>_xlfn.XLOOKUP($D968,'Catalog Items'!$L:$L,'Catalog Items'!AT:AT)</f>
        <v>6</v>
      </c>
      <c r="S968" s="132" t="str">
        <f>_xlfn.XLOOKUP($D968,'Catalog Items'!$L:$L,'Catalog Items'!AU:AU)</f>
        <v>1</v>
      </c>
      <c r="T968" s="118" t="s">
        <v>15236</v>
      </c>
      <c r="U968" s="118" t="s">
        <v>15237</v>
      </c>
      <c r="V968" s="118" t="s">
        <v>15238</v>
      </c>
      <c r="W968" s="124"/>
      <c r="X968" s="118" t="s">
        <v>14489</v>
      </c>
      <c r="Y968" s="118" t="s">
        <v>1760</v>
      </c>
      <c r="Z968" s="118" t="s">
        <v>15064</v>
      </c>
      <c r="AA968" s="118" t="s">
        <v>15227</v>
      </c>
      <c r="AB968" s="118" t="s">
        <v>15228</v>
      </c>
      <c r="AC968" s="118" t="s">
        <v>15229</v>
      </c>
      <c r="AD968" s="118" t="s">
        <v>1757</v>
      </c>
      <c r="AE968" s="118" t="s">
        <v>15230</v>
      </c>
      <c r="AF968" s="118" t="s">
        <v>15231</v>
      </c>
    </row>
    <row r="969" spans="1:32" x14ac:dyDescent="0.25">
      <c r="J969" s="124"/>
      <c r="M969" s="132"/>
      <c r="N969" s="132"/>
      <c r="O969" s="132"/>
      <c r="P969" s="132"/>
      <c r="Q969" s="132"/>
      <c r="R969" s="132"/>
      <c r="S969" s="132"/>
      <c r="W969" s="124"/>
    </row>
    <row r="970" spans="1:32" x14ac:dyDescent="0.25">
      <c r="A970" s="118" t="str">
        <f>_xlfn.XLOOKUP(D970,'Catalog Items'!L:L,'Catalog Items'!F:F)</f>
        <v>24510</v>
      </c>
      <c r="B970" s="118" t="s">
        <v>10623</v>
      </c>
      <c r="C970" s="118" t="s">
        <v>5377</v>
      </c>
      <c r="D970" s="118" t="s">
        <v>13318</v>
      </c>
      <c r="E970" s="118" t="s">
        <v>13319</v>
      </c>
      <c r="F970" s="118" t="s">
        <v>1770</v>
      </c>
      <c r="G970" s="118" t="s">
        <v>13758</v>
      </c>
      <c r="H970" s="118" t="s">
        <v>13759</v>
      </c>
      <c r="I970" s="118" t="s">
        <v>1757</v>
      </c>
      <c r="J970" s="124"/>
      <c r="K970" s="118" t="str">
        <f>_xlfn.XLOOKUP(D970,'Catalog Items'!L:L,'Catalog Items'!AB:AB)</f>
        <v>10196504232546</v>
      </c>
      <c r="L970" s="118" t="str">
        <f>_xlfn.XLOOKUP(D970,'Catalog Items'!L:L,'Catalog Items'!N:N)</f>
        <v>Christmas Decor</v>
      </c>
      <c r="M970" s="132">
        <f>_xlfn.XLOOKUP($D970,'Catalog Items'!$L:$L,'Catalog Items'!AK:AK)</f>
        <v>24.437999999999999</v>
      </c>
      <c r="N970" s="132">
        <f>_xlfn.XLOOKUP($D970,'Catalog Items'!$L:$L,'Catalog Items'!AL:AL)</f>
        <v>15.938000000000001</v>
      </c>
      <c r="O970" s="132">
        <f>_xlfn.XLOOKUP($D970,'Catalog Items'!$L:$L,'Catalog Items'!AM:AM)</f>
        <v>9.625</v>
      </c>
      <c r="P970" s="132">
        <f>_xlfn.XLOOKUP($D970,'Catalog Items'!$L:$L,'Catalog Items'!AN:AN)</f>
        <v>12.94</v>
      </c>
      <c r="Q970" s="132">
        <f>_xlfn.XLOOKUP($D970,'Catalog Items'!$L:$L,'Catalog Items'!AO:AO)</f>
        <v>2.169</v>
      </c>
      <c r="R970" s="132" t="str">
        <f>_xlfn.XLOOKUP($D970,'Catalog Items'!$L:$L,'Catalog Items'!AT:AT)</f>
        <v>5</v>
      </c>
      <c r="S970" s="132" t="str">
        <f>_xlfn.XLOOKUP($D970,'Catalog Items'!$L:$L,'Catalog Items'!AU:AU)</f>
        <v>5</v>
      </c>
      <c r="T970" s="118" t="s">
        <v>1760</v>
      </c>
      <c r="U970" s="118" t="s">
        <v>14991</v>
      </c>
      <c r="V970" s="118" t="s">
        <v>1762</v>
      </c>
      <c r="W970" s="124"/>
      <c r="X970" s="118" t="s">
        <v>14491</v>
      </c>
      <c r="Y970" s="118" t="s">
        <v>1765</v>
      </c>
      <c r="Z970" s="118" t="s">
        <v>1759</v>
      </c>
      <c r="AA970" s="118" t="s">
        <v>15023</v>
      </c>
      <c r="AB970" s="118" t="s">
        <v>15243</v>
      </c>
      <c r="AC970" s="118" t="s">
        <v>15212</v>
      </c>
      <c r="AD970" s="118" t="s">
        <v>1757</v>
      </c>
      <c r="AE970" s="118" t="s">
        <v>15244</v>
      </c>
      <c r="AF970" s="118" t="s">
        <v>15240</v>
      </c>
    </row>
    <row r="971" spans="1:32" x14ac:dyDescent="0.25">
      <c r="A971" s="118" t="str">
        <f>_xlfn.XLOOKUP(D971,'Catalog Items'!L:L,'Catalog Items'!F:F)</f>
        <v>24510</v>
      </c>
      <c r="B971" s="118" t="s">
        <v>10623</v>
      </c>
      <c r="C971" s="118" t="s">
        <v>5377</v>
      </c>
      <c r="D971" s="118" t="s">
        <v>13318</v>
      </c>
      <c r="E971" s="118" t="s">
        <v>13319</v>
      </c>
      <c r="F971" s="118" t="s">
        <v>1770</v>
      </c>
      <c r="G971" s="118" t="s">
        <v>13776</v>
      </c>
      <c r="H971" s="118" t="s">
        <v>13777</v>
      </c>
      <c r="I971" s="118" t="s">
        <v>1757</v>
      </c>
      <c r="J971" s="124"/>
      <c r="K971" s="118" t="str">
        <f>_xlfn.XLOOKUP(D971,'Catalog Items'!L:L,'Catalog Items'!AB:AB)</f>
        <v>10196504232546</v>
      </c>
      <c r="L971" s="118" t="str">
        <f>_xlfn.XLOOKUP(D971,'Catalog Items'!L:L,'Catalog Items'!N:N)</f>
        <v>Christmas Decor</v>
      </c>
      <c r="M971" s="132">
        <f>_xlfn.XLOOKUP($D971,'Catalog Items'!$L:$L,'Catalog Items'!AK:AK)</f>
        <v>24.437999999999999</v>
      </c>
      <c r="N971" s="132">
        <f>_xlfn.XLOOKUP($D971,'Catalog Items'!$L:$L,'Catalog Items'!AL:AL)</f>
        <v>15.938000000000001</v>
      </c>
      <c r="O971" s="132">
        <f>_xlfn.XLOOKUP($D971,'Catalog Items'!$L:$L,'Catalog Items'!AM:AM)</f>
        <v>9.625</v>
      </c>
      <c r="P971" s="132">
        <f>_xlfn.XLOOKUP($D971,'Catalog Items'!$L:$L,'Catalog Items'!AN:AN)</f>
        <v>12.94</v>
      </c>
      <c r="Q971" s="132">
        <f>_xlfn.XLOOKUP($D971,'Catalog Items'!$L:$L,'Catalog Items'!AO:AO)</f>
        <v>2.169</v>
      </c>
      <c r="R971" s="132" t="str">
        <f>_xlfn.XLOOKUP($D971,'Catalog Items'!$L:$L,'Catalog Items'!AT:AT)</f>
        <v>5</v>
      </c>
      <c r="S971" s="132" t="str">
        <f>_xlfn.XLOOKUP($D971,'Catalog Items'!$L:$L,'Catalog Items'!AU:AU)</f>
        <v>5</v>
      </c>
      <c r="T971" s="118" t="s">
        <v>1760</v>
      </c>
      <c r="U971" s="118" t="s">
        <v>14991</v>
      </c>
      <c r="V971" s="118" t="s">
        <v>1762</v>
      </c>
      <c r="W971" s="124"/>
      <c r="X971" s="118" t="s">
        <v>14501</v>
      </c>
      <c r="Y971" s="118" t="s">
        <v>1765</v>
      </c>
      <c r="Z971" s="118" t="s">
        <v>1759</v>
      </c>
      <c r="AA971" s="118" t="s">
        <v>15023</v>
      </c>
      <c r="AB971" s="118" t="s">
        <v>15243</v>
      </c>
      <c r="AC971" s="118" t="s">
        <v>15212</v>
      </c>
      <c r="AD971" s="118" t="s">
        <v>1757</v>
      </c>
      <c r="AE971" s="118" t="s">
        <v>15244</v>
      </c>
      <c r="AF971" s="118" t="s">
        <v>15240</v>
      </c>
    </row>
    <row r="972" spans="1:32" x14ac:dyDescent="0.25">
      <c r="A972" s="118" t="str">
        <f>_xlfn.XLOOKUP(D972,'Catalog Items'!L:L,'Catalog Items'!F:F)</f>
        <v>24510</v>
      </c>
      <c r="B972" s="118" t="s">
        <v>10623</v>
      </c>
      <c r="C972" s="118" t="s">
        <v>5377</v>
      </c>
      <c r="D972" s="118" t="s">
        <v>13318</v>
      </c>
      <c r="E972" s="118" t="s">
        <v>13319</v>
      </c>
      <c r="F972" s="118" t="s">
        <v>1770</v>
      </c>
      <c r="G972" s="118" t="s">
        <v>13794</v>
      </c>
      <c r="H972" s="118" t="s">
        <v>13795</v>
      </c>
      <c r="I972" s="118" t="s">
        <v>1757</v>
      </c>
      <c r="J972" s="124"/>
      <c r="K972" s="118" t="str">
        <f>_xlfn.XLOOKUP(D972,'Catalog Items'!L:L,'Catalog Items'!AB:AB)</f>
        <v>10196504232546</v>
      </c>
      <c r="L972" s="118" t="str">
        <f>_xlfn.XLOOKUP(D972,'Catalog Items'!L:L,'Catalog Items'!N:N)</f>
        <v>Christmas Decor</v>
      </c>
      <c r="M972" s="132">
        <f>_xlfn.XLOOKUP($D972,'Catalog Items'!$L:$L,'Catalog Items'!AK:AK)</f>
        <v>24.437999999999999</v>
      </c>
      <c r="N972" s="132">
        <f>_xlfn.XLOOKUP($D972,'Catalog Items'!$L:$L,'Catalog Items'!AL:AL)</f>
        <v>15.938000000000001</v>
      </c>
      <c r="O972" s="132">
        <f>_xlfn.XLOOKUP($D972,'Catalog Items'!$L:$L,'Catalog Items'!AM:AM)</f>
        <v>9.625</v>
      </c>
      <c r="P972" s="132">
        <f>_xlfn.XLOOKUP($D972,'Catalog Items'!$L:$L,'Catalog Items'!AN:AN)</f>
        <v>12.94</v>
      </c>
      <c r="Q972" s="132">
        <f>_xlfn.XLOOKUP($D972,'Catalog Items'!$L:$L,'Catalog Items'!AO:AO)</f>
        <v>2.169</v>
      </c>
      <c r="R972" s="132" t="str">
        <f>_xlfn.XLOOKUP($D972,'Catalog Items'!$L:$L,'Catalog Items'!AT:AT)</f>
        <v>5</v>
      </c>
      <c r="S972" s="132" t="str">
        <f>_xlfn.XLOOKUP($D972,'Catalog Items'!$L:$L,'Catalog Items'!AU:AU)</f>
        <v>5</v>
      </c>
      <c r="T972" s="118" t="s">
        <v>1760</v>
      </c>
      <c r="U972" s="118" t="s">
        <v>14991</v>
      </c>
      <c r="V972" s="118" t="s">
        <v>1762</v>
      </c>
      <c r="W972" s="124"/>
      <c r="X972" s="118" t="s">
        <v>14511</v>
      </c>
      <c r="Y972" s="118" t="s">
        <v>1765</v>
      </c>
      <c r="Z972" s="118" t="s">
        <v>1759</v>
      </c>
      <c r="AA972" s="118" t="s">
        <v>15023</v>
      </c>
      <c r="AB972" s="118" t="s">
        <v>15243</v>
      </c>
      <c r="AC972" s="118" t="s">
        <v>15212</v>
      </c>
      <c r="AD972" s="118" t="s">
        <v>1757</v>
      </c>
      <c r="AE972" s="118" t="s">
        <v>15244</v>
      </c>
      <c r="AF972" s="118" t="s">
        <v>15240</v>
      </c>
    </row>
    <row r="973" spans="1:32" x14ac:dyDescent="0.25">
      <c r="A973" s="118" t="str">
        <f>_xlfn.XLOOKUP(D973,'Catalog Items'!L:L,'Catalog Items'!F:F)</f>
        <v>24510</v>
      </c>
      <c r="B973" s="118" t="s">
        <v>10623</v>
      </c>
      <c r="C973" s="118" t="s">
        <v>5377</v>
      </c>
      <c r="D973" s="118" t="s">
        <v>13318</v>
      </c>
      <c r="E973" s="118" t="s">
        <v>13319</v>
      </c>
      <c r="F973" s="118" t="s">
        <v>1770</v>
      </c>
      <c r="G973" s="118" t="s">
        <v>13812</v>
      </c>
      <c r="H973" s="118" t="s">
        <v>13813</v>
      </c>
      <c r="I973" s="118" t="s">
        <v>1757</v>
      </c>
      <c r="J973" s="124"/>
      <c r="K973" s="118" t="str">
        <f>_xlfn.XLOOKUP(D973,'Catalog Items'!L:L,'Catalog Items'!AB:AB)</f>
        <v>10196504232546</v>
      </c>
      <c r="L973" s="118" t="str">
        <f>_xlfn.XLOOKUP(D973,'Catalog Items'!L:L,'Catalog Items'!N:N)</f>
        <v>Christmas Decor</v>
      </c>
      <c r="M973" s="132">
        <f>_xlfn.XLOOKUP($D973,'Catalog Items'!$L:$L,'Catalog Items'!AK:AK)</f>
        <v>24.437999999999999</v>
      </c>
      <c r="N973" s="132">
        <f>_xlfn.XLOOKUP($D973,'Catalog Items'!$L:$L,'Catalog Items'!AL:AL)</f>
        <v>15.938000000000001</v>
      </c>
      <c r="O973" s="132">
        <f>_xlfn.XLOOKUP($D973,'Catalog Items'!$L:$L,'Catalog Items'!AM:AM)</f>
        <v>9.625</v>
      </c>
      <c r="P973" s="132">
        <f>_xlfn.XLOOKUP($D973,'Catalog Items'!$L:$L,'Catalog Items'!AN:AN)</f>
        <v>12.94</v>
      </c>
      <c r="Q973" s="132">
        <f>_xlfn.XLOOKUP($D973,'Catalog Items'!$L:$L,'Catalog Items'!AO:AO)</f>
        <v>2.169</v>
      </c>
      <c r="R973" s="132" t="str">
        <f>_xlfn.XLOOKUP($D973,'Catalog Items'!$L:$L,'Catalog Items'!AT:AT)</f>
        <v>5</v>
      </c>
      <c r="S973" s="132" t="str">
        <f>_xlfn.XLOOKUP($D973,'Catalog Items'!$L:$L,'Catalog Items'!AU:AU)</f>
        <v>5</v>
      </c>
      <c r="T973" s="118" t="s">
        <v>1760</v>
      </c>
      <c r="U973" s="118" t="s">
        <v>14991</v>
      </c>
      <c r="V973" s="118" t="s">
        <v>1762</v>
      </c>
      <c r="W973" s="124"/>
      <c r="X973" s="118" t="s">
        <v>14520</v>
      </c>
      <c r="Y973" s="118" t="s">
        <v>1765</v>
      </c>
      <c r="Z973" s="118" t="s">
        <v>1759</v>
      </c>
      <c r="AA973" s="118" t="s">
        <v>15023</v>
      </c>
      <c r="AB973" s="118" t="s">
        <v>15243</v>
      </c>
      <c r="AC973" s="118" t="s">
        <v>15212</v>
      </c>
      <c r="AD973" s="118" t="s">
        <v>1757</v>
      </c>
      <c r="AE973" s="118" t="s">
        <v>15244</v>
      </c>
      <c r="AF973" s="118" t="s">
        <v>15240</v>
      </c>
    </row>
    <row r="974" spans="1:32" x14ac:dyDescent="0.25">
      <c r="A974" s="118" t="str">
        <f>_xlfn.XLOOKUP(D974,'Catalog Items'!L:L,'Catalog Items'!F:F)</f>
        <v>24510</v>
      </c>
      <c r="B974" s="118" t="s">
        <v>10623</v>
      </c>
      <c r="C974" s="118" t="s">
        <v>5377</v>
      </c>
      <c r="D974" s="118" t="s">
        <v>13318</v>
      </c>
      <c r="E974" s="118" t="s">
        <v>13319</v>
      </c>
      <c r="F974" s="118" t="s">
        <v>1770</v>
      </c>
      <c r="G974" s="118" t="s">
        <v>13224</v>
      </c>
      <c r="H974" s="118" t="s">
        <v>13225</v>
      </c>
      <c r="I974" s="118" t="s">
        <v>1757</v>
      </c>
      <c r="J974" s="124"/>
      <c r="K974" s="118" t="str">
        <f>_xlfn.XLOOKUP(D974,'Catalog Items'!L:L,'Catalog Items'!AB:AB)</f>
        <v>10196504232546</v>
      </c>
      <c r="L974" s="118" t="str">
        <f>_xlfn.XLOOKUP(D974,'Catalog Items'!L:L,'Catalog Items'!N:N)</f>
        <v>Christmas Decor</v>
      </c>
      <c r="M974" s="132">
        <f>_xlfn.XLOOKUP($D974,'Catalog Items'!$L:$L,'Catalog Items'!AK:AK)</f>
        <v>24.437999999999999</v>
      </c>
      <c r="N974" s="132">
        <f>_xlfn.XLOOKUP($D974,'Catalog Items'!$L:$L,'Catalog Items'!AL:AL)</f>
        <v>15.938000000000001</v>
      </c>
      <c r="O974" s="132">
        <f>_xlfn.XLOOKUP($D974,'Catalog Items'!$L:$L,'Catalog Items'!AM:AM)</f>
        <v>9.625</v>
      </c>
      <c r="P974" s="132">
        <f>_xlfn.XLOOKUP($D974,'Catalog Items'!$L:$L,'Catalog Items'!AN:AN)</f>
        <v>12.94</v>
      </c>
      <c r="Q974" s="132">
        <f>_xlfn.XLOOKUP($D974,'Catalog Items'!$L:$L,'Catalog Items'!AO:AO)</f>
        <v>2.169</v>
      </c>
      <c r="R974" s="132" t="str">
        <f>_xlfn.XLOOKUP($D974,'Catalog Items'!$L:$L,'Catalog Items'!AT:AT)</f>
        <v>5</v>
      </c>
      <c r="S974" s="132" t="str">
        <f>_xlfn.XLOOKUP($D974,'Catalog Items'!$L:$L,'Catalog Items'!AU:AU)</f>
        <v>5</v>
      </c>
      <c r="T974" s="118" t="s">
        <v>1760</v>
      </c>
      <c r="U974" s="118" t="s">
        <v>14991</v>
      </c>
      <c r="V974" s="118" t="s">
        <v>1762</v>
      </c>
      <c r="W974" s="124"/>
      <c r="X974" s="118" t="s">
        <v>14119</v>
      </c>
      <c r="Y974" s="118" t="s">
        <v>1765</v>
      </c>
      <c r="Z974" s="118" t="s">
        <v>1759</v>
      </c>
      <c r="AA974" s="118" t="s">
        <v>15023</v>
      </c>
      <c r="AB974" s="118" t="s">
        <v>15243</v>
      </c>
      <c r="AC974" s="118" t="s">
        <v>15212</v>
      </c>
      <c r="AD974" s="118" t="s">
        <v>1757</v>
      </c>
      <c r="AE974" s="118" t="s">
        <v>15244</v>
      </c>
      <c r="AF974" s="118" t="s">
        <v>15240</v>
      </c>
    </row>
    <row r="975" spans="1:32" x14ac:dyDescent="0.25">
      <c r="J975" s="124"/>
      <c r="M975" s="132"/>
      <c r="N975" s="132"/>
      <c r="O975" s="132"/>
      <c r="P975" s="132"/>
      <c r="Q975" s="132"/>
      <c r="R975" s="132"/>
      <c r="S975" s="132"/>
      <c r="W975" s="124"/>
    </row>
    <row r="976" spans="1:32" x14ac:dyDescent="0.25">
      <c r="A976" s="118" t="str">
        <f>_xlfn.XLOOKUP(D976,'Catalog Items'!L:L,'Catalog Items'!F:F)</f>
        <v>25637</v>
      </c>
      <c r="B976" s="118" t="s">
        <v>10731</v>
      </c>
      <c r="C976" s="118" t="s">
        <v>9635</v>
      </c>
      <c r="D976" s="118" t="s">
        <v>13324</v>
      </c>
      <c r="E976" s="118" t="s">
        <v>13325</v>
      </c>
      <c r="F976" s="118" t="s">
        <v>9565</v>
      </c>
      <c r="G976" s="118" t="s">
        <v>13417</v>
      </c>
      <c r="H976" s="118" t="s">
        <v>15385</v>
      </c>
      <c r="I976" s="118" t="s">
        <v>1758</v>
      </c>
      <c r="J976" s="124"/>
      <c r="K976" s="118" t="str">
        <f>_xlfn.XLOOKUP(D976,'Catalog Items'!L:L,'Catalog Items'!AB:AB)</f>
        <v>00196504232563</v>
      </c>
      <c r="L976" s="118" t="str">
        <f>_xlfn.XLOOKUP(D976,'Catalog Items'!L:L,'Catalog Items'!N:N)</f>
        <v>Christmas Decor</v>
      </c>
      <c r="M976" s="132">
        <f>_xlfn.XLOOKUP($D976,'Catalog Items'!$L:$L,'Catalog Items'!AK:AK)</f>
        <v>41.438000000000002</v>
      </c>
      <c r="N976" s="132">
        <f>_xlfn.XLOOKUP($D976,'Catalog Items'!$L:$L,'Catalog Items'!AL:AL)</f>
        <v>14.5</v>
      </c>
      <c r="O976" s="132">
        <f>_xlfn.XLOOKUP($D976,'Catalog Items'!$L:$L,'Catalog Items'!AM:AM)</f>
        <v>7.625</v>
      </c>
      <c r="P976" s="132">
        <f>_xlfn.XLOOKUP($D976,'Catalog Items'!$L:$L,'Catalog Items'!AN:AN)</f>
        <v>15.99</v>
      </c>
      <c r="Q976" s="132">
        <f>_xlfn.XLOOKUP($D976,'Catalog Items'!$L:$L,'Catalog Items'!AO:AO)</f>
        <v>2.6509999999999998</v>
      </c>
      <c r="R976" s="132" t="str">
        <f>_xlfn.XLOOKUP($D976,'Catalog Items'!$L:$L,'Catalog Items'!AT:AT)</f>
        <v>5</v>
      </c>
      <c r="S976" s="132" t="str">
        <f>_xlfn.XLOOKUP($D976,'Catalog Items'!$L:$L,'Catalog Items'!AU:AU)</f>
        <v>3</v>
      </c>
      <c r="T976" s="118" t="s">
        <v>1799</v>
      </c>
      <c r="U976" s="118" t="s">
        <v>15172</v>
      </c>
      <c r="V976" s="118" t="s">
        <v>7066</v>
      </c>
      <c r="W976" s="124"/>
      <c r="X976" s="118" t="s">
        <v>14281</v>
      </c>
      <c r="Y976" s="118" t="s">
        <v>1759</v>
      </c>
      <c r="Z976" s="118" t="s">
        <v>15213</v>
      </c>
      <c r="AA976" s="118" t="s">
        <v>7077</v>
      </c>
      <c r="AB976" s="118" t="s">
        <v>15078</v>
      </c>
      <c r="AC976" s="118" t="s">
        <v>15070</v>
      </c>
      <c r="AD976" s="118" t="s">
        <v>1757</v>
      </c>
      <c r="AE976" s="118" t="s">
        <v>15396</v>
      </c>
      <c r="AF976" s="118" t="s">
        <v>15397</v>
      </c>
    </row>
    <row r="977" spans="1:32" x14ac:dyDescent="0.25">
      <c r="A977" s="118" t="str">
        <f>_xlfn.XLOOKUP(D977,'Catalog Items'!L:L,'Catalog Items'!F:F)</f>
        <v>25637</v>
      </c>
      <c r="B977" s="118" t="s">
        <v>10756</v>
      </c>
      <c r="C977" s="118" t="s">
        <v>9635</v>
      </c>
      <c r="D977" s="118" t="s">
        <v>13324</v>
      </c>
      <c r="E977" s="118" t="s">
        <v>13325</v>
      </c>
      <c r="F977" s="118" t="s">
        <v>9565</v>
      </c>
      <c r="G977" s="118" t="s">
        <v>1698</v>
      </c>
      <c r="H977" s="118" t="s">
        <v>3224</v>
      </c>
      <c r="I977" s="118" t="s">
        <v>1773</v>
      </c>
      <c r="J977" s="124"/>
      <c r="K977" s="118" t="str">
        <f>_xlfn.XLOOKUP(D977,'Catalog Items'!L:L,'Catalog Items'!AB:AB)</f>
        <v>00196504232563</v>
      </c>
      <c r="L977" s="118" t="str">
        <f>_xlfn.XLOOKUP(D977,'Catalog Items'!L:L,'Catalog Items'!N:N)</f>
        <v>Christmas Decor</v>
      </c>
      <c r="M977" s="132">
        <f>_xlfn.XLOOKUP($D977,'Catalog Items'!$L:$L,'Catalog Items'!AK:AK)</f>
        <v>41.438000000000002</v>
      </c>
      <c r="N977" s="132">
        <f>_xlfn.XLOOKUP($D977,'Catalog Items'!$L:$L,'Catalog Items'!AL:AL)</f>
        <v>14.5</v>
      </c>
      <c r="O977" s="132">
        <f>_xlfn.XLOOKUP($D977,'Catalog Items'!$L:$L,'Catalog Items'!AM:AM)</f>
        <v>7.625</v>
      </c>
      <c r="P977" s="132">
        <f>_xlfn.XLOOKUP($D977,'Catalog Items'!$L:$L,'Catalog Items'!AN:AN)</f>
        <v>15.99</v>
      </c>
      <c r="Q977" s="132">
        <f>_xlfn.XLOOKUP($D977,'Catalog Items'!$L:$L,'Catalog Items'!AO:AO)</f>
        <v>2.6509999999999998</v>
      </c>
      <c r="R977" s="132" t="str">
        <f>_xlfn.XLOOKUP($D977,'Catalog Items'!$L:$L,'Catalog Items'!AT:AT)</f>
        <v>5</v>
      </c>
      <c r="S977" s="132" t="str">
        <f>_xlfn.XLOOKUP($D977,'Catalog Items'!$L:$L,'Catalog Items'!AU:AU)</f>
        <v>3</v>
      </c>
      <c r="T977" s="118" t="s">
        <v>1799</v>
      </c>
      <c r="U977" s="118" t="s">
        <v>15172</v>
      </c>
      <c r="V977" s="118" t="s">
        <v>7066</v>
      </c>
      <c r="W977" s="124"/>
      <c r="X977" s="118" t="s">
        <v>6824</v>
      </c>
      <c r="Y977" s="118" t="s">
        <v>1763</v>
      </c>
      <c r="Z977" s="118" t="s">
        <v>15080</v>
      </c>
      <c r="AA977" s="118" t="s">
        <v>15187</v>
      </c>
      <c r="AB977" s="118" t="s">
        <v>15237</v>
      </c>
      <c r="AC977" s="118" t="s">
        <v>15203</v>
      </c>
      <c r="AD977" s="118" t="s">
        <v>1757</v>
      </c>
      <c r="AE977" s="118" t="s">
        <v>1759</v>
      </c>
      <c r="AF977" s="118" t="s">
        <v>15305</v>
      </c>
    </row>
    <row r="978" spans="1:32" x14ac:dyDescent="0.25">
      <c r="A978" s="118" t="str">
        <f>_xlfn.XLOOKUP(D978,'Catalog Items'!L:L,'Catalog Items'!F:F)</f>
        <v>25637</v>
      </c>
      <c r="B978" s="118" t="s">
        <v>10752</v>
      </c>
      <c r="C978" s="118" t="s">
        <v>9635</v>
      </c>
      <c r="D978" s="118" t="s">
        <v>13324</v>
      </c>
      <c r="E978" s="118" t="s">
        <v>13325</v>
      </c>
      <c r="F978" s="118" t="s">
        <v>9565</v>
      </c>
      <c r="G978" s="118" t="s">
        <v>1219</v>
      </c>
      <c r="H978" s="118" t="s">
        <v>3139</v>
      </c>
      <c r="I978" s="118" t="s">
        <v>1773</v>
      </c>
      <c r="J978" s="124"/>
      <c r="K978" s="118" t="str">
        <f>_xlfn.XLOOKUP(D978,'Catalog Items'!L:L,'Catalog Items'!AB:AB)</f>
        <v>00196504232563</v>
      </c>
      <c r="L978" s="118" t="str">
        <f>_xlfn.XLOOKUP(D978,'Catalog Items'!L:L,'Catalog Items'!N:N)</f>
        <v>Christmas Decor</v>
      </c>
      <c r="M978" s="132">
        <f>_xlfn.XLOOKUP($D978,'Catalog Items'!$L:$L,'Catalog Items'!AK:AK)</f>
        <v>41.438000000000002</v>
      </c>
      <c r="N978" s="132">
        <f>_xlfn.XLOOKUP($D978,'Catalog Items'!$L:$L,'Catalog Items'!AL:AL)</f>
        <v>14.5</v>
      </c>
      <c r="O978" s="132">
        <f>_xlfn.XLOOKUP($D978,'Catalog Items'!$L:$L,'Catalog Items'!AM:AM)</f>
        <v>7.625</v>
      </c>
      <c r="P978" s="132">
        <f>_xlfn.XLOOKUP($D978,'Catalog Items'!$L:$L,'Catalog Items'!AN:AN)</f>
        <v>15.99</v>
      </c>
      <c r="Q978" s="132">
        <f>_xlfn.XLOOKUP($D978,'Catalog Items'!$L:$L,'Catalog Items'!AO:AO)</f>
        <v>2.6509999999999998</v>
      </c>
      <c r="R978" s="132" t="str">
        <f>_xlfn.XLOOKUP($D978,'Catalog Items'!$L:$L,'Catalog Items'!AT:AT)</f>
        <v>5</v>
      </c>
      <c r="S978" s="132" t="str">
        <f>_xlfn.XLOOKUP($D978,'Catalog Items'!$L:$L,'Catalog Items'!AU:AU)</f>
        <v>3</v>
      </c>
      <c r="T978" s="118" t="s">
        <v>1799</v>
      </c>
      <c r="U978" s="118" t="s">
        <v>15172</v>
      </c>
      <c r="V978" s="118" t="s">
        <v>7066</v>
      </c>
      <c r="W978" s="124"/>
      <c r="X978" s="118" t="s">
        <v>6731</v>
      </c>
      <c r="Y978" s="118" t="s">
        <v>1757</v>
      </c>
      <c r="Z978" s="118" t="s">
        <v>15080</v>
      </c>
      <c r="AA978" s="118" t="s">
        <v>15056</v>
      </c>
      <c r="AB978" s="118" t="s">
        <v>7070</v>
      </c>
      <c r="AC978" s="118" t="s">
        <v>15307</v>
      </c>
      <c r="AD978" s="118" t="s">
        <v>1757</v>
      </c>
      <c r="AE978" s="118" t="s">
        <v>15308</v>
      </c>
      <c r="AF978" s="118" t="s">
        <v>15309</v>
      </c>
    </row>
    <row r="979" spans="1:32" x14ac:dyDescent="0.25">
      <c r="A979" s="118" t="str">
        <f>_xlfn.XLOOKUP(D979,'Catalog Items'!L:L,'Catalog Items'!F:F)</f>
        <v>25637</v>
      </c>
      <c r="B979" s="118" t="s">
        <v>10760</v>
      </c>
      <c r="C979" s="118" t="s">
        <v>9635</v>
      </c>
      <c r="D979" s="118" t="s">
        <v>13324</v>
      </c>
      <c r="E979" s="118" t="s">
        <v>13325</v>
      </c>
      <c r="F979" s="118" t="s">
        <v>9565</v>
      </c>
      <c r="G979" s="118" t="s">
        <v>1700</v>
      </c>
      <c r="H979" s="118" t="s">
        <v>3226</v>
      </c>
      <c r="I979" s="118" t="s">
        <v>1773</v>
      </c>
      <c r="J979" s="124"/>
      <c r="K979" s="118" t="str">
        <f>_xlfn.XLOOKUP(D979,'Catalog Items'!L:L,'Catalog Items'!AB:AB)</f>
        <v>00196504232563</v>
      </c>
      <c r="L979" s="118" t="str">
        <f>_xlfn.XLOOKUP(D979,'Catalog Items'!L:L,'Catalog Items'!N:N)</f>
        <v>Christmas Decor</v>
      </c>
      <c r="M979" s="132">
        <f>_xlfn.XLOOKUP($D979,'Catalog Items'!$L:$L,'Catalog Items'!AK:AK)</f>
        <v>41.438000000000002</v>
      </c>
      <c r="N979" s="132">
        <f>_xlfn.XLOOKUP($D979,'Catalog Items'!$L:$L,'Catalog Items'!AL:AL)</f>
        <v>14.5</v>
      </c>
      <c r="O979" s="132">
        <f>_xlfn.XLOOKUP($D979,'Catalog Items'!$L:$L,'Catalog Items'!AM:AM)</f>
        <v>7.625</v>
      </c>
      <c r="P979" s="132">
        <f>_xlfn.XLOOKUP($D979,'Catalog Items'!$L:$L,'Catalog Items'!AN:AN)</f>
        <v>15.99</v>
      </c>
      <c r="Q979" s="132">
        <f>_xlfn.XLOOKUP($D979,'Catalog Items'!$L:$L,'Catalog Items'!AO:AO)</f>
        <v>2.6509999999999998</v>
      </c>
      <c r="R979" s="132" t="str">
        <f>_xlfn.XLOOKUP($D979,'Catalog Items'!$L:$L,'Catalog Items'!AT:AT)</f>
        <v>5</v>
      </c>
      <c r="S979" s="132" t="str">
        <f>_xlfn.XLOOKUP($D979,'Catalog Items'!$L:$L,'Catalog Items'!AU:AU)</f>
        <v>3</v>
      </c>
      <c r="T979" s="118" t="s">
        <v>1799</v>
      </c>
      <c r="U979" s="118" t="s">
        <v>15172</v>
      </c>
      <c r="V979" s="118" t="s">
        <v>7066</v>
      </c>
      <c r="W979" s="124"/>
      <c r="X979" s="118" t="s">
        <v>6826</v>
      </c>
      <c r="Y979" s="118" t="s">
        <v>1767</v>
      </c>
      <c r="Z979" s="118" t="s">
        <v>15080</v>
      </c>
      <c r="AA979" s="118" t="s">
        <v>7077</v>
      </c>
      <c r="AB979" s="118" t="s">
        <v>15016</v>
      </c>
      <c r="AC979" s="118" t="s">
        <v>15118</v>
      </c>
      <c r="AD979" s="118" t="s">
        <v>1757</v>
      </c>
      <c r="AE979" s="118" t="s">
        <v>15119</v>
      </c>
      <c r="AF979" s="118" t="s">
        <v>15398</v>
      </c>
    </row>
    <row r="980" spans="1:32" x14ac:dyDescent="0.25">
      <c r="A980" s="118" t="str">
        <f>_xlfn.XLOOKUP(D980,'Catalog Items'!L:L,'Catalog Items'!F:F)</f>
        <v>25637</v>
      </c>
      <c r="B980" s="118" t="s">
        <v>10760</v>
      </c>
      <c r="C980" s="118" t="s">
        <v>9635</v>
      </c>
      <c r="D980" s="118" t="s">
        <v>13324</v>
      </c>
      <c r="E980" s="118" t="s">
        <v>13325</v>
      </c>
      <c r="F980" s="118" t="s">
        <v>9565</v>
      </c>
      <c r="G980" s="118" t="s">
        <v>1141</v>
      </c>
      <c r="H980" s="118" t="s">
        <v>3120</v>
      </c>
      <c r="I980" s="118" t="s">
        <v>1773</v>
      </c>
      <c r="J980" s="124"/>
      <c r="K980" s="118" t="str">
        <f>_xlfn.XLOOKUP(D980,'Catalog Items'!L:L,'Catalog Items'!AB:AB)</f>
        <v>00196504232563</v>
      </c>
      <c r="L980" s="118" t="str">
        <f>_xlfn.XLOOKUP(D980,'Catalog Items'!L:L,'Catalog Items'!N:N)</f>
        <v>Christmas Decor</v>
      </c>
      <c r="M980" s="132">
        <f>_xlfn.XLOOKUP($D980,'Catalog Items'!$L:$L,'Catalog Items'!AK:AK)</f>
        <v>41.438000000000002</v>
      </c>
      <c r="N980" s="132">
        <f>_xlfn.XLOOKUP($D980,'Catalog Items'!$L:$L,'Catalog Items'!AL:AL)</f>
        <v>14.5</v>
      </c>
      <c r="O980" s="132">
        <f>_xlfn.XLOOKUP($D980,'Catalog Items'!$L:$L,'Catalog Items'!AM:AM)</f>
        <v>7.625</v>
      </c>
      <c r="P980" s="132">
        <f>_xlfn.XLOOKUP($D980,'Catalog Items'!$L:$L,'Catalog Items'!AN:AN)</f>
        <v>15.99</v>
      </c>
      <c r="Q980" s="132">
        <f>_xlfn.XLOOKUP($D980,'Catalog Items'!$L:$L,'Catalog Items'!AO:AO)</f>
        <v>2.6509999999999998</v>
      </c>
      <c r="R980" s="132" t="str">
        <f>_xlfn.XLOOKUP($D980,'Catalog Items'!$L:$L,'Catalog Items'!AT:AT)</f>
        <v>5</v>
      </c>
      <c r="S980" s="132" t="str">
        <f>_xlfn.XLOOKUP($D980,'Catalog Items'!$L:$L,'Catalog Items'!AU:AU)</f>
        <v>3</v>
      </c>
      <c r="T980" s="118" t="s">
        <v>1799</v>
      </c>
      <c r="U980" s="118" t="s">
        <v>15172</v>
      </c>
      <c r="V980" s="118" t="s">
        <v>7066</v>
      </c>
      <c r="W980" s="124"/>
      <c r="X980" s="118" t="s">
        <v>6709</v>
      </c>
      <c r="Y980" s="118" t="s">
        <v>1767</v>
      </c>
      <c r="Z980" s="118" t="s">
        <v>15080</v>
      </c>
      <c r="AA980" s="118" t="s">
        <v>7077</v>
      </c>
      <c r="AB980" s="118" t="s">
        <v>15016</v>
      </c>
      <c r="AC980" s="118" t="s">
        <v>15118</v>
      </c>
      <c r="AD980" s="118" t="s">
        <v>1757</v>
      </c>
      <c r="AE980" s="118" t="s">
        <v>15119</v>
      </c>
      <c r="AF980" s="118" t="s">
        <v>15398</v>
      </c>
    </row>
    <row r="981" spans="1:32" x14ac:dyDescent="0.25">
      <c r="A981" s="118" t="str">
        <f>_xlfn.XLOOKUP(D981,'Catalog Items'!L:L,'Catalog Items'!F:F)</f>
        <v>25637</v>
      </c>
      <c r="B981" s="118" t="s">
        <v>10174</v>
      </c>
      <c r="C981" s="118" t="s">
        <v>9635</v>
      </c>
      <c r="D981" s="118" t="s">
        <v>13324</v>
      </c>
      <c r="E981" s="118" t="s">
        <v>13325</v>
      </c>
      <c r="F981" s="118" t="s">
        <v>9565</v>
      </c>
      <c r="G981" s="118" t="s">
        <v>1691</v>
      </c>
      <c r="H981" s="118" t="s">
        <v>3217</v>
      </c>
      <c r="I981" s="118" t="s">
        <v>1757</v>
      </c>
      <c r="J981" s="124"/>
      <c r="K981" s="118" t="str">
        <f>_xlfn.XLOOKUP(D981,'Catalog Items'!L:L,'Catalog Items'!AB:AB)</f>
        <v>00196504232563</v>
      </c>
      <c r="L981" s="118" t="str">
        <f>_xlfn.XLOOKUP(D981,'Catalog Items'!L:L,'Catalog Items'!N:N)</f>
        <v>Christmas Decor</v>
      </c>
      <c r="M981" s="132">
        <f>_xlfn.XLOOKUP($D981,'Catalog Items'!$L:$L,'Catalog Items'!AK:AK)</f>
        <v>41.438000000000002</v>
      </c>
      <c r="N981" s="132">
        <f>_xlfn.XLOOKUP($D981,'Catalog Items'!$L:$L,'Catalog Items'!AL:AL)</f>
        <v>14.5</v>
      </c>
      <c r="O981" s="132">
        <f>_xlfn.XLOOKUP($D981,'Catalog Items'!$L:$L,'Catalog Items'!AM:AM)</f>
        <v>7.625</v>
      </c>
      <c r="P981" s="132">
        <f>_xlfn.XLOOKUP($D981,'Catalog Items'!$L:$L,'Catalog Items'!AN:AN)</f>
        <v>15.99</v>
      </c>
      <c r="Q981" s="132">
        <f>_xlfn.XLOOKUP($D981,'Catalog Items'!$L:$L,'Catalog Items'!AO:AO)</f>
        <v>2.6509999999999998</v>
      </c>
      <c r="R981" s="132" t="str">
        <f>_xlfn.XLOOKUP($D981,'Catalog Items'!$L:$L,'Catalog Items'!AT:AT)</f>
        <v>5</v>
      </c>
      <c r="S981" s="132" t="str">
        <f>_xlfn.XLOOKUP($D981,'Catalog Items'!$L:$L,'Catalog Items'!AU:AU)</f>
        <v>3</v>
      </c>
      <c r="T981" s="118" t="s">
        <v>1799</v>
      </c>
      <c r="U981" s="118" t="s">
        <v>15172</v>
      </c>
      <c r="V981" s="118" t="s">
        <v>7066</v>
      </c>
      <c r="W981" s="124"/>
      <c r="X981" s="118" t="s">
        <v>6817</v>
      </c>
      <c r="Y981" s="118" t="s">
        <v>1759</v>
      </c>
      <c r="Z981" s="118" t="s">
        <v>15182</v>
      </c>
      <c r="AA981" s="118" t="s">
        <v>15183</v>
      </c>
      <c r="AB981" s="118" t="s">
        <v>1760</v>
      </c>
      <c r="AC981" s="118" t="s">
        <v>15122</v>
      </c>
      <c r="AD981" s="118" t="s">
        <v>1757</v>
      </c>
      <c r="AE981" s="118" t="s">
        <v>15123</v>
      </c>
      <c r="AF981" s="118" t="s">
        <v>15063</v>
      </c>
    </row>
    <row r="982" spans="1:32" x14ac:dyDescent="0.25">
      <c r="J982" s="124"/>
      <c r="M982" s="132"/>
      <c r="N982" s="132"/>
      <c r="O982" s="132"/>
      <c r="P982" s="132"/>
      <c r="Q982" s="132"/>
      <c r="R982" s="132"/>
      <c r="S982" s="132"/>
      <c r="W982" s="124"/>
    </row>
    <row r="983" spans="1:32" x14ac:dyDescent="0.25">
      <c r="A983" s="118" t="str">
        <f>_xlfn.XLOOKUP(D983,'Catalog Items'!L:L,'Catalog Items'!F:F)</f>
        <v>24601-CD2</v>
      </c>
      <c r="B983" s="118" t="s">
        <v>9743</v>
      </c>
      <c r="C983" s="118" t="s">
        <v>5377</v>
      </c>
      <c r="D983" s="118" t="s">
        <v>13328</v>
      </c>
      <c r="E983" s="118" t="s">
        <v>3283</v>
      </c>
      <c r="F983" s="118" t="s">
        <v>15223</v>
      </c>
      <c r="G983" s="118" t="s">
        <v>13341</v>
      </c>
      <c r="H983" s="118" t="s">
        <v>13342</v>
      </c>
      <c r="I983" s="118" t="s">
        <v>7066</v>
      </c>
      <c r="J983" s="124"/>
      <c r="K983" s="118" t="str">
        <f>_xlfn.XLOOKUP(D983,'Catalog Items'!L:L,'Catalog Items'!AB:AB)</f>
        <v>00196504232570</v>
      </c>
      <c r="L983" s="118" t="str">
        <f>_xlfn.XLOOKUP(D983,'Catalog Items'!L:L,'Catalog Items'!N:N)</f>
        <v>New Years Radiance</v>
      </c>
      <c r="M983" s="132">
        <f>_xlfn.XLOOKUP($D983,'Catalog Items'!$L:$L,'Catalog Items'!AK:AK)</f>
        <v>24.562999999999999</v>
      </c>
      <c r="N983" s="132">
        <f>_xlfn.XLOOKUP($D983,'Catalog Items'!$L:$L,'Catalog Items'!AL:AL)</f>
        <v>15.563000000000001</v>
      </c>
      <c r="O983" s="132">
        <f>_xlfn.XLOOKUP($D983,'Catalog Items'!$L:$L,'Catalog Items'!AM:AM)</f>
        <v>9.625</v>
      </c>
      <c r="P983" s="132">
        <f>_xlfn.XLOOKUP($D983,'Catalog Items'!$L:$L,'Catalog Items'!AN:AN)</f>
        <v>13.44</v>
      </c>
      <c r="Q983" s="132">
        <f>_xlfn.XLOOKUP($D983,'Catalog Items'!$L:$L,'Catalog Items'!AO:AO)</f>
        <v>2.129</v>
      </c>
      <c r="R983" s="132" t="str">
        <f>_xlfn.XLOOKUP($D983,'Catalog Items'!$L:$L,'Catalog Items'!AT:AT)</f>
        <v>5</v>
      </c>
      <c r="S983" s="132" t="str">
        <f>_xlfn.XLOOKUP($D983,'Catalog Items'!$L:$L,'Catalog Items'!AU:AU)</f>
        <v>5</v>
      </c>
      <c r="T983" s="118" t="s">
        <v>7075</v>
      </c>
      <c r="U983" s="118" t="s">
        <v>14991</v>
      </c>
      <c r="V983" s="118" t="s">
        <v>1762</v>
      </c>
      <c r="W983" s="124"/>
      <c r="X983" s="118" t="s">
        <v>14223</v>
      </c>
      <c r="Y983" s="118" t="s">
        <v>1765</v>
      </c>
      <c r="Z983" s="118" t="s">
        <v>15062</v>
      </c>
      <c r="AA983" s="118" t="s">
        <v>7065</v>
      </c>
      <c r="AB983" s="118" t="s">
        <v>7065</v>
      </c>
      <c r="AC983" s="118" t="s">
        <v>15063</v>
      </c>
      <c r="AD983" s="118" t="s">
        <v>1757</v>
      </c>
      <c r="AE983" s="118" t="s">
        <v>15064</v>
      </c>
      <c r="AF983" s="118" t="s">
        <v>15065</v>
      </c>
    </row>
    <row r="984" spans="1:32" x14ac:dyDescent="0.25">
      <c r="A984" s="118" t="str">
        <f>_xlfn.XLOOKUP(D984,'Catalog Items'!L:L,'Catalog Items'!F:F)</f>
        <v>24601-CD2</v>
      </c>
      <c r="B984" s="118" t="s">
        <v>9731</v>
      </c>
      <c r="C984" s="118" t="s">
        <v>5377</v>
      </c>
      <c r="D984" s="118" t="s">
        <v>13328</v>
      </c>
      <c r="E984" s="118" t="s">
        <v>3283</v>
      </c>
      <c r="F984" s="118" t="s">
        <v>15223</v>
      </c>
      <c r="G984" s="118" t="s">
        <v>1756</v>
      </c>
      <c r="H984" s="118" t="s">
        <v>3285</v>
      </c>
      <c r="I984" s="118" t="s">
        <v>1762</v>
      </c>
      <c r="J984" s="124"/>
      <c r="K984" s="118" t="str">
        <f>_xlfn.XLOOKUP(D984,'Catalog Items'!L:L,'Catalog Items'!AB:AB)</f>
        <v>00196504232570</v>
      </c>
      <c r="L984" s="118" t="str">
        <f>_xlfn.XLOOKUP(D984,'Catalog Items'!L:L,'Catalog Items'!N:N)</f>
        <v>New Years Radiance</v>
      </c>
      <c r="M984" s="132">
        <f>_xlfn.XLOOKUP($D984,'Catalog Items'!$L:$L,'Catalog Items'!AK:AK)</f>
        <v>24.562999999999999</v>
      </c>
      <c r="N984" s="132">
        <f>_xlfn.XLOOKUP($D984,'Catalog Items'!$L:$L,'Catalog Items'!AL:AL)</f>
        <v>15.563000000000001</v>
      </c>
      <c r="O984" s="132">
        <f>_xlfn.XLOOKUP($D984,'Catalog Items'!$L:$L,'Catalog Items'!AM:AM)</f>
        <v>9.625</v>
      </c>
      <c r="P984" s="132">
        <f>_xlfn.XLOOKUP($D984,'Catalog Items'!$L:$L,'Catalog Items'!AN:AN)</f>
        <v>13.44</v>
      </c>
      <c r="Q984" s="132">
        <f>_xlfn.XLOOKUP($D984,'Catalog Items'!$L:$L,'Catalog Items'!AO:AO)</f>
        <v>2.129</v>
      </c>
      <c r="R984" s="132" t="str">
        <f>_xlfn.XLOOKUP($D984,'Catalog Items'!$L:$L,'Catalog Items'!AT:AT)</f>
        <v>5</v>
      </c>
      <c r="S984" s="132" t="str">
        <f>_xlfn.XLOOKUP($D984,'Catalog Items'!$L:$L,'Catalog Items'!AU:AU)</f>
        <v>5</v>
      </c>
      <c r="T984" s="118" t="s">
        <v>7075</v>
      </c>
      <c r="U984" s="118" t="s">
        <v>14991</v>
      </c>
      <c r="V984" s="118" t="s">
        <v>1762</v>
      </c>
      <c r="W984" s="124"/>
      <c r="X984" s="118" t="s">
        <v>6882</v>
      </c>
      <c r="Y984" s="118" t="s">
        <v>1765</v>
      </c>
      <c r="Z984" s="118" t="s">
        <v>15062</v>
      </c>
      <c r="AA984" s="118" t="s">
        <v>14994</v>
      </c>
      <c r="AB984" s="118" t="s">
        <v>14994</v>
      </c>
      <c r="AC984" s="118" t="s">
        <v>15066</v>
      </c>
      <c r="AD984" s="118" t="s">
        <v>1757</v>
      </c>
      <c r="AE984" s="118" t="s">
        <v>15067</v>
      </c>
      <c r="AF984" s="118" t="s">
        <v>15068</v>
      </c>
    </row>
    <row r="985" spans="1:32" x14ac:dyDescent="0.25">
      <c r="A985" s="118" t="str">
        <f>_xlfn.XLOOKUP(D985,'Catalog Items'!L:L,'Catalog Items'!F:F)</f>
        <v>24601-CD2</v>
      </c>
      <c r="B985" s="118" t="s">
        <v>9694</v>
      </c>
      <c r="C985" s="118" t="s">
        <v>5377</v>
      </c>
      <c r="D985" s="118" t="s">
        <v>13328</v>
      </c>
      <c r="E985" s="118" t="s">
        <v>3283</v>
      </c>
      <c r="F985" s="118" t="s">
        <v>15223</v>
      </c>
      <c r="G985" s="118" t="s">
        <v>1613</v>
      </c>
      <c r="H985" s="118" t="s">
        <v>3147</v>
      </c>
      <c r="I985" s="118" t="s">
        <v>9557</v>
      </c>
      <c r="J985" s="124"/>
      <c r="K985" s="118" t="str">
        <f>_xlfn.XLOOKUP(D985,'Catalog Items'!L:L,'Catalog Items'!AB:AB)</f>
        <v>00196504232570</v>
      </c>
      <c r="L985" s="118" t="str">
        <f>_xlfn.XLOOKUP(D985,'Catalog Items'!L:L,'Catalog Items'!N:N)</f>
        <v>New Years Radiance</v>
      </c>
      <c r="M985" s="132">
        <f>_xlfn.XLOOKUP($D985,'Catalog Items'!$L:$L,'Catalog Items'!AK:AK)</f>
        <v>24.562999999999999</v>
      </c>
      <c r="N985" s="132">
        <f>_xlfn.XLOOKUP($D985,'Catalog Items'!$L:$L,'Catalog Items'!AL:AL)</f>
        <v>15.563000000000001</v>
      </c>
      <c r="O985" s="132">
        <f>_xlfn.XLOOKUP($D985,'Catalog Items'!$L:$L,'Catalog Items'!AM:AM)</f>
        <v>9.625</v>
      </c>
      <c r="P985" s="132">
        <f>_xlfn.XLOOKUP($D985,'Catalog Items'!$L:$L,'Catalog Items'!AN:AN)</f>
        <v>13.44</v>
      </c>
      <c r="Q985" s="132">
        <f>_xlfn.XLOOKUP($D985,'Catalog Items'!$L:$L,'Catalog Items'!AO:AO)</f>
        <v>2.129</v>
      </c>
      <c r="R985" s="132" t="str">
        <f>_xlfn.XLOOKUP($D985,'Catalog Items'!$L:$L,'Catalog Items'!AT:AT)</f>
        <v>5</v>
      </c>
      <c r="S985" s="132" t="str">
        <f>_xlfn.XLOOKUP($D985,'Catalog Items'!$L:$L,'Catalog Items'!AU:AU)</f>
        <v>5</v>
      </c>
      <c r="T985" s="118" t="s">
        <v>7075</v>
      </c>
      <c r="U985" s="118" t="s">
        <v>14991</v>
      </c>
      <c r="V985" s="118" t="s">
        <v>1762</v>
      </c>
      <c r="W985" s="124"/>
      <c r="X985" s="118" t="s">
        <v>6739</v>
      </c>
      <c r="Y985" s="118" t="s">
        <v>1760</v>
      </c>
      <c r="Z985" s="118" t="s">
        <v>15062</v>
      </c>
      <c r="AA985" s="118" t="s">
        <v>15069</v>
      </c>
      <c r="AB985" s="118" t="s">
        <v>15069</v>
      </c>
      <c r="AC985" s="118" t="s">
        <v>15070</v>
      </c>
      <c r="AD985" s="118" t="s">
        <v>1757</v>
      </c>
      <c r="AE985" s="118" t="s">
        <v>15071</v>
      </c>
      <c r="AF985" s="118" t="s">
        <v>15072</v>
      </c>
    </row>
    <row r="986" spans="1:32" x14ac:dyDescent="0.25">
      <c r="A986" s="118" t="str">
        <f>_xlfn.XLOOKUP(D986,'Catalog Items'!L:L,'Catalog Items'!F:F)</f>
        <v>24601-CD2</v>
      </c>
      <c r="B986" s="118" t="s">
        <v>9920</v>
      </c>
      <c r="C986" s="118" t="s">
        <v>5377</v>
      </c>
      <c r="D986" s="118" t="s">
        <v>13328</v>
      </c>
      <c r="E986" s="118" t="s">
        <v>3283</v>
      </c>
      <c r="F986" s="118" t="s">
        <v>15223</v>
      </c>
      <c r="G986" s="118" t="s">
        <v>1614</v>
      </c>
      <c r="H986" s="118" t="s">
        <v>3148</v>
      </c>
      <c r="I986" s="118" t="s">
        <v>1757</v>
      </c>
      <c r="J986" s="124"/>
      <c r="K986" s="118" t="str">
        <f>_xlfn.XLOOKUP(D986,'Catalog Items'!L:L,'Catalog Items'!AB:AB)</f>
        <v>00196504232570</v>
      </c>
      <c r="L986" s="118" t="str">
        <f>_xlfn.XLOOKUP(D986,'Catalog Items'!L:L,'Catalog Items'!N:N)</f>
        <v>New Years Radiance</v>
      </c>
      <c r="M986" s="132">
        <f>_xlfn.XLOOKUP($D986,'Catalog Items'!$L:$L,'Catalog Items'!AK:AK)</f>
        <v>24.562999999999999</v>
      </c>
      <c r="N986" s="132">
        <f>_xlfn.XLOOKUP($D986,'Catalog Items'!$L:$L,'Catalog Items'!AL:AL)</f>
        <v>15.563000000000001</v>
      </c>
      <c r="O986" s="132">
        <f>_xlfn.XLOOKUP($D986,'Catalog Items'!$L:$L,'Catalog Items'!AM:AM)</f>
        <v>9.625</v>
      </c>
      <c r="P986" s="132">
        <f>_xlfn.XLOOKUP($D986,'Catalog Items'!$L:$L,'Catalog Items'!AN:AN)</f>
        <v>13.44</v>
      </c>
      <c r="Q986" s="132">
        <f>_xlfn.XLOOKUP($D986,'Catalog Items'!$L:$L,'Catalog Items'!AO:AO)</f>
        <v>2.129</v>
      </c>
      <c r="R986" s="132" t="str">
        <f>_xlfn.XLOOKUP($D986,'Catalog Items'!$L:$L,'Catalog Items'!AT:AT)</f>
        <v>5</v>
      </c>
      <c r="S986" s="132" t="str">
        <f>_xlfn.XLOOKUP($D986,'Catalog Items'!$L:$L,'Catalog Items'!AU:AU)</f>
        <v>5</v>
      </c>
      <c r="T986" s="118" t="s">
        <v>7075</v>
      </c>
      <c r="U986" s="118" t="s">
        <v>14991</v>
      </c>
      <c r="V986" s="118" t="s">
        <v>1762</v>
      </c>
      <c r="W986" s="124"/>
      <c r="X986" s="118" t="s">
        <v>6740</v>
      </c>
      <c r="Y986" s="118" t="s">
        <v>1760</v>
      </c>
      <c r="Z986" s="118" t="s">
        <v>15041</v>
      </c>
      <c r="AA986" s="118" t="s">
        <v>15073</v>
      </c>
      <c r="AB986" s="118" t="s">
        <v>15073</v>
      </c>
      <c r="AC986" s="118" t="s">
        <v>15074</v>
      </c>
      <c r="AD986" s="118" t="s">
        <v>1757</v>
      </c>
      <c r="AE986" s="118" t="s">
        <v>15075</v>
      </c>
      <c r="AF986" s="118" t="s">
        <v>15076</v>
      </c>
    </row>
    <row r="987" spans="1:32" x14ac:dyDescent="0.25">
      <c r="J987" s="124"/>
      <c r="M987" s="132"/>
      <c r="N987" s="132"/>
      <c r="O987" s="132"/>
      <c r="P987" s="132"/>
      <c r="Q987" s="132"/>
      <c r="R987" s="132"/>
      <c r="S987" s="132"/>
      <c r="W987" s="124"/>
    </row>
    <row r="988" spans="1:32" x14ac:dyDescent="0.25">
      <c r="A988" s="118" t="str">
        <f>_xlfn.XLOOKUP(D988,'Catalog Items'!L:L,'Catalog Items'!F:F)</f>
        <v>24601-FD</v>
      </c>
      <c r="B988" s="118" t="s">
        <v>9743</v>
      </c>
      <c r="C988" s="118" t="s">
        <v>5377</v>
      </c>
      <c r="D988" s="118" t="s">
        <v>13333</v>
      </c>
      <c r="E988" s="118" t="s">
        <v>3284</v>
      </c>
      <c r="F988" s="118" t="s">
        <v>9579</v>
      </c>
      <c r="G988" s="118" t="s">
        <v>13341</v>
      </c>
      <c r="H988" s="118" t="s">
        <v>13342</v>
      </c>
      <c r="I988" s="118" t="s">
        <v>9568</v>
      </c>
      <c r="J988" s="124"/>
      <c r="K988" s="118" t="str">
        <f>_xlfn.XLOOKUP(D988,'Catalog Items'!L:L,'Catalog Items'!AB:AB)</f>
        <v>00196504232587</v>
      </c>
      <c r="L988" s="118" t="str">
        <f>_xlfn.XLOOKUP(D988,'Catalog Items'!L:L,'Catalog Items'!N:N)</f>
        <v>New Years Radiance</v>
      </c>
      <c r="M988" s="132">
        <f>_xlfn.XLOOKUP($D988,'Catalog Items'!$L:$L,'Catalog Items'!AK:AK)</f>
        <v>48.314999999999998</v>
      </c>
      <c r="N988" s="132">
        <f>_xlfn.XLOOKUP($D988,'Catalog Items'!$L:$L,'Catalog Items'!AL:AL)</f>
        <v>16.22</v>
      </c>
      <c r="O988" s="132">
        <f>_xlfn.XLOOKUP($D988,'Catalog Items'!$L:$L,'Catalog Items'!AM:AM)</f>
        <v>9.5950000000000006</v>
      </c>
      <c r="P988" s="132">
        <f>_xlfn.XLOOKUP($D988,'Catalog Items'!$L:$L,'Catalog Items'!AN:AN)</f>
        <v>27.15</v>
      </c>
      <c r="Q988" s="132">
        <f>_xlfn.XLOOKUP($D988,'Catalog Items'!$L:$L,'Catalog Items'!AO:AO)</f>
        <v>4.351</v>
      </c>
      <c r="R988" s="132" t="str">
        <f>_xlfn.XLOOKUP($D988,'Catalog Items'!$L:$L,'Catalog Items'!AT:AT)</f>
        <v>4</v>
      </c>
      <c r="S988" s="132" t="str">
        <f>_xlfn.XLOOKUP($D988,'Catalog Items'!$L:$L,'Catalog Items'!AU:AU)</f>
        <v>3</v>
      </c>
      <c r="T988" s="118" t="s">
        <v>9564</v>
      </c>
      <c r="U988" s="118" t="s">
        <v>15060</v>
      </c>
      <c r="V988" s="118" t="s">
        <v>15061</v>
      </c>
      <c r="W988" s="124"/>
      <c r="X988" s="118" t="s">
        <v>14223</v>
      </c>
      <c r="Y988" s="118" t="s">
        <v>1765</v>
      </c>
      <c r="Z988" s="118" t="s">
        <v>15062</v>
      </c>
      <c r="AA988" s="118" t="s">
        <v>7065</v>
      </c>
      <c r="AB988" s="118" t="s">
        <v>7065</v>
      </c>
      <c r="AC988" s="118" t="s">
        <v>15063</v>
      </c>
      <c r="AD988" s="118" t="s">
        <v>1757</v>
      </c>
      <c r="AE988" s="118" t="s">
        <v>15064</v>
      </c>
      <c r="AF988" s="118" t="s">
        <v>15065</v>
      </c>
    </row>
    <row r="989" spans="1:32" x14ac:dyDescent="0.25">
      <c r="A989" s="118" t="str">
        <f>_xlfn.XLOOKUP(D989,'Catalog Items'!L:L,'Catalog Items'!F:F)</f>
        <v>24601-FD</v>
      </c>
      <c r="B989" s="118" t="s">
        <v>9731</v>
      </c>
      <c r="C989" s="118" t="s">
        <v>5377</v>
      </c>
      <c r="D989" s="118" t="s">
        <v>13333</v>
      </c>
      <c r="E989" s="118" t="s">
        <v>3284</v>
      </c>
      <c r="F989" s="118" t="s">
        <v>9579</v>
      </c>
      <c r="G989" s="118" t="s">
        <v>1756</v>
      </c>
      <c r="H989" s="118" t="s">
        <v>3285</v>
      </c>
      <c r="I989" s="118" t="s">
        <v>1792</v>
      </c>
      <c r="J989" s="124"/>
      <c r="K989" s="118" t="str">
        <f>_xlfn.XLOOKUP(D989,'Catalog Items'!L:L,'Catalog Items'!AB:AB)</f>
        <v>00196504232587</v>
      </c>
      <c r="L989" s="118" t="str">
        <f>_xlfn.XLOOKUP(D989,'Catalog Items'!L:L,'Catalog Items'!N:N)</f>
        <v>New Years Radiance</v>
      </c>
      <c r="M989" s="132">
        <f>_xlfn.XLOOKUP($D989,'Catalog Items'!$L:$L,'Catalog Items'!AK:AK)</f>
        <v>48.314999999999998</v>
      </c>
      <c r="N989" s="132">
        <f>_xlfn.XLOOKUP($D989,'Catalog Items'!$L:$L,'Catalog Items'!AL:AL)</f>
        <v>16.22</v>
      </c>
      <c r="O989" s="132">
        <f>_xlfn.XLOOKUP($D989,'Catalog Items'!$L:$L,'Catalog Items'!AM:AM)</f>
        <v>9.5950000000000006</v>
      </c>
      <c r="P989" s="132">
        <f>_xlfn.XLOOKUP($D989,'Catalog Items'!$L:$L,'Catalog Items'!AN:AN)</f>
        <v>27.15</v>
      </c>
      <c r="Q989" s="132">
        <f>_xlfn.XLOOKUP($D989,'Catalog Items'!$L:$L,'Catalog Items'!AO:AO)</f>
        <v>4.351</v>
      </c>
      <c r="R989" s="132" t="str">
        <f>_xlfn.XLOOKUP($D989,'Catalog Items'!$L:$L,'Catalog Items'!AT:AT)</f>
        <v>4</v>
      </c>
      <c r="S989" s="132" t="str">
        <f>_xlfn.XLOOKUP($D989,'Catalog Items'!$L:$L,'Catalog Items'!AU:AU)</f>
        <v>3</v>
      </c>
      <c r="T989" s="118" t="s">
        <v>9564</v>
      </c>
      <c r="U989" s="118" t="s">
        <v>15060</v>
      </c>
      <c r="V989" s="118" t="s">
        <v>15061</v>
      </c>
      <c r="W989" s="124"/>
      <c r="X989" s="118" t="s">
        <v>6882</v>
      </c>
      <c r="Y989" s="118" t="s">
        <v>1765</v>
      </c>
      <c r="Z989" s="118" t="s">
        <v>15062</v>
      </c>
      <c r="AA989" s="118" t="s">
        <v>14994</v>
      </c>
      <c r="AB989" s="118" t="s">
        <v>14994</v>
      </c>
      <c r="AC989" s="118" t="s">
        <v>15066</v>
      </c>
      <c r="AD989" s="118" t="s">
        <v>1757</v>
      </c>
      <c r="AE989" s="118" t="s">
        <v>15067</v>
      </c>
      <c r="AF989" s="118" t="s">
        <v>15068</v>
      </c>
    </row>
    <row r="990" spans="1:32" x14ac:dyDescent="0.25">
      <c r="A990" s="118" t="str">
        <f>_xlfn.XLOOKUP(D990,'Catalog Items'!L:L,'Catalog Items'!F:F)</f>
        <v>24601-FD</v>
      </c>
      <c r="B990" s="118" t="s">
        <v>9694</v>
      </c>
      <c r="C990" s="118" t="s">
        <v>5377</v>
      </c>
      <c r="D990" s="118" t="s">
        <v>13333</v>
      </c>
      <c r="E990" s="118" t="s">
        <v>3284</v>
      </c>
      <c r="F990" s="118" t="s">
        <v>9579</v>
      </c>
      <c r="G990" s="118" t="s">
        <v>1613</v>
      </c>
      <c r="H990" s="118" t="s">
        <v>3147</v>
      </c>
      <c r="I990" s="118" t="s">
        <v>7082</v>
      </c>
      <c r="J990" s="124"/>
      <c r="K990" s="118" t="str">
        <f>_xlfn.XLOOKUP(D990,'Catalog Items'!L:L,'Catalog Items'!AB:AB)</f>
        <v>00196504232587</v>
      </c>
      <c r="L990" s="118" t="str">
        <f>_xlfn.XLOOKUP(D990,'Catalog Items'!L:L,'Catalog Items'!N:N)</f>
        <v>New Years Radiance</v>
      </c>
      <c r="M990" s="132">
        <f>_xlfn.XLOOKUP($D990,'Catalog Items'!$L:$L,'Catalog Items'!AK:AK)</f>
        <v>48.314999999999998</v>
      </c>
      <c r="N990" s="132">
        <f>_xlfn.XLOOKUP($D990,'Catalog Items'!$L:$L,'Catalog Items'!AL:AL)</f>
        <v>16.22</v>
      </c>
      <c r="O990" s="132">
        <f>_xlfn.XLOOKUP($D990,'Catalog Items'!$L:$L,'Catalog Items'!AM:AM)</f>
        <v>9.5950000000000006</v>
      </c>
      <c r="P990" s="132">
        <f>_xlfn.XLOOKUP($D990,'Catalog Items'!$L:$L,'Catalog Items'!AN:AN)</f>
        <v>27.15</v>
      </c>
      <c r="Q990" s="132">
        <f>_xlfn.XLOOKUP($D990,'Catalog Items'!$L:$L,'Catalog Items'!AO:AO)</f>
        <v>4.351</v>
      </c>
      <c r="R990" s="132" t="str">
        <f>_xlfn.XLOOKUP($D990,'Catalog Items'!$L:$L,'Catalog Items'!AT:AT)</f>
        <v>4</v>
      </c>
      <c r="S990" s="132" t="str">
        <f>_xlfn.XLOOKUP($D990,'Catalog Items'!$L:$L,'Catalog Items'!AU:AU)</f>
        <v>3</v>
      </c>
      <c r="T990" s="118" t="s">
        <v>9564</v>
      </c>
      <c r="U990" s="118" t="s">
        <v>15060</v>
      </c>
      <c r="V990" s="118" t="s">
        <v>15061</v>
      </c>
      <c r="W990" s="124"/>
      <c r="X990" s="118" t="s">
        <v>6739</v>
      </c>
      <c r="Y990" s="118" t="s">
        <v>1760</v>
      </c>
      <c r="Z990" s="118" t="s">
        <v>15062</v>
      </c>
      <c r="AA990" s="118" t="s">
        <v>15069</v>
      </c>
      <c r="AB990" s="118" t="s">
        <v>15069</v>
      </c>
      <c r="AC990" s="118" t="s">
        <v>15070</v>
      </c>
      <c r="AD990" s="118" t="s">
        <v>1757</v>
      </c>
      <c r="AE990" s="118" t="s">
        <v>15071</v>
      </c>
      <c r="AF990" s="118" t="s">
        <v>15072</v>
      </c>
    </row>
    <row r="991" spans="1:32" x14ac:dyDescent="0.25">
      <c r="A991" s="118" t="str">
        <f>_xlfn.XLOOKUP(D991,'Catalog Items'!L:L,'Catalog Items'!F:F)</f>
        <v>24601-FD</v>
      </c>
      <c r="B991" s="118" t="s">
        <v>9920</v>
      </c>
      <c r="C991" s="118" t="s">
        <v>5377</v>
      </c>
      <c r="D991" s="118" t="s">
        <v>13333</v>
      </c>
      <c r="E991" s="118" t="s">
        <v>3284</v>
      </c>
      <c r="F991" s="118" t="s">
        <v>9579</v>
      </c>
      <c r="G991" s="118" t="s">
        <v>1614</v>
      </c>
      <c r="H991" s="118" t="s">
        <v>3148</v>
      </c>
      <c r="I991" s="118" t="s">
        <v>9567</v>
      </c>
      <c r="J991" s="124"/>
      <c r="K991" s="118" t="str">
        <f>_xlfn.XLOOKUP(D991,'Catalog Items'!L:L,'Catalog Items'!AB:AB)</f>
        <v>00196504232587</v>
      </c>
      <c r="L991" s="118" t="str">
        <f>_xlfn.XLOOKUP(D991,'Catalog Items'!L:L,'Catalog Items'!N:N)</f>
        <v>New Years Radiance</v>
      </c>
      <c r="M991" s="132">
        <f>_xlfn.XLOOKUP($D991,'Catalog Items'!$L:$L,'Catalog Items'!AK:AK)</f>
        <v>48.314999999999998</v>
      </c>
      <c r="N991" s="132">
        <f>_xlfn.XLOOKUP($D991,'Catalog Items'!$L:$L,'Catalog Items'!AL:AL)</f>
        <v>16.22</v>
      </c>
      <c r="O991" s="132">
        <f>_xlfn.XLOOKUP($D991,'Catalog Items'!$L:$L,'Catalog Items'!AM:AM)</f>
        <v>9.5950000000000006</v>
      </c>
      <c r="P991" s="132">
        <f>_xlfn.XLOOKUP($D991,'Catalog Items'!$L:$L,'Catalog Items'!AN:AN)</f>
        <v>27.15</v>
      </c>
      <c r="Q991" s="132">
        <f>_xlfn.XLOOKUP($D991,'Catalog Items'!$L:$L,'Catalog Items'!AO:AO)</f>
        <v>4.351</v>
      </c>
      <c r="R991" s="132" t="str">
        <f>_xlfn.XLOOKUP($D991,'Catalog Items'!$L:$L,'Catalog Items'!AT:AT)</f>
        <v>4</v>
      </c>
      <c r="S991" s="132" t="str">
        <f>_xlfn.XLOOKUP($D991,'Catalog Items'!$L:$L,'Catalog Items'!AU:AU)</f>
        <v>3</v>
      </c>
      <c r="T991" s="118" t="s">
        <v>9564</v>
      </c>
      <c r="U991" s="118" t="s">
        <v>15060</v>
      </c>
      <c r="V991" s="118" t="s">
        <v>15061</v>
      </c>
      <c r="W991" s="124"/>
      <c r="X991" s="118" t="s">
        <v>6740</v>
      </c>
      <c r="Y991" s="118" t="s">
        <v>1760</v>
      </c>
      <c r="Z991" s="118" t="s">
        <v>15041</v>
      </c>
      <c r="AA991" s="118" t="s">
        <v>15073</v>
      </c>
      <c r="AB991" s="118" t="s">
        <v>15073</v>
      </c>
      <c r="AC991" s="118" t="s">
        <v>15074</v>
      </c>
      <c r="AD991" s="118" t="s">
        <v>1757</v>
      </c>
      <c r="AE991" s="118" t="s">
        <v>15075</v>
      </c>
      <c r="AF991" s="118" t="s">
        <v>15076</v>
      </c>
    </row>
    <row r="992" spans="1:32" x14ac:dyDescent="0.25">
      <c r="J992" s="124"/>
      <c r="M992" s="132"/>
      <c r="N992" s="132"/>
      <c r="O992" s="132"/>
      <c r="P992" s="132"/>
      <c r="Q992" s="132"/>
      <c r="R992" s="132"/>
      <c r="S992" s="132"/>
      <c r="W992" s="124"/>
    </row>
    <row r="993" spans="1:32" x14ac:dyDescent="0.25">
      <c r="A993" s="118" t="str">
        <f>_xlfn.XLOOKUP(D993,'Catalog Items'!L:L,'Catalog Items'!F:F)</f>
        <v>25865</v>
      </c>
      <c r="B993" s="118" t="s">
        <v>9743</v>
      </c>
      <c r="C993" s="118" t="s">
        <v>5377</v>
      </c>
      <c r="D993" s="118" t="s">
        <v>13336</v>
      </c>
      <c r="E993" s="118" t="s">
        <v>13337</v>
      </c>
      <c r="F993" s="118" t="s">
        <v>15406</v>
      </c>
      <c r="G993" s="118" t="s">
        <v>13341</v>
      </c>
      <c r="H993" s="118" t="s">
        <v>13342</v>
      </c>
      <c r="I993" s="118" t="s">
        <v>1760</v>
      </c>
      <c r="J993" s="124"/>
      <c r="K993" s="118" t="str">
        <f>_xlfn.XLOOKUP(D993,'Catalog Items'!L:L,'Catalog Items'!AB:AB)</f>
        <v>00196504232594</v>
      </c>
      <c r="L993" s="118" t="str">
        <f>_xlfn.XLOOKUP(D993,'Catalog Items'!L:L,'Catalog Items'!N:N)</f>
        <v>New Years Radiance</v>
      </c>
      <c r="M993" s="132">
        <f>_xlfn.XLOOKUP($D993,'Catalog Items'!$L:$L,'Catalog Items'!AK:AK)</f>
        <v>41.438000000000002</v>
      </c>
      <c r="N993" s="132">
        <f>_xlfn.XLOOKUP($D993,'Catalog Items'!$L:$L,'Catalog Items'!AL:AL)</f>
        <v>14.5</v>
      </c>
      <c r="O993" s="132">
        <f>_xlfn.XLOOKUP($D993,'Catalog Items'!$L:$L,'Catalog Items'!AM:AM)</f>
        <v>7.625</v>
      </c>
      <c r="P993" s="132">
        <f>_xlfn.XLOOKUP($D993,'Catalog Items'!$L:$L,'Catalog Items'!AN:AN)</f>
        <v>13.96</v>
      </c>
      <c r="Q993" s="132">
        <f>_xlfn.XLOOKUP($D993,'Catalog Items'!$L:$L,'Catalog Items'!AO:AO)</f>
        <v>2.6509999999999998</v>
      </c>
      <c r="R993" s="132" t="str">
        <f>_xlfn.XLOOKUP($D993,'Catalog Items'!$L:$L,'Catalog Items'!AT:AT)</f>
        <v>5</v>
      </c>
      <c r="S993" s="132" t="str">
        <f>_xlfn.XLOOKUP($D993,'Catalog Items'!$L:$L,'Catalog Items'!AU:AU)</f>
        <v>3</v>
      </c>
      <c r="T993" s="118" t="s">
        <v>1799</v>
      </c>
      <c r="U993" s="118" t="s">
        <v>15172</v>
      </c>
      <c r="V993" s="118" t="s">
        <v>7066</v>
      </c>
      <c r="W993" s="124"/>
      <c r="X993" s="118" t="s">
        <v>14223</v>
      </c>
      <c r="Y993" s="118" t="s">
        <v>1765</v>
      </c>
      <c r="Z993" s="118" t="s">
        <v>15062</v>
      </c>
      <c r="AA993" s="118" t="s">
        <v>7065</v>
      </c>
      <c r="AB993" s="118" t="s">
        <v>7065</v>
      </c>
      <c r="AC993" s="118" t="s">
        <v>15063</v>
      </c>
      <c r="AD993" s="118" t="s">
        <v>1757</v>
      </c>
      <c r="AE993" s="118" t="s">
        <v>15064</v>
      </c>
      <c r="AF993" s="118" t="s">
        <v>15065</v>
      </c>
    </row>
    <row r="994" spans="1:32" x14ac:dyDescent="0.25">
      <c r="A994" s="118" t="str">
        <f>_xlfn.XLOOKUP(D994,'Catalog Items'!L:L,'Catalog Items'!F:F)</f>
        <v>25865</v>
      </c>
      <c r="B994" s="118" t="s">
        <v>9731</v>
      </c>
      <c r="C994" s="118" t="s">
        <v>5377</v>
      </c>
      <c r="D994" s="118" t="s">
        <v>13336</v>
      </c>
      <c r="E994" s="118" t="s">
        <v>13337</v>
      </c>
      <c r="F994" s="118" t="s">
        <v>15406</v>
      </c>
      <c r="G994" s="118" t="s">
        <v>1756</v>
      </c>
      <c r="H994" s="118" t="s">
        <v>3285</v>
      </c>
      <c r="I994" s="118" t="s">
        <v>1760</v>
      </c>
      <c r="J994" s="124"/>
      <c r="K994" s="118" t="str">
        <f>_xlfn.XLOOKUP(D994,'Catalog Items'!L:L,'Catalog Items'!AB:AB)</f>
        <v>00196504232594</v>
      </c>
      <c r="L994" s="118" t="str">
        <f>_xlfn.XLOOKUP(D994,'Catalog Items'!L:L,'Catalog Items'!N:N)</f>
        <v>New Years Radiance</v>
      </c>
      <c r="M994" s="132">
        <f>_xlfn.XLOOKUP($D994,'Catalog Items'!$L:$L,'Catalog Items'!AK:AK)</f>
        <v>41.438000000000002</v>
      </c>
      <c r="N994" s="132">
        <f>_xlfn.XLOOKUP($D994,'Catalog Items'!$L:$L,'Catalog Items'!AL:AL)</f>
        <v>14.5</v>
      </c>
      <c r="O994" s="132">
        <f>_xlfn.XLOOKUP($D994,'Catalog Items'!$L:$L,'Catalog Items'!AM:AM)</f>
        <v>7.625</v>
      </c>
      <c r="P994" s="132">
        <f>_xlfn.XLOOKUP($D994,'Catalog Items'!$L:$L,'Catalog Items'!AN:AN)</f>
        <v>13.96</v>
      </c>
      <c r="Q994" s="132">
        <f>_xlfn.XLOOKUP($D994,'Catalog Items'!$L:$L,'Catalog Items'!AO:AO)</f>
        <v>2.6509999999999998</v>
      </c>
      <c r="R994" s="132" t="str">
        <f>_xlfn.XLOOKUP($D994,'Catalog Items'!$L:$L,'Catalog Items'!AT:AT)</f>
        <v>5</v>
      </c>
      <c r="S994" s="132" t="str">
        <f>_xlfn.XLOOKUP($D994,'Catalog Items'!$L:$L,'Catalog Items'!AU:AU)</f>
        <v>3</v>
      </c>
      <c r="T994" s="118" t="s">
        <v>1799</v>
      </c>
      <c r="U994" s="118" t="s">
        <v>15172</v>
      </c>
      <c r="V994" s="118" t="s">
        <v>7066</v>
      </c>
      <c r="W994" s="124"/>
      <c r="X994" s="118" t="s">
        <v>6882</v>
      </c>
      <c r="Y994" s="118" t="s">
        <v>1765</v>
      </c>
      <c r="Z994" s="118" t="s">
        <v>15062</v>
      </c>
      <c r="AA994" s="118" t="s">
        <v>14994</v>
      </c>
      <c r="AB994" s="118" t="s">
        <v>14994</v>
      </c>
      <c r="AC994" s="118" t="s">
        <v>15066</v>
      </c>
      <c r="AD994" s="118" t="s">
        <v>1757</v>
      </c>
      <c r="AE994" s="118" t="s">
        <v>15067</v>
      </c>
      <c r="AF994" s="118" t="s">
        <v>15068</v>
      </c>
    </row>
    <row r="995" spans="1:32" x14ac:dyDescent="0.25">
      <c r="A995" s="118" t="str">
        <f>_xlfn.XLOOKUP(D995,'Catalog Items'!L:L,'Catalog Items'!F:F)</f>
        <v>25865</v>
      </c>
      <c r="B995" s="118" t="s">
        <v>9694</v>
      </c>
      <c r="C995" s="118" t="s">
        <v>5377</v>
      </c>
      <c r="D995" s="118" t="s">
        <v>13336</v>
      </c>
      <c r="E995" s="118" t="s">
        <v>13337</v>
      </c>
      <c r="F995" s="118" t="s">
        <v>15406</v>
      </c>
      <c r="G995" s="118" t="s">
        <v>1613</v>
      </c>
      <c r="H995" s="118" t="s">
        <v>3147</v>
      </c>
      <c r="I995" s="118" t="s">
        <v>1767</v>
      </c>
      <c r="J995" s="124"/>
      <c r="K995" s="118" t="str">
        <f>_xlfn.XLOOKUP(D995,'Catalog Items'!L:L,'Catalog Items'!AB:AB)</f>
        <v>00196504232594</v>
      </c>
      <c r="L995" s="118" t="str">
        <f>_xlfn.XLOOKUP(D995,'Catalog Items'!L:L,'Catalog Items'!N:N)</f>
        <v>New Years Radiance</v>
      </c>
      <c r="M995" s="132">
        <f>_xlfn.XLOOKUP($D995,'Catalog Items'!$L:$L,'Catalog Items'!AK:AK)</f>
        <v>41.438000000000002</v>
      </c>
      <c r="N995" s="132">
        <f>_xlfn.XLOOKUP($D995,'Catalog Items'!$L:$L,'Catalog Items'!AL:AL)</f>
        <v>14.5</v>
      </c>
      <c r="O995" s="132">
        <f>_xlfn.XLOOKUP($D995,'Catalog Items'!$L:$L,'Catalog Items'!AM:AM)</f>
        <v>7.625</v>
      </c>
      <c r="P995" s="132">
        <f>_xlfn.XLOOKUP($D995,'Catalog Items'!$L:$L,'Catalog Items'!AN:AN)</f>
        <v>13.96</v>
      </c>
      <c r="Q995" s="132">
        <f>_xlfn.XLOOKUP($D995,'Catalog Items'!$L:$L,'Catalog Items'!AO:AO)</f>
        <v>2.6509999999999998</v>
      </c>
      <c r="R995" s="132" t="str">
        <f>_xlfn.XLOOKUP($D995,'Catalog Items'!$L:$L,'Catalog Items'!AT:AT)</f>
        <v>5</v>
      </c>
      <c r="S995" s="132" t="str">
        <f>_xlfn.XLOOKUP($D995,'Catalog Items'!$L:$L,'Catalog Items'!AU:AU)</f>
        <v>3</v>
      </c>
      <c r="T995" s="118" t="s">
        <v>1799</v>
      </c>
      <c r="U995" s="118" t="s">
        <v>15172</v>
      </c>
      <c r="V995" s="118" t="s">
        <v>7066</v>
      </c>
      <c r="W995" s="124"/>
      <c r="X995" s="118" t="s">
        <v>6739</v>
      </c>
      <c r="Y995" s="118" t="s">
        <v>1760</v>
      </c>
      <c r="Z995" s="118" t="s">
        <v>15062</v>
      </c>
      <c r="AA995" s="118" t="s">
        <v>15069</v>
      </c>
      <c r="AB995" s="118" t="s">
        <v>15069</v>
      </c>
      <c r="AC995" s="118" t="s">
        <v>15070</v>
      </c>
      <c r="AD995" s="118" t="s">
        <v>1757</v>
      </c>
      <c r="AE995" s="118" t="s">
        <v>15071</v>
      </c>
      <c r="AF995" s="118" t="s">
        <v>15072</v>
      </c>
    </row>
    <row r="996" spans="1:32" x14ac:dyDescent="0.25">
      <c r="A996" s="118" t="str">
        <f>_xlfn.XLOOKUP(D996,'Catalog Items'!L:L,'Catalog Items'!F:F)</f>
        <v>25865</v>
      </c>
      <c r="B996" s="118" t="s">
        <v>9920</v>
      </c>
      <c r="C996" s="118" t="s">
        <v>5377</v>
      </c>
      <c r="D996" s="118" t="s">
        <v>13336</v>
      </c>
      <c r="E996" s="118" t="s">
        <v>13337</v>
      </c>
      <c r="F996" s="118" t="s">
        <v>15406</v>
      </c>
      <c r="G996" s="118" t="s">
        <v>1614</v>
      </c>
      <c r="H996" s="118" t="s">
        <v>3148</v>
      </c>
      <c r="I996" s="118" t="s">
        <v>7077</v>
      </c>
      <c r="J996" s="124"/>
      <c r="K996" s="118" t="str">
        <f>_xlfn.XLOOKUP(D996,'Catalog Items'!L:L,'Catalog Items'!AB:AB)</f>
        <v>00196504232594</v>
      </c>
      <c r="L996" s="118" t="str">
        <f>_xlfn.XLOOKUP(D996,'Catalog Items'!L:L,'Catalog Items'!N:N)</f>
        <v>New Years Radiance</v>
      </c>
      <c r="M996" s="132">
        <f>_xlfn.XLOOKUP($D996,'Catalog Items'!$L:$L,'Catalog Items'!AK:AK)</f>
        <v>41.438000000000002</v>
      </c>
      <c r="N996" s="132">
        <f>_xlfn.XLOOKUP($D996,'Catalog Items'!$L:$L,'Catalog Items'!AL:AL)</f>
        <v>14.5</v>
      </c>
      <c r="O996" s="132">
        <f>_xlfn.XLOOKUP($D996,'Catalog Items'!$L:$L,'Catalog Items'!AM:AM)</f>
        <v>7.625</v>
      </c>
      <c r="P996" s="132">
        <f>_xlfn.XLOOKUP($D996,'Catalog Items'!$L:$L,'Catalog Items'!AN:AN)</f>
        <v>13.96</v>
      </c>
      <c r="Q996" s="132">
        <f>_xlfn.XLOOKUP($D996,'Catalog Items'!$L:$L,'Catalog Items'!AO:AO)</f>
        <v>2.6509999999999998</v>
      </c>
      <c r="R996" s="132" t="str">
        <f>_xlfn.XLOOKUP($D996,'Catalog Items'!$L:$L,'Catalog Items'!AT:AT)</f>
        <v>5</v>
      </c>
      <c r="S996" s="132" t="str">
        <f>_xlfn.XLOOKUP($D996,'Catalog Items'!$L:$L,'Catalog Items'!AU:AU)</f>
        <v>3</v>
      </c>
      <c r="T996" s="118" t="s">
        <v>1799</v>
      </c>
      <c r="U996" s="118" t="s">
        <v>15172</v>
      </c>
      <c r="V996" s="118" t="s">
        <v>7066</v>
      </c>
      <c r="W996" s="124"/>
      <c r="X996" s="118" t="s">
        <v>6740</v>
      </c>
      <c r="Y996" s="118" t="s">
        <v>1760</v>
      </c>
      <c r="Z996" s="118" t="s">
        <v>15041</v>
      </c>
      <c r="AA996" s="118" t="s">
        <v>15073</v>
      </c>
      <c r="AB996" s="118" t="s">
        <v>15073</v>
      </c>
      <c r="AC996" s="118" t="s">
        <v>15074</v>
      </c>
      <c r="AD996" s="118" t="s">
        <v>1757</v>
      </c>
      <c r="AE996" s="118" t="s">
        <v>15075</v>
      </c>
      <c r="AF996" s="118" t="s">
        <v>15076</v>
      </c>
    </row>
    <row r="997" spans="1:32" x14ac:dyDescent="0.25">
      <c r="A997" s="118" t="str">
        <f>_xlfn.XLOOKUP(D997,'Catalog Items'!L:L,'Catalog Items'!F:F)</f>
        <v>25865</v>
      </c>
      <c r="B997" s="118" t="s">
        <v>10028</v>
      </c>
      <c r="C997" s="118" t="s">
        <v>9635</v>
      </c>
      <c r="D997" s="118" t="s">
        <v>13336</v>
      </c>
      <c r="E997" s="118" t="s">
        <v>13337</v>
      </c>
      <c r="F997" s="118" t="s">
        <v>15406</v>
      </c>
      <c r="G997" s="118" t="s">
        <v>646</v>
      </c>
      <c r="H997" s="118" t="s">
        <v>3010</v>
      </c>
      <c r="I997" s="118" t="s">
        <v>1757</v>
      </c>
      <c r="J997" s="124"/>
      <c r="K997" s="118" t="str">
        <f>_xlfn.XLOOKUP(D997,'Catalog Items'!L:L,'Catalog Items'!AB:AB)</f>
        <v>00196504232594</v>
      </c>
      <c r="L997" s="118" t="str">
        <f>_xlfn.XLOOKUP(D997,'Catalog Items'!L:L,'Catalog Items'!N:N)</f>
        <v>New Years Radiance</v>
      </c>
      <c r="M997" s="132">
        <f>_xlfn.XLOOKUP($D997,'Catalog Items'!$L:$L,'Catalog Items'!AK:AK)</f>
        <v>41.438000000000002</v>
      </c>
      <c r="N997" s="132">
        <f>_xlfn.XLOOKUP($D997,'Catalog Items'!$L:$L,'Catalog Items'!AL:AL)</f>
        <v>14.5</v>
      </c>
      <c r="O997" s="132">
        <f>_xlfn.XLOOKUP($D997,'Catalog Items'!$L:$L,'Catalog Items'!AM:AM)</f>
        <v>7.625</v>
      </c>
      <c r="P997" s="132">
        <f>_xlfn.XLOOKUP($D997,'Catalog Items'!$L:$L,'Catalog Items'!AN:AN)</f>
        <v>13.96</v>
      </c>
      <c r="Q997" s="132">
        <f>_xlfn.XLOOKUP($D997,'Catalog Items'!$L:$L,'Catalog Items'!AO:AO)</f>
        <v>2.6509999999999998</v>
      </c>
      <c r="R997" s="132" t="str">
        <f>_xlfn.XLOOKUP($D997,'Catalog Items'!$L:$L,'Catalog Items'!AT:AT)</f>
        <v>5</v>
      </c>
      <c r="S997" s="132" t="str">
        <f>_xlfn.XLOOKUP($D997,'Catalog Items'!$L:$L,'Catalog Items'!AU:AU)</f>
        <v>3</v>
      </c>
      <c r="T997" s="118" t="s">
        <v>1799</v>
      </c>
      <c r="U997" s="118" t="s">
        <v>15172</v>
      </c>
      <c r="V997" s="118" t="s">
        <v>7066</v>
      </c>
      <c r="W997" s="124"/>
      <c r="X997" s="118" t="s">
        <v>6597</v>
      </c>
      <c r="Y997" s="118" t="s">
        <v>1769</v>
      </c>
      <c r="Z997" s="118" t="s">
        <v>15132</v>
      </c>
      <c r="AA997" s="118" t="s">
        <v>1774</v>
      </c>
      <c r="AB997" s="118" t="s">
        <v>15133</v>
      </c>
      <c r="AC997" s="118" t="s">
        <v>14990</v>
      </c>
      <c r="AD997" s="118" t="s">
        <v>1757</v>
      </c>
      <c r="AE997" s="118" t="s">
        <v>15134</v>
      </c>
      <c r="AF997" s="118" t="s">
        <v>15135</v>
      </c>
    </row>
    <row r="998" spans="1:32" x14ac:dyDescent="0.25">
      <c r="A998" s="118" t="str">
        <f>_xlfn.XLOOKUP(D998,'Catalog Items'!L:L,'Catalog Items'!F:F)</f>
        <v>25865</v>
      </c>
      <c r="B998" s="118" t="s">
        <v>14897</v>
      </c>
      <c r="C998" s="118" t="s">
        <v>9635</v>
      </c>
      <c r="D998" s="118" t="s">
        <v>13336</v>
      </c>
      <c r="E998" s="118" t="s">
        <v>13337</v>
      </c>
      <c r="F998" s="118" t="s">
        <v>15406</v>
      </c>
      <c r="G998" s="118" t="s">
        <v>13428</v>
      </c>
      <c r="H998" s="118" t="s">
        <v>13429</v>
      </c>
      <c r="I998" s="118" t="s">
        <v>1758</v>
      </c>
      <c r="J998" s="124"/>
      <c r="K998" s="118" t="str">
        <f>_xlfn.XLOOKUP(D998,'Catalog Items'!L:L,'Catalog Items'!AB:AB)</f>
        <v>00196504232594</v>
      </c>
      <c r="L998" s="118" t="str">
        <f>_xlfn.XLOOKUP(D998,'Catalog Items'!L:L,'Catalog Items'!N:N)</f>
        <v>New Years Radiance</v>
      </c>
      <c r="M998" s="132">
        <f>_xlfn.XLOOKUP($D998,'Catalog Items'!$L:$L,'Catalog Items'!AK:AK)</f>
        <v>41.438000000000002</v>
      </c>
      <c r="N998" s="132">
        <f>_xlfn.XLOOKUP($D998,'Catalog Items'!$L:$L,'Catalog Items'!AL:AL)</f>
        <v>14.5</v>
      </c>
      <c r="O998" s="132">
        <f>_xlfn.XLOOKUP($D998,'Catalog Items'!$L:$L,'Catalog Items'!AM:AM)</f>
        <v>7.625</v>
      </c>
      <c r="P998" s="132">
        <f>_xlfn.XLOOKUP($D998,'Catalog Items'!$L:$L,'Catalog Items'!AN:AN)</f>
        <v>13.96</v>
      </c>
      <c r="Q998" s="132">
        <f>_xlfn.XLOOKUP($D998,'Catalog Items'!$L:$L,'Catalog Items'!AO:AO)</f>
        <v>2.6509999999999998</v>
      </c>
      <c r="R998" s="132" t="str">
        <f>_xlfn.XLOOKUP($D998,'Catalog Items'!$L:$L,'Catalog Items'!AT:AT)</f>
        <v>5</v>
      </c>
      <c r="S998" s="132" t="str">
        <f>_xlfn.XLOOKUP($D998,'Catalog Items'!$L:$L,'Catalog Items'!AU:AU)</f>
        <v>3</v>
      </c>
      <c r="T998" s="118" t="s">
        <v>1799</v>
      </c>
      <c r="U998" s="118" t="s">
        <v>15172</v>
      </c>
      <c r="V998" s="118" t="s">
        <v>7066</v>
      </c>
      <c r="W998" s="124"/>
      <c r="X998" s="118" t="s">
        <v>14290</v>
      </c>
      <c r="Y998" s="118" t="s">
        <v>1760</v>
      </c>
      <c r="Z998" s="118" t="s">
        <v>15086</v>
      </c>
      <c r="AA998" s="118" t="s">
        <v>15125</v>
      </c>
      <c r="AB998" s="118" t="s">
        <v>14992</v>
      </c>
      <c r="AC998" s="118" t="s">
        <v>15151</v>
      </c>
      <c r="AD998" s="118" t="s">
        <v>1757</v>
      </c>
      <c r="AE998" s="118" t="s">
        <v>1764</v>
      </c>
      <c r="AF998" s="118" t="s">
        <v>15024</v>
      </c>
    </row>
    <row r="999" spans="1:32" x14ac:dyDescent="0.25">
      <c r="A999" s="118" t="str">
        <f>_xlfn.XLOOKUP(D999,'Catalog Items'!L:L,'Catalog Items'!F:F)</f>
        <v>25865</v>
      </c>
      <c r="B999" s="118" t="s">
        <v>10682</v>
      </c>
      <c r="C999" s="118" t="s">
        <v>9635</v>
      </c>
      <c r="D999" s="118" t="s">
        <v>13336</v>
      </c>
      <c r="E999" s="118" t="s">
        <v>13337</v>
      </c>
      <c r="F999" s="118" t="s">
        <v>15406</v>
      </c>
      <c r="G999" s="118" t="s">
        <v>795</v>
      </c>
      <c r="H999" s="118" t="s">
        <v>3003</v>
      </c>
      <c r="I999" s="118" t="s">
        <v>1767</v>
      </c>
      <c r="J999" s="124"/>
      <c r="K999" s="118" t="str">
        <f>_xlfn.XLOOKUP(D999,'Catalog Items'!L:L,'Catalog Items'!AB:AB)</f>
        <v>00196504232594</v>
      </c>
      <c r="L999" s="118" t="str">
        <f>_xlfn.XLOOKUP(D999,'Catalog Items'!L:L,'Catalog Items'!N:N)</f>
        <v>New Years Radiance</v>
      </c>
      <c r="M999" s="132">
        <f>_xlfn.XLOOKUP($D999,'Catalog Items'!$L:$L,'Catalog Items'!AK:AK)</f>
        <v>41.438000000000002</v>
      </c>
      <c r="N999" s="132">
        <f>_xlfn.XLOOKUP($D999,'Catalog Items'!$L:$L,'Catalog Items'!AL:AL)</f>
        <v>14.5</v>
      </c>
      <c r="O999" s="132">
        <f>_xlfn.XLOOKUP($D999,'Catalog Items'!$L:$L,'Catalog Items'!AM:AM)</f>
        <v>7.625</v>
      </c>
      <c r="P999" s="132">
        <f>_xlfn.XLOOKUP($D999,'Catalog Items'!$L:$L,'Catalog Items'!AN:AN)</f>
        <v>13.96</v>
      </c>
      <c r="Q999" s="132">
        <f>_xlfn.XLOOKUP($D999,'Catalog Items'!$L:$L,'Catalog Items'!AO:AO)</f>
        <v>2.6509999999999998</v>
      </c>
      <c r="R999" s="132" t="str">
        <f>_xlfn.XLOOKUP($D999,'Catalog Items'!$L:$L,'Catalog Items'!AT:AT)</f>
        <v>5</v>
      </c>
      <c r="S999" s="132" t="str">
        <f>_xlfn.XLOOKUP($D999,'Catalog Items'!$L:$L,'Catalog Items'!AU:AU)</f>
        <v>3</v>
      </c>
      <c r="T999" s="118" t="s">
        <v>1799</v>
      </c>
      <c r="U999" s="118" t="s">
        <v>15172</v>
      </c>
      <c r="V999" s="118" t="s">
        <v>7066</v>
      </c>
      <c r="W999" s="124"/>
      <c r="X999" s="118" t="s">
        <v>6590</v>
      </c>
      <c r="Y999" s="118" t="s">
        <v>1758</v>
      </c>
      <c r="Z999" s="118" t="s">
        <v>15064</v>
      </c>
      <c r="AA999" s="118" t="s">
        <v>1760</v>
      </c>
      <c r="AB999" s="118" t="s">
        <v>1783</v>
      </c>
      <c r="AC999" s="118" t="s">
        <v>15114</v>
      </c>
      <c r="AD999" s="118" t="s">
        <v>1757</v>
      </c>
      <c r="AE999" s="118" t="s">
        <v>15115</v>
      </c>
      <c r="AF999" s="118" t="s">
        <v>15116</v>
      </c>
    </row>
    <row r="1000" spans="1:32" x14ac:dyDescent="0.25">
      <c r="J1000" s="124"/>
      <c r="M1000" s="132"/>
      <c r="N1000" s="132"/>
      <c r="O1000" s="132"/>
      <c r="P1000" s="132"/>
      <c r="Q1000" s="132"/>
      <c r="R1000" s="132"/>
      <c r="S1000" s="132"/>
      <c r="W1000" s="124"/>
    </row>
    <row r="1001" spans="1:32" x14ac:dyDescent="0.25">
      <c r="A1001" s="118" t="str">
        <f>_xlfn.XLOOKUP(D1001,'Catalog Items'!L:L,'Catalog Items'!F:F)</f>
        <v>24601-CD2</v>
      </c>
      <c r="B1001" s="118" t="s">
        <v>9743</v>
      </c>
      <c r="C1001" s="118" t="s">
        <v>5377</v>
      </c>
      <c r="D1001" s="118" t="s">
        <v>13351</v>
      </c>
      <c r="E1001" s="118" t="s">
        <v>13352</v>
      </c>
      <c r="F1001" s="118" t="s">
        <v>15223</v>
      </c>
      <c r="G1001" s="118" t="s">
        <v>13363</v>
      </c>
      <c r="H1001" s="118" t="s">
        <v>13364</v>
      </c>
      <c r="I1001" s="118" t="s">
        <v>7066</v>
      </c>
      <c r="J1001" s="124"/>
      <c r="K1001" s="118" t="str">
        <f>_xlfn.XLOOKUP(D1001,'Catalog Items'!L:L,'Catalog Items'!AB:AB)</f>
        <v>00196504232624</v>
      </c>
      <c r="L1001" s="118" t="str">
        <f>_xlfn.XLOOKUP(D1001,'Catalog Items'!L:L,'Catalog Items'!N:N)</f>
        <v>Dazzling Midnight</v>
      </c>
      <c r="M1001" s="132">
        <f>_xlfn.XLOOKUP($D1001,'Catalog Items'!$L:$L,'Catalog Items'!AK:AK)</f>
        <v>24.562999999999999</v>
      </c>
      <c r="N1001" s="132">
        <f>_xlfn.XLOOKUP($D1001,'Catalog Items'!$L:$L,'Catalog Items'!AL:AL)</f>
        <v>15.563000000000001</v>
      </c>
      <c r="O1001" s="132">
        <f>_xlfn.XLOOKUP($D1001,'Catalog Items'!$L:$L,'Catalog Items'!AM:AM)</f>
        <v>9.625</v>
      </c>
      <c r="P1001" s="132">
        <f>_xlfn.XLOOKUP($D1001,'Catalog Items'!$L:$L,'Catalog Items'!AN:AN)</f>
        <v>13.44</v>
      </c>
      <c r="Q1001" s="132">
        <f>_xlfn.XLOOKUP($D1001,'Catalog Items'!$L:$L,'Catalog Items'!AO:AO)</f>
        <v>2.129</v>
      </c>
      <c r="R1001" s="132" t="str">
        <f>_xlfn.XLOOKUP($D1001,'Catalog Items'!$L:$L,'Catalog Items'!AT:AT)</f>
        <v>5</v>
      </c>
      <c r="S1001" s="132" t="str">
        <f>_xlfn.XLOOKUP($D1001,'Catalog Items'!$L:$L,'Catalog Items'!AU:AU)</f>
        <v>5</v>
      </c>
      <c r="T1001" s="118" t="s">
        <v>7075</v>
      </c>
      <c r="U1001" s="118" t="s">
        <v>14991</v>
      </c>
      <c r="V1001" s="118" t="s">
        <v>1762</v>
      </c>
      <c r="W1001" s="124"/>
      <c r="X1001" s="118" t="s">
        <v>14239</v>
      </c>
      <c r="Y1001" s="118" t="s">
        <v>1765</v>
      </c>
      <c r="Z1001" s="118" t="s">
        <v>15062</v>
      </c>
      <c r="AA1001" s="118" t="s">
        <v>7065</v>
      </c>
      <c r="AB1001" s="118" t="s">
        <v>7065</v>
      </c>
      <c r="AC1001" s="118" t="s">
        <v>15063</v>
      </c>
      <c r="AD1001" s="118" t="s">
        <v>1757</v>
      </c>
      <c r="AE1001" s="118" t="s">
        <v>15064</v>
      </c>
      <c r="AF1001" s="118" t="s">
        <v>15065</v>
      </c>
    </row>
    <row r="1002" spans="1:32" x14ac:dyDescent="0.25">
      <c r="A1002" s="118" t="str">
        <f>_xlfn.XLOOKUP(D1002,'Catalog Items'!L:L,'Catalog Items'!F:F)</f>
        <v>24601-CD2</v>
      </c>
      <c r="B1002" s="118" t="s">
        <v>9731</v>
      </c>
      <c r="C1002" s="118" t="s">
        <v>5377</v>
      </c>
      <c r="D1002" s="118" t="s">
        <v>13351</v>
      </c>
      <c r="E1002" s="118" t="s">
        <v>13352</v>
      </c>
      <c r="F1002" s="118" t="s">
        <v>15223</v>
      </c>
      <c r="G1002" s="118" t="s">
        <v>13367</v>
      </c>
      <c r="H1002" s="118" t="s">
        <v>13368</v>
      </c>
      <c r="I1002" s="118" t="s">
        <v>1762</v>
      </c>
      <c r="J1002" s="124"/>
      <c r="K1002" s="118" t="str">
        <f>_xlfn.XLOOKUP(D1002,'Catalog Items'!L:L,'Catalog Items'!AB:AB)</f>
        <v>00196504232624</v>
      </c>
      <c r="L1002" s="118" t="str">
        <f>_xlfn.XLOOKUP(D1002,'Catalog Items'!L:L,'Catalog Items'!N:N)</f>
        <v>Dazzling Midnight</v>
      </c>
      <c r="M1002" s="132">
        <f>_xlfn.XLOOKUP($D1002,'Catalog Items'!$L:$L,'Catalog Items'!AK:AK)</f>
        <v>24.562999999999999</v>
      </c>
      <c r="N1002" s="132">
        <f>_xlfn.XLOOKUP($D1002,'Catalog Items'!$L:$L,'Catalog Items'!AL:AL)</f>
        <v>15.563000000000001</v>
      </c>
      <c r="O1002" s="132">
        <f>_xlfn.XLOOKUP($D1002,'Catalog Items'!$L:$L,'Catalog Items'!AM:AM)</f>
        <v>9.625</v>
      </c>
      <c r="P1002" s="132">
        <f>_xlfn.XLOOKUP($D1002,'Catalog Items'!$L:$L,'Catalog Items'!AN:AN)</f>
        <v>13.44</v>
      </c>
      <c r="Q1002" s="132">
        <f>_xlfn.XLOOKUP($D1002,'Catalog Items'!$L:$L,'Catalog Items'!AO:AO)</f>
        <v>2.129</v>
      </c>
      <c r="R1002" s="132" t="str">
        <f>_xlfn.XLOOKUP($D1002,'Catalog Items'!$L:$L,'Catalog Items'!AT:AT)</f>
        <v>5</v>
      </c>
      <c r="S1002" s="132" t="str">
        <f>_xlfn.XLOOKUP($D1002,'Catalog Items'!$L:$L,'Catalog Items'!AU:AU)</f>
        <v>5</v>
      </c>
      <c r="T1002" s="118" t="s">
        <v>7075</v>
      </c>
      <c r="U1002" s="118" t="s">
        <v>14991</v>
      </c>
      <c r="V1002" s="118" t="s">
        <v>1762</v>
      </c>
      <c r="W1002" s="124"/>
      <c r="X1002" s="118" t="s">
        <v>14242</v>
      </c>
      <c r="Y1002" s="118" t="s">
        <v>1765</v>
      </c>
      <c r="Z1002" s="118" t="s">
        <v>15062</v>
      </c>
      <c r="AA1002" s="118" t="s">
        <v>14994</v>
      </c>
      <c r="AB1002" s="118" t="s">
        <v>14994</v>
      </c>
      <c r="AC1002" s="118" t="s">
        <v>15066</v>
      </c>
      <c r="AD1002" s="118" t="s">
        <v>1757</v>
      </c>
      <c r="AE1002" s="118" t="s">
        <v>15067</v>
      </c>
      <c r="AF1002" s="118" t="s">
        <v>15068</v>
      </c>
    </row>
    <row r="1003" spans="1:32" x14ac:dyDescent="0.25">
      <c r="A1003" s="118" t="str">
        <f>_xlfn.XLOOKUP(D1003,'Catalog Items'!L:L,'Catalog Items'!F:F)</f>
        <v>24601-CD2</v>
      </c>
      <c r="B1003" s="118" t="s">
        <v>9694</v>
      </c>
      <c r="C1003" s="118" t="s">
        <v>5377</v>
      </c>
      <c r="D1003" s="118" t="s">
        <v>13351</v>
      </c>
      <c r="E1003" s="118" t="s">
        <v>13352</v>
      </c>
      <c r="F1003" s="118" t="s">
        <v>15223</v>
      </c>
      <c r="G1003" s="118" t="s">
        <v>13371</v>
      </c>
      <c r="H1003" s="118" t="s">
        <v>13372</v>
      </c>
      <c r="I1003" s="118" t="s">
        <v>9557</v>
      </c>
      <c r="J1003" s="124"/>
      <c r="K1003" s="118" t="str">
        <f>_xlfn.XLOOKUP(D1003,'Catalog Items'!L:L,'Catalog Items'!AB:AB)</f>
        <v>00196504232624</v>
      </c>
      <c r="L1003" s="118" t="str">
        <f>_xlfn.XLOOKUP(D1003,'Catalog Items'!L:L,'Catalog Items'!N:N)</f>
        <v>Dazzling Midnight</v>
      </c>
      <c r="M1003" s="132">
        <f>_xlfn.XLOOKUP($D1003,'Catalog Items'!$L:$L,'Catalog Items'!AK:AK)</f>
        <v>24.562999999999999</v>
      </c>
      <c r="N1003" s="132">
        <f>_xlfn.XLOOKUP($D1003,'Catalog Items'!$L:$L,'Catalog Items'!AL:AL)</f>
        <v>15.563000000000001</v>
      </c>
      <c r="O1003" s="132">
        <f>_xlfn.XLOOKUP($D1003,'Catalog Items'!$L:$L,'Catalog Items'!AM:AM)</f>
        <v>9.625</v>
      </c>
      <c r="P1003" s="132">
        <f>_xlfn.XLOOKUP($D1003,'Catalog Items'!$L:$L,'Catalog Items'!AN:AN)</f>
        <v>13.44</v>
      </c>
      <c r="Q1003" s="132">
        <f>_xlfn.XLOOKUP($D1003,'Catalog Items'!$L:$L,'Catalog Items'!AO:AO)</f>
        <v>2.129</v>
      </c>
      <c r="R1003" s="132" t="str">
        <f>_xlfn.XLOOKUP($D1003,'Catalog Items'!$L:$L,'Catalog Items'!AT:AT)</f>
        <v>5</v>
      </c>
      <c r="S1003" s="132" t="str">
        <f>_xlfn.XLOOKUP($D1003,'Catalog Items'!$L:$L,'Catalog Items'!AU:AU)</f>
        <v>5</v>
      </c>
      <c r="T1003" s="118" t="s">
        <v>7075</v>
      </c>
      <c r="U1003" s="118" t="s">
        <v>14991</v>
      </c>
      <c r="V1003" s="118" t="s">
        <v>1762</v>
      </c>
      <c r="W1003" s="124"/>
      <c r="X1003" s="118" t="s">
        <v>14245</v>
      </c>
      <c r="Y1003" s="118" t="s">
        <v>1760</v>
      </c>
      <c r="Z1003" s="118" t="s">
        <v>15062</v>
      </c>
      <c r="AA1003" s="118" t="s">
        <v>15069</v>
      </c>
      <c r="AB1003" s="118" t="s">
        <v>15069</v>
      </c>
      <c r="AC1003" s="118" t="s">
        <v>15070</v>
      </c>
      <c r="AD1003" s="118" t="s">
        <v>1757</v>
      </c>
      <c r="AE1003" s="118" t="s">
        <v>15071</v>
      </c>
      <c r="AF1003" s="118" t="s">
        <v>15072</v>
      </c>
    </row>
    <row r="1004" spans="1:32" x14ac:dyDescent="0.25">
      <c r="A1004" s="118" t="str">
        <f>_xlfn.XLOOKUP(D1004,'Catalog Items'!L:L,'Catalog Items'!F:F)</f>
        <v>24601-CD2</v>
      </c>
      <c r="B1004" s="118" t="s">
        <v>9920</v>
      </c>
      <c r="C1004" s="118" t="s">
        <v>5377</v>
      </c>
      <c r="D1004" s="118" t="s">
        <v>13351</v>
      </c>
      <c r="E1004" s="118" t="s">
        <v>13352</v>
      </c>
      <c r="F1004" s="118" t="s">
        <v>15223</v>
      </c>
      <c r="G1004" s="118" t="s">
        <v>13377</v>
      </c>
      <c r="H1004" s="118" t="s">
        <v>13378</v>
      </c>
      <c r="I1004" s="118" t="s">
        <v>1757</v>
      </c>
      <c r="J1004" s="124"/>
      <c r="K1004" s="118" t="str">
        <f>_xlfn.XLOOKUP(D1004,'Catalog Items'!L:L,'Catalog Items'!AB:AB)</f>
        <v>00196504232624</v>
      </c>
      <c r="L1004" s="118" t="str">
        <f>_xlfn.XLOOKUP(D1004,'Catalog Items'!L:L,'Catalog Items'!N:N)</f>
        <v>Dazzling Midnight</v>
      </c>
      <c r="M1004" s="132">
        <f>_xlfn.XLOOKUP($D1004,'Catalog Items'!$L:$L,'Catalog Items'!AK:AK)</f>
        <v>24.562999999999999</v>
      </c>
      <c r="N1004" s="132">
        <f>_xlfn.XLOOKUP($D1004,'Catalog Items'!$L:$L,'Catalog Items'!AL:AL)</f>
        <v>15.563000000000001</v>
      </c>
      <c r="O1004" s="132">
        <f>_xlfn.XLOOKUP($D1004,'Catalog Items'!$L:$L,'Catalog Items'!AM:AM)</f>
        <v>9.625</v>
      </c>
      <c r="P1004" s="132">
        <f>_xlfn.XLOOKUP($D1004,'Catalog Items'!$L:$L,'Catalog Items'!AN:AN)</f>
        <v>13.44</v>
      </c>
      <c r="Q1004" s="132">
        <f>_xlfn.XLOOKUP($D1004,'Catalog Items'!$L:$L,'Catalog Items'!AO:AO)</f>
        <v>2.129</v>
      </c>
      <c r="R1004" s="132" t="str">
        <f>_xlfn.XLOOKUP($D1004,'Catalog Items'!$L:$L,'Catalog Items'!AT:AT)</f>
        <v>5</v>
      </c>
      <c r="S1004" s="132" t="str">
        <f>_xlfn.XLOOKUP($D1004,'Catalog Items'!$L:$L,'Catalog Items'!AU:AU)</f>
        <v>5</v>
      </c>
      <c r="T1004" s="118" t="s">
        <v>7075</v>
      </c>
      <c r="U1004" s="118" t="s">
        <v>14991</v>
      </c>
      <c r="V1004" s="118" t="s">
        <v>1762</v>
      </c>
      <c r="W1004" s="124"/>
      <c r="X1004" s="118" t="s">
        <v>14251</v>
      </c>
      <c r="Y1004" s="118" t="s">
        <v>1760</v>
      </c>
      <c r="Z1004" s="118" t="s">
        <v>15041</v>
      </c>
      <c r="AA1004" s="118" t="s">
        <v>15073</v>
      </c>
      <c r="AB1004" s="118" t="s">
        <v>15073</v>
      </c>
      <c r="AC1004" s="118" t="s">
        <v>15074</v>
      </c>
      <c r="AD1004" s="118" t="s">
        <v>1757</v>
      </c>
      <c r="AE1004" s="118" t="s">
        <v>15075</v>
      </c>
      <c r="AF1004" s="118" t="s">
        <v>15076</v>
      </c>
    </row>
    <row r="1005" spans="1:32" x14ac:dyDescent="0.25">
      <c r="J1005" s="124"/>
      <c r="M1005" s="132"/>
      <c r="N1005" s="132"/>
      <c r="O1005" s="132"/>
      <c r="P1005" s="132"/>
      <c r="Q1005" s="132"/>
      <c r="R1005" s="132"/>
      <c r="S1005" s="132"/>
      <c r="W1005" s="124"/>
    </row>
    <row r="1006" spans="1:32" x14ac:dyDescent="0.25">
      <c r="A1006" s="118" t="str">
        <f>_xlfn.XLOOKUP(D1006,'Catalog Items'!L:L,'Catalog Items'!F:F)</f>
        <v>24601-FD</v>
      </c>
      <c r="B1006" s="118" t="s">
        <v>9743</v>
      </c>
      <c r="C1006" s="118" t="s">
        <v>5377</v>
      </c>
      <c r="D1006" s="118" t="s">
        <v>13355</v>
      </c>
      <c r="E1006" s="118" t="s">
        <v>13356</v>
      </c>
      <c r="F1006" s="118" t="s">
        <v>9579</v>
      </c>
      <c r="G1006" s="118" t="s">
        <v>13363</v>
      </c>
      <c r="H1006" s="118" t="s">
        <v>13364</v>
      </c>
      <c r="I1006" s="118" t="s">
        <v>9568</v>
      </c>
      <c r="J1006" s="124"/>
      <c r="K1006" s="118" t="str">
        <f>_xlfn.XLOOKUP(D1006,'Catalog Items'!L:L,'Catalog Items'!AB:AB)</f>
        <v>00196504232631</v>
      </c>
      <c r="L1006" s="118" t="str">
        <f>_xlfn.XLOOKUP(D1006,'Catalog Items'!L:L,'Catalog Items'!N:N)</f>
        <v>Dazzling Midnight</v>
      </c>
      <c r="M1006" s="132">
        <f>_xlfn.XLOOKUP($D1006,'Catalog Items'!$L:$L,'Catalog Items'!AK:AK)</f>
        <v>48.314999999999998</v>
      </c>
      <c r="N1006" s="132">
        <f>_xlfn.XLOOKUP($D1006,'Catalog Items'!$L:$L,'Catalog Items'!AL:AL)</f>
        <v>16.22</v>
      </c>
      <c r="O1006" s="132">
        <f>_xlfn.XLOOKUP($D1006,'Catalog Items'!$L:$L,'Catalog Items'!AM:AM)</f>
        <v>9.5950000000000006</v>
      </c>
      <c r="P1006" s="132">
        <f>_xlfn.XLOOKUP($D1006,'Catalog Items'!$L:$L,'Catalog Items'!AN:AN)</f>
        <v>27.15</v>
      </c>
      <c r="Q1006" s="132">
        <f>_xlfn.XLOOKUP($D1006,'Catalog Items'!$L:$L,'Catalog Items'!AO:AO)</f>
        <v>4.351</v>
      </c>
      <c r="R1006" s="132" t="str">
        <f>_xlfn.XLOOKUP($D1006,'Catalog Items'!$L:$L,'Catalog Items'!AT:AT)</f>
        <v>4</v>
      </c>
      <c r="S1006" s="132" t="str">
        <f>_xlfn.XLOOKUP($D1006,'Catalog Items'!$L:$L,'Catalog Items'!AU:AU)</f>
        <v>3</v>
      </c>
      <c r="T1006" s="118" t="s">
        <v>9564</v>
      </c>
      <c r="U1006" s="118" t="s">
        <v>15060</v>
      </c>
      <c r="V1006" s="118" t="s">
        <v>15061</v>
      </c>
      <c r="W1006" s="124"/>
      <c r="X1006" s="118" t="s">
        <v>14239</v>
      </c>
      <c r="Y1006" s="118" t="s">
        <v>1765</v>
      </c>
      <c r="Z1006" s="118" t="s">
        <v>15062</v>
      </c>
      <c r="AA1006" s="118" t="s">
        <v>7065</v>
      </c>
      <c r="AB1006" s="118" t="s">
        <v>7065</v>
      </c>
      <c r="AC1006" s="118" t="s">
        <v>15063</v>
      </c>
      <c r="AD1006" s="118" t="s">
        <v>1757</v>
      </c>
      <c r="AE1006" s="118" t="s">
        <v>15064</v>
      </c>
      <c r="AF1006" s="118" t="s">
        <v>15065</v>
      </c>
    </row>
    <row r="1007" spans="1:32" x14ac:dyDescent="0.25">
      <c r="A1007" s="118" t="str">
        <f>_xlfn.XLOOKUP(D1007,'Catalog Items'!L:L,'Catalog Items'!F:F)</f>
        <v>24601-FD</v>
      </c>
      <c r="B1007" s="118" t="s">
        <v>9731</v>
      </c>
      <c r="C1007" s="118" t="s">
        <v>5377</v>
      </c>
      <c r="D1007" s="118" t="s">
        <v>13355</v>
      </c>
      <c r="E1007" s="118" t="s">
        <v>13356</v>
      </c>
      <c r="F1007" s="118" t="s">
        <v>9579</v>
      </c>
      <c r="G1007" s="118" t="s">
        <v>13367</v>
      </c>
      <c r="H1007" s="118" t="s">
        <v>13368</v>
      </c>
      <c r="I1007" s="118" t="s">
        <v>1792</v>
      </c>
      <c r="J1007" s="124"/>
      <c r="K1007" s="118" t="str">
        <f>_xlfn.XLOOKUP(D1007,'Catalog Items'!L:L,'Catalog Items'!AB:AB)</f>
        <v>00196504232631</v>
      </c>
      <c r="L1007" s="118" t="str">
        <f>_xlfn.XLOOKUP(D1007,'Catalog Items'!L:L,'Catalog Items'!N:N)</f>
        <v>Dazzling Midnight</v>
      </c>
      <c r="M1007" s="132">
        <f>_xlfn.XLOOKUP($D1007,'Catalog Items'!$L:$L,'Catalog Items'!AK:AK)</f>
        <v>48.314999999999998</v>
      </c>
      <c r="N1007" s="132">
        <f>_xlfn.XLOOKUP($D1007,'Catalog Items'!$L:$L,'Catalog Items'!AL:AL)</f>
        <v>16.22</v>
      </c>
      <c r="O1007" s="132">
        <f>_xlfn.XLOOKUP($D1007,'Catalog Items'!$L:$L,'Catalog Items'!AM:AM)</f>
        <v>9.5950000000000006</v>
      </c>
      <c r="P1007" s="132">
        <f>_xlfn.XLOOKUP($D1007,'Catalog Items'!$L:$L,'Catalog Items'!AN:AN)</f>
        <v>27.15</v>
      </c>
      <c r="Q1007" s="132">
        <f>_xlfn.XLOOKUP($D1007,'Catalog Items'!$L:$L,'Catalog Items'!AO:AO)</f>
        <v>4.351</v>
      </c>
      <c r="R1007" s="132" t="str">
        <f>_xlfn.XLOOKUP($D1007,'Catalog Items'!$L:$L,'Catalog Items'!AT:AT)</f>
        <v>4</v>
      </c>
      <c r="S1007" s="132" t="str">
        <f>_xlfn.XLOOKUP($D1007,'Catalog Items'!$L:$L,'Catalog Items'!AU:AU)</f>
        <v>3</v>
      </c>
      <c r="T1007" s="118" t="s">
        <v>9564</v>
      </c>
      <c r="U1007" s="118" t="s">
        <v>15060</v>
      </c>
      <c r="V1007" s="118" t="s">
        <v>15061</v>
      </c>
      <c r="W1007" s="124"/>
      <c r="X1007" s="118" t="s">
        <v>14242</v>
      </c>
      <c r="Y1007" s="118" t="s">
        <v>1765</v>
      </c>
      <c r="Z1007" s="118" t="s">
        <v>15062</v>
      </c>
      <c r="AA1007" s="118" t="s">
        <v>14994</v>
      </c>
      <c r="AB1007" s="118" t="s">
        <v>14994</v>
      </c>
      <c r="AC1007" s="118" t="s">
        <v>15066</v>
      </c>
      <c r="AD1007" s="118" t="s">
        <v>1757</v>
      </c>
      <c r="AE1007" s="118" t="s">
        <v>15067</v>
      </c>
      <c r="AF1007" s="118" t="s">
        <v>15068</v>
      </c>
    </row>
    <row r="1008" spans="1:32" x14ac:dyDescent="0.25">
      <c r="A1008" s="118" t="str">
        <f>_xlfn.XLOOKUP(D1008,'Catalog Items'!L:L,'Catalog Items'!F:F)</f>
        <v>24601-FD</v>
      </c>
      <c r="B1008" s="118" t="s">
        <v>9694</v>
      </c>
      <c r="C1008" s="118" t="s">
        <v>5377</v>
      </c>
      <c r="D1008" s="118" t="s">
        <v>13355</v>
      </c>
      <c r="E1008" s="118" t="s">
        <v>13356</v>
      </c>
      <c r="F1008" s="118" t="s">
        <v>9579</v>
      </c>
      <c r="G1008" s="118" t="s">
        <v>13371</v>
      </c>
      <c r="H1008" s="118" t="s">
        <v>13372</v>
      </c>
      <c r="I1008" s="118" t="s">
        <v>7082</v>
      </c>
      <c r="J1008" s="124"/>
      <c r="K1008" s="118" t="str">
        <f>_xlfn.XLOOKUP(D1008,'Catalog Items'!L:L,'Catalog Items'!AB:AB)</f>
        <v>00196504232631</v>
      </c>
      <c r="L1008" s="118" t="str">
        <f>_xlfn.XLOOKUP(D1008,'Catalog Items'!L:L,'Catalog Items'!N:N)</f>
        <v>Dazzling Midnight</v>
      </c>
      <c r="M1008" s="132">
        <f>_xlfn.XLOOKUP($D1008,'Catalog Items'!$L:$L,'Catalog Items'!AK:AK)</f>
        <v>48.314999999999998</v>
      </c>
      <c r="N1008" s="132">
        <f>_xlfn.XLOOKUP($D1008,'Catalog Items'!$L:$L,'Catalog Items'!AL:AL)</f>
        <v>16.22</v>
      </c>
      <c r="O1008" s="132">
        <f>_xlfn.XLOOKUP($D1008,'Catalog Items'!$L:$L,'Catalog Items'!AM:AM)</f>
        <v>9.5950000000000006</v>
      </c>
      <c r="P1008" s="132">
        <f>_xlfn.XLOOKUP($D1008,'Catalog Items'!$L:$L,'Catalog Items'!AN:AN)</f>
        <v>27.15</v>
      </c>
      <c r="Q1008" s="132">
        <f>_xlfn.XLOOKUP($D1008,'Catalog Items'!$L:$L,'Catalog Items'!AO:AO)</f>
        <v>4.351</v>
      </c>
      <c r="R1008" s="132" t="str">
        <f>_xlfn.XLOOKUP($D1008,'Catalog Items'!$L:$L,'Catalog Items'!AT:AT)</f>
        <v>4</v>
      </c>
      <c r="S1008" s="132" t="str">
        <f>_xlfn.XLOOKUP($D1008,'Catalog Items'!$L:$L,'Catalog Items'!AU:AU)</f>
        <v>3</v>
      </c>
      <c r="T1008" s="118" t="s">
        <v>9564</v>
      </c>
      <c r="U1008" s="118" t="s">
        <v>15060</v>
      </c>
      <c r="V1008" s="118" t="s">
        <v>15061</v>
      </c>
      <c r="W1008" s="124"/>
      <c r="X1008" s="118" t="s">
        <v>14245</v>
      </c>
      <c r="Y1008" s="118" t="s">
        <v>1760</v>
      </c>
      <c r="Z1008" s="118" t="s">
        <v>15062</v>
      </c>
      <c r="AA1008" s="118" t="s">
        <v>15069</v>
      </c>
      <c r="AB1008" s="118" t="s">
        <v>15069</v>
      </c>
      <c r="AC1008" s="118" t="s">
        <v>15070</v>
      </c>
      <c r="AD1008" s="118" t="s">
        <v>1757</v>
      </c>
      <c r="AE1008" s="118" t="s">
        <v>15071</v>
      </c>
      <c r="AF1008" s="118" t="s">
        <v>15072</v>
      </c>
    </row>
    <row r="1009" spans="1:32" x14ac:dyDescent="0.25">
      <c r="A1009" s="118" t="str">
        <f>_xlfn.XLOOKUP(D1009,'Catalog Items'!L:L,'Catalog Items'!F:F)</f>
        <v>24601-FD</v>
      </c>
      <c r="B1009" s="118" t="s">
        <v>9920</v>
      </c>
      <c r="C1009" s="118" t="s">
        <v>5377</v>
      </c>
      <c r="D1009" s="118" t="s">
        <v>13355</v>
      </c>
      <c r="E1009" s="118" t="s">
        <v>13356</v>
      </c>
      <c r="F1009" s="118" t="s">
        <v>9579</v>
      </c>
      <c r="G1009" s="118" t="s">
        <v>13377</v>
      </c>
      <c r="H1009" s="118" t="s">
        <v>13378</v>
      </c>
      <c r="I1009" s="118" t="s">
        <v>9567</v>
      </c>
      <c r="J1009" s="124"/>
      <c r="K1009" s="118" t="str">
        <f>_xlfn.XLOOKUP(D1009,'Catalog Items'!L:L,'Catalog Items'!AB:AB)</f>
        <v>00196504232631</v>
      </c>
      <c r="L1009" s="118" t="str">
        <f>_xlfn.XLOOKUP(D1009,'Catalog Items'!L:L,'Catalog Items'!N:N)</f>
        <v>Dazzling Midnight</v>
      </c>
      <c r="M1009" s="132">
        <f>_xlfn.XLOOKUP($D1009,'Catalog Items'!$L:$L,'Catalog Items'!AK:AK)</f>
        <v>48.314999999999998</v>
      </c>
      <c r="N1009" s="132">
        <f>_xlfn.XLOOKUP($D1009,'Catalog Items'!$L:$L,'Catalog Items'!AL:AL)</f>
        <v>16.22</v>
      </c>
      <c r="O1009" s="132">
        <f>_xlfn.XLOOKUP($D1009,'Catalog Items'!$L:$L,'Catalog Items'!AM:AM)</f>
        <v>9.5950000000000006</v>
      </c>
      <c r="P1009" s="132">
        <f>_xlfn.XLOOKUP($D1009,'Catalog Items'!$L:$L,'Catalog Items'!AN:AN)</f>
        <v>27.15</v>
      </c>
      <c r="Q1009" s="132">
        <f>_xlfn.XLOOKUP($D1009,'Catalog Items'!$L:$L,'Catalog Items'!AO:AO)</f>
        <v>4.351</v>
      </c>
      <c r="R1009" s="132" t="str">
        <f>_xlfn.XLOOKUP($D1009,'Catalog Items'!$L:$L,'Catalog Items'!AT:AT)</f>
        <v>4</v>
      </c>
      <c r="S1009" s="132" t="str">
        <f>_xlfn.XLOOKUP($D1009,'Catalog Items'!$L:$L,'Catalog Items'!AU:AU)</f>
        <v>3</v>
      </c>
      <c r="T1009" s="118" t="s">
        <v>9564</v>
      </c>
      <c r="U1009" s="118" t="s">
        <v>15060</v>
      </c>
      <c r="V1009" s="118" t="s">
        <v>15061</v>
      </c>
      <c r="W1009" s="124"/>
      <c r="X1009" s="118" t="s">
        <v>14251</v>
      </c>
      <c r="Y1009" s="118" t="s">
        <v>1760</v>
      </c>
      <c r="Z1009" s="118" t="s">
        <v>15041</v>
      </c>
      <c r="AA1009" s="118" t="s">
        <v>15073</v>
      </c>
      <c r="AB1009" s="118" t="s">
        <v>15073</v>
      </c>
      <c r="AC1009" s="118" t="s">
        <v>15074</v>
      </c>
      <c r="AD1009" s="118" t="s">
        <v>1757</v>
      </c>
      <c r="AE1009" s="118" t="s">
        <v>15075</v>
      </c>
      <c r="AF1009" s="118" t="s">
        <v>15076</v>
      </c>
    </row>
    <row r="1010" spans="1:32" x14ac:dyDescent="0.25">
      <c r="J1010" s="124"/>
      <c r="M1010" s="132"/>
      <c r="N1010" s="132"/>
      <c r="O1010" s="132"/>
      <c r="P1010" s="132"/>
      <c r="Q1010" s="132"/>
      <c r="R1010" s="132"/>
      <c r="S1010" s="132"/>
      <c r="W1010" s="124"/>
    </row>
    <row r="1011" spans="1:32" x14ac:dyDescent="0.25">
      <c r="A1011" s="118" t="str">
        <f>_xlfn.XLOOKUP(D1011,'Catalog Items'!L:L,'Catalog Items'!F:F)</f>
        <v>25865</v>
      </c>
      <c r="B1011" s="118" t="s">
        <v>9920</v>
      </c>
      <c r="C1011" s="118" t="s">
        <v>5377</v>
      </c>
      <c r="D1011" s="118" t="s">
        <v>13359</v>
      </c>
      <c r="E1011" s="118" t="s">
        <v>13360</v>
      </c>
      <c r="F1011" s="118" t="s">
        <v>15406</v>
      </c>
      <c r="G1011" s="118" t="s">
        <v>13377</v>
      </c>
      <c r="H1011" s="118" t="s">
        <v>13378</v>
      </c>
      <c r="I1011" s="118" t="s">
        <v>7077</v>
      </c>
      <c r="J1011" s="124"/>
      <c r="K1011" s="118" t="str">
        <f>_xlfn.XLOOKUP(D1011,'Catalog Items'!L:L,'Catalog Items'!AB:AB)</f>
        <v>00196504232648</v>
      </c>
      <c r="L1011" s="118" t="str">
        <f>_xlfn.XLOOKUP(D1011,'Catalog Items'!L:L,'Catalog Items'!N:N)</f>
        <v>Dazzling Midnight</v>
      </c>
      <c r="M1011" s="132">
        <f>_xlfn.XLOOKUP($D1011,'Catalog Items'!$L:$L,'Catalog Items'!AK:AK)</f>
        <v>41.438000000000002</v>
      </c>
      <c r="N1011" s="132">
        <f>_xlfn.XLOOKUP($D1011,'Catalog Items'!$L:$L,'Catalog Items'!AL:AL)</f>
        <v>14.5</v>
      </c>
      <c r="O1011" s="132">
        <f>_xlfn.XLOOKUP($D1011,'Catalog Items'!$L:$L,'Catalog Items'!AM:AM)</f>
        <v>7.625</v>
      </c>
      <c r="P1011" s="132">
        <f>_xlfn.XLOOKUP($D1011,'Catalog Items'!$L:$L,'Catalog Items'!AN:AN)</f>
        <v>13.96</v>
      </c>
      <c r="Q1011" s="132">
        <f>_xlfn.XLOOKUP($D1011,'Catalog Items'!$L:$L,'Catalog Items'!AO:AO)</f>
        <v>2.6509999999999998</v>
      </c>
      <c r="R1011" s="132" t="str">
        <f>_xlfn.XLOOKUP($D1011,'Catalog Items'!$L:$L,'Catalog Items'!AT:AT)</f>
        <v>5</v>
      </c>
      <c r="S1011" s="132" t="str">
        <f>_xlfn.XLOOKUP($D1011,'Catalog Items'!$L:$L,'Catalog Items'!AU:AU)</f>
        <v>3</v>
      </c>
      <c r="T1011" s="118" t="s">
        <v>1799</v>
      </c>
      <c r="U1011" s="118" t="s">
        <v>15172</v>
      </c>
      <c r="V1011" s="118" t="s">
        <v>7066</v>
      </c>
      <c r="W1011" s="124"/>
      <c r="X1011" s="118" t="s">
        <v>14251</v>
      </c>
      <c r="Y1011" s="118" t="s">
        <v>1760</v>
      </c>
      <c r="Z1011" s="118" t="s">
        <v>15041</v>
      </c>
      <c r="AA1011" s="118" t="s">
        <v>15073</v>
      </c>
      <c r="AB1011" s="118" t="s">
        <v>15073</v>
      </c>
      <c r="AC1011" s="118" t="s">
        <v>15074</v>
      </c>
      <c r="AD1011" s="118" t="s">
        <v>1757</v>
      </c>
      <c r="AE1011" s="118" t="s">
        <v>15075</v>
      </c>
      <c r="AF1011" s="118" t="s">
        <v>15076</v>
      </c>
    </row>
    <row r="1012" spans="1:32" x14ac:dyDescent="0.25">
      <c r="A1012" s="118" t="str">
        <f>_xlfn.XLOOKUP(D1012,'Catalog Items'!L:L,'Catalog Items'!F:F)</f>
        <v>25865</v>
      </c>
      <c r="B1012" s="118" t="s">
        <v>9694</v>
      </c>
      <c r="C1012" s="118" t="s">
        <v>5377</v>
      </c>
      <c r="D1012" s="118" t="s">
        <v>13359</v>
      </c>
      <c r="E1012" s="118" t="s">
        <v>13360</v>
      </c>
      <c r="F1012" s="118" t="s">
        <v>15406</v>
      </c>
      <c r="G1012" s="118" t="s">
        <v>13371</v>
      </c>
      <c r="H1012" s="118" t="s">
        <v>13372</v>
      </c>
      <c r="I1012" s="118" t="s">
        <v>1767</v>
      </c>
      <c r="J1012" s="124"/>
      <c r="K1012" s="118" t="str">
        <f>_xlfn.XLOOKUP(D1012,'Catalog Items'!L:L,'Catalog Items'!AB:AB)</f>
        <v>00196504232648</v>
      </c>
      <c r="L1012" s="118" t="str">
        <f>_xlfn.XLOOKUP(D1012,'Catalog Items'!L:L,'Catalog Items'!N:N)</f>
        <v>Dazzling Midnight</v>
      </c>
      <c r="M1012" s="132">
        <f>_xlfn.XLOOKUP($D1012,'Catalog Items'!$L:$L,'Catalog Items'!AK:AK)</f>
        <v>41.438000000000002</v>
      </c>
      <c r="N1012" s="132">
        <f>_xlfn.XLOOKUP($D1012,'Catalog Items'!$L:$L,'Catalog Items'!AL:AL)</f>
        <v>14.5</v>
      </c>
      <c r="O1012" s="132">
        <f>_xlfn.XLOOKUP($D1012,'Catalog Items'!$L:$L,'Catalog Items'!AM:AM)</f>
        <v>7.625</v>
      </c>
      <c r="P1012" s="132">
        <f>_xlfn.XLOOKUP($D1012,'Catalog Items'!$L:$L,'Catalog Items'!AN:AN)</f>
        <v>13.96</v>
      </c>
      <c r="Q1012" s="132">
        <f>_xlfn.XLOOKUP($D1012,'Catalog Items'!$L:$L,'Catalog Items'!AO:AO)</f>
        <v>2.6509999999999998</v>
      </c>
      <c r="R1012" s="132" t="str">
        <f>_xlfn.XLOOKUP($D1012,'Catalog Items'!$L:$L,'Catalog Items'!AT:AT)</f>
        <v>5</v>
      </c>
      <c r="S1012" s="132" t="str">
        <f>_xlfn.XLOOKUP($D1012,'Catalog Items'!$L:$L,'Catalog Items'!AU:AU)</f>
        <v>3</v>
      </c>
      <c r="T1012" s="118" t="s">
        <v>1799</v>
      </c>
      <c r="U1012" s="118" t="s">
        <v>15172</v>
      </c>
      <c r="V1012" s="118" t="s">
        <v>7066</v>
      </c>
      <c r="W1012" s="124"/>
      <c r="X1012" s="118" t="s">
        <v>14245</v>
      </c>
      <c r="Y1012" s="118" t="s">
        <v>1760</v>
      </c>
      <c r="Z1012" s="118" t="s">
        <v>15062</v>
      </c>
      <c r="AA1012" s="118" t="s">
        <v>15069</v>
      </c>
      <c r="AB1012" s="118" t="s">
        <v>15069</v>
      </c>
      <c r="AC1012" s="118" t="s">
        <v>15070</v>
      </c>
      <c r="AD1012" s="118" t="s">
        <v>1757</v>
      </c>
      <c r="AE1012" s="118" t="s">
        <v>15071</v>
      </c>
      <c r="AF1012" s="118" t="s">
        <v>15072</v>
      </c>
    </row>
    <row r="1013" spans="1:32" x14ac:dyDescent="0.25">
      <c r="A1013" s="118" t="str">
        <f>_xlfn.XLOOKUP(D1013,'Catalog Items'!L:L,'Catalog Items'!F:F)</f>
        <v>25865</v>
      </c>
      <c r="B1013" s="118" t="s">
        <v>9731</v>
      </c>
      <c r="C1013" s="118" t="s">
        <v>5377</v>
      </c>
      <c r="D1013" s="118" t="s">
        <v>13359</v>
      </c>
      <c r="E1013" s="118" t="s">
        <v>13360</v>
      </c>
      <c r="F1013" s="118" t="s">
        <v>15406</v>
      </c>
      <c r="G1013" s="118" t="s">
        <v>13367</v>
      </c>
      <c r="H1013" s="118" t="s">
        <v>13368</v>
      </c>
      <c r="I1013" s="118" t="s">
        <v>1760</v>
      </c>
      <c r="J1013" s="124"/>
      <c r="K1013" s="118" t="str">
        <f>_xlfn.XLOOKUP(D1013,'Catalog Items'!L:L,'Catalog Items'!AB:AB)</f>
        <v>00196504232648</v>
      </c>
      <c r="L1013" s="118" t="str">
        <f>_xlfn.XLOOKUP(D1013,'Catalog Items'!L:L,'Catalog Items'!N:N)</f>
        <v>Dazzling Midnight</v>
      </c>
      <c r="M1013" s="132">
        <f>_xlfn.XLOOKUP($D1013,'Catalog Items'!$L:$L,'Catalog Items'!AK:AK)</f>
        <v>41.438000000000002</v>
      </c>
      <c r="N1013" s="132">
        <f>_xlfn.XLOOKUP($D1013,'Catalog Items'!$L:$L,'Catalog Items'!AL:AL)</f>
        <v>14.5</v>
      </c>
      <c r="O1013" s="132">
        <f>_xlfn.XLOOKUP($D1013,'Catalog Items'!$L:$L,'Catalog Items'!AM:AM)</f>
        <v>7.625</v>
      </c>
      <c r="P1013" s="132">
        <f>_xlfn.XLOOKUP($D1013,'Catalog Items'!$L:$L,'Catalog Items'!AN:AN)</f>
        <v>13.96</v>
      </c>
      <c r="Q1013" s="132">
        <f>_xlfn.XLOOKUP($D1013,'Catalog Items'!$L:$L,'Catalog Items'!AO:AO)</f>
        <v>2.6509999999999998</v>
      </c>
      <c r="R1013" s="132" t="str">
        <f>_xlfn.XLOOKUP($D1013,'Catalog Items'!$L:$L,'Catalog Items'!AT:AT)</f>
        <v>5</v>
      </c>
      <c r="S1013" s="132" t="str">
        <f>_xlfn.XLOOKUP($D1013,'Catalog Items'!$L:$L,'Catalog Items'!AU:AU)</f>
        <v>3</v>
      </c>
      <c r="T1013" s="118" t="s">
        <v>1799</v>
      </c>
      <c r="U1013" s="118" t="s">
        <v>15172</v>
      </c>
      <c r="V1013" s="118" t="s">
        <v>7066</v>
      </c>
      <c r="W1013" s="124"/>
      <c r="X1013" s="118" t="s">
        <v>14242</v>
      </c>
      <c r="Y1013" s="118" t="s">
        <v>1765</v>
      </c>
      <c r="Z1013" s="118" t="s">
        <v>15062</v>
      </c>
      <c r="AA1013" s="118" t="s">
        <v>14994</v>
      </c>
      <c r="AB1013" s="118" t="s">
        <v>14994</v>
      </c>
      <c r="AC1013" s="118" t="s">
        <v>15066</v>
      </c>
      <c r="AD1013" s="118" t="s">
        <v>1757</v>
      </c>
      <c r="AE1013" s="118" t="s">
        <v>15067</v>
      </c>
      <c r="AF1013" s="118" t="s">
        <v>15068</v>
      </c>
    </row>
    <row r="1014" spans="1:32" x14ac:dyDescent="0.25">
      <c r="A1014" s="118" t="str">
        <f>_xlfn.XLOOKUP(D1014,'Catalog Items'!L:L,'Catalog Items'!F:F)</f>
        <v>25865</v>
      </c>
      <c r="B1014" s="118" t="s">
        <v>9743</v>
      </c>
      <c r="C1014" s="118" t="s">
        <v>5377</v>
      </c>
      <c r="D1014" s="118" t="s">
        <v>13359</v>
      </c>
      <c r="E1014" s="118" t="s">
        <v>13360</v>
      </c>
      <c r="F1014" s="118" t="s">
        <v>15406</v>
      </c>
      <c r="G1014" s="118" t="s">
        <v>13363</v>
      </c>
      <c r="H1014" s="118" t="s">
        <v>13364</v>
      </c>
      <c r="I1014" s="118" t="s">
        <v>1760</v>
      </c>
      <c r="J1014" s="124"/>
      <c r="K1014" s="118" t="str">
        <f>_xlfn.XLOOKUP(D1014,'Catalog Items'!L:L,'Catalog Items'!AB:AB)</f>
        <v>00196504232648</v>
      </c>
      <c r="L1014" s="118" t="str">
        <f>_xlfn.XLOOKUP(D1014,'Catalog Items'!L:L,'Catalog Items'!N:N)</f>
        <v>Dazzling Midnight</v>
      </c>
      <c r="M1014" s="132">
        <f>_xlfn.XLOOKUP($D1014,'Catalog Items'!$L:$L,'Catalog Items'!AK:AK)</f>
        <v>41.438000000000002</v>
      </c>
      <c r="N1014" s="132">
        <f>_xlfn.XLOOKUP($D1014,'Catalog Items'!$L:$L,'Catalog Items'!AL:AL)</f>
        <v>14.5</v>
      </c>
      <c r="O1014" s="132">
        <f>_xlfn.XLOOKUP($D1014,'Catalog Items'!$L:$L,'Catalog Items'!AM:AM)</f>
        <v>7.625</v>
      </c>
      <c r="P1014" s="132">
        <f>_xlfn.XLOOKUP($D1014,'Catalog Items'!$L:$L,'Catalog Items'!AN:AN)</f>
        <v>13.96</v>
      </c>
      <c r="Q1014" s="132">
        <f>_xlfn.XLOOKUP($D1014,'Catalog Items'!$L:$L,'Catalog Items'!AO:AO)</f>
        <v>2.6509999999999998</v>
      </c>
      <c r="R1014" s="132" t="str">
        <f>_xlfn.XLOOKUP($D1014,'Catalog Items'!$L:$L,'Catalog Items'!AT:AT)</f>
        <v>5</v>
      </c>
      <c r="S1014" s="132" t="str">
        <f>_xlfn.XLOOKUP($D1014,'Catalog Items'!$L:$L,'Catalog Items'!AU:AU)</f>
        <v>3</v>
      </c>
      <c r="T1014" s="118" t="s">
        <v>1799</v>
      </c>
      <c r="U1014" s="118" t="s">
        <v>15172</v>
      </c>
      <c r="V1014" s="118" t="s">
        <v>7066</v>
      </c>
      <c r="W1014" s="124"/>
      <c r="X1014" s="118" t="s">
        <v>14239</v>
      </c>
      <c r="Y1014" s="118" t="s">
        <v>1765</v>
      </c>
      <c r="Z1014" s="118" t="s">
        <v>15062</v>
      </c>
      <c r="AA1014" s="118" t="s">
        <v>7065</v>
      </c>
      <c r="AB1014" s="118" t="s">
        <v>7065</v>
      </c>
      <c r="AC1014" s="118" t="s">
        <v>15063</v>
      </c>
      <c r="AD1014" s="118" t="s">
        <v>1757</v>
      </c>
      <c r="AE1014" s="118" t="s">
        <v>15064</v>
      </c>
      <c r="AF1014" s="118" t="s">
        <v>15065</v>
      </c>
    </row>
    <row r="1015" spans="1:32" x14ac:dyDescent="0.25">
      <c r="A1015" s="118" t="str">
        <f>_xlfn.XLOOKUP(D1015,'Catalog Items'!L:L,'Catalog Items'!F:F)</f>
        <v>25865</v>
      </c>
      <c r="B1015" s="118" t="s">
        <v>14897</v>
      </c>
      <c r="C1015" s="118" t="s">
        <v>9635</v>
      </c>
      <c r="D1015" s="118" t="s">
        <v>13359</v>
      </c>
      <c r="E1015" s="118" t="s">
        <v>13360</v>
      </c>
      <c r="F1015" s="118" t="s">
        <v>15406</v>
      </c>
      <c r="G1015" s="118" t="s">
        <v>13428</v>
      </c>
      <c r="H1015" s="118" t="s">
        <v>13429</v>
      </c>
      <c r="I1015" s="118" t="s">
        <v>1758</v>
      </c>
      <c r="J1015" s="124"/>
      <c r="K1015" s="118" t="str">
        <f>_xlfn.XLOOKUP(D1015,'Catalog Items'!L:L,'Catalog Items'!AB:AB)</f>
        <v>00196504232648</v>
      </c>
      <c r="L1015" s="118" t="str">
        <f>_xlfn.XLOOKUP(D1015,'Catalog Items'!L:L,'Catalog Items'!N:N)</f>
        <v>Dazzling Midnight</v>
      </c>
      <c r="M1015" s="132">
        <f>_xlfn.XLOOKUP($D1015,'Catalog Items'!$L:$L,'Catalog Items'!AK:AK)</f>
        <v>41.438000000000002</v>
      </c>
      <c r="N1015" s="132">
        <f>_xlfn.XLOOKUP($D1015,'Catalog Items'!$L:$L,'Catalog Items'!AL:AL)</f>
        <v>14.5</v>
      </c>
      <c r="O1015" s="132">
        <f>_xlfn.XLOOKUP($D1015,'Catalog Items'!$L:$L,'Catalog Items'!AM:AM)</f>
        <v>7.625</v>
      </c>
      <c r="P1015" s="132">
        <f>_xlfn.XLOOKUP($D1015,'Catalog Items'!$L:$L,'Catalog Items'!AN:AN)</f>
        <v>13.96</v>
      </c>
      <c r="Q1015" s="132">
        <f>_xlfn.XLOOKUP($D1015,'Catalog Items'!$L:$L,'Catalog Items'!AO:AO)</f>
        <v>2.6509999999999998</v>
      </c>
      <c r="R1015" s="132" t="str">
        <f>_xlfn.XLOOKUP($D1015,'Catalog Items'!$L:$L,'Catalog Items'!AT:AT)</f>
        <v>5</v>
      </c>
      <c r="S1015" s="132" t="str">
        <f>_xlfn.XLOOKUP($D1015,'Catalog Items'!$L:$L,'Catalog Items'!AU:AU)</f>
        <v>3</v>
      </c>
      <c r="T1015" s="118" t="s">
        <v>1799</v>
      </c>
      <c r="U1015" s="118" t="s">
        <v>15172</v>
      </c>
      <c r="V1015" s="118" t="s">
        <v>7066</v>
      </c>
      <c r="W1015" s="124"/>
      <c r="X1015" s="118" t="s">
        <v>14290</v>
      </c>
      <c r="Y1015" s="118" t="s">
        <v>1760</v>
      </c>
      <c r="Z1015" s="118" t="s">
        <v>15086</v>
      </c>
      <c r="AA1015" s="118" t="s">
        <v>15125</v>
      </c>
      <c r="AB1015" s="118" t="s">
        <v>14992</v>
      </c>
      <c r="AC1015" s="118" t="s">
        <v>15151</v>
      </c>
      <c r="AD1015" s="118" t="s">
        <v>1757</v>
      </c>
      <c r="AE1015" s="118" t="s">
        <v>1764</v>
      </c>
      <c r="AF1015" s="118" t="s">
        <v>15024</v>
      </c>
    </row>
    <row r="1016" spans="1:32" x14ac:dyDescent="0.25">
      <c r="A1016" s="118" t="str">
        <f>_xlfn.XLOOKUP(D1016,'Catalog Items'!L:L,'Catalog Items'!F:F)</f>
        <v>25865</v>
      </c>
      <c r="B1016" s="118" t="s">
        <v>10028</v>
      </c>
      <c r="C1016" s="118" t="s">
        <v>9635</v>
      </c>
      <c r="D1016" s="118" t="s">
        <v>13359</v>
      </c>
      <c r="E1016" s="118" t="s">
        <v>13360</v>
      </c>
      <c r="F1016" s="118" t="s">
        <v>15406</v>
      </c>
      <c r="G1016" s="118" t="s">
        <v>646</v>
      </c>
      <c r="H1016" s="118" t="s">
        <v>3010</v>
      </c>
      <c r="I1016" s="118" t="s">
        <v>1757</v>
      </c>
      <c r="J1016" s="124"/>
      <c r="K1016" s="118" t="str">
        <f>_xlfn.XLOOKUP(D1016,'Catalog Items'!L:L,'Catalog Items'!AB:AB)</f>
        <v>00196504232648</v>
      </c>
      <c r="L1016" s="118" t="str">
        <f>_xlfn.XLOOKUP(D1016,'Catalog Items'!L:L,'Catalog Items'!N:N)</f>
        <v>Dazzling Midnight</v>
      </c>
      <c r="M1016" s="132">
        <f>_xlfn.XLOOKUP($D1016,'Catalog Items'!$L:$L,'Catalog Items'!AK:AK)</f>
        <v>41.438000000000002</v>
      </c>
      <c r="N1016" s="132">
        <f>_xlfn.XLOOKUP($D1016,'Catalog Items'!$L:$L,'Catalog Items'!AL:AL)</f>
        <v>14.5</v>
      </c>
      <c r="O1016" s="132">
        <f>_xlfn.XLOOKUP($D1016,'Catalog Items'!$L:$L,'Catalog Items'!AM:AM)</f>
        <v>7.625</v>
      </c>
      <c r="P1016" s="132">
        <f>_xlfn.XLOOKUP($D1016,'Catalog Items'!$L:$L,'Catalog Items'!AN:AN)</f>
        <v>13.96</v>
      </c>
      <c r="Q1016" s="132">
        <f>_xlfn.XLOOKUP($D1016,'Catalog Items'!$L:$L,'Catalog Items'!AO:AO)</f>
        <v>2.6509999999999998</v>
      </c>
      <c r="R1016" s="132" t="str">
        <f>_xlfn.XLOOKUP($D1016,'Catalog Items'!$L:$L,'Catalog Items'!AT:AT)</f>
        <v>5</v>
      </c>
      <c r="S1016" s="132" t="str">
        <f>_xlfn.XLOOKUP($D1016,'Catalog Items'!$L:$L,'Catalog Items'!AU:AU)</f>
        <v>3</v>
      </c>
      <c r="T1016" s="118" t="s">
        <v>1799</v>
      </c>
      <c r="U1016" s="118" t="s">
        <v>15172</v>
      </c>
      <c r="V1016" s="118" t="s">
        <v>7066</v>
      </c>
      <c r="W1016" s="124"/>
      <c r="X1016" s="118" t="s">
        <v>6597</v>
      </c>
      <c r="Y1016" s="118" t="s">
        <v>1769</v>
      </c>
      <c r="Z1016" s="118" t="s">
        <v>15132</v>
      </c>
      <c r="AA1016" s="118" t="s">
        <v>1774</v>
      </c>
      <c r="AB1016" s="118" t="s">
        <v>15133</v>
      </c>
      <c r="AC1016" s="118" t="s">
        <v>14990</v>
      </c>
      <c r="AD1016" s="118" t="s">
        <v>1757</v>
      </c>
      <c r="AE1016" s="118" t="s">
        <v>15134</v>
      </c>
      <c r="AF1016" s="118" t="s">
        <v>15135</v>
      </c>
    </row>
    <row r="1017" spans="1:32" x14ac:dyDescent="0.25">
      <c r="A1017" s="118" t="str">
        <f>_xlfn.XLOOKUP(D1017,'Catalog Items'!L:L,'Catalog Items'!F:F)</f>
        <v>25865</v>
      </c>
      <c r="B1017" s="118" t="s">
        <v>10682</v>
      </c>
      <c r="C1017" s="118" t="s">
        <v>9635</v>
      </c>
      <c r="D1017" s="118" t="s">
        <v>13359</v>
      </c>
      <c r="E1017" s="118" t="s">
        <v>13360</v>
      </c>
      <c r="F1017" s="118" t="s">
        <v>15406</v>
      </c>
      <c r="G1017" s="118" t="s">
        <v>795</v>
      </c>
      <c r="H1017" s="118" t="s">
        <v>3003</v>
      </c>
      <c r="I1017" s="118" t="s">
        <v>1767</v>
      </c>
      <c r="J1017" s="124"/>
      <c r="K1017" s="118" t="str">
        <f>_xlfn.XLOOKUP(D1017,'Catalog Items'!L:L,'Catalog Items'!AB:AB)</f>
        <v>00196504232648</v>
      </c>
      <c r="L1017" s="118" t="str">
        <f>_xlfn.XLOOKUP(D1017,'Catalog Items'!L:L,'Catalog Items'!N:N)</f>
        <v>Dazzling Midnight</v>
      </c>
      <c r="M1017" s="132">
        <f>_xlfn.XLOOKUP($D1017,'Catalog Items'!$L:$L,'Catalog Items'!AK:AK)</f>
        <v>41.438000000000002</v>
      </c>
      <c r="N1017" s="132">
        <f>_xlfn.XLOOKUP($D1017,'Catalog Items'!$L:$L,'Catalog Items'!AL:AL)</f>
        <v>14.5</v>
      </c>
      <c r="O1017" s="132">
        <f>_xlfn.XLOOKUP($D1017,'Catalog Items'!$L:$L,'Catalog Items'!AM:AM)</f>
        <v>7.625</v>
      </c>
      <c r="P1017" s="132">
        <f>_xlfn.XLOOKUP($D1017,'Catalog Items'!$L:$L,'Catalog Items'!AN:AN)</f>
        <v>13.96</v>
      </c>
      <c r="Q1017" s="132">
        <f>_xlfn.XLOOKUP($D1017,'Catalog Items'!$L:$L,'Catalog Items'!AO:AO)</f>
        <v>2.6509999999999998</v>
      </c>
      <c r="R1017" s="132" t="str">
        <f>_xlfn.XLOOKUP($D1017,'Catalog Items'!$L:$L,'Catalog Items'!AT:AT)</f>
        <v>5</v>
      </c>
      <c r="S1017" s="132" t="str">
        <f>_xlfn.XLOOKUP($D1017,'Catalog Items'!$L:$L,'Catalog Items'!AU:AU)</f>
        <v>3</v>
      </c>
      <c r="T1017" s="118" t="s">
        <v>1799</v>
      </c>
      <c r="U1017" s="118" t="s">
        <v>15172</v>
      </c>
      <c r="V1017" s="118" t="s">
        <v>7066</v>
      </c>
      <c r="W1017" s="124"/>
      <c r="X1017" s="118" t="s">
        <v>6590</v>
      </c>
      <c r="Y1017" s="118" t="s">
        <v>1758</v>
      </c>
      <c r="Z1017" s="118" t="s">
        <v>15064</v>
      </c>
      <c r="AA1017" s="118" t="s">
        <v>1760</v>
      </c>
      <c r="AB1017" s="118" t="s">
        <v>1783</v>
      </c>
      <c r="AC1017" s="118" t="s">
        <v>15114</v>
      </c>
      <c r="AD1017" s="118" t="s">
        <v>1757</v>
      </c>
      <c r="AE1017" s="118" t="s">
        <v>15115</v>
      </c>
      <c r="AF1017" s="118" t="s">
        <v>15116</v>
      </c>
    </row>
    <row r="1018" spans="1:32" x14ac:dyDescent="0.25">
      <c r="J1018" s="124"/>
      <c r="M1018" s="132"/>
      <c r="N1018" s="132"/>
      <c r="O1018" s="132"/>
      <c r="P1018" s="132"/>
      <c r="Q1018" s="132"/>
      <c r="R1018" s="132"/>
      <c r="S1018" s="132"/>
      <c r="W1018" s="124"/>
    </row>
    <row r="1019" spans="1:32" x14ac:dyDescent="0.25">
      <c r="A1019" s="118" t="str">
        <f>_xlfn.XLOOKUP(D1019,'Catalog Items'!L:L,'Catalog Items'!F:F)</f>
        <v>43605 FD48</v>
      </c>
      <c r="B1019" s="118" t="s">
        <v>10602</v>
      </c>
      <c r="C1019" s="118" t="s">
        <v>5376</v>
      </c>
      <c r="D1019" s="118" t="s">
        <v>13384</v>
      </c>
      <c r="E1019" s="118" t="s">
        <v>13385</v>
      </c>
      <c r="F1019" s="118" t="s">
        <v>7074</v>
      </c>
      <c r="G1019" s="118" t="s">
        <v>13380</v>
      </c>
      <c r="H1019" s="118" t="s">
        <v>13381</v>
      </c>
      <c r="I1019" s="118" t="s">
        <v>1762</v>
      </c>
      <c r="J1019" s="124"/>
      <c r="K1019" s="118" t="str">
        <f>_xlfn.XLOOKUP(D1019,'Catalog Items'!L:L,'Catalog Items'!AB:AB)</f>
        <v>10196504232706</v>
      </c>
      <c r="L1019" s="118" t="str">
        <f>_xlfn.XLOOKUP(D1019,'Catalog Items'!L:L,'Catalog Items'!N:N)</f>
        <v>New Years Decor</v>
      </c>
      <c r="M1019" s="132">
        <f>_xlfn.XLOOKUP($D1019,'Catalog Items'!$L:$L,'Catalog Items'!AK:AK)</f>
        <v>40.875</v>
      </c>
      <c r="N1019" s="132">
        <f>_xlfn.XLOOKUP($D1019,'Catalog Items'!$L:$L,'Catalog Items'!AL:AL)</f>
        <v>15.5</v>
      </c>
      <c r="O1019" s="132">
        <f>_xlfn.XLOOKUP($D1019,'Catalog Items'!$L:$L,'Catalog Items'!AM:AM)</f>
        <v>13.5</v>
      </c>
      <c r="P1019" s="132">
        <f>_xlfn.XLOOKUP($D1019,'Catalog Items'!$L:$L,'Catalog Items'!AN:AN)</f>
        <v>27.36</v>
      </c>
      <c r="Q1019" s="132">
        <f>_xlfn.XLOOKUP($D1019,'Catalog Items'!$L:$L,'Catalog Items'!AO:AO)</f>
        <v>4.95</v>
      </c>
      <c r="R1019" s="132" t="str">
        <f>_xlfn.XLOOKUP($D1019,'Catalog Items'!$L:$L,'Catalog Items'!AT:AT)</f>
        <v>9</v>
      </c>
      <c r="S1019" s="132" t="str">
        <f>_xlfn.XLOOKUP($D1019,'Catalog Items'!$L:$L,'Catalog Items'!AU:AU)</f>
        <v>1</v>
      </c>
      <c r="T1019" s="118" t="s">
        <v>1794</v>
      </c>
      <c r="U1019" s="118" t="s">
        <v>7070</v>
      </c>
      <c r="V1019" s="118" t="s">
        <v>1771</v>
      </c>
      <c r="W1019" s="124"/>
      <c r="X1019" s="118" t="s">
        <v>14254</v>
      </c>
      <c r="Y1019" s="118" t="s">
        <v>1760</v>
      </c>
      <c r="Z1019" s="118" t="s">
        <v>15064</v>
      </c>
      <c r="AA1019" s="118" t="s">
        <v>15227</v>
      </c>
      <c r="AB1019" s="118" t="s">
        <v>15228</v>
      </c>
      <c r="AC1019" s="118" t="s">
        <v>15229</v>
      </c>
      <c r="AD1019" s="118" t="s">
        <v>1757</v>
      </c>
      <c r="AE1019" s="118" t="s">
        <v>15230</v>
      </c>
      <c r="AF1019" s="118" t="s">
        <v>15231</v>
      </c>
    </row>
    <row r="1020" spans="1:32" x14ac:dyDescent="0.25">
      <c r="A1020" s="118" t="str">
        <f>_xlfn.XLOOKUP(D1020,'Catalog Items'!L:L,'Catalog Items'!F:F)</f>
        <v>43605 FD48</v>
      </c>
      <c r="B1020" s="118" t="s">
        <v>10602</v>
      </c>
      <c r="C1020" s="118" t="s">
        <v>5376</v>
      </c>
      <c r="D1020" s="118" t="s">
        <v>13384</v>
      </c>
      <c r="E1020" s="118" t="s">
        <v>13385</v>
      </c>
      <c r="F1020" s="118" t="s">
        <v>7074</v>
      </c>
      <c r="G1020" s="118" t="s">
        <v>13345</v>
      </c>
      <c r="H1020" s="118" t="s">
        <v>13346</v>
      </c>
      <c r="I1020" s="118" t="s">
        <v>1762</v>
      </c>
      <c r="J1020" s="124"/>
      <c r="K1020" s="118" t="str">
        <f>_xlfn.XLOOKUP(D1020,'Catalog Items'!L:L,'Catalog Items'!AB:AB)</f>
        <v>10196504232706</v>
      </c>
      <c r="L1020" s="118" t="str">
        <f>_xlfn.XLOOKUP(D1020,'Catalog Items'!L:L,'Catalog Items'!N:N)</f>
        <v>New Years Decor</v>
      </c>
      <c r="M1020" s="132">
        <f>_xlfn.XLOOKUP($D1020,'Catalog Items'!$L:$L,'Catalog Items'!AK:AK)</f>
        <v>40.875</v>
      </c>
      <c r="N1020" s="132">
        <f>_xlfn.XLOOKUP($D1020,'Catalog Items'!$L:$L,'Catalog Items'!AL:AL)</f>
        <v>15.5</v>
      </c>
      <c r="O1020" s="132">
        <f>_xlfn.XLOOKUP($D1020,'Catalog Items'!$L:$L,'Catalog Items'!AM:AM)</f>
        <v>13.5</v>
      </c>
      <c r="P1020" s="132">
        <f>_xlfn.XLOOKUP($D1020,'Catalog Items'!$L:$L,'Catalog Items'!AN:AN)</f>
        <v>27.36</v>
      </c>
      <c r="Q1020" s="132">
        <f>_xlfn.XLOOKUP($D1020,'Catalog Items'!$L:$L,'Catalog Items'!AO:AO)</f>
        <v>4.95</v>
      </c>
      <c r="R1020" s="132" t="str">
        <f>_xlfn.XLOOKUP($D1020,'Catalog Items'!$L:$L,'Catalog Items'!AT:AT)</f>
        <v>9</v>
      </c>
      <c r="S1020" s="132" t="str">
        <f>_xlfn.XLOOKUP($D1020,'Catalog Items'!$L:$L,'Catalog Items'!AU:AU)</f>
        <v>1</v>
      </c>
      <c r="T1020" s="118" t="s">
        <v>1794</v>
      </c>
      <c r="U1020" s="118" t="s">
        <v>7070</v>
      </c>
      <c r="V1020" s="118" t="s">
        <v>1771</v>
      </c>
      <c r="W1020" s="124"/>
      <c r="X1020" s="118" t="s">
        <v>14226</v>
      </c>
      <c r="Y1020" s="118" t="s">
        <v>1760</v>
      </c>
      <c r="Z1020" s="118" t="s">
        <v>15064</v>
      </c>
      <c r="AA1020" s="118" t="s">
        <v>15227</v>
      </c>
      <c r="AB1020" s="118" t="s">
        <v>15228</v>
      </c>
      <c r="AC1020" s="118" t="s">
        <v>15229</v>
      </c>
      <c r="AD1020" s="118" t="s">
        <v>1757</v>
      </c>
      <c r="AE1020" s="118" t="s">
        <v>15230</v>
      </c>
      <c r="AF1020" s="118" t="s">
        <v>15231</v>
      </c>
    </row>
    <row r="1021" spans="1:32" x14ac:dyDescent="0.25">
      <c r="J1021" s="124"/>
      <c r="M1021" s="132"/>
      <c r="N1021" s="132"/>
      <c r="O1021" s="132"/>
      <c r="P1021" s="132"/>
      <c r="Q1021" s="132"/>
      <c r="R1021" s="132"/>
      <c r="S1021" s="132"/>
      <c r="W1021" s="124"/>
    </row>
    <row r="1022" spans="1:32" x14ac:dyDescent="0.25">
      <c r="A1022" s="118" t="str">
        <f>_xlfn.XLOOKUP(D1022,'Catalog Items'!L:L,'Catalog Items'!F:F)</f>
        <v>25636</v>
      </c>
      <c r="B1022" s="118" t="s">
        <v>10682</v>
      </c>
      <c r="C1022" s="118" t="s">
        <v>9635</v>
      </c>
      <c r="D1022" s="118" t="s">
        <v>13388</v>
      </c>
      <c r="E1022" s="118" t="s">
        <v>13389</v>
      </c>
      <c r="F1022" s="118" t="s">
        <v>9590</v>
      </c>
      <c r="G1022" s="118" t="s">
        <v>795</v>
      </c>
      <c r="H1022" s="118" t="s">
        <v>3003</v>
      </c>
      <c r="I1022" s="118" t="s">
        <v>1767</v>
      </c>
      <c r="J1022" s="124"/>
      <c r="K1022" s="118" t="str">
        <f>_xlfn.XLOOKUP(D1022,'Catalog Items'!L:L,'Catalog Items'!AB:AB)</f>
        <v>00196504232716</v>
      </c>
      <c r="L1022" s="118" t="str">
        <f>_xlfn.XLOOKUP(D1022,'Catalog Items'!L:L,'Catalog Items'!N:N)</f>
        <v>New Years Decor</v>
      </c>
      <c r="M1022" s="132">
        <f>_xlfn.XLOOKUP($D1022,'Catalog Items'!$L:$L,'Catalog Items'!AK:AK)</f>
        <v>41.438000000000002</v>
      </c>
      <c r="N1022" s="132">
        <f>_xlfn.XLOOKUP($D1022,'Catalog Items'!$L:$L,'Catalog Items'!AL:AL)</f>
        <v>14.5</v>
      </c>
      <c r="O1022" s="132">
        <f>_xlfn.XLOOKUP($D1022,'Catalog Items'!$L:$L,'Catalog Items'!AM:AM)</f>
        <v>7.625</v>
      </c>
      <c r="P1022" s="132">
        <f>_xlfn.XLOOKUP($D1022,'Catalog Items'!$L:$L,'Catalog Items'!AN:AN)</f>
        <v>10.97</v>
      </c>
      <c r="Q1022" s="132">
        <f>_xlfn.XLOOKUP($D1022,'Catalog Items'!$L:$L,'Catalog Items'!AO:AO)</f>
        <v>2.6509999999999998</v>
      </c>
      <c r="R1022" s="132" t="str">
        <f>_xlfn.XLOOKUP($D1022,'Catalog Items'!$L:$L,'Catalog Items'!AT:AT)</f>
        <v>5</v>
      </c>
      <c r="S1022" s="132" t="str">
        <f>_xlfn.XLOOKUP($D1022,'Catalog Items'!$L:$L,'Catalog Items'!AU:AU)</f>
        <v>3</v>
      </c>
      <c r="T1022" s="118" t="s">
        <v>1799</v>
      </c>
      <c r="U1022" s="118" t="s">
        <v>15172</v>
      </c>
      <c r="V1022" s="118" t="s">
        <v>7066</v>
      </c>
      <c r="W1022" s="124"/>
      <c r="X1022" s="118" t="s">
        <v>6590</v>
      </c>
      <c r="Y1022" s="118" t="s">
        <v>1758</v>
      </c>
      <c r="Z1022" s="118" t="s">
        <v>15064</v>
      </c>
      <c r="AA1022" s="118" t="s">
        <v>1760</v>
      </c>
      <c r="AB1022" s="118" t="s">
        <v>1783</v>
      </c>
      <c r="AC1022" s="118" t="s">
        <v>15114</v>
      </c>
      <c r="AD1022" s="118" t="s">
        <v>1757</v>
      </c>
      <c r="AE1022" s="118" t="s">
        <v>15115</v>
      </c>
      <c r="AF1022" s="118" t="s">
        <v>15116</v>
      </c>
    </row>
    <row r="1023" spans="1:32" x14ac:dyDescent="0.25">
      <c r="A1023" s="118" t="str">
        <f>_xlfn.XLOOKUP(D1023,'Catalog Items'!L:L,'Catalog Items'!F:F)</f>
        <v>25636</v>
      </c>
      <c r="B1023" s="118" t="s">
        <v>10028</v>
      </c>
      <c r="C1023" s="118" t="s">
        <v>9635</v>
      </c>
      <c r="D1023" s="118" t="s">
        <v>13388</v>
      </c>
      <c r="E1023" s="118" t="s">
        <v>13389</v>
      </c>
      <c r="F1023" s="118" t="s">
        <v>9590</v>
      </c>
      <c r="G1023" s="118" t="s">
        <v>646</v>
      </c>
      <c r="H1023" s="118" t="s">
        <v>3010</v>
      </c>
      <c r="I1023" s="118" t="s">
        <v>1757</v>
      </c>
      <c r="J1023" s="124"/>
      <c r="K1023" s="118" t="str">
        <f>_xlfn.XLOOKUP(D1023,'Catalog Items'!L:L,'Catalog Items'!AB:AB)</f>
        <v>00196504232716</v>
      </c>
      <c r="L1023" s="118" t="str">
        <f>_xlfn.XLOOKUP(D1023,'Catalog Items'!L:L,'Catalog Items'!N:N)</f>
        <v>New Years Decor</v>
      </c>
      <c r="M1023" s="132">
        <f>_xlfn.XLOOKUP($D1023,'Catalog Items'!$L:$L,'Catalog Items'!AK:AK)</f>
        <v>41.438000000000002</v>
      </c>
      <c r="N1023" s="132">
        <f>_xlfn.XLOOKUP($D1023,'Catalog Items'!$L:$L,'Catalog Items'!AL:AL)</f>
        <v>14.5</v>
      </c>
      <c r="O1023" s="132">
        <f>_xlfn.XLOOKUP($D1023,'Catalog Items'!$L:$L,'Catalog Items'!AM:AM)</f>
        <v>7.625</v>
      </c>
      <c r="P1023" s="132">
        <f>_xlfn.XLOOKUP($D1023,'Catalog Items'!$L:$L,'Catalog Items'!AN:AN)</f>
        <v>10.97</v>
      </c>
      <c r="Q1023" s="132">
        <f>_xlfn.XLOOKUP($D1023,'Catalog Items'!$L:$L,'Catalog Items'!AO:AO)</f>
        <v>2.6509999999999998</v>
      </c>
      <c r="R1023" s="132" t="str">
        <f>_xlfn.XLOOKUP($D1023,'Catalog Items'!$L:$L,'Catalog Items'!AT:AT)</f>
        <v>5</v>
      </c>
      <c r="S1023" s="132" t="str">
        <f>_xlfn.XLOOKUP($D1023,'Catalog Items'!$L:$L,'Catalog Items'!AU:AU)</f>
        <v>3</v>
      </c>
      <c r="T1023" s="118" t="s">
        <v>1799</v>
      </c>
      <c r="U1023" s="118" t="s">
        <v>15172</v>
      </c>
      <c r="V1023" s="118" t="s">
        <v>7066</v>
      </c>
      <c r="W1023" s="124"/>
      <c r="X1023" s="118" t="s">
        <v>6597</v>
      </c>
      <c r="Y1023" s="118" t="s">
        <v>1769</v>
      </c>
      <c r="Z1023" s="118" t="s">
        <v>15132</v>
      </c>
      <c r="AA1023" s="118" t="s">
        <v>1774</v>
      </c>
      <c r="AB1023" s="118" t="s">
        <v>15133</v>
      </c>
      <c r="AC1023" s="118" t="s">
        <v>14990</v>
      </c>
      <c r="AD1023" s="118" t="s">
        <v>1757</v>
      </c>
      <c r="AE1023" s="118" t="s">
        <v>15134</v>
      </c>
      <c r="AF1023" s="118" t="s">
        <v>15135</v>
      </c>
    </row>
    <row r="1024" spans="1:32" x14ac:dyDescent="0.25">
      <c r="A1024" s="118" t="str">
        <f>_xlfn.XLOOKUP(D1024,'Catalog Items'!L:L,'Catalog Items'!F:F)</f>
        <v>25636</v>
      </c>
      <c r="B1024" s="118" t="s">
        <v>10683</v>
      </c>
      <c r="C1024" s="118" t="s">
        <v>9635</v>
      </c>
      <c r="D1024" s="118" t="s">
        <v>13388</v>
      </c>
      <c r="E1024" s="118" t="s">
        <v>13389</v>
      </c>
      <c r="F1024" s="118" t="s">
        <v>9590</v>
      </c>
      <c r="G1024" s="118" t="s">
        <v>640</v>
      </c>
      <c r="H1024" s="118" t="s">
        <v>3005</v>
      </c>
      <c r="I1024" s="118" t="s">
        <v>1758</v>
      </c>
      <c r="J1024" s="124"/>
      <c r="K1024" s="118" t="str">
        <f>_xlfn.XLOOKUP(D1024,'Catalog Items'!L:L,'Catalog Items'!AB:AB)</f>
        <v>00196504232716</v>
      </c>
      <c r="L1024" s="118" t="str">
        <f>_xlfn.XLOOKUP(D1024,'Catalog Items'!L:L,'Catalog Items'!N:N)</f>
        <v>New Years Decor</v>
      </c>
      <c r="M1024" s="132">
        <f>_xlfn.XLOOKUP($D1024,'Catalog Items'!$L:$L,'Catalog Items'!AK:AK)</f>
        <v>41.438000000000002</v>
      </c>
      <c r="N1024" s="132">
        <f>_xlfn.XLOOKUP($D1024,'Catalog Items'!$L:$L,'Catalog Items'!AL:AL)</f>
        <v>14.5</v>
      </c>
      <c r="O1024" s="132">
        <f>_xlfn.XLOOKUP($D1024,'Catalog Items'!$L:$L,'Catalog Items'!AM:AM)</f>
        <v>7.625</v>
      </c>
      <c r="P1024" s="132">
        <f>_xlfn.XLOOKUP($D1024,'Catalog Items'!$L:$L,'Catalog Items'!AN:AN)</f>
        <v>10.97</v>
      </c>
      <c r="Q1024" s="132">
        <f>_xlfn.XLOOKUP($D1024,'Catalog Items'!$L:$L,'Catalog Items'!AO:AO)</f>
        <v>2.6509999999999998</v>
      </c>
      <c r="R1024" s="132" t="str">
        <f>_xlfn.XLOOKUP($D1024,'Catalog Items'!$L:$L,'Catalog Items'!AT:AT)</f>
        <v>5</v>
      </c>
      <c r="S1024" s="132" t="str">
        <f>_xlfn.XLOOKUP($D1024,'Catalog Items'!$L:$L,'Catalog Items'!AU:AU)</f>
        <v>3</v>
      </c>
      <c r="T1024" s="118" t="s">
        <v>1799</v>
      </c>
      <c r="U1024" s="118" t="s">
        <v>15172</v>
      </c>
      <c r="V1024" s="118" t="s">
        <v>7066</v>
      </c>
      <c r="W1024" s="124"/>
      <c r="X1024" s="118" t="s">
        <v>6592</v>
      </c>
      <c r="Y1024" s="118" t="s">
        <v>1758</v>
      </c>
      <c r="Z1024" s="118" t="s">
        <v>15121</v>
      </c>
      <c r="AA1024" s="118" t="s">
        <v>1758</v>
      </c>
      <c r="AB1024" s="118" t="s">
        <v>15016</v>
      </c>
      <c r="AC1024" s="118" t="s">
        <v>15122</v>
      </c>
      <c r="AD1024" s="118" t="s">
        <v>1757</v>
      </c>
      <c r="AE1024" s="118" t="s">
        <v>15123</v>
      </c>
      <c r="AF1024" s="118" t="s">
        <v>15124</v>
      </c>
    </row>
    <row r="1025" spans="1:32" x14ac:dyDescent="0.25">
      <c r="A1025" s="118" t="str">
        <f>_xlfn.XLOOKUP(D1025,'Catalog Items'!L:L,'Catalog Items'!F:F)</f>
        <v>25636</v>
      </c>
      <c r="B1025" s="118" t="s">
        <v>10239</v>
      </c>
      <c r="C1025" s="118" t="s">
        <v>9635</v>
      </c>
      <c r="D1025" s="118" t="s">
        <v>13388</v>
      </c>
      <c r="E1025" s="118" t="s">
        <v>13389</v>
      </c>
      <c r="F1025" s="118" t="s">
        <v>9590</v>
      </c>
      <c r="G1025" s="118" t="s">
        <v>1202</v>
      </c>
      <c r="H1025" s="118" t="s">
        <v>2496</v>
      </c>
      <c r="I1025" s="118" t="s">
        <v>1757</v>
      </c>
      <c r="J1025" s="124"/>
      <c r="K1025" s="118" t="str">
        <f>_xlfn.XLOOKUP(D1025,'Catalog Items'!L:L,'Catalog Items'!AB:AB)</f>
        <v>00196504232716</v>
      </c>
      <c r="L1025" s="118" t="str">
        <f>_xlfn.XLOOKUP(D1025,'Catalog Items'!L:L,'Catalog Items'!N:N)</f>
        <v>New Years Decor</v>
      </c>
      <c r="M1025" s="132">
        <f>_xlfn.XLOOKUP($D1025,'Catalog Items'!$L:$L,'Catalog Items'!AK:AK)</f>
        <v>41.438000000000002</v>
      </c>
      <c r="N1025" s="132">
        <f>_xlfn.XLOOKUP($D1025,'Catalog Items'!$L:$L,'Catalog Items'!AL:AL)</f>
        <v>14.5</v>
      </c>
      <c r="O1025" s="132">
        <f>_xlfn.XLOOKUP($D1025,'Catalog Items'!$L:$L,'Catalog Items'!AM:AM)</f>
        <v>7.625</v>
      </c>
      <c r="P1025" s="132">
        <f>_xlfn.XLOOKUP($D1025,'Catalog Items'!$L:$L,'Catalog Items'!AN:AN)</f>
        <v>10.97</v>
      </c>
      <c r="Q1025" s="132">
        <f>_xlfn.XLOOKUP($D1025,'Catalog Items'!$L:$L,'Catalog Items'!AO:AO)</f>
        <v>2.6509999999999998</v>
      </c>
      <c r="R1025" s="132" t="str">
        <f>_xlfn.XLOOKUP($D1025,'Catalog Items'!$L:$L,'Catalog Items'!AT:AT)</f>
        <v>5</v>
      </c>
      <c r="S1025" s="132" t="str">
        <f>_xlfn.XLOOKUP($D1025,'Catalog Items'!$L:$L,'Catalog Items'!AU:AU)</f>
        <v>3</v>
      </c>
      <c r="T1025" s="118" t="s">
        <v>1799</v>
      </c>
      <c r="U1025" s="118" t="s">
        <v>15172</v>
      </c>
      <c r="V1025" s="118" t="s">
        <v>7066</v>
      </c>
      <c r="W1025" s="124"/>
      <c r="X1025" s="118" t="s">
        <v>6063</v>
      </c>
      <c r="Y1025" s="118" t="s">
        <v>1764</v>
      </c>
      <c r="Z1025" s="118" t="s">
        <v>15127</v>
      </c>
      <c r="AA1025" s="118" t="s">
        <v>7077</v>
      </c>
      <c r="AB1025" s="118" t="s">
        <v>15128</v>
      </c>
      <c r="AC1025" s="118" t="s">
        <v>15129</v>
      </c>
      <c r="AD1025" s="118" t="s">
        <v>1758</v>
      </c>
      <c r="AE1025" s="118" t="s">
        <v>15130</v>
      </c>
      <c r="AF1025" s="118" t="s">
        <v>15131</v>
      </c>
    </row>
    <row r="1026" spans="1:32" x14ac:dyDescent="0.25">
      <c r="A1026" s="118" t="str">
        <f>_xlfn.XLOOKUP(D1026,'Catalog Items'!L:L,'Catalog Items'!F:F)</f>
        <v>25636</v>
      </c>
      <c r="B1026" s="118" t="s">
        <v>14897</v>
      </c>
      <c r="C1026" s="118" t="s">
        <v>9635</v>
      </c>
      <c r="D1026" s="118" t="s">
        <v>13388</v>
      </c>
      <c r="E1026" s="118" t="s">
        <v>13389</v>
      </c>
      <c r="F1026" s="118" t="s">
        <v>9590</v>
      </c>
      <c r="G1026" s="118" t="s">
        <v>13428</v>
      </c>
      <c r="H1026" s="118" t="s">
        <v>13429</v>
      </c>
      <c r="I1026" s="118" t="s">
        <v>1757</v>
      </c>
      <c r="J1026" s="124"/>
      <c r="K1026" s="118" t="str">
        <f>_xlfn.XLOOKUP(D1026,'Catalog Items'!L:L,'Catalog Items'!AB:AB)</f>
        <v>00196504232716</v>
      </c>
      <c r="L1026" s="118" t="str">
        <f>_xlfn.XLOOKUP(D1026,'Catalog Items'!L:L,'Catalog Items'!N:N)</f>
        <v>New Years Decor</v>
      </c>
      <c r="M1026" s="132">
        <f>_xlfn.XLOOKUP($D1026,'Catalog Items'!$L:$L,'Catalog Items'!AK:AK)</f>
        <v>41.438000000000002</v>
      </c>
      <c r="N1026" s="132">
        <f>_xlfn.XLOOKUP($D1026,'Catalog Items'!$L:$L,'Catalog Items'!AL:AL)</f>
        <v>14.5</v>
      </c>
      <c r="O1026" s="132">
        <f>_xlfn.XLOOKUP($D1026,'Catalog Items'!$L:$L,'Catalog Items'!AM:AM)</f>
        <v>7.625</v>
      </c>
      <c r="P1026" s="132">
        <f>_xlfn.XLOOKUP($D1026,'Catalog Items'!$L:$L,'Catalog Items'!AN:AN)</f>
        <v>10.97</v>
      </c>
      <c r="Q1026" s="132">
        <f>_xlfn.XLOOKUP($D1026,'Catalog Items'!$L:$L,'Catalog Items'!AO:AO)</f>
        <v>2.6509999999999998</v>
      </c>
      <c r="R1026" s="132" t="str">
        <f>_xlfn.XLOOKUP($D1026,'Catalog Items'!$L:$L,'Catalog Items'!AT:AT)</f>
        <v>5</v>
      </c>
      <c r="S1026" s="132" t="str">
        <f>_xlfn.XLOOKUP($D1026,'Catalog Items'!$L:$L,'Catalog Items'!AU:AU)</f>
        <v>3</v>
      </c>
      <c r="T1026" s="118" t="s">
        <v>1799</v>
      </c>
      <c r="U1026" s="118" t="s">
        <v>15172</v>
      </c>
      <c r="V1026" s="118" t="s">
        <v>7066</v>
      </c>
      <c r="W1026" s="124"/>
      <c r="X1026" s="118" t="s">
        <v>14290</v>
      </c>
      <c r="Y1026" s="118" t="s">
        <v>1760</v>
      </c>
      <c r="Z1026" s="118" t="s">
        <v>15086</v>
      </c>
      <c r="AA1026" s="118" t="s">
        <v>15125</v>
      </c>
      <c r="AB1026" s="118" t="s">
        <v>14992</v>
      </c>
      <c r="AC1026" s="118" t="s">
        <v>15151</v>
      </c>
      <c r="AD1026" s="118" t="s">
        <v>1757</v>
      </c>
      <c r="AE1026" s="118" t="s">
        <v>1764</v>
      </c>
      <c r="AF1026" s="118" t="s">
        <v>15024</v>
      </c>
    </row>
    <row r="1027" spans="1:32" x14ac:dyDescent="0.25">
      <c r="J1027" s="124"/>
      <c r="M1027" s="132"/>
      <c r="N1027" s="132"/>
      <c r="O1027" s="132"/>
      <c r="P1027" s="132"/>
      <c r="Q1027" s="132"/>
      <c r="R1027" s="132"/>
      <c r="S1027" s="132"/>
      <c r="W1027" s="124"/>
    </row>
    <row r="1028" spans="1:32" x14ac:dyDescent="0.25">
      <c r="A1028" s="118" t="str">
        <f>_xlfn.XLOOKUP(D1028,'Catalog Items'!L:L,'Catalog Items'!F:F)</f>
        <v>26821-CD</v>
      </c>
      <c r="B1028" s="118" t="s">
        <v>10108</v>
      </c>
      <c r="C1028" s="118" t="s">
        <v>9635</v>
      </c>
      <c r="D1028" s="118" t="s">
        <v>13392</v>
      </c>
      <c r="E1028" s="118" t="s">
        <v>13393</v>
      </c>
      <c r="F1028" s="118" t="s">
        <v>9581</v>
      </c>
      <c r="G1028" s="118" t="s">
        <v>939</v>
      </c>
      <c r="H1028" s="118" t="s">
        <v>2377</v>
      </c>
      <c r="I1028" s="118" t="s">
        <v>1766</v>
      </c>
      <c r="J1028" s="124"/>
      <c r="K1028" s="118" t="str">
        <f>_xlfn.XLOOKUP(D1028,'Catalog Items'!L:L,'Catalog Items'!AB:AB)</f>
        <v>00196504232723</v>
      </c>
      <c r="L1028" s="118" t="str">
        <f>_xlfn.XLOOKUP(D1028,'Catalog Items'!L:L,'Catalog Items'!N:N)</f>
        <v>New Years Decor</v>
      </c>
      <c r="M1028" s="132">
        <f>_xlfn.XLOOKUP($D1028,'Catalog Items'!$L:$L,'Catalog Items'!AK:AK)</f>
        <v>24.562999999999999</v>
      </c>
      <c r="N1028" s="132">
        <f>_xlfn.XLOOKUP($D1028,'Catalog Items'!$L:$L,'Catalog Items'!AL:AL)</f>
        <v>15.563000000000001</v>
      </c>
      <c r="O1028" s="132">
        <f>_xlfn.XLOOKUP($D1028,'Catalog Items'!$L:$L,'Catalog Items'!AM:AM)</f>
        <v>9.625</v>
      </c>
      <c r="P1028" s="132">
        <f>_xlfn.XLOOKUP($D1028,'Catalog Items'!$L:$L,'Catalog Items'!AN:AN)</f>
        <v>13.44</v>
      </c>
      <c r="Q1028" s="132">
        <f>_xlfn.XLOOKUP($D1028,'Catalog Items'!$L:$L,'Catalog Items'!AO:AO)</f>
        <v>2.129</v>
      </c>
      <c r="R1028" s="132" t="str">
        <f>_xlfn.XLOOKUP($D1028,'Catalog Items'!$L:$L,'Catalog Items'!AT:AT)</f>
        <v>5</v>
      </c>
      <c r="S1028" s="132" t="str">
        <f>_xlfn.XLOOKUP($D1028,'Catalog Items'!$L:$L,'Catalog Items'!AU:AU)</f>
        <v>5</v>
      </c>
      <c r="T1028" s="118" t="s">
        <v>7075</v>
      </c>
      <c r="U1028" s="118" t="s">
        <v>14991</v>
      </c>
      <c r="V1028" s="118" t="s">
        <v>1762</v>
      </c>
      <c r="W1028" s="124"/>
      <c r="X1028" s="118" t="s">
        <v>5942</v>
      </c>
      <c r="Y1028" s="118" t="s">
        <v>1759</v>
      </c>
      <c r="Z1028" s="118" t="s">
        <v>15045</v>
      </c>
      <c r="AA1028" s="118" t="s">
        <v>15195</v>
      </c>
      <c r="AB1028" s="118" t="s">
        <v>7066</v>
      </c>
      <c r="AC1028" s="118" t="s">
        <v>15196</v>
      </c>
      <c r="AD1028" s="118" t="s">
        <v>1766</v>
      </c>
      <c r="AE1028" s="118" t="s">
        <v>15197</v>
      </c>
      <c r="AF1028" s="118" t="s">
        <v>15149</v>
      </c>
    </row>
    <row r="1029" spans="1:32" x14ac:dyDescent="0.25">
      <c r="A1029" s="118" t="str">
        <f>_xlfn.XLOOKUP(D1029,'Catalog Items'!L:L,'Catalog Items'!F:F)</f>
        <v>26821-CD</v>
      </c>
      <c r="B1029" s="118" t="s">
        <v>10711</v>
      </c>
      <c r="C1029" s="118" t="s">
        <v>9635</v>
      </c>
      <c r="D1029" s="118" t="s">
        <v>13392</v>
      </c>
      <c r="E1029" s="118" t="s">
        <v>13393</v>
      </c>
      <c r="F1029" s="118" t="s">
        <v>9581</v>
      </c>
      <c r="G1029" s="118" t="s">
        <v>1324</v>
      </c>
      <c r="H1029" s="118" t="s">
        <v>3097</v>
      </c>
      <c r="I1029" s="118" t="s">
        <v>1762</v>
      </c>
      <c r="J1029" s="124"/>
      <c r="K1029" s="118" t="str">
        <f>_xlfn.XLOOKUP(D1029,'Catalog Items'!L:L,'Catalog Items'!AB:AB)</f>
        <v>00196504232723</v>
      </c>
      <c r="L1029" s="118" t="str">
        <f>_xlfn.XLOOKUP(D1029,'Catalog Items'!L:L,'Catalog Items'!N:N)</f>
        <v>New Years Decor</v>
      </c>
      <c r="M1029" s="132">
        <f>_xlfn.XLOOKUP($D1029,'Catalog Items'!$L:$L,'Catalog Items'!AK:AK)</f>
        <v>24.562999999999999</v>
      </c>
      <c r="N1029" s="132">
        <f>_xlfn.XLOOKUP($D1029,'Catalog Items'!$L:$L,'Catalog Items'!AL:AL)</f>
        <v>15.563000000000001</v>
      </c>
      <c r="O1029" s="132">
        <f>_xlfn.XLOOKUP($D1029,'Catalog Items'!$L:$L,'Catalog Items'!AM:AM)</f>
        <v>9.625</v>
      </c>
      <c r="P1029" s="132">
        <f>_xlfn.XLOOKUP($D1029,'Catalog Items'!$L:$L,'Catalog Items'!AN:AN)</f>
        <v>13.44</v>
      </c>
      <c r="Q1029" s="132">
        <f>_xlfn.XLOOKUP($D1029,'Catalog Items'!$L:$L,'Catalog Items'!AO:AO)</f>
        <v>2.129</v>
      </c>
      <c r="R1029" s="132" t="str">
        <f>_xlfn.XLOOKUP($D1029,'Catalog Items'!$L:$L,'Catalog Items'!AT:AT)</f>
        <v>5</v>
      </c>
      <c r="S1029" s="132" t="str">
        <f>_xlfn.XLOOKUP($D1029,'Catalog Items'!$L:$L,'Catalog Items'!AU:AU)</f>
        <v>5</v>
      </c>
      <c r="T1029" s="118" t="s">
        <v>7075</v>
      </c>
      <c r="U1029" s="118" t="s">
        <v>14991</v>
      </c>
      <c r="V1029" s="118" t="s">
        <v>1762</v>
      </c>
      <c r="W1029" s="124"/>
      <c r="X1029" s="118" t="s">
        <v>6686</v>
      </c>
      <c r="Y1029" s="118" t="s">
        <v>1759</v>
      </c>
      <c r="Z1029" s="118" t="s">
        <v>15117</v>
      </c>
      <c r="AA1029" s="118" t="s">
        <v>15086</v>
      </c>
      <c r="AB1029" s="118" t="s">
        <v>7075</v>
      </c>
      <c r="AC1029" s="118" t="s">
        <v>15118</v>
      </c>
      <c r="AD1029" s="118" t="s">
        <v>1757</v>
      </c>
      <c r="AE1029" s="118" t="s">
        <v>15119</v>
      </c>
      <c r="AF1029" s="118" t="s">
        <v>15120</v>
      </c>
    </row>
    <row r="1030" spans="1:32" x14ac:dyDescent="0.25">
      <c r="J1030" s="124"/>
      <c r="M1030" s="132"/>
      <c r="N1030" s="132"/>
      <c r="O1030" s="132"/>
      <c r="P1030" s="132"/>
      <c r="Q1030" s="132"/>
      <c r="R1030" s="132"/>
      <c r="S1030" s="132"/>
      <c r="W1030" s="124"/>
    </row>
    <row r="1031" spans="1:32" x14ac:dyDescent="0.25">
      <c r="A1031" s="118" t="str">
        <f>_xlfn.XLOOKUP(D1031,'Catalog Items'!L:L,'Catalog Items'!F:F)</f>
        <v>25659</v>
      </c>
      <c r="B1031" s="118" t="s">
        <v>10745</v>
      </c>
      <c r="C1031" s="118" t="s">
        <v>9635</v>
      </c>
      <c r="D1031" s="118" t="s">
        <v>13436</v>
      </c>
      <c r="E1031" s="118" t="s">
        <v>13437</v>
      </c>
      <c r="F1031" s="118" t="s">
        <v>7074</v>
      </c>
      <c r="G1031" s="118" t="s">
        <v>1220</v>
      </c>
      <c r="H1031" s="118" t="s">
        <v>3092</v>
      </c>
      <c r="I1031" s="118" t="s">
        <v>1762</v>
      </c>
      <c r="J1031" s="124"/>
      <c r="K1031" s="118" t="str">
        <f>_xlfn.XLOOKUP(D1031,'Catalog Items'!L:L,'Catalog Items'!AB:AB)</f>
        <v>00196504232921</v>
      </c>
      <c r="L1031" s="118" t="str">
        <f>_xlfn.XLOOKUP(D1031,'Catalog Items'!L:L,'Catalog Items'!N:N)</f>
        <v>New Years Decor</v>
      </c>
      <c r="M1031" s="132">
        <f>_xlfn.XLOOKUP($D1031,'Catalog Items'!$L:$L,'Catalog Items'!AK:AK)</f>
        <v>41.438000000000002</v>
      </c>
      <c r="N1031" s="132">
        <f>_xlfn.XLOOKUP($D1031,'Catalog Items'!$L:$L,'Catalog Items'!AL:AL)</f>
        <v>14.5</v>
      </c>
      <c r="O1031" s="132">
        <f>_xlfn.XLOOKUP($D1031,'Catalog Items'!$L:$L,'Catalog Items'!AM:AM)</f>
        <v>7.625</v>
      </c>
      <c r="P1031" s="132">
        <f>_xlfn.XLOOKUP($D1031,'Catalog Items'!$L:$L,'Catalog Items'!AN:AN)</f>
        <v>12.18</v>
      </c>
      <c r="Q1031" s="132">
        <f>_xlfn.XLOOKUP($D1031,'Catalog Items'!$L:$L,'Catalog Items'!AO:AO)</f>
        <v>2.6509999999999998</v>
      </c>
      <c r="R1031" s="132" t="str">
        <f>_xlfn.XLOOKUP($D1031,'Catalog Items'!$L:$L,'Catalog Items'!AT:AT)</f>
        <v>5</v>
      </c>
      <c r="S1031" s="132" t="str">
        <f>_xlfn.XLOOKUP($D1031,'Catalog Items'!$L:$L,'Catalog Items'!AU:AU)</f>
        <v>3</v>
      </c>
      <c r="T1031" s="118" t="s">
        <v>1799</v>
      </c>
      <c r="U1031" s="118" t="s">
        <v>15172</v>
      </c>
      <c r="V1031" s="118" t="s">
        <v>7066</v>
      </c>
      <c r="W1031" s="124"/>
      <c r="X1031" s="118" t="s">
        <v>6681</v>
      </c>
      <c r="Y1031" s="118" t="s">
        <v>1759</v>
      </c>
      <c r="Z1031" s="118" t="s">
        <v>15064</v>
      </c>
      <c r="AA1031" s="118" t="s">
        <v>7077</v>
      </c>
      <c r="AB1031" s="118" t="s">
        <v>15078</v>
      </c>
      <c r="AC1031" s="118" t="s">
        <v>15092</v>
      </c>
      <c r="AD1031" s="118" t="s">
        <v>1757</v>
      </c>
      <c r="AE1031" s="118" t="s">
        <v>1774</v>
      </c>
      <c r="AF1031" s="118" t="s">
        <v>15207</v>
      </c>
    </row>
    <row r="1032" spans="1:32" x14ac:dyDescent="0.25">
      <c r="A1032" s="118" t="str">
        <f>_xlfn.XLOOKUP(D1032,'Catalog Items'!L:L,'Catalog Items'!F:F)</f>
        <v>25659</v>
      </c>
      <c r="B1032" s="118" t="s">
        <v>10745</v>
      </c>
      <c r="C1032" s="118" t="s">
        <v>9635</v>
      </c>
      <c r="D1032" s="118" t="s">
        <v>13436</v>
      </c>
      <c r="E1032" s="118" t="s">
        <v>13437</v>
      </c>
      <c r="F1032" s="118" t="s">
        <v>7074</v>
      </c>
      <c r="G1032" s="118" t="s">
        <v>1347</v>
      </c>
      <c r="H1032" s="118" t="s">
        <v>3089</v>
      </c>
      <c r="I1032" s="118" t="s">
        <v>1762</v>
      </c>
      <c r="J1032" s="124"/>
      <c r="K1032" s="118" t="str">
        <f>_xlfn.XLOOKUP(D1032,'Catalog Items'!L:L,'Catalog Items'!AB:AB)</f>
        <v>00196504232921</v>
      </c>
      <c r="L1032" s="118" t="str">
        <f>_xlfn.XLOOKUP(D1032,'Catalog Items'!L:L,'Catalog Items'!N:N)</f>
        <v>New Years Decor</v>
      </c>
      <c r="M1032" s="132">
        <f>_xlfn.XLOOKUP($D1032,'Catalog Items'!$L:$L,'Catalog Items'!AK:AK)</f>
        <v>41.438000000000002</v>
      </c>
      <c r="N1032" s="132">
        <f>_xlfn.XLOOKUP($D1032,'Catalog Items'!$L:$L,'Catalog Items'!AL:AL)</f>
        <v>14.5</v>
      </c>
      <c r="O1032" s="132">
        <f>_xlfn.XLOOKUP($D1032,'Catalog Items'!$L:$L,'Catalog Items'!AM:AM)</f>
        <v>7.625</v>
      </c>
      <c r="P1032" s="132">
        <f>_xlfn.XLOOKUP($D1032,'Catalog Items'!$L:$L,'Catalog Items'!AN:AN)</f>
        <v>12.18</v>
      </c>
      <c r="Q1032" s="132">
        <f>_xlfn.XLOOKUP($D1032,'Catalog Items'!$L:$L,'Catalog Items'!AO:AO)</f>
        <v>2.6509999999999998</v>
      </c>
      <c r="R1032" s="132" t="str">
        <f>_xlfn.XLOOKUP($D1032,'Catalog Items'!$L:$L,'Catalog Items'!AT:AT)</f>
        <v>5</v>
      </c>
      <c r="S1032" s="132" t="str">
        <f>_xlfn.XLOOKUP($D1032,'Catalog Items'!$L:$L,'Catalog Items'!AU:AU)</f>
        <v>3</v>
      </c>
      <c r="T1032" s="118" t="s">
        <v>1799</v>
      </c>
      <c r="U1032" s="118" t="s">
        <v>15172</v>
      </c>
      <c r="V1032" s="118" t="s">
        <v>7066</v>
      </c>
      <c r="W1032" s="124"/>
      <c r="X1032" s="118" t="s">
        <v>6678</v>
      </c>
      <c r="Y1032" s="118" t="s">
        <v>1759</v>
      </c>
      <c r="Z1032" s="118" t="s">
        <v>15064</v>
      </c>
      <c r="AA1032" s="118" t="s">
        <v>7077</v>
      </c>
      <c r="AB1032" s="118" t="s">
        <v>15078</v>
      </c>
      <c r="AC1032" s="118" t="s">
        <v>15092</v>
      </c>
      <c r="AD1032" s="118" t="s">
        <v>1757</v>
      </c>
      <c r="AE1032" s="118" t="s">
        <v>1774</v>
      </c>
      <c r="AF1032" s="118" t="s">
        <v>15207</v>
      </c>
    </row>
    <row r="1033" spans="1:32" x14ac:dyDescent="0.25">
      <c r="J1033" s="124"/>
      <c r="M1033" s="132"/>
      <c r="N1033" s="132"/>
      <c r="O1033" s="132"/>
      <c r="P1033" s="132"/>
      <c r="Q1033" s="132"/>
      <c r="R1033" s="132"/>
      <c r="S1033" s="132"/>
      <c r="W1033" s="124"/>
    </row>
    <row r="1034" spans="1:32" x14ac:dyDescent="0.25">
      <c r="A1034" s="118" t="str">
        <f>_xlfn.XLOOKUP(D1034,'Catalog Items'!L:L,'Catalog Items'!F:F)</f>
        <v>24601-CD2</v>
      </c>
      <c r="B1034" s="118" t="s">
        <v>9743</v>
      </c>
      <c r="C1034" s="118" t="s">
        <v>5377</v>
      </c>
      <c r="D1034" s="118" t="s">
        <v>13456</v>
      </c>
      <c r="E1034" s="118" t="s">
        <v>13457</v>
      </c>
      <c r="F1034" s="118" t="s">
        <v>15223</v>
      </c>
      <c r="G1034" s="118" t="s">
        <v>13472</v>
      </c>
      <c r="H1034" s="118" t="s">
        <v>13473</v>
      </c>
      <c r="I1034" s="118" t="s">
        <v>7066</v>
      </c>
      <c r="J1034" s="124"/>
      <c r="K1034" s="118" t="str">
        <f>_xlfn.XLOOKUP(D1034,'Catalog Items'!L:L,'Catalog Items'!AB:AB)</f>
        <v>00196504239166</v>
      </c>
      <c r="L1034" s="118" t="str">
        <f>_xlfn.XLOOKUP(D1034,'Catalog Items'!L:L,'Catalog Items'!N:N)</f>
        <v>Fan Zone</v>
      </c>
      <c r="M1034" s="132">
        <f>_xlfn.XLOOKUP($D1034,'Catalog Items'!$L:$L,'Catalog Items'!AK:AK)</f>
        <v>24.562999999999999</v>
      </c>
      <c r="N1034" s="132">
        <f>_xlfn.XLOOKUP($D1034,'Catalog Items'!$L:$L,'Catalog Items'!AL:AL)</f>
        <v>15.563000000000001</v>
      </c>
      <c r="O1034" s="132">
        <f>_xlfn.XLOOKUP($D1034,'Catalog Items'!$L:$L,'Catalog Items'!AM:AM)</f>
        <v>9.625</v>
      </c>
      <c r="P1034" s="132">
        <f>_xlfn.XLOOKUP($D1034,'Catalog Items'!$L:$L,'Catalog Items'!AN:AN)</f>
        <v>13.44</v>
      </c>
      <c r="Q1034" s="132">
        <f>_xlfn.XLOOKUP($D1034,'Catalog Items'!$L:$L,'Catalog Items'!AO:AO)</f>
        <v>2.129</v>
      </c>
      <c r="R1034" s="132" t="str">
        <f>_xlfn.XLOOKUP($D1034,'Catalog Items'!$L:$L,'Catalog Items'!AT:AT)</f>
        <v>5</v>
      </c>
      <c r="S1034" s="132" t="str">
        <f>_xlfn.XLOOKUP($D1034,'Catalog Items'!$L:$L,'Catalog Items'!AU:AU)</f>
        <v>5</v>
      </c>
      <c r="T1034" s="118" t="s">
        <v>7075</v>
      </c>
      <c r="U1034" s="118" t="s">
        <v>14991</v>
      </c>
      <c r="V1034" s="118" t="s">
        <v>1762</v>
      </c>
      <c r="W1034" s="124"/>
      <c r="X1034" s="118" t="s">
        <v>14323</v>
      </c>
      <c r="Y1034" s="118" t="s">
        <v>1765</v>
      </c>
      <c r="Z1034" s="118" t="s">
        <v>15062</v>
      </c>
      <c r="AA1034" s="118" t="s">
        <v>7065</v>
      </c>
      <c r="AB1034" s="118" t="s">
        <v>7065</v>
      </c>
      <c r="AC1034" s="118" t="s">
        <v>15063</v>
      </c>
      <c r="AD1034" s="118" t="s">
        <v>1757</v>
      </c>
      <c r="AE1034" s="118" t="s">
        <v>15064</v>
      </c>
      <c r="AF1034" s="118" t="s">
        <v>15065</v>
      </c>
    </row>
    <row r="1035" spans="1:32" x14ac:dyDescent="0.25">
      <c r="A1035" s="118" t="str">
        <f>_xlfn.XLOOKUP(D1035,'Catalog Items'!L:L,'Catalog Items'!F:F)</f>
        <v>24601-CD2</v>
      </c>
      <c r="B1035" s="118" t="s">
        <v>9731</v>
      </c>
      <c r="C1035" s="118" t="s">
        <v>5377</v>
      </c>
      <c r="D1035" s="118" t="s">
        <v>13456</v>
      </c>
      <c r="E1035" s="118" t="s">
        <v>13457</v>
      </c>
      <c r="F1035" s="118" t="s">
        <v>15223</v>
      </c>
      <c r="G1035" s="118" t="s">
        <v>13484</v>
      </c>
      <c r="H1035" s="118" t="s">
        <v>13485</v>
      </c>
      <c r="I1035" s="118" t="s">
        <v>1762</v>
      </c>
      <c r="J1035" s="124"/>
      <c r="K1035" s="118" t="str">
        <f>_xlfn.XLOOKUP(D1035,'Catalog Items'!L:L,'Catalog Items'!AB:AB)</f>
        <v>00196504239166</v>
      </c>
      <c r="L1035" s="118" t="str">
        <f>_xlfn.XLOOKUP(D1035,'Catalog Items'!L:L,'Catalog Items'!N:N)</f>
        <v>Fan Zone</v>
      </c>
      <c r="M1035" s="132">
        <f>_xlfn.XLOOKUP($D1035,'Catalog Items'!$L:$L,'Catalog Items'!AK:AK)</f>
        <v>24.562999999999999</v>
      </c>
      <c r="N1035" s="132">
        <f>_xlfn.XLOOKUP($D1035,'Catalog Items'!$L:$L,'Catalog Items'!AL:AL)</f>
        <v>15.563000000000001</v>
      </c>
      <c r="O1035" s="132">
        <f>_xlfn.XLOOKUP($D1035,'Catalog Items'!$L:$L,'Catalog Items'!AM:AM)</f>
        <v>9.625</v>
      </c>
      <c r="P1035" s="132">
        <f>_xlfn.XLOOKUP($D1035,'Catalog Items'!$L:$L,'Catalog Items'!AN:AN)</f>
        <v>13.44</v>
      </c>
      <c r="Q1035" s="132">
        <f>_xlfn.XLOOKUP($D1035,'Catalog Items'!$L:$L,'Catalog Items'!AO:AO)</f>
        <v>2.129</v>
      </c>
      <c r="R1035" s="132" t="str">
        <f>_xlfn.XLOOKUP($D1035,'Catalog Items'!$L:$L,'Catalog Items'!AT:AT)</f>
        <v>5</v>
      </c>
      <c r="S1035" s="132" t="str">
        <f>_xlfn.XLOOKUP($D1035,'Catalog Items'!$L:$L,'Catalog Items'!AU:AU)</f>
        <v>5</v>
      </c>
      <c r="T1035" s="118" t="s">
        <v>7075</v>
      </c>
      <c r="U1035" s="118" t="s">
        <v>14991</v>
      </c>
      <c r="V1035" s="118" t="s">
        <v>1762</v>
      </c>
      <c r="W1035" s="124"/>
      <c r="X1035" s="118" t="s">
        <v>14329</v>
      </c>
      <c r="Y1035" s="118" t="s">
        <v>1765</v>
      </c>
      <c r="Z1035" s="118" t="s">
        <v>15062</v>
      </c>
      <c r="AA1035" s="118" t="s">
        <v>14994</v>
      </c>
      <c r="AB1035" s="118" t="s">
        <v>14994</v>
      </c>
      <c r="AC1035" s="118" t="s">
        <v>15066</v>
      </c>
      <c r="AD1035" s="118" t="s">
        <v>1757</v>
      </c>
      <c r="AE1035" s="118" t="s">
        <v>15067</v>
      </c>
      <c r="AF1035" s="118" t="s">
        <v>15068</v>
      </c>
    </row>
    <row r="1036" spans="1:32" x14ac:dyDescent="0.25">
      <c r="A1036" s="118" t="str">
        <f>_xlfn.XLOOKUP(D1036,'Catalog Items'!L:L,'Catalog Items'!F:F)</f>
        <v>24601-CD2</v>
      </c>
      <c r="B1036" s="118" t="s">
        <v>9694</v>
      </c>
      <c r="C1036" s="118" t="s">
        <v>5377</v>
      </c>
      <c r="D1036" s="118" t="s">
        <v>13456</v>
      </c>
      <c r="E1036" s="118" t="s">
        <v>13457</v>
      </c>
      <c r="F1036" s="118" t="s">
        <v>15223</v>
      </c>
      <c r="G1036" s="118" t="s">
        <v>13488</v>
      </c>
      <c r="H1036" s="118" t="s">
        <v>13489</v>
      </c>
      <c r="I1036" s="118" t="s">
        <v>9557</v>
      </c>
      <c r="J1036" s="124"/>
      <c r="K1036" s="118" t="str">
        <f>_xlfn.XLOOKUP(D1036,'Catalog Items'!L:L,'Catalog Items'!AB:AB)</f>
        <v>00196504239166</v>
      </c>
      <c r="L1036" s="118" t="str">
        <f>_xlfn.XLOOKUP(D1036,'Catalog Items'!L:L,'Catalog Items'!N:N)</f>
        <v>Fan Zone</v>
      </c>
      <c r="M1036" s="132">
        <f>_xlfn.XLOOKUP($D1036,'Catalog Items'!$L:$L,'Catalog Items'!AK:AK)</f>
        <v>24.562999999999999</v>
      </c>
      <c r="N1036" s="132">
        <f>_xlfn.XLOOKUP($D1036,'Catalog Items'!$L:$L,'Catalog Items'!AL:AL)</f>
        <v>15.563000000000001</v>
      </c>
      <c r="O1036" s="132">
        <f>_xlfn.XLOOKUP($D1036,'Catalog Items'!$L:$L,'Catalog Items'!AM:AM)</f>
        <v>9.625</v>
      </c>
      <c r="P1036" s="132">
        <f>_xlfn.XLOOKUP($D1036,'Catalog Items'!$L:$L,'Catalog Items'!AN:AN)</f>
        <v>13.44</v>
      </c>
      <c r="Q1036" s="132">
        <f>_xlfn.XLOOKUP($D1036,'Catalog Items'!$L:$L,'Catalog Items'!AO:AO)</f>
        <v>2.129</v>
      </c>
      <c r="R1036" s="132" t="str">
        <f>_xlfn.XLOOKUP($D1036,'Catalog Items'!$L:$L,'Catalog Items'!AT:AT)</f>
        <v>5</v>
      </c>
      <c r="S1036" s="132" t="str">
        <f>_xlfn.XLOOKUP($D1036,'Catalog Items'!$L:$L,'Catalog Items'!AU:AU)</f>
        <v>5</v>
      </c>
      <c r="T1036" s="118" t="s">
        <v>7075</v>
      </c>
      <c r="U1036" s="118" t="s">
        <v>14991</v>
      </c>
      <c r="V1036" s="118" t="s">
        <v>1762</v>
      </c>
      <c r="W1036" s="124"/>
      <c r="X1036" s="118" t="s">
        <v>14331</v>
      </c>
      <c r="Y1036" s="118" t="s">
        <v>1760</v>
      </c>
      <c r="Z1036" s="118" t="s">
        <v>15062</v>
      </c>
      <c r="AA1036" s="118" t="s">
        <v>15069</v>
      </c>
      <c r="AB1036" s="118" t="s">
        <v>15069</v>
      </c>
      <c r="AC1036" s="118" t="s">
        <v>15070</v>
      </c>
      <c r="AD1036" s="118" t="s">
        <v>1757</v>
      </c>
      <c r="AE1036" s="118" t="s">
        <v>15071</v>
      </c>
      <c r="AF1036" s="118" t="s">
        <v>15072</v>
      </c>
    </row>
    <row r="1037" spans="1:32" x14ac:dyDescent="0.25">
      <c r="A1037" s="118" t="str">
        <f>_xlfn.XLOOKUP(D1037,'Catalog Items'!L:L,'Catalog Items'!F:F)</f>
        <v>24601-CD2</v>
      </c>
      <c r="B1037" s="118" t="s">
        <v>9920</v>
      </c>
      <c r="C1037" s="118" t="s">
        <v>5377</v>
      </c>
      <c r="D1037" s="118" t="s">
        <v>13456</v>
      </c>
      <c r="E1037" s="118" t="s">
        <v>13457</v>
      </c>
      <c r="F1037" s="118" t="s">
        <v>15223</v>
      </c>
      <c r="G1037" s="118" t="s">
        <v>13498</v>
      </c>
      <c r="H1037" s="118" t="s">
        <v>13499</v>
      </c>
      <c r="I1037" s="118" t="s">
        <v>1757</v>
      </c>
      <c r="J1037" s="124"/>
      <c r="K1037" s="118" t="str">
        <f>_xlfn.XLOOKUP(D1037,'Catalog Items'!L:L,'Catalog Items'!AB:AB)</f>
        <v>00196504239166</v>
      </c>
      <c r="L1037" s="118" t="str">
        <f>_xlfn.XLOOKUP(D1037,'Catalog Items'!L:L,'Catalog Items'!N:N)</f>
        <v>Fan Zone</v>
      </c>
      <c r="M1037" s="132">
        <f>_xlfn.XLOOKUP($D1037,'Catalog Items'!$L:$L,'Catalog Items'!AK:AK)</f>
        <v>24.562999999999999</v>
      </c>
      <c r="N1037" s="132">
        <f>_xlfn.XLOOKUP($D1037,'Catalog Items'!$L:$L,'Catalog Items'!AL:AL)</f>
        <v>15.563000000000001</v>
      </c>
      <c r="O1037" s="132">
        <f>_xlfn.XLOOKUP($D1037,'Catalog Items'!$L:$L,'Catalog Items'!AM:AM)</f>
        <v>9.625</v>
      </c>
      <c r="P1037" s="132">
        <f>_xlfn.XLOOKUP($D1037,'Catalog Items'!$L:$L,'Catalog Items'!AN:AN)</f>
        <v>13.44</v>
      </c>
      <c r="Q1037" s="132">
        <f>_xlfn.XLOOKUP($D1037,'Catalog Items'!$L:$L,'Catalog Items'!AO:AO)</f>
        <v>2.129</v>
      </c>
      <c r="R1037" s="132" t="str">
        <f>_xlfn.XLOOKUP($D1037,'Catalog Items'!$L:$L,'Catalog Items'!AT:AT)</f>
        <v>5</v>
      </c>
      <c r="S1037" s="132" t="str">
        <f>_xlfn.XLOOKUP($D1037,'Catalog Items'!$L:$L,'Catalog Items'!AU:AU)</f>
        <v>5</v>
      </c>
      <c r="T1037" s="118" t="s">
        <v>7075</v>
      </c>
      <c r="U1037" s="118" t="s">
        <v>14991</v>
      </c>
      <c r="V1037" s="118" t="s">
        <v>1762</v>
      </c>
      <c r="W1037" s="124"/>
      <c r="X1037" s="118" t="s">
        <v>14336</v>
      </c>
      <c r="Y1037" s="118" t="s">
        <v>1760</v>
      </c>
      <c r="Z1037" s="118" t="s">
        <v>15041</v>
      </c>
      <c r="AA1037" s="118" t="s">
        <v>15073</v>
      </c>
      <c r="AB1037" s="118" t="s">
        <v>15073</v>
      </c>
      <c r="AC1037" s="118" t="s">
        <v>15074</v>
      </c>
      <c r="AD1037" s="118" t="s">
        <v>1757</v>
      </c>
      <c r="AE1037" s="118" t="s">
        <v>15075</v>
      </c>
      <c r="AF1037" s="118" t="s">
        <v>15076</v>
      </c>
    </row>
    <row r="1038" spans="1:32" x14ac:dyDescent="0.25">
      <c r="J1038" s="124"/>
      <c r="M1038" s="132"/>
      <c r="N1038" s="132"/>
      <c r="O1038" s="132"/>
      <c r="P1038" s="132"/>
      <c r="Q1038" s="132"/>
      <c r="R1038" s="132"/>
      <c r="S1038" s="132"/>
      <c r="W1038" s="124"/>
    </row>
    <row r="1039" spans="1:32" x14ac:dyDescent="0.25">
      <c r="A1039" s="118" t="str">
        <f>_xlfn.XLOOKUP(D1039,'Catalog Items'!L:L,'Catalog Items'!F:F)</f>
        <v>24601-FD</v>
      </c>
      <c r="B1039" s="118" t="s">
        <v>9743</v>
      </c>
      <c r="C1039" s="118" t="s">
        <v>5377</v>
      </c>
      <c r="D1039" s="118" t="s">
        <v>13460</v>
      </c>
      <c r="E1039" s="118" t="s">
        <v>13461</v>
      </c>
      <c r="F1039" s="118" t="s">
        <v>9579</v>
      </c>
      <c r="G1039" s="118" t="s">
        <v>13472</v>
      </c>
      <c r="H1039" s="118" t="s">
        <v>13473</v>
      </c>
      <c r="I1039" s="118" t="s">
        <v>9568</v>
      </c>
      <c r="J1039" s="124"/>
      <c r="K1039" s="118" t="str">
        <f>_xlfn.XLOOKUP(D1039,'Catalog Items'!L:L,'Catalog Items'!AB:AB)</f>
        <v>00196504239173</v>
      </c>
      <c r="L1039" s="118" t="str">
        <f>_xlfn.XLOOKUP(D1039,'Catalog Items'!L:L,'Catalog Items'!N:N)</f>
        <v>Fan Zone</v>
      </c>
      <c r="M1039" s="132">
        <f>_xlfn.XLOOKUP($D1039,'Catalog Items'!$L:$L,'Catalog Items'!AK:AK)</f>
        <v>48.314999999999998</v>
      </c>
      <c r="N1039" s="132">
        <f>_xlfn.XLOOKUP($D1039,'Catalog Items'!$L:$L,'Catalog Items'!AL:AL)</f>
        <v>16.22</v>
      </c>
      <c r="O1039" s="132">
        <f>_xlfn.XLOOKUP($D1039,'Catalog Items'!$L:$L,'Catalog Items'!AM:AM)</f>
        <v>9.5950000000000006</v>
      </c>
      <c r="P1039" s="132">
        <f>_xlfn.XLOOKUP($D1039,'Catalog Items'!$L:$L,'Catalog Items'!AN:AN)</f>
        <v>27.15</v>
      </c>
      <c r="Q1039" s="132">
        <f>_xlfn.XLOOKUP($D1039,'Catalog Items'!$L:$L,'Catalog Items'!AO:AO)</f>
        <v>4.351</v>
      </c>
      <c r="R1039" s="132" t="str">
        <f>_xlfn.XLOOKUP($D1039,'Catalog Items'!$L:$L,'Catalog Items'!AT:AT)</f>
        <v>4</v>
      </c>
      <c r="S1039" s="132" t="str">
        <f>_xlfn.XLOOKUP($D1039,'Catalog Items'!$L:$L,'Catalog Items'!AU:AU)</f>
        <v>3</v>
      </c>
      <c r="T1039" s="118" t="s">
        <v>9564</v>
      </c>
      <c r="U1039" s="118" t="s">
        <v>15060</v>
      </c>
      <c r="V1039" s="118" t="s">
        <v>15061</v>
      </c>
      <c r="W1039" s="124"/>
      <c r="X1039" s="118" t="s">
        <v>14323</v>
      </c>
      <c r="Y1039" s="118" t="s">
        <v>1765</v>
      </c>
      <c r="Z1039" s="118" t="s">
        <v>15062</v>
      </c>
      <c r="AA1039" s="118" t="s">
        <v>7065</v>
      </c>
      <c r="AB1039" s="118" t="s">
        <v>7065</v>
      </c>
      <c r="AC1039" s="118" t="s">
        <v>15063</v>
      </c>
      <c r="AD1039" s="118" t="s">
        <v>1757</v>
      </c>
      <c r="AE1039" s="118" t="s">
        <v>15064</v>
      </c>
      <c r="AF1039" s="118" t="s">
        <v>15065</v>
      </c>
    </row>
    <row r="1040" spans="1:32" x14ac:dyDescent="0.25">
      <c r="A1040" s="118" t="str">
        <f>_xlfn.XLOOKUP(D1040,'Catalog Items'!L:L,'Catalog Items'!F:F)</f>
        <v>24601-FD</v>
      </c>
      <c r="B1040" s="118" t="s">
        <v>9731</v>
      </c>
      <c r="C1040" s="118" t="s">
        <v>5377</v>
      </c>
      <c r="D1040" s="118" t="s">
        <v>13460</v>
      </c>
      <c r="E1040" s="118" t="s">
        <v>13461</v>
      </c>
      <c r="F1040" s="118" t="s">
        <v>9579</v>
      </c>
      <c r="G1040" s="118" t="s">
        <v>13484</v>
      </c>
      <c r="H1040" s="118" t="s">
        <v>13485</v>
      </c>
      <c r="I1040" s="118" t="s">
        <v>1792</v>
      </c>
      <c r="J1040" s="124"/>
      <c r="K1040" s="118" t="str">
        <f>_xlfn.XLOOKUP(D1040,'Catalog Items'!L:L,'Catalog Items'!AB:AB)</f>
        <v>00196504239173</v>
      </c>
      <c r="L1040" s="118" t="str">
        <f>_xlfn.XLOOKUP(D1040,'Catalog Items'!L:L,'Catalog Items'!N:N)</f>
        <v>Fan Zone</v>
      </c>
      <c r="M1040" s="132">
        <f>_xlfn.XLOOKUP($D1040,'Catalog Items'!$L:$L,'Catalog Items'!AK:AK)</f>
        <v>48.314999999999998</v>
      </c>
      <c r="N1040" s="132">
        <f>_xlfn.XLOOKUP($D1040,'Catalog Items'!$L:$L,'Catalog Items'!AL:AL)</f>
        <v>16.22</v>
      </c>
      <c r="O1040" s="132">
        <f>_xlfn.XLOOKUP($D1040,'Catalog Items'!$L:$L,'Catalog Items'!AM:AM)</f>
        <v>9.5950000000000006</v>
      </c>
      <c r="P1040" s="132">
        <f>_xlfn.XLOOKUP($D1040,'Catalog Items'!$L:$L,'Catalog Items'!AN:AN)</f>
        <v>27.15</v>
      </c>
      <c r="Q1040" s="132">
        <f>_xlfn.XLOOKUP($D1040,'Catalog Items'!$L:$L,'Catalog Items'!AO:AO)</f>
        <v>4.351</v>
      </c>
      <c r="R1040" s="132" t="str">
        <f>_xlfn.XLOOKUP($D1040,'Catalog Items'!$L:$L,'Catalog Items'!AT:AT)</f>
        <v>4</v>
      </c>
      <c r="S1040" s="132" t="str">
        <f>_xlfn.XLOOKUP($D1040,'Catalog Items'!$L:$L,'Catalog Items'!AU:AU)</f>
        <v>3</v>
      </c>
      <c r="T1040" s="118" t="s">
        <v>9564</v>
      </c>
      <c r="U1040" s="118" t="s">
        <v>15060</v>
      </c>
      <c r="V1040" s="118" t="s">
        <v>15061</v>
      </c>
      <c r="W1040" s="124"/>
      <c r="X1040" s="118" t="s">
        <v>14329</v>
      </c>
      <c r="Y1040" s="118" t="s">
        <v>1765</v>
      </c>
      <c r="Z1040" s="118" t="s">
        <v>15062</v>
      </c>
      <c r="AA1040" s="118" t="s">
        <v>14994</v>
      </c>
      <c r="AB1040" s="118" t="s">
        <v>14994</v>
      </c>
      <c r="AC1040" s="118" t="s">
        <v>15066</v>
      </c>
      <c r="AD1040" s="118" t="s">
        <v>1757</v>
      </c>
      <c r="AE1040" s="118" t="s">
        <v>15067</v>
      </c>
      <c r="AF1040" s="118" t="s">
        <v>15068</v>
      </c>
    </row>
    <row r="1041" spans="1:32" x14ac:dyDescent="0.25">
      <c r="A1041" s="118" t="str">
        <f>_xlfn.XLOOKUP(D1041,'Catalog Items'!L:L,'Catalog Items'!F:F)</f>
        <v>24601-FD</v>
      </c>
      <c r="B1041" s="118" t="s">
        <v>9694</v>
      </c>
      <c r="C1041" s="118" t="s">
        <v>5377</v>
      </c>
      <c r="D1041" s="118" t="s">
        <v>13460</v>
      </c>
      <c r="E1041" s="118" t="s">
        <v>13461</v>
      </c>
      <c r="F1041" s="118" t="s">
        <v>9579</v>
      </c>
      <c r="G1041" s="118" t="s">
        <v>13488</v>
      </c>
      <c r="H1041" s="118" t="s">
        <v>13489</v>
      </c>
      <c r="I1041" s="118" t="s">
        <v>7082</v>
      </c>
      <c r="J1041" s="124"/>
      <c r="K1041" s="118" t="str">
        <f>_xlfn.XLOOKUP(D1041,'Catalog Items'!L:L,'Catalog Items'!AB:AB)</f>
        <v>00196504239173</v>
      </c>
      <c r="L1041" s="118" t="str">
        <f>_xlfn.XLOOKUP(D1041,'Catalog Items'!L:L,'Catalog Items'!N:N)</f>
        <v>Fan Zone</v>
      </c>
      <c r="M1041" s="132">
        <f>_xlfn.XLOOKUP($D1041,'Catalog Items'!$L:$L,'Catalog Items'!AK:AK)</f>
        <v>48.314999999999998</v>
      </c>
      <c r="N1041" s="132">
        <f>_xlfn.XLOOKUP($D1041,'Catalog Items'!$L:$L,'Catalog Items'!AL:AL)</f>
        <v>16.22</v>
      </c>
      <c r="O1041" s="132">
        <f>_xlfn.XLOOKUP($D1041,'Catalog Items'!$L:$L,'Catalog Items'!AM:AM)</f>
        <v>9.5950000000000006</v>
      </c>
      <c r="P1041" s="132">
        <f>_xlfn.XLOOKUP($D1041,'Catalog Items'!$L:$L,'Catalog Items'!AN:AN)</f>
        <v>27.15</v>
      </c>
      <c r="Q1041" s="132">
        <f>_xlfn.XLOOKUP($D1041,'Catalog Items'!$L:$L,'Catalog Items'!AO:AO)</f>
        <v>4.351</v>
      </c>
      <c r="R1041" s="132" t="str">
        <f>_xlfn.XLOOKUP($D1041,'Catalog Items'!$L:$L,'Catalog Items'!AT:AT)</f>
        <v>4</v>
      </c>
      <c r="S1041" s="132" t="str">
        <f>_xlfn.XLOOKUP($D1041,'Catalog Items'!$L:$L,'Catalog Items'!AU:AU)</f>
        <v>3</v>
      </c>
      <c r="T1041" s="118" t="s">
        <v>9564</v>
      </c>
      <c r="U1041" s="118" t="s">
        <v>15060</v>
      </c>
      <c r="V1041" s="118" t="s">
        <v>15061</v>
      </c>
      <c r="W1041" s="124"/>
      <c r="X1041" s="118" t="s">
        <v>14331</v>
      </c>
      <c r="Y1041" s="118" t="s">
        <v>1760</v>
      </c>
      <c r="Z1041" s="118" t="s">
        <v>15062</v>
      </c>
      <c r="AA1041" s="118" t="s">
        <v>15069</v>
      </c>
      <c r="AB1041" s="118" t="s">
        <v>15069</v>
      </c>
      <c r="AC1041" s="118" t="s">
        <v>15070</v>
      </c>
      <c r="AD1041" s="118" t="s">
        <v>1757</v>
      </c>
      <c r="AE1041" s="118" t="s">
        <v>15071</v>
      </c>
      <c r="AF1041" s="118" t="s">
        <v>15072</v>
      </c>
    </row>
    <row r="1042" spans="1:32" x14ac:dyDescent="0.25">
      <c r="A1042" s="118" t="str">
        <f>_xlfn.XLOOKUP(D1042,'Catalog Items'!L:L,'Catalog Items'!F:F)</f>
        <v>24601-FD</v>
      </c>
      <c r="B1042" s="118" t="s">
        <v>9920</v>
      </c>
      <c r="C1042" s="118" t="s">
        <v>5377</v>
      </c>
      <c r="D1042" s="118" t="s">
        <v>13460</v>
      </c>
      <c r="E1042" s="118" t="s">
        <v>13461</v>
      </c>
      <c r="F1042" s="118" t="s">
        <v>9579</v>
      </c>
      <c r="G1042" s="118" t="s">
        <v>13498</v>
      </c>
      <c r="H1042" s="118" t="s">
        <v>13499</v>
      </c>
      <c r="I1042" s="118" t="s">
        <v>9567</v>
      </c>
      <c r="J1042" s="124"/>
      <c r="K1042" s="118" t="str">
        <f>_xlfn.XLOOKUP(D1042,'Catalog Items'!L:L,'Catalog Items'!AB:AB)</f>
        <v>00196504239173</v>
      </c>
      <c r="L1042" s="118" t="str">
        <f>_xlfn.XLOOKUP(D1042,'Catalog Items'!L:L,'Catalog Items'!N:N)</f>
        <v>Fan Zone</v>
      </c>
      <c r="M1042" s="132">
        <f>_xlfn.XLOOKUP($D1042,'Catalog Items'!$L:$L,'Catalog Items'!AK:AK)</f>
        <v>48.314999999999998</v>
      </c>
      <c r="N1042" s="132">
        <f>_xlfn.XLOOKUP($D1042,'Catalog Items'!$L:$L,'Catalog Items'!AL:AL)</f>
        <v>16.22</v>
      </c>
      <c r="O1042" s="132">
        <f>_xlfn.XLOOKUP($D1042,'Catalog Items'!$L:$L,'Catalog Items'!AM:AM)</f>
        <v>9.5950000000000006</v>
      </c>
      <c r="P1042" s="132">
        <f>_xlfn.XLOOKUP($D1042,'Catalog Items'!$L:$L,'Catalog Items'!AN:AN)</f>
        <v>27.15</v>
      </c>
      <c r="Q1042" s="132">
        <f>_xlfn.XLOOKUP($D1042,'Catalog Items'!$L:$L,'Catalog Items'!AO:AO)</f>
        <v>4.351</v>
      </c>
      <c r="R1042" s="132" t="str">
        <f>_xlfn.XLOOKUP($D1042,'Catalog Items'!$L:$L,'Catalog Items'!AT:AT)</f>
        <v>4</v>
      </c>
      <c r="S1042" s="132" t="str">
        <f>_xlfn.XLOOKUP($D1042,'Catalog Items'!$L:$L,'Catalog Items'!AU:AU)</f>
        <v>3</v>
      </c>
      <c r="T1042" s="118" t="s">
        <v>9564</v>
      </c>
      <c r="U1042" s="118" t="s">
        <v>15060</v>
      </c>
      <c r="V1042" s="118" t="s">
        <v>15061</v>
      </c>
      <c r="W1042" s="124"/>
      <c r="X1042" s="118" t="s">
        <v>14336</v>
      </c>
      <c r="Y1042" s="118" t="s">
        <v>1760</v>
      </c>
      <c r="Z1042" s="118" t="s">
        <v>15041</v>
      </c>
      <c r="AA1042" s="118" t="s">
        <v>15073</v>
      </c>
      <c r="AB1042" s="118" t="s">
        <v>15073</v>
      </c>
      <c r="AC1042" s="118" t="s">
        <v>15074</v>
      </c>
      <c r="AD1042" s="118" t="s">
        <v>1757</v>
      </c>
      <c r="AE1042" s="118" t="s">
        <v>15075</v>
      </c>
      <c r="AF1042" s="118" t="s">
        <v>15076</v>
      </c>
    </row>
    <row r="1043" spans="1:32" x14ac:dyDescent="0.25">
      <c r="J1043" s="124"/>
      <c r="M1043" s="132"/>
      <c r="N1043" s="132"/>
      <c r="O1043" s="132"/>
      <c r="P1043" s="132"/>
      <c r="Q1043" s="132"/>
      <c r="R1043" s="132"/>
      <c r="S1043" s="132"/>
      <c r="W1043" s="124"/>
    </row>
    <row r="1044" spans="1:32" x14ac:dyDescent="0.25">
      <c r="A1044" s="118" t="str">
        <f>_xlfn.XLOOKUP(D1044,'Catalog Items'!L:L,'Catalog Items'!F:F)</f>
        <v>24601-CD2</v>
      </c>
      <c r="B1044" s="118" t="s">
        <v>9743</v>
      </c>
      <c r="C1044" s="118" t="s">
        <v>5377</v>
      </c>
      <c r="D1044" s="118" t="s">
        <v>13464</v>
      </c>
      <c r="E1044" s="118" t="s">
        <v>13465</v>
      </c>
      <c r="F1044" s="118" t="s">
        <v>15223</v>
      </c>
      <c r="G1044" s="118" t="s">
        <v>13472</v>
      </c>
      <c r="H1044" s="118" t="s">
        <v>13473</v>
      </c>
      <c r="I1044" s="118" t="s">
        <v>7066</v>
      </c>
      <c r="J1044" s="124"/>
      <c r="K1044" s="118" t="str">
        <f>_xlfn.XLOOKUP(D1044,'Catalog Items'!L:L,'Catalog Items'!AB:AB)</f>
        <v>00196504239180</v>
      </c>
      <c r="L1044" s="118" t="str">
        <f>_xlfn.XLOOKUP(D1044,'Catalog Items'!L:L,'Catalog Items'!N:N)</f>
        <v>Fan Zone</v>
      </c>
      <c r="M1044" s="132">
        <f>_xlfn.XLOOKUP($D1044,'Catalog Items'!$L:$L,'Catalog Items'!AK:AK)</f>
        <v>24.562999999999999</v>
      </c>
      <c r="N1044" s="132">
        <f>_xlfn.XLOOKUP($D1044,'Catalog Items'!$L:$L,'Catalog Items'!AL:AL)</f>
        <v>15.563000000000001</v>
      </c>
      <c r="O1044" s="132">
        <f>_xlfn.XLOOKUP($D1044,'Catalog Items'!$L:$L,'Catalog Items'!AM:AM)</f>
        <v>9.625</v>
      </c>
      <c r="P1044" s="132">
        <f>_xlfn.XLOOKUP($D1044,'Catalog Items'!$L:$L,'Catalog Items'!AN:AN)</f>
        <v>8.59</v>
      </c>
      <c r="Q1044" s="132">
        <f>_xlfn.XLOOKUP($D1044,'Catalog Items'!$L:$L,'Catalog Items'!AO:AO)</f>
        <v>2.129</v>
      </c>
      <c r="R1044" s="132" t="str">
        <f>_xlfn.XLOOKUP($D1044,'Catalog Items'!$L:$L,'Catalog Items'!AT:AT)</f>
        <v>5</v>
      </c>
      <c r="S1044" s="132" t="str">
        <f>_xlfn.XLOOKUP($D1044,'Catalog Items'!$L:$L,'Catalog Items'!AU:AU)</f>
        <v>5</v>
      </c>
      <c r="T1044" s="118" t="s">
        <v>7075</v>
      </c>
      <c r="U1044" s="118" t="s">
        <v>14991</v>
      </c>
      <c r="V1044" s="118" t="s">
        <v>1762</v>
      </c>
      <c r="W1044" s="124"/>
      <c r="X1044" s="118" t="s">
        <v>14323</v>
      </c>
      <c r="Y1044" s="118" t="s">
        <v>1765</v>
      </c>
      <c r="Z1044" s="118" t="s">
        <v>15062</v>
      </c>
      <c r="AA1044" s="118" t="s">
        <v>7065</v>
      </c>
      <c r="AB1044" s="118" t="s">
        <v>7065</v>
      </c>
      <c r="AC1044" s="118" t="s">
        <v>15063</v>
      </c>
      <c r="AD1044" s="118" t="s">
        <v>1757</v>
      </c>
      <c r="AE1044" s="118" t="s">
        <v>15064</v>
      </c>
      <c r="AF1044" s="118" t="s">
        <v>15065</v>
      </c>
    </row>
    <row r="1045" spans="1:32" x14ac:dyDescent="0.25">
      <c r="A1045" s="118" t="str">
        <f>_xlfn.XLOOKUP(D1045,'Catalog Items'!L:L,'Catalog Items'!F:F)</f>
        <v>24601-CD2</v>
      </c>
      <c r="B1045" s="118" t="s">
        <v>9743</v>
      </c>
      <c r="C1045" s="118" t="s">
        <v>5377</v>
      </c>
      <c r="D1045" s="118" t="s">
        <v>13464</v>
      </c>
      <c r="E1045" s="118" t="s">
        <v>13465</v>
      </c>
      <c r="F1045" s="118" t="s">
        <v>15223</v>
      </c>
      <c r="G1045" s="118" t="s">
        <v>13476</v>
      </c>
      <c r="H1045" s="118" t="s">
        <v>13477</v>
      </c>
      <c r="I1045" s="118" t="s">
        <v>7077</v>
      </c>
      <c r="J1045" s="124"/>
      <c r="K1045" s="118" t="str">
        <f>_xlfn.XLOOKUP(D1045,'Catalog Items'!L:L,'Catalog Items'!AB:AB)</f>
        <v>00196504239180</v>
      </c>
      <c r="L1045" s="118" t="str">
        <f>_xlfn.XLOOKUP(D1045,'Catalog Items'!L:L,'Catalog Items'!N:N)</f>
        <v>Fan Zone</v>
      </c>
      <c r="M1045" s="132">
        <f>_xlfn.XLOOKUP($D1045,'Catalog Items'!$L:$L,'Catalog Items'!AK:AK)</f>
        <v>24.562999999999999</v>
      </c>
      <c r="N1045" s="132">
        <f>_xlfn.XLOOKUP($D1045,'Catalog Items'!$L:$L,'Catalog Items'!AL:AL)</f>
        <v>15.563000000000001</v>
      </c>
      <c r="O1045" s="132">
        <f>_xlfn.XLOOKUP($D1045,'Catalog Items'!$L:$L,'Catalog Items'!AM:AM)</f>
        <v>9.625</v>
      </c>
      <c r="P1045" s="132">
        <f>_xlfn.XLOOKUP($D1045,'Catalog Items'!$L:$L,'Catalog Items'!AN:AN)</f>
        <v>8.59</v>
      </c>
      <c r="Q1045" s="132">
        <f>_xlfn.XLOOKUP($D1045,'Catalog Items'!$L:$L,'Catalog Items'!AO:AO)</f>
        <v>2.129</v>
      </c>
      <c r="R1045" s="132" t="str">
        <f>_xlfn.XLOOKUP($D1045,'Catalog Items'!$L:$L,'Catalog Items'!AT:AT)</f>
        <v>5</v>
      </c>
      <c r="S1045" s="132" t="str">
        <f>_xlfn.XLOOKUP($D1045,'Catalog Items'!$L:$L,'Catalog Items'!AU:AU)</f>
        <v>5</v>
      </c>
      <c r="T1045" s="118" t="s">
        <v>7075</v>
      </c>
      <c r="U1045" s="118" t="s">
        <v>14991</v>
      </c>
      <c r="V1045" s="118" t="s">
        <v>1762</v>
      </c>
      <c r="W1045" s="124"/>
      <c r="X1045" s="118" t="s">
        <v>14325</v>
      </c>
      <c r="Y1045" s="118" t="s">
        <v>1765</v>
      </c>
      <c r="Z1045" s="118" t="s">
        <v>15062</v>
      </c>
      <c r="AA1045" s="118" t="s">
        <v>7065</v>
      </c>
      <c r="AB1045" s="118" t="s">
        <v>7065</v>
      </c>
      <c r="AC1045" s="118" t="s">
        <v>15063</v>
      </c>
      <c r="AD1045" s="118" t="s">
        <v>1757</v>
      </c>
      <c r="AE1045" s="118" t="s">
        <v>15064</v>
      </c>
      <c r="AF1045" s="118" t="s">
        <v>15065</v>
      </c>
    </row>
    <row r="1046" spans="1:32" x14ac:dyDescent="0.25">
      <c r="A1046" s="118" t="str">
        <f>_xlfn.XLOOKUP(D1046,'Catalog Items'!L:L,'Catalog Items'!F:F)</f>
        <v>24601-CD2</v>
      </c>
      <c r="B1046" s="118" t="s">
        <v>9743</v>
      </c>
      <c r="C1046" s="118" t="s">
        <v>5377</v>
      </c>
      <c r="D1046" s="118" t="s">
        <v>13464</v>
      </c>
      <c r="E1046" s="118" t="s">
        <v>13465</v>
      </c>
      <c r="F1046" s="118" t="s">
        <v>15223</v>
      </c>
      <c r="G1046" s="118" t="s">
        <v>13480</v>
      </c>
      <c r="H1046" s="118" t="s">
        <v>13481</v>
      </c>
      <c r="I1046" s="118" t="s">
        <v>7077</v>
      </c>
      <c r="J1046" s="124"/>
      <c r="K1046" s="118" t="str">
        <f>_xlfn.XLOOKUP(D1046,'Catalog Items'!L:L,'Catalog Items'!AB:AB)</f>
        <v>00196504239180</v>
      </c>
      <c r="L1046" s="118" t="str">
        <f>_xlfn.XLOOKUP(D1046,'Catalog Items'!L:L,'Catalog Items'!N:N)</f>
        <v>Fan Zone</v>
      </c>
      <c r="M1046" s="132">
        <f>_xlfn.XLOOKUP($D1046,'Catalog Items'!$L:$L,'Catalog Items'!AK:AK)</f>
        <v>24.562999999999999</v>
      </c>
      <c r="N1046" s="132">
        <f>_xlfn.XLOOKUP($D1046,'Catalog Items'!$L:$L,'Catalog Items'!AL:AL)</f>
        <v>15.563000000000001</v>
      </c>
      <c r="O1046" s="132">
        <f>_xlfn.XLOOKUP($D1046,'Catalog Items'!$L:$L,'Catalog Items'!AM:AM)</f>
        <v>9.625</v>
      </c>
      <c r="P1046" s="132">
        <f>_xlfn.XLOOKUP($D1046,'Catalog Items'!$L:$L,'Catalog Items'!AN:AN)</f>
        <v>8.59</v>
      </c>
      <c r="Q1046" s="132">
        <f>_xlfn.XLOOKUP($D1046,'Catalog Items'!$L:$L,'Catalog Items'!AO:AO)</f>
        <v>2.129</v>
      </c>
      <c r="R1046" s="132" t="str">
        <f>_xlfn.XLOOKUP($D1046,'Catalog Items'!$L:$L,'Catalog Items'!AT:AT)</f>
        <v>5</v>
      </c>
      <c r="S1046" s="132" t="str">
        <f>_xlfn.XLOOKUP($D1046,'Catalog Items'!$L:$L,'Catalog Items'!AU:AU)</f>
        <v>5</v>
      </c>
      <c r="T1046" s="118" t="s">
        <v>7075</v>
      </c>
      <c r="U1046" s="118" t="s">
        <v>14991</v>
      </c>
      <c r="V1046" s="118" t="s">
        <v>1762</v>
      </c>
      <c r="W1046" s="124"/>
      <c r="X1046" s="118" t="s">
        <v>14327</v>
      </c>
      <c r="Y1046" s="118" t="s">
        <v>1765</v>
      </c>
      <c r="Z1046" s="118" t="s">
        <v>15062</v>
      </c>
      <c r="AA1046" s="118" t="s">
        <v>7065</v>
      </c>
      <c r="AB1046" s="118" t="s">
        <v>7065</v>
      </c>
      <c r="AC1046" s="118" t="s">
        <v>15063</v>
      </c>
      <c r="AD1046" s="118" t="s">
        <v>1757</v>
      </c>
      <c r="AE1046" s="118" t="s">
        <v>15064</v>
      </c>
      <c r="AF1046" s="118" t="s">
        <v>15065</v>
      </c>
    </row>
    <row r="1047" spans="1:32" x14ac:dyDescent="0.25">
      <c r="A1047" s="118" t="str">
        <f>_xlfn.XLOOKUP(D1047,'Catalog Items'!L:L,'Catalog Items'!F:F)</f>
        <v>24601-CD2</v>
      </c>
      <c r="B1047" s="118" t="s">
        <v>9731</v>
      </c>
      <c r="C1047" s="118" t="s">
        <v>5377</v>
      </c>
      <c r="D1047" s="118" t="s">
        <v>13464</v>
      </c>
      <c r="E1047" s="118" t="s">
        <v>13465</v>
      </c>
      <c r="F1047" s="118" t="s">
        <v>15223</v>
      </c>
      <c r="G1047" s="118" t="s">
        <v>13484</v>
      </c>
      <c r="H1047" s="118" t="s">
        <v>13485</v>
      </c>
      <c r="I1047" s="118" t="s">
        <v>1765</v>
      </c>
      <c r="J1047" s="124"/>
      <c r="K1047" s="118" t="str">
        <f>_xlfn.XLOOKUP(D1047,'Catalog Items'!L:L,'Catalog Items'!AB:AB)</f>
        <v>00196504239180</v>
      </c>
      <c r="L1047" s="118" t="str">
        <f>_xlfn.XLOOKUP(D1047,'Catalog Items'!L:L,'Catalog Items'!N:N)</f>
        <v>Fan Zone</v>
      </c>
      <c r="M1047" s="132">
        <f>_xlfn.XLOOKUP($D1047,'Catalog Items'!$L:$L,'Catalog Items'!AK:AK)</f>
        <v>24.562999999999999</v>
      </c>
      <c r="N1047" s="132">
        <f>_xlfn.XLOOKUP($D1047,'Catalog Items'!$L:$L,'Catalog Items'!AL:AL)</f>
        <v>15.563000000000001</v>
      </c>
      <c r="O1047" s="132">
        <f>_xlfn.XLOOKUP($D1047,'Catalog Items'!$L:$L,'Catalog Items'!AM:AM)</f>
        <v>9.625</v>
      </c>
      <c r="P1047" s="132">
        <f>_xlfn.XLOOKUP($D1047,'Catalog Items'!$L:$L,'Catalog Items'!AN:AN)</f>
        <v>8.59</v>
      </c>
      <c r="Q1047" s="132">
        <f>_xlfn.XLOOKUP($D1047,'Catalog Items'!$L:$L,'Catalog Items'!AO:AO)</f>
        <v>2.129</v>
      </c>
      <c r="R1047" s="132" t="str">
        <f>_xlfn.XLOOKUP($D1047,'Catalog Items'!$L:$L,'Catalog Items'!AT:AT)</f>
        <v>5</v>
      </c>
      <c r="S1047" s="132" t="str">
        <f>_xlfn.XLOOKUP($D1047,'Catalog Items'!$L:$L,'Catalog Items'!AU:AU)</f>
        <v>5</v>
      </c>
      <c r="T1047" s="118" t="s">
        <v>7075</v>
      </c>
      <c r="U1047" s="118" t="s">
        <v>14991</v>
      </c>
      <c r="V1047" s="118" t="s">
        <v>1762</v>
      </c>
      <c r="W1047" s="124"/>
      <c r="X1047" s="118" t="s">
        <v>14329</v>
      </c>
      <c r="Y1047" s="118" t="s">
        <v>1765</v>
      </c>
      <c r="Z1047" s="118" t="s">
        <v>15062</v>
      </c>
      <c r="AA1047" s="118" t="s">
        <v>14994</v>
      </c>
      <c r="AB1047" s="118" t="s">
        <v>14994</v>
      </c>
      <c r="AC1047" s="118" t="s">
        <v>15066</v>
      </c>
      <c r="AD1047" s="118" t="s">
        <v>1757</v>
      </c>
      <c r="AE1047" s="118" t="s">
        <v>15067</v>
      </c>
      <c r="AF1047" s="118" t="s">
        <v>15068</v>
      </c>
    </row>
    <row r="1048" spans="1:32" x14ac:dyDescent="0.25">
      <c r="A1048" s="118" t="str">
        <f>_xlfn.XLOOKUP(D1048,'Catalog Items'!L:L,'Catalog Items'!F:F)</f>
        <v>24601-CD2</v>
      </c>
      <c r="B1048" s="118" t="s">
        <v>9694</v>
      </c>
      <c r="C1048" s="118" t="s">
        <v>5377</v>
      </c>
      <c r="D1048" s="118" t="s">
        <v>13464</v>
      </c>
      <c r="E1048" s="118" t="s">
        <v>13465</v>
      </c>
      <c r="F1048" s="118" t="s">
        <v>15223</v>
      </c>
      <c r="G1048" s="118" t="s">
        <v>13488</v>
      </c>
      <c r="H1048" s="118" t="s">
        <v>13489</v>
      </c>
      <c r="I1048" s="118" t="s">
        <v>1760</v>
      </c>
      <c r="J1048" s="124"/>
      <c r="K1048" s="118" t="str">
        <f>_xlfn.XLOOKUP(D1048,'Catalog Items'!L:L,'Catalog Items'!AB:AB)</f>
        <v>00196504239180</v>
      </c>
      <c r="L1048" s="118" t="str">
        <f>_xlfn.XLOOKUP(D1048,'Catalog Items'!L:L,'Catalog Items'!N:N)</f>
        <v>Fan Zone</v>
      </c>
      <c r="M1048" s="132">
        <f>_xlfn.XLOOKUP($D1048,'Catalog Items'!$L:$L,'Catalog Items'!AK:AK)</f>
        <v>24.562999999999999</v>
      </c>
      <c r="N1048" s="132">
        <f>_xlfn.XLOOKUP($D1048,'Catalog Items'!$L:$L,'Catalog Items'!AL:AL)</f>
        <v>15.563000000000001</v>
      </c>
      <c r="O1048" s="132">
        <f>_xlfn.XLOOKUP($D1048,'Catalog Items'!$L:$L,'Catalog Items'!AM:AM)</f>
        <v>9.625</v>
      </c>
      <c r="P1048" s="132">
        <f>_xlfn.XLOOKUP($D1048,'Catalog Items'!$L:$L,'Catalog Items'!AN:AN)</f>
        <v>8.59</v>
      </c>
      <c r="Q1048" s="132">
        <f>_xlfn.XLOOKUP($D1048,'Catalog Items'!$L:$L,'Catalog Items'!AO:AO)</f>
        <v>2.129</v>
      </c>
      <c r="R1048" s="132" t="str">
        <f>_xlfn.XLOOKUP($D1048,'Catalog Items'!$L:$L,'Catalog Items'!AT:AT)</f>
        <v>5</v>
      </c>
      <c r="S1048" s="132" t="str">
        <f>_xlfn.XLOOKUP($D1048,'Catalog Items'!$L:$L,'Catalog Items'!AU:AU)</f>
        <v>5</v>
      </c>
      <c r="T1048" s="118" t="s">
        <v>7075</v>
      </c>
      <c r="U1048" s="118" t="s">
        <v>14991</v>
      </c>
      <c r="V1048" s="118" t="s">
        <v>1762</v>
      </c>
      <c r="W1048" s="124"/>
      <c r="X1048" s="118" t="s">
        <v>14331</v>
      </c>
      <c r="Y1048" s="118" t="s">
        <v>1760</v>
      </c>
      <c r="Z1048" s="118" t="s">
        <v>15062</v>
      </c>
      <c r="AA1048" s="118" t="s">
        <v>15069</v>
      </c>
      <c r="AB1048" s="118" t="s">
        <v>15069</v>
      </c>
      <c r="AC1048" s="118" t="s">
        <v>15070</v>
      </c>
      <c r="AD1048" s="118" t="s">
        <v>1757</v>
      </c>
      <c r="AE1048" s="118" t="s">
        <v>15071</v>
      </c>
      <c r="AF1048" s="118" t="s">
        <v>15072</v>
      </c>
    </row>
    <row r="1049" spans="1:32" x14ac:dyDescent="0.25">
      <c r="A1049" s="118" t="str">
        <f>_xlfn.XLOOKUP(D1049,'Catalog Items'!L:L,'Catalog Items'!F:F)</f>
        <v>24601-CD2</v>
      </c>
      <c r="B1049" s="118" t="s">
        <v>9694</v>
      </c>
      <c r="C1049" s="118" t="s">
        <v>5377</v>
      </c>
      <c r="D1049" s="118" t="s">
        <v>13464</v>
      </c>
      <c r="E1049" s="118" t="s">
        <v>13465</v>
      </c>
      <c r="F1049" s="118" t="s">
        <v>15223</v>
      </c>
      <c r="G1049" s="118" t="s">
        <v>13494</v>
      </c>
      <c r="H1049" s="118" t="s">
        <v>13495</v>
      </c>
      <c r="I1049" s="118" t="s">
        <v>1760</v>
      </c>
      <c r="J1049" s="124"/>
      <c r="K1049" s="118" t="str">
        <f>_xlfn.XLOOKUP(D1049,'Catalog Items'!L:L,'Catalog Items'!AB:AB)</f>
        <v>00196504239180</v>
      </c>
      <c r="L1049" s="118" t="str">
        <f>_xlfn.XLOOKUP(D1049,'Catalog Items'!L:L,'Catalog Items'!N:N)</f>
        <v>Fan Zone</v>
      </c>
      <c r="M1049" s="132">
        <f>_xlfn.XLOOKUP($D1049,'Catalog Items'!$L:$L,'Catalog Items'!AK:AK)</f>
        <v>24.562999999999999</v>
      </c>
      <c r="N1049" s="132">
        <f>_xlfn.XLOOKUP($D1049,'Catalog Items'!$L:$L,'Catalog Items'!AL:AL)</f>
        <v>15.563000000000001</v>
      </c>
      <c r="O1049" s="132">
        <f>_xlfn.XLOOKUP($D1049,'Catalog Items'!$L:$L,'Catalog Items'!AM:AM)</f>
        <v>9.625</v>
      </c>
      <c r="P1049" s="132">
        <f>_xlfn.XLOOKUP($D1049,'Catalog Items'!$L:$L,'Catalog Items'!AN:AN)</f>
        <v>8.59</v>
      </c>
      <c r="Q1049" s="132">
        <f>_xlfn.XLOOKUP($D1049,'Catalog Items'!$L:$L,'Catalog Items'!AO:AO)</f>
        <v>2.129</v>
      </c>
      <c r="R1049" s="132" t="str">
        <f>_xlfn.XLOOKUP($D1049,'Catalog Items'!$L:$L,'Catalog Items'!AT:AT)</f>
        <v>5</v>
      </c>
      <c r="S1049" s="132" t="str">
        <f>_xlfn.XLOOKUP($D1049,'Catalog Items'!$L:$L,'Catalog Items'!AU:AU)</f>
        <v>5</v>
      </c>
      <c r="T1049" s="118" t="s">
        <v>7075</v>
      </c>
      <c r="U1049" s="118" t="s">
        <v>14991</v>
      </c>
      <c r="V1049" s="118" t="s">
        <v>1762</v>
      </c>
      <c r="W1049" s="124"/>
      <c r="X1049" s="118" t="s">
        <v>14334</v>
      </c>
      <c r="Y1049" s="118" t="s">
        <v>1760</v>
      </c>
      <c r="Z1049" s="118" t="s">
        <v>15062</v>
      </c>
      <c r="AA1049" s="118" t="s">
        <v>15069</v>
      </c>
      <c r="AB1049" s="118" t="s">
        <v>15069</v>
      </c>
      <c r="AC1049" s="118" t="s">
        <v>15070</v>
      </c>
      <c r="AD1049" s="118" t="s">
        <v>1757</v>
      </c>
      <c r="AE1049" s="118" t="s">
        <v>15071</v>
      </c>
      <c r="AF1049" s="118" t="s">
        <v>15072</v>
      </c>
    </row>
    <row r="1050" spans="1:32" x14ac:dyDescent="0.25">
      <c r="A1050" s="118" t="str">
        <f>_xlfn.XLOOKUP(D1050,'Catalog Items'!L:L,'Catalog Items'!F:F)</f>
        <v>24601-CD2</v>
      </c>
      <c r="B1050" s="118" t="s">
        <v>9920</v>
      </c>
      <c r="C1050" s="118" t="s">
        <v>5377</v>
      </c>
      <c r="D1050" s="118" t="s">
        <v>13464</v>
      </c>
      <c r="E1050" s="118" t="s">
        <v>13465</v>
      </c>
      <c r="F1050" s="118" t="s">
        <v>15223</v>
      </c>
      <c r="G1050" s="118" t="s">
        <v>13498</v>
      </c>
      <c r="H1050" s="118" t="s">
        <v>13499</v>
      </c>
      <c r="I1050" s="118" t="s">
        <v>1765</v>
      </c>
      <c r="J1050" s="124"/>
      <c r="K1050" s="118" t="str">
        <f>_xlfn.XLOOKUP(D1050,'Catalog Items'!L:L,'Catalog Items'!AB:AB)</f>
        <v>00196504239180</v>
      </c>
      <c r="L1050" s="118" t="str">
        <f>_xlfn.XLOOKUP(D1050,'Catalog Items'!L:L,'Catalog Items'!N:N)</f>
        <v>Fan Zone</v>
      </c>
      <c r="M1050" s="132">
        <f>_xlfn.XLOOKUP($D1050,'Catalog Items'!$L:$L,'Catalog Items'!AK:AK)</f>
        <v>24.562999999999999</v>
      </c>
      <c r="N1050" s="132">
        <f>_xlfn.XLOOKUP($D1050,'Catalog Items'!$L:$L,'Catalog Items'!AL:AL)</f>
        <v>15.563000000000001</v>
      </c>
      <c r="O1050" s="132">
        <f>_xlfn.XLOOKUP($D1050,'Catalog Items'!$L:$L,'Catalog Items'!AM:AM)</f>
        <v>9.625</v>
      </c>
      <c r="P1050" s="132">
        <f>_xlfn.XLOOKUP($D1050,'Catalog Items'!$L:$L,'Catalog Items'!AN:AN)</f>
        <v>8.59</v>
      </c>
      <c r="Q1050" s="132">
        <f>_xlfn.XLOOKUP($D1050,'Catalog Items'!$L:$L,'Catalog Items'!AO:AO)</f>
        <v>2.129</v>
      </c>
      <c r="R1050" s="132" t="str">
        <f>_xlfn.XLOOKUP($D1050,'Catalog Items'!$L:$L,'Catalog Items'!AT:AT)</f>
        <v>5</v>
      </c>
      <c r="S1050" s="132" t="str">
        <f>_xlfn.XLOOKUP($D1050,'Catalog Items'!$L:$L,'Catalog Items'!AU:AU)</f>
        <v>5</v>
      </c>
      <c r="T1050" s="118" t="s">
        <v>7075</v>
      </c>
      <c r="U1050" s="118" t="s">
        <v>14991</v>
      </c>
      <c r="V1050" s="118" t="s">
        <v>1762</v>
      </c>
      <c r="W1050" s="124"/>
      <c r="X1050" s="118" t="s">
        <v>14336</v>
      </c>
      <c r="Y1050" s="118" t="s">
        <v>1760</v>
      </c>
      <c r="Z1050" s="118" t="s">
        <v>15041</v>
      </c>
      <c r="AA1050" s="118" t="s">
        <v>15073</v>
      </c>
      <c r="AB1050" s="118" t="s">
        <v>15073</v>
      </c>
      <c r="AC1050" s="118" t="s">
        <v>15074</v>
      </c>
      <c r="AD1050" s="118" t="s">
        <v>1757</v>
      </c>
      <c r="AE1050" s="118" t="s">
        <v>15075</v>
      </c>
      <c r="AF1050" s="118" t="s">
        <v>15076</v>
      </c>
    </row>
    <row r="1051" spans="1:32" x14ac:dyDescent="0.25">
      <c r="J1051" s="124"/>
      <c r="M1051" s="132"/>
      <c r="N1051" s="132"/>
      <c r="O1051" s="132"/>
      <c r="P1051" s="132"/>
      <c r="Q1051" s="132"/>
      <c r="R1051" s="132"/>
      <c r="S1051" s="132"/>
      <c r="W1051" s="124"/>
    </row>
    <row r="1052" spans="1:32" x14ac:dyDescent="0.25">
      <c r="A1052" s="118" t="str">
        <f>_xlfn.XLOOKUP(D1052,'Catalog Items'!L:L,'Catalog Items'!F:F)</f>
        <v>24601-FD</v>
      </c>
      <c r="B1052" s="118" t="s">
        <v>9743</v>
      </c>
      <c r="C1052" s="118" t="s">
        <v>5377</v>
      </c>
      <c r="D1052" s="118" t="s">
        <v>13468</v>
      </c>
      <c r="E1052" s="118" t="s">
        <v>13469</v>
      </c>
      <c r="F1052" s="118" t="s">
        <v>9579</v>
      </c>
      <c r="G1052" s="118" t="s">
        <v>13472</v>
      </c>
      <c r="H1052" s="118" t="s">
        <v>13473</v>
      </c>
      <c r="I1052" s="118" t="s">
        <v>1773</v>
      </c>
      <c r="J1052" s="124"/>
      <c r="K1052" s="118" t="str">
        <f>_xlfn.XLOOKUP(D1052,'Catalog Items'!L:L,'Catalog Items'!AB:AB)</f>
        <v>00196504239197</v>
      </c>
      <c r="L1052" s="118" t="str">
        <f>_xlfn.XLOOKUP(D1052,'Catalog Items'!L:L,'Catalog Items'!N:N)</f>
        <v>Fan Zone</v>
      </c>
      <c r="M1052" s="132">
        <f>_xlfn.XLOOKUP($D1052,'Catalog Items'!$L:$L,'Catalog Items'!AK:AK)</f>
        <v>48.314999999999998</v>
      </c>
      <c r="N1052" s="132">
        <f>_xlfn.XLOOKUP($D1052,'Catalog Items'!$L:$L,'Catalog Items'!AL:AL)</f>
        <v>16.22</v>
      </c>
      <c r="O1052" s="132">
        <f>_xlfn.XLOOKUP($D1052,'Catalog Items'!$L:$L,'Catalog Items'!AM:AM)</f>
        <v>9.5950000000000006</v>
      </c>
      <c r="P1052" s="132">
        <f>_xlfn.XLOOKUP($D1052,'Catalog Items'!$L:$L,'Catalog Items'!AN:AN)</f>
        <v>25.58</v>
      </c>
      <c r="Q1052" s="132">
        <f>_xlfn.XLOOKUP($D1052,'Catalog Items'!$L:$L,'Catalog Items'!AO:AO)</f>
        <v>4.351</v>
      </c>
      <c r="R1052" s="132" t="str">
        <f>_xlfn.XLOOKUP($D1052,'Catalog Items'!$L:$L,'Catalog Items'!AT:AT)</f>
        <v>4</v>
      </c>
      <c r="S1052" s="132" t="str">
        <f>_xlfn.XLOOKUP($D1052,'Catalog Items'!$L:$L,'Catalog Items'!AU:AU)</f>
        <v>3</v>
      </c>
      <c r="T1052" s="118" t="s">
        <v>9564</v>
      </c>
      <c r="U1052" s="118" t="s">
        <v>15060</v>
      </c>
      <c r="V1052" s="118" t="s">
        <v>15061</v>
      </c>
      <c r="W1052" s="124"/>
      <c r="X1052" s="118" t="s">
        <v>14323</v>
      </c>
      <c r="Y1052" s="118" t="s">
        <v>1765</v>
      </c>
      <c r="Z1052" s="118" t="s">
        <v>15062</v>
      </c>
      <c r="AA1052" s="118" t="s">
        <v>7065</v>
      </c>
      <c r="AB1052" s="118" t="s">
        <v>7065</v>
      </c>
      <c r="AC1052" s="118" t="s">
        <v>15063</v>
      </c>
      <c r="AD1052" s="118" t="s">
        <v>1757</v>
      </c>
      <c r="AE1052" s="118" t="s">
        <v>15064</v>
      </c>
      <c r="AF1052" s="118" t="s">
        <v>15065</v>
      </c>
    </row>
    <row r="1053" spans="1:32" x14ac:dyDescent="0.25">
      <c r="A1053" s="118" t="str">
        <f>_xlfn.XLOOKUP(D1053,'Catalog Items'!L:L,'Catalog Items'!F:F)</f>
        <v>24601-FD</v>
      </c>
      <c r="B1053" s="118" t="s">
        <v>9743</v>
      </c>
      <c r="C1053" s="118" t="s">
        <v>5377</v>
      </c>
      <c r="D1053" s="118" t="s">
        <v>13468</v>
      </c>
      <c r="E1053" s="118" t="s">
        <v>13469</v>
      </c>
      <c r="F1053" s="118" t="s">
        <v>9579</v>
      </c>
      <c r="G1053" s="118" t="s">
        <v>13476</v>
      </c>
      <c r="H1053" s="118" t="s">
        <v>13477</v>
      </c>
      <c r="I1053" s="118" t="s">
        <v>1773</v>
      </c>
      <c r="J1053" s="124"/>
      <c r="K1053" s="118" t="str">
        <f>_xlfn.XLOOKUP(D1053,'Catalog Items'!L:L,'Catalog Items'!AB:AB)</f>
        <v>00196504239197</v>
      </c>
      <c r="L1053" s="118" t="str">
        <f>_xlfn.XLOOKUP(D1053,'Catalog Items'!L:L,'Catalog Items'!N:N)</f>
        <v>Fan Zone</v>
      </c>
      <c r="M1053" s="132">
        <f>_xlfn.XLOOKUP($D1053,'Catalog Items'!$L:$L,'Catalog Items'!AK:AK)</f>
        <v>48.314999999999998</v>
      </c>
      <c r="N1053" s="132">
        <f>_xlfn.XLOOKUP($D1053,'Catalog Items'!$L:$L,'Catalog Items'!AL:AL)</f>
        <v>16.22</v>
      </c>
      <c r="O1053" s="132">
        <f>_xlfn.XLOOKUP($D1053,'Catalog Items'!$L:$L,'Catalog Items'!AM:AM)</f>
        <v>9.5950000000000006</v>
      </c>
      <c r="P1053" s="132">
        <f>_xlfn.XLOOKUP($D1053,'Catalog Items'!$L:$L,'Catalog Items'!AN:AN)</f>
        <v>25.58</v>
      </c>
      <c r="Q1053" s="132">
        <f>_xlfn.XLOOKUP($D1053,'Catalog Items'!$L:$L,'Catalog Items'!AO:AO)</f>
        <v>4.351</v>
      </c>
      <c r="R1053" s="132" t="str">
        <f>_xlfn.XLOOKUP($D1053,'Catalog Items'!$L:$L,'Catalog Items'!AT:AT)</f>
        <v>4</v>
      </c>
      <c r="S1053" s="132" t="str">
        <f>_xlfn.XLOOKUP($D1053,'Catalog Items'!$L:$L,'Catalog Items'!AU:AU)</f>
        <v>3</v>
      </c>
      <c r="T1053" s="118" t="s">
        <v>9564</v>
      </c>
      <c r="U1053" s="118" t="s">
        <v>15060</v>
      </c>
      <c r="V1053" s="118" t="s">
        <v>15061</v>
      </c>
      <c r="W1053" s="124"/>
      <c r="X1053" s="118" t="s">
        <v>14325</v>
      </c>
      <c r="Y1053" s="118" t="s">
        <v>1765</v>
      </c>
      <c r="Z1053" s="118" t="s">
        <v>15062</v>
      </c>
      <c r="AA1053" s="118" t="s">
        <v>7065</v>
      </c>
      <c r="AB1053" s="118" t="s">
        <v>7065</v>
      </c>
      <c r="AC1053" s="118" t="s">
        <v>15063</v>
      </c>
      <c r="AD1053" s="118" t="s">
        <v>1757</v>
      </c>
      <c r="AE1053" s="118" t="s">
        <v>15064</v>
      </c>
      <c r="AF1053" s="118" t="s">
        <v>15065</v>
      </c>
    </row>
    <row r="1054" spans="1:32" x14ac:dyDescent="0.25">
      <c r="A1054" s="118" t="str">
        <f>_xlfn.XLOOKUP(D1054,'Catalog Items'!L:L,'Catalog Items'!F:F)</f>
        <v>24601-FD</v>
      </c>
      <c r="B1054" s="118" t="s">
        <v>9743</v>
      </c>
      <c r="C1054" s="118" t="s">
        <v>5377</v>
      </c>
      <c r="D1054" s="118" t="s">
        <v>13468</v>
      </c>
      <c r="E1054" s="118" t="s">
        <v>13469</v>
      </c>
      <c r="F1054" s="118" t="s">
        <v>9579</v>
      </c>
      <c r="G1054" s="118" t="s">
        <v>13480</v>
      </c>
      <c r="H1054" s="118" t="s">
        <v>13481</v>
      </c>
      <c r="I1054" s="118" t="s">
        <v>1773</v>
      </c>
      <c r="J1054" s="124"/>
      <c r="K1054" s="118" t="str">
        <f>_xlfn.XLOOKUP(D1054,'Catalog Items'!L:L,'Catalog Items'!AB:AB)</f>
        <v>00196504239197</v>
      </c>
      <c r="L1054" s="118" t="str">
        <f>_xlfn.XLOOKUP(D1054,'Catalog Items'!L:L,'Catalog Items'!N:N)</f>
        <v>Fan Zone</v>
      </c>
      <c r="M1054" s="132">
        <f>_xlfn.XLOOKUP($D1054,'Catalog Items'!$L:$L,'Catalog Items'!AK:AK)</f>
        <v>48.314999999999998</v>
      </c>
      <c r="N1054" s="132">
        <f>_xlfn.XLOOKUP($D1054,'Catalog Items'!$L:$L,'Catalog Items'!AL:AL)</f>
        <v>16.22</v>
      </c>
      <c r="O1054" s="132">
        <f>_xlfn.XLOOKUP($D1054,'Catalog Items'!$L:$L,'Catalog Items'!AM:AM)</f>
        <v>9.5950000000000006</v>
      </c>
      <c r="P1054" s="132">
        <f>_xlfn.XLOOKUP($D1054,'Catalog Items'!$L:$L,'Catalog Items'!AN:AN)</f>
        <v>25.58</v>
      </c>
      <c r="Q1054" s="132">
        <f>_xlfn.XLOOKUP($D1054,'Catalog Items'!$L:$L,'Catalog Items'!AO:AO)</f>
        <v>4.351</v>
      </c>
      <c r="R1054" s="132" t="str">
        <f>_xlfn.XLOOKUP($D1054,'Catalog Items'!$L:$L,'Catalog Items'!AT:AT)</f>
        <v>4</v>
      </c>
      <c r="S1054" s="132" t="str">
        <f>_xlfn.XLOOKUP($D1054,'Catalog Items'!$L:$L,'Catalog Items'!AU:AU)</f>
        <v>3</v>
      </c>
      <c r="T1054" s="118" t="s">
        <v>9564</v>
      </c>
      <c r="U1054" s="118" t="s">
        <v>15060</v>
      </c>
      <c r="V1054" s="118" t="s">
        <v>15061</v>
      </c>
      <c r="W1054" s="124"/>
      <c r="X1054" s="118" t="s">
        <v>14327</v>
      </c>
      <c r="Y1054" s="118" t="s">
        <v>1765</v>
      </c>
      <c r="Z1054" s="118" t="s">
        <v>15062</v>
      </c>
      <c r="AA1054" s="118" t="s">
        <v>7065</v>
      </c>
      <c r="AB1054" s="118" t="s">
        <v>7065</v>
      </c>
      <c r="AC1054" s="118" t="s">
        <v>15063</v>
      </c>
      <c r="AD1054" s="118" t="s">
        <v>1757</v>
      </c>
      <c r="AE1054" s="118" t="s">
        <v>15064</v>
      </c>
      <c r="AF1054" s="118" t="s">
        <v>15065</v>
      </c>
    </row>
    <row r="1055" spans="1:32" x14ac:dyDescent="0.25">
      <c r="A1055" s="118" t="str">
        <f>_xlfn.XLOOKUP(D1055,'Catalog Items'!L:L,'Catalog Items'!F:F)</f>
        <v>24601-FD</v>
      </c>
      <c r="B1055" s="118" t="s">
        <v>9731</v>
      </c>
      <c r="C1055" s="118" t="s">
        <v>5377</v>
      </c>
      <c r="D1055" s="118" t="s">
        <v>13468</v>
      </c>
      <c r="E1055" s="118" t="s">
        <v>13469</v>
      </c>
      <c r="F1055" s="118" t="s">
        <v>9579</v>
      </c>
      <c r="G1055" s="118" t="s">
        <v>13484</v>
      </c>
      <c r="H1055" s="118" t="s">
        <v>13485</v>
      </c>
      <c r="I1055" s="118" t="s">
        <v>1762</v>
      </c>
      <c r="J1055" s="124"/>
      <c r="K1055" s="118" t="str">
        <f>_xlfn.XLOOKUP(D1055,'Catalog Items'!L:L,'Catalog Items'!AB:AB)</f>
        <v>00196504239197</v>
      </c>
      <c r="L1055" s="118" t="str">
        <f>_xlfn.XLOOKUP(D1055,'Catalog Items'!L:L,'Catalog Items'!N:N)</f>
        <v>Fan Zone</v>
      </c>
      <c r="M1055" s="132">
        <f>_xlfn.XLOOKUP($D1055,'Catalog Items'!$L:$L,'Catalog Items'!AK:AK)</f>
        <v>48.314999999999998</v>
      </c>
      <c r="N1055" s="132">
        <f>_xlfn.XLOOKUP($D1055,'Catalog Items'!$L:$L,'Catalog Items'!AL:AL)</f>
        <v>16.22</v>
      </c>
      <c r="O1055" s="132">
        <f>_xlfn.XLOOKUP($D1055,'Catalog Items'!$L:$L,'Catalog Items'!AM:AM)</f>
        <v>9.5950000000000006</v>
      </c>
      <c r="P1055" s="132">
        <f>_xlfn.XLOOKUP($D1055,'Catalog Items'!$L:$L,'Catalog Items'!AN:AN)</f>
        <v>25.58</v>
      </c>
      <c r="Q1055" s="132">
        <f>_xlfn.XLOOKUP($D1055,'Catalog Items'!$L:$L,'Catalog Items'!AO:AO)</f>
        <v>4.351</v>
      </c>
      <c r="R1055" s="132" t="str">
        <f>_xlfn.XLOOKUP($D1055,'Catalog Items'!$L:$L,'Catalog Items'!AT:AT)</f>
        <v>4</v>
      </c>
      <c r="S1055" s="132" t="str">
        <f>_xlfn.XLOOKUP($D1055,'Catalog Items'!$L:$L,'Catalog Items'!AU:AU)</f>
        <v>3</v>
      </c>
      <c r="T1055" s="118" t="s">
        <v>9564</v>
      </c>
      <c r="U1055" s="118" t="s">
        <v>15060</v>
      </c>
      <c r="V1055" s="118" t="s">
        <v>15061</v>
      </c>
      <c r="W1055" s="124"/>
      <c r="X1055" s="118" t="s">
        <v>14329</v>
      </c>
      <c r="Y1055" s="118" t="s">
        <v>1765</v>
      </c>
      <c r="Z1055" s="118" t="s">
        <v>15062</v>
      </c>
      <c r="AA1055" s="118" t="s">
        <v>14994</v>
      </c>
      <c r="AB1055" s="118" t="s">
        <v>14994</v>
      </c>
      <c r="AC1055" s="118" t="s">
        <v>15066</v>
      </c>
      <c r="AD1055" s="118" t="s">
        <v>1757</v>
      </c>
      <c r="AE1055" s="118" t="s">
        <v>15067</v>
      </c>
      <c r="AF1055" s="118" t="s">
        <v>15068</v>
      </c>
    </row>
    <row r="1056" spans="1:32" x14ac:dyDescent="0.25">
      <c r="A1056" s="118" t="str">
        <f>_xlfn.XLOOKUP(D1056,'Catalog Items'!L:L,'Catalog Items'!F:F)</f>
        <v>24601-FD</v>
      </c>
      <c r="B1056" s="118" t="s">
        <v>9694</v>
      </c>
      <c r="C1056" s="118" t="s">
        <v>5377</v>
      </c>
      <c r="D1056" s="118" t="s">
        <v>13468</v>
      </c>
      <c r="E1056" s="118" t="s">
        <v>13469</v>
      </c>
      <c r="F1056" s="118" t="s">
        <v>9579</v>
      </c>
      <c r="G1056" s="118" t="s">
        <v>13488</v>
      </c>
      <c r="H1056" s="118" t="s">
        <v>13489</v>
      </c>
      <c r="I1056" s="118" t="s">
        <v>1763</v>
      </c>
      <c r="J1056" s="124"/>
      <c r="K1056" s="118" t="str">
        <f>_xlfn.XLOOKUP(D1056,'Catalog Items'!L:L,'Catalog Items'!AB:AB)</f>
        <v>00196504239197</v>
      </c>
      <c r="L1056" s="118" t="str">
        <f>_xlfn.XLOOKUP(D1056,'Catalog Items'!L:L,'Catalog Items'!N:N)</f>
        <v>Fan Zone</v>
      </c>
      <c r="M1056" s="132">
        <f>_xlfn.XLOOKUP($D1056,'Catalog Items'!$L:$L,'Catalog Items'!AK:AK)</f>
        <v>48.314999999999998</v>
      </c>
      <c r="N1056" s="132">
        <f>_xlfn.XLOOKUP($D1056,'Catalog Items'!$L:$L,'Catalog Items'!AL:AL)</f>
        <v>16.22</v>
      </c>
      <c r="O1056" s="132">
        <f>_xlfn.XLOOKUP($D1056,'Catalog Items'!$L:$L,'Catalog Items'!AM:AM)</f>
        <v>9.5950000000000006</v>
      </c>
      <c r="P1056" s="132">
        <f>_xlfn.XLOOKUP($D1056,'Catalog Items'!$L:$L,'Catalog Items'!AN:AN)</f>
        <v>25.58</v>
      </c>
      <c r="Q1056" s="132">
        <f>_xlfn.XLOOKUP($D1056,'Catalog Items'!$L:$L,'Catalog Items'!AO:AO)</f>
        <v>4.351</v>
      </c>
      <c r="R1056" s="132" t="str">
        <f>_xlfn.XLOOKUP($D1056,'Catalog Items'!$L:$L,'Catalog Items'!AT:AT)</f>
        <v>4</v>
      </c>
      <c r="S1056" s="132" t="str">
        <f>_xlfn.XLOOKUP($D1056,'Catalog Items'!$L:$L,'Catalog Items'!AU:AU)</f>
        <v>3</v>
      </c>
      <c r="T1056" s="118" t="s">
        <v>9564</v>
      </c>
      <c r="U1056" s="118" t="s">
        <v>15060</v>
      </c>
      <c r="V1056" s="118" t="s">
        <v>15061</v>
      </c>
      <c r="W1056" s="124"/>
      <c r="X1056" s="118" t="s">
        <v>14331</v>
      </c>
      <c r="Y1056" s="118" t="s">
        <v>1760</v>
      </c>
      <c r="Z1056" s="118" t="s">
        <v>15062</v>
      </c>
      <c r="AA1056" s="118" t="s">
        <v>15069</v>
      </c>
      <c r="AB1056" s="118" t="s">
        <v>15069</v>
      </c>
      <c r="AC1056" s="118" t="s">
        <v>15070</v>
      </c>
      <c r="AD1056" s="118" t="s">
        <v>1757</v>
      </c>
      <c r="AE1056" s="118" t="s">
        <v>15071</v>
      </c>
      <c r="AF1056" s="118" t="s">
        <v>15072</v>
      </c>
    </row>
    <row r="1057" spans="1:32" x14ac:dyDescent="0.25">
      <c r="A1057" s="118" t="str">
        <f>_xlfn.XLOOKUP(D1057,'Catalog Items'!L:L,'Catalog Items'!F:F)</f>
        <v>24601-FD</v>
      </c>
      <c r="B1057" s="118" t="s">
        <v>9694</v>
      </c>
      <c r="C1057" s="118" t="s">
        <v>5377</v>
      </c>
      <c r="D1057" s="118" t="s">
        <v>13468</v>
      </c>
      <c r="E1057" s="118" t="s">
        <v>13469</v>
      </c>
      <c r="F1057" s="118" t="s">
        <v>9579</v>
      </c>
      <c r="G1057" s="118" t="s">
        <v>13494</v>
      </c>
      <c r="H1057" s="118" t="s">
        <v>13495</v>
      </c>
      <c r="I1057" s="118" t="s">
        <v>1763</v>
      </c>
      <c r="J1057" s="124"/>
      <c r="K1057" s="118" t="str">
        <f>_xlfn.XLOOKUP(D1057,'Catalog Items'!L:L,'Catalog Items'!AB:AB)</f>
        <v>00196504239197</v>
      </c>
      <c r="L1057" s="118" t="str">
        <f>_xlfn.XLOOKUP(D1057,'Catalog Items'!L:L,'Catalog Items'!N:N)</f>
        <v>Fan Zone</v>
      </c>
      <c r="M1057" s="132">
        <f>_xlfn.XLOOKUP($D1057,'Catalog Items'!$L:$L,'Catalog Items'!AK:AK)</f>
        <v>48.314999999999998</v>
      </c>
      <c r="N1057" s="132">
        <f>_xlfn.XLOOKUP($D1057,'Catalog Items'!$L:$L,'Catalog Items'!AL:AL)</f>
        <v>16.22</v>
      </c>
      <c r="O1057" s="132">
        <f>_xlfn.XLOOKUP($D1057,'Catalog Items'!$L:$L,'Catalog Items'!AM:AM)</f>
        <v>9.5950000000000006</v>
      </c>
      <c r="P1057" s="132">
        <f>_xlfn.XLOOKUP($D1057,'Catalog Items'!$L:$L,'Catalog Items'!AN:AN)</f>
        <v>25.58</v>
      </c>
      <c r="Q1057" s="132">
        <f>_xlfn.XLOOKUP($D1057,'Catalog Items'!$L:$L,'Catalog Items'!AO:AO)</f>
        <v>4.351</v>
      </c>
      <c r="R1057" s="132" t="str">
        <f>_xlfn.XLOOKUP($D1057,'Catalog Items'!$L:$L,'Catalog Items'!AT:AT)</f>
        <v>4</v>
      </c>
      <c r="S1057" s="132" t="str">
        <f>_xlfn.XLOOKUP($D1057,'Catalog Items'!$L:$L,'Catalog Items'!AU:AU)</f>
        <v>3</v>
      </c>
      <c r="T1057" s="118" t="s">
        <v>9564</v>
      </c>
      <c r="U1057" s="118" t="s">
        <v>15060</v>
      </c>
      <c r="V1057" s="118" t="s">
        <v>15061</v>
      </c>
      <c r="W1057" s="124"/>
      <c r="X1057" s="118" t="s">
        <v>14334</v>
      </c>
      <c r="Y1057" s="118" t="s">
        <v>1760</v>
      </c>
      <c r="Z1057" s="118" t="s">
        <v>15062</v>
      </c>
      <c r="AA1057" s="118" t="s">
        <v>15069</v>
      </c>
      <c r="AB1057" s="118" t="s">
        <v>15069</v>
      </c>
      <c r="AC1057" s="118" t="s">
        <v>15070</v>
      </c>
      <c r="AD1057" s="118" t="s">
        <v>1757</v>
      </c>
      <c r="AE1057" s="118" t="s">
        <v>15071</v>
      </c>
      <c r="AF1057" s="118" t="s">
        <v>15072</v>
      </c>
    </row>
    <row r="1058" spans="1:32" x14ac:dyDescent="0.25">
      <c r="A1058" s="118" t="str">
        <f>_xlfn.XLOOKUP(D1058,'Catalog Items'!L:L,'Catalog Items'!F:F)</f>
        <v>24601-FD</v>
      </c>
      <c r="B1058" s="118" t="s">
        <v>9920</v>
      </c>
      <c r="C1058" s="118" t="s">
        <v>5377</v>
      </c>
      <c r="D1058" s="118" t="s">
        <v>13468</v>
      </c>
      <c r="E1058" s="118" t="s">
        <v>13469</v>
      </c>
      <c r="F1058" s="118" t="s">
        <v>9579</v>
      </c>
      <c r="G1058" s="118" t="s">
        <v>13498</v>
      </c>
      <c r="H1058" s="118" t="s">
        <v>13499</v>
      </c>
      <c r="I1058" s="118" t="s">
        <v>1762</v>
      </c>
      <c r="J1058" s="124"/>
      <c r="K1058" s="118" t="str">
        <f>_xlfn.XLOOKUP(D1058,'Catalog Items'!L:L,'Catalog Items'!AB:AB)</f>
        <v>00196504239197</v>
      </c>
      <c r="L1058" s="118" t="str">
        <f>_xlfn.XLOOKUP(D1058,'Catalog Items'!L:L,'Catalog Items'!N:N)</f>
        <v>Fan Zone</v>
      </c>
      <c r="M1058" s="132">
        <f>_xlfn.XLOOKUP($D1058,'Catalog Items'!$L:$L,'Catalog Items'!AK:AK)</f>
        <v>48.314999999999998</v>
      </c>
      <c r="N1058" s="132">
        <f>_xlfn.XLOOKUP($D1058,'Catalog Items'!$L:$L,'Catalog Items'!AL:AL)</f>
        <v>16.22</v>
      </c>
      <c r="O1058" s="132">
        <f>_xlfn.XLOOKUP($D1058,'Catalog Items'!$L:$L,'Catalog Items'!AM:AM)</f>
        <v>9.5950000000000006</v>
      </c>
      <c r="P1058" s="132">
        <f>_xlfn.XLOOKUP($D1058,'Catalog Items'!$L:$L,'Catalog Items'!AN:AN)</f>
        <v>25.58</v>
      </c>
      <c r="Q1058" s="132">
        <f>_xlfn.XLOOKUP($D1058,'Catalog Items'!$L:$L,'Catalog Items'!AO:AO)</f>
        <v>4.351</v>
      </c>
      <c r="R1058" s="132" t="str">
        <f>_xlfn.XLOOKUP($D1058,'Catalog Items'!$L:$L,'Catalog Items'!AT:AT)</f>
        <v>4</v>
      </c>
      <c r="S1058" s="132" t="str">
        <f>_xlfn.XLOOKUP($D1058,'Catalog Items'!$L:$L,'Catalog Items'!AU:AU)</f>
        <v>3</v>
      </c>
      <c r="T1058" s="118" t="s">
        <v>9564</v>
      </c>
      <c r="U1058" s="118" t="s">
        <v>15060</v>
      </c>
      <c r="V1058" s="118" t="s">
        <v>15061</v>
      </c>
      <c r="W1058" s="124"/>
      <c r="X1058" s="118" t="s">
        <v>14336</v>
      </c>
      <c r="Y1058" s="118" t="s">
        <v>1760</v>
      </c>
      <c r="Z1058" s="118" t="s">
        <v>15041</v>
      </c>
      <c r="AA1058" s="118" t="s">
        <v>15073</v>
      </c>
      <c r="AB1058" s="118" t="s">
        <v>15073</v>
      </c>
      <c r="AC1058" s="118" t="s">
        <v>15074</v>
      </c>
      <c r="AD1058" s="118" t="s">
        <v>1757</v>
      </c>
      <c r="AE1058" s="118" t="s">
        <v>15075</v>
      </c>
      <c r="AF1058" s="118" t="s">
        <v>15076</v>
      </c>
    </row>
    <row r="1059" spans="1:32" x14ac:dyDescent="0.25">
      <c r="J1059" s="124"/>
      <c r="M1059" s="132"/>
      <c r="N1059" s="132"/>
      <c r="O1059" s="132"/>
      <c r="P1059" s="132"/>
      <c r="Q1059" s="132"/>
      <c r="R1059" s="132"/>
      <c r="S1059" s="132"/>
      <c r="W1059" s="124"/>
    </row>
    <row r="1060" spans="1:32" x14ac:dyDescent="0.25">
      <c r="A1060" s="118" t="str">
        <f>_xlfn.XLOOKUP(D1060,'Catalog Items'!L:L,'Catalog Items'!F:F)</f>
        <v>24011-CD</v>
      </c>
      <c r="B1060" s="118" t="s">
        <v>9743</v>
      </c>
      <c r="C1060" s="118" t="s">
        <v>5377</v>
      </c>
      <c r="D1060" s="118" t="s">
        <v>13502</v>
      </c>
      <c r="E1060" s="118" t="s">
        <v>13503</v>
      </c>
      <c r="F1060" s="118" t="s">
        <v>9563</v>
      </c>
      <c r="G1060" s="118" t="s">
        <v>13472</v>
      </c>
      <c r="H1060" s="118" t="s">
        <v>13473</v>
      </c>
      <c r="I1060" s="118" t="s">
        <v>7066</v>
      </c>
      <c r="J1060" s="124"/>
      <c r="K1060" s="118" t="str">
        <f>_xlfn.XLOOKUP(D1060,'Catalog Items'!L:L,'Catalog Items'!AB:AB)</f>
        <v>00196504239272</v>
      </c>
      <c r="L1060" s="118" t="str">
        <f>_xlfn.XLOOKUP(D1060,'Catalog Items'!L:L,'Catalog Items'!N:N)</f>
        <v>Fan Zone</v>
      </c>
      <c r="M1060" s="132">
        <f>_xlfn.XLOOKUP($D1060,'Catalog Items'!$L:$L,'Catalog Items'!AK:AK)</f>
        <v>24.562999999999999</v>
      </c>
      <c r="N1060" s="132">
        <f>_xlfn.XLOOKUP($D1060,'Catalog Items'!$L:$L,'Catalog Items'!AL:AL)</f>
        <v>15.563000000000001</v>
      </c>
      <c r="O1060" s="132">
        <f>_xlfn.XLOOKUP($D1060,'Catalog Items'!$L:$L,'Catalog Items'!AM:AM)</f>
        <v>9.625</v>
      </c>
      <c r="P1060" s="132">
        <f>_xlfn.XLOOKUP($D1060,'Catalog Items'!$L:$L,'Catalog Items'!AN:AN)</f>
        <v>9.6</v>
      </c>
      <c r="Q1060" s="132">
        <f>_xlfn.XLOOKUP($D1060,'Catalog Items'!$L:$L,'Catalog Items'!AO:AO)</f>
        <v>2.129</v>
      </c>
      <c r="R1060" s="132" t="str">
        <f>_xlfn.XLOOKUP($D1060,'Catalog Items'!$L:$L,'Catalog Items'!AT:AT)</f>
        <v>5</v>
      </c>
      <c r="S1060" s="132" t="str">
        <f>_xlfn.XLOOKUP($D1060,'Catalog Items'!$L:$L,'Catalog Items'!AU:AU)</f>
        <v>5</v>
      </c>
      <c r="T1060" s="118" t="s">
        <v>7077</v>
      </c>
      <c r="U1060" s="118" t="s">
        <v>14991</v>
      </c>
      <c r="V1060" s="118" t="s">
        <v>1762</v>
      </c>
      <c r="W1060" s="124"/>
      <c r="X1060" s="118" t="s">
        <v>14323</v>
      </c>
      <c r="Y1060" s="118" t="s">
        <v>1765</v>
      </c>
      <c r="Z1060" s="118" t="s">
        <v>15062</v>
      </c>
      <c r="AA1060" s="118" t="s">
        <v>7065</v>
      </c>
      <c r="AB1060" s="118" t="s">
        <v>7065</v>
      </c>
      <c r="AC1060" s="118" t="s">
        <v>15063</v>
      </c>
      <c r="AD1060" s="118" t="s">
        <v>1757</v>
      </c>
      <c r="AE1060" s="118" t="s">
        <v>15064</v>
      </c>
      <c r="AF1060" s="118" t="s">
        <v>15065</v>
      </c>
    </row>
    <row r="1061" spans="1:32" x14ac:dyDescent="0.25">
      <c r="A1061" s="118" t="str">
        <f>_xlfn.XLOOKUP(D1061,'Catalog Items'!L:L,'Catalog Items'!F:F)</f>
        <v>24011-CD</v>
      </c>
      <c r="B1061" s="118" t="s">
        <v>9743</v>
      </c>
      <c r="C1061" s="118" t="s">
        <v>5377</v>
      </c>
      <c r="D1061" s="118" t="s">
        <v>13502</v>
      </c>
      <c r="E1061" s="118" t="s">
        <v>13503</v>
      </c>
      <c r="F1061" s="118" t="s">
        <v>9563</v>
      </c>
      <c r="G1061" s="118" t="s">
        <v>13476</v>
      </c>
      <c r="H1061" s="118" t="s">
        <v>13477</v>
      </c>
      <c r="I1061" s="118" t="s">
        <v>7070</v>
      </c>
      <c r="J1061" s="124"/>
      <c r="K1061" s="118" t="str">
        <f>_xlfn.XLOOKUP(D1061,'Catalog Items'!L:L,'Catalog Items'!AB:AB)</f>
        <v>00196504239272</v>
      </c>
      <c r="L1061" s="118" t="str">
        <f>_xlfn.XLOOKUP(D1061,'Catalog Items'!L:L,'Catalog Items'!N:N)</f>
        <v>Fan Zone</v>
      </c>
      <c r="M1061" s="132">
        <f>_xlfn.XLOOKUP($D1061,'Catalog Items'!$L:$L,'Catalog Items'!AK:AK)</f>
        <v>24.562999999999999</v>
      </c>
      <c r="N1061" s="132">
        <f>_xlfn.XLOOKUP($D1061,'Catalog Items'!$L:$L,'Catalog Items'!AL:AL)</f>
        <v>15.563000000000001</v>
      </c>
      <c r="O1061" s="132">
        <f>_xlfn.XLOOKUP($D1061,'Catalog Items'!$L:$L,'Catalog Items'!AM:AM)</f>
        <v>9.625</v>
      </c>
      <c r="P1061" s="132">
        <f>_xlfn.XLOOKUP($D1061,'Catalog Items'!$L:$L,'Catalog Items'!AN:AN)</f>
        <v>9.6</v>
      </c>
      <c r="Q1061" s="132">
        <f>_xlfn.XLOOKUP($D1061,'Catalog Items'!$L:$L,'Catalog Items'!AO:AO)</f>
        <v>2.129</v>
      </c>
      <c r="R1061" s="132" t="str">
        <f>_xlfn.XLOOKUP($D1061,'Catalog Items'!$L:$L,'Catalog Items'!AT:AT)</f>
        <v>5</v>
      </c>
      <c r="S1061" s="132" t="str">
        <f>_xlfn.XLOOKUP($D1061,'Catalog Items'!$L:$L,'Catalog Items'!AU:AU)</f>
        <v>5</v>
      </c>
      <c r="T1061" s="118" t="s">
        <v>7077</v>
      </c>
      <c r="U1061" s="118" t="s">
        <v>14991</v>
      </c>
      <c r="V1061" s="118" t="s">
        <v>1762</v>
      </c>
      <c r="W1061" s="124"/>
      <c r="X1061" s="118" t="s">
        <v>14325</v>
      </c>
      <c r="Y1061" s="118" t="s">
        <v>1765</v>
      </c>
      <c r="Z1061" s="118" t="s">
        <v>15062</v>
      </c>
      <c r="AA1061" s="118" t="s">
        <v>7065</v>
      </c>
      <c r="AB1061" s="118" t="s">
        <v>7065</v>
      </c>
      <c r="AC1061" s="118" t="s">
        <v>15063</v>
      </c>
      <c r="AD1061" s="118" t="s">
        <v>1757</v>
      </c>
      <c r="AE1061" s="118" t="s">
        <v>15064</v>
      </c>
      <c r="AF1061" s="118" t="s">
        <v>15065</v>
      </c>
    </row>
    <row r="1062" spans="1:32" x14ac:dyDescent="0.25">
      <c r="A1062" s="118" t="str">
        <f>_xlfn.XLOOKUP(D1062,'Catalog Items'!L:L,'Catalog Items'!F:F)</f>
        <v>24011-CD</v>
      </c>
      <c r="B1062" s="118" t="s">
        <v>9743</v>
      </c>
      <c r="C1062" s="118" t="s">
        <v>5377</v>
      </c>
      <c r="D1062" s="118" t="s">
        <v>13502</v>
      </c>
      <c r="E1062" s="118" t="s">
        <v>13503</v>
      </c>
      <c r="F1062" s="118" t="s">
        <v>9563</v>
      </c>
      <c r="G1062" s="118" t="s">
        <v>13480</v>
      </c>
      <c r="H1062" s="118" t="s">
        <v>13481</v>
      </c>
      <c r="I1062" s="118" t="s">
        <v>7070</v>
      </c>
      <c r="J1062" s="124"/>
      <c r="K1062" s="118" t="str">
        <f>_xlfn.XLOOKUP(D1062,'Catalog Items'!L:L,'Catalog Items'!AB:AB)</f>
        <v>00196504239272</v>
      </c>
      <c r="L1062" s="118" t="str">
        <f>_xlfn.XLOOKUP(D1062,'Catalog Items'!L:L,'Catalog Items'!N:N)</f>
        <v>Fan Zone</v>
      </c>
      <c r="M1062" s="132">
        <f>_xlfn.XLOOKUP($D1062,'Catalog Items'!$L:$L,'Catalog Items'!AK:AK)</f>
        <v>24.562999999999999</v>
      </c>
      <c r="N1062" s="132">
        <f>_xlfn.XLOOKUP($D1062,'Catalog Items'!$L:$L,'Catalog Items'!AL:AL)</f>
        <v>15.563000000000001</v>
      </c>
      <c r="O1062" s="132">
        <f>_xlfn.XLOOKUP($D1062,'Catalog Items'!$L:$L,'Catalog Items'!AM:AM)</f>
        <v>9.625</v>
      </c>
      <c r="P1062" s="132">
        <f>_xlfn.XLOOKUP($D1062,'Catalog Items'!$L:$L,'Catalog Items'!AN:AN)</f>
        <v>9.6</v>
      </c>
      <c r="Q1062" s="132">
        <f>_xlfn.XLOOKUP($D1062,'Catalog Items'!$L:$L,'Catalog Items'!AO:AO)</f>
        <v>2.129</v>
      </c>
      <c r="R1062" s="132" t="str">
        <f>_xlfn.XLOOKUP($D1062,'Catalog Items'!$L:$L,'Catalog Items'!AT:AT)</f>
        <v>5</v>
      </c>
      <c r="S1062" s="132" t="str">
        <f>_xlfn.XLOOKUP($D1062,'Catalog Items'!$L:$L,'Catalog Items'!AU:AU)</f>
        <v>5</v>
      </c>
      <c r="T1062" s="118" t="s">
        <v>7077</v>
      </c>
      <c r="U1062" s="118" t="s">
        <v>14991</v>
      </c>
      <c r="V1062" s="118" t="s">
        <v>1762</v>
      </c>
      <c r="W1062" s="124"/>
      <c r="X1062" s="118" t="s">
        <v>14327</v>
      </c>
      <c r="Y1062" s="118" t="s">
        <v>1765</v>
      </c>
      <c r="Z1062" s="118" t="s">
        <v>15062</v>
      </c>
      <c r="AA1062" s="118" t="s">
        <v>7065</v>
      </c>
      <c r="AB1062" s="118" t="s">
        <v>7065</v>
      </c>
      <c r="AC1062" s="118" t="s">
        <v>15063</v>
      </c>
      <c r="AD1062" s="118" t="s">
        <v>1757</v>
      </c>
      <c r="AE1062" s="118" t="s">
        <v>15064</v>
      </c>
      <c r="AF1062" s="118" t="s">
        <v>15065</v>
      </c>
    </row>
    <row r="1063" spans="1:32" x14ac:dyDescent="0.25">
      <c r="A1063" s="118" t="str">
        <f>_xlfn.XLOOKUP(D1063,'Catalog Items'!L:L,'Catalog Items'!F:F)</f>
        <v>24011-CD</v>
      </c>
      <c r="B1063" s="118" t="s">
        <v>9694</v>
      </c>
      <c r="C1063" s="118" t="s">
        <v>5377</v>
      </c>
      <c r="D1063" s="118" t="s">
        <v>13502</v>
      </c>
      <c r="E1063" s="118" t="s">
        <v>13503</v>
      </c>
      <c r="F1063" s="118" t="s">
        <v>9563</v>
      </c>
      <c r="G1063" s="118" t="s">
        <v>13488</v>
      </c>
      <c r="H1063" s="118" t="s">
        <v>13489</v>
      </c>
      <c r="I1063" s="118" t="s">
        <v>1757</v>
      </c>
      <c r="J1063" s="124"/>
      <c r="K1063" s="118" t="str">
        <f>_xlfn.XLOOKUP(D1063,'Catalog Items'!L:L,'Catalog Items'!AB:AB)</f>
        <v>00196504239272</v>
      </c>
      <c r="L1063" s="118" t="str">
        <f>_xlfn.XLOOKUP(D1063,'Catalog Items'!L:L,'Catalog Items'!N:N)</f>
        <v>Fan Zone</v>
      </c>
      <c r="M1063" s="132">
        <f>_xlfn.XLOOKUP($D1063,'Catalog Items'!$L:$L,'Catalog Items'!AK:AK)</f>
        <v>24.562999999999999</v>
      </c>
      <c r="N1063" s="132">
        <f>_xlfn.XLOOKUP($D1063,'Catalog Items'!$L:$L,'Catalog Items'!AL:AL)</f>
        <v>15.563000000000001</v>
      </c>
      <c r="O1063" s="132">
        <f>_xlfn.XLOOKUP($D1063,'Catalog Items'!$L:$L,'Catalog Items'!AM:AM)</f>
        <v>9.625</v>
      </c>
      <c r="P1063" s="132">
        <f>_xlfn.XLOOKUP($D1063,'Catalog Items'!$L:$L,'Catalog Items'!AN:AN)</f>
        <v>9.6</v>
      </c>
      <c r="Q1063" s="132">
        <f>_xlfn.XLOOKUP($D1063,'Catalog Items'!$L:$L,'Catalog Items'!AO:AO)</f>
        <v>2.129</v>
      </c>
      <c r="R1063" s="132" t="str">
        <f>_xlfn.XLOOKUP($D1063,'Catalog Items'!$L:$L,'Catalog Items'!AT:AT)</f>
        <v>5</v>
      </c>
      <c r="S1063" s="132" t="str">
        <f>_xlfn.XLOOKUP($D1063,'Catalog Items'!$L:$L,'Catalog Items'!AU:AU)</f>
        <v>5</v>
      </c>
      <c r="T1063" s="118" t="s">
        <v>7077</v>
      </c>
      <c r="U1063" s="118" t="s">
        <v>14991</v>
      </c>
      <c r="V1063" s="118" t="s">
        <v>1762</v>
      </c>
      <c r="W1063" s="124"/>
      <c r="X1063" s="118" t="s">
        <v>14331</v>
      </c>
      <c r="Y1063" s="118" t="s">
        <v>1760</v>
      </c>
      <c r="Z1063" s="118" t="s">
        <v>15062</v>
      </c>
      <c r="AA1063" s="118" t="s">
        <v>15069</v>
      </c>
      <c r="AB1063" s="118" t="s">
        <v>15069</v>
      </c>
      <c r="AC1063" s="118" t="s">
        <v>15070</v>
      </c>
      <c r="AD1063" s="118" t="s">
        <v>1757</v>
      </c>
      <c r="AE1063" s="118" t="s">
        <v>15071</v>
      </c>
      <c r="AF1063" s="118" t="s">
        <v>15072</v>
      </c>
    </row>
    <row r="1064" spans="1:32" x14ac:dyDescent="0.25">
      <c r="A1064" s="118" t="str">
        <f>_xlfn.XLOOKUP(D1064,'Catalog Items'!L:L,'Catalog Items'!F:F)</f>
        <v>24011-CD</v>
      </c>
      <c r="B1064" s="118" t="s">
        <v>9694</v>
      </c>
      <c r="C1064" s="118" t="s">
        <v>5377</v>
      </c>
      <c r="D1064" s="118" t="s">
        <v>13502</v>
      </c>
      <c r="E1064" s="118" t="s">
        <v>13503</v>
      </c>
      <c r="F1064" s="118" t="s">
        <v>9563</v>
      </c>
      <c r="G1064" s="118" t="s">
        <v>13494</v>
      </c>
      <c r="H1064" s="118" t="s">
        <v>13495</v>
      </c>
      <c r="I1064" s="118" t="s">
        <v>1757</v>
      </c>
      <c r="J1064" s="124"/>
      <c r="K1064" s="118" t="str">
        <f>_xlfn.XLOOKUP(D1064,'Catalog Items'!L:L,'Catalog Items'!AB:AB)</f>
        <v>00196504239272</v>
      </c>
      <c r="L1064" s="118" t="str">
        <f>_xlfn.XLOOKUP(D1064,'Catalog Items'!L:L,'Catalog Items'!N:N)</f>
        <v>Fan Zone</v>
      </c>
      <c r="M1064" s="132">
        <f>_xlfn.XLOOKUP($D1064,'Catalog Items'!$L:$L,'Catalog Items'!AK:AK)</f>
        <v>24.562999999999999</v>
      </c>
      <c r="N1064" s="132">
        <f>_xlfn.XLOOKUP($D1064,'Catalog Items'!$L:$L,'Catalog Items'!AL:AL)</f>
        <v>15.563000000000001</v>
      </c>
      <c r="O1064" s="132">
        <f>_xlfn.XLOOKUP($D1064,'Catalog Items'!$L:$L,'Catalog Items'!AM:AM)</f>
        <v>9.625</v>
      </c>
      <c r="P1064" s="132">
        <f>_xlfn.XLOOKUP($D1064,'Catalog Items'!$L:$L,'Catalog Items'!AN:AN)</f>
        <v>9.6</v>
      </c>
      <c r="Q1064" s="132">
        <f>_xlfn.XLOOKUP($D1064,'Catalog Items'!$L:$L,'Catalog Items'!AO:AO)</f>
        <v>2.129</v>
      </c>
      <c r="R1064" s="132" t="str">
        <f>_xlfn.XLOOKUP($D1064,'Catalog Items'!$L:$L,'Catalog Items'!AT:AT)</f>
        <v>5</v>
      </c>
      <c r="S1064" s="132" t="str">
        <f>_xlfn.XLOOKUP($D1064,'Catalog Items'!$L:$L,'Catalog Items'!AU:AU)</f>
        <v>5</v>
      </c>
      <c r="T1064" s="118" t="s">
        <v>7077</v>
      </c>
      <c r="U1064" s="118" t="s">
        <v>14991</v>
      </c>
      <c r="V1064" s="118" t="s">
        <v>1762</v>
      </c>
      <c r="W1064" s="124"/>
      <c r="X1064" s="118" t="s">
        <v>14334</v>
      </c>
      <c r="Y1064" s="118" t="s">
        <v>1760</v>
      </c>
      <c r="Z1064" s="118" t="s">
        <v>15062</v>
      </c>
      <c r="AA1064" s="118" t="s">
        <v>15069</v>
      </c>
      <c r="AB1064" s="118" t="s">
        <v>15069</v>
      </c>
      <c r="AC1064" s="118" t="s">
        <v>15070</v>
      </c>
      <c r="AD1064" s="118" t="s">
        <v>1757</v>
      </c>
      <c r="AE1064" s="118" t="s">
        <v>15071</v>
      </c>
      <c r="AF1064" s="118" t="s">
        <v>15072</v>
      </c>
    </row>
    <row r="1065" spans="1:32" x14ac:dyDescent="0.25">
      <c r="J1065" s="124"/>
      <c r="M1065" s="132"/>
      <c r="N1065" s="132"/>
      <c r="O1065" s="132"/>
      <c r="P1065" s="132"/>
      <c r="Q1065" s="132"/>
      <c r="R1065" s="132"/>
      <c r="S1065" s="132"/>
      <c r="W1065" s="124"/>
    </row>
    <row r="1066" spans="1:32" x14ac:dyDescent="0.25">
      <c r="A1066" s="118" t="str">
        <f>_xlfn.XLOOKUP(D1066,'Catalog Items'!L:L,'Catalog Items'!F:F)</f>
        <v>24601-FD</v>
      </c>
      <c r="B1066" s="118" t="s">
        <v>9743</v>
      </c>
      <c r="C1066" s="118" t="s">
        <v>5377</v>
      </c>
      <c r="D1066" s="118" t="s">
        <v>13510</v>
      </c>
      <c r="E1066" s="118" t="s">
        <v>13511</v>
      </c>
      <c r="F1066" s="118" t="s">
        <v>9579</v>
      </c>
      <c r="G1066" s="118" t="s">
        <v>13394</v>
      </c>
      <c r="H1066" s="118" t="s">
        <v>13395</v>
      </c>
      <c r="I1066" s="118" t="s">
        <v>7079</v>
      </c>
      <c r="J1066" s="124"/>
      <c r="K1066" s="118" t="str">
        <f>_xlfn.XLOOKUP(D1066,'Catalog Items'!L:L,'Catalog Items'!AB:AB)</f>
        <v>00196504239845</v>
      </c>
      <c r="L1066" s="118" t="str">
        <f>_xlfn.XLOOKUP(D1066,'Catalog Items'!L:L,'Catalog Items'!N:N)</f>
        <v>Pumpkin Prowlers</v>
      </c>
      <c r="M1066" s="132">
        <f>_xlfn.XLOOKUP($D1066,'Catalog Items'!$L:$L,'Catalog Items'!AK:AK)</f>
        <v>48.314999999999998</v>
      </c>
      <c r="N1066" s="132">
        <f>_xlfn.XLOOKUP($D1066,'Catalog Items'!$L:$L,'Catalog Items'!AL:AL)</f>
        <v>16.22</v>
      </c>
      <c r="O1066" s="132">
        <f>_xlfn.XLOOKUP($D1066,'Catalog Items'!$L:$L,'Catalog Items'!AM:AM)</f>
        <v>9.5950000000000006</v>
      </c>
      <c r="P1066" s="132">
        <f>_xlfn.XLOOKUP($D1066,'Catalog Items'!$L:$L,'Catalog Items'!AN:AN)</f>
        <v>29.04</v>
      </c>
      <c r="Q1066" s="132">
        <f>_xlfn.XLOOKUP($D1066,'Catalog Items'!$L:$L,'Catalog Items'!AO:AO)</f>
        <v>4.351</v>
      </c>
      <c r="R1066" s="132" t="str">
        <f>_xlfn.XLOOKUP($D1066,'Catalog Items'!$L:$L,'Catalog Items'!AT:AT)</f>
        <v>4</v>
      </c>
      <c r="S1066" s="132" t="str">
        <f>_xlfn.XLOOKUP($D1066,'Catalog Items'!$L:$L,'Catalog Items'!AU:AU)</f>
        <v>3</v>
      </c>
      <c r="T1066" s="118" t="s">
        <v>9564</v>
      </c>
      <c r="U1066" s="118" t="s">
        <v>15060</v>
      </c>
      <c r="V1066" s="118" t="s">
        <v>15061</v>
      </c>
      <c r="W1066" s="124"/>
      <c r="X1066" s="118" t="s">
        <v>14262</v>
      </c>
      <c r="Y1066" s="118" t="s">
        <v>1765</v>
      </c>
      <c r="Z1066" s="118" t="s">
        <v>15062</v>
      </c>
      <c r="AA1066" s="118" t="s">
        <v>7065</v>
      </c>
      <c r="AB1066" s="118" t="s">
        <v>7065</v>
      </c>
      <c r="AC1066" s="118" t="s">
        <v>15063</v>
      </c>
      <c r="AD1066" s="118" t="s">
        <v>1757</v>
      </c>
      <c r="AE1066" s="118" t="s">
        <v>15064</v>
      </c>
      <c r="AF1066" s="118" t="s">
        <v>15065</v>
      </c>
    </row>
    <row r="1067" spans="1:32" x14ac:dyDescent="0.25">
      <c r="A1067" s="118" t="str">
        <f>_xlfn.XLOOKUP(D1067,'Catalog Items'!L:L,'Catalog Items'!F:F)</f>
        <v>24601-FD</v>
      </c>
      <c r="B1067" s="118" t="s">
        <v>9731</v>
      </c>
      <c r="C1067" s="118" t="s">
        <v>5377</v>
      </c>
      <c r="D1067" s="118" t="s">
        <v>13510</v>
      </c>
      <c r="E1067" s="118" t="s">
        <v>13511</v>
      </c>
      <c r="F1067" s="118" t="s">
        <v>9579</v>
      </c>
      <c r="G1067" s="118" t="s">
        <v>13398</v>
      </c>
      <c r="H1067" s="118" t="s">
        <v>13399</v>
      </c>
      <c r="I1067" s="118" t="s">
        <v>1799</v>
      </c>
      <c r="J1067" s="124"/>
      <c r="K1067" s="118" t="str">
        <f>_xlfn.XLOOKUP(D1067,'Catalog Items'!L:L,'Catalog Items'!AB:AB)</f>
        <v>00196504239845</v>
      </c>
      <c r="L1067" s="118" t="str">
        <f>_xlfn.XLOOKUP(D1067,'Catalog Items'!L:L,'Catalog Items'!N:N)</f>
        <v>Pumpkin Prowlers</v>
      </c>
      <c r="M1067" s="132">
        <f>_xlfn.XLOOKUP($D1067,'Catalog Items'!$L:$L,'Catalog Items'!AK:AK)</f>
        <v>48.314999999999998</v>
      </c>
      <c r="N1067" s="132">
        <f>_xlfn.XLOOKUP($D1067,'Catalog Items'!$L:$L,'Catalog Items'!AL:AL)</f>
        <v>16.22</v>
      </c>
      <c r="O1067" s="132">
        <f>_xlfn.XLOOKUP($D1067,'Catalog Items'!$L:$L,'Catalog Items'!AM:AM)</f>
        <v>9.5950000000000006</v>
      </c>
      <c r="P1067" s="132">
        <f>_xlfn.XLOOKUP($D1067,'Catalog Items'!$L:$L,'Catalog Items'!AN:AN)</f>
        <v>29.04</v>
      </c>
      <c r="Q1067" s="132">
        <f>_xlfn.XLOOKUP($D1067,'Catalog Items'!$L:$L,'Catalog Items'!AO:AO)</f>
        <v>4.351</v>
      </c>
      <c r="R1067" s="132" t="str">
        <f>_xlfn.XLOOKUP($D1067,'Catalog Items'!$L:$L,'Catalog Items'!AT:AT)</f>
        <v>4</v>
      </c>
      <c r="S1067" s="132" t="str">
        <f>_xlfn.XLOOKUP($D1067,'Catalog Items'!$L:$L,'Catalog Items'!AU:AU)</f>
        <v>3</v>
      </c>
      <c r="T1067" s="118" t="s">
        <v>9564</v>
      </c>
      <c r="U1067" s="118" t="s">
        <v>15060</v>
      </c>
      <c r="V1067" s="118" t="s">
        <v>15061</v>
      </c>
      <c r="W1067" s="124"/>
      <c r="X1067" s="118" t="s">
        <v>14265</v>
      </c>
      <c r="Y1067" s="118" t="s">
        <v>1765</v>
      </c>
      <c r="Z1067" s="118" t="s">
        <v>15062</v>
      </c>
      <c r="AA1067" s="118" t="s">
        <v>14994</v>
      </c>
      <c r="AB1067" s="118" t="s">
        <v>14994</v>
      </c>
      <c r="AC1067" s="118" t="s">
        <v>15066</v>
      </c>
      <c r="AD1067" s="118" t="s">
        <v>1757</v>
      </c>
      <c r="AE1067" s="118" t="s">
        <v>15067</v>
      </c>
      <c r="AF1067" s="118" t="s">
        <v>15068</v>
      </c>
    </row>
    <row r="1068" spans="1:32" x14ac:dyDescent="0.25">
      <c r="A1068" s="118" t="str">
        <f>_xlfn.XLOOKUP(D1068,'Catalog Items'!L:L,'Catalog Items'!F:F)</f>
        <v>24601-FD</v>
      </c>
      <c r="B1068" s="118" t="s">
        <v>9694</v>
      </c>
      <c r="C1068" s="118" t="s">
        <v>5377</v>
      </c>
      <c r="D1068" s="118" t="s">
        <v>13510</v>
      </c>
      <c r="E1068" s="118" t="s">
        <v>13511</v>
      </c>
      <c r="F1068" s="118" t="s">
        <v>9579</v>
      </c>
      <c r="G1068" s="118" t="s">
        <v>13400</v>
      </c>
      <c r="H1068" s="118" t="s">
        <v>13401</v>
      </c>
      <c r="I1068" s="118" t="s">
        <v>9557</v>
      </c>
      <c r="J1068" s="124"/>
      <c r="K1068" s="118" t="str">
        <f>_xlfn.XLOOKUP(D1068,'Catalog Items'!L:L,'Catalog Items'!AB:AB)</f>
        <v>00196504239845</v>
      </c>
      <c r="L1068" s="118" t="str">
        <f>_xlfn.XLOOKUP(D1068,'Catalog Items'!L:L,'Catalog Items'!N:N)</f>
        <v>Pumpkin Prowlers</v>
      </c>
      <c r="M1068" s="132">
        <f>_xlfn.XLOOKUP($D1068,'Catalog Items'!$L:$L,'Catalog Items'!AK:AK)</f>
        <v>48.314999999999998</v>
      </c>
      <c r="N1068" s="132">
        <f>_xlfn.XLOOKUP($D1068,'Catalog Items'!$L:$L,'Catalog Items'!AL:AL)</f>
        <v>16.22</v>
      </c>
      <c r="O1068" s="132">
        <f>_xlfn.XLOOKUP($D1068,'Catalog Items'!$L:$L,'Catalog Items'!AM:AM)</f>
        <v>9.5950000000000006</v>
      </c>
      <c r="P1068" s="132">
        <f>_xlfn.XLOOKUP($D1068,'Catalog Items'!$L:$L,'Catalog Items'!AN:AN)</f>
        <v>29.04</v>
      </c>
      <c r="Q1068" s="132">
        <f>_xlfn.XLOOKUP($D1068,'Catalog Items'!$L:$L,'Catalog Items'!AO:AO)</f>
        <v>4.351</v>
      </c>
      <c r="R1068" s="132" t="str">
        <f>_xlfn.XLOOKUP($D1068,'Catalog Items'!$L:$L,'Catalog Items'!AT:AT)</f>
        <v>4</v>
      </c>
      <c r="S1068" s="132" t="str">
        <f>_xlfn.XLOOKUP($D1068,'Catalog Items'!$L:$L,'Catalog Items'!AU:AU)</f>
        <v>3</v>
      </c>
      <c r="T1068" s="118" t="s">
        <v>9564</v>
      </c>
      <c r="U1068" s="118" t="s">
        <v>15060</v>
      </c>
      <c r="V1068" s="118" t="s">
        <v>15061</v>
      </c>
      <c r="W1068" s="124"/>
      <c r="X1068" s="118" t="s">
        <v>14266</v>
      </c>
      <c r="Y1068" s="118" t="s">
        <v>1760</v>
      </c>
      <c r="Z1068" s="118" t="s">
        <v>15062</v>
      </c>
      <c r="AA1068" s="118" t="s">
        <v>15069</v>
      </c>
      <c r="AB1068" s="118" t="s">
        <v>15069</v>
      </c>
      <c r="AC1068" s="118" t="s">
        <v>15070</v>
      </c>
      <c r="AD1068" s="118" t="s">
        <v>1757</v>
      </c>
      <c r="AE1068" s="118" t="s">
        <v>15071</v>
      </c>
      <c r="AF1068" s="118" t="s">
        <v>15072</v>
      </c>
    </row>
    <row r="1069" spans="1:32" x14ac:dyDescent="0.25">
      <c r="A1069" s="118" t="str">
        <f>_xlfn.XLOOKUP(D1069,'Catalog Items'!L:L,'Catalog Items'!F:F)</f>
        <v>24601-FD</v>
      </c>
      <c r="B1069" s="118" t="s">
        <v>9920</v>
      </c>
      <c r="C1069" s="118" t="s">
        <v>5377</v>
      </c>
      <c r="D1069" s="118" t="s">
        <v>13510</v>
      </c>
      <c r="E1069" s="118" t="s">
        <v>13511</v>
      </c>
      <c r="F1069" s="118" t="s">
        <v>9579</v>
      </c>
      <c r="G1069" s="118" t="s">
        <v>13404</v>
      </c>
      <c r="H1069" s="118" t="s">
        <v>13405</v>
      </c>
      <c r="I1069" s="118" t="s">
        <v>7076</v>
      </c>
      <c r="J1069" s="124"/>
      <c r="K1069" s="118" t="str">
        <f>_xlfn.XLOOKUP(D1069,'Catalog Items'!L:L,'Catalog Items'!AB:AB)</f>
        <v>00196504239845</v>
      </c>
      <c r="L1069" s="118" t="str">
        <f>_xlfn.XLOOKUP(D1069,'Catalog Items'!L:L,'Catalog Items'!N:N)</f>
        <v>Pumpkin Prowlers</v>
      </c>
      <c r="M1069" s="132">
        <f>_xlfn.XLOOKUP($D1069,'Catalog Items'!$L:$L,'Catalog Items'!AK:AK)</f>
        <v>48.314999999999998</v>
      </c>
      <c r="N1069" s="132">
        <f>_xlfn.XLOOKUP($D1069,'Catalog Items'!$L:$L,'Catalog Items'!AL:AL)</f>
        <v>16.22</v>
      </c>
      <c r="O1069" s="132">
        <f>_xlfn.XLOOKUP($D1069,'Catalog Items'!$L:$L,'Catalog Items'!AM:AM)</f>
        <v>9.5950000000000006</v>
      </c>
      <c r="P1069" s="132">
        <f>_xlfn.XLOOKUP($D1069,'Catalog Items'!$L:$L,'Catalog Items'!AN:AN)</f>
        <v>29.04</v>
      </c>
      <c r="Q1069" s="132">
        <f>_xlfn.XLOOKUP($D1069,'Catalog Items'!$L:$L,'Catalog Items'!AO:AO)</f>
        <v>4.351</v>
      </c>
      <c r="R1069" s="132" t="str">
        <f>_xlfn.XLOOKUP($D1069,'Catalog Items'!$L:$L,'Catalog Items'!AT:AT)</f>
        <v>4</v>
      </c>
      <c r="S1069" s="132" t="str">
        <f>_xlfn.XLOOKUP($D1069,'Catalog Items'!$L:$L,'Catalog Items'!AU:AU)</f>
        <v>3</v>
      </c>
      <c r="T1069" s="118" t="s">
        <v>9564</v>
      </c>
      <c r="U1069" s="118" t="s">
        <v>15060</v>
      </c>
      <c r="V1069" s="118" t="s">
        <v>15061</v>
      </c>
      <c r="W1069" s="124"/>
      <c r="X1069" s="118" t="s">
        <v>14269</v>
      </c>
      <c r="Y1069" s="118" t="s">
        <v>1760</v>
      </c>
      <c r="Z1069" s="118" t="s">
        <v>15041</v>
      </c>
      <c r="AA1069" s="118" t="s">
        <v>15073</v>
      </c>
      <c r="AB1069" s="118" t="s">
        <v>15073</v>
      </c>
      <c r="AC1069" s="118" t="s">
        <v>15074</v>
      </c>
      <c r="AD1069" s="118" t="s">
        <v>1757</v>
      </c>
      <c r="AE1069" s="118" t="s">
        <v>15075</v>
      </c>
      <c r="AF1069" s="118" t="s">
        <v>15076</v>
      </c>
    </row>
    <row r="1070" spans="1:32" x14ac:dyDescent="0.25">
      <c r="A1070" s="118" t="str">
        <f>_xlfn.XLOOKUP(D1070,'Catalog Items'!L:L,'Catalog Items'!F:F)</f>
        <v>24601-FD</v>
      </c>
      <c r="B1070" s="118" t="s">
        <v>10501</v>
      </c>
      <c r="C1070" s="118" t="s">
        <v>5376</v>
      </c>
      <c r="D1070" s="118" t="s">
        <v>13510</v>
      </c>
      <c r="E1070" s="118" t="s">
        <v>13511</v>
      </c>
      <c r="F1070" s="118" t="s">
        <v>9579</v>
      </c>
      <c r="G1070" s="118" t="s">
        <v>13506</v>
      </c>
      <c r="H1070" s="118" t="s">
        <v>13507</v>
      </c>
      <c r="I1070" s="118" t="s">
        <v>7076</v>
      </c>
      <c r="J1070" s="124"/>
      <c r="K1070" s="118" t="str">
        <f>_xlfn.XLOOKUP(D1070,'Catalog Items'!L:L,'Catalog Items'!AB:AB)</f>
        <v>00196504239845</v>
      </c>
      <c r="L1070" s="118" t="str">
        <f>_xlfn.XLOOKUP(D1070,'Catalog Items'!L:L,'Catalog Items'!N:N)</f>
        <v>Pumpkin Prowlers</v>
      </c>
      <c r="M1070" s="132">
        <f>_xlfn.XLOOKUP($D1070,'Catalog Items'!$L:$L,'Catalog Items'!AK:AK)</f>
        <v>48.314999999999998</v>
      </c>
      <c r="N1070" s="132">
        <f>_xlfn.XLOOKUP($D1070,'Catalog Items'!$L:$L,'Catalog Items'!AL:AL)</f>
        <v>16.22</v>
      </c>
      <c r="O1070" s="132">
        <f>_xlfn.XLOOKUP($D1070,'Catalog Items'!$L:$L,'Catalog Items'!AM:AM)</f>
        <v>9.5950000000000006</v>
      </c>
      <c r="P1070" s="132">
        <f>_xlfn.XLOOKUP($D1070,'Catalog Items'!$L:$L,'Catalog Items'!AN:AN)</f>
        <v>29.04</v>
      </c>
      <c r="Q1070" s="132">
        <f>_xlfn.XLOOKUP($D1070,'Catalog Items'!$L:$L,'Catalog Items'!AO:AO)</f>
        <v>4.351</v>
      </c>
      <c r="R1070" s="132" t="str">
        <f>_xlfn.XLOOKUP($D1070,'Catalog Items'!$L:$L,'Catalog Items'!AT:AT)</f>
        <v>4</v>
      </c>
      <c r="S1070" s="132" t="str">
        <f>_xlfn.XLOOKUP($D1070,'Catalog Items'!$L:$L,'Catalog Items'!AU:AU)</f>
        <v>3</v>
      </c>
      <c r="T1070" s="118" t="s">
        <v>9564</v>
      </c>
      <c r="U1070" s="118" t="s">
        <v>15060</v>
      </c>
      <c r="V1070" s="118" t="s">
        <v>15061</v>
      </c>
      <c r="W1070" s="124"/>
      <c r="X1070" s="118" t="s">
        <v>14341</v>
      </c>
      <c r="Y1070" s="118" t="s">
        <v>1760</v>
      </c>
      <c r="Z1070" s="118" t="s">
        <v>7075</v>
      </c>
      <c r="AA1070" s="118" t="s">
        <v>15080</v>
      </c>
      <c r="AB1070" s="118" t="s">
        <v>7075</v>
      </c>
      <c r="AC1070" s="118" t="s">
        <v>15044</v>
      </c>
      <c r="AD1070" s="118" t="s">
        <v>1757</v>
      </c>
      <c r="AE1070" s="118" t="s">
        <v>15399</v>
      </c>
      <c r="AF1070" s="118" t="s">
        <v>15215</v>
      </c>
    </row>
    <row r="1071" spans="1:32" x14ac:dyDescent="0.25">
      <c r="J1071" s="124"/>
      <c r="M1071" s="132"/>
      <c r="N1071" s="132"/>
      <c r="O1071" s="132"/>
      <c r="P1071" s="132"/>
      <c r="Q1071" s="132"/>
      <c r="R1071" s="132"/>
      <c r="S1071" s="132"/>
      <c r="W1071" s="124"/>
    </row>
    <row r="1072" spans="1:32" x14ac:dyDescent="0.25">
      <c r="A1072" s="118" t="str">
        <f>_xlfn.XLOOKUP(D1072,'Catalog Items'!L:L,'Catalog Items'!F:F)</f>
        <v>24601-FD</v>
      </c>
      <c r="B1072" s="118" t="s">
        <v>9743</v>
      </c>
      <c r="C1072" s="118" t="s">
        <v>5377</v>
      </c>
      <c r="D1072" s="118" t="s">
        <v>13514</v>
      </c>
      <c r="E1072" s="118" t="s">
        <v>13515</v>
      </c>
      <c r="F1072" s="118" t="s">
        <v>9579</v>
      </c>
      <c r="G1072" s="118" t="s">
        <v>13415</v>
      </c>
      <c r="H1072" s="118" t="s">
        <v>13416</v>
      </c>
      <c r="I1072" s="118" t="s">
        <v>7079</v>
      </c>
      <c r="J1072" s="124"/>
      <c r="K1072" s="118" t="str">
        <f>_xlfn.XLOOKUP(D1072,'Catalog Items'!L:L,'Catalog Items'!AB:AB)</f>
        <v>00196504239852</v>
      </c>
      <c r="L1072" s="118" t="str">
        <f>_xlfn.XLOOKUP(D1072,'Catalog Items'!L:L,'Catalog Items'!N:N)</f>
        <v>Frightful Friends</v>
      </c>
      <c r="M1072" s="132">
        <f>_xlfn.XLOOKUP($D1072,'Catalog Items'!$L:$L,'Catalog Items'!AK:AK)</f>
        <v>48.314999999999998</v>
      </c>
      <c r="N1072" s="132">
        <f>_xlfn.XLOOKUP($D1072,'Catalog Items'!$L:$L,'Catalog Items'!AL:AL)</f>
        <v>16.22</v>
      </c>
      <c r="O1072" s="132">
        <f>_xlfn.XLOOKUP($D1072,'Catalog Items'!$L:$L,'Catalog Items'!AM:AM)</f>
        <v>9.5950000000000006</v>
      </c>
      <c r="P1072" s="132">
        <f>_xlfn.XLOOKUP($D1072,'Catalog Items'!$L:$L,'Catalog Items'!AN:AN)</f>
        <v>29.04</v>
      </c>
      <c r="Q1072" s="132">
        <f>_xlfn.XLOOKUP($D1072,'Catalog Items'!$L:$L,'Catalog Items'!AO:AO)</f>
        <v>4.351</v>
      </c>
      <c r="R1072" s="132" t="str">
        <f>_xlfn.XLOOKUP($D1072,'Catalog Items'!$L:$L,'Catalog Items'!AT:AT)</f>
        <v>4</v>
      </c>
      <c r="S1072" s="132" t="str">
        <f>_xlfn.XLOOKUP($D1072,'Catalog Items'!$L:$L,'Catalog Items'!AU:AU)</f>
        <v>3</v>
      </c>
      <c r="T1072" s="118" t="s">
        <v>9564</v>
      </c>
      <c r="U1072" s="118" t="s">
        <v>15060</v>
      </c>
      <c r="V1072" s="118" t="s">
        <v>15061</v>
      </c>
      <c r="W1072" s="124"/>
      <c r="X1072" s="118" t="s">
        <v>14279</v>
      </c>
      <c r="Y1072" s="118" t="s">
        <v>1765</v>
      </c>
      <c r="Z1072" s="118" t="s">
        <v>15062</v>
      </c>
      <c r="AA1072" s="118" t="s">
        <v>7065</v>
      </c>
      <c r="AB1072" s="118" t="s">
        <v>7065</v>
      </c>
      <c r="AC1072" s="118" t="s">
        <v>15063</v>
      </c>
      <c r="AD1072" s="118" t="s">
        <v>1757</v>
      </c>
      <c r="AE1072" s="118" t="s">
        <v>15064</v>
      </c>
      <c r="AF1072" s="118" t="s">
        <v>15065</v>
      </c>
    </row>
    <row r="1073" spans="1:32" x14ac:dyDescent="0.25">
      <c r="A1073" s="118" t="str">
        <f>_xlfn.XLOOKUP(D1073,'Catalog Items'!L:L,'Catalog Items'!F:F)</f>
        <v>24601-FD</v>
      </c>
      <c r="B1073" s="118" t="s">
        <v>9731</v>
      </c>
      <c r="C1073" s="118" t="s">
        <v>5377</v>
      </c>
      <c r="D1073" s="118" t="s">
        <v>13514</v>
      </c>
      <c r="E1073" s="118" t="s">
        <v>13515</v>
      </c>
      <c r="F1073" s="118" t="s">
        <v>9579</v>
      </c>
      <c r="G1073" s="118" t="s">
        <v>13418</v>
      </c>
      <c r="H1073" s="118" t="s">
        <v>13419</v>
      </c>
      <c r="I1073" s="118" t="s">
        <v>1799</v>
      </c>
      <c r="J1073" s="124"/>
      <c r="K1073" s="118" t="str">
        <f>_xlfn.XLOOKUP(D1073,'Catalog Items'!L:L,'Catalog Items'!AB:AB)</f>
        <v>00196504239852</v>
      </c>
      <c r="L1073" s="118" t="str">
        <f>_xlfn.XLOOKUP(D1073,'Catalog Items'!L:L,'Catalog Items'!N:N)</f>
        <v>Frightful Friends</v>
      </c>
      <c r="M1073" s="132">
        <f>_xlfn.XLOOKUP($D1073,'Catalog Items'!$L:$L,'Catalog Items'!AK:AK)</f>
        <v>48.314999999999998</v>
      </c>
      <c r="N1073" s="132">
        <f>_xlfn.XLOOKUP($D1073,'Catalog Items'!$L:$L,'Catalog Items'!AL:AL)</f>
        <v>16.22</v>
      </c>
      <c r="O1073" s="132">
        <f>_xlfn.XLOOKUP($D1073,'Catalog Items'!$L:$L,'Catalog Items'!AM:AM)</f>
        <v>9.5950000000000006</v>
      </c>
      <c r="P1073" s="132">
        <f>_xlfn.XLOOKUP($D1073,'Catalog Items'!$L:$L,'Catalog Items'!AN:AN)</f>
        <v>29.04</v>
      </c>
      <c r="Q1073" s="132">
        <f>_xlfn.XLOOKUP($D1073,'Catalog Items'!$L:$L,'Catalog Items'!AO:AO)</f>
        <v>4.351</v>
      </c>
      <c r="R1073" s="132" t="str">
        <f>_xlfn.XLOOKUP($D1073,'Catalog Items'!$L:$L,'Catalog Items'!AT:AT)</f>
        <v>4</v>
      </c>
      <c r="S1073" s="132" t="str">
        <f>_xlfn.XLOOKUP($D1073,'Catalog Items'!$L:$L,'Catalog Items'!AU:AU)</f>
        <v>3</v>
      </c>
      <c r="T1073" s="118" t="s">
        <v>9564</v>
      </c>
      <c r="U1073" s="118" t="s">
        <v>15060</v>
      </c>
      <c r="V1073" s="118" t="s">
        <v>15061</v>
      </c>
      <c r="W1073" s="124"/>
      <c r="X1073" s="118" t="s">
        <v>14282</v>
      </c>
      <c r="Y1073" s="118" t="s">
        <v>1765</v>
      </c>
      <c r="Z1073" s="118" t="s">
        <v>15062</v>
      </c>
      <c r="AA1073" s="118" t="s">
        <v>14994</v>
      </c>
      <c r="AB1073" s="118" t="s">
        <v>14994</v>
      </c>
      <c r="AC1073" s="118" t="s">
        <v>15066</v>
      </c>
      <c r="AD1073" s="118" t="s">
        <v>1757</v>
      </c>
      <c r="AE1073" s="118" t="s">
        <v>15067</v>
      </c>
      <c r="AF1073" s="118" t="s">
        <v>15068</v>
      </c>
    </row>
    <row r="1074" spans="1:32" x14ac:dyDescent="0.25">
      <c r="A1074" s="118" t="str">
        <f>_xlfn.XLOOKUP(D1074,'Catalog Items'!L:L,'Catalog Items'!F:F)</f>
        <v>24601-FD</v>
      </c>
      <c r="B1074" s="118" t="s">
        <v>9694</v>
      </c>
      <c r="C1074" s="118" t="s">
        <v>5377</v>
      </c>
      <c r="D1074" s="118" t="s">
        <v>13514</v>
      </c>
      <c r="E1074" s="118" t="s">
        <v>13515</v>
      </c>
      <c r="F1074" s="118" t="s">
        <v>9579</v>
      </c>
      <c r="G1074" s="118" t="s">
        <v>13422</v>
      </c>
      <c r="H1074" s="118" t="s">
        <v>13423</v>
      </c>
      <c r="I1074" s="118" t="s">
        <v>9557</v>
      </c>
      <c r="J1074" s="124"/>
      <c r="K1074" s="118" t="str">
        <f>_xlfn.XLOOKUP(D1074,'Catalog Items'!L:L,'Catalog Items'!AB:AB)</f>
        <v>00196504239852</v>
      </c>
      <c r="L1074" s="118" t="str">
        <f>_xlfn.XLOOKUP(D1074,'Catalog Items'!L:L,'Catalog Items'!N:N)</f>
        <v>Frightful Friends</v>
      </c>
      <c r="M1074" s="132">
        <f>_xlfn.XLOOKUP($D1074,'Catalog Items'!$L:$L,'Catalog Items'!AK:AK)</f>
        <v>48.314999999999998</v>
      </c>
      <c r="N1074" s="132">
        <f>_xlfn.XLOOKUP($D1074,'Catalog Items'!$L:$L,'Catalog Items'!AL:AL)</f>
        <v>16.22</v>
      </c>
      <c r="O1074" s="132">
        <f>_xlfn.XLOOKUP($D1074,'Catalog Items'!$L:$L,'Catalog Items'!AM:AM)</f>
        <v>9.5950000000000006</v>
      </c>
      <c r="P1074" s="132">
        <f>_xlfn.XLOOKUP($D1074,'Catalog Items'!$L:$L,'Catalog Items'!AN:AN)</f>
        <v>29.04</v>
      </c>
      <c r="Q1074" s="132">
        <f>_xlfn.XLOOKUP($D1074,'Catalog Items'!$L:$L,'Catalog Items'!AO:AO)</f>
        <v>4.351</v>
      </c>
      <c r="R1074" s="132" t="str">
        <f>_xlfn.XLOOKUP($D1074,'Catalog Items'!$L:$L,'Catalog Items'!AT:AT)</f>
        <v>4</v>
      </c>
      <c r="S1074" s="132" t="str">
        <f>_xlfn.XLOOKUP($D1074,'Catalog Items'!$L:$L,'Catalog Items'!AU:AU)</f>
        <v>3</v>
      </c>
      <c r="T1074" s="118" t="s">
        <v>9564</v>
      </c>
      <c r="U1074" s="118" t="s">
        <v>15060</v>
      </c>
      <c r="V1074" s="118" t="s">
        <v>15061</v>
      </c>
      <c r="W1074" s="124"/>
      <c r="X1074" s="118" t="s">
        <v>14285</v>
      </c>
      <c r="Y1074" s="118" t="s">
        <v>1760</v>
      </c>
      <c r="Z1074" s="118" t="s">
        <v>15062</v>
      </c>
      <c r="AA1074" s="118" t="s">
        <v>15069</v>
      </c>
      <c r="AB1074" s="118" t="s">
        <v>15069</v>
      </c>
      <c r="AC1074" s="118" t="s">
        <v>15070</v>
      </c>
      <c r="AD1074" s="118" t="s">
        <v>1757</v>
      </c>
      <c r="AE1074" s="118" t="s">
        <v>15071</v>
      </c>
      <c r="AF1074" s="118" t="s">
        <v>15072</v>
      </c>
    </row>
    <row r="1075" spans="1:32" x14ac:dyDescent="0.25">
      <c r="A1075" s="118" t="str">
        <f>_xlfn.XLOOKUP(D1075,'Catalog Items'!L:L,'Catalog Items'!F:F)</f>
        <v>24601-FD</v>
      </c>
      <c r="B1075" s="118" t="s">
        <v>9920</v>
      </c>
      <c r="C1075" s="118" t="s">
        <v>5377</v>
      </c>
      <c r="D1075" s="118" t="s">
        <v>13514</v>
      </c>
      <c r="E1075" s="118" t="s">
        <v>13515</v>
      </c>
      <c r="F1075" s="118" t="s">
        <v>9579</v>
      </c>
      <c r="G1075" s="118" t="s">
        <v>13426</v>
      </c>
      <c r="H1075" s="118" t="s">
        <v>13427</v>
      </c>
      <c r="I1075" s="118" t="s">
        <v>7076</v>
      </c>
      <c r="J1075" s="124"/>
      <c r="K1075" s="118" t="str">
        <f>_xlfn.XLOOKUP(D1075,'Catalog Items'!L:L,'Catalog Items'!AB:AB)</f>
        <v>00196504239852</v>
      </c>
      <c r="L1075" s="118" t="str">
        <f>_xlfn.XLOOKUP(D1075,'Catalog Items'!L:L,'Catalog Items'!N:N)</f>
        <v>Frightful Friends</v>
      </c>
      <c r="M1075" s="132">
        <f>_xlfn.XLOOKUP($D1075,'Catalog Items'!$L:$L,'Catalog Items'!AK:AK)</f>
        <v>48.314999999999998</v>
      </c>
      <c r="N1075" s="132">
        <f>_xlfn.XLOOKUP($D1075,'Catalog Items'!$L:$L,'Catalog Items'!AL:AL)</f>
        <v>16.22</v>
      </c>
      <c r="O1075" s="132">
        <f>_xlfn.XLOOKUP($D1075,'Catalog Items'!$L:$L,'Catalog Items'!AM:AM)</f>
        <v>9.5950000000000006</v>
      </c>
      <c r="P1075" s="132">
        <f>_xlfn.XLOOKUP($D1075,'Catalog Items'!$L:$L,'Catalog Items'!AN:AN)</f>
        <v>29.04</v>
      </c>
      <c r="Q1075" s="132">
        <f>_xlfn.XLOOKUP($D1075,'Catalog Items'!$L:$L,'Catalog Items'!AO:AO)</f>
        <v>4.351</v>
      </c>
      <c r="R1075" s="132" t="str">
        <f>_xlfn.XLOOKUP($D1075,'Catalog Items'!$L:$L,'Catalog Items'!AT:AT)</f>
        <v>4</v>
      </c>
      <c r="S1075" s="132" t="str">
        <f>_xlfn.XLOOKUP($D1075,'Catalog Items'!$L:$L,'Catalog Items'!AU:AU)</f>
        <v>3</v>
      </c>
      <c r="T1075" s="118" t="s">
        <v>9564</v>
      </c>
      <c r="U1075" s="118" t="s">
        <v>15060</v>
      </c>
      <c r="V1075" s="118" t="s">
        <v>15061</v>
      </c>
      <c r="W1075" s="124"/>
      <c r="X1075" s="118" t="s">
        <v>14288</v>
      </c>
      <c r="Y1075" s="118" t="s">
        <v>1760</v>
      </c>
      <c r="Z1075" s="118" t="s">
        <v>15041</v>
      </c>
      <c r="AA1075" s="118" t="s">
        <v>15073</v>
      </c>
      <c r="AB1075" s="118" t="s">
        <v>15073</v>
      </c>
      <c r="AC1075" s="118" t="s">
        <v>15074</v>
      </c>
      <c r="AD1075" s="118" t="s">
        <v>1757</v>
      </c>
      <c r="AE1075" s="118" t="s">
        <v>15075</v>
      </c>
      <c r="AF1075" s="118" t="s">
        <v>15076</v>
      </c>
    </row>
    <row r="1076" spans="1:32" x14ac:dyDescent="0.25">
      <c r="A1076" s="118" t="str">
        <f>_xlfn.XLOOKUP(D1076,'Catalog Items'!L:L,'Catalog Items'!F:F)</f>
        <v>24601-FD</v>
      </c>
      <c r="B1076" s="118" t="s">
        <v>10501</v>
      </c>
      <c r="C1076" s="118" t="s">
        <v>5376</v>
      </c>
      <c r="D1076" s="118" t="s">
        <v>13514</v>
      </c>
      <c r="E1076" s="118" t="s">
        <v>13515</v>
      </c>
      <c r="F1076" s="118" t="s">
        <v>9579</v>
      </c>
      <c r="G1076" s="118" t="s">
        <v>13506</v>
      </c>
      <c r="H1076" s="118" t="s">
        <v>13507</v>
      </c>
      <c r="I1076" s="118" t="s">
        <v>7076</v>
      </c>
      <c r="J1076" s="124"/>
      <c r="K1076" s="118" t="str">
        <f>_xlfn.XLOOKUP(D1076,'Catalog Items'!L:L,'Catalog Items'!AB:AB)</f>
        <v>00196504239852</v>
      </c>
      <c r="L1076" s="118" t="str">
        <f>_xlfn.XLOOKUP(D1076,'Catalog Items'!L:L,'Catalog Items'!N:N)</f>
        <v>Frightful Friends</v>
      </c>
      <c r="M1076" s="132">
        <f>_xlfn.XLOOKUP($D1076,'Catalog Items'!$L:$L,'Catalog Items'!AK:AK)</f>
        <v>48.314999999999998</v>
      </c>
      <c r="N1076" s="132">
        <f>_xlfn.XLOOKUP($D1076,'Catalog Items'!$L:$L,'Catalog Items'!AL:AL)</f>
        <v>16.22</v>
      </c>
      <c r="O1076" s="132">
        <f>_xlfn.XLOOKUP($D1076,'Catalog Items'!$L:$L,'Catalog Items'!AM:AM)</f>
        <v>9.5950000000000006</v>
      </c>
      <c r="P1076" s="132">
        <f>_xlfn.XLOOKUP($D1076,'Catalog Items'!$L:$L,'Catalog Items'!AN:AN)</f>
        <v>29.04</v>
      </c>
      <c r="Q1076" s="132">
        <f>_xlfn.XLOOKUP($D1076,'Catalog Items'!$L:$L,'Catalog Items'!AO:AO)</f>
        <v>4.351</v>
      </c>
      <c r="R1076" s="132" t="str">
        <f>_xlfn.XLOOKUP($D1076,'Catalog Items'!$L:$L,'Catalog Items'!AT:AT)</f>
        <v>4</v>
      </c>
      <c r="S1076" s="132" t="str">
        <f>_xlfn.XLOOKUP($D1076,'Catalog Items'!$L:$L,'Catalog Items'!AU:AU)</f>
        <v>3</v>
      </c>
      <c r="T1076" s="118" t="s">
        <v>9564</v>
      </c>
      <c r="U1076" s="118" t="s">
        <v>15060</v>
      </c>
      <c r="V1076" s="118" t="s">
        <v>15061</v>
      </c>
      <c r="W1076" s="124"/>
      <c r="X1076" s="118" t="s">
        <v>14341</v>
      </c>
      <c r="Y1076" s="118" t="s">
        <v>1760</v>
      </c>
      <c r="Z1076" s="118" t="s">
        <v>7075</v>
      </c>
      <c r="AA1076" s="118" t="s">
        <v>15080</v>
      </c>
      <c r="AB1076" s="118" t="s">
        <v>7075</v>
      </c>
      <c r="AC1076" s="118" t="s">
        <v>15044</v>
      </c>
      <c r="AD1076" s="118" t="s">
        <v>1757</v>
      </c>
      <c r="AE1076" s="118" t="s">
        <v>15399</v>
      </c>
      <c r="AF1076" s="118" t="s">
        <v>15215</v>
      </c>
    </row>
    <row r="1077" spans="1:32" x14ac:dyDescent="0.25">
      <c r="J1077" s="124"/>
      <c r="M1077" s="132"/>
      <c r="N1077" s="132"/>
      <c r="O1077" s="132"/>
      <c r="P1077" s="132"/>
      <c r="Q1077" s="132"/>
      <c r="R1077" s="132"/>
      <c r="S1077" s="132"/>
      <c r="W1077" s="124"/>
    </row>
    <row r="1078" spans="1:32" x14ac:dyDescent="0.25">
      <c r="A1078" s="118" t="str">
        <f>_xlfn.XLOOKUP(D1078,'Catalog Items'!L:L,'Catalog Items'!F:F)</f>
        <v>24601-FD</v>
      </c>
      <c r="B1078" s="118" t="s">
        <v>9743</v>
      </c>
      <c r="C1078" s="118" t="s">
        <v>5377</v>
      </c>
      <c r="D1078" s="118" t="s">
        <v>13522</v>
      </c>
      <c r="E1078" s="118" t="s">
        <v>13523</v>
      </c>
      <c r="F1078" s="118" t="s">
        <v>9579</v>
      </c>
      <c r="G1078" s="118" t="s">
        <v>13800</v>
      </c>
      <c r="H1078" s="118" t="s">
        <v>13801</v>
      </c>
      <c r="I1078" s="118" t="s">
        <v>7079</v>
      </c>
      <c r="J1078" s="124"/>
      <c r="K1078" s="118" t="str">
        <f>_xlfn.XLOOKUP(D1078,'Catalog Items'!L:L,'Catalog Items'!AB:AB)</f>
        <v>00196504239876</v>
      </c>
      <c r="L1078" s="118" t="str">
        <f>_xlfn.XLOOKUP(D1078,'Catalog Items'!L:L,'Catalog Items'!N:N)</f>
        <v>Sparkling Spruce</v>
      </c>
      <c r="M1078" s="132">
        <f>_xlfn.XLOOKUP($D1078,'Catalog Items'!$L:$L,'Catalog Items'!AK:AK)</f>
        <v>48.314999999999998</v>
      </c>
      <c r="N1078" s="132">
        <f>_xlfn.XLOOKUP($D1078,'Catalog Items'!$L:$L,'Catalog Items'!AL:AL)</f>
        <v>16.22</v>
      </c>
      <c r="O1078" s="132">
        <f>_xlfn.XLOOKUP($D1078,'Catalog Items'!$L:$L,'Catalog Items'!AM:AM)</f>
        <v>9.5950000000000006</v>
      </c>
      <c r="P1078" s="132">
        <f>_xlfn.XLOOKUP($D1078,'Catalog Items'!$L:$L,'Catalog Items'!AN:AN)</f>
        <v>29.04</v>
      </c>
      <c r="Q1078" s="132">
        <f>_xlfn.XLOOKUP($D1078,'Catalog Items'!$L:$L,'Catalog Items'!AO:AO)</f>
        <v>4.351</v>
      </c>
      <c r="R1078" s="132" t="str">
        <f>_xlfn.XLOOKUP($D1078,'Catalog Items'!$L:$L,'Catalog Items'!AT:AT)</f>
        <v>4</v>
      </c>
      <c r="S1078" s="132" t="str">
        <f>_xlfn.XLOOKUP($D1078,'Catalog Items'!$L:$L,'Catalog Items'!AU:AU)</f>
        <v>3</v>
      </c>
      <c r="T1078" s="118" t="s">
        <v>9564</v>
      </c>
      <c r="U1078" s="118" t="s">
        <v>15060</v>
      </c>
      <c r="V1078" s="118" t="s">
        <v>15061</v>
      </c>
      <c r="W1078" s="124"/>
      <c r="X1078" s="118" t="s">
        <v>14514</v>
      </c>
      <c r="Y1078" s="118" t="s">
        <v>1765</v>
      </c>
      <c r="Z1078" s="118" t="s">
        <v>15062</v>
      </c>
      <c r="AA1078" s="118" t="s">
        <v>7065</v>
      </c>
      <c r="AB1078" s="118" t="s">
        <v>7065</v>
      </c>
      <c r="AC1078" s="118" t="s">
        <v>15063</v>
      </c>
      <c r="AD1078" s="118" t="s">
        <v>1757</v>
      </c>
      <c r="AE1078" s="118" t="s">
        <v>15064</v>
      </c>
      <c r="AF1078" s="118" t="s">
        <v>15065</v>
      </c>
    </row>
    <row r="1079" spans="1:32" x14ac:dyDescent="0.25">
      <c r="A1079" s="118" t="str">
        <f>_xlfn.XLOOKUP(D1079,'Catalog Items'!L:L,'Catalog Items'!F:F)</f>
        <v>24601-FD</v>
      </c>
      <c r="B1079" s="118" t="s">
        <v>9731</v>
      </c>
      <c r="C1079" s="118" t="s">
        <v>5377</v>
      </c>
      <c r="D1079" s="118" t="s">
        <v>13522</v>
      </c>
      <c r="E1079" s="118" t="s">
        <v>13523</v>
      </c>
      <c r="F1079" s="118" t="s">
        <v>9579</v>
      </c>
      <c r="G1079" s="118" t="s">
        <v>13802</v>
      </c>
      <c r="H1079" s="118" t="s">
        <v>13803</v>
      </c>
      <c r="I1079" s="118" t="s">
        <v>1799</v>
      </c>
      <c r="J1079" s="124"/>
      <c r="K1079" s="118" t="str">
        <f>_xlfn.XLOOKUP(D1079,'Catalog Items'!L:L,'Catalog Items'!AB:AB)</f>
        <v>00196504239876</v>
      </c>
      <c r="L1079" s="118" t="str">
        <f>_xlfn.XLOOKUP(D1079,'Catalog Items'!L:L,'Catalog Items'!N:N)</f>
        <v>Sparkling Spruce</v>
      </c>
      <c r="M1079" s="132">
        <f>_xlfn.XLOOKUP($D1079,'Catalog Items'!$L:$L,'Catalog Items'!AK:AK)</f>
        <v>48.314999999999998</v>
      </c>
      <c r="N1079" s="132">
        <f>_xlfn.XLOOKUP($D1079,'Catalog Items'!$L:$L,'Catalog Items'!AL:AL)</f>
        <v>16.22</v>
      </c>
      <c r="O1079" s="132">
        <f>_xlfn.XLOOKUP($D1079,'Catalog Items'!$L:$L,'Catalog Items'!AM:AM)</f>
        <v>9.5950000000000006</v>
      </c>
      <c r="P1079" s="132">
        <f>_xlfn.XLOOKUP($D1079,'Catalog Items'!$L:$L,'Catalog Items'!AN:AN)</f>
        <v>29.04</v>
      </c>
      <c r="Q1079" s="132">
        <f>_xlfn.XLOOKUP($D1079,'Catalog Items'!$L:$L,'Catalog Items'!AO:AO)</f>
        <v>4.351</v>
      </c>
      <c r="R1079" s="132" t="str">
        <f>_xlfn.XLOOKUP($D1079,'Catalog Items'!$L:$L,'Catalog Items'!AT:AT)</f>
        <v>4</v>
      </c>
      <c r="S1079" s="132" t="str">
        <f>_xlfn.XLOOKUP($D1079,'Catalog Items'!$L:$L,'Catalog Items'!AU:AU)</f>
        <v>3</v>
      </c>
      <c r="T1079" s="118" t="s">
        <v>9564</v>
      </c>
      <c r="U1079" s="118" t="s">
        <v>15060</v>
      </c>
      <c r="V1079" s="118" t="s">
        <v>15061</v>
      </c>
      <c r="W1079" s="124"/>
      <c r="X1079" s="118" t="s">
        <v>14515</v>
      </c>
      <c r="Y1079" s="118" t="s">
        <v>1765</v>
      </c>
      <c r="Z1079" s="118" t="s">
        <v>15062</v>
      </c>
      <c r="AA1079" s="118" t="s">
        <v>14994</v>
      </c>
      <c r="AB1079" s="118" t="s">
        <v>14994</v>
      </c>
      <c r="AC1079" s="118" t="s">
        <v>15066</v>
      </c>
      <c r="AD1079" s="118" t="s">
        <v>1757</v>
      </c>
      <c r="AE1079" s="118" t="s">
        <v>15067</v>
      </c>
      <c r="AF1079" s="118" t="s">
        <v>15068</v>
      </c>
    </row>
    <row r="1080" spans="1:32" x14ac:dyDescent="0.25">
      <c r="A1080" s="118" t="str">
        <f>_xlfn.XLOOKUP(D1080,'Catalog Items'!L:L,'Catalog Items'!F:F)</f>
        <v>24601-FD</v>
      </c>
      <c r="B1080" s="118" t="s">
        <v>9694</v>
      </c>
      <c r="C1080" s="118" t="s">
        <v>5377</v>
      </c>
      <c r="D1080" s="118" t="s">
        <v>13522</v>
      </c>
      <c r="E1080" s="118" t="s">
        <v>13523</v>
      </c>
      <c r="F1080" s="118" t="s">
        <v>9579</v>
      </c>
      <c r="G1080" s="118" t="s">
        <v>13804</v>
      </c>
      <c r="H1080" s="118" t="s">
        <v>13805</v>
      </c>
      <c r="I1080" s="118" t="s">
        <v>9557</v>
      </c>
      <c r="J1080" s="124"/>
      <c r="K1080" s="118" t="str">
        <f>_xlfn.XLOOKUP(D1080,'Catalog Items'!L:L,'Catalog Items'!AB:AB)</f>
        <v>00196504239876</v>
      </c>
      <c r="L1080" s="118" t="str">
        <f>_xlfn.XLOOKUP(D1080,'Catalog Items'!L:L,'Catalog Items'!N:N)</f>
        <v>Sparkling Spruce</v>
      </c>
      <c r="M1080" s="132">
        <f>_xlfn.XLOOKUP($D1080,'Catalog Items'!$L:$L,'Catalog Items'!AK:AK)</f>
        <v>48.314999999999998</v>
      </c>
      <c r="N1080" s="132">
        <f>_xlfn.XLOOKUP($D1080,'Catalog Items'!$L:$L,'Catalog Items'!AL:AL)</f>
        <v>16.22</v>
      </c>
      <c r="O1080" s="132">
        <f>_xlfn.XLOOKUP($D1080,'Catalog Items'!$L:$L,'Catalog Items'!AM:AM)</f>
        <v>9.5950000000000006</v>
      </c>
      <c r="P1080" s="132">
        <f>_xlfn.XLOOKUP($D1080,'Catalog Items'!$L:$L,'Catalog Items'!AN:AN)</f>
        <v>29.04</v>
      </c>
      <c r="Q1080" s="132">
        <f>_xlfn.XLOOKUP($D1080,'Catalog Items'!$L:$L,'Catalog Items'!AO:AO)</f>
        <v>4.351</v>
      </c>
      <c r="R1080" s="132" t="str">
        <f>_xlfn.XLOOKUP($D1080,'Catalog Items'!$L:$L,'Catalog Items'!AT:AT)</f>
        <v>4</v>
      </c>
      <c r="S1080" s="132" t="str">
        <f>_xlfn.XLOOKUP($D1080,'Catalog Items'!$L:$L,'Catalog Items'!AU:AU)</f>
        <v>3</v>
      </c>
      <c r="T1080" s="118" t="s">
        <v>9564</v>
      </c>
      <c r="U1080" s="118" t="s">
        <v>15060</v>
      </c>
      <c r="V1080" s="118" t="s">
        <v>15061</v>
      </c>
      <c r="W1080" s="124"/>
      <c r="X1080" s="118" t="s">
        <v>14516</v>
      </c>
      <c r="Y1080" s="118" t="s">
        <v>1760</v>
      </c>
      <c r="Z1080" s="118" t="s">
        <v>15062</v>
      </c>
      <c r="AA1080" s="118" t="s">
        <v>15069</v>
      </c>
      <c r="AB1080" s="118" t="s">
        <v>15069</v>
      </c>
      <c r="AC1080" s="118" t="s">
        <v>15070</v>
      </c>
      <c r="AD1080" s="118" t="s">
        <v>1757</v>
      </c>
      <c r="AE1080" s="118" t="s">
        <v>15071</v>
      </c>
      <c r="AF1080" s="118" t="s">
        <v>15072</v>
      </c>
    </row>
    <row r="1081" spans="1:32" x14ac:dyDescent="0.25">
      <c r="A1081" s="118" t="str">
        <f>_xlfn.XLOOKUP(D1081,'Catalog Items'!L:L,'Catalog Items'!F:F)</f>
        <v>24601-FD</v>
      </c>
      <c r="B1081" s="118" t="s">
        <v>9920</v>
      </c>
      <c r="C1081" s="118" t="s">
        <v>5377</v>
      </c>
      <c r="D1081" s="118" t="s">
        <v>13522</v>
      </c>
      <c r="E1081" s="118" t="s">
        <v>13523</v>
      </c>
      <c r="F1081" s="118" t="s">
        <v>9579</v>
      </c>
      <c r="G1081" s="118" t="s">
        <v>13806</v>
      </c>
      <c r="H1081" s="118" t="s">
        <v>13807</v>
      </c>
      <c r="I1081" s="118" t="s">
        <v>7076</v>
      </c>
      <c r="J1081" s="124"/>
      <c r="K1081" s="118" t="str">
        <f>_xlfn.XLOOKUP(D1081,'Catalog Items'!L:L,'Catalog Items'!AB:AB)</f>
        <v>00196504239876</v>
      </c>
      <c r="L1081" s="118" t="str">
        <f>_xlfn.XLOOKUP(D1081,'Catalog Items'!L:L,'Catalog Items'!N:N)</f>
        <v>Sparkling Spruce</v>
      </c>
      <c r="M1081" s="132">
        <f>_xlfn.XLOOKUP($D1081,'Catalog Items'!$L:$L,'Catalog Items'!AK:AK)</f>
        <v>48.314999999999998</v>
      </c>
      <c r="N1081" s="132">
        <f>_xlfn.XLOOKUP($D1081,'Catalog Items'!$L:$L,'Catalog Items'!AL:AL)</f>
        <v>16.22</v>
      </c>
      <c r="O1081" s="132">
        <f>_xlfn.XLOOKUP($D1081,'Catalog Items'!$L:$L,'Catalog Items'!AM:AM)</f>
        <v>9.5950000000000006</v>
      </c>
      <c r="P1081" s="132">
        <f>_xlfn.XLOOKUP($D1081,'Catalog Items'!$L:$L,'Catalog Items'!AN:AN)</f>
        <v>29.04</v>
      </c>
      <c r="Q1081" s="132">
        <f>_xlfn.XLOOKUP($D1081,'Catalog Items'!$L:$L,'Catalog Items'!AO:AO)</f>
        <v>4.351</v>
      </c>
      <c r="R1081" s="132" t="str">
        <f>_xlfn.XLOOKUP($D1081,'Catalog Items'!$L:$L,'Catalog Items'!AT:AT)</f>
        <v>4</v>
      </c>
      <c r="S1081" s="132" t="str">
        <f>_xlfn.XLOOKUP($D1081,'Catalog Items'!$L:$L,'Catalog Items'!AU:AU)</f>
        <v>3</v>
      </c>
      <c r="T1081" s="118" t="s">
        <v>9564</v>
      </c>
      <c r="U1081" s="118" t="s">
        <v>15060</v>
      </c>
      <c r="V1081" s="118" t="s">
        <v>15061</v>
      </c>
      <c r="W1081" s="124"/>
      <c r="X1081" s="118" t="s">
        <v>14517</v>
      </c>
      <c r="Y1081" s="118" t="s">
        <v>1760</v>
      </c>
      <c r="Z1081" s="118" t="s">
        <v>15041</v>
      </c>
      <c r="AA1081" s="118" t="s">
        <v>15073</v>
      </c>
      <c r="AB1081" s="118" t="s">
        <v>15073</v>
      </c>
      <c r="AC1081" s="118" t="s">
        <v>15074</v>
      </c>
      <c r="AD1081" s="118" t="s">
        <v>1757</v>
      </c>
      <c r="AE1081" s="118" t="s">
        <v>15075</v>
      </c>
      <c r="AF1081" s="118" t="s">
        <v>15076</v>
      </c>
    </row>
    <row r="1082" spans="1:32" x14ac:dyDescent="0.25">
      <c r="A1082" s="118" t="str">
        <f>_xlfn.XLOOKUP(D1082,'Catalog Items'!L:L,'Catalog Items'!F:F)</f>
        <v>24601-FD</v>
      </c>
      <c r="B1082" s="118" t="s">
        <v>10501</v>
      </c>
      <c r="C1082" s="118" t="s">
        <v>5376</v>
      </c>
      <c r="D1082" s="118" t="s">
        <v>13522</v>
      </c>
      <c r="E1082" s="118" t="s">
        <v>13523</v>
      </c>
      <c r="F1082" s="118" t="s">
        <v>9579</v>
      </c>
      <c r="G1082" s="118" t="s">
        <v>13518</v>
      </c>
      <c r="H1082" s="118" t="s">
        <v>13519</v>
      </c>
      <c r="I1082" s="118" t="s">
        <v>7076</v>
      </c>
      <c r="J1082" s="124"/>
      <c r="K1082" s="118" t="str">
        <f>_xlfn.XLOOKUP(D1082,'Catalog Items'!L:L,'Catalog Items'!AB:AB)</f>
        <v>00196504239876</v>
      </c>
      <c r="L1082" s="118" t="str">
        <f>_xlfn.XLOOKUP(D1082,'Catalog Items'!L:L,'Catalog Items'!N:N)</f>
        <v>Sparkling Spruce</v>
      </c>
      <c r="M1082" s="132">
        <f>_xlfn.XLOOKUP($D1082,'Catalog Items'!$L:$L,'Catalog Items'!AK:AK)</f>
        <v>48.314999999999998</v>
      </c>
      <c r="N1082" s="132">
        <f>_xlfn.XLOOKUP($D1082,'Catalog Items'!$L:$L,'Catalog Items'!AL:AL)</f>
        <v>16.22</v>
      </c>
      <c r="O1082" s="132">
        <f>_xlfn.XLOOKUP($D1082,'Catalog Items'!$L:$L,'Catalog Items'!AM:AM)</f>
        <v>9.5950000000000006</v>
      </c>
      <c r="P1082" s="132">
        <f>_xlfn.XLOOKUP($D1082,'Catalog Items'!$L:$L,'Catalog Items'!AN:AN)</f>
        <v>29.04</v>
      </c>
      <c r="Q1082" s="132">
        <f>_xlfn.XLOOKUP($D1082,'Catalog Items'!$L:$L,'Catalog Items'!AO:AO)</f>
        <v>4.351</v>
      </c>
      <c r="R1082" s="132" t="str">
        <f>_xlfn.XLOOKUP($D1082,'Catalog Items'!$L:$L,'Catalog Items'!AT:AT)</f>
        <v>4</v>
      </c>
      <c r="S1082" s="132" t="str">
        <f>_xlfn.XLOOKUP($D1082,'Catalog Items'!$L:$L,'Catalog Items'!AU:AU)</f>
        <v>3</v>
      </c>
      <c r="T1082" s="118" t="s">
        <v>9564</v>
      </c>
      <c r="U1082" s="118" t="s">
        <v>15060</v>
      </c>
      <c r="V1082" s="118" t="s">
        <v>15061</v>
      </c>
      <c r="W1082" s="124"/>
      <c r="X1082" s="118" t="s">
        <v>14349</v>
      </c>
      <c r="Y1082" s="118" t="s">
        <v>1760</v>
      </c>
      <c r="Z1082" s="118" t="s">
        <v>7075</v>
      </c>
      <c r="AA1082" s="118" t="s">
        <v>15080</v>
      </c>
      <c r="AB1082" s="118" t="s">
        <v>7075</v>
      </c>
      <c r="AC1082" s="118" t="s">
        <v>15044</v>
      </c>
      <c r="AD1082" s="118" t="s">
        <v>1757</v>
      </c>
      <c r="AE1082" s="118" t="s">
        <v>15399</v>
      </c>
      <c r="AF1082" s="118" t="s">
        <v>15215</v>
      </c>
    </row>
    <row r="1083" spans="1:32" x14ac:dyDescent="0.25">
      <c r="J1083" s="124"/>
      <c r="M1083" s="132"/>
      <c r="N1083" s="132"/>
      <c r="O1083" s="132"/>
      <c r="P1083" s="132"/>
      <c r="Q1083" s="132"/>
      <c r="R1083" s="132"/>
      <c r="S1083" s="132"/>
      <c r="W1083" s="124"/>
    </row>
    <row r="1084" spans="1:32" x14ac:dyDescent="0.25">
      <c r="A1084" s="118" t="str">
        <f>_xlfn.XLOOKUP(D1084,'Catalog Items'!L:L,'Catalog Items'!F:F)</f>
        <v>24601-FD</v>
      </c>
      <c r="B1084" s="118" t="s">
        <v>9743</v>
      </c>
      <c r="C1084" s="118" t="s">
        <v>5377</v>
      </c>
      <c r="D1084" s="118" t="s">
        <v>13526</v>
      </c>
      <c r="E1084" s="118" t="s">
        <v>13527</v>
      </c>
      <c r="F1084" s="118" t="s">
        <v>9579</v>
      </c>
      <c r="G1084" s="118" t="s">
        <v>13230</v>
      </c>
      <c r="H1084" s="118" t="s">
        <v>13231</v>
      </c>
      <c r="I1084" s="118" t="s">
        <v>7079</v>
      </c>
      <c r="J1084" s="124"/>
      <c r="K1084" s="118" t="str">
        <f>_xlfn.XLOOKUP(D1084,'Catalog Items'!L:L,'Catalog Items'!AB:AB)</f>
        <v>00196504239883</v>
      </c>
      <c r="L1084" s="118" t="str">
        <f>_xlfn.XLOOKUP(D1084,'Catalog Items'!L:L,'Catalog Items'!N:N)</f>
        <v>Winter Woods</v>
      </c>
      <c r="M1084" s="132">
        <f>_xlfn.XLOOKUP($D1084,'Catalog Items'!$L:$L,'Catalog Items'!AK:AK)</f>
        <v>48.314999999999998</v>
      </c>
      <c r="N1084" s="132">
        <f>_xlfn.XLOOKUP($D1084,'Catalog Items'!$L:$L,'Catalog Items'!AL:AL)</f>
        <v>16.22</v>
      </c>
      <c r="O1084" s="132">
        <f>_xlfn.XLOOKUP($D1084,'Catalog Items'!$L:$L,'Catalog Items'!AM:AM)</f>
        <v>9.5950000000000006</v>
      </c>
      <c r="P1084" s="132">
        <f>_xlfn.XLOOKUP($D1084,'Catalog Items'!$L:$L,'Catalog Items'!AN:AN)</f>
        <v>29.04</v>
      </c>
      <c r="Q1084" s="132">
        <f>_xlfn.XLOOKUP($D1084,'Catalog Items'!$L:$L,'Catalog Items'!AO:AO)</f>
        <v>4.351</v>
      </c>
      <c r="R1084" s="132" t="str">
        <f>_xlfn.XLOOKUP($D1084,'Catalog Items'!$L:$L,'Catalog Items'!AT:AT)</f>
        <v>4</v>
      </c>
      <c r="S1084" s="132" t="str">
        <f>_xlfn.XLOOKUP($D1084,'Catalog Items'!$L:$L,'Catalog Items'!AU:AU)</f>
        <v>3</v>
      </c>
      <c r="T1084" s="118" t="s">
        <v>9564</v>
      </c>
      <c r="U1084" s="118" t="s">
        <v>15060</v>
      </c>
      <c r="V1084" s="118" t="s">
        <v>15061</v>
      </c>
      <c r="W1084" s="124"/>
      <c r="X1084" s="118" t="s">
        <v>14123</v>
      </c>
      <c r="Y1084" s="118" t="s">
        <v>1765</v>
      </c>
      <c r="Z1084" s="118" t="s">
        <v>15062</v>
      </c>
      <c r="AA1084" s="118" t="s">
        <v>7065</v>
      </c>
      <c r="AB1084" s="118" t="s">
        <v>7065</v>
      </c>
      <c r="AC1084" s="118" t="s">
        <v>15063</v>
      </c>
      <c r="AD1084" s="118" t="s">
        <v>1757</v>
      </c>
      <c r="AE1084" s="118" t="s">
        <v>15064</v>
      </c>
      <c r="AF1084" s="118" t="s">
        <v>15065</v>
      </c>
    </row>
    <row r="1085" spans="1:32" x14ac:dyDescent="0.25">
      <c r="A1085" s="118" t="str">
        <f>_xlfn.XLOOKUP(D1085,'Catalog Items'!L:L,'Catalog Items'!F:F)</f>
        <v>24601-FD</v>
      </c>
      <c r="B1085" s="118" t="s">
        <v>9731</v>
      </c>
      <c r="C1085" s="118" t="s">
        <v>5377</v>
      </c>
      <c r="D1085" s="118" t="s">
        <v>13526</v>
      </c>
      <c r="E1085" s="118" t="s">
        <v>13527</v>
      </c>
      <c r="F1085" s="118" t="s">
        <v>9579</v>
      </c>
      <c r="G1085" s="118" t="s">
        <v>13232</v>
      </c>
      <c r="H1085" s="118" t="s">
        <v>13233</v>
      </c>
      <c r="I1085" s="118" t="s">
        <v>1799</v>
      </c>
      <c r="J1085" s="124"/>
      <c r="K1085" s="118" t="str">
        <f>_xlfn.XLOOKUP(D1085,'Catalog Items'!L:L,'Catalog Items'!AB:AB)</f>
        <v>00196504239883</v>
      </c>
      <c r="L1085" s="118" t="str">
        <f>_xlfn.XLOOKUP(D1085,'Catalog Items'!L:L,'Catalog Items'!N:N)</f>
        <v>Winter Woods</v>
      </c>
      <c r="M1085" s="132">
        <f>_xlfn.XLOOKUP($D1085,'Catalog Items'!$L:$L,'Catalog Items'!AK:AK)</f>
        <v>48.314999999999998</v>
      </c>
      <c r="N1085" s="132">
        <f>_xlfn.XLOOKUP($D1085,'Catalog Items'!$L:$L,'Catalog Items'!AL:AL)</f>
        <v>16.22</v>
      </c>
      <c r="O1085" s="132">
        <f>_xlfn.XLOOKUP($D1085,'Catalog Items'!$L:$L,'Catalog Items'!AM:AM)</f>
        <v>9.5950000000000006</v>
      </c>
      <c r="P1085" s="132">
        <f>_xlfn.XLOOKUP($D1085,'Catalog Items'!$L:$L,'Catalog Items'!AN:AN)</f>
        <v>29.04</v>
      </c>
      <c r="Q1085" s="132">
        <f>_xlfn.XLOOKUP($D1085,'Catalog Items'!$L:$L,'Catalog Items'!AO:AO)</f>
        <v>4.351</v>
      </c>
      <c r="R1085" s="132" t="str">
        <f>_xlfn.XLOOKUP($D1085,'Catalog Items'!$L:$L,'Catalog Items'!AT:AT)</f>
        <v>4</v>
      </c>
      <c r="S1085" s="132" t="str">
        <f>_xlfn.XLOOKUP($D1085,'Catalog Items'!$L:$L,'Catalog Items'!AU:AU)</f>
        <v>3</v>
      </c>
      <c r="T1085" s="118" t="s">
        <v>9564</v>
      </c>
      <c r="U1085" s="118" t="s">
        <v>15060</v>
      </c>
      <c r="V1085" s="118" t="s">
        <v>15061</v>
      </c>
      <c r="W1085" s="124"/>
      <c r="X1085" s="118" t="s">
        <v>14125</v>
      </c>
      <c r="Y1085" s="118" t="s">
        <v>1765</v>
      </c>
      <c r="Z1085" s="118" t="s">
        <v>15062</v>
      </c>
      <c r="AA1085" s="118" t="s">
        <v>14994</v>
      </c>
      <c r="AB1085" s="118" t="s">
        <v>14994</v>
      </c>
      <c r="AC1085" s="118" t="s">
        <v>15066</v>
      </c>
      <c r="AD1085" s="118" t="s">
        <v>1757</v>
      </c>
      <c r="AE1085" s="118" t="s">
        <v>15067</v>
      </c>
      <c r="AF1085" s="118" t="s">
        <v>15068</v>
      </c>
    </row>
    <row r="1086" spans="1:32" x14ac:dyDescent="0.25">
      <c r="A1086" s="118" t="str">
        <f>_xlfn.XLOOKUP(D1086,'Catalog Items'!L:L,'Catalog Items'!F:F)</f>
        <v>24601-FD</v>
      </c>
      <c r="B1086" s="118" t="s">
        <v>9694</v>
      </c>
      <c r="C1086" s="118" t="s">
        <v>5377</v>
      </c>
      <c r="D1086" s="118" t="s">
        <v>13526</v>
      </c>
      <c r="E1086" s="118" t="s">
        <v>13527</v>
      </c>
      <c r="F1086" s="118" t="s">
        <v>9579</v>
      </c>
      <c r="G1086" s="118" t="s">
        <v>13234</v>
      </c>
      <c r="H1086" s="118" t="s">
        <v>13235</v>
      </c>
      <c r="I1086" s="118" t="s">
        <v>9557</v>
      </c>
      <c r="J1086" s="124"/>
      <c r="K1086" s="118" t="str">
        <f>_xlfn.XLOOKUP(D1086,'Catalog Items'!L:L,'Catalog Items'!AB:AB)</f>
        <v>00196504239883</v>
      </c>
      <c r="L1086" s="118" t="str">
        <f>_xlfn.XLOOKUP(D1086,'Catalog Items'!L:L,'Catalog Items'!N:N)</f>
        <v>Winter Woods</v>
      </c>
      <c r="M1086" s="132">
        <f>_xlfn.XLOOKUP($D1086,'Catalog Items'!$L:$L,'Catalog Items'!AK:AK)</f>
        <v>48.314999999999998</v>
      </c>
      <c r="N1086" s="132">
        <f>_xlfn.XLOOKUP($D1086,'Catalog Items'!$L:$L,'Catalog Items'!AL:AL)</f>
        <v>16.22</v>
      </c>
      <c r="O1086" s="132">
        <f>_xlfn.XLOOKUP($D1086,'Catalog Items'!$L:$L,'Catalog Items'!AM:AM)</f>
        <v>9.5950000000000006</v>
      </c>
      <c r="P1086" s="132">
        <f>_xlfn.XLOOKUP($D1086,'Catalog Items'!$L:$L,'Catalog Items'!AN:AN)</f>
        <v>29.04</v>
      </c>
      <c r="Q1086" s="132">
        <f>_xlfn.XLOOKUP($D1086,'Catalog Items'!$L:$L,'Catalog Items'!AO:AO)</f>
        <v>4.351</v>
      </c>
      <c r="R1086" s="132" t="str">
        <f>_xlfn.XLOOKUP($D1086,'Catalog Items'!$L:$L,'Catalog Items'!AT:AT)</f>
        <v>4</v>
      </c>
      <c r="S1086" s="132" t="str">
        <f>_xlfn.XLOOKUP($D1086,'Catalog Items'!$L:$L,'Catalog Items'!AU:AU)</f>
        <v>3</v>
      </c>
      <c r="T1086" s="118" t="s">
        <v>9564</v>
      </c>
      <c r="U1086" s="118" t="s">
        <v>15060</v>
      </c>
      <c r="V1086" s="118" t="s">
        <v>15061</v>
      </c>
      <c r="W1086" s="124"/>
      <c r="X1086" s="118" t="s">
        <v>14126</v>
      </c>
      <c r="Y1086" s="118" t="s">
        <v>1760</v>
      </c>
      <c r="Z1086" s="118" t="s">
        <v>15062</v>
      </c>
      <c r="AA1086" s="118" t="s">
        <v>15069</v>
      </c>
      <c r="AB1086" s="118" t="s">
        <v>15069</v>
      </c>
      <c r="AC1086" s="118" t="s">
        <v>15070</v>
      </c>
      <c r="AD1086" s="118" t="s">
        <v>1757</v>
      </c>
      <c r="AE1086" s="118" t="s">
        <v>15071</v>
      </c>
      <c r="AF1086" s="118" t="s">
        <v>15072</v>
      </c>
    </row>
    <row r="1087" spans="1:32" x14ac:dyDescent="0.25">
      <c r="A1087" s="118" t="str">
        <f>_xlfn.XLOOKUP(D1087,'Catalog Items'!L:L,'Catalog Items'!F:F)</f>
        <v>24601-FD</v>
      </c>
      <c r="B1087" s="118" t="s">
        <v>9920</v>
      </c>
      <c r="C1087" s="118" t="s">
        <v>5377</v>
      </c>
      <c r="D1087" s="118" t="s">
        <v>13526</v>
      </c>
      <c r="E1087" s="118" t="s">
        <v>13527</v>
      </c>
      <c r="F1087" s="118" t="s">
        <v>9579</v>
      </c>
      <c r="G1087" s="118" t="s">
        <v>13236</v>
      </c>
      <c r="H1087" s="118" t="s">
        <v>13237</v>
      </c>
      <c r="I1087" s="118" t="s">
        <v>7076</v>
      </c>
      <c r="J1087" s="124"/>
      <c r="K1087" s="118" t="str">
        <f>_xlfn.XLOOKUP(D1087,'Catalog Items'!L:L,'Catalog Items'!AB:AB)</f>
        <v>00196504239883</v>
      </c>
      <c r="L1087" s="118" t="str">
        <f>_xlfn.XLOOKUP(D1087,'Catalog Items'!L:L,'Catalog Items'!N:N)</f>
        <v>Winter Woods</v>
      </c>
      <c r="M1087" s="132">
        <f>_xlfn.XLOOKUP($D1087,'Catalog Items'!$L:$L,'Catalog Items'!AK:AK)</f>
        <v>48.314999999999998</v>
      </c>
      <c r="N1087" s="132">
        <f>_xlfn.XLOOKUP($D1087,'Catalog Items'!$L:$L,'Catalog Items'!AL:AL)</f>
        <v>16.22</v>
      </c>
      <c r="O1087" s="132">
        <f>_xlfn.XLOOKUP($D1087,'Catalog Items'!$L:$L,'Catalog Items'!AM:AM)</f>
        <v>9.5950000000000006</v>
      </c>
      <c r="P1087" s="132">
        <f>_xlfn.XLOOKUP($D1087,'Catalog Items'!$L:$L,'Catalog Items'!AN:AN)</f>
        <v>29.04</v>
      </c>
      <c r="Q1087" s="132">
        <f>_xlfn.XLOOKUP($D1087,'Catalog Items'!$L:$L,'Catalog Items'!AO:AO)</f>
        <v>4.351</v>
      </c>
      <c r="R1087" s="132" t="str">
        <f>_xlfn.XLOOKUP($D1087,'Catalog Items'!$L:$L,'Catalog Items'!AT:AT)</f>
        <v>4</v>
      </c>
      <c r="S1087" s="132" t="str">
        <f>_xlfn.XLOOKUP($D1087,'Catalog Items'!$L:$L,'Catalog Items'!AU:AU)</f>
        <v>3</v>
      </c>
      <c r="T1087" s="118" t="s">
        <v>9564</v>
      </c>
      <c r="U1087" s="118" t="s">
        <v>15060</v>
      </c>
      <c r="V1087" s="118" t="s">
        <v>15061</v>
      </c>
      <c r="W1087" s="124"/>
      <c r="X1087" s="118" t="s">
        <v>14127</v>
      </c>
      <c r="Y1087" s="118" t="s">
        <v>1760</v>
      </c>
      <c r="Z1087" s="118" t="s">
        <v>15041</v>
      </c>
      <c r="AA1087" s="118" t="s">
        <v>15073</v>
      </c>
      <c r="AB1087" s="118" t="s">
        <v>15073</v>
      </c>
      <c r="AC1087" s="118" t="s">
        <v>15074</v>
      </c>
      <c r="AD1087" s="118" t="s">
        <v>1757</v>
      </c>
      <c r="AE1087" s="118" t="s">
        <v>15075</v>
      </c>
      <c r="AF1087" s="118" t="s">
        <v>15076</v>
      </c>
    </row>
    <row r="1088" spans="1:32" x14ac:dyDescent="0.25">
      <c r="A1088" s="118" t="str">
        <f>_xlfn.XLOOKUP(D1088,'Catalog Items'!L:L,'Catalog Items'!F:F)</f>
        <v>24601-FD</v>
      </c>
      <c r="B1088" s="118" t="s">
        <v>10501</v>
      </c>
      <c r="C1088" s="118" t="s">
        <v>5376</v>
      </c>
      <c r="D1088" s="118" t="s">
        <v>13526</v>
      </c>
      <c r="E1088" s="118" t="s">
        <v>13527</v>
      </c>
      <c r="F1088" s="118" t="s">
        <v>9579</v>
      </c>
      <c r="G1088" s="118" t="s">
        <v>13518</v>
      </c>
      <c r="H1088" s="118" t="s">
        <v>13519</v>
      </c>
      <c r="I1088" s="118" t="s">
        <v>7076</v>
      </c>
      <c r="J1088" s="124"/>
      <c r="K1088" s="118" t="str">
        <f>_xlfn.XLOOKUP(D1088,'Catalog Items'!L:L,'Catalog Items'!AB:AB)</f>
        <v>00196504239883</v>
      </c>
      <c r="L1088" s="118" t="str">
        <f>_xlfn.XLOOKUP(D1088,'Catalog Items'!L:L,'Catalog Items'!N:N)</f>
        <v>Winter Woods</v>
      </c>
      <c r="M1088" s="132">
        <f>_xlfn.XLOOKUP($D1088,'Catalog Items'!$L:$L,'Catalog Items'!AK:AK)</f>
        <v>48.314999999999998</v>
      </c>
      <c r="N1088" s="132">
        <f>_xlfn.XLOOKUP($D1088,'Catalog Items'!$L:$L,'Catalog Items'!AL:AL)</f>
        <v>16.22</v>
      </c>
      <c r="O1088" s="132">
        <f>_xlfn.XLOOKUP($D1088,'Catalog Items'!$L:$L,'Catalog Items'!AM:AM)</f>
        <v>9.5950000000000006</v>
      </c>
      <c r="P1088" s="132">
        <f>_xlfn.XLOOKUP($D1088,'Catalog Items'!$L:$L,'Catalog Items'!AN:AN)</f>
        <v>29.04</v>
      </c>
      <c r="Q1088" s="132">
        <f>_xlfn.XLOOKUP($D1088,'Catalog Items'!$L:$L,'Catalog Items'!AO:AO)</f>
        <v>4.351</v>
      </c>
      <c r="R1088" s="132" t="str">
        <f>_xlfn.XLOOKUP($D1088,'Catalog Items'!$L:$L,'Catalog Items'!AT:AT)</f>
        <v>4</v>
      </c>
      <c r="S1088" s="132" t="str">
        <f>_xlfn.XLOOKUP($D1088,'Catalog Items'!$L:$L,'Catalog Items'!AU:AU)</f>
        <v>3</v>
      </c>
      <c r="T1088" s="118" t="s">
        <v>9564</v>
      </c>
      <c r="U1088" s="118" t="s">
        <v>15060</v>
      </c>
      <c r="V1088" s="118" t="s">
        <v>15061</v>
      </c>
      <c r="W1088" s="124"/>
      <c r="X1088" s="118" t="s">
        <v>14349</v>
      </c>
      <c r="Y1088" s="118" t="s">
        <v>1760</v>
      </c>
      <c r="Z1088" s="118" t="s">
        <v>7075</v>
      </c>
      <c r="AA1088" s="118" t="s">
        <v>15080</v>
      </c>
      <c r="AB1088" s="118" t="s">
        <v>7075</v>
      </c>
      <c r="AC1088" s="118" t="s">
        <v>15044</v>
      </c>
      <c r="AD1088" s="118" t="s">
        <v>1757</v>
      </c>
      <c r="AE1088" s="118" t="s">
        <v>15399</v>
      </c>
      <c r="AF1088" s="118" t="s">
        <v>15215</v>
      </c>
    </row>
    <row r="1089" spans="1:32" x14ac:dyDescent="0.25">
      <c r="J1089" s="124"/>
      <c r="M1089" s="132"/>
      <c r="N1089" s="132"/>
      <c r="O1089" s="132"/>
      <c r="P1089" s="132"/>
      <c r="Q1089" s="132"/>
      <c r="R1089" s="132"/>
      <c r="S1089" s="132"/>
      <c r="W1089" s="124"/>
    </row>
    <row r="1090" spans="1:32" x14ac:dyDescent="0.25">
      <c r="A1090" s="118" t="str">
        <f>_xlfn.XLOOKUP(D1090,'Catalog Items'!L:L,'Catalog Items'!F:F)</f>
        <v>24601-FD</v>
      </c>
      <c r="B1090" s="118" t="s">
        <v>9743</v>
      </c>
      <c r="C1090" s="118" t="s">
        <v>5377</v>
      </c>
      <c r="D1090" s="118" t="s">
        <v>13534</v>
      </c>
      <c r="E1090" s="118" t="s">
        <v>13535</v>
      </c>
      <c r="F1090" s="118" t="s">
        <v>9579</v>
      </c>
      <c r="G1090" s="118" t="s">
        <v>13746</v>
      </c>
      <c r="H1090" s="118" t="s">
        <v>13747</v>
      </c>
      <c r="I1090" s="118" t="s">
        <v>7079</v>
      </c>
      <c r="J1090" s="124"/>
      <c r="K1090" s="118" t="str">
        <f>_xlfn.XLOOKUP(D1090,'Catalog Items'!L:L,'Catalog Items'!AB:AB)</f>
        <v>00196504239906</v>
      </c>
      <c r="L1090" s="118" t="str">
        <f>_xlfn.XLOOKUP(D1090,'Catalog Items'!L:L,'Catalog Items'!N:N)</f>
        <v>Frosted Fun</v>
      </c>
      <c r="M1090" s="132">
        <f>_xlfn.XLOOKUP($D1090,'Catalog Items'!$L:$L,'Catalog Items'!AK:AK)</f>
        <v>48.314999999999998</v>
      </c>
      <c r="N1090" s="132">
        <f>_xlfn.XLOOKUP($D1090,'Catalog Items'!$L:$L,'Catalog Items'!AL:AL)</f>
        <v>16.22</v>
      </c>
      <c r="O1090" s="132">
        <f>_xlfn.XLOOKUP($D1090,'Catalog Items'!$L:$L,'Catalog Items'!AM:AM)</f>
        <v>9.5950000000000006</v>
      </c>
      <c r="P1090" s="132">
        <f>_xlfn.XLOOKUP($D1090,'Catalog Items'!$L:$L,'Catalog Items'!AN:AN)</f>
        <v>29.04</v>
      </c>
      <c r="Q1090" s="132">
        <f>_xlfn.XLOOKUP($D1090,'Catalog Items'!$L:$L,'Catalog Items'!AO:AO)</f>
        <v>4.351</v>
      </c>
      <c r="R1090" s="132" t="str">
        <f>_xlfn.XLOOKUP($D1090,'Catalog Items'!$L:$L,'Catalog Items'!AT:AT)</f>
        <v>4</v>
      </c>
      <c r="S1090" s="132" t="str">
        <f>_xlfn.XLOOKUP($D1090,'Catalog Items'!$L:$L,'Catalog Items'!AU:AU)</f>
        <v>3</v>
      </c>
      <c r="T1090" s="118" t="s">
        <v>9564</v>
      </c>
      <c r="U1090" s="118" t="s">
        <v>15060</v>
      </c>
      <c r="V1090" s="118" t="s">
        <v>15061</v>
      </c>
      <c r="W1090" s="124"/>
      <c r="X1090" s="118" t="s">
        <v>14485</v>
      </c>
      <c r="Y1090" s="118" t="s">
        <v>1765</v>
      </c>
      <c r="Z1090" s="118" t="s">
        <v>15062</v>
      </c>
      <c r="AA1090" s="118" t="s">
        <v>7065</v>
      </c>
      <c r="AB1090" s="118" t="s">
        <v>7065</v>
      </c>
      <c r="AC1090" s="118" t="s">
        <v>15063</v>
      </c>
      <c r="AD1090" s="118" t="s">
        <v>1757</v>
      </c>
      <c r="AE1090" s="118" t="s">
        <v>15064</v>
      </c>
      <c r="AF1090" s="118" t="s">
        <v>15065</v>
      </c>
    </row>
    <row r="1091" spans="1:32" x14ac:dyDescent="0.25">
      <c r="A1091" s="118" t="str">
        <f>_xlfn.XLOOKUP(D1091,'Catalog Items'!L:L,'Catalog Items'!F:F)</f>
        <v>24601-FD</v>
      </c>
      <c r="B1091" s="118" t="s">
        <v>9731</v>
      </c>
      <c r="C1091" s="118" t="s">
        <v>5377</v>
      </c>
      <c r="D1091" s="118" t="s">
        <v>13534</v>
      </c>
      <c r="E1091" s="118" t="s">
        <v>13535</v>
      </c>
      <c r="F1091" s="118" t="s">
        <v>9579</v>
      </c>
      <c r="G1091" s="118" t="s">
        <v>13748</v>
      </c>
      <c r="H1091" s="118" t="s">
        <v>13749</v>
      </c>
      <c r="I1091" s="118" t="s">
        <v>1799</v>
      </c>
      <c r="J1091" s="124"/>
      <c r="K1091" s="118" t="str">
        <f>_xlfn.XLOOKUP(D1091,'Catalog Items'!L:L,'Catalog Items'!AB:AB)</f>
        <v>00196504239906</v>
      </c>
      <c r="L1091" s="118" t="str">
        <f>_xlfn.XLOOKUP(D1091,'Catalog Items'!L:L,'Catalog Items'!N:N)</f>
        <v>Frosted Fun</v>
      </c>
      <c r="M1091" s="132">
        <f>_xlfn.XLOOKUP($D1091,'Catalog Items'!$L:$L,'Catalog Items'!AK:AK)</f>
        <v>48.314999999999998</v>
      </c>
      <c r="N1091" s="132">
        <f>_xlfn.XLOOKUP($D1091,'Catalog Items'!$L:$L,'Catalog Items'!AL:AL)</f>
        <v>16.22</v>
      </c>
      <c r="O1091" s="132">
        <f>_xlfn.XLOOKUP($D1091,'Catalog Items'!$L:$L,'Catalog Items'!AM:AM)</f>
        <v>9.5950000000000006</v>
      </c>
      <c r="P1091" s="132">
        <f>_xlfn.XLOOKUP($D1091,'Catalog Items'!$L:$L,'Catalog Items'!AN:AN)</f>
        <v>29.04</v>
      </c>
      <c r="Q1091" s="132">
        <f>_xlfn.XLOOKUP($D1091,'Catalog Items'!$L:$L,'Catalog Items'!AO:AO)</f>
        <v>4.351</v>
      </c>
      <c r="R1091" s="132" t="str">
        <f>_xlfn.XLOOKUP($D1091,'Catalog Items'!$L:$L,'Catalog Items'!AT:AT)</f>
        <v>4</v>
      </c>
      <c r="S1091" s="132" t="str">
        <f>_xlfn.XLOOKUP($D1091,'Catalog Items'!$L:$L,'Catalog Items'!AU:AU)</f>
        <v>3</v>
      </c>
      <c r="T1091" s="118" t="s">
        <v>9564</v>
      </c>
      <c r="U1091" s="118" t="s">
        <v>15060</v>
      </c>
      <c r="V1091" s="118" t="s">
        <v>15061</v>
      </c>
      <c r="W1091" s="124"/>
      <c r="X1091" s="118" t="s">
        <v>14486</v>
      </c>
      <c r="Y1091" s="118" t="s">
        <v>1765</v>
      </c>
      <c r="Z1091" s="118" t="s">
        <v>15062</v>
      </c>
      <c r="AA1091" s="118" t="s">
        <v>14994</v>
      </c>
      <c r="AB1091" s="118" t="s">
        <v>14994</v>
      </c>
      <c r="AC1091" s="118" t="s">
        <v>15066</v>
      </c>
      <c r="AD1091" s="118" t="s">
        <v>1757</v>
      </c>
      <c r="AE1091" s="118" t="s">
        <v>15067</v>
      </c>
      <c r="AF1091" s="118" t="s">
        <v>15068</v>
      </c>
    </row>
    <row r="1092" spans="1:32" x14ac:dyDescent="0.25">
      <c r="A1092" s="118" t="str">
        <f>_xlfn.XLOOKUP(D1092,'Catalog Items'!L:L,'Catalog Items'!F:F)</f>
        <v>24601-FD</v>
      </c>
      <c r="B1092" s="118" t="s">
        <v>9694</v>
      </c>
      <c r="C1092" s="118" t="s">
        <v>5377</v>
      </c>
      <c r="D1092" s="118" t="s">
        <v>13534</v>
      </c>
      <c r="E1092" s="118" t="s">
        <v>13535</v>
      </c>
      <c r="F1092" s="118" t="s">
        <v>9579</v>
      </c>
      <c r="G1092" s="118" t="s">
        <v>13750</v>
      </c>
      <c r="H1092" s="118" t="s">
        <v>13751</v>
      </c>
      <c r="I1092" s="118" t="s">
        <v>9557</v>
      </c>
      <c r="J1092" s="124"/>
      <c r="K1092" s="118" t="str">
        <f>_xlfn.XLOOKUP(D1092,'Catalog Items'!L:L,'Catalog Items'!AB:AB)</f>
        <v>00196504239906</v>
      </c>
      <c r="L1092" s="118" t="str">
        <f>_xlfn.XLOOKUP(D1092,'Catalog Items'!L:L,'Catalog Items'!N:N)</f>
        <v>Frosted Fun</v>
      </c>
      <c r="M1092" s="132">
        <f>_xlfn.XLOOKUP($D1092,'Catalog Items'!$L:$L,'Catalog Items'!AK:AK)</f>
        <v>48.314999999999998</v>
      </c>
      <c r="N1092" s="132">
        <f>_xlfn.XLOOKUP($D1092,'Catalog Items'!$L:$L,'Catalog Items'!AL:AL)</f>
        <v>16.22</v>
      </c>
      <c r="O1092" s="132">
        <f>_xlfn.XLOOKUP($D1092,'Catalog Items'!$L:$L,'Catalog Items'!AM:AM)</f>
        <v>9.5950000000000006</v>
      </c>
      <c r="P1092" s="132">
        <f>_xlfn.XLOOKUP($D1092,'Catalog Items'!$L:$L,'Catalog Items'!AN:AN)</f>
        <v>29.04</v>
      </c>
      <c r="Q1092" s="132">
        <f>_xlfn.XLOOKUP($D1092,'Catalog Items'!$L:$L,'Catalog Items'!AO:AO)</f>
        <v>4.351</v>
      </c>
      <c r="R1092" s="132" t="str">
        <f>_xlfn.XLOOKUP($D1092,'Catalog Items'!$L:$L,'Catalog Items'!AT:AT)</f>
        <v>4</v>
      </c>
      <c r="S1092" s="132" t="str">
        <f>_xlfn.XLOOKUP($D1092,'Catalog Items'!$L:$L,'Catalog Items'!AU:AU)</f>
        <v>3</v>
      </c>
      <c r="T1092" s="118" t="s">
        <v>9564</v>
      </c>
      <c r="U1092" s="118" t="s">
        <v>15060</v>
      </c>
      <c r="V1092" s="118" t="s">
        <v>15061</v>
      </c>
      <c r="W1092" s="124"/>
      <c r="X1092" s="118" t="s">
        <v>14487</v>
      </c>
      <c r="Y1092" s="118" t="s">
        <v>1760</v>
      </c>
      <c r="Z1092" s="118" t="s">
        <v>15062</v>
      </c>
      <c r="AA1092" s="118" t="s">
        <v>15069</v>
      </c>
      <c r="AB1092" s="118" t="s">
        <v>15069</v>
      </c>
      <c r="AC1092" s="118" t="s">
        <v>15070</v>
      </c>
      <c r="AD1092" s="118" t="s">
        <v>1757</v>
      </c>
      <c r="AE1092" s="118" t="s">
        <v>15071</v>
      </c>
      <c r="AF1092" s="118" t="s">
        <v>15072</v>
      </c>
    </row>
    <row r="1093" spans="1:32" x14ac:dyDescent="0.25">
      <c r="A1093" s="118" t="str">
        <f>_xlfn.XLOOKUP(D1093,'Catalog Items'!L:L,'Catalog Items'!F:F)</f>
        <v>24601-FD</v>
      </c>
      <c r="B1093" s="118" t="s">
        <v>9920</v>
      </c>
      <c r="C1093" s="118" t="s">
        <v>5377</v>
      </c>
      <c r="D1093" s="118" t="s">
        <v>13534</v>
      </c>
      <c r="E1093" s="118" t="s">
        <v>13535</v>
      </c>
      <c r="F1093" s="118" t="s">
        <v>9579</v>
      </c>
      <c r="G1093" s="118" t="s">
        <v>13752</v>
      </c>
      <c r="H1093" s="118" t="s">
        <v>13753</v>
      </c>
      <c r="I1093" s="118" t="s">
        <v>7076</v>
      </c>
      <c r="J1093" s="124"/>
      <c r="K1093" s="118" t="str">
        <f>_xlfn.XLOOKUP(D1093,'Catalog Items'!L:L,'Catalog Items'!AB:AB)</f>
        <v>00196504239906</v>
      </c>
      <c r="L1093" s="118" t="str">
        <f>_xlfn.XLOOKUP(D1093,'Catalog Items'!L:L,'Catalog Items'!N:N)</f>
        <v>Frosted Fun</v>
      </c>
      <c r="M1093" s="132">
        <f>_xlfn.XLOOKUP($D1093,'Catalog Items'!$L:$L,'Catalog Items'!AK:AK)</f>
        <v>48.314999999999998</v>
      </c>
      <c r="N1093" s="132">
        <f>_xlfn.XLOOKUP($D1093,'Catalog Items'!$L:$L,'Catalog Items'!AL:AL)</f>
        <v>16.22</v>
      </c>
      <c r="O1093" s="132">
        <f>_xlfn.XLOOKUP($D1093,'Catalog Items'!$L:$L,'Catalog Items'!AM:AM)</f>
        <v>9.5950000000000006</v>
      </c>
      <c r="P1093" s="132">
        <f>_xlfn.XLOOKUP($D1093,'Catalog Items'!$L:$L,'Catalog Items'!AN:AN)</f>
        <v>29.04</v>
      </c>
      <c r="Q1093" s="132">
        <f>_xlfn.XLOOKUP($D1093,'Catalog Items'!$L:$L,'Catalog Items'!AO:AO)</f>
        <v>4.351</v>
      </c>
      <c r="R1093" s="132" t="str">
        <f>_xlfn.XLOOKUP($D1093,'Catalog Items'!$L:$L,'Catalog Items'!AT:AT)</f>
        <v>4</v>
      </c>
      <c r="S1093" s="132" t="str">
        <f>_xlfn.XLOOKUP($D1093,'Catalog Items'!$L:$L,'Catalog Items'!AU:AU)</f>
        <v>3</v>
      </c>
      <c r="T1093" s="118" t="s">
        <v>9564</v>
      </c>
      <c r="U1093" s="118" t="s">
        <v>15060</v>
      </c>
      <c r="V1093" s="118" t="s">
        <v>15061</v>
      </c>
      <c r="W1093" s="124"/>
      <c r="X1093" s="118" t="s">
        <v>14488</v>
      </c>
      <c r="Y1093" s="118" t="s">
        <v>1760</v>
      </c>
      <c r="Z1093" s="118" t="s">
        <v>15041</v>
      </c>
      <c r="AA1093" s="118" t="s">
        <v>15073</v>
      </c>
      <c r="AB1093" s="118" t="s">
        <v>15073</v>
      </c>
      <c r="AC1093" s="118" t="s">
        <v>15074</v>
      </c>
      <c r="AD1093" s="118" t="s">
        <v>1757</v>
      </c>
      <c r="AE1093" s="118" t="s">
        <v>15075</v>
      </c>
      <c r="AF1093" s="118" t="s">
        <v>15076</v>
      </c>
    </row>
    <row r="1094" spans="1:32" x14ac:dyDescent="0.25">
      <c r="A1094" s="118" t="str">
        <f>_xlfn.XLOOKUP(D1094,'Catalog Items'!L:L,'Catalog Items'!F:F)</f>
        <v>24601-FD</v>
      </c>
      <c r="B1094" s="118" t="s">
        <v>10501</v>
      </c>
      <c r="C1094" s="118" t="s">
        <v>5376</v>
      </c>
      <c r="D1094" s="118" t="s">
        <v>13534</v>
      </c>
      <c r="E1094" s="118" t="s">
        <v>13535</v>
      </c>
      <c r="F1094" s="118" t="s">
        <v>9579</v>
      </c>
      <c r="G1094" s="118" t="s">
        <v>13530</v>
      </c>
      <c r="H1094" s="118" t="s">
        <v>13531</v>
      </c>
      <c r="I1094" s="118" t="s">
        <v>7076</v>
      </c>
      <c r="J1094" s="124"/>
      <c r="K1094" s="118" t="str">
        <f>_xlfn.XLOOKUP(D1094,'Catalog Items'!L:L,'Catalog Items'!AB:AB)</f>
        <v>00196504239906</v>
      </c>
      <c r="L1094" s="118" t="str">
        <f>_xlfn.XLOOKUP(D1094,'Catalog Items'!L:L,'Catalog Items'!N:N)</f>
        <v>Frosted Fun</v>
      </c>
      <c r="M1094" s="132">
        <f>_xlfn.XLOOKUP($D1094,'Catalog Items'!$L:$L,'Catalog Items'!AK:AK)</f>
        <v>48.314999999999998</v>
      </c>
      <c r="N1094" s="132">
        <f>_xlfn.XLOOKUP($D1094,'Catalog Items'!$L:$L,'Catalog Items'!AL:AL)</f>
        <v>16.22</v>
      </c>
      <c r="O1094" s="132">
        <f>_xlfn.XLOOKUP($D1094,'Catalog Items'!$L:$L,'Catalog Items'!AM:AM)</f>
        <v>9.5950000000000006</v>
      </c>
      <c r="P1094" s="132">
        <f>_xlfn.XLOOKUP($D1094,'Catalog Items'!$L:$L,'Catalog Items'!AN:AN)</f>
        <v>29.04</v>
      </c>
      <c r="Q1094" s="132">
        <f>_xlfn.XLOOKUP($D1094,'Catalog Items'!$L:$L,'Catalog Items'!AO:AO)</f>
        <v>4.351</v>
      </c>
      <c r="R1094" s="132" t="str">
        <f>_xlfn.XLOOKUP($D1094,'Catalog Items'!$L:$L,'Catalog Items'!AT:AT)</f>
        <v>4</v>
      </c>
      <c r="S1094" s="132" t="str">
        <f>_xlfn.XLOOKUP($D1094,'Catalog Items'!$L:$L,'Catalog Items'!AU:AU)</f>
        <v>3</v>
      </c>
      <c r="T1094" s="118" t="s">
        <v>9564</v>
      </c>
      <c r="U1094" s="118" t="s">
        <v>15060</v>
      </c>
      <c r="V1094" s="118" t="s">
        <v>15061</v>
      </c>
      <c r="W1094" s="124"/>
      <c r="X1094" s="118" t="s">
        <v>14357</v>
      </c>
      <c r="Y1094" s="118" t="s">
        <v>1760</v>
      </c>
      <c r="Z1094" s="118" t="s">
        <v>7075</v>
      </c>
      <c r="AA1094" s="118" t="s">
        <v>15080</v>
      </c>
      <c r="AB1094" s="118" t="s">
        <v>7075</v>
      </c>
      <c r="AC1094" s="118" t="s">
        <v>15044</v>
      </c>
      <c r="AD1094" s="118" t="s">
        <v>1757</v>
      </c>
      <c r="AE1094" s="118" t="s">
        <v>15399</v>
      </c>
      <c r="AF1094" s="118" t="s">
        <v>15215</v>
      </c>
    </row>
    <row r="1095" spans="1:32" x14ac:dyDescent="0.25">
      <c r="J1095" s="124"/>
      <c r="M1095" s="132"/>
      <c r="N1095" s="132"/>
      <c r="O1095" s="132"/>
      <c r="P1095" s="132"/>
      <c r="Q1095" s="132"/>
      <c r="R1095" s="132"/>
      <c r="S1095" s="132"/>
      <c r="W1095" s="124"/>
    </row>
    <row r="1096" spans="1:32" x14ac:dyDescent="0.25">
      <c r="A1096" s="118" t="str">
        <f>_xlfn.XLOOKUP(D1096,'Catalog Items'!L:L,'Catalog Items'!F:F)</f>
        <v>24601-FD</v>
      </c>
      <c r="B1096" s="118" t="s">
        <v>9694</v>
      </c>
      <c r="C1096" s="118" t="s">
        <v>5377</v>
      </c>
      <c r="D1096" s="118" t="s">
        <v>13538</v>
      </c>
      <c r="E1096" s="118" t="s">
        <v>13539</v>
      </c>
      <c r="F1096" s="118" t="s">
        <v>9579</v>
      </c>
      <c r="G1096" s="118" t="s">
        <v>1744</v>
      </c>
      <c r="H1096" s="118" t="s">
        <v>3271</v>
      </c>
      <c r="I1096" s="118" t="s">
        <v>9557</v>
      </c>
      <c r="J1096" s="124"/>
      <c r="K1096" s="118" t="str">
        <f>_xlfn.XLOOKUP(D1096,'Catalog Items'!L:L,'Catalog Items'!AB:AB)</f>
        <v>00196504239913</v>
      </c>
      <c r="L1096" s="118" t="str">
        <f>_xlfn.XLOOKUP(D1096,'Catalog Items'!L:L,'Catalog Items'!N:N)</f>
        <v>Christmas Cheer</v>
      </c>
      <c r="M1096" s="132">
        <f>_xlfn.XLOOKUP($D1096,'Catalog Items'!$L:$L,'Catalog Items'!AK:AK)</f>
        <v>48.314999999999998</v>
      </c>
      <c r="N1096" s="132">
        <f>_xlfn.XLOOKUP($D1096,'Catalog Items'!$L:$L,'Catalog Items'!AL:AL)</f>
        <v>16.22</v>
      </c>
      <c r="O1096" s="132">
        <f>_xlfn.XLOOKUP($D1096,'Catalog Items'!$L:$L,'Catalog Items'!AM:AM)</f>
        <v>9.5950000000000006</v>
      </c>
      <c r="P1096" s="132">
        <f>_xlfn.XLOOKUP($D1096,'Catalog Items'!$L:$L,'Catalog Items'!AN:AN)</f>
        <v>29.04</v>
      </c>
      <c r="Q1096" s="132">
        <f>_xlfn.XLOOKUP($D1096,'Catalog Items'!$L:$L,'Catalog Items'!AO:AO)</f>
        <v>4.351</v>
      </c>
      <c r="R1096" s="132" t="str">
        <f>_xlfn.XLOOKUP($D1096,'Catalog Items'!$L:$L,'Catalog Items'!AT:AT)</f>
        <v>4</v>
      </c>
      <c r="S1096" s="132" t="str">
        <f>_xlfn.XLOOKUP($D1096,'Catalog Items'!$L:$L,'Catalog Items'!AU:AU)</f>
        <v>3</v>
      </c>
      <c r="T1096" s="118" t="s">
        <v>9564</v>
      </c>
      <c r="U1096" s="118" t="s">
        <v>15060</v>
      </c>
      <c r="V1096" s="118" t="s">
        <v>15061</v>
      </c>
      <c r="W1096" s="124"/>
      <c r="X1096" s="118" t="s">
        <v>6870</v>
      </c>
      <c r="Y1096" s="118" t="s">
        <v>1760</v>
      </c>
      <c r="Z1096" s="118" t="s">
        <v>15062</v>
      </c>
      <c r="AA1096" s="118" t="s">
        <v>15069</v>
      </c>
      <c r="AB1096" s="118" t="s">
        <v>15069</v>
      </c>
      <c r="AC1096" s="118" t="s">
        <v>15070</v>
      </c>
      <c r="AD1096" s="118" t="s">
        <v>1757</v>
      </c>
      <c r="AE1096" s="118" t="s">
        <v>15071</v>
      </c>
      <c r="AF1096" s="118" t="s">
        <v>15072</v>
      </c>
    </row>
    <row r="1097" spans="1:32" x14ac:dyDescent="0.25">
      <c r="A1097" s="118" t="str">
        <f>_xlfn.XLOOKUP(D1097,'Catalog Items'!L:L,'Catalog Items'!F:F)</f>
        <v>24601-FD</v>
      </c>
      <c r="B1097" s="118" t="s">
        <v>9920</v>
      </c>
      <c r="C1097" s="118" t="s">
        <v>5377</v>
      </c>
      <c r="D1097" s="118" t="s">
        <v>13538</v>
      </c>
      <c r="E1097" s="118" t="s">
        <v>13539</v>
      </c>
      <c r="F1097" s="118" t="s">
        <v>9579</v>
      </c>
      <c r="G1097" s="118" t="s">
        <v>1745</v>
      </c>
      <c r="H1097" s="118" t="s">
        <v>3272</v>
      </c>
      <c r="I1097" s="118" t="s">
        <v>7076</v>
      </c>
      <c r="J1097" s="124"/>
      <c r="K1097" s="118" t="str">
        <f>_xlfn.XLOOKUP(D1097,'Catalog Items'!L:L,'Catalog Items'!AB:AB)</f>
        <v>00196504239913</v>
      </c>
      <c r="L1097" s="118" t="str">
        <f>_xlfn.XLOOKUP(D1097,'Catalog Items'!L:L,'Catalog Items'!N:N)</f>
        <v>Christmas Cheer</v>
      </c>
      <c r="M1097" s="132">
        <f>_xlfn.XLOOKUP($D1097,'Catalog Items'!$L:$L,'Catalog Items'!AK:AK)</f>
        <v>48.314999999999998</v>
      </c>
      <c r="N1097" s="132">
        <f>_xlfn.XLOOKUP($D1097,'Catalog Items'!$L:$L,'Catalog Items'!AL:AL)</f>
        <v>16.22</v>
      </c>
      <c r="O1097" s="132">
        <f>_xlfn.XLOOKUP($D1097,'Catalog Items'!$L:$L,'Catalog Items'!AM:AM)</f>
        <v>9.5950000000000006</v>
      </c>
      <c r="P1097" s="132">
        <f>_xlfn.XLOOKUP($D1097,'Catalog Items'!$L:$L,'Catalog Items'!AN:AN)</f>
        <v>29.04</v>
      </c>
      <c r="Q1097" s="132">
        <f>_xlfn.XLOOKUP($D1097,'Catalog Items'!$L:$L,'Catalog Items'!AO:AO)</f>
        <v>4.351</v>
      </c>
      <c r="R1097" s="132" t="str">
        <f>_xlfn.XLOOKUP($D1097,'Catalog Items'!$L:$L,'Catalog Items'!AT:AT)</f>
        <v>4</v>
      </c>
      <c r="S1097" s="132" t="str">
        <f>_xlfn.XLOOKUP($D1097,'Catalog Items'!$L:$L,'Catalog Items'!AU:AU)</f>
        <v>3</v>
      </c>
      <c r="T1097" s="118" t="s">
        <v>9564</v>
      </c>
      <c r="U1097" s="118" t="s">
        <v>15060</v>
      </c>
      <c r="V1097" s="118" t="s">
        <v>15061</v>
      </c>
      <c r="W1097" s="124"/>
      <c r="X1097" s="118" t="s">
        <v>6871</v>
      </c>
      <c r="Y1097" s="118" t="s">
        <v>1760</v>
      </c>
      <c r="Z1097" s="118" t="s">
        <v>15041</v>
      </c>
      <c r="AA1097" s="118" t="s">
        <v>15073</v>
      </c>
      <c r="AB1097" s="118" t="s">
        <v>15073</v>
      </c>
      <c r="AC1097" s="118" t="s">
        <v>15074</v>
      </c>
      <c r="AD1097" s="118" t="s">
        <v>1757</v>
      </c>
      <c r="AE1097" s="118" t="s">
        <v>15075</v>
      </c>
      <c r="AF1097" s="118" t="s">
        <v>15076</v>
      </c>
    </row>
    <row r="1098" spans="1:32" x14ac:dyDescent="0.25">
      <c r="A1098" s="118" t="str">
        <f>_xlfn.XLOOKUP(D1098,'Catalog Items'!L:L,'Catalog Items'!F:F)</f>
        <v>24601-FD</v>
      </c>
      <c r="B1098" s="118" t="s">
        <v>10501</v>
      </c>
      <c r="C1098" s="118" t="s">
        <v>5376</v>
      </c>
      <c r="D1098" s="118" t="s">
        <v>13538</v>
      </c>
      <c r="E1098" s="118" t="s">
        <v>13539</v>
      </c>
      <c r="F1098" s="118" t="s">
        <v>9579</v>
      </c>
      <c r="G1098" s="118" t="s">
        <v>13530</v>
      </c>
      <c r="H1098" s="118" t="s">
        <v>13531</v>
      </c>
      <c r="I1098" s="118" t="s">
        <v>7076</v>
      </c>
      <c r="J1098" s="124"/>
      <c r="K1098" s="118" t="str">
        <f>_xlfn.XLOOKUP(D1098,'Catalog Items'!L:L,'Catalog Items'!AB:AB)</f>
        <v>00196504239913</v>
      </c>
      <c r="L1098" s="118" t="str">
        <f>_xlfn.XLOOKUP(D1098,'Catalog Items'!L:L,'Catalog Items'!N:N)</f>
        <v>Christmas Cheer</v>
      </c>
      <c r="M1098" s="132">
        <f>_xlfn.XLOOKUP($D1098,'Catalog Items'!$L:$L,'Catalog Items'!AK:AK)</f>
        <v>48.314999999999998</v>
      </c>
      <c r="N1098" s="132">
        <f>_xlfn.XLOOKUP($D1098,'Catalog Items'!$L:$L,'Catalog Items'!AL:AL)</f>
        <v>16.22</v>
      </c>
      <c r="O1098" s="132">
        <f>_xlfn.XLOOKUP($D1098,'Catalog Items'!$L:$L,'Catalog Items'!AM:AM)</f>
        <v>9.5950000000000006</v>
      </c>
      <c r="P1098" s="132">
        <f>_xlfn.XLOOKUP($D1098,'Catalog Items'!$L:$L,'Catalog Items'!AN:AN)</f>
        <v>29.04</v>
      </c>
      <c r="Q1098" s="132">
        <f>_xlfn.XLOOKUP($D1098,'Catalog Items'!$L:$L,'Catalog Items'!AO:AO)</f>
        <v>4.351</v>
      </c>
      <c r="R1098" s="132" t="str">
        <f>_xlfn.XLOOKUP($D1098,'Catalog Items'!$L:$L,'Catalog Items'!AT:AT)</f>
        <v>4</v>
      </c>
      <c r="S1098" s="132" t="str">
        <f>_xlfn.XLOOKUP($D1098,'Catalog Items'!$L:$L,'Catalog Items'!AU:AU)</f>
        <v>3</v>
      </c>
      <c r="T1098" s="118" t="s">
        <v>9564</v>
      </c>
      <c r="U1098" s="118" t="s">
        <v>15060</v>
      </c>
      <c r="V1098" s="118" t="s">
        <v>15061</v>
      </c>
      <c r="W1098" s="124"/>
      <c r="X1098" s="118" t="s">
        <v>14357</v>
      </c>
      <c r="Y1098" s="118" t="s">
        <v>1760</v>
      </c>
      <c r="Z1098" s="118" t="s">
        <v>7075</v>
      </c>
      <c r="AA1098" s="118" t="s">
        <v>15080</v>
      </c>
      <c r="AB1098" s="118" t="s">
        <v>7075</v>
      </c>
      <c r="AC1098" s="118" t="s">
        <v>15044</v>
      </c>
      <c r="AD1098" s="118" t="s">
        <v>1757</v>
      </c>
      <c r="AE1098" s="118" t="s">
        <v>15399</v>
      </c>
      <c r="AF1098" s="118" t="s">
        <v>15215</v>
      </c>
    </row>
    <row r="1099" spans="1:32" x14ac:dyDescent="0.25">
      <c r="A1099" s="118" t="str">
        <f>_xlfn.XLOOKUP(D1099,'Catalog Items'!L:L,'Catalog Items'!F:F)</f>
        <v>24601-FD</v>
      </c>
      <c r="B1099" s="118" t="s">
        <v>9743</v>
      </c>
      <c r="C1099" s="118" t="s">
        <v>5377</v>
      </c>
      <c r="D1099" s="118" t="s">
        <v>13538</v>
      </c>
      <c r="E1099" s="118" t="s">
        <v>13539</v>
      </c>
      <c r="F1099" s="118" t="s">
        <v>9579</v>
      </c>
      <c r="G1099" s="118" t="s">
        <v>1742</v>
      </c>
      <c r="H1099" s="118" t="s">
        <v>3269</v>
      </c>
      <c r="I1099" s="118" t="s">
        <v>7079</v>
      </c>
      <c r="J1099" s="124"/>
      <c r="K1099" s="118" t="str">
        <f>_xlfn.XLOOKUP(D1099,'Catalog Items'!L:L,'Catalog Items'!AB:AB)</f>
        <v>00196504239913</v>
      </c>
      <c r="L1099" s="118" t="str">
        <f>_xlfn.XLOOKUP(D1099,'Catalog Items'!L:L,'Catalog Items'!N:N)</f>
        <v>Christmas Cheer</v>
      </c>
      <c r="M1099" s="132">
        <f>_xlfn.XLOOKUP($D1099,'Catalog Items'!$L:$L,'Catalog Items'!AK:AK)</f>
        <v>48.314999999999998</v>
      </c>
      <c r="N1099" s="132">
        <f>_xlfn.XLOOKUP($D1099,'Catalog Items'!$L:$L,'Catalog Items'!AL:AL)</f>
        <v>16.22</v>
      </c>
      <c r="O1099" s="132">
        <f>_xlfn.XLOOKUP($D1099,'Catalog Items'!$L:$L,'Catalog Items'!AM:AM)</f>
        <v>9.5950000000000006</v>
      </c>
      <c r="P1099" s="132">
        <f>_xlfn.XLOOKUP($D1099,'Catalog Items'!$L:$L,'Catalog Items'!AN:AN)</f>
        <v>29.04</v>
      </c>
      <c r="Q1099" s="132">
        <f>_xlfn.XLOOKUP($D1099,'Catalog Items'!$L:$L,'Catalog Items'!AO:AO)</f>
        <v>4.351</v>
      </c>
      <c r="R1099" s="132" t="str">
        <f>_xlfn.XLOOKUP($D1099,'Catalog Items'!$L:$L,'Catalog Items'!AT:AT)</f>
        <v>4</v>
      </c>
      <c r="S1099" s="132" t="str">
        <f>_xlfn.XLOOKUP($D1099,'Catalog Items'!$L:$L,'Catalog Items'!AU:AU)</f>
        <v>3</v>
      </c>
      <c r="T1099" s="118" t="s">
        <v>9564</v>
      </c>
      <c r="U1099" s="118" t="s">
        <v>15060</v>
      </c>
      <c r="V1099" s="118" t="s">
        <v>15061</v>
      </c>
      <c r="W1099" s="124"/>
      <c r="X1099" s="118" t="s">
        <v>6868</v>
      </c>
      <c r="Y1099" s="118" t="s">
        <v>1765</v>
      </c>
      <c r="Z1099" s="118" t="s">
        <v>15062</v>
      </c>
      <c r="AA1099" s="118" t="s">
        <v>7065</v>
      </c>
      <c r="AB1099" s="118" t="s">
        <v>7065</v>
      </c>
      <c r="AC1099" s="118" t="s">
        <v>15063</v>
      </c>
      <c r="AD1099" s="118" t="s">
        <v>1757</v>
      </c>
      <c r="AE1099" s="118" t="s">
        <v>15064</v>
      </c>
      <c r="AF1099" s="118" t="s">
        <v>15065</v>
      </c>
    </row>
    <row r="1100" spans="1:32" x14ac:dyDescent="0.25">
      <c r="A1100" s="118" t="str">
        <f>_xlfn.XLOOKUP(D1100,'Catalog Items'!L:L,'Catalog Items'!F:F)</f>
        <v>24601-FD</v>
      </c>
      <c r="B1100" s="118" t="s">
        <v>9731</v>
      </c>
      <c r="C1100" s="118" t="s">
        <v>5377</v>
      </c>
      <c r="D1100" s="118" t="s">
        <v>13538</v>
      </c>
      <c r="E1100" s="118" t="s">
        <v>13539</v>
      </c>
      <c r="F1100" s="118" t="s">
        <v>9579</v>
      </c>
      <c r="G1100" s="118" t="s">
        <v>1743</v>
      </c>
      <c r="H1100" s="118" t="s">
        <v>3270</v>
      </c>
      <c r="I1100" s="118" t="s">
        <v>1799</v>
      </c>
      <c r="J1100" s="124"/>
      <c r="K1100" s="118" t="str">
        <f>_xlfn.XLOOKUP(D1100,'Catalog Items'!L:L,'Catalog Items'!AB:AB)</f>
        <v>00196504239913</v>
      </c>
      <c r="L1100" s="118" t="str">
        <f>_xlfn.XLOOKUP(D1100,'Catalog Items'!L:L,'Catalog Items'!N:N)</f>
        <v>Christmas Cheer</v>
      </c>
      <c r="M1100" s="132">
        <f>_xlfn.XLOOKUP($D1100,'Catalog Items'!$L:$L,'Catalog Items'!AK:AK)</f>
        <v>48.314999999999998</v>
      </c>
      <c r="N1100" s="132">
        <f>_xlfn.XLOOKUP($D1100,'Catalog Items'!$L:$L,'Catalog Items'!AL:AL)</f>
        <v>16.22</v>
      </c>
      <c r="O1100" s="132">
        <f>_xlfn.XLOOKUP($D1100,'Catalog Items'!$L:$L,'Catalog Items'!AM:AM)</f>
        <v>9.5950000000000006</v>
      </c>
      <c r="P1100" s="132">
        <f>_xlfn.XLOOKUP($D1100,'Catalog Items'!$L:$L,'Catalog Items'!AN:AN)</f>
        <v>29.04</v>
      </c>
      <c r="Q1100" s="132">
        <f>_xlfn.XLOOKUP($D1100,'Catalog Items'!$L:$L,'Catalog Items'!AO:AO)</f>
        <v>4.351</v>
      </c>
      <c r="R1100" s="132" t="str">
        <f>_xlfn.XLOOKUP($D1100,'Catalog Items'!$L:$L,'Catalog Items'!AT:AT)</f>
        <v>4</v>
      </c>
      <c r="S1100" s="132" t="str">
        <f>_xlfn.XLOOKUP($D1100,'Catalog Items'!$L:$L,'Catalog Items'!AU:AU)</f>
        <v>3</v>
      </c>
      <c r="T1100" s="118" t="s">
        <v>9564</v>
      </c>
      <c r="U1100" s="118" t="s">
        <v>15060</v>
      </c>
      <c r="V1100" s="118" t="s">
        <v>15061</v>
      </c>
      <c r="W1100" s="124"/>
      <c r="X1100" s="118" t="s">
        <v>6869</v>
      </c>
      <c r="Y1100" s="118" t="s">
        <v>1765</v>
      </c>
      <c r="Z1100" s="118" t="s">
        <v>15062</v>
      </c>
      <c r="AA1100" s="118" t="s">
        <v>14994</v>
      </c>
      <c r="AB1100" s="118" t="s">
        <v>14994</v>
      </c>
      <c r="AC1100" s="118" t="s">
        <v>15066</v>
      </c>
      <c r="AD1100" s="118" t="s">
        <v>1757</v>
      </c>
      <c r="AE1100" s="118" t="s">
        <v>15067</v>
      </c>
      <c r="AF1100" s="118" t="s">
        <v>15068</v>
      </c>
    </row>
    <row r="1101" spans="1:32" x14ac:dyDescent="0.25">
      <c r="J1101" s="124"/>
      <c r="M1101" s="132"/>
      <c r="N1101" s="132"/>
      <c r="O1101" s="132"/>
      <c r="P1101" s="132"/>
      <c r="Q1101" s="132"/>
      <c r="R1101" s="132"/>
      <c r="S1101" s="132"/>
      <c r="W1101" s="124"/>
    </row>
    <row r="1102" spans="1:32" x14ac:dyDescent="0.25">
      <c r="A1102" s="118" t="str">
        <f>_xlfn.XLOOKUP(D1102,'Catalog Items'!L:L,'Catalog Items'!F:F)</f>
        <v>25SE71</v>
      </c>
      <c r="B1102" s="118" t="s">
        <v>14867</v>
      </c>
      <c r="C1102" s="118" t="s">
        <v>1798</v>
      </c>
      <c r="D1102" s="118" t="s">
        <v>13542</v>
      </c>
      <c r="E1102" s="118" t="s">
        <v>13543</v>
      </c>
      <c r="F1102" s="118" t="s">
        <v>15407</v>
      </c>
      <c r="G1102" s="118" t="s">
        <v>13357</v>
      </c>
      <c r="H1102" s="118" t="s">
        <v>13358</v>
      </c>
      <c r="I1102" s="118" t="s">
        <v>1760</v>
      </c>
      <c r="J1102" s="124"/>
      <c r="K1102" s="118" t="str">
        <f>_xlfn.XLOOKUP(D1102,'Catalog Items'!L:L,'Catalog Items'!AB:AB)</f>
        <v>00092352991488</v>
      </c>
      <c r="L1102" s="118" t="str">
        <f>_xlfn.XLOOKUP(D1102,'Catalog Items'!L:L,'Catalog Items'!N:N)</f>
        <v>Sensations Solids</v>
      </c>
      <c r="M1102" s="132">
        <f>_xlfn.XLOOKUP($D1102,'Catalog Items'!$L:$L,'Catalog Items'!AK:AK)</f>
        <v>51.125</v>
      </c>
      <c r="N1102" s="132">
        <f>_xlfn.XLOOKUP($D1102,'Catalog Items'!$L:$L,'Catalog Items'!AL:AL)</f>
        <v>16.312999999999999</v>
      </c>
      <c r="O1102" s="132">
        <f>_xlfn.XLOOKUP($D1102,'Catalog Items'!$L:$L,'Catalog Items'!AM:AM)</f>
        <v>10.063000000000001</v>
      </c>
      <c r="P1102" s="132">
        <f>_xlfn.XLOOKUP($D1102,'Catalog Items'!$L:$L,'Catalog Items'!AN:AN)</f>
        <v>39.14</v>
      </c>
      <c r="Q1102" s="132">
        <f>_xlfn.XLOOKUP($D1102,'Catalog Items'!$L:$L,'Catalog Items'!AO:AO)</f>
        <v>4.8570000000000002</v>
      </c>
      <c r="R1102" s="132" t="str">
        <f>_xlfn.XLOOKUP($D1102,'Catalog Items'!$L:$L,'Catalog Items'!AT:AT)</f>
        <v>4</v>
      </c>
      <c r="S1102" s="132" t="str">
        <f>_xlfn.XLOOKUP($D1102,'Catalog Items'!$L:$L,'Catalog Items'!AU:AU)</f>
        <v>3</v>
      </c>
      <c r="T1102" s="118" t="s">
        <v>15031</v>
      </c>
      <c r="U1102" s="118" t="s">
        <v>1773</v>
      </c>
      <c r="V1102" s="118" t="s">
        <v>1765</v>
      </c>
      <c r="W1102" s="124"/>
      <c r="X1102" s="118" t="s">
        <v>14235</v>
      </c>
      <c r="Y1102" s="118" t="s">
        <v>1772</v>
      </c>
      <c r="Z1102" s="118" t="s">
        <v>15156</v>
      </c>
      <c r="AA1102" s="118" t="s">
        <v>15023</v>
      </c>
      <c r="AB1102" s="118" t="s">
        <v>15233</v>
      </c>
      <c r="AC1102" s="118" t="s">
        <v>15229</v>
      </c>
      <c r="AD1102" s="118" t="s">
        <v>1767</v>
      </c>
      <c r="AE1102" s="118" t="s">
        <v>15400</v>
      </c>
      <c r="AF1102" s="118" t="s">
        <v>15401</v>
      </c>
    </row>
    <row r="1103" spans="1:32" x14ac:dyDescent="0.25">
      <c r="A1103" s="118" t="str">
        <f>_xlfn.XLOOKUP(D1103,'Catalog Items'!L:L,'Catalog Items'!F:F)</f>
        <v>25SE71</v>
      </c>
      <c r="B1103" s="118" t="s">
        <v>14867</v>
      </c>
      <c r="C1103" s="118" t="s">
        <v>1798</v>
      </c>
      <c r="D1103" s="118" t="s">
        <v>13542</v>
      </c>
      <c r="E1103" s="118" t="s">
        <v>13543</v>
      </c>
      <c r="F1103" s="118" t="s">
        <v>15407</v>
      </c>
      <c r="G1103" s="118" t="s">
        <v>13349</v>
      </c>
      <c r="H1103" s="118" t="s">
        <v>13350</v>
      </c>
      <c r="I1103" s="118" t="s">
        <v>1764</v>
      </c>
      <c r="J1103" s="124"/>
      <c r="K1103" s="118" t="str">
        <f>_xlfn.XLOOKUP(D1103,'Catalog Items'!L:L,'Catalog Items'!AB:AB)</f>
        <v>00092352991488</v>
      </c>
      <c r="L1103" s="118" t="str">
        <f>_xlfn.XLOOKUP(D1103,'Catalog Items'!L:L,'Catalog Items'!N:N)</f>
        <v>Sensations Solids</v>
      </c>
      <c r="M1103" s="132">
        <f>_xlfn.XLOOKUP($D1103,'Catalog Items'!$L:$L,'Catalog Items'!AK:AK)</f>
        <v>51.125</v>
      </c>
      <c r="N1103" s="132">
        <f>_xlfn.XLOOKUP($D1103,'Catalog Items'!$L:$L,'Catalog Items'!AL:AL)</f>
        <v>16.312999999999999</v>
      </c>
      <c r="O1103" s="132">
        <f>_xlfn.XLOOKUP($D1103,'Catalog Items'!$L:$L,'Catalog Items'!AM:AM)</f>
        <v>10.063000000000001</v>
      </c>
      <c r="P1103" s="132">
        <f>_xlfn.XLOOKUP($D1103,'Catalog Items'!$L:$L,'Catalog Items'!AN:AN)</f>
        <v>39.14</v>
      </c>
      <c r="Q1103" s="132">
        <f>_xlfn.XLOOKUP($D1103,'Catalog Items'!$L:$L,'Catalog Items'!AO:AO)</f>
        <v>4.8570000000000002</v>
      </c>
      <c r="R1103" s="132" t="str">
        <f>_xlfn.XLOOKUP($D1103,'Catalog Items'!$L:$L,'Catalog Items'!AT:AT)</f>
        <v>4</v>
      </c>
      <c r="S1103" s="132" t="str">
        <f>_xlfn.XLOOKUP($D1103,'Catalog Items'!$L:$L,'Catalog Items'!AU:AU)</f>
        <v>3</v>
      </c>
      <c r="T1103" s="118" t="s">
        <v>15031</v>
      </c>
      <c r="U1103" s="118" t="s">
        <v>1773</v>
      </c>
      <c r="V1103" s="118" t="s">
        <v>1765</v>
      </c>
      <c r="W1103" s="124"/>
      <c r="X1103" s="118" t="s">
        <v>14229</v>
      </c>
      <c r="Y1103" s="118" t="s">
        <v>1772</v>
      </c>
      <c r="Z1103" s="118" t="s">
        <v>15156</v>
      </c>
      <c r="AA1103" s="118" t="s">
        <v>15023</v>
      </c>
      <c r="AB1103" s="118" t="s">
        <v>15233</v>
      </c>
      <c r="AC1103" s="118" t="s">
        <v>15229</v>
      </c>
      <c r="AD1103" s="118" t="s">
        <v>1767</v>
      </c>
      <c r="AE1103" s="118" t="s">
        <v>15400</v>
      </c>
      <c r="AF1103" s="118" t="s">
        <v>15401</v>
      </c>
    </row>
    <row r="1104" spans="1:32" x14ac:dyDescent="0.25">
      <c r="A1104" s="118" t="str">
        <f>_xlfn.XLOOKUP(D1104,'Catalog Items'!L:L,'Catalog Items'!F:F)</f>
        <v>25SE71</v>
      </c>
      <c r="B1104" s="118" t="s">
        <v>14863</v>
      </c>
      <c r="C1104" s="118" t="s">
        <v>1798</v>
      </c>
      <c r="D1104" s="118" t="s">
        <v>13542</v>
      </c>
      <c r="E1104" s="118" t="s">
        <v>13543</v>
      </c>
      <c r="F1104" s="118" t="s">
        <v>15407</v>
      </c>
      <c r="G1104" s="118" t="s">
        <v>13268</v>
      </c>
      <c r="H1104" s="118" t="s">
        <v>13269</v>
      </c>
      <c r="I1104" s="118" t="s">
        <v>1763</v>
      </c>
      <c r="J1104" s="124"/>
      <c r="K1104" s="118" t="str">
        <f>_xlfn.XLOOKUP(D1104,'Catalog Items'!L:L,'Catalog Items'!AB:AB)</f>
        <v>00092352991488</v>
      </c>
      <c r="L1104" s="118" t="str">
        <f>_xlfn.XLOOKUP(D1104,'Catalog Items'!L:L,'Catalog Items'!N:N)</f>
        <v>Sensations Solids</v>
      </c>
      <c r="M1104" s="132">
        <f>_xlfn.XLOOKUP($D1104,'Catalog Items'!$L:$L,'Catalog Items'!AK:AK)</f>
        <v>51.125</v>
      </c>
      <c r="N1104" s="132">
        <f>_xlfn.XLOOKUP($D1104,'Catalog Items'!$L:$L,'Catalog Items'!AL:AL)</f>
        <v>16.312999999999999</v>
      </c>
      <c r="O1104" s="132">
        <f>_xlfn.XLOOKUP($D1104,'Catalog Items'!$L:$L,'Catalog Items'!AM:AM)</f>
        <v>10.063000000000001</v>
      </c>
      <c r="P1104" s="132">
        <f>_xlfn.XLOOKUP($D1104,'Catalog Items'!$L:$L,'Catalog Items'!AN:AN)</f>
        <v>39.14</v>
      </c>
      <c r="Q1104" s="132">
        <f>_xlfn.XLOOKUP($D1104,'Catalog Items'!$L:$L,'Catalog Items'!AO:AO)</f>
        <v>4.8570000000000002</v>
      </c>
      <c r="R1104" s="132" t="str">
        <f>_xlfn.XLOOKUP($D1104,'Catalog Items'!$L:$L,'Catalog Items'!AT:AT)</f>
        <v>4</v>
      </c>
      <c r="S1104" s="132" t="str">
        <f>_xlfn.XLOOKUP($D1104,'Catalog Items'!$L:$L,'Catalog Items'!AU:AU)</f>
        <v>3</v>
      </c>
      <c r="T1104" s="118" t="s">
        <v>15031</v>
      </c>
      <c r="U1104" s="118" t="s">
        <v>1773</v>
      </c>
      <c r="V1104" s="118" t="s">
        <v>1765</v>
      </c>
      <c r="W1104" s="124"/>
      <c r="X1104" s="118" t="s">
        <v>14157</v>
      </c>
      <c r="Y1104" s="118" t="s">
        <v>1763</v>
      </c>
      <c r="Z1104" s="118" t="s">
        <v>15152</v>
      </c>
      <c r="AA1104" s="118" t="s">
        <v>15069</v>
      </c>
      <c r="AB1104" s="118" t="s">
        <v>15069</v>
      </c>
      <c r="AC1104" s="118" t="s">
        <v>15313</v>
      </c>
      <c r="AD1104" s="118" t="s">
        <v>1757</v>
      </c>
      <c r="AE1104" s="118" t="s">
        <v>15402</v>
      </c>
      <c r="AF1104" s="118" t="s">
        <v>15403</v>
      </c>
    </row>
    <row r="1105" spans="1:32" x14ac:dyDescent="0.25">
      <c r="A1105" s="118" t="str">
        <f>_xlfn.XLOOKUP(D1105,'Catalog Items'!L:L,'Catalog Items'!F:F)</f>
        <v>25SE71</v>
      </c>
      <c r="B1105" s="118" t="s">
        <v>10148</v>
      </c>
      <c r="C1105" s="118" t="s">
        <v>1798</v>
      </c>
      <c r="D1105" s="118" t="s">
        <v>13542</v>
      </c>
      <c r="E1105" s="118" t="s">
        <v>13543</v>
      </c>
      <c r="F1105" s="118" t="s">
        <v>15407</v>
      </c>
      <c r="G1105" s="118" t="s">
        <v>353</v>
      </c>
      <c r="H1105" s="118" t="s">
        <v>2455</v>
      </c>
      <c r="I1105" s="118" t="s">
        <v>7075</v>
      </c>
      <c r="J1105" s="124"/>
      <c r="K1105" s="118" t="str">
        <f>_xlfn.XLOOKUP(D1105,'Catalog Items'!L:L,'Catalog Items'!AB:AB)</f>
        <v>00092352991488</v>
      </c>
      <c r="L1105" s="118" t="str">
        <f>_xlfn.XLOOKUP(D1105,'Catalog Items'!L:L,'Catalog Items'!N:N)</f>
        <v>Sensations Solids</v>
      </c>
      <c r="M1105" s="132">
        <f>_xlfn.XLOOKUP($D1105,'Catalog Items'!$L:$L,'Catalog Items'!AK:AK)</f>
        <v>51.125</v>
      </c>
      <c r="N1105" s="132">
        <f>_xlfn.XLOOKUP($D1105,'Catalog Items'!$L:$L,'Catalog Items'!AL:AL)</f>
        <v>16.312999999999999</v>
      </c>
      <c r="O1105" s="132">
        <f>_xlfn.XLOOKUP($D1105,'Catalog Items'!$L:$L,'Catalog Items'!AM:AM)</f>
        <v>10.063000000000001</v>
      </c>
      <c r="P1105" s="132">
        <f>_xlfn.XLOOKUP($D1105,'Catalog Items'!$L:$L,'Catalog Items'!AN:AN)</f>
        <v>39.14</v>
      </c>
      <c r="Q1105" s="132">
        <f>_xlfn.XLOOKUP($D1105,'Catalog Items'!$L:$L,'Catalog Items'!AO:AO)</f>
        <v>4.8570000000000002</v>
      </c>
      <c r="R1105" s="132" t="str">
        <f>_xlfn.XLOOKUP($D1105,'Catalog Items'!$L:$L,'Catalog Items'!AT:AT)</f>
        <v>4</v>
      </c>
      <c r="S1105" s="132" t="str">
        <f>_xlfn.XLOOKUP($D1105,'Catalog Items'!$L:$L,'Catalog Items'!AU:AU)</f>
        <v>3</v>
      </c>
      <c r="T1105" s="118" t="s">
        <v>15031</v>
      </c>
      <c r="U1105" s="118" t="s">
        <v>1773</v>
      </c>
      <c r="V1105" s="118" t="s">
        <v>1765</v>
      </c>
      <c r="W1105" s="124"/>
      <c r="X1105" s="118" t="s">
        <v>6020</v>
      </c>
      <c r="Y1105" s="118" t="s">
        <v>1759</v>
      </c>
      <c r="Z1105" s="118" t="s">
        <v>15152</v>
      </c>
      <c r="AA1105" s="118" t="s">
        <v>14983</v>
      </c>
      <c r="AB1105" s="118" t="s">
        <v>14984</v>
      </c>
      <c r="AC1105" s="118" t="s">
        <v>15153</v>
      </c>
      <c r="AD1105" s="118" t="s">
        <v>1758</v>
      </c>
      <c r="AE1105" s="118" t="s">
        <v>15154</v>
      </c>
      <c r="AF1105" s="118" t="s">
        <v>15155</v>
      </c>
    </row>
    <row r="1106" spans="1:32" x14ac:dyDescent="0.25">
      <c r="A1106" s="118" t="str">
        <f>_xlfn.XLOOKUP(D1106,'Catalog Items'!L:L,'Catalog Items'!F:F)</f>
        <v>25SE71</v>
      </c>
      <c r="B1106" s="118" t="s">
        <v>10148</v>
      </c>
      <c r="C1106" s="118" t="s">
        <v>1798</v>
      </c>
      <c r="D1106" s="118" t="s">
        <v>13542</v>
      </c>
      <c r="E1106" s="118" t="s">
        <v>13543</v>
      </c>
      <c r="F1106" s="118" t="s">
        <v>15407</v>
      </c>
      <c r="G1106" s="118" t="s">
        <v>725</v>
      </c>
      <c r="H1106" s="118" t="s">
        <v>2454</v>
      </c>
      <c r="I1106" s="118" t="s">
        <v>7075</v>
      </c>
      <c r="J1106" s="124"/>
      <c r="K1106" s="118" t="str">
        <f>_xlfn.XLOOKUP(D1106,'Catalog Items'!L:L,'Catalog Items'!AB:AB)</f>
        <v>00092352991488</v>
      </c>
      <c r="L1106" s="118" t="str">
        <f>_xlfn.XLOOKUP(D1106,'Catalog Items'!L:L,'Catalog Items'!N:N)</f>
        <v>Sensations Solids</v>
      </c>
      <c r="M1106" s="132">
        <f>_xlfn.XLOOKUP($D1106,'Catalog Items'!$L:$L,'Catalog Items'!AK:AK)</f>
        <v>51.125</v>
      </c>
      <c r="N1106" s="132">
        <f>_xlfn.XLOOKUP($D1106,'Catalog Items'!$L:$L,'Catalog Items'!AL:AL)</f>
        <v>16.312999999999999</v>
      </c>
      <c r="O1106" s="132">
        <f>_xlfn.XLOOKUP($D1106,'Catalog Items'!$L:$L,'Catalog Items'!AM:AM)</f>
        <v>10.063000000000001</v>
      </c>
      <c r="P1106" s="132">
        <f>_xlfn.XLOOKUP($D1106,'Catalog Items'!$L:$L,'Catalog Items'!AN:AN)</f>
        <v>39.14</v>
      </c>
      <c r="Q1106" s="132">
        <f>_xlfn.XLOOKUP($D1106,'Catalog Items'!$L:$L,'Catalog Items'!AO:AO)</f>
        <v>4.8570000000000002</v>
      </c>
      <c r="R1106" s="132" t="str">
        <f>_xlfn.XLOOKUP($D1106,'Catalog Items'!$L:$L,'Catalog Items'!AT:AT)</f>
        <v>4</v>
      </c>
      <c r="S1106" s="132" t="str">
        <f>_xlfn.XLOOKUP($D1106,'Catalog Items'!$L:$L,'Catalog Items'!AU:AU)</f>
        <v>3</v>
      </c>
      <c r="T1106" s="118" t="s">
        <v>15031</v>
      </c>
      <c r="U1106" s="118" t="s">
        <v>1773</v>
      </c>
      <c r="V1106" s="118" t="s">
        <v>1765</v>
      </c>
      <c r="W1106" s="124"/>
      <c r="X1106" s="118" t="s">
        <v>6019</v>
      </c>
      <c r="Y1106" s="118" t="s">
        <v>1759</v>
      </c>
      <c r="Z1106" s="118" t="s">
        <v>15152</v>
      </c>
      <c r="AA1106" s="118" t="s">
        <v>14983</v>
      </c>
      <c r="AB1106" s="118" t="s">
        <v>14984</v>
      </c>
      <c r="AC1106" s="118" t="s">
        <v>15153</v>
      </c>
      <c r="AD1106" s="118" t="s">
        <v>1758</v>
      </c>
      <c r="AE1106" s="118" t="s">
        <v>15154</v>
      </c>
      <c r="AF1106" s="118" t="s">
        <v>15155</v>
      </c>
    </row>
    <row r="1107" spans="1:32" x14ac:dyDescent="0.25">
      <c r="A1107" s="118" t="str">
        <f>_xlfn.XLOOKUP(D1107,'Catalog Items'!L:L,'Catalog Items'!F:F)</f>
        <v>25SE71</v>
      </c>
      <c r="B1107" s="118" t="s">
        <v>10140</v>
      </c>
      <c r="C1107" s="118" t="s">
        <v>1798</v>
      </c>
      <c r="D1107" s="118" t="s">
        <v>13542</v>
      </c>
      <c r="E1107" s="118" t="s">
        <v>13543</v>
      </c>
      <c r="F1107" s="118" t="s">
        <v>15407</v>
      </c>
      <c r="G1107" s="118" t="s">
        <v>722</v>
      </c>
      <c r="H1107" s="118" t="s">
        <v>2450</v>
      </c>
      <c r="I1107" s="118" t="s">
        <v>1758</v>
      </c>
      <c r="J1107" s="124"/>
      <c r="K1107" s="118" t="str">
        <f>_xlfn.XLOOKUP(D1107,'Catalog Items'!L:L,'Catalog Items'!AB:AB)</f>
        <v>00092352991488</v>
      </c>
      <c r="L1107" s="118" t="str">
        <f>_xlfn.XLOOKUP(D1107,'Catalog Items'!L:L,'Catalog Items'!N:N)</f>
        <v>Sensations Solids</v>
      </c>
      <c r="M1107" s="132">
        <f>_xlfn.XLOOKUP($D1107,'Catalog Items'!$L:$L,'Catalog Items'!AK:AK)</f>
        <v>51.125</v>
      </c>
      <c r="N1107" s="132">
        <f>_xlfn.XLOOKUP($D1107,'Catalog Items'!$L:$L,'Catalog Items'!AL:AL)</f>
        <v>16.312999999999999</v>
      </c>
      <c r="O1107" s="132">
        <f>_xlfn.XLOOKUP($D1107,'Catalog Items'!$L:$L,'Catalog Items'!AM:AM)</f>
        <v>10.063000000000001</v>
      </c>
      <c r="P1107" s="132">
        <f>_xlfn.XLOOKUP($D1107,'Catalog Items'!$L:$L,'Catalog Items'!AN:AN)</f>
        <v>39.14</v>
      </c>
      <c r="Q1107" s="132">
        <f>_xlfn.XLOOKUP($D1107,'Catalog Items'!$L:$L,'Catalog Items'!AO:AO)</f>
        <v>4.8570000000000002</v>
      </c>
      <c r="R1107" s="132" t="str">
        <f>_xlfn.XLOOKUP($D1107,'Catalog Items'!$L:$L,'Catalog Items'!AT:AT)</f>
        <v>4</v>
      </c>
      <c r="S1107" s="132" t="str">
        <f>_xlfn.XLOOKUP($D1107,'Catalog Items'!$L:$L,'Catalog Items'!AU:AU)</f>
        <v>3</v>
      </c>
      <c r="T1107" s="118" t="s">
        <v>15031</v>
      </c>
      <c r="U1107" s="118" t="s">
        <v>1773</v>
      </c>
      <c r="V1107" s="118" t="s">
        <v>1765</v>
      </c>
      <c r="W1107" s="124"/>
      <c r="X1107" s="118" t="s">
        <v>6015</v>
      </c>
      <c r="Y1107" s="118" t="s">
        <v>1772</v>
      </c>
      <c r="Z1107" s="118" t="s">
        <v>15121</v>
      </c>
      <c r="AA1107" s="118" t="s">
        <v>7065</v>
      </c>
      <c r="AB1107" s="118" t="s">
        <v>7065</v>
      </c>
      <c r="AC1107" s="118" t="s">
        <v>15149</v>
      </c>
      <c r="AD1107" s="118" t="s">
        <v>1757</v>
      </c>
      <c r="AE1107" s="118" t="s">
        <v>15150</v>
      </c>
      <c r="AF1107" s="118" t="s">
        <v>15151</v>
      </c>
    </row>
    <row r="1108" spans="1:32" x14ac:dyDescent="0.25">
      <c r="A1108" s="118" t="str">
        <f>_xlfn.XLOOKUP(D1108,'Catalog Items'!L:L,'Catalog Items'!F:F)</f>
        <v>25SE71</v>
      </c>
      <c r="B1108" s="118" t="s">
        <v>10140</v>
      </c>
      <c r="C1108" s="118" t="s">
        <v>1798</v>
      </c>
      <c r="D1108" s="118" t="s">
        <v>13542</v>
      </c>
      <c r="E1108" s="118" t="s">
        <v>13543</v>
      </c>
      <c r="F1108" s="118" t="s">
        <v>15407</v>
      </c>
      <c r="G1108" s="118" t="s">
        <v>720</v>
      </c>
      <c r="H1108" s="118" t="s">
        <v>2449</v>
      </c>
      <c r="I1108" s="118" t="s">
        <v>1757</v>
      </c>
      <c r="J1108" s="124"/>
      <c r="K1108" s="118" t="str">
        <f>_xlfn.XLOOKUP(D1108,'Catalog Items'!L:L,'Catalog Items'!AB:AB)</f>
        <v>00092352991488</v>
      </c>
      <c r="L1108" s="118" t="str">
        <f>_xlfn.XLOOKUP(D1108,'Catalog Items'!L:L,'Catalog Items'!N:N)</f>
        <v>Sensations Solids</v>
      </c>
      <c r="M1108" s="132">
        <f>_xlfn.XLOOKUP($D1108,'Catalog Items'!$L:$L,'Catalog Items'!AK:AK)</f>
        <v>51.125</v>
      </c>
      <c r="N1108" s="132">
        <f>_xlfn.XLOOKUP($D1108,'Catalog Items'!$L:$L,'Catalog Items'!AL:AL)</f>
        <v>16.312999999999999</v>
      </c>
      <c r="O1108" s="132">
        <f>_xlfn.XLOOKUP($D1108,'Catalog Items'!$L:$L,'Catalog Items'!AM:AM)</f>
        <v>10.063000000000001</v>
      </c>
      <c r="P1108" s="132">
        <f>_xlfn.XLOOKUP($D1108,'Catalog Items'!$L:$L,'Catalog Items'!AN:AN)</f>
        <v>39.14</v>
      </c>
      <c r="Q1108" s="132">
        <f>_xlfn.XLOOKUP($D1108,'Catalog Items'!$L:$L,'Catalog Items'!AO:AO)</f>
        <v>4.8570000000000002</v>
      </c>
      <c r="R1108" s="132" t="str">
        <f>_xlfn.XLOOKUP($D1108,'Catalog Items'!$L:$L,'Catalog Items'!AT:AT)</f>
        <v>4</v>
      </c>
      <c r="S1108" s="132" t="str">
        <f>_xlfn.XLOOKUP($D1108,'Catalog Items'!$L:$L,'Catalog Items'!AU:AU)</f>
        <v>3</v>
      </c>
      <c r="T1108" s="118" t="s">
        <v>15031</v>
      </c>
      <c r="U1108" s="118" t="s">
        <v>1773</v>
      </c>
      <c r="V1108" s="118" t="s">
        <v>1765</v>
      </c>
      <c r="W1108" s="124"/>
      <c r="X1108" s="118" t="s">
        <v>6014</v>
      </c>
      <c r="Y1108" s="118" t="s">
        <v>1772</v>
      </c>
      <c r="Z1108" s="118" t="s">
        <v>15121</v>
      </c>
      <c r="AA1108" s="118" t="s">
        <v>7065</v>
      </c>
      <c r="AB1108" s="118" t="s">
        <v>7065</v>
      </c>
      <c r="AC1108" s="118" t="s">
        <v>15149</v>
      </c>
      <c r="AD1108" s="118" t="s">
        <v>1757</v>
      </c>
      <c r="AE1108" s="118" t="s">
        <v>15150</v>
      </c>
      <c r="AF1108" s="118" t="s">
        <v>15151</v>
      </c>
    </row>
    <row r="1109" spans="1:32" x14ac:dyDescent="0.25">
      <c r="A1109" s="118" t="str">
        <f>_xlfn.XLOOKUP(D1109,'Catalog Items'!L:L,'Catalog Items'!F:F)</f>
        <v>25SE71</v>
      </c>
      <c r="B1109" s="118" t="s">
        <v>10132</v>
      </c>
      <c r="C1109" s="118" t="s">
        <v>1798</v>
      </c>
      <c r="D1109" s="118" t="s">
        <v>13542</v>
      </c>
      <c r="E1109" s="118" t="s">
        <v>13543</v>
      </c>
      <c r="F1109" s="118" t="s">
        <v>15407</v>
      </c>
      <c r="G1109" s="118" t="s">
        <v>811</v>
      </c>
      <c r="H1109" s="118" t="s">
        <v>2444</v>
      </c>
      <c r="I1109" s="118" t="s">
        <v>1760</v>
      </c>
      <c r="J1109" s="124"/>
      <c r="K1109" s="118" t="str">
        <f>_xlfn.XLOOKUP(D1109,'Catalog Items'!L:L,'Catalog Items'!AB:AB)</f>
        <v>00092352991488</v>
      </c>
      <c r="L1109" s="118" t="str">
        <f>_xlfn.XLOOKUP(D1109,'Catalog Items'!L:L,'Catalog Items'!N:N)</f>
        <v>Sensations Solids</v>
      </c>
      <c r="M1109" s="132">
        <f>_xlfn.XLOOKUP($D1109,'Catalog Items'!$L:$L,'Catalog Items'!AK:AK)</f>
        <v>51.125</v>
      </c>
      <c r="N1109" s="132">
        <f>_xlfn.XLOOKUP($D1109,'Catalog Items'!$L:$L,'Catalog Items'!AL:AL)</f>
        <v>16.312999999999999</v>
      </c>
      <c r="O1109" s="132">
        <f>_xlfn.XLOOKUP($D1109,'Catalog Items'!$L:$L,'Catalog Items'!AM:AM)</f>
        <v>10.063000000000001</v>
      </c>
      <c r="P1109" s="132">
        <f>_xlfn.XLOOKUP($D1109,'Catalog Items'!$L:$L,'Catalog Items'!AN:AN)</f>
        <v>39.14</v>
      </c>
      <c r="Q1109" s="132">
        <f>_xlfn.XLOOKUP($D1109,'Catalog Items'!$L:$L,'Catalog Items'!AO:AO)</f>
        <v>4.8570000000000002</v>
      </c>
      <c r="R1109" s="132" t="str">
        <f>_xlfn.XLOOKUP($D1109,'Catalog Items'!$L:$L,'Catalog Items'!AT:AT)</f>
        <v>4</v>
      </c>
      <c r="S1109" s="132" t="str">
        <f>_xlfn.XLOOKUP($D1109,'Catalog Items'!$L:$L,'Catalog Items'!AU:AU)</f>
        <v>3</v>
      </c>
      <c r="T1109" s="118" t="s">
        <v>15031</v>
      </c>
      <c r="U1109" s="118" t="s">
        <v>1773</v>
      </c>
      <c r="V1109" s="118" t="s">
        <v>1765</v>
      </c>
      <c r="W1109" s="124"/>
      <c r="X1109" s="118" t="s">
        <v>6009</v>
      </c>
      <c r="Y1109" s="118" t="s">
        <v>1762</v>
      </c>
      <c r="Z1109" s="118" t="s">
        <v>15121</v>
      </c>
      <c r="AA1109" s="118" t="s">
        <v>15144</v>
      </c>
      <c r="AB1109" s="118" t="s">
        <v>15145</v>
      </c>
      <c r="AC1109" s="118" t="s">
        <v>15146</v>
      </c>
      <c r="AD1109" s="118" t="s">
        <v>1757</v>
      </c>
      <c r="AE1109" s="118" t="s">
        <v>15147</v>
      </c>
      <c r="AF1109" s="118" t="s">
        <v>15148</v>
      </c>
    </row>
    <row r="1110" spans="1:32" x14ac:dyDescent="0.25">
      <c r="A1110" s="118" t="str">
        <f>_xlfn.XLOOKUP(D1110,'Catalog Items'!L:L,'Catalog Items'!F:F)</f>
        <v>25SE71</v>
      </c>
      <c r="B1110" s="118" t="s">
        <v>10132</v>
      </c>
      <c r="C1110" s="118" t="s">
        <v>1798</v>
      </c>
      <c r="D1110" s="118" t="s">
        <v>13542</v>
      </c>
      <c r="E1110" s="118" t="s">
        <v>13543</v>
      </c>
      <c r="F1110" s="118" t="s">
        <v>15407</v>
      </c>
      <c r="G1110" s="118" t="s">
        <v>347</v>
      </c>
      <c r="H1110" s="118" t="s">
        <v>2442</v>
      </c>
      <c r="I1110" s="118" t="s">
        <v>1760</v>
      </c>
      <c r="J1110" s="124"/>
      <c r="K1110" s="118" t="str">
        <f>_xlfn.XLOOKUP(D1110,'Catalog Items'!L:L,'Catalog Items'!AB:AB)</f>
        <v>00092352991488</v>
      </c>
      <c r="L1110" s="118" t="str">
        <f>_xlfn.XLOOKUP(D1110,'Catalog Items'!L:L,'Catalog Items'!N:N)</f>
        <v>Sensations Solids</v>
      </c>
      <c r="M1110" s="132">
        <f>_xlfn.XLOOKUP($D1110,'Catalog Items'!$L:$L,'Catalog Items'!AK:AK)</f>
        <v>51.125</v>
      </c>
      <c r="N1110" s="132">
        <f>_xlfn.XLOOKUP($D1110,'Catalog Items'!$L:$L,'Catalog Items'!AL:AL)</f>
        <v>16.312999999999999</v>
      </c>
      <c r="O1110" s="132">
        <f>_xlfn.XLOOKUP($D1110,'Catalog Items'!$L:$L,'Catalog Items'!AM:AM)</f>
        <v>10.063000000000001</v>
      </c>
      <c r="P1110" s="132">
        <f>_xlfn.XLOOKUP($D1110,'Catalog Items'!$L:$L,'Catalog Items'!AN:AN)</f>
        <v>39.14</v>
      </c>
      <c r="Q1110" s="132">
        <f>_xlfn.XLOOKUP($D1110,'Catalog Items'!$L:$L,'Catalog Items'!AO:AO)</f>
        <v>4.8570000000000002</v>
      </c>
      <c r="R1110" s="132" t="str">
        <f>_xlfn.XLOOKUP($D1110,'Catalog Items'!$L:$L,'Catalog Items'!AT:AT)</f>
        <v>4</v>
      </c>
      <c r="S1110" s="132" t="str">
        <f>_xlfn.XLOOKUP($D1110,'Catalog Items'!$L:$L,'Catalog Items'!AU:AU)</f>
        <v>3</v>
      </c>
      <c r="T1110" s="118" t="s">
        <v>15031</v>
      </c>
      <c r="U1110" s="118" t="s">
        <v>1773</v>
      </c>
      <c r="V1110" s="118" t="s">
        <v>1765</v>
      </c>
      <c r="W1110" s="124"/>
      <c r="X1110" s="118" t="s">
        <v>6007</v>
      </c>
      <c r="Y1110" s="118" t="s">
        <v>1762</v>
      </c>
      <c r="Z1110" s="118" t="s">
        <v>15121</v>
      </c>
      <c r="AA1110" s="118" t="s">
        <v>15144</v>
      </c>
      <c r="AB1110" s="118" t="s">
        <v>15145</v>
      </c>
      <c r="AC1110" s="118" t="s">
        <v>15146</v>
      </c>
      <c r="AD1110" s="118" t="s">
        <v>1757</v>
      </c>
      <c r="AE1110" s="118" t="s">
        <v>15147</v>
      </c>
      <c r="AF1110" s="118" t="s">
        <v>15148</v>
      </c>
    </row>
    <row r="1111" spans="1:32" x14ac:dyDescent="0.25">
      <c r="A1111" s="118" t="str">
        <f>_xlfn.XLOOKUP(D1111,'Catalog Items'!L:L,'Catalog Items'!F:F)</f>
        <v>25SE71</v>
      </c>
      <c r="B1111" s="118" t="s">
        <v>10132</v>
      </c>
      <c r="C1111" s="118" t="s">
        <v>1798</v>
      </c>
      <c r="D1111" s="118" t="s">
        <v>13542</v>
      </c>
      <c r="E1111" s="118" t="s">
        <v>13543</v>
      </c>
      <c r="F1111" s="118" t="s">
        <v>15407</v>
      </c>
      <c r="G1111" s="118" t="s">
        <v>715</v>
      </c>
      <c r="H1111" s="118" t="s">
        <v>2443</v>
      </c>
      <c r="I1111" s="118" t="s">
        <v>1767</v>
      </c>
      <c r="J1111" s="124"/>
      <c r="K1111" s="118" t="str">
        <f>_xlfn.XLOOKUP(D1111,'Catalog Items'!L:L,'Catalog Items'!AB:AB)</f>
        <v>00092352991488</v>
      </c>
      <c r="L1111" s="118" t="str">
        <f>_xlfn.XLOOKUP(D1111,'Catalog Items'!L:L,'Catalog Items'!N:N)</f>
        <v>Sensations Solids</v>
      </c>
      <c r="M1111" s="132">
        <f>_xlfn.XLOOKUP($D1111,'Catalog Items'!$L:$L,'Catalog Items'!AK:AK)</f>
        <v>51.125</v>
      </c>
      <c r="N1111" s="132">
        <f>_xlfn.XLOOKUP($D1111,'Catalog Items'!$L:$L,'Catalog Items'!AL:AL)</f>
        <v>16.312999999999999</v>
      </c>
      <c r="O1111" s="132">
        <f>_xlfn.XLOOKUP($D1111,'Catalog Items'!$L:$L,'Catalog Items'!AM:AM)</f>
        <v>10.063000000000001</v>
      </c>
      <c r="P1111" s="132">
        <f>_xlfn.XLOOKUP($D1111,'Catalog Items'!$L:$L,'Catalog Items'!AN:AN)</f>
        <v>39.14</v>
      </c>
      <c r="Q1111" s="132">
        <f>_xlfn.XLOOKUP($D1111,'Catalog Items'!$L:$L,'Catalog Items'!AO:AO)</f>
        <v>4.8570000000000002</v>
      </c>
      <c r="R1111" s="132" t="str">
        <f>_xlfn.XLOOKUP($D1111,'Catalog Items'!$L:$L,'Catalog Items'!AT:AT)</f>
        <v>4</v>
      </c>
      <c r="S1111" s="132" t="str">
        <f>_xlfn.XLOOKUP($D1111,'Catalog Items'!$L:$L,'Catalog Items'!AU:AU)</f>
        <v>3</v>
      </c>
      <c r="T1111" s="118" t="s">
        <v>15031</v>
      </c>
      <c r="U1111" s="118" t="s">
        <v>1773</v>
      </c>
      <c r="V1111" s="118" t="s">
        <v>1765</v>
      </c>
      <c r="W1111" s="124"/>
      <c r="X1111" s="118" t="s">
        <v>6008</v>
      </c>
      <c r="Y1111" s="118" t="s">
        <v>1762</v>
      </c>
      <c r="Z1111" s="118" t="s">
        <v>15121</v>
      </c>
      <c r="AA1111" s="118" t="s">
        <v>15144</v>
      </c>
      <c r="AB1111" s="118" t="s">
        <v>15145</v>
      </c>
      <c r="AC1111" s="118" t="s">
        <v>15146</v>
      </c>
      <c r="AD1111" s="118" t="s">
        <v>1757</v>
      </c>
      <c r="AE1111" s="118" t="s">
        <v>15147</v>
      </c>
      <c r="AF1111" s="118" t="s">
        <v>15148</v>
      </c>
    </row>
    <row r="1112" spans="1:32" x14ac:dyDescent="0.25">
      <c r="J1112" s="124"/>
      <c r="M1112" s="132"/>
      <c r="N1112" s="132"/>
      <c r="O1112" s="132"/>
      <c r="P1112" s="132"/>
      <c r="Q1112" s="132"/>
      <c r="R1112" s="132"/>
      <c r="S1112" s="132"/>
      <c r="W1112" s="124"/>
    </row>
    <row r="1113" spans="1:32" x14ac:dyDescent="0.25">
      <c r="A1113" s="118" t="str">
        <f>_xlfn.XLOOKUP(D1113,'Catalog Items'!L:L,'Catalog Items'!F:F)</f>
        <v>25SE72</v>
      </c>
      <c r="B1113" s="118" t="s">
        <v>14867</v>
      </c>
      <c r="C1113" s="118" t="s">
        <v>1798</v>
      </c>
      <c r="D1113" s="118" t="s">
        <v>13546</v>
      </c>
      <c r="E1113" s="118" t="s">
        <v>13547</v>
      </c>
      <c r="F1113" s="118" t="s">
        <v>7078</v>
      </c>
      <c r="G1113" s="118" t="s">
        <v>13357</v>
      </c>
      <c r="H1113" s="118" t="s">
        <v>13358</v>
      </c>
      <c r="I1113" s="118" t="s">
        <v>1775</v>
      </c>
      <c r="J1113" s="124"/>
      <c r="K1113" s="118" t="str">
        <f>_xlfn.XLOOKUP(D1113,'Catalog Items'!L:L,'Catalog Items'!AB:AB)</f>
        <v>00092352991495</v>
      </c>
      <c r="L1113" s="118" t="str">
        <f>_xlfn.XLOOKUP(D1113,'Catalog Items'!L:L,'Catalog Items'!N:N)</f>
        <v>Sensations Solids</v>
      </c>
      <c r="M1113" s="132">
        <f>_xlfn.XLOOKUP($D1113,'Catalog Items'!$L:$L,'Catalog Items'!AK:AK)</f>
        <v>18.687999999999999</v>
      </c>
      <c r="N1113" s="132">
        <f>_xlfn.XLOOKUP($D1113,'Catalog Items'!$L:$L,'Catalog Items'!AL:AL)</f>
        <v>10.5</v>
      </c>
      <c r="O1113" s="132">
        <f>_xlfn.XLOOKUP($D1113,'Catalog Items'!$L:$L,'Catalog Items'!AM:AM)</f>
        <v>46.688000000000002</v>
      </c>
      <c r="P1113" s="132">
        <f>_xlfn.XLOOKUP($D1113,'Catalog Items'!$L:$L,'Catalog Items'!AN:AN)</f>
        <v>44.56</v>
      </c>
      <c r="Q1113" s="132">
        <f>_xlfn.XLOOKUP($D1113,'Catalog Items'!$L:$L,'Catalog Items'!AO:AO)</f>
        <v>5.3019999999999996</v>
      </c>
      <c r="R1113" s="132" t="str">
        <f>_xlfn.XLOOKUP($D1113,'Catalog Items'!$L:$L,'Catalog Items'!AT:AT)</f>
        <v>2</v>
      </c>
      <c r="S1113" s="132" t="str">
        <f>_xlfn.XLOOKUP($D1113,'Catalog Items'!$L:$L,'Catalog Items'!AU:AU)</f>
        <v>4</v>
      </c>
      <c r="T1113" s="118" t="s">
        <v>15017</v>
      </c>
      <c r="U1113" s="118" t="s">
        <v>1795</v>
      </c>
      <c r="V1113" s="118" t="s">
        <v>15015</v>
      </c>
      <c r="W1113" s="124"/>
      <c r="X1113" s="118" t="s">
        <v>14235</v>
      </c>
      <c r="Y1113" s="118" t="s">
        <v>1772</v>
      </c>
      <c r="Z1113" s="118" t="s">
        <v>15156</v>
      </c>
      <c r="AA1113" s="118" t="s">
        <v>15023</v>
      </c>
      <c r="AB1113" s="118" t="s">
        <v>15233</v>
      </c>
      <c r="AC1113" s="118" t="s">
        <v>15229</v>
      </c>
      <c r="AD1113" s="118" t="s">
        <v>1767</v>
      </c>
      <c r="AE1113" s="118" t="s">
        <v>15400</v>
      </c>
      <c r="AF1113" s="118" t="s">
        <v>15401</v>
      </c>
    </row>
    <row r="1114" spans="1:32" x14ac:dyDescent="0.25">
      <c r="A1114" s="118" t="str">
        <f>_xlfn.XLOOKUP(D1114,'Catalog Items'!L:L,'Catalog Items'!F:F)</f>
        <v>25SE72</v>
      </c>
      <c r="B1114" s="118" t="s">
        <v>14867</v>
      </c>
      <c r="C1114" s="118" t="s">
        <v>1798</v>
      </c>
      <c r="D1114" s="118" t="s">
        <v>13546</v>
      </c>
      <c r="E1114" s="118" t="s">
        <v>13547</v>
      </c>
      <c r="F1114" s="118" t="s">
        <v>7078</v>
      </c>
      <c r="G1114" s="118" t="s">
        <v>13349</v>
      </c>
      <c r="H1114" s="118" t="s">
        <v>13350</v>
      </c>
      <c r="I1114" s="118" t="s">
        <v>1765</v>
      </c>
      <c r="J1114" s="124"/>
      <c r="K1114" s="118" t="str">
        <f>_xlfn.XLOOKUP(D1114,'Catalog Items'!L:L,'Catalog Items'!AB:AB)</f>
        <v>00092352991495</v>
      </c>
      <c r="L1114" s="118" t="str">
        <f>_xlfn.XLOOKUP(D1114,'Catalog Items'!L:L,'Catalog Items'!N:N)</f>
        <v>Sensations Solids</v>
      </c>
      <c r="M1114" s="132">
        <f>_xlfn.XLOOKUP($D1114,'Catalog Items'!$L:$L,'Catalog Items'!AK:AK)</f>
        <v>18.687999999999999</v>
      </c>
      <c r="N1114" s="132">
        <f>_xlfn.XLOOKUP($D1114,'Catalog Items'!$L:$L,'Catalog Items'!AL:AL)</f>
        <v>10.5</v>
      </c>
      <c r="O1114" s="132">
        <f>_xlfn.XLOOKUP($D1114,'Catalog Items'!$L:$L,'Catalog Items'!AM:AM)</f>
        <v>46.688000000000002</v>
      </c>
      <c r="P1114" s="132">
        <f>_xlfn.XLOOKUP($D1114,'Catalog Items'!$L:$L,'Catalog Items'!AN:AN)</f>
        <v>44.56</v>
      </c>
      <c r="Q1114" s="132">
        <f>_xlfn.XLOOKUP($D1114,'Catalog Items'!$L:$L,'Catalog Items'!AO:AO)</f>
        <v>5.3019999999999996</v>
      </c>
      <c r="R1114" s="132" t="str">
        <f>_xlfn.XLOOKUP($D1114,'Catalog Items'!$L:$L,'Catalog Items'!AT:AT)</f>
        <v>2</v>
      </c>
      <c r="S1114" s="132" t="str">
        <f>_xlfn.XLOOKUP($D1114,'Catalog Items'!$L:$L,'Catalog Items'!AU:AU)</f>
        <v>4</v>
      </c>
      <c r="T1114" s="118" t="s">
        <v>15017</v>
      </c>
      <c r="U1114" s="118" t="s">
        <v>1795</v>
      </c>
      <c r="V1114" s="118" t="s">
        <v>15015</v>
      </c>
      <c r="W1114" s="124"/>
      <c r="X1114" s="118" t="s">
        <v>14229</v>
      </c>
      <c r="Y1114" s="118" t="s">
        <v>1772</v>
      </c>
      <c r="Z1114" s="118" t="s">
        <v>15156</v>
      </c>
      <c r="AA1114" s="118" t="s">
        <v>15023</v>
      </c>
      <c r="AB1114" s="118" t="s">
        <v>15233</v>
      </c>
      <c r="AC1114" s="118" t="s">
        <v>15229</v>
      </c>
      <c r="AD1114" s="118" t="s">
        <v>1767</v>
      </c>
      <c r="AE1114" s="118" t="s">
        <v>15400</v>
      </c>
      <c r="AF1114" s="118" t="s">
        <v>15401</v>
      </c>
    </row>
    <row r="1115" spans="1:32" x14ac:dyDescent="0.25">
      <c r="A1115" s="118" t="str">
        <f>_xlfn.XLOOKUP(D1115,'Catalog Items'!L:L,'Catalog Items'!F:F)</f>
        <v>25SE72</v>
      </c>
      <c r="B1115" s="118" t="s">
        <v>14863</v>
      </c>
      <c r="C1115" s="118" t="s">
        <v>1798</v>
      </c>
      <c r="D1115" s="118" t="s">
        <v>13546</v>
      </c>
      <c r="E1115" s="118" t="s">
        <v>13547</v>
      </c>
      <c r="F1115" s="118" t="s">
        <v>7078</v>
      </c>
      <c r="G1115" s="118" t="s">
        <v>13268</v>
      </c>
      <c r="H1115" s="118" t="s">
        <v>13269</v>
      </c>
      <c r="I1115" s="118" t="s">
        <v>1763</v>
      </c>
      <c r="J1115" s="124"/>
      <c r="K1115" s="118" t="str">
        <f>_xlfn.XLOOKUP(D1115,'Catalog Items'!L:L,'Catalog Items'!AB:AB)</f>
        <v>00092352991495</v>
      </c>
      <c r="L1115" s="118" t="str">
        <f>_xlfn.XLOOKUP(D1115,'Catalog Items'!L:L,'Catalog Items'!N:N)</f>
        <v>Sensations Solids</v>
      </c>
      <c r="M1115" s="132">
        <f>_xlfn.XLOOKUP($D1115,'Catalog Items'!$L:$L,'Catalog Items'!AK:AK)</f>
        <v>18.687999999999999</v>
      </c>
      <c r="N1115" s="132">
        <f>_xlfn.XLOOKUP($D1115,'Catalog Items'!$L:$L,'Catalog Items'!AL:AL)</f>
        <v>10.5</v>
      </c>
      <c r="O1115" s="132">
        <f>_xlfn.XLOOKUP($D1115,'Catalog Items'!$L:$L,'Catalog Items'!AM:AM)</f>
        <v>46.688000000000002</v>
      </c>
      <c r="P1115" s="132">
        <f>_xlfn.XLOOKUP($D1115,'Catalog Items'!$L:$L,'Catalog Items'!AN:AN)</f>
        <v>44.56</v>
      </c>
      <c r="Q1115" s="132">
        <f>_xlfn.XLOOKUP($D1115,'Catalog Items'!$L:$L,'Catalog Items'!AO:AO)</f>
        <v>5.3019999999999996</v>
      </c>
      <c r="R1115" s="132" t="str">
        <f>_xlfn.XLOOKUP($D1115,'Catalog Items'!$L:$L,'Catalog Items'!AT:AT)</f>
        <v>2</v>
      </c>
      <c r="S1115" s="132" t="str">
        <f>_xlfn.XLOOKUP($D1115,'Catalog Items'!$L:$L,'Catalog Items'!AU:AU)</f>
        <v>4</v>
      </c>
      <c r="T1115" s="118" t="s">
        <v>15017</v>
      </c>
      <c r="U1115" s="118" t="s">
        <v>1795</v>
      </c>
      <c r="V1115" s="118" t="s">
        <v>15015</v>
      </c>
      <c r="W1115" s="124"/>
      <c r="X1115" s="118" t="s">
        <v>14157</v>
      </c>
      <c r="Y1115" s="118" t="s">
        <v>1763</v>
      </c>
      <c r="Z1115" s="118" t="s">
        <v>15152</v>
      </c>
      <c r="AA1115" s="118" t="s">
        <v>15069</v>
      </c>
      <c r="AB1115" s="118" t="s">
        <v>15069</v>
      </c>
      <c r="AC1115" s="118" t="s">
        <v>15313</v>
      </c>
      <c r="AD1115" s="118" t="s">
        <v>1757</v>
      </c>
      <c r="AE1115" s="118" t="s">
        <v>15402</v>
      </c>
      <c r="AF1115" s="118" t="s">
        <v>15403</v>
      </c>
    </row>
    <row r="1116" spans="1:32" x14ac:dyDescent="0.25">
      <c r="A1116" s="118" t="str">
        <f>_xlfn.XLOOKUP(D1116,'Catalog Items'!L:L,'Catalog Items'!F:F)</f>
        <v>25SE72</v>
      </c>
      <c r="B1116" s="118" t="s">
        <v>10185</v>
      </c>
      <c r="C1116" s="118" t="s">
        <v>1798</v>
      </c>
      <c r="D1116" s="118" t="s">
        <v>13546</v>
      </c>
      <c r="E1116" s="118" t="s">
        <v>13547</v>
      </c>
      <c r="F1116" s="118" t="s">
        <v>7078</v>
      </c>
      <c r="G1116" s="118" t="s">
        <v>13258</v>
      </c>
      <c r="H1116" s="118" t="s">
        <v>13259</v>
      </c>
      <c r="I1116" s="118" t="s">
        <v>1765</v>
      </c>
      <c r="J1116" s="124"/>
      <c r="K1116" s="118" t="str">
        <f>_xlfn.XLOOKUP(D1116,'Catalog Items'!L:L,'Catalog Items'!AB:AB)</f>
        <v>00092352991495</v>
      </c>
      <c r="L1116" s="118" t="str">
        <f>_xlfn.XLOOKUP(D1116,'Catalog Items'!L:L,'Catalog Items'!N:N)</f>
        <v>Sensations Solids</v>
      </c>
      <c r="M1116" s="132">
        <f>_xlfn.XLOOKUP($D1116,'Catalog Items'!$L:$L,'Catalog Items'!AK:AK)</f>
        <v>18.687999999999999</v>
      </c>
      <c r="N1116" s="132">
        <f>_xlfn.XLOOKUP($D1116,'Catalog Items'!$L:$L,'Catalog Items'!AL:AL)</f>
        <v>10.5</v>
      </c>
      <c r="O1116" s="132">
        <f>_xlfn.XLOOKUP($D1116,'Catalog Items'!$L:$L,'Catalog Items'!AM:AM)</f>
        <v>46.688000000000002</v>
      </c>
      <c r="P1116" s="132">
        <f>_xlfn.XLOOKUP($D1116,'Catalog Items'!$L:$L,'Catalog Items'!AN:AN)</f>
        <v>44.56</v>
      </c>
      <c r="Q1116" s="132">
        <f>_xlfn.XLOOKUP($D1116,'Catalog Items'!$L:$L,'Catalog Items'!AO:AO)</f>
        <v>5.3019999999999996</v>
      </c>
      <c r="R1116" s="132" t="str">
        <f>_xlfn.XLOOKUP($D1116,'Catalog Items'!$L:$L,'Catalog Items'!AT:AT)</f>
        <v>2</v>
      </c>
      <c r="S1116" s="132" t="str">
        <f>_xlfn.XLOOKUP($D1116,'Catalog Items'!$L:$L,'Catalog Items'!AU:AU)</f>
        <v>4</v>
      </c>
      <c r="T1116" s="118" t="s">
        <v>15017</v>
      </c>
      <c r="U1116" s="118" t="s">
        <v>1795</v>
      </c>
      <c r="V1116" s="118" t="s">
        <v>15015</v>
      </c>
      <c r="W1116" s="124"/>
      <c r="X1116" s="118" t="s">
        <v>14149</v>
      </c>
      <c r="Y1116" s="118" t="s">
        <v>1762</v>
      </c>
      <c r="Z1116" s="118" t="s">
        <v>15005</v>
      </c>
      <c r="AA1116" s="118" t="s">
        <v>15006</v>
      </c>
      <c r="AB1116" s="118" t="s">
        <v>15390</v>
      </c>
      <c r="AC1116" s="118" t="s">
        <v>15306</v>
      </c>
      <c r="AD1116" s="118" t="s">
        <v>1757</v>
      </c>
      <c r="AE1116" s="118" t="s">
        <v>15391</v>
      </c>
      <c r="AF1116" s="118" t="s">
        <v>15392</v>
      </c>
    </row>
    <row r="1117" spans="1:32" x14ac:dyDescent="0.25">
      <c r="J1117" s="124"/>
      <c r="M1117" s="132"/>
      <c r="N1117" s="132"/>
      <c r="O1117" s="132"/>
      <c r="P1117" s="132"/>
      <c r="Q1117" s="132"/>
      <c r="R1117" s="132"/>
      <c r="S1117" s="132"/>
      <c r="W1117" s="124"/>
    </row>
    <row r="1118" spans="1:32" x14ac:dyDescent="0.25">
      <c r="A1118" s="118" t="str">
        <f>_xlfn.XLOOKUP(D1118,'Catalog Items'!L:L,'Catalog Items'!F:F)</f>
        <v>25SE72</v>
      </c>
      <c r="B1118" s="118" t="s">
        <v>14867</v>
      </c>
      <c r="C1118" s="118" t="s">
        <v>1798</v>
      </c>
      <c r="D1118" s="118" t="s">
        <v>13548</v>
      </c>
      <c r="E1118" s="118" t="s">
        <v>13549</v>
      </c>
      <c r="F1118" s="118" t="s">
        <v>7078</v>
      </c>
      <c r="G1118" s="118" t="s">
        <v>13349</v>
      </c>
      <c r="H1118" s="118" t="s">
        <v>13350</v>
      </c>
      <c r="I1118" s="118" t="s">
        <v>1765</v>
      </c>
      <c r="J1118" s="124"/>
      <c r="K1118" s="118" t="str">
        <f>_xlfn.XLOOKUP(D1118,'Catalog Items'!L:L,'Catalog Items'!AB:AB)</f>
        <v>00092352991501</v>
      </c>
      <c r="L1118" s="118" t="str">
        <f>_xlfn.XLOOKUP(D1118,'Catalog Items'!L:L,'Catalog Items'!N:N)</f>
        <v>Sensations Solids</v>
      </c>
      <c r="M1118" s="132">
        <f>_xlfn.XLOOKUP($D1118,'Catalog Items'!$L:$L,'Catalog Items'!AK:AK)</f>
        <v>18.687999999999999</v>
      </c>
      <c r="N1118" s="132">
        <f>_xlfn.XLOOKUP($D1118,'Catalog Items'!$L:$L,'Catalog Items'!AL:AL)</f>
        <v>10.5</v>
      </c>
      <c r="O1118" s="132">
        <f>_xlfn.XLOOKUP($D1118,'Catalog Items'!$L:$L,'Catalog Items'!AM:AM)</f>
        <v>46.688000000000002</v>
      </c>
      <c r="P1118" s="132">
        <f>_xlfn.XLOOKUP($D1118,'Catalog Items'!$L:$L,'Catalog Items'!AN:AN)</f>
        <v>44.56</v>
      </c>
      <c r="Q1118" s="132">
        <f>_xlfn.XLOOKUP($D1118,'Catalog Items'!$L:$L,'Catalog Items'!AO:AO)</f>
        <v>5.3019999999999996</v>
      </c>
      <c r="R1118" s="132" t="str">
        <f>_xlfn.XLOOKUP($D1118,'Catalog Items'!$L:$L,'Catalog Items'!AT:AT)</f>
        <v>2</v>
      </c>
      <c r="S1118" s="132" t="str">
        <f>_xlfn.XLOOKUP($D1118,'Catalog Items'!$L:$L,'Catalog Items'!AU:AU)</f>
        <v>4</v>
      </c>
      <c r="T1118" s="118" t="s">
        <v>15017</v>
      </c>
      <c r="U1118" s="118" t="s">
        <v>1795</v>
      </c>
      <c r="V1118" s="118" t="s">
        <v>15015</v>
      </c>
      <c r="W1118" s="124"/>
      <c r="X1118" s="118" t="s">
        <v>14229</v>
      </c>
      <c r="Y1118" s="118" t="s">
        <v>1772</v>
      </c>
      <c r="Z1118" s="118" t="s">
        <v>15156</v>
      </c>
      <c r="AA1118" s="118" t="s">
        <v>15023</v>
      </c>
      <c r="AB1118" s="118" t="s">
        <v>15233</v>
      </c>
      <c r="AC1118" s="118" t="s">
        <v>15229</v>
      </c>
      <c r="AD1118" s="118" t="s">
        <v>1767</v>
      </c>
      <c r="AE1118" s="118" t="s">
        <v>15400</v>
      </c>
      <c r="AF1118" s="118" t="s">
        <v>15401</v>
      </c>
    </row>
    <row r="1119" spans="1:32" x14ac:dyDescent="0.25">
      <c r="A1119" s="118" t="str">
        <f>_xlfn.XLOOKUP(D1119,'Catalog Items'!L:L,'Catalog Items'!F:F)</f>
        <v>25SE72</v>
      </c>
      <c r="B1119" s="118" t="s">
        <v>14867</v>
      </c>
      <c r="C1119" s="118" t="s">
        <v>1798</v>
      </c>
      <c r="D1119" s="118" t="s">
        <v>13548</v>
      </c>
      <c r="E1119" s="118" t="s">
        <v>13549</v>
      </c>
      <c r="F1119" s="118" t="s">
        <v>7078</v>
      </c>
      <c r="G1119" s="118" t="s">
        <v>13326</v>
      </c>
      <c r="H1119" s="118" t="s">
        <v>13327</v>
      </c>
      <c r="I1119" s="118" t="s">
        <v>1775</v>
      </c>
      <c r="J1119" s="124"/>
      <c r="K1119" s="118" t="str">
        <f>_xlfn.XLOOKUP(D1119,'Catalog Items'!L:L,'Catalog Items'!AB:AB)</f>
        <v>00092352991501</v>
      </c>
      <c r="L1119" s="118" t="str">
        <f>_xlfn.XLOOKUP(D1119,'Catalog Items'!L:L,'Catalog Items'!N:N)</f>
        <v>Sensations Solids</v>
      </c>
      <c r="M1119" s="132">
        <f>_xlfn.XLOOKUP($D1119,'Catalog Items'!$L:$L,'Catalog Items'!AK:AK)</f>
        <v>18.687999999999999</v>
      </c>
      <c r="N1119" s="132">
        <f>_xlfn.XLOOKUP($D1119,'Catalog Items'!$L:$L,'Catalog Items'!AL:AL)</f>
        <v>10.5</v>
      </c>
      <c r="O1119" s="132">
        <f>_xlfn.XLOOKUP($D1119,'Catalog Items'!$L:$L,'Catalog Items'!AM:AM)</f>
        <v>46.688000000000002</v>
      </c>
      <c r="P1119" s="132">
        <f>_xlfn.XLOOKUP($D1119,'Catalog Items'!$L:$L,'Catalog Items'!AN:AN)</f>
        <v>44.56</v>
      </c>
      <c r="Q1119" s="132">
        <f>_xlfn.XLOOKUP($D1119,'Catalog Items'!$L:$L,'Catalog Items'!AO:AO)</f>
        <v>5.3019999999999996</v>
      </c>
      <c r="R1119" s="132" t="str">
        <f>_xlfn.XLOOKUP($D1119,'Catalog Items'!$L:$L,'Catalog Items'!AT:AT)</f>
        <v>2</v>
      </c>
      <c r="S1119" s="132" t="str">
        <f>_xlfn.XLOOKUP($D1119,'Catalog Items'!$L:$L,'Catalog Items'!AU:AU)</f>
        <v>4</v>
      </c>
      <c r="T1119" s="118" t="s">
        <v>15017</v>
      </c>
      <c r="U1119" s="118" t="s">
        <v>1795</v>
      </c>
      <c r="V1119" s="118" t="s">
        <v>15015</v>
      </c>
      <c r="W1119" s="124"/>
      <c r="X1119" s="118" t="s">
        <v>14209</v>
      </c>
      <c r="Y1119" s="118" t="s">
        <v>1772</v>
      </c>
      <c r="Z1119" s="118" t="s">
        <v>15156</v>
      </c>
      <c r="AA1119" s="118" t="s">
        <v>15023</v>
      </c>
      <c r="AB1119" s="118" t="s">
        <v>15233</v>
      </c>
      <c r="AC1119" s="118" t="s">
        <v>15229</v>
      </c>
      <c r="AD1119" s="118" t="s">
        <v>1767</v>
      </c>
      <c r="AE1119" s="118" t="s">
        <v>15400</v>
      </c>
      <c r="AF1119" s="118" t="s">
        <v>15401</v>
      </c>
    </row>
    <row r="1120" spans="1:32" x14ac:dyDescent="0.25">
      <c r="A1120" s="118" t="str">
        <f>_xlfn.XLOOKUP(D1120,'Catalog Items'!L:L,'Catalog Items'!F:F)</f>
        <v>25SE72</v>
      </c>
      <c r="B1120" s="118" t="s">
        <v>14863</v>
      </c>
      <c r="C1120" s="118" t="s">
        <v>1798</v>
      </c>
      <c r="D1120" s="118" t="s">
        <v>13548</v>
      </c>
      <c r="E1120" s="118" t="s">
        <v>13549</v>
      </c>
      <c r="F1120" s="118" t="s">
        <v>7078</v>
      </c>
      <c r="G1120" s="118" t="s">
        <v>13284</v>
      </c>
      <c r="H1120" s="118" t="s">
        <v>13285</v>
      </c>
      <c r="I1120" s="118" t="s">
        <v>1763</v>
      </c>
      <c r="J1120" s="124"/>
      <c r="K1120" s="118" t="str">
        <f>_xlfn.XLOOKUP(D1120,'Catalog Items'!L:L,'Catalog Items'!AB:AB)</f>
        <v>00092352991501</v>
      </c>
      <c r="L1120" s="118" t="str">
        <f>_xlfn.XLOOKUP(D1120,'Catalog Items'!L:L,'Catalog Items'!N:N)</f>
        <v>Sensations Solids</v>
      </c>
      <c r="M1120" s="132">
        <f>_xlfn.XLOOKUP($D1120,'Catalog Items'!$L:$L,'Catalog Items'!AK:AK)</f>
        <v>18.687999999999999</v>
      </c>
      <c r="N1120" s="132">
        <f>_xlfn.XLOOKUP($D1120,'Catalog Items'!$L:$L,'Catalog Items'!AL:AL)</f>
        <v>10.5</v>
      </c>
      <c r="O1120" s="132">
        <f>_xlfn.XLOOKUP($D1120,'Catalog Items'!$L:$L,'Catalog Items'!AM:AM)</f>
        <v>46.688000000000002</v>
      </c>
      <c r="P1120" s="132">
        <f>_xlfn.XLOOKUP($D1120,'Catalog Items'!$L:$L,'Catalog Items'!AN:AN)</f>
        <v>44.56</v>
      </c>
      <c r="Q1120" s="132">
        <f>_xlfn.XLOOKUP($D1120,'Catalog Items'!$L:$L,'Catalog Items'!AO:AO)</f>
        <v>5.3019999999999996</v>
      </c>
      <c r="R1120" s="132" t="str">
        <f>_xlfn.XLOOKUP($D1120,'Catalog Items'!$L:$L,'Catalog Items'!AT:AT)</f>
        <v>2</v>
      </c>
      <c r="S1120" s="132" t="str">
        <f>_xlfn.XLOOKUP($D1120,'Catalog Items'!$L:$L,'Catalog Items'!AU:AU)</f>
        <v>4</v>
      </c>
      <c r="T1120" s="118" t="s">
        <v>15017</v>
      </c>
      <c r="U1120" s="118" t="s">
        <v>1795</v>
      </c>
      <c r="V1120" s="118" t="s">
        <v>15015</v>
      </c>
      <c r="W1120" s="124"/>
      <c r="X1120" s="118" t="s">
        <v>14173</v>
      </c>
      <c r="Y1120" s="118" t="s">
        <v>1763</v>
      </c>
      <c r="Z1120" s="118" t="s">
        <v>15152</v>
      </c>
      <c r="AA1120" s="118" t="s">
        <v>15069</v>
      </c>
      <c r="AB1120" s="118" t="s">
        <v>15069</v>
      </c>
      <c r="AC1120" s="118" t="s">
        <v>15313</v>
      </c>
      <c r="AD1120" s="118" t="s">
        <v>1757</v>
      </c>
      <c r="AE1120" s="118" t="s">
        <v>15402</v>
      </c>
      <c r="AF1120" s="118" t="s">
        <v>15403</v>
      </c>
    </row>
    <row r="1121" spans="1:32" x14ac:dyDescent="0.25">
      <c r="A1121" s="118" t="str">
        <f>_xlfn.XLOOKUP(D1121,'Catalog Items'!L:L,'Catalog Items'!F:F)</f>
        <v>25SE72</v>
      </c>
      <c r="B1121" s="118" t="s">
        <v>10189</v>
      </c>
      <c r="C1121" s="118" t="s">
        <v>1798</v>
      </c>
      <c r="D1121" s="118" t="s">
        <v>13548</v>
      </c>
      <c r="E1121" s="118" t="s">
        <v>13549</v>
      </c>
      <c r="F1121" s="118" t="s">
        <v>7078</v>
      </c>
      <c r="G1121" s="118" t="s">
        <v>13266</v>
      </c>
      <c r="H1121" s="118" t="s">
        <v>13267</v>
      </c>
      <c r="I1121" s="118" t="s">
        <v>1760</v>
      </c>
      <c r="J1121" s="124"/>
      <c r="K1121" s="118" t="str">
        <f>_xlfn.XLOOKUP(D1121,'Catalog Items'!L:L,'Catalog Items'!AB:AB)</f>
        <v>00092352991501</v>
      </c>
      <c r="L1121" s="118" t="str">
        <f>_xlfn.XLOOKUP(D1121,'Catalog Items'!L:L,'Catalog Items'!N:N)</f>
        <v>Sensations Solids</v>
      </c>
      <c r="M1121" s="132">
        <f>_xlfn.XLOOKUP($D1121,'Catalog Items'!$L:$L,'Catalog Items'!AK:AK)</f>
        <v>18.687999999999999</v>
      </c>
      <c r="N1121" s="132">
        <f>_xlfn.XLOOKUP($D1121,'Catalog Items'!$L:$L,'Catalog Items'!AL:AL)</f>
        <v>10.5</v>
      </c>
      <c r="O1121" s="132">
        <f>_xlfn.XLOOKUP($D1121,'Catalog Items'!$L:$L,'Catalog Items'!AM:AM)</f>
        <v>46.688000000000002</v>
      </c>
      <c r="P1121" s="132">
        <f>_xlfn.XLOOKUP($D1121,'Catalog Items'!$L:$L,'Catalog Items'!AN:AN)</f>
        <v>44.56</v>
      </c>
      <c r="Q1121" s="132">
        <f>_xlfn.XLOOKUP($D1121,'Catalog Items'!$L:$L,'Catalog Items'!AO:AO)</f>
        <v>5.3019999999999996</v>
      </c>
      <c r="R1121" s="132" t="str">
        <f>_xlfn.XLOOKUP($D1121,'Catalog Items'!$L:$L,'Catalog Items'!AT:AT)</f>
        <v>2</v>
      </c>
      <c r="S1121" s="132" t="str">
        <f>_xlfn.XLOOKUP($D1121,'Catalog Items'!$L:$L,'Catalog Items'!AU:AU)</f>
        <v>4</v>
      </c>
      <c r="T1121" s="118" t="s">
        <v>15017</v>
      </c>
      <c r="U1121" s="118" t="s">
        <v>1795</v>
      </c>
      <c r="V1121" s="118" t="s">
        <v>15015</v>
      </c>
      <c r="W1121" s="124"/>
      <c r="X1121" s="118" t="s">
        <v>14155</v>
      </c>
      <c r="Y1121" s="118" t="s">
        <v>1762</v>
      </c>
      <c r="Z1121" s="118" t="s">
        <v>15005</v>
      </c>
      <c r="AA1121" s="118" t="s">
        <v>15006</v>
      </c>
      <c r="AB1121" s="118" t="s">
        <v>15390</v>
      </c>
      <c r="AC1121" s="118" t="s">
        <v>15306</v>
      </c>
      <c r="AD1121" s="118" t="s">
        <v>1757</v>
      </c>
      <c r="AE1121" s="118" t="s">
        <v>15391</v>
      </c>
      <c r="AF1121" s="118" t="s">
        <v>15392</v>
      </c>
    </row>
    <row r="1122" spans="1:32" x14ac:dyDescent="0.25">
      <c r="A1122" s="118" t="str">
        <f>_xlfn.XLOOKUP(D1122,'Catalog Items'!L:L,'Catalog Items'!F:F)</f>
        <v>25SE72</v>
      </c>
      <c r="B1122" s="118" t="s">
        <v>10185</v>
      </c>
      <c r="C1122" s="118" t="s">
        <v>1798</v>
      </c>
      <c r="D1122" s="118" t="s">
        <v>13548</v>
      </c>
      <c r="E1122" s="118" t="s">
        <v>13549</v>
      </c>
      <c r="F1122" s="118" t="s">
        <v>7078</v>
      </c>
      <c r="G1122" s="118" t="s">
        <v>13258</v>
      </c>
      <c r="H1122" s="118" t="s">
        <v>13259</v>
      </c>
      <c r="I1122" s="118" t="s">
        <v>1760</v>
      </c>
      <c r="J1122" s="124"/>
      <c r="K1122" s="118" t="str">
        <f>_xlfn.XLOOKUP(D1122,'Catalog Items'!L:L,'Catalog Items'!AB:AB)</f>
        <v>00092352991501</v>
      </c>
      <c r="L1122" s="118" t="str">
        <f>_xlfn.XLOOKUP(D1122,'Catalog Items'!L:L,'Catalog Items'!N:N)</f>
        <v>Sensations Solids</v>
      </c>
      <c r="M1122" s="132">
        <f>_xlfn.XLOOKUP($D1122,'Catalog Items'!$L:$L,'Catalog Items'!AK:AK)</f>
        <v>18.687999999999999</v>
      </c>
      <c r="N1122" s="132">
        <f>_xlfn.XLOOKUP($D1122,'Catalog Items'!$L:$L,'Catalog Items'!AL:AL)</f>
        <v>10.5</v>
      </c>
      <c r="O1122" s="132">
        <f>_xlfn.XLOOKUP($D1122,'Catalog Items'!$L:$L,'Catalog Items'!AM:AM)</f>
        <v>46.688000000000002</v>
      </c>
      <c r="P1122" s="132">
        <f>_xlfn.XLOOKUP($D1122,'Catalog Items'!$L:$L,'Catalog Items'!AN:AN)</f>
        <v>44.56</v>
      </c>
      <c r="Q1122" s="132">
        <f>_xlfn.XLOOKUP($D1122,'Catalog Items'!$L:$L,'Catalog Items'!AO:AO)</f>
        <v>5.3019999999999996</v>
      </c>
      <c r="R1122" s="132" t="str">
        <f>_xlfn.XLOOKUP($D1122,'Catalog Items'!$L:$L,'Catalog Items'!AT:AT)</f>
        <v>2</v>
      </c>
      <c r="S1122" s="132" t="str">
        <f>_xlfn.XLOOKUP($D1122,'Catalog Items'!$L:$L,'Catalog Items'!AU:AU)</f>
        <v>4</v>
      </c>
      <c r="T1122" s="118" t="s">
        <v>15017</v>
      </c>
      <c r="U1122" s="118" t="s">
        <v>1795</v>
      </c>
      <c r="V1122" s="118" t="s">
        <v>15015</v>
      </c>
      <c r="W1122" s="124"/>
      <c r="X1122" s="118" t="s">
        <v>14149</v>
      </c>
      <c r="Y1122" s="118" t="s">
        <v>1762</v>
      </c>
      <c r="Z1122" s="118" t="s">
        <v>15005</v>
      </c>
      <c r="AA1122" s="118" t="s">
        <v>15006</v>
      </c>
      <c r="AB1122" s="118" t="s">
        <v>15390</v>
      </c>
      <c r="AC1122" s="118" t="s">
        <v>15306</v>
      </c>
      <c r="AD1122" s="118" t="s">
        <v>1757</v>
      </c>
      <c r="AE1122" s="118" t="s">
        <v>15391</v>
      </c>
      <c r="AF1122" s="118" t="s">
        <v>15392</v>
      </c>
    </row>
    <row r="1123" spans="1:32" x14ac:dyDescent="0.25">
      <c r="J1123" s="124"/>
      <c r="M1123" s="132"/>
      <c r="N1123" s="132"/>
      <c r="O1123" s="132"/>
      <c r="P1123" s="132"/>
      <c r="Q1123" s="132"/>
      <c r="R1123" s="132"/>
      <c r="S1123" s="132"/>
      <c r="W1123" s="124"/>
    </row>
    <row r="1124" spans="1:32" x14ac:dyDescent="0.25">
      <c r="A1124" s="118" t="str">
        <f>_xlfn.XLOOKUP(D1124,'Catalog Items'!L:L,'Catalog Items'!F:F)</f>
        <v>25SE73</v>
      </c>
      <c r="B1124" s="118" t="s">
        <v>14867</v>
      </c>
      <c r="C1124" s="118" t="s">
        <v>1798</v>
      </c>
      <c r="D1124" s="118" t="s">
        <v>13552</v>
      </c>
      <c r="E1124" s="118" t="s">
        <v>13553</v>
      </c>
      <c r="F1124" s="118" t="s">
        <v>15014</v>
      </c>
      <c r="G1124" s="118" t="s">
        <v>13357</v>
      </c>
      <c r="H1124" s="118" t="s">
        <v>13358</v>
      </c>
      <c r="I1124" s="118" t="s">
        <v>1765</v>
      </c>
      <c r="J1124" s="124"/>
      <c r="K1124" s="118" t="str">
        <f>_xlfn.XLOOKUP(D1124,'Catalog Items'!L:L,'Catalog Items'!AB:AB)</f>
        <v>00092352991518</v>
      </c>
      <c r="L1124" s="118" t="str">
        <f>_xlfn.XLOOKUP(D1124,'Catalog Items'!L:L,'Catalog Items'!N:N)</f>
        <v>Sensations Solids</v>
      </c>
      <c r="M1124" s="132">
        <f>_xlfn.XLOOKUP($D1124,'Catalog Items'!$L:$L,'Catalog Items'!AK:AK)</f>
        <v>51.125</v>
      </c>
      <c r="N1124" s="132">
        <f>_xlfn.XLOOKUP($D1124,'Catalog Items'!$L:$L,'Catalog Items'!AL:AL)</f>
        <v>16.312999999999999</v>
      </c>
      <c r="O1124" s="132">
        <f>_xlfn.XLOOKUP($D1124,'Catalog Items'!$L:$L,'Catalog Items'!AM:AM)</f>
        <v>10.063000000000001</v>
      </c>
      <c r="P1124" s="132">
        <f>_xlfn.XLOOKUP($D1124,'Catalog Items'!$L:$L,'Catalog Items'!AN:AN)</f>
        <v>39.14</v>
      </c>
      <c r="Q1124" s="132">
        <f>_xlfn.XLOOKUP($D1124,'Catalog Items'!$L:$L,'Catalog Items'!AO:AO)</f>
        <v>4.8570000000000002</v>
      </c>
      <c r="R1124" s="132" t="str">
        <f>_xlfn.XLOOKUP($D1124,'Catalog Items'!$L:$L,'Catalog Items'!AT:AT)</f>
        <v>4</v>
      </c>
      <c r="S1124" s="132" t="str">
        <f>_xlfn.XLOOKUP($D1124,'Catalog Items'!$L:$L,'Catalog Items'!AU:AU)</f>
        <v>3</v>
      </c>
      <c r="T1124" s="118" t="s">
        <v>15031</v>
      </c>
      <c r="U1124" s="118" t="s">
        <v>1773</v>
      </c>
      <c r="V1124" s="118" t="s">
        <v>1765</v>
      </c>
      <c r="W1124" s="124"/>
      <c r="X1124" s="118" t="s">
        <v>14235</v>
      </c>
      <c r="Y1124" s="118" t="s">
        <v>1772</v>
      </c>
      <c r="Z1124" s="118" t="s">
        <v>15156</v>
      </c>
      <c r="AA1124" s="118" t="s">
        <v>15023</v>
      </c>
      <c r="AB1124" s="118" t="s">
        <v>15233</v>
      </c>
      <c r="AC1124" s="118" t="s">
        <v>15229</v>
      </c>
      <c r="AD1124" s="118" t="s">
        <v>1767</v>
      </c>
      <c r="AE1124" s="118" t="s">
        <v>15400</v>
      </c>
      <c r="AF1124" s="118" t="s">
        <v>15401</v>
      </c>
    </row>
    <row r="1125" spans="1:32" x14ac:dyDescent="0.25">
      <c r="A1125" s="118" t="str">
        <f>_xlfn.XLOOKUP(D1125,'Catalog Items'!L:L,'Catalog Items'!F:F)</f>
        <v>25SE73</v>
      </c>
      <c r="B1125" s="118" t="s">
        <v>14867</v>
      </c>
      <c r="C1125" s="118" t="s">
        <v>1798</v>
      </c>
      <c r="D1125" s="118" t="s">
        <v>13552</v>
      </c>
      <c r="E1125" s="118" t="s">
        <v>13553</v>
      </c>
      <c r="F1125" s="118" t="s">
        <v>15014</v>
      </c>
      <c r="G1125" s="118" t="s">
        <v>13349</v>
      </c>
      <c r="H1125" s="118" t="s">
        <v>13350</v>
      </c>
      <c r="I1125" s="118" t="s">
        <v>1760</v>
      </c>
      <c r="J1125" s="124"/>
      <c r="K1125" s="118" t="str">
        <f>_xlfn.XLOOKUP(D1125,'Catalog Items'!L:L,'Catalog Items'!AB:AB)</f>
        <v>00092352991518</v>
      </c>
      <c r="L1125" s="118" t="str">
        <f>_xlfn.XLOOKUP(D1125,'Catalog Items'!L:L,'Catalog Items'!N:N)</f>
        <v>Sensations Solids</v>
      </c>
      <c r="M1125" s="132">
        <f>_xlfn.XLOOKUP($D1125,'Catalog Items'!$L:$L,'Catalog Items'!AK:AK)</f>
        <v>51.125</v>
      </c>
      <c r="N1125" s="132">
        <f>_xlfn.XLOOKUP($D1125,'Catalog Items'!$L:$L,'Catalog Items'!AL:AL)</f>
        <v>16.312999999999999</v>
      </c>
      <c r="O1125" s="132">
        <f>_xlfn.XLOOKUP($D1125,'Catalog Items'!$L:$L,'Catalog Items'!AM:AM)</f>
        <v>10.063000000000001</v>
      </c>
      <c r="P1125" s="132">
        <f>_xlfn.XLOOKUP($D1125,'Catalog Items'!$L:$L,'Catalog Items'!AN:AN)</f>
        <v>39.14</v>
      </c>
      <c r="Q1125" s="132">
        <f>_xlfn.XLOOKUP($D1125,'Catalog Items'!$L:$L,'Catalog Items'!AO:AO)</f>
        <v>4.8570000000000002</v>
      </c>
      <c r="R1125" s="132" t="str">
        <f>_xlfn.XLOOKUP($D1125,'Catalog Items'!$L:$L,'Catalog Items'!AT:AT)</f>
        <v>4</v>
      </c>
      <c r="S1125" s="132" t="str">
        <f>_xlfn.XLOOKUP($D1125,'Catalog Items'!$L:$L,'Catalog Items'!AU:AU)</f>
        <v>3</v>
      </c>
      <c r="T1125" s="118" t="s">
        <v>15031</v>
      </c>
      <c r="U1125" s="118" t="s">
        <v>1773</v>
      </c>
      <c r="V1125" s="118" t="s">
        <v>1765</v>
      </c>
      <c r="W1125" s="124"/>
      <c r="X1125" s="118" t="s">
        <v>14229</v>
      </c>
      <c r="Y1125" s="118" t="s">
        <v>1772</v>
      </c>
      <c r="Z1125" s="118" t="s">
        <v>15156</v>
      </c>
      <c r="AA1125" s="118" t="s">
        <v>15023</v>
      </c>
      <c r="AB1125" s="118" t="s">
        <v>15233</v>
      </c>
      <c r="AC1125" s="118" t="s">
        <v>15229</v>
      </c>
      <c r="AD1125" s="118" t="s">
        <v>1767</v>
      </c>
      <c r="AE1125" s="118" t="s">
        <v>15400</v>
      </c>
      <c r="AF1125" s="118" t="s">
        <v>15401</v>
      </c>
    </row>
    <row r="1126" spans="1:32" x14ac:dyDescent="0.25">
      <c r="A1126" s="118" t="str">
        <f>_xlfn.XLOOKUP(D1126,'Catalog Items'!L:L,'Catalog Items'!F:F)</f>
        <v>25SE73</v>
      </c>
      <c r="B1126" s="118" t="s">
        <v>14863</v>
      </c>
      <c r="C1126" s="118" t="s">
        <v>1798</v>
      </c>
      <c r="D1126" s="118" t="s">
        <v>13552</v>
      </c>
      <c r="E1126" s="118" t="s">
        <v>13553</v>
      </c>
      <c r="F1126" s="118" t="s">
        <v>15014</v>
      </c>
      <c r="G1126" s="118" t="s">
        <v>13268</v>
      </c>
      <c r="H1126" s="118" t="s">
        <v>13269</v>
      </c>
      <c r="I1126" s="118" t="s">
        <v>1763</v>
      </c>
      <c r="J1126" s="124"/>
      <c r="K1126" s="118" t="str">
        <f>_xlfn.XLOOKUP(D1126,'Catalog Items'!L:L,'Catalog Items'!AB:AB)</f>
        <v>00092352991518</v>
      </c>
      <c r="L1126" s="118" t="str">
        <f>_xlfn.XLOOKUP(D1126,'Catalog Items'!L:L,'Catalog Items'!N:N)</f>
        <v>Sensations Solids</v>
      </c>
      <c r="M1126" s="132">
        <f>_xlfn.XLOOKUP($D1126,'Catalog Items'!$L:$L,'Catalog Items'!AK:AK)</f>
        <v>51.125</v>
      </c>
      <c r="N1126" s="132">
        <f>_xlfn.XLOOKUP($D1126,'Catalog Items'!$L:$L,'Catalog Items'!AL:AL)</f>
        <v>16.312999999999999</v>
      </c>
      <c r="O1126" s="132">
        <f>_xlfn.XLOOKUP($D1126,'Catalog Items'!$L:$L,'Catalog Items'!AM:AM)</f>
        <v>10.063000000000001</v>
      </c>
      <c r="P1126" s="132">
        <f>_xlfn.XLOOKUP($D1126,'Catalog Items'!$L:$L,'Catalog Items'!AN:AN)</f>
        <v>39.14</v>
      </c>
      <c r="Q1126" s="132">
        <f>_xlfn.XLOOKUP($D1126,'Catalog Items'!$L:$L,'Catalog Items'!AO:AO)</f>
        <v>4.8570000000000002</v>
      </c>
      <c r="R1126" s="132" t="str">
        <f>_xlfn.XLOOKUP($D1126,'Catalog Items'!$L:$L,'Catalog Items'!AT:AT)</f>
        <v>4</v>
      </c>
      <c r="S1126" s="132" t="str">
        <f>_xlfn.XLOOKUP($D1126,'Catalog Items'!$L:$L,'Catalog Items'!AU:AU)</f>
        <v>3</v>
      </c>
      <c r="T1126" s="118" t="s">
        <v>15031</v>
      </c>
      <c r="U1126" s="118" t="s">
        <v>1773</v>
      </c>
      <c r="V1126" s="118" t="s">
        <v>1765</v>
      </c>
      <c r="W1126" s="124"/>
      <c r="X1126" s="118" t="s">
        <v>14157</v>
      </c>
      <c r="Y1126" s="118" t="s">
        <v>1763</v>
      </c>
      <c r="Z1126" s="118" t="s">
        <v>15152</v>
      </c>
      <c r="AA1126" s="118" t="s">
        <v>15069</v>
      </c>
      <c r="AB1126" s="118" t="s">
        <v>15069</v>
      </c>
      <c r="AC1126" s="118" t="s">
        <v>15313</v>
      </c>
      <c r="AD1126" s="118" t="s">
        <v>1757</v>
      </c>
      <c r="AE1126" s="118" t="s">
        <v>15402</v>
      </c>
      <c r="AF1126" s="118" t="s">
        <v>15403</v>
      </c>
    </row>
    <row r="1127" spans="1:32" x14ac:dyDescent="0.25">
      <c r="A1127" s="118" t="str">
        <f>_xlfn.XLOOKUP(D1127,'Catalog Items'!L:L,'Catalog Items'!F:F)</f>
        <v>25SE73</v>
      </c>
      <c r="B1127" s="118" t="s">
        <v>10148</v>
      </c>
      <c r="C1127" s="118" t="s">
        <v>1798</v>
      </c>
      <c r="D1127" s="118" t="s">
        <v>13552</v>
      </c>
      <c r="E1127" s="118" t="s">
        <v>13553</v>
      </c>
      <c r="F1127" s="118" t="s">
        <v>15014</v>
      </c>
      <c r="G1127" s="118" t="s">
        <v>353</v>
      </c>
      <c r="H1127" s="118" t="s">
        <v>2455</v>
      </c>
      <c r="I1127" s="118" t="s">
        <v>7075</v>
      </c>
      <c r="J1127" s="124"/>
      <c r="K1127" s="118" t="str">
        <f>_xlfn.XLOOKUP(D1127,'Catalog Items'!L:L,'Catalog Items'!AB:AB)</f>
        <v>00092352991518</v>
      </c>
      <c r="L1127" s="118" t="str">
        <f>_xlfn.XLOOKUP(D1127,'Catalog Items'!L:L,'Catalog Items'!N:N)</f>
        <v>Sensations Solids</v>
      </c>
      <c r="M1127" s="132">
        <f>_xlfn.XLOOKUP($D1127,'Catalog Items'!$L:$L,'Catalog Items'!AK:AK)</f>
        <v>51.125</v>
      </c>
      <c r="N1127" s="132">
        <f>_xlfn.XLOOKUP($D1127,'Catalog Items'!$L:$L,'Catalog Items'!AL:AL)</f>
        <v>16.312999999999999</v>
      </c>
      <c r="O1127" s="132">
        <f>_xlfn.XLOOKUP($D1127,'Catalog Items'!$L:$L,'Catalog Items'!AM:AM)</f>
        <v>10.063000000000001</v>
      </c>
      <c r="P1127" s="132">
        <f>_xlfn.XLOOKUP($D1127,'Catalog Items'!$L:$L,'Catalog Items'!AN:AN)</f>
        <v>39.14</v>
      </c>
      <c r="Q1127" s="132">
        <f>_xlfn.XLOOKUP($D1127,'Catalog Items'!$L:$L,'Catalog Items'!AO:AO)</f>
        <v>4.8570000000000002</v>
      </c>
      <c r="R1127" s="132" t="str">
        <f>_xlfn.XLOOKUP($D1127,'Catalog Items'!$L:$L,'Catalog Items'!AT:AT)</f>
        <v>4</v>
      </c>
      <c r="S1127" s="132" t="str">
        <f>_xlfn.XLOOKUP($D1127,'Catalog Items'!$L:$L,'Catalog Items'!AU:AU)</f>
        <v>3</v>
      </c>
      <c r="T1127" s="118" t="s">
        <v>15031</v>
      </c>
      <c r="U1127" s="118" t="s">
        <v>1773</v>
      </c>
      <c r="V1127" s="118" t="s">
        <v>1765</v>
      </c>
      <c r="W1127" s="124"/>
      <c r="X1127" s="118" t="s">
        <v>6020</v>
      </c>
      <c r="Y1127" s="118" t="s">
        <v>1759</v>
      </c>
      <c r="Z1127" s="118" t="s">
        <v>15152</v>
      </c>
      <c r="AA1127" s="118" t="s">
        <v>14983</v>
      </c>
      <c r="AB1127" s="118" t="s">
        <v>14984</v>
      </c>
      <c r="AC1127" s="118" t="s">
        <v>15153</v>
      </c>
      <c r="AD1127" s="118" t="s">
        <v>1758</v>
      </c>
      <c r="AE1127" s="118" t="s">
        <v>15154</v>
      </c>
      <c r="AF1127" s="118" t="s">
        <v>15155</v>
      </c>
    </row>
    <row r="1128" spans="1:32" x14ac:dyDescent="0.25">
      <c r="A1128" s="118" t="str">
        <f>_xlfn.XLOOKUP(D1128,'Catalog Items'!L:L,'Catalog Items'!F:F)</f>
        <v>25SE73</v>
      </c>
      <c r="B1128" s="118" t="s">
        <v>10148</v>
      </c>
      <c r="C1128" s="118" t="s">
        <v>1798</v>
      </c>
      <c r="D1128" s="118" t="s">
        <v>13552</v>
      </c>
      <c r="E1128" s="118" t="s">
        <v>13553</v>
      </c>
      <c r="F1128" s="118" t="s">
        <v>15014</v>
      </c>
      <c r="G1128" s="118" t="s">
        <v>725</v>
      </c>
      <c r="H1128" s="118" t="s">
        <v>2454</v>
      </c>
      <c r="I1128" s="118" t="s">
        <v>7075</v>
      </c>
      <c r="J1128" s="124"/>
      <c r="K1128" s="118" t="str">
        <f>_xlfn.XLOOKUP(D1128,'Catalog Items'!L:L,'Catalog Items'!AB:AB)</f>
        <v>00092352991518</v>
      </c>
      <c r="L1128" s="118" t="str">
        <f>_xlfn.XLOOKUP(D1128,'Catalog Items'!L:L,'Catalog Items'!N:N)</f>
        <v>Sensations Solids</v>
      </c>
      <c r="M1128" s="132">
        <f>_xlfn.XLOOKUP($D1128,'Catalog Items'!$L:$L,'Catalog Items'!AK:AK)</f>
        <v>51.125</v>
      </c>
      <c r="N1128" s="132">
        <f>_xlfn.XLOOKUP($D1128,'Catalog Items'!$L:$L,'Catalog Items'!AL:AL)</f>
        <v>16.312999999999999</v>
      </c>
      <c r="O1128" s="132">
        <f>_xlfn.XLOOKUP($D1128,'Catalog Items'!$L:$L,'Catalog Items'!AM:AM)</f>
        <v>10.063000000000001</v>
      </c>
      <c r="P1128" s="132">
        <f>_xlfn.XLOOKUP($D1128,'Catalog Items'!$L:$L,'Catalog Items'!AN:AN)</f>
        <v>39.14</v>
      </c>
      <c r="Q1128" s="132">
        <f>_xlfn.XLOOKUP($D1128,'Catalog Items'!$L:$L,'Catalog Items'!AO:AO)</f>
        <v>4.8570000000000002</v>
      </c>
      <c r="R1128" s="132" t="str">
        <f>_xlfn.XLOOKUP($D1128,'Catalog Items'!$L:$L,'Catalog Items'!AT:AT)</f>
        <v>4</v>
      </c>
      <c r="S1128" s="132" t="str">
        <f>_xlfn.XLOOKUP($D1128,'Catalog Items'!$L:$L,'Catalog Items'!AU:AU)</f>
        <v>3</v>
      </c>
      <c r="T1128" s="118" t="s">
        <v>15031</v>
      </c>
      <c r="U1128" s="118" t="s">
        <v>1773</v>
      </c>
      <c r="V1128" s="118" t="s">
        <v>1765</v>
      </c>
      <c r="W1128" s="124"/>
      <c r="X1128" s="118" t="s">
        <v>6019</v>
      </c>
      <c r="Y1128" s="118" t="s">
        <v>1759</v>
      </c>
      <c r="Z1128" s="118" t="s">
        <v>15152</v>
      </c>
      <c r="AA1128" s="118" t="s">
        <v>14983</v>
      </c>
      <c r="AB1128" s="118" t="s">
        <v>14984</v>
      </c>
      <c r="AC1128" s="118" t="s">
        <v>15153</v>
      </c>
      <c r="AD1128" s="118" t="s">
        <v>1758</v>
      </c>
      <c r="AE1128" s="118" t="s">
        <v>15154</v>
      </c>
      <c r="AF1128" s="118" t="s">
        <v>15155</v>
      </c>
    </row>
    <row r="1129" spans="1:32" x14ac:dyDescent="0.25">
      <c r="A1129" s="118" t="str">
        <f>_xlfn.XLOOKUP(D1129,'Catalog Items'!L:L,'Catalog Items'!F:F)</f>
        <v>25SE73</v>
      </c>
      <c r="B1129" s="118" t="s">
        <v>10140</v>
      </c>
      <c r="C1129" s="118" t="s">
        <v>1798</v>
      </c>
      <c r="D1129" s="118" t="s">
        <v>13552</v>
      </c>
      <c r="E1129" s="118" t="s">
        <v>13553</v>
      </c>
      <c r="F1129" s="118" t="s">
        <v>15014</v>
      </c>
      <c r="G1129" s="118" t="s">
        <v>722</v>
      </c>
      <c r="H1129" s="118" t="s">
        <v>2450</v>
      </c>
      <c r="I1129" s="118" t="s">
        <v>1758</v>
      </c>
      <c r="J1129" s="124"/>
      <c r="K1129" s="118" t="str">
        <f>_xlfn.XLOOKUP(D1129,'Catalog Items'!L:L,'Catalog Items'!AB:AB)</f>
        <v>00092352991518</v>
      </c>
      <c r="L1129" s="118" t="str">
        <f>_xlfn.XLOOKUP(D1129,'Catalog Items'!L:L,'Catalog Items'!N:N)</f>
        <v>Sensations Solids</v>
      </c>
      <c r="M1129" s="132">
        <f>_xlfn.XLOOKUP($D1129,'Catalog Items'!$L:$L,'Catalog Items'!AK:AK)</f>
        <v>51.125</v>
      </c>
      <c r="N1129" s="132">
        <f>_xlfn.XLOOKUP($D1129,'Catalog Items'!$L:$L,'Catalog Items'!AL:AL)</f>
        <v>16.312999999999999</v>
      </c>
      <c r="O1129" s="132">
        <f>_xlfn.XLOOKUP($D1129,'Catalog Items'!$L:$L,'Catalog Items'!AM:AM)</f>
        <v>10.063000000000001</v>
      </c>
      <c r="P1129" s="132">
        <f>_xlfn.XLOOKUP($D1129,'Catalog Items'!$L:$L,'Catalog Items'!AN:AN)</f>
        <v>39.14</v>
      </c>
      <c r="Q1129" s="132">
        <f>_xlfn.XLOOKUP($D1129,'Catalog Items'!$L:$L,'Catalog Items'!AO:AO)</f>
        <v>4.8570000000000002</v>
      </c>
      <c r="R1129" s="132" t="str">
        <f>_xlfn.XLOOKUP($D1129,'Catalog Items'!$L:$L,'Catalog Items'!AT:AT)</f>
        <v>4</v>
      </c>
      <c r="S1129" s="132" t="str">
        <f>_xlfn.XLOOKUP($D1129,'Catalog Items'!$L:$L,'Catalog Items'!AU:AU)</f>
        <v>3</v>
      </c>
      <c r="T1129" s="118" t="s">
        <v>15031</v>
      </c>
      <c r="U1129" s="118" t="s">
        <v>1773</v>
      </c>
      <c r="V1129" s="118" t="s">
        <v>1765</v>
      </c>
      <c r="W1129" s="124"/>
      <c r="X1129" s="118" t="s">
        <v>6015</v>
      </c>
      <c r="Y1129" s="118" t="s">
        <v>1772</v>
      </c>
      <c r="Z1129" s="118" t="s">
        <v>15121</v>
      </c>
      <c r="AA1129" s="118" t="s">
        <v>7065</v>
      </c>
      <c r="AB1129" s="118" t="s">
        <v>7065</v>
      </c>
      <c r="AC1129" s="118" t="s">
        <v>15149</v>
      </c>
      <c r="AD1129" s="118" t="s">
        <v>1757</v>
      </c>
      <c r="AE1129" s="118" t="s">
        <v>15150</v>
      </c>
      <c r="AF1129" s="118" t="s">
        <v>15151</v>
      </c>
    </row>
    <row r="1130" spans="1:32" x14ac:dyDescent="0.25">
      <c r="A1130" s="118" t="str">
        <f>_xlfn.XLOOKUP(D1130,'Catalog Items'!L:L,'Catalog Items'!F:F)</f>
        <v>25SE73</v>
      </c>
      <c r="B1130" s="118" t="s">
        <v>10140</v>
      </c>
      <c r="C1130" s="118" t="s">
        <v>1798</v>
      </c>
      <c r="D1130" s="118" t="s">
        <v>13552</v>
      </c>
      <c r="E1130" s="118" t="s">
        <v>13553</v>
      </c>
      <c r="F1130" s="118" t="s">
        <v>15014</v>
      </c>
      <c r="G1130" s="118" t="s">
        <v>720</v>
      </c>
      <c r="H1130" s="118" t="s">
        <v>2449</v>
      </c>
      <c r="I1130" s="118" t="s">
        <v>1757</v>
      </c>
      <c r="J1130" s="124"/>
      <c r="K1130" s="118" t="str">
        <f>_xlfn.XLOOKUP(D1130,'Catalog Items'!L:L,'Catalog Items'!AB:AB)</f>
        <v>00092352991518</v>
      </c>
      <c r="L1130" s="118" t="str">
        <f>_xlfn.XLOOKUP(D1130,'Catalog Items'!L:L,'Catalog Items'!N:N)</f>
        <v>Sensations Solids</v>
      </c>
      <c r="M1130" s="132">
        <f>_xlfn.XLOOKUP($D1130,'Catalog Items'!$L:$L,'Catalog Items'!AK:AK)</f>
        <v>51.125</v>
      </c>
      <c r="N1130" s="132">
        <f>_xlfn.XLOOKUP($D1130,'Catalog Items'!$L:$L,'Catalog Items'!AL:AL)</f>
        <v>16.312999999999999</v>
      </c>
      <c r="O1130" s="132">
        <f>_xlfn.XLOOKUP($D1130,'Catalog Items'!$L:$L,'Catalog Items'!AM:AM)</f>
        <v>10.063000000000001</v>
      </c>
      <c r="P1130" s="132">
        <f>_xlfn.XLOOKUP($D1130,'Catalog Items'!$L:$L,'Catalog Items'!AN:AN)</f>
        <v>39.14</v>
      </c>
      <c r="Q1130" s="132">
        <f>_xlfn.XLOOKUP($D1130,'Catalog Items'!$L:$L,'Catalog Items'!AO:AO)</f>
        <v>4.8570000000000002</v>
      </c>
      <c r="R1130" s="132" t="str">
        <f>_xlfn.XLOOKUP($D1130,'Catalog Items'!$L:$L,'Catalog Items'!AT:AT)</f>
        <v>4</v>
      </c>
      <c r="S1130" s="132" t="str">
        <f>_xlfn.XLOOKUP($D1130,'Catalog Items'!$L:$L,'Catalog Items'!AU:AU)</f>
        <v>3</v>
      </c>
      <c r="T1130" s="118" t="s">
        <v>15031</v>
      </c>
      <c r="U1130" s="118" t="s">
        <v>1773</v>
      </c>
      <c r="V1130" s="118" t="s">
        <v>1765</v>
      </c>
      <c r="W1130" s="124"/>
      <c r="X1130" s="118" t="s">
        <v>6014</v>
      </c>
      <c r="Y1130" s="118" t="s">
        <v>1772</v>
      </c>
      <c r="Z1130" s="118" t="s">
        <v>15121</v>
      </c>
      <c r="AA1130" s="118" t="s">
        <v>7065</v>
      </c>
      <c r="AB1130" s="118" t="s">
        <v>7065</v>
      </c>
      <c r="AC1130" s="118" t="s">
        <v>15149</v>
      </c>
      <c r="AD1130" s="118" t="s">
        <v>1757</v>
      </c>
      <c r="AE1130" s="118" t="s">
        <v>15150</v>
      </c>
      <c r="AF1130" s="118" t="s">
        <v>15151</v>
      </c>
    </row>
    <row r="1131" spans="1:32" x14ac:dyDescent="0.25">
      <c r="J1131" s="124"/>
      <c r="M1131" s="132"/>
      <c r="N1131" s="132"/>
      <c r="O1131" s="132"/>
      <c r="P1131" s="132"/>
      <c r="Q1131" s="132"/>
      <c r="R1131" s="132"/>
      <c r="S1131" s="132"/>
      <c r="W1131" s="124"/>
    </row>
    <row r="1132" spans="1:32" x14ac:dyDescent="0.25">
      <c r="A1132" s="118" t="str">
        <f>_xlfn.XLOOKUP(D1132,'Catalog Items'!L:L,'Catalog Items'!F:F)</f>
        <v>25SE47</v>
      </c>
      <c r="B1132" s="118" t="s">
        <v>14867</v>
      </c>
      <c r="C1132" s="118" t="s">
        <v>1798</v>
      </c>
      <c r="D1132" s="118" t="s">
        <v>13556</v>
      </c>
      <c r="E1132" s="118" t="s">
        <v>13557</v>
      </c>
      <c r="F1132" s="118" t="s">
        <v>7085</v>
      </c>
      <c r="G1132" s="118" t="s">
        <v>13357</v>
      </c>
      <c r="H1132" s="118" t="s">
        <v>13358</v>
      </c>
      <c r="I1132" s="118" t="s">
        <v>1775</v>
      </c>
      <c r="J1132" s="124"/>
      <c r="K1132" s="118" t="str">
        <f>_xlfn.XLOOKUP(D1132,'Catalog Items'!L:L,'Catalog Items'!AB:AB)</f>
        <v>00092352991525</v>
      </c>
      <c r="L1132" s="118" t="str">
        <f>_xlfn.XLOOKUP(D1132,'Catalog Items'!L:L,'Catalog Items'!N:N)</f>
        <v>Sensations Solids</v>
      </c>
      <c r="M1132" s="132">
        <f>_xlfn.XLOOKUP($D1132,'Catalog Items'!$L:$L,'Catalog Items'!AK:AK)</f>
        <v>18.687999999999999</v>
      </c>
      <c r="N1132" s="132">
        <f>_xlfn.XLOOKUP($D1132,'Catalog Items'!$L:$L,'Catalog Items'!AL:AL)</f>
        <v>10.5</v>
      </c>
      <c r="O1132" s="132">
        <f>_xlfn.XLOOKUP($D1132,'Catalog Items'!$L:$L,'Catalog Items'!AM:AM)</f>
        <v>46.688000000000002</v>
      </c>
      <c r="P1132" s="132">
        <f>_xlfn.XLOOKUP($D1132,'Catalog Items'!$L:$L,'Catalog Items'!AN:AN)</f>
        <v>44.56</v>
      </c>
      <c r="Q1132" s="132">
        <f>_xlfn.XLOOKUP($D1132,'Catalog Items'!$L:$L,'Catalog Items'!AO:AO)</f>
        <v>5.3019999999999996</v>
      </c>
      <c r="R1132" s="132" t="str">
        <f>_xlfn.XLOOKUP($D1132,'Catalog Items'!$L:$L,'Catalog Items'!AT:AT)</f>
        <v>2</v>
      </c>
      <c r="S1132" s="132" t="str">
        <f>_xlfn.XLOOKUP($D1132,'Catalog Items'!$L:$L,'Catalog Items'!AU:AU)</f>
        <v>4</v>
      </c>
      <c r="T1132" s="118" t="s">
        <v>15017</v>
      </c>
      <c r="U1132" s="118" t="s">
        <v>1795</v>
      </c>
      <c r="V1132" s="118" t="s">
        <v>15015</v>
      </c>
      <c r="W1132" s="124"/>
      <c r="X1132" s="118" t="s">
        <v>14235</v>
      </c>
      <c r="Y1132" s="118" t="s">
        <v>1772</v>
      </c>
      <c r="Z1132" s="118" t="s">
        <v>15156</v>
      </c>
      <c r="AA1132" s="118" t="s">
        <v>15023</v>
      </c>
      <c r="AB1132" s="118" t="s">
        <v>15233</v>
      </c>
      <c r="AC1132" s="118" t="s">
        <v>15229</v>
      </c>
      <c r="AD1132" s="118" t="s">
        <v>1767</v>
      </c>
      <c r="AE1132" s="118" t="s">
        <v>15400</v>
      </c>
      <c r="AF1132" s="118" t="s">
        <v>15401</v>
      </c>
    </row>
    <row r="1133" spans="1:32" x14ac:dyDescent="0.25">
      <c r="A1133" s="118" t="str">
        <f>_xlfn.XLOOKUP(D1133,'Catalog Items'!L:L,'Catalog Items'!F:F)</f>
        <v>25SE47</v>
      </c>
      <c r="B1133" s="118" t="s">
        <v>14867</v>
      </c>
      <c r="C1133" s="118" t="s">
        <v>1798</v>
      </c>
      <c r="D1133" s="118" t="s">
        <v>13556</v>
      </c>
      <c r="E1133" s="118" t="s">
        <v>13557</v>
      </c>
      <c r="F1133" s="118" t="s">
        <v>7085</v>
      </c>
      <c r="G1133" s="118" t="s">
        <v>13349</v>
      </c>
      <c r="H1133" s="118" t="s">
        <v>13350</v>
      </c>
      <c r="I1133" s="118" t="s">
        <v>1765</v>
      </c>
      <c r="J1133" s="124"/>
      <c r="K1133" s="118" t="str">
        <f>_xlfn.XLOOKUP(D1133,'Catalog Items'!L:L,'Catalog Items'!AB:AB)</f>
        <v>00092352991525</v>
      </c>
      <c r="L1133" s="118" t="str">
        <f>_xlfn.XLOOKUP(D1133,'Catalog Items'!L:L,'Catalog Items'!N:N)</f>
        <v>Sensations Solids</v>
      </c>
      <c r="M1133" s="132">
        <f>_xlfn.XLOOKUP($D1133,'Catalog Items'!$L:$L,'Catalog Items'!AK:AK)</f>
        <v>18.687999999999999</v>
      </c>
      <c r="N1133" s="132">
        <f>_xlfn.XLOOKUP($D1133,'Catalog Items'!$L:$L,'Catalog Items'!AL:AL)</f>
        <v>10.5</v>
      </c>
      <c r="O1133" s="132">
        <f>_xlfn.XLOOKUP($D1133,'Catalog Items'!$L:$L,'Catalog Items'!AM:AM)</f>
        <v>46.688000000000002</v>
      </c>
      <c r="P1133" s="132">
        <f>_xlfn.XLOOKUP($D1133,'Catalog Items'!$L:$L,'Catalog Items'!AN:AN)</f>
        <v>44.56</v>
      </c>
      <c r="Q1133" s="132">
        <f>_xlfn.XLOOKUP($D1133,'Catalog Items'!$L:$L,'Catalog Items'!AO:AO)</f>
        <v>5.3019999999999996</v>
      </c>
      <c r="R1133" s="132" t="str">
        <f>_xlfn.XLOOKUP($D1133,'Catalog Items'!$L:$L,'Catalog Items'!AT:AT)</f>
        <v>2</v>
      </c>
      <c r="S1133" s="132" t="str">
        <f>_xlfn.XLOOKUP($D1133,'Catalog Items'!$L:$L,'Catalog Items'!AU:AU)</f>
        <v>4</v>
      </c>
      <c r="T1133" s="118" t="s">
        <v>15017</v>
      </c>
      <c r="U1133" s="118" t="s">
        <v>1795</v>
      </c>
      <c r="V1133" s="118" t="s">
        <v>15015</v>
      </c>
      <c r="W1133" s="124"/>
      <c r="X1133" s="118" t="s">
        <v>14229</v>
      </c>
      <c r="Y1133" s="118" t="s">
        <v>1772</v>
      </c>
      <c r="Z1133" s="118" t="s">
        <v>15156</v>
      </c>
      <c r="AA1133" s="118" t="s">
        <v>15023</v>
      </c>
      <c r="AB1133" s="118" t="s">
        <v>15233</v>
      </c>
      <c r="AC1133" s="118" t="s">
        <v>15229</v>
      </c>
      <c r="AD1133" s="118" t="s">
        <v>1767</v>
      </c>
      <c r="AE1133" s="118" t="s">
        <v>15400</v>
      </c>
      <c r="AF1133" s="118" t="s">
        <v>15401</v>
      </c>
    </row>
    <row r="1134" spans="1:32" x14ac:dyDescent="0.25">
      <c r="A1134" s="118" t="str">
        <f>_xlfn.XLOOKUP(D1134,'Catalog Items'!L:L,'Catalog Items'!F:F)</f>
        <v>25SE47</v>
      </c>
      <c r="B1134" s="118" t="s">
        <v>10148</v>
      </c>
      <c r="C1134" s="118" t="s">
        <v>1798</v>
      </c>
      <c r="D1134" s="118" t="s">
        <v>13556</v>
      </c>
      <c r="E1134" s="118" t="s">
        <v>13557</v>
      </c>
      <c r="F1134" s="118" t="s">
        <v>7085</v>
      </c>
      <c r="G1134" s="118" t="s">
        <v>353</v>
      </c>
      <c r="H1134" s="118" t="s">
        <v>2455</v>
      </c>
      <c r="I1134" s="118" t="s">
        <v>1757</v>
      </c>
      <c r="J1134" s="124"/>
      <c r="K1134" s="118" t="str">
        <f>_xlfn.XLOOKUP(D1134,'Catalog Items'!L:L,'Catalog Items'!AB:AB)</f>
        <v>00092352991525</v>
      </c>
      <c r="L1134" s="118" t="str">
        <f>_xlfn.XLOOKUP(D1134,'Catalog Items'!L:L,'Catalog Items'!N:N)</f>
        <v>Sensations Solids</v>
      </c>
      <c r="M1134" s="132">
        <f>_xlfn.XLOOKUP($D1134,'Catalog Items'!$L:$L,'Catalog Items'!AK:AK)</f>
        <v>18.687999999999999</v>
      </c>
      <c r="N1134" s="132">
        <f>_xlfn.XLOOKUP($D1134,'Catalog Items'!$L:$L,'Catalog Items'!AL:AL)</f>
        <v>10.5</v>
      </c>
      <c r="O1134" s="132">
        <f>_xlfn.XLOOKUP($D1134,'Catalog Items'!$L:$L,'Catalog Items'!AM:AM)</f>
        <v>46.688000000000002</v>
      </c>
      <c r="P1134" s="132">
        <f>_xlfn.XLOOKUP($D1134,'Catalog Items'!$L:$L,'Catalog Items'!AN:AN)</f>
        <v>44.56</v>
      </c>
      <c r="Q1134" s="132">
        <f>_xlfn.XLOOKUP($D1134,'Catalog Items'!$L:$L,'Catalog Items'!AO:AO)</f>
        <v>5.3019999999999996</v>
      </c>
      <c r="R1134" s="132" t="str">
        <f>_xlfn.XLOOKUP($D1134,'Catalog Items'!$L:$L,'Catalog Items'!AT:AT)</f>
        <v>2</v>
      </c>
      <c r="S1134" s="132" t="str">
        <f>_xlfn.XLOOKUP($D1134,'Catalog Items'!$L:$L,'Catalog Items'!AU:AU)</f>
        <v>4</v>
      </c>
      <c r="T1134" s="118" t="s">
        <v>15017</v>
      </c>
      <c r="U1134" s="118" t="s">
        <v>1795</v>
      </c>
      <c r="V1134" s="118" t="s">
        <v>15015</v>
      </c>
      <c r="W1134" s="124"/>
      <c r="X1134" s="118" t="s">
        <v>6020</v>
      </c>
      <c r="Y1134" s="118" t="s">
        <v>1759</v>
      </c>
      <c r="Z1134" s="118" t="s">
        <v>15152</v>
      </c>
      <c r="AA1134" s="118" t="s">
        <v>14983</v>
      </c>
      <c r="AB1134" s="118" t="s">
        <v>14984</v>
      </c>
      <c r="AC1134" s="118" t="s">
        <v>15153</v>
      </c>
      <c r="AD1134" s="118" t="s">
        <v>1758</v>
      </c>
      <c r="AE1134" s="118" t="s">
        <v>15154</v>
      </c>
      <c r="AF1134" s="118" t="s">
        <v>15155</v>
      </c>
    </row>
    <row r="1135" spans="1:32" x14ac:dyDescent="0.25">
      <c r="A1135" s="118" t="str">
        <f>_xlfn.XLOOKUP(D1135,'Catalog Items'!L:L,'Catalog Items'!F:F)</f>
        <v>25SE47</v>
      </c>
      <c r="B1135" s="118" t="s">
        <v>10148</v>
      </c>
      <c r="C1135" s="118" t="s">
        <v>1798</v>
      </c>
      <c r="D1135" s="118" t="s">
        <v>13556</v>
      </c>
      <c r="E1135" s="118" t="s">
        <v>13557</v>
      </c>
      <c r="F1135" s="118" t="s">
        <v>7085</v>
      </c>
      <c r="G1135" s="118" t="s">
        <v>725</v>
      </c>
      <c r="H1135" s="118" t="s">
        <v>2454</v>
      </c>
      <c r="I1135" s="118" t="s">
        <v>1757</v>
      </c>
      <c r="J1135" s="124"/>
      <c r="K1135" s="118" t="str">
        <f>_xlfn.XLOOKUP(D1135,'Catalog Items'!L:L,'Catalog Items'!AB:AB)</f>
        <v>00092352991525</v>
      </c>
      <c r="L1135" s="118" t="str">
        <f>_xlfn.XLOOKUP(D1135,'Catalog Items'!L:L,'Catalog Items'!N:N)</f>
        <v>Sensations Solids</v>
      </c>
      <c r="M1135" s="132">
        <f>_xlfn.XLOOKUP($D1135,'Catalog Items'!$L:$L,'Catalog Items'!AK:AK)</f>
        <v>18.687999999999999</v>
      </c>
      <c r="N1135" s="132">
        <f>_xlfn.XLOOKUP($D1135,'Catalog Items'!$L:$L,'Catalog Items'!AL:AL)</f>
        <v>10.5</v>
      </c>
      <c r="O1135" s="132">
        <f>_xlfn.XLOOKUP($D1135,'Catalog Items'!$L:$L,'Catalog Items'!AM:AM)</f>
        <v>46.688000000000002</v>
      </c>
      <c r="P1135" s="132">
        <f>_xlfn.XLOOKUP($D1135,'Catalog Items'!$L:$L,'Catalog Items'!AN:AN)</f>
        <v>44.56</v>
      </c>
      <c r="Q1135" s="132">
        <f>_xlfn.XLOOKUP($D1135,'Catalog Items'!$L:$L,'Catalog Items'!AO:AO)</f>
        <v>5.3019999999999996</v>
      </c>
      <c r="R1135" s="132" t="str">
        <f>_xlfn.XLOOKUP($D1135,'Catalog Items'!$L:$L,'Catalog Items'!AT:AT)</f>
        <v>2</v>
      </c>
      <c r="S1135" s="132" t="str">
        <f>_xlfn.XLOOKUP($D1135,'Catalog Items'!$L:$L,'Catalog Items'!AU:AU)</f>
        <v>4</v>
      </c>
      <c r="T1135" s="118" t="s">
        <v>15017</v>
      </c>
      <c r="U1135" s="118" t="s">
        <v>1795</v>
      </c>
      <c r="V1135" s="118" t="s">
        <v>15015</v>
      </c>
      <c r="W1135" s="124"/>
      <c r="X1135" s="118" t="s">
        <v>6019</v>
      </c>
      <c r="Y1135" s="118" t="s">
        <v>1759</v>
      </c>
      <c r="Z1135" s="118" t="s">
        <v>15152</v>
      </c>
      <c r="AA1135" s="118" t="s">
        <v>14983</v>
      </c>
      <c r="AB1135" s="118" t="s">
        <v>14984</v>
      </c>
      <c r="AC1135" s="118" t="s">
        <v>15153</v>
      </c>
      <c r="AD1135" s="118" t="s">
        <v>1758</v>
      </c>
      <c r="AE1135" s="118" t="s">
        <v>15154</v>
      </c>
      <c r="AF1135" s="118" t="s">
        <v>15155</v>
      </c>
    </row>
    <row r="1136" spans="1:32" x14ac:dyDescent="0.25">
      <c r="J1136" s="124"/>
      <c r="M1136" s="132"/>
      <c r="N1136" s="132"/>
      <c r="O1136" s="132"/>
      <c r="P1136" s="132"/>
      <c r="Q1136" s="132"/>
      <c r="R1136" s="132"/>
      <c r="S1136" s="132"/>
      <c r="W1136" s="124"/>
    </row>
    <row r="1137" spans="1:32" x14ac:dyDescent="0.25">
      <c r="A1137" s="118" t="str">
        <f>_xlfn.XLOOKUP(D1137,'Catalog Items'!L:L,'Catalog Items'!F:F)</f>
        <v>24601-CD2</v>
      </c>
      <c r="B1137" s="118" t="s">
        <v>9743</v>
      </c>
      <c r="C1137" s="118" t="s">
        <v>5377</v>
      </c>
      <c r="D1137" s="118" t="s">
        <v>13572</v>
      </c>
      <c r="E1137" s="118" t="s">
        <v>13573</v>
      </c>
      <c r="F1137" s="118" t="s">
        <v>15223</v>
      </c>
      <c r="G1137" s="118" t="s">
        <v>12293</v>
      </c>
      <c r="H1137" s="118" t="s">
        <v>13218</v>
      </c>
      <c r="I1137" s="118" t="s">
        <v>7066</v>
      </c>
      <c r="J1137" s="124"/>
      <c r="K1137" s="118" t="str">
        <f>_xlfn.XLOOKUP(D1137,'Catalog Items'!L:L,'Catalog Items'!AB:AB)</f>
        <v>00196504244160</v>
      </c>
      <c r="L1137" s="118" t="str">
        <f>_xlfn.XLOOKUP(D1137,'Catalog Items'!L:L,'Catalog Items'!N:N)</f>
        <v>Lady Liberty 250th</v>
      </c>
      <c r="M1137" s="132">
        <f>_xlfn.XLOOKUP($D1137,'Catalog Items'!$L:$L,'Catalog Items'!AK:AK)</f>
        <v>24.562999999999999</v>
      </c>
      <c r="N1137" s="132">
        <f>_xlfn.XLOOKUP($D1137,'Catalog Items'!$L:$L,'Catalog Items'!AL:AL)</f>
        <v>15.563000000000001</v>
      </c>
      <c r="O1137" s="132">
        <f>_xlfn.XLOOKUP($D1137,'Catalog Items'!$L:$L,'Catalog Items'!AM:AM)</f>
        <v>9.625</v>
      </c>
      <c r="P1137" s="132">
        <f>_xlfn.XLOOKUP($D1137,'Catalog Items'!$L:$L,'Catalog Items'!AN:AN)</f>
        <v>13.44</v>
      </c>
      <c r="Q1137" s="132">
        <f>_xlfn.XLOOKUP($D1137,'Catalog Items'!$L:$L,'Catalog Items'!AO:AO)</f>
        <v>2.129</v>
      </c>
      <c r="R1137" s="132" t="str">
        <f>_xlfn.XLOOKUP($D1137,'Catalog Items'!$L:$L,'Catalog Items'!AT:AT)</f>
        <v>5</v>
      </c>
      <c r="S1137" s="132" t="str">
        <f>_xlfn.XLOOKUP($D1137,'Catalog Items'!$L:$L,'Catalog Items'!AU:AU)</f>
        <v>5</v>
      </c>
      <c r="T1137" s="118" t="s">
        <v>7075</v>
      </c>
      <c r="U1137" s="118" t="s">
        <v>14991</v>
      </c>
      <c r="V1137" s="118" t="s">
        <v>1762</v>
      </c>
      <c r="W1137" s="124"/>
      <c r="X1137" s="118" t="s">
        <v>12869</v>
      </c>
      <c r="Y1137" s="118" t="s">
        <v>1765</v>
      </c>
      <c r="Z1137" s="118" t="s">
        <v>15062</v>
      </c>
      <c r="AA1137" s="118" t="s">
        <v>7065</v>
      </c>
      <c r="AB1137" s="118" t="s">
        <v>7065</v>
      </c>
      <c r="AC1137" s="118" t="s">
        <v>15063</v>
      </c>
      <c r="AD1137" s="118" t="s">
        <v>1757</v>
      </c>
      <c r="AE1137" s="118" t="s">
        <v>15064</v>
      </c>
      <c r="AF1137" s="118" t="s">
        <v>15065</v>
      </c>
    </row>
    <row r="1138" spans="1:32" x14ac:dyDescent="0.25">
      <c r="A1138" s="118" t="str">
        <f>_xlfn.XLOOKUP(D1138,'Catalog Items'!L:L,'Catalog Items'!F:F)</f>
        <v>24601-CD2</v>
      </c>
      <c r="B1138" s="118" t="s">
        <v>9731</v>
      </c>
      <c r="C1138" s="118" t="s">
        <v>5377</v>
      </c>
      <c r="D1138" s="118" t="s">
        <v>13572</v>
      </c>
      <c r="E1138" s="118" t="s">
        <v>13573</v>
      </c>
      <c r="F1138" s="118" t="s">
        <v>15223</v>
      </c>
      <c r="G1138" s="118" t="s">
        <v>13560</v>
      </c>
      <c r="H1138" s="118" t="s">
        <v>13561</v>
      </c>
      <c r="I1138" s="118" t="s">
        <v>1762</v>
      </c>
      <c r="J1138" s="124"/>
      <c r="K1138" s="118" t="str">
        <f>_xlfn.XLOOKUP(D1138,'Catalog Items'!L:L,'Catalog Items'!AB:AB)</f>
        <v>00196504244160</v>
      </c>
      <c r="L1138" s="118" t="str">
        <f>_xlfn.XLOOKUP(D1138,'Catalog Items'!L:L,'Catalog Items'!N:N)</f>
        <v>Lady Liberty 250th</v>
      </c>
      <c r="M1138" s="132">
        <f>_xlfn.XLOOKUP($D1138,'Catalog Items'!$L:$L,'Catalog Items'!AK:AK)</f>
        <v>24.562999999999999</v>
      </c>
      <c r="N1138" s="132">
        <f>_xlfn.XLOOKUP($D1138,'Catalog Items'!$L:$L,'Catalog Items'!AL:AL)</f>
        <v>15.563000000000001</v>
      </c>
      <c r="O1138" s="132">
        <f>_xlfn.XLOOKUP($D1138,'Catalog Items'!$L:$L,'Catalog Items'!AM:AM)</f>
        <v>9.625</v>
      </c>
      <c r="P1138" s="132">
        <f>_xlfn.XLOOKUP($D1138,'Catalog Items'!$L:$L,'Catalog Items'!AN:AN)</f>
        <v>13.44</v>
      </c>
      <c r="Q1138" s="132">
        <f>_xlfn.XLOOKUP($D1138,'Catalog Items'!$L:$L,'Catalog Items'!AO:AO)</f>
        <v>2.129</v>
      </c>
      <c r="R1138" s="132" t="str">
        <f>_xlfn.XLOOKUP($D1138,'Catalog Items'!$L:$L,'Catalog Items'!AT:AT)</f>
        <v>5</v>
      </c>
      <c r="S1138" s="132" t="str">
        <f>_xlfn.XLOOKUP($D1138,'Catalog Items'!$L:$L,'Catalog Items'!AU:AU)</f>
        <v>5</v>
      </c>
      <c r="T1138" s="118" t="s">
        <v>7075</v>
      </c>
      <c r="U1138" s="118" t="s">
        <v>14991</v>
      </c>
      <c r="V1138" s="118" t="s">
        <v>1762</v>
      </c>
      <c r="W1138" s="124"/>
      <c r="X1138" s="118" t="s">
        <v>14380</v>
      </c>
      <c r="Y1138" s="118" t="s">
        <v>1765</v>
      </c>
      <c r="Z1138" s="118" t="s">
        <v>15062</v>
      </c>
      <c r="AA1138" s="118" t="s">
        <v>14994</v>
      </c>
      <c r="AB1138" s="118" t="s">
        <v>14994</v>
      </c>
      <c r="AC1138" s="118" t="s">
        <v>15066</v>
      </c>
      <c r="AD1138" s="118" t="s">
        <v>1757</v>
      </c>
      <c r="AE1138" s="118" t="s">
        <v>15067</v>
      </c>
      <c r="AF1138" s="118" t="s">
        <v>15068</v>
      </c>
    </row>
    <row r="1139" spans="1:32" x14ac:dyDescent="0.25">
      <c r="A1139" s="118" t="str">
        <f>_xlfn.XLOOKUP(D1139,'Catalog Items'!L:L,'Catalog Items'!F:F)</f>
        <v>24601-CD2</v>
      </c>
      <c r="B1139" s="118" t="s">
        <v>9694</v>
      </c>
      <c r="C1139" s="118" t="s">
        <v>5377</v>
      </c>
      <c r="D1139" s="118" t="s">
        <v>13572</v>
      </c>
      <c r="E1139" s="118" t="s">
        <v>13573</v>
      </c>
      <c r="F1139" s="118" t="s">
        <v>15223</v>
      </c>
      <c r="G1139" s="118" t="s">
        <v>12295</v>
      </c>
      <c r="H1139" s="118" t="s">
        <v>12872</v>
      </c>
      <c r="I1139" s="118" t="s">
        <v>9557</v>
      </c>
      <c r="J1139" s="124"/>
      <c r="K1139" s="118" t="str">
        <f>_xlfn.XLOOKUP(D1139,'Catalog Items'!L:L,'Catalog Items'!AB:AB)</f>
        <v>00196504244160</v>
      </c>
      <c r="L1139" s="118" t="str">
        <f>_xlfn.XLOOKUP(D1139,'Catalog Items'!L:L,'Catalog Items'!N:N)</f>
        <v>Lady Liberty 250th</v>
      </c>
      <c r="M1139" s="132">
        <f>_xlfn.XLOOKUP($D1139,'Catalog Items'!$L:$L,'Catalog Items'!AK:AK)</f>
        <v>24.562999999999999</v>
      </c>
      <c r="N1139" s="132">
        <f>_xlfn.XLOOKUP($D1139,'Catalog Items'!$L:$L,'Catalog Items'!AL:AL)</f>
        <v>15.563000000000001</v>
      </c>
      <c r="O1139" s="132">
        <f>_xlfn.XLOOKUP($D1139,'Catalog Items'!$L:$L,'Catalog Items'!AM:AM)</f>
        <v>9.625</v>
      </c>
      <c r="P1139" s="132">
        <f>_xlfn.XLOOKUP($D1139,'Catalog Items'!$L:$L,'Catalog Items'!AN:AN)</f>
        <v>13.44</v>
      </c>
      <c r="Q1139" s="132">
        <f>_xlfn.XLOOKUP($D1139,'Catalog Items'!$L:$L,'Catalog Items'!AO:AO)</f>
        <v>2.129</v>
      </c>
      <c r="R1139" s="132" t="str">
        <f>_xlfn.XLOOKUP($D1139,'Catalog Items'!$L:$L,'Catalog Items'!AT:AT)</f>
        <v>5</v>
      </c>
      <c r="S1139" s="132" t="str">
        <f>_xlfn.XLOOKUP($D1139,'Catalog Items'!$L:$L,'Catalog Items'!AU:AU)</f>
        <v>5</v>
      </c>
      <c r="T1139" s="118" t="s">
        <v>7075</v>
      </c>
      <c r="U1139" s="118" t="s">
        <v>14991</v>
      </c>
      <c r="V1139" s="118" t="s">
        <v>1762</v>
      </c>
      <c r="W1139" s="124"/>
      <c r="X1139" s="118" t="s">
        <v>12873</v>
      </c>
      <c r="Y1139" s="118" t="s">
        <v>1760</v>
      </c>
      <c r="Z1139" s="118" t="s">
        <v>15062</v>
      </c>
      <c r="AA1139" s="118" t="s">
        <v>15069</v>
      </c>
      <c r="AB1139" s="118" t="s">
        <v>15069</v>
      </c>
      <c r="AC1139" s="118" t="s">
        <v>15070</v>
      </c>
      <c r="AD1139" s="118" t="s">
        <v>1757</v>
      </c>
      <c r="AE1139" s="118" t="s">
        <v>15071</v>
      </c>
      <c r="AF1139" s="118" t="s">
        <v>15072</v>
      </c>
    </row>
    <row r="1140" spans="1:32" x14ac:dyDescent="0.25">
      <c r="A1140" s="118" t="str">
        <f>_xlfn.XLOOKUP(D1140,'Catalog Items'!L:L,'Catalog Items'!F:F)</f>
        <v>24601-CD2</v>
      </c>
      <c r="B1140" s="118" t="s">
        <v>9920</v>
      </c>
      <c r="C1140" s="118" t="s">
        <v>5377</v>
      </c>
      <c r="D1140" s="118" t="s">
        <v>13572</v>
      </c>
      <c r="E1140" s="118" t="s">
        <v>13573</v>
      </c>
      <c r="F1140" s="118" t="s">
        <v>15223</v>
      </c>
      <c r="G1140" s="118" t="s">
        <v>13564</v>
      </c>
      <c r="H1140" s="118" t="s">
        <v>13565</v>
      </c>
      <c r="I1140" s="118" t="s">
        <v>1757</v>
      </c>
      <c r="J1140" s="124"/>
      <c r="K1140" s="118" t="str">
        <f>_xlfn.XLOOKUP(D1140,'Catalog Items'!L:L,'Catalog Items'!AB:AB)</f>
        <v>00196504244160</v>
      </c>
      <c r="L1140" s="118" t="str">
        <f>_xlfn.XLOOKUP(D1140,'Catalog Items'!L:L,'Catalog Items'!N:N)</f>
        <v>Lady Liberty 250th</v>
      </c>
      <c r="M1140" s="132">
        <f>_xlfn.XLOOKUP($D1140,'Catalog Items'!$L:$L,'Catalog Items'!AK:AK)</f>
        <v>24.562999999999999</v>
      </c>
      <c r="N1140" s="132">
        <f>_xlfn.XLOOKUP($D1140,'Catalog Items'!$L:$L,'Catalog Items'!AL:AL)</f>
        <v>15.563000000000001</v>
      </c>
      <c r="O1140" s="132">
        <f>_xlfn.XLOOKUP($D1140,'Catalog Items'!$L:$L,'Catalog Items'!AM:AM)</f>
        <v>9.625</v>
      </c>
      <c r="P1140" s="132">
        <f>_xlfn.XLOOKUP($D1140,'Catalog Items'!$L:$L,'Catalog Items'!AN:AN)</f>
        <v>13.44</v>
      </c>
      <c r="Q1140" s="132">
        <f>_xlfn.XLOOKUP($D1140,'Catalog Items'!$L:$L,'Catalog Items'!AO:AO)</f>
        <v>2.129</v>
      </c>
      <c r="R1140" s="132" t="str">
        <f>_xlfn.XLOOKUP($D1140,'Catalog Items'!$L:$L,'Catalog Items'!AT:AT)</f>
        <v>5</v>
      </c>
      <c r="S1140" s="132" t="str">
        <f>_xlfn.XLOOKUP($D1140,'Catalog Items'!$L:$L,'Catalog Items'!AU:AU)</f>
        <v>5</v>
      </c>
      <c r="T1140" s="118" t="s">
        <v>7075</v>
      </c>
      <c r="U1140" s="118" t="s">
        <v>14991</v>
      </c>
      <c r="V1140" s="118" t="s">
        <v>1762</v>
      </c>
      <c r="W1140" s="124"/>
      <c r="X1140" s="118" t="s">
        <v>14383</v>
      </c>
      <c r="Y1140" s="118" t="s">
        <v>1760</v>
      </c>
      <c r="Z1140" s="118" t="s">
        <v>15041</v>
      </c>
      <c r="AA1140" s="118" t="s">
        <v>15073</v>
      </c>
      <c r="AB1140" s="118" t="s">
        <v>15073</v>
      </c>
      <c r="AC1140" s="118" t="s">
        <v>15074</v>
      </c>
      <c r="AD1140" s="118" t="s">
        <v>1757</v>
      </c>
      <c r="AE1140" s="118" t="s">
        <v>15075</v>
      </c>
      <c r="AF1140" s="118" t="s">
        <v>15076</v>
      </c>
    </row>
    <row r="1141" spans="1:32" x14ac:dyDescent="0.25">
      <c r="J1141" s="124"/>
      <c r="M1141" s="132"/>
      <c r="N1141" s="132"/>
      <c r="O1141" s="132"/>
      <c r="P1141" s="132"/>
      <c r="Q1141" s="132"/>
      <c r="R1141" s="132"/>
      <c r="S1141" s="132"/>
      <c r="W1141" s="124"/>
    </row>
    <row r="1142" spans="1:32" x14ac:dyDescent="0.25">
      <c r="A1142" s="118" t="str">
        <f>_xlfn.XLOOKUP(D1142,'Catalog Items'!L:L,'Catalog Items'!F:F)</f>
        <v>24601-FD</v>
      </c>
      <c r="B1142" s="118" t="s">
        <v>9743</v>
      </c>
      <c r="C1142" s="118" t="s">
        <v>5377</v>
      </c>
      <c r="D1142" s="118" t="s">
        <v>13576</v>
      </c>
      <c r="E1142" s="118" t="s">
        <v>13577</v>
      </c>
      <c r="F1142" s="118" t="s">
        <v>9579</v>
      </c>
      <c r="G1142" s="118" t="s">
        <v>12293</v>
      </c>
      <c r="H1142" s="118" t="s">
        <v>13218</v>
      </c>
      <c r="I1142" s="118" t="s">
        <v>9568</v>
      </c>
      <c r="J1142" s="124"/>
      <c r="K1142" s="118" t="str">
        <f>_xlfn.XLOOKUP(D1142,'Catalog Items'!L:L,'Catalog Items'!AB:AB)</f>
        <v>00196504244177</v>
      </c>
      <c r="L1142" s="118" t="str">
        <f>_xlfn.XLOOKUP(D1142,'Catalog Items'!L:L,'Catalog Items'!N:N)</f>
        <v>Lady Liberty 250th</v>
      </c>
      <c r="M1142" s="132">
        <f>_xlfn.XLOOKUP($D1142,'Catalog Items'!$L:$L,'Catalog Items'!AK:AK)</f>
        <v>48.314999999999998</v>
      </c>
      <c r="N1142" s="132">
        <f>_xlfn.XLOOKUP($D1142,'Catalog Items'!$L:$L,'Catalog Items'!AL:AL)</f>
        <v>16.22</v>
      </c>
      <c r="O1142" s="132">
        <f>_xlfn.XLOOKUP($D1142,'Catalog Items'!$L:$L,'Catalog Items'!AM:AM)</f>
        <v>9.5950000000000006</v>
      </c>
      <c r="P1142" s="132">
        <f>_xlfn.XLOOKUP($D1142,'Catalog Items'!$L:$L,'Catalog Items'!AN:AN)</f>
        <v>27.15</v>
      </c>
      <c r="Q1142" s="132">
        <f>_xlfn.XLOOKUP($D1142,'Catalog Items'!$L:$L,'Catalog Items'!AO:AO)</f>
        <v>4.351</v>
      </c>
      <c r="R1142" s="132" t="str">
        <f>_xlfn.XLOOKUP($D1142,'Catalog Items'!$L:$L,'Catalog Items'!AT:AT)</f>
        <v>4</v>
      </c>
      <c r="S1142" s="132" t="str">
        <f>_xlfn.XLOOKUP($D1142,'Catalog Items'!$L:$L,'Catalog Items'!AU:AU)</f>
        <v>3</v>
      </c>
      <c r="T1142" s="118" t="s">
        <v>9564</v>
      </c>
      <c r="U1142" s="118" t="s">
        <v>15060</v>
      </c>
      <c r="V1142" s="118" t="s">
        <v>15061</v>
      </c>
      <c r="W1142" s="124"/>
      <c r="X1142" s="118" t="s">
        <v>12869</v>
      </c>
      <c r="Y1142" s="118" t="s">
        <v>1765</v>
      </c>
      <c r="Z1142" s="118" t="s">
        <v>15062</v>
      </c>
      <c r="AA1142" s="118" t="s">
        <v>7065</v>
      </c>
      <c r="AB1142" s="118" t="s">
        <v>7065</v>
      </c>
      <c r="AC1142" s="118" t="s">
        <v>15063</v>
      </c>
      <c r="AD1142" s="118" t="s">
        <v>1757</v>
      </c>
      <c r="AE1142" s="118" t="s">
        <v>15064</v>
      </c>
      <c r="AF1142" s="118" t="s">
        <v>15065</v>
      </c>
    </row>
    <row r="1143" spans="1:32" x14ac:dyDescent="0.25">
      <c r="A1143" s="118" t="str">
        <f>_xlfn.XLOOKUP(D1143,'Catalog Items'!L:L,'Catalog Items'!F:F)</f>
        <v>24601-FD</v>
      </c>
      <c r="B1143" s="118" t="s">
        <v>9731</v>
      </c>
      <c r="C1143" s="118" t="s">
        <v>5377</v>
      </c>
      <c r="D1143" s="118" t="s">
        <v>13576</v>
      </c>
      <c r="E1143" s="118" t="s">
        <v>13577</v>
      </c>
      <c r="F1143" s="118" t="s">
        <v>9579</v>
      </c>
      <c r="G1143" s="118" t="s">
        <v>13560</v>
      </c>
      <c r="H1143" s="118" t="s">
        <v>13561</v>
      </c>
      <c r="I1143" s="118" t="s">
        <v>1792</v>
      </c>
      <c r="J1143" s="124"/>
      <c r="K1143" s="118" t="str">
        <f>_xlfn.XLOOKUP(D1143,'Catalog Items'!L:L,'Catalog Items'!AB:AB)</f>
        <v>00196504244177</v>
      </c>
      <c r="L1143" s="118" t="str">
        <f>_xlfn.XLOOKUP(D1143,'Catalog Items'!L:L,'Catalog Items'!N:N)</f>
        <v>Lady Liberty 250th</v>
      </c>
      <c r="M1143" s="132">
        <f>_xlfn.XLOOKUP($D1143,'Catalog Items'!$L:$L,'Catalog Items'!AK:AK)</f>
        <v>48.314999999999998</v>
      </c>
      <c r="N1143" s="132">
        <f>_xlfn.XLOOKUP($D1143,'Catalog Items'!$L:$L,'Catalog Items'!AL:AL)</f>
        <v>16.22</v>
      </c>
      <c r="O1143" s="132">
        <f>_xlfn.XLOOKUP($D1143,'Catalog Items'!$L:$L,'Catalog Items'!AM:AM)</f>
        <v>9.5950000000000006</v>
      </c>
      <c r="P1143" s="132">
        <f>_xlfn.XLOOKUP($D1143,'Catalog Items'!$L:$L,'Catalog Items'!AN:AN)</f>
        <v>27.15</v>
      </c>
      <c r="Q1143" s="132">
        <f>_xlfn.XLOOKUP($D1143,'Catalog Items'!$L:$L,'Catalog Items'!AO:AO)</f>
        <v>4.351</v>
      </c>
      <c r="R1143" s="132" t="str">
        <f>_xlfn.XLOOKUP($D1143,'Catalog Items'!$L:$L,'Catalog Items'!AT:AT)</f>
        <v>4</v>
      </c>
      <c r="S1143" s="132" t="str">
        <f>_xlfn.XLOOKUP($D1143,'Catalog Items'!$L:$L,'Catalog Items'!AU:AU)</f>
        <v>3</v>
      </c>
      <c r="T1143" s="118" t="s">
        <v>9564</v>
      </c>
      <c r="U1143" s="118" t="s">
        <v>15060</v>
      </c>
      <c r="V1143" s="118" t="s">
        <v>15061</v>
      </c>
      <c r="W1143" s="124"/>
      <c r="X1143" s="118" t="s">
        <v>14380</v>
      </c>
      <c r="Y1143" s="118" t="s">
        <v>1765</v>
      </c>
      <c r="Z1143" s="118" t="s">
        <v>15062</v>
      </c>
      <c r="AA1143" s="118" t="s">
        <v>14994</v>
      </c>
      <c r="AB1143" s="118" t="s">
        <v>14994</v>
      </c>
      <c r="AC1143" s="118" t="s">
        <v>15066</v>
      </c>
      <c r="AD1143" s="118" t="s">
        <v>1757</v>
      </c>
      <c r="AE1143" s="118" t="s">
        <v>15067</v>
      </c>
      <c r="AF1143" s="118" t="s">
        <v>15068</v>
      </c>
    </row>
    <row r="1144" spans="1:32" x14ac:dyDescent="0.25">
      <c r="A1144" s="118" t="str">
        <f>_xlfn.XLOOKUP(D1144,'Catalog Items'!L:L,'Catalog Items'!F:F)</f>
        <v>24601-FD</v>
      </c>
      <c r="B1144" s="118" t="s">
        <v>9694</v>
      </c>
      <c r="C1144" s="118" t="s">
        <v>5377</v>
      </c>
      <c r="D1144" s="118" t="s">
        <v>13576</v>
      </c>
      <c r="E1144" s="118" t="s">
        <v>13577</v>
      </c>
      <c r="F1144" s="118" t="s">
        <v>9579</v>
      </c>
      <c r="G1144" s="118" t="s">
        <v>12295</v>
      </c>
      <c r="H1144" s="118" t="s">
        <v>12872</v>
      </c>
      <c r="I1144" s="118" t="s">
        <v>7082</v>
      </c>
      <c r="J1144" s="124"/>
      <c r="K1144" s="118" t="str">
        <f>_xlfn.XLOOKUP(D1144,'Catalog Items'!L:L,'Catalog Items'!AB:AB)</f>
        <v>00196504244177</v>
      </c>
      <c r="L1144" s="118" t="str">
        <f>_xlfn.XLOOKUP(D1144,'Catalog Items'!L:L,'Catalog Items'!N:N)</f>
        <v>Lady Liberty 250th</v>
      </c>
      <c r="M1144" s="132">
        <f>_xlfn.XLOOKUP($D1144,'Catalog Items'!$L:$L,'Catalog Items'!AK:AK)</f>
        <v>48.314999999999998</v>
      </c>
      <c r="N1144" s="132">
        <f>_xlfn.XLOOKUP($D1144,'Catalog Items'!$L:$L,'Catalog Items'!AL:AL)</f>
        <v>16.22</v>
      </c>
      <c r="O1144" s="132">
        <f>_xlfn.XLOOKUP($D1144,'Catalog Items'!$L:$L,'Catalog Items'!AM:AM)</f>
        <v>9.5950000000000006</v>
      </c>
      <c r="P1144" s="132">
        <f>_xlfn.XLOOKUP($D1144,'Catalog Items'!$L:$L,'Catalog Items'!AN:AN)</f>
        <v>27.15</v>
      </c>
      <c r="Q1144" s="132">
        <f>_xlfn.XLOOKUP($D1144,'Catalog Items'!$L:$L,'Catalog Items'!AO:AO)</f>
        <v>4.351</v>
      </c>
      <c r="R1144" s="132" t="str">
        <f>_xlfn.XLOOKUP($D1144,'Catalog Items'!$L:$L,'Catalog Items'!AT:AT)</f>
        <v>4</v>
      </c>
      <c r="S1144" s="132" t="str">
        <f>_xlfn.XLOOKUP($D1144,'Catalog Items'!$L:$L,'Catalog Items'!AU:AU)</f>
        <v>3</v>
      </c>
      <c r="T1144" s="118" t="s">
        <v>9564</v>
      </c>
      <c r="U1144" s="118" t="s">
        <v>15060</v>
      </c>
      <c r="V1144" s="118" t="s">
        <v>15061</v>
      </c>
      <c r="W1144" s="124"/>
      <c r="X1144" s="118" t="s">
        <v>12873</v>
      </c>
      <c r="Y1144" s="118" t="s">
        <v>1760</v>
      </c>
      <c r="Z1144" s="118" t="s">
        <v>15062</v>
      </c>
      <c r="AA1144" s="118" t="s">
        <v>15069</v>
      </c>
      <c r="AB1144" s="118" t="s">
        <v>15069</v>
      </c>
      <c r="AC1144" s="118" t="s">
        <v>15070</v>
      </c>
      <c r="AD1144" s="118" t="s">
        <v>1757</v>
      </c>
      <c r="AE1144" s="118" t="s">
        <v>15071</v>
      </c>
      <c r="AF1144" s="118" t="s">
        <v>15072</v>
      </c>
    </row>
    <row r="1145" spans="1:32" x14ac:dyDescent="0.25">
      <c r="A1145" s="118" t="str">
        <f>_xlfn.XLOOKUP(D1145,'Catalog Items'!L:L,'Catalog Items'!F:F)</f>
        <v>24601-FD</v>
      </c>
      <c r="B1145" s="118" t="s">
        <v>9920</v>
      </c>
      <c r="C1145" s="118" t="s">
        <v>5377</v>
      </c>
      <c r="D1145" s="118" t="s">
        <v>13576</v>
      </c>
      <c r="E1145" s="118" t="s">
        <v>13577</v>
      </c>
      <c r="F1145" s="118" t="s">
        <v>9579</v>
      </c>
      <c r="G1145" s="118" t="s">
        <v>13564</v>
      </c>
      <c r="H1145" s="118" t="s">
        <v>13565</v>
      </c>
      <c r="I1145" s="118" t="s">
        <v>9567</v>
      </c>
      <c r="J1145" s="124"/>
      <c r="K1145" s="118" t="str">
        <f>_xlfn.XLOOKUP(D1145,'Catalog Items'!L:L,'Catalog Items'!AB:AB)</f>
        <v>00196504244177</v>
      </c>
      <c r="L1145" s="118" t="str">
        <f>_xlfn.XLOOKUP(D1145,'Catalog Items'!L:L,'Catalog Items'!N:N)</f>
        <v>Lady Liberty 250th</v>
      </c>
      <c r="M1145" s="132">
        <f>_xlfn.XLOOKUP($D1145,'Catalog Items'!$L:$L,'Catalog Items'!AK:AK)</f>
        <v>48.314999999999998</v>
      </c>
      <c r="N1145" s="132">
        <f>_xlfn.XLOOKUP($D1145,'Catalog Items'!$L:$L,'Catalog Items'!AL:AL)</f>
        <v>16.22</v>
      </c>
      <c r="O1145" s="132">
        <f>_xlfn.XLOOKUP($D1145,'Catalog Items'!$L:$L,'Catalog Items'!AM:AM)</f>
        <v>9.5950000000000006</v>
      </c>
      <c r="P1145" s="132">
        <f>_xlfn.XLOOKUP($D1145,'Catalog Items'!$L:$L,'Catalog Items'!AN:AN)</f>
        <v>27.15</v>
      </c>
      <c r="Q1145" s="132">
        <f>_xlfn.XLOOKUP($D1145,'Catalog Items'!$L:$L,'Catalog Items'!AO:AO)</f>
        <v>4.351</v>
      </c>
      <c r="R1145" s="132" t="str">
        <f>_xlfn.XLOOKUP($D1145,'Catalog Items'!$L:$L,'Catalog Items'!AT:AT)</f>
        <v>4</v>
      </c>
      <c r="S1145" s="132" t="str">
        <f>_xlfn.XLOOKUP($D1145,'Catalog Items'!$L:$L,'Catalog Items'!AU:AU)</f>
        <v>3</v>
      </c>
      <c r="T1145" s="118" t="s">
        <v>9564</v>
      </c>
      <c r="U1145" s="118" t="s">
        <v>15060</v>
      </c>
      <c r="V1145" s="118" t="s">
        <v>15061</v>
      </c>
      <c r="W1145" s="124"/>
      <c r="X1145" s="118" t="s">
        <v>14383</v>
      </c>
      <c r="Y1145" s="118" t="s">
        <v>1760</v>
      </c>
      <c r="Z1145" s="118" t="s">
        <v>15041</v>
      </c>
      <c r="AA1145" s="118" t="s">
        <v>15073</v>
      </c>
      <c r="AB1145" s="118" t="s">
        <v>15073</v>
      </c>
      <c r="AC1145" s="118" t="s">
        <v>15074</v>
      </c>
      <c r="AD1145" s="118" t="s">
        <v>1757</v>
      </c>
      <c r="AE1145" s="118" t="s">
        <v>15075</v>
      </c>
      <c r="AF1145" s="118" t="s">
        <v>15076</v>
      </c>
    </row>
    <row r="1146" spans="1:32" x14ac:dyDescent="0.25">
      <c r="J1146" s="124"/>
      <c r="M1146" s="132"/>
      <c r="N1146" s="132"/>
      <c r="O1146" s="132"/>
      <c r="P1146" s="132"/>
      <c r="Q1146" s="132"/>
      <c r="R1146" s="132"/>
      <c r="S1146" s="132"/>
      <c r="W1146" s="124"/>
    </row>
    <row r="1147" spans="1:32" x14ac:dyDescent="0.25">
      <c r="A1147" s="118" t="str">
        <f>_xlfn.XLOOKUP(D1147,'Catalog Items'!L:L,'Catalog Items'!F:F)</f>
        <v>43605 FD48</v>
      </c>
      <c r="B1147" s="118" t="s">
        <v>10602</v>
      </c>
      <c r="C1147" s="118" t="s">
        <v>5376</v>
      </c>
      <c r="D1147" s="118" t="s">
        <v>13580</v>
      </c>
      <c r="E1147" s="118" t="s">
        <v>13581</v>
      </c>
      <c r="F1147" s="118" t="s">
        <v>7074</v>
      </c>
      <c r="G1147" s="118" t="s">
        <v>13568</v>
      </c>
      <c r="H1147" s="118" t="s">
        <v>13569</v>
      </c>
      <c r="I1147" s="118" t="s">
        <v>1757</v>
      </c>
      <c r="J1147" s="124"/>
      <c r="K1147" s="118" t="str">
        <f>_xlfn.XLOOKUP(D1147,'Catalog Items'!L:L,'Catalog Items'!AB:AB)</f>
        <v>10196504244181</v>
      </c>
      <c r="L1147" s="118" t="str">
        <f>_xlfn.XLOOKUP(D1147,'Catalog Items'!L:L,'Catalog Items'!N:N)</f>
        <v>Lady Liberty 250th</v>
      </c>
      <c r="M1147" s="132">
        <f>_xlfn.XLOOKUP($D1147,'Catalog Items'!$L:$L,'Catalog Items'!AK:AK)</f>
        <v>40.875</v>
      </c>
      <c r="N1147" s="132">
        <f>_xlfn.XLOOKUP($D1147,'Catalog Items'!$L:$L,'Catalog Items'!AL:AL)</f>
        <v>15.5</v>
      </c>
      <c r="O1147" s="132">
        <f>_xlfn.XLOOKUP($D1147,'Catalog Items'!$L:$L,'Catalog Items'!AM:AM)</f>
        <v>13.5</v>
      </c>
      <c r="P1147" s="132">
        <f>_xlfn.XLOOKUP($D1147,'Catalog Items'!$L:$L,'Catalog Items'!AN:AN)</f>
        <v>27.36</v>
      </c>
      <c r="Q1147" s="132">
        <f>_xlfn.XLOOKUP($D1147,'Catalog Items'!$L:$L,'Catalog Items'!AO:AO)</f>
        <v>4.95</v>
      </c>
      <c r="R1147" s="132" t="str">
        <f>_xlfn.XLOOKUP($D1147,'Catalog Items'!$L:$L,'Catalog Items'!AT:AT)</f>
        <v>9</v>
      </c>
      <c r="S1147" s="132" t="str">
        <f>_xlfn.XLOOKUP($D1147,'Catalog Items'!$L:$L,'Catalog Items'!AU:AU)</f>
        <v>1</v>
      </c>
      <c r="T1147" s="118" t="s">
        <v>1794</v>
      </c>
      <c r="U1147" s="118" t="s">
        <v>7070</v>
      </c>
      <c r="V1147" s="118" t="s">
        <v>1771</v>
      </c>
      <c r="W1147" s="124"/>
      <c r="X1147" s="118" t="s">
        <v>14385</v>
      </c>
      <c r="Y1147" s="118" t="s">
        <v>1760</v>
      </c>
      <c r="Z1147" s="118" t="s">
        <v>15064</v>
      </c>
      <c r="AA1147" s="118" t="s">
        <v>15227</v>
      </c>
      <c r="AB1147" s="118" t="s">
        <v>15228</v>
      </c>
      <c r="AC1147" s="118" t="s">
        <v>15229</v>
      </c>
      <c r="AD1147" s="118" t="s">
        <v>1757</v>
      </c>
      <c r="AE1147" s="118" t="s">
        <v>15230</v>
      </c>
      <c r="AF1147" s="118" t="s">
        <v>15231</v>
      </c>
    </row>
    <row r="1148" spans="1:32" x14ac:dyDescent="0.25">
      <c r="A1148" s="118" t="str">
        <f>_xlfn.XLOOKUP(D1148,'Catalog Items'!L:L,'Catalog Items'!F:F)</f>
        <v>43605 FD48</v>
      </c>
      <c r="B1148" s="118" t="s">
        <v>10602</v>
      </c>
      <c r="C1148" s="118" t="s">
        <v>5376</v>
      </c>
      <c r="D1148" s="118" t="s">
        <v>13580</v>
      </c>
      <c r="E1148" s="118" t="s">
        <v>13581</v>
      </c>
      <c r="F1148" s="118" t="s">
        <v>7074</v>
      </c>
      <c r="G1148" s="118" t="s">
        <v>12297</v>
      </c>
      <c r="H1148" s="118" t="s">
        <v>12876</v>
      </c>
      <c r="I1148" s="118" t="s">
        <v>1757</v>
      </c>
      <c r="J1148" s="124"/>
      <c r="K1148" s="118" t="str">
        <f>_xlfn.XLOOKUP(D1148,'Catalog Items'!L:L,'Catalog Items'!AB:AB)</f>
        <v>10196504244181</v>
      </c>
      <c r="L1148" s="118" t="str">
        <f>_xlfn.XLOOKUP(D1148,'Catalog Items'!L:L,'Catalog Items'!N:N)</f>
        <v>Lady Liberty 250th</v>
      </c>
      <c r="M1148" s="132">
        <f>_xlfn.XLOOKUP($D1148,'Catalog Items'!$L:$L,'Catalog Items'!AK:AK)</f>
        <v>40.875</v>
      </c>
      <c r="N1148" s="132">
        <f>_xlfn.XLOOKUP($D1148,'Catalog Items'!$L:$L,'Catalog Items'!AL:AL)</f>
        <v>15.5</v>
      </c>
      <c r="O1148" s="132">
        <f>_xlfn.XLOOKUP($D1148,'Catalog Items'!$L:$L,'Catalog Items'!AM:AM)</f>
        <v>13.5</v>
      </c>
      <c r="P1148" s="132">
        <f>_xlfn.XLOOKUP($D1148,'Catalog Items'!$L:$L,'Catalog Items'!AN:AN)</f>
        <v>27.36</v>
      </c>
      <c r="Q1148" s="132">
        <f>_xlfn.XLOOKUP($D1148,'Catalog Items'!$L:$L,'Catalog Items'!AO:AO)</f>
        <v>4.95</v>
      </c>
      <c r="R1148" s="132" t="str">
        <f>_xlfn.XLOOKUP($D1148,'Catalog Items'!$L:$L,'Catalog Items'!AT:AT)</f>
        <v>9</v>
      </c>
      <c r="S1148" s="132" t="str">
        <f>_xlfn.XLOOKUP($D1148,'Catalog Items'!$L:$L,'Catalog Items'!AU:AU)</f>
        <v>1</v>
      </c>
      <c r="T1148" s="118" t="s">
        <v>1794</v>
      </c>
      <c r="U1148" s="118" t="s">
        <v>7070</v>
      </c>
      <c r="V1148" s="118" t="s">
        <v>1771</v>
      </c>
      <c r="W1148" s="124"/>
      <c r="X1148" s="118" t="s">
        <v>12877</v>
      </c>
      <c r="Y1148" s="118" t="s">
        <v>1760</v>
      </c>
      <c r="Z1148" s="118" t="s">
        <v>15064</v>
      </c>
      <c r="AA1148" s="118" t="s">
        <v>15227</v>
      </c>
      <c r="AB1148" s="118" t="s">
        <v>15228</v>
      </c>
      <c r="AC1148" s="118" t="s">
        <v>15229</v>
      </c>
      <c r="AD1148" s="118" t="s">
        <v>1757</v>
      </c>
      <c r="AE1148" s="118" t="s">
        <v>15230</v>
      </c>
      <c r="AF1148" s="118" t="s">
        <v>15231</v>
      </c>
    </row>
    <row r="1149" spans="1:32" x14ac:dyDescent="0.25">
      <c r="A1149" s="118" t="str">
        <f>_xlfn.XLOOKUP(D1149,'Catalog Items'!L:L,'Catalog Items'!F:F)</f>
        <v>43605 FD48</v>
      </c>
      <c r="B1149" s="118" t="s">
        <v>10602</v>
      </c>
      <c r="C1149" s="118" t="s">
        <v>5376</v>
      </c>
      <c r="D1149" s="118" t="s">
        <v>13580</v>
      </c>
      <c r="E1149" s="118" t="s">
        <v>13581</v>
      </c>
      <c r="F1149" s="118" t="s">
        <v>7074</v>
      </c>
      <c r="G1149" s="118" t="s">
        <v>1265</v>
      </c>
      <c r="H1149" s="118" t="s">
        <v>3039</v>
      </c>
      <c r="I1149" s="118" t="s">
        <v>1762</v>
      </c>
      <c r="J1149" s="124"/>
      <c r="K1149" s="118" t="str">
        <f>_xlfn.XLOOKUP(D1149,'Catalog Items'!L:L,'Catalog Items'!AB:AB)</f>
        <v>10196504244181</v>
      </c>
      <c r="L1149" s="118" t="str">
        <f>_xlfn.XLOOKUP(D1149,'Catalog Items'!L:L,'Catalog Items'!N:N)</f>
        <v>Lady Liberty 250th</v>
      </c>
      <c r="M1149" s="132">
        <f>_xlfn.XLOOKUP($D1149,'Catalog Items'!$L:$L,'Catalog Items'!AK:AK)</f>
        <v>40.875</v>
      </c>
      <c r="N1149" s="132">
        <f>_xlfn.XLOOKUP($D1149,'Catalog Items'!$L:$L,'Catalog Items'!AL:AL)</f>
        <v>15.5</v>
      </c>
      <c r="O1149" s="132">
        <f>_xlfn.XLOOKUP($D1149,'Catalog Items'!$L:$L,'Catalog Items'!AM:AM)</f>
        <v>13.5</v>
      </c>
      <c r="P1149" s="132">
        <f>_xlfn.XLOOKUP($D1149,'Catalog Items'!$L:$L,'Catalog Items'!AN:AN)</f>
        <v>27.36</v>
      </c>
      <c r="Q1149" s="132">
        <f>_xlfn.XLOOKUP($D1149,'Catalog Items'!$L:$L,'Catalog Items'!AO:AO)</f>
        <v>4.95</v>
      </c>
      <c r="R1149" s="132" t="str">
        <f>_xlfn.XLOOKUP($D1149,'Catalog Items'!$L:$L,'Catalog Items'!AT:AT)</f>
        <v>9</v>
      </c>
      <c r="S1149" s="132" t="str">
        <f>_xlfn.XLOOKUP($D1149,'Catalog Items'!$L:$L,'Catalog Items'!AU:AU)</f>
        <v>1</v>
      </c>
      <c r="T1149" s="118" t="s">
        <v>1794</v>
      </c>
      <c r="U1149" s="118" t="s">
        <v>7070</v>
      </c>
      <c r="V1149" s="118" t="s">
        <v>1771</v>
      </c>
      <c r="W1149" s="124"/>
      <c r="X1149" s="118" t="s">
        <v>6627</v>
      </c>
      <c r="Y1149" s="118" t="s">
        <v>1760</v>
      </c>
      <c r="Z1149" s="118" t="s">
        <v>15064</v>
      </c>
      <c r="AA1149" s="118" t="s">
        <v>15227</v>
      </c>
      <c r="AB1149" s="118" t="s">
        <v>15228</v>
      </c>
      <c r="AC1149" s="118" t="s">
        <v>15229</v>
      </c>
      <c r="AD1149" s="118" t="s">
        <v>1757</v>
      </c>
      <c r="AE1149" s="118" t="s">
        <v>15230</v>
      </c>
      <c r="AF1149" s="118" t="s">
        <v>15231</v>
      </c>
    </row>
    <row r="1150" spans="1:32" x14ac:dyDescent="0.25">
      <c r="J1150" s="124"/>
      <c r="M1150" s="132"/>
      <c r="N1150" s="132"/>
      <c r="O1150" s="132"/>
      <c r="P1150" s="132"/>
      <c r="Q1150" s="132"/>
      <c r="R1150" s="132"/>
      <c r="S1150" s="132"/>
      <c r="W1150" s="124"/>
    </row>
    <row r="1151" spans="1:32" x14ac:dyDescent="0.25">
      <c r="A1151" s="118" t="str">
        <f>_xlfn.XLOOKUP(D1151,'Catalog Items'!L:L,'Catalog Items'!F:F)</f>
        <v>25N13</v>
      </c>
      <c r="B1151" s="118" t="s">
        <v>10831</v>
      </c>
      <c r="C1151" s="118" t="s">
        <v>1817</v>
      </c>
      <c r="D1151" s="118" t="s">
        <v>13592</v>
      </c>
      <c r="E1151" s="118" t="s">
        <v>13593</v>
      </c>
      <c r="F1151" s="118" t="s">
        <v>7081</v>
      </c>
      <c r="G1151" s="118" t="s">
        <v>13440</v>
      </c>
      <c r="H1151" s="118" t="s">
        <v>13441</v>
      </c>
      <c r="I1151" s="118" t="s">
        <v>1767</v>
      </c>
      <c r="J1151" s="124"/>
      <c r="K1151" s="118" t="str">
        <f>_xlfn.XLOOKUP(D1151,'Catalog Items'!L:L,'Catalog Items'!AB:AB)</f>
        <v>10196504249063</v>
      </c>
      <c r="L1151" s="118" t="str">
        <f>_xlfn.XLOOKUP(D1151,'Catalog Items'!L:L,'Catalog Items'!N:N)</f>
        <v>U.S. Soccer</v>
      </c>
      <c r="M1151" s="132">
        <f>_xlfn.XLOOKUP($D1151,'Catalog Items'!$L:$L,'Catalog Items'!AK:AK)</f>
        <v>24.562999999999999</v>
      </c>
      <c r="N1151" s="132">
        <f>_xlfn.XLOOKUP($D1151,'Catalog Items'!$L:$L,'Catalog Items'!AL:AL)</f>
        <v>15.563000000000001</v>
      </c>
      <c r="O1151" s="132">
        <f>_xlfn.XLOOKUP($D1151,'Catalog Items'!$L:$L,'Catalog Items'!AM:AM)</f>
        <v>9.625</v>
      </c>
      <c r="P1151" s="132">
        <f>_xlfn.XLOOKUP($D1151,'Catalog Items'!$L:$L,'Catalog Items'!AN:AN)</f>
        <v>12.3</v>
      </c>
      <c r="Q1151" s="132">
        <f>_xlfn.XLOOKUP($D1151,'Catalog Items'!$L:$L,'Catalog Items'!AO:AO)</f>
        <v>2.129</v>
      </c>
      <c r="R1151" s="132" t="str">
        <f>_xlfn.XLOOKUP($D1151,'Catalog Items'!$L:$L,'Catalog Items'!AT:AT)</f>
        <v>5</v>
      </c>
      <c r="S1151" s="132" t="str">
        <f>_xlfn.XLOOKUP($D1151,'Catalog Items'!$L:$L,'Catalog Items'!AU:AU)</f>
        <v>5</v>
      </c>
      <c r="T1151" s="118" t="s">
        <v>7075</v>
      </c>
      <c r="U1151" s="118" t="s">
        <v>14991</v>
      </c>
      <c r="V1151" s="118" t="s">
        <v>1762</v>
      </c>
      <c r="W1151" s="124"/>
      <c r="X1151" s="118" t="s">
        <v>14302</v>
      </c>
      <c r="Y1151" s="118" t="s">
        <v>1760</v>
      </c>
      <c r="Z1151" s="118" t="s">
        <v>15041</v>
      </c>
      <c r="AA1151" s="118" t="s">
        <v>15073</v>
      </c>
      <c r="AB1151" s="118" t="s">
        <v>15073</v>
      </c>
      <c r="AC1151" s="118" t="s">
        <v>15074</v>
      </c>
      <c r="AD1151" s="118" t="s">
        <v>1757</v>
      </c>
      <c r="AE1151" s="118" t="s">
        <v>15075</v>
      </c>
      <c r="AF1151" s="118" t="s">
        <v>15076</v>
      </c>
    </row>
    <row r="1152" spans="1:32" x14ac:dyDescent="0.25">
      <c r="A1152" s="118" t="str">
        <f>_xlfn.XLOOKUP(D1152,'Catalog Items'!L:L,'Catalog Items'!F:F)</f>
        <v>25N13</v>
      </c>
      <c r="B1152" s="118" t="s">
        <v>10825</v>
      </c>
      <c r="C1152" s="118" t="s">
        <v>1817</v>
      </c>
      <c r="D1152" s="118" t="s">
        <v>13592</v>
      </c>
      <c r="E1152" s="118" t="s">
        <v>13593</v>
      </c>
      <c r="F1152" s="118" t="s">
        <v>7081</v>
      </c>
      <c r="G1152" s="118" t="s">
        <v>13442</v>
      </c>
      <c r="H1152" s="118" t="s">
        <v>13443</v>
      </c>
      <c r="I1152" s="118" t="s">
        <v>7066</v>
      </c>
      <c r="J1152" s="124"/>
      <c r="K1152" s="118" t="str">
        <f>_xlfn.XLOOKUP(D1152,'Catalog Items'!L:L,'Catalog Items'!AB:AB)</f>
        <v>10196504249063</v>
      </c>
      <c r="L1152" s="118" t="str">
        <f>_xlfn.XLOOKUP(D1152,'Catalog Items'!L:L,'Catalog Items'!N:N)</f>
        <v>U.S. Soccer</v>
      </c>
      <c r="M1152" s="132">
        <f>_xlfn.XLOOKUP($D1152,'Catalog Items'!$L:$L,'Catalog Items'!AK:AK)</f>
        <v>24.562999999999999</v>
      </c>
      <c r="N1152" s="132">
        <f>_xlfn.XLOOKUP($D1152,'Catalog Items'!$L:$L,'Catalog Items'!AL:AL)</f>
        <v>15.563000000000001</v>
      </c>
      <c r="O1152" s="132">
        <f>_xlfn.XLOOKUP($D1152,'Catalog Items'!$L:$L,'Catalog Items'!AM:AM)</f>
        <v>9.625</v>
      </c>
      <c r="P1152" s="132">
        <f>_xlfn.XLOOKUP($D1152,'Catalog Items'!$L:$L,'Catalog Items'!AN:AN)</f>
        <v>12.3</v>
      </c>
      <c r="Q1152" s="132">
        <f>_xlfn.XLOOKUP($D1152,'Catalog Items'!$L:$L,'Catalog Items'!AO:AO)</f>
        <v>2.129</v>
      </c>
      <c r="R1152" s="132" t="str">
        <f>_xlfn.XLOOKUP($D1152,'Catalog Items'!$L:$L,'Catalog Items'!AT:AT)</f>
        <v>5</v>
      </c>
      <c r="S1152" s="132" t="str">
        <f>_xlfn.XLOOKUP($D1152,'Catalog Items'!$L:$L,'Catalog Items'!AU:AU)</f>
        <v>5</v>
      </c>
      <c r="T1152" s="118" t="s">
        <v>7075</v>
      </c>
      <c r="U1152" s="118" t="s">
        <v>14991</v>
      </c>
      <c r="V1152" s="118" t="s">
        <v>1762</v>
      </c>
      <c r="W1152" s="124"/>
      <c r="X1152" s="118" t="s">
        <v>14304</v>
      </c>
      <c r="Y1152" s="118" t="s">
        <v>1760</v>
      </c>
      <c r="Z1152" s="118" t="s">
        <v>15062</v>
      </c>
      <c r="AA1152" s="118" t="s">
        <v>15069</v>
      </c>
      <c r="AB1152" s="118" t="s">
        <v>15069</v>
      </c>
      <c r="AC1152" s="118" t="s">
        <v>15070</v>
      </c>
      <c r="AD1152" s="118" t="s">
        <v>1757</v>
      </c>
      <c r="AE1152" s="118" t="s">
        <v>15071</v>
      </c>
      <c r="AF1152" s="118" t="s">
        <v>15072</v>
      </c>
    </row>
    <row r="1153" spans="1:32" x14ac:dyDescent="0.25">
      <c r="A1153" s="118" t="str">
        <f>_xlfn.XLOOKUP(D1153,'Catalog Items'!L:L,'Catalog Items'!F:F)</f>
        <v>25N13</v>
      </c>
      <c r="B1153" s="118" t="s">
        <v>10828</v>
      </c>
      <c r="C1153" s="118" t="s">
        <v>1817</v>
      </c>
      <c r="D1153" s="118" t="s">
        <v>13592</v>
      </c>
      <c r="E1153" s="118" t="s">
        <v>13593</v>
      </c>
      <c r="F1153" s="118" t="s">
        <v>7081</v>
      </c>
      <c r="G1153" s="118" t="s">
        <v>13446</v>
      </c>
      <c r="H1153" s="118" t="s">
        <v>13447</v>
      </c>
      <c r="I1153" s="118" t="s">
        <v>1757</v>
      </c>
      <c r="J1153" s="124"/>
      <c r="K1153" s="118" t="str">
        <f>_xlfn.XLOOKUP(D1153,'Catalog Items'!L:L,'Catalog Items'!AB:AB)</f>
        <v>10196504249063</v>
      </c>
      <c r="L1153" s="118" t="str">
        <f>_xlfn.XLOOKUP(D1153,'Catalog Items'!L:L,'Catalog Items'!N:N)</f>
        <v>U.S. Soccer</v>
      </c>
      <c r="M1153" s="132">
        <f>_xlfn.XLOOKUP($D1153,'Catalog Items'!$L:$L,'Catalog Items'!AK:AK)</f>
        <v>24.562999999999999</v>
      </c>
      <c r="N1153" s="132">
        <f>_xlfn.XLOOKUP($D1153,'Catalog Items'!$L:$L,'Catalog Items'!AL:AL)</f>
        <v>15.563000000000001</v>
      </c>
      <c r="O1153" s="132">
        <f>_xlfn.XLOOKUP($D1153,'Catalog Items'!$L:$L,'Catalog Items'!AM:AM)</f>
        <v>9.625</v>
      </c>
      <c r="P1153" s="132">
        <f>_xlfn.XLOOKUP($D1153,'Catalog Items'!$L:$L,'Catalog Items'!AN:AN)</f>
        <v>12.3</v>
      </c>
      <c r="Q1153" s="132">
        <f>_xlfn.XLOOKUP($D1153,'Catalog Items'!$L:$L,'Catalog Items'!AO:AO)</f>
        <v>2.129</v>
      </c>
      <c r="R1153" s="132" t="str">
        <f>_xlfn.XLOOKUP($D1153,'Catalog Items'!$L:$L,'Catalog Items'!AT:AT)</f>
        <v>5</v>
      </c>
      <c r="S1153" s="132" t="str">
        <f>_xlfn.XLOOKUP($D1153,'Catalog Items'!$L:$L,'Catalog Items'!AU:AU)</f>
        <v>5</v>
      </c>
      <c r="T1153" s="118" t="s">
        <v>7075</v>
      </c>
      <c r="U1153" s="118" t="s">
        <v>14991</v>
      </c>
      <c r="V1153" s="118" t="s">
        <v>1762</v>
      </c>
      <c r="W1153" s="124"/>
      <c r="X1153" s="118" t="s">
        <v>14307</v>
      </c>
      <c r="Y1153" s="118" t="s">
        <v>1765</v>
      </c>
      <c r="Z1153" s="118" t="s">
        <v>15062</v>
      </c>
      <c r="AA1153" s="118" t="s">
        <v>14994</v>
      </c>
      <c r="AB1153" s="118" t="s">
        <v>14994</v>
      </c>
      <c r="AC1153" s="118" t="s">
        <v>15066</v>
      </c>
      <c r="AD1153" s="118" t="s">
        <v>1757</v>
      </c>
      <c r="AE1153" s="118" t="s">
        <v>15067</v>
      </c>
      <c r="AF1153" s="118" t="s">
        <v>15068</v>
      </c>
    </row>
    <row r="1154" spans="1:32" x14ac:dyDescent="0.25">
      <c r="A1154" s="118" t="str">
        <f>_xlfn.XLOOKUP(D1154,'Catalog Items'!L:L,'Catalog Items'!F:F)</f>
        <v>25N13</v>
      </c>
      <c r="B1154" s="118" t="s">
        <v>10834</v>
      </c>
      <c r="C1154" s="118" t="s">
        <v>1817</v>
      </c>
      <c r="D1154" s="118" t="s">
        <v>13592</v>
      </c>
      <c r="E1154" s="118" t="s">
        <v>13593</v>
      </c>
      <c r="F1154" s="118" t="s">
        <v>7081</v>
      </c>
      <c r="G1154" s="118" t="s">
        <v>13450</v>
      </c>
      <c r="H1154" s="118" t="s">
        <v>13451</v>
      </c>
      <c r="I1154" s="118" t="s">
        <v>1757</v>
      </c>
      <c r="J1154" s="124"/>
      <c r="K1154" s="118" t="str">
        <f>_xlfn.XLOOKUP(D1154,'Catalog Items'!L:L,'Catalog Items'!AB:AB)</f>
        <v>10196504249063</v>
      </c>
      <c r="L1154" s="118" t="str">
        <f>_xlfn.XLOOKUP(D1154,'Catalog Items'!L:L,'Catalog Items'!N:N)</f>
        <v>U.S. Soccer</v>
      </c>
      <c r="M1154" s="132">
        <f>_xlfn.XLOOKUP($D1154,'Catalog Items'!$L:$L,'Catalog Items'!AK:AK)</f>
        <v>24.562999999999999</v>
      </c>
      <c r="N1154" s="132">
        <f>_xlfn.XLOOKUP($D1154,'Catalog Items'!$L:$L,'Catalog Items'!AL:AL)</f>
        <v>15.563000000000001</v>
      </c>
      <c r="O1154" s="132">
        <f>_xlfn.XLOOKUP($D1154,'Catalog Items'!$L:$L,'Catalog Items'!AM:AM)</f>
        <v>9.625</v>
      </c>
      <c r="P1154" s="132">
        <f>_xlfn.XLOOKUP($D1154,'Catalog Items'!$L:$L,'Catalog Items'!AN:AN)</f>
        <v>12.3</v>
      </c>
      <c r="Q1154" s="132">
        <f>_xlfn.XLOOKUP($D1154,'Catalog Items'!$L:$L,'Catalog Items'!AO:AO)</f>
        <v>2.129</v>
      </c>
      <c r="R1154" s="132" t="str">
        <f>_xlfn.XLOOKUP($D1154,'Catalog Items'!$L:$L,'Catalog Items'!AT:AT)</f>
        <v>5</v>
      </c>
      <c r="S1154" s="132" t="str">
        <f>_xlfn.XLOOKUP($D1154,'Catalog Items'!$L:$L,'Catalog Items'!AU:AU)</f>
        <v>5</v>
      </c>
      <c r="T1154" s="118" t="s">
        <v>7075</v>
      </c>
      <c r="U1154" s="118" t="s">
        <v>14991</v>
      </c>
      <c r="V1154" s="118" t="s">
        <v>1762</v>
      </c>
      <c r="W1154" s="124"/>
      <c r="X1154" s="118" t="s">
        <v>14310</v>
      </c>
      <c r="Y1154" s="118" t="s">
        <v>1765</v>
      </c>
      <c r="Z1154" s="118" t="s">
        <v>15062</v>
      </c>
      <c r="AA1154" s="118" t="s">
        <v>7065</v>
      </c>
      <c r="AB1154" s="118" t="s">
        <v>7065</v>
      </c>
      <c r="AC1154" s="118" t="s">
        <v>15063</v>
      </c>
      <c r="AD1154" s="118" t="s">
        <v>1757</v>
      </c>
      <c r="AE1154" s="118" t="s">
        <v>15064</v>
      </c>
      <c r="AF1154" s="118" t="s">
        <v>15065</v>
      </c>
    </row>
    <row r="1155" spans="1:32" x14ac:dyDescent="0.25">
      <c r="A1155" s="118" t="str">
        <f>_xlfn.XLOOKUP(D1155,'Catalog Items'!L:L,'Catalog Items'!F:F)</f>
        <v>25N13</v>
      </c>
      <c r="B1155" s="118" t="s">
        <v>10817</v>
      </c>
      <c r="C1155" s="118" t="s">
        <v>1817</v>
      </c>
      <c r="D1155" s="118" t="s">
        <v>13592</v>
      </c>
      <c r="E1155" s="118" t="s">
        <v>13593</v>
      </c>
      <c r="F1155" s="118" t="s">
        <v>7081</v>
      </c>
      <c r="G1155" s="118" t="s">
        <v>13588</v>
      </c>
      <c r="H1155" s="118" t="s">
        <v>13589</v>
      </c>
      <c r="I1155" s="118" t="s">
        <v>1758</v>
      </c>
      <c r="J1155" s="124"/>
      <c r="K1155" s="118" t="str">
        <f>_xlfn.XLOOKUP(D1155,'Catalog Items'!L:L,'Catalog Items'!AB:AB)</f>
        <v>10196504249063</v>
      </c>
      <c r="L1155" s="118" t="str">
        <f>_xlfn.XLOOKUP(D1155,'Catalog Items'!L:L,'Catalog Items'!N:N)</f>
        <v>U.S. Soccer</v>
      </c>
      <c r="M1155" s="132">
        <f>_xlfn.XLOOKUP($D1155,'Catalog Items'!$L:$L,'Catalog Items'!AK:AK)</f>
        <v>24.562999999999999</v>
      </c>
      <c r="N1155" s="132">
        <f>_xlfn.XLOOKUP($D1155,'Catalog Items'!$L:$L,'Catalog Items'!AL:AL)</f>
        <v>15.563000000000001</v>
      </c>
      <c r="O1155" s="132">
        <f>_xlfn.XLOOKUP($D1155,'Catalog Items'!$L:$L,'Catalog Items'!AM:AM)</f>
        <v>9.625</v>
      </c>
      <c r="P1155" s="132">
        <f>_xlfn.XLOOKUP($D1155,'Catalog Items'!$L:$L,'Catalog Items'!AN:AN)</f>
        <v>12.3</v>
      </c>
      <c r="Q1155" s="132">
        <f>_xlfn.XLOOKUP($D1155,'Catalog Items'!$L:$L,'Catalog Items'!AO:AO)</f>
        <v>2.129</v>
      </c>
      <c r="R1155" s="132" t="str">
        <f>_xlfn.XLOOKUP($D1155,'Catalog Items'!$L:$L,'Catalog Items'!AT:AT)</f>
        <v>5</v>
      </c>
      <c r="S1155" s="132" t="str">
        <f>_xlfn.XLOOKUP($D1155,'Catalog Items'!$L:$L,'Catalog Items'!AU:AU)</f>
        <v>5</v>
      </c>
      <c r="T1155" s="118" t="s">
        <v>7075</v>
      </c>
      <c r="U1155" s="118" t="s">
        <v>14991</v>
      </c>
      <c r="V1155" s="118" t="s">
        <v>1762</v>
      </c>
      <c r="W1155" s="124"/>
      <c r="X1155" s="118" t="s">
        <v>14399</v>
      </c>
      <c r="Y1155" s="118" t="s">
        <v>1760</v>
      </c>
      <c r="Z1155" s="118" t="s">
        <v>15368</v>
      </c>
      <c r="AA1155" s="118" t="s">
        <v>15368</v>
      </c>
      <c r="AB1155" s="118" t="s">
        <v>14983</v>
      </c>
      <c r="AC1155" s="118" t="s">
        <v>15297</v>
      </c>
      <c r="AD1155" s="118" t="s">
        <v>1757</v>
      </c>
      <c r="AE1155" s="118" t="s">
        <v>15369</v>
      </c>
      <c r="AF1155" s="118" t="s">
        <v>15370</v>
      </c>
    </row>
    <row r="1156" spans="1:32" x14ac:dyDescent="0.25">
      <c r="J1156" s="124"/>
      <c r="M1156" s="132"/>
      <c r="N1156" s="132"/>
      <c r="O1156" s="132"/>
      <c r="P1156" s="132"/>
      <c r="Q1156" s="132"/>
      <c r="R1156" s="132"/>
      <c r="S1156" s="132"/>
      <c r="W1156" s="124"/>
    </row>
    <row r="1157" spans="1:32" x14ac:dyDescent="0.25">
      <c r="A1157" s="118" t="str">
        <f>_xlfn.XLOOKUP(D1157,'Catalog Items'!L:L,'Catalog Items'!F:F)</f>
        <v>25N14</v>
      </c>
      <c r="B1157" s="118" t="s">
        <v>10831</v>
      </c>
      <c r="C1157" s="118" t="s">
        <v>1817</v>
      </c>
      <c r="D1157" s="118" t="s">
        <v>13596</v>
      </c>
      <c r="E1157" s="118" t="s">
        <v>13597</v>
      </c>
      <c r="F1157" s="118" t="s">
        <v>15408</v>
      </c>
      <c r="G1157" s="118" t="s">
        <v>13440</v>
      </c>
      <c r="H1157" s="118" t="s">
        <v>13441</v>
      </c>
      <c r="I1157" s="118" t="s">
        <v>9567</v>
      </c>
      <c r="J1157" s="124"/>
      <c r="K1157" s="118" t="str">
        <f>_xlfn.XLOOKUP(D1157,'Catalog Items'!L:L,'Catalog Items'!AB:AB)</f>
        <v>10196504249070</v>
      </c>
      <c r="L1157" s="118" t="str">
        <f>_xlfn.XLOOKUP(D1157,'Catalog Items'!L:L,'Catalog Items'!N:N)</f>
        <v>U.S. Soccer</v>
      </c>
      <c r="M1157" s="132">
        <f>_xlfn.XLOOKUP($D1157,'Catalog Items'!$L:$L,'Catalog Items'!AK:AK)</f>
        <v>48.314999999999998</v>
      </c>
      <c r="N1157" s="132">
        <f>_xlfn.XLOOKUP($D1157,'Catalog Items'!$L:$L,'Catalog Items'!AL:AL)</f>
        <v>16.22</v>
      </c>
      <c r="O1157" s="132">
        <f>_xlfn.XLOOKUP($D1157,'Catalog Items'!$L:$L,'Catalog Items'!AM:AM)</f>
        <v>9.5950000000000006</v>
      </c>
      <c r="P1157" s="132">
        <f>_xlfn.XLOOKUP($D1157,'Catalog Items'!$L:$L,'Catalog Items'!AN:AN)</f>
        <v>28.04</v>
      </c>
      <c r="Q1157" s="132">
        <f>_xlfn.XLOOKUP($D1157,'Catalog Items'!$L:$L,'Catalog Items'!AO:AO)</f>
        <v>4.351</v>
      </c>
      <c r="R1157" s="132" t="str">
        <f>_xlfn.XLOOKUP($D1157,'Catalog Items'!$L:$L,'Catalog Items'!AT:AT)</f>
        <v>4</v>
      </c>
      <c r="S1157" s="132" t="str">
        <f>_xlfn.XLOOKUP($D1157,'Catalog Items'!$L:$L,'Catalog Items'!AU:AU)</f>
        <v>3</v>
      </c>
      <c r="T1157" s="118" t="s">
        <v>9584</v>
      </c>
      <c r="U1157" s="118" t="s">
        <v>15060</v>
      </c>
      <c r="V1157" s="118" t="s">
        <v>15061</v>
      </c>
      <c r="W1157" s="124"/>
      <c r="X1157" s="118" t="s">
        <v>14302</v>
      </c>
      <c r="Y1157" s="118" t="s">
        <v>1760</v>
      </c>
      <c r="Z1157" s="118" t="s">
        <v>15041</v>
      </c>
      <c r="AA1157" s="118" t="s">
        <v>15073</v>
      </c>
      <c r="AB1157" s="118" t="s">
        <v>15073</v>
      </c>
      <c r="AC1157" s="118" t="s">
        <v>15074</v>
      </c>
      <c r="AD1157" s="118" t="s">
        <v>1757</v>
      </c>
      <c r="AE1157" s="118" t="s">
        <v>15075</v>
      </c>
      <c r="AF1157" s="118" t="s">
        <v>15076</v>
      </c>
    </row>
    <row r="1158" spans="1:32" x14ac:dyDescent="0.25">
      <c r="A1158" s="118" t="str">
        <f>_xlfn.XLOOKUP(D1158,'Catalog Items'!L:L,'Catalog Items'!F:F)</f>
        <v>25N14</v>
      </c>
      <c r="B1158" s="118" t="s">
        <v>10825</v>
      </c>
      <c r="C1158" s="118" t="s">
        <v>1817</v>
      </c>
      <c r="D1158" s="118" t="s">
        <v>13596</v>
      </c>
      <c r="E1158" s="118" t="s">
        <v>13597</v>
      </c>
      <c r="F1158" s="118" t="s">
        <v>15408</v>
      </c>
      <c r="G1158" s="118" t="s">
        <v>13442</v>
      </c>
      <c r="H1158" s="118" t="s">
        <v>13443</v>
      </c>
      <c r="I1158" s="118" t="s">
        <v>9567</v>
      </c>
      <c r="J1158" s="124"/>
      <c r="K1158" s="118" t="str">
        <f>_xlfn.XLOOKUP(D1158,'Catalog Items'!L:L,'Catalog Items'!AB:AB)</f>
        <v>10196504249070</v>
      </c>
      <c r="L1158" s="118" t="str">
        <f>_xlfn.XLOOKUP(D1158,'Catalog Items'!L:L,'Catalog Items'!N:N)</f>
        <v>U.S. Soccer</v>
      </c>
      <c r="M1158" s="132">
        <f>_xlfn.XLOOKUP($D1158,'Catalog Items'!$L:$L,'Catalog Items'!AK:AK)</f>
        <v>48.314999999999998</v>
      </c>
      <c r="N1158" s="132">
        <f>_xlfn.XLOOKUP($D1158,'Catalog Items'!$L:$L,'Catalog Items'!AL:AL)</f>
        <v>16.22</v>
      </c>
      <c r="O1158" s="132">
        <f>_xlfn.XLOOKUP($D1158,'Catalog Items'!$L:$L,'Catalog Items'!AM:AM)</f>
        <v>9.5950000000000006</v>
      </c>
      <c r="P1158" s="132">
        <f>_xlfn.XLOOKUP($D1158,'Catalog Items'!$L:$L,'Catalog Items'!AN:AN)</f>
        <v>28.04</v>
      </c>
      <c r="Q1158" s="132">
        <f>_xlfn.XLOOKUP($D1158,'Catalog Items'!$L:$L,'Catalog Items'!AO:AO)</f>
        <v>4.351</v>
      </c>
      <c r="R1158" s="132" t="str">
        <f>_xlfn.XLOOKUP($D1158,'Catalog Items'!$L:$L,'Catalog Items'!AT:AT)</f>
        <v>4</v>
      </c>
      <c r="S1158" s="132" t="str">
        <f>_xlfn.XLOOKUP($D1158,'Catalog Items'!$L:$L,'Catalog Items'!AU:AU)</f>
        <v>3</v>
      </c>
      <c r="T1158" s="118" t="s">
        <v>9584</v>
      </c>
      <c r="U1158" s="118" t="s">
        <v>15060</v>
      </c>
      <c r="V1158" s="118" t="s">
        <v>15061</v>
      </c>
      <c r="W1158" s="124"/>
      <c r="X1158" s="118" t="s">
        <v>14304</v>
      </c>
      <c r="Y1158" s="118" t="s">
        <v>1760</v>
      </c>
      <c r="Z1158" s="118" t="s">
        <v>15062</v>
      </c>
      <c r="AA1158" s="118" t="s">
        <v>15069</v>
      </c>
      <c r="AB1158" s="118" t="s">
        <v>15069</v>
      </c>
      <c r="AC1158" s="118" t="s">
        <v>15070</v>
      </c>
      <c r="AD1158" s="118" t="s">
        <v>1757</v>
      </c>
      <c r="AE1158" s="118" t="s">
        <v>15071</v>
      </c>
      <c r="AF1158" s="118" t="s">
        <v>15072</v>
      </c>
    </row>
    <row r="1159" spans="1:32" x14ac:dyDescent="0.25">
      <c r="A1159" s="118" t="str">
        <f>_xlfn.XLOOKUP(D1159,'Catalog Items'!L:L,'Catalog Items'!F:F)</f>
        <v>25N14</v>
      </c>
      <c r="B1159" s="118" t="s">
        <v>10828</v>
      </c>
      <c r="C1159" s="118" t="s">
        <v>1817</v>
      </c>
      <c r="D1159" s="118" t="s">
        <v>13596</v>
      </c>
      <c r="E1159" s="118" t="s">
        <v>13597</v>
      </c>
      <c r="F1159" s="118" t="s">
        <v>15408</v>
      </c>
      <c r="G1159" s="118" t="s">
        <v>13446</v>
      </c>
      <c r="H1159" s="118" t="s">
        <v>13447</v>
      </c>
      <c r="I1159" s="118" t="s">
        <v>9570</v>
      </c>
      <c r="J1159" s="124"/>
      <c r="K1159" s="118" t="str">
        <f>_xlfn.XLOOKUP(D1159,'Catalog Items'!L:L,'Catalog Items'!AB:AB)</f>
        <v>10196504249070</v>
      </c>
      <c r="L1159" s="118" t="str">
        <f>_xlfn.XLOOKUP(D1159,'Catalog Items'!L:L,'Catalog Items'!N:N)</f>
        <v>U.S. Soccer</v>
      </c>
      <c r="M1159" s="132">
        <f>_xlfn.XLOOKUP($D1159,'Catalog Items'!$L:$L,'Catalog Items'!AK:AK)</f>
        <v>48.314999999999998</v>
      </c>
      <c r="N1159" s="132">
        <f>_xlfn.XLOOKUP($D1159,'Catalog Items'!$L:$L,'Catalog Items'!AL:AL)</f>
        <v>16.22</v>
      </c>
      <c r="O1159" s="132">
        <f>_xlfn.XLOOKUP($D1159,'Catalog Items'!$L:$L,'Catalog Items'!AM:AM)</f>
        <v>9.5950000000000006</v>
      </c>
      <c r="P1159" s="132">
        <f>_xlfn.XLOOKUP($D1159,'Catalog Items'!$L:$L,'Catalog Items'!AN:AN)</f>
        <v>28.04</v>
      </c>
      <c r="Q1159" s="132">
        <f>_xlfn.XLOOKUP($D1159,'Catalog Items'!$L:$L,'Catalog Items'!AO:AO)</f>
        <v>4.351</v>
      </c>
      <c r="R1159" s="132" t="str">
        <f>_xlfn.XLOOKUP($D1159,'Catalog Items'!$L:$L,'Catalog Items'!AT:AT)</f>
        <v>4</v>
      </c>
      <c r="S1159" s="132" t="str">
        <f>_xlfn.XLOOKUP($D1159,'Catalog Items'!$L:$L,'Catalog Items'!AU:AU)</f>
        <v>3</v>
      </c>
      <c r="T1159" s="118" t="s">
        <v>9584</v>
      </c>
      <c r="U1159" s="118" t="s">
        <v>15060</v>
      </c>
      <c r="V1159" s="118" t="s">
        <v>15061</v>
      </c>
      <c r="W1159" s="124"/>
      <c r="X1159" s="118" t="s">
        <v>14307</v>
      </c>
      <c r="Y1159" s="118" t="s">
        <v>1765</v>
      </c>
      <c r="Z1159" s="118" t="s">
        <v>15062</v>
      </c>
      <c r="AA1159" s="118" t="s">
        <v>14994</v>
      </c>
      <c r="AB1159" s="118" t="s">
        <v>14994</v>
      </c>
      <c r="AC1159" s="118" t="s">
        <v>15066</v>
      </c>
      <c r="AD1159" s="118" t="s">
        <v>1757</v>
      </c>
      <c r="AE1159" s="118" t="s">
        <v>15067</v>
      </c>
      <c r="AF1159" s="118" t="s">
        <v>15068</v>
      </c>
    </row>
    <row r="1160" spans="1:32" x14ac:dyDescent="0.25">
      <c r="A1160" s="118" t="str">
        <f>_xlfn.XLOOKUP(D1160,'Catalog Items'!L:L,'Catalog Items'!F:F)</f>
        <v>25N14</v>
      </c>
      <c r="B1160" s="118" t="s">
        <v>10834</v>
      </c>
      <c r="C1160" s="118" t="s">
        <v>1817</v>
      </c>
      <c r="D1160" s="118" t="s">
        <v>13596</v>
      </c>
      <c r="E1160" s="118" t="s">
        <v>13597</v>
      </c>
      <c r="F1160" s="118" t="s">
        <v>15408</v>
      </c>
      <c r="G1160" s="118" t="s">
        <v>13450</v>
      </c>
      <c r="H1160" s="118" t="s">
        <v>13451</v>
      </c>
      <c r="I1160" s="118" t="s">
        <v>1771</v>
      </c>
      <c r="J1160" s="124"/>
      <c r="K1160" s="118" t="str">
        <f>_xlfn.XLOOKUP(D1160,'Catalog Items'!L:L,'Catalog Items'!AB:AB)</f>
        <v>10196504249070</v>
      </c>
      <c r="L1160" s="118" t="str">
        <f>_xlfn.XLOOKUP(D1160,'Catalog Items'!L:L,'Catalog Items'!N:N)</f>
        <v>U.S. Soccer</v>
      </c>
      <c r="M1160" s="132">
        <f>_xlfn.XLOOKUP($D1160,'Catalog Items'!$L:$L,'Catalog Items'!AK:AK)</f>
        <v>48.314999999999998</v>
      </c>
      <c r="N1160" s="132">
        <f>_xlfn.XLOOKUP($D1160,'Catalog Items'!$L:$L,'Catalog Items'!AL:AL)</f>
        <v>16.22</v>
      </c>
      <c r="O1160" s="132">
        <f>_xlfn.XLOOKUP($D1160,'Catalog Items'!$L:$L,'Catalog Items'!AM:AM)</f>
        <v>9.5950000000000006</v>
      </c>
      <c r="P1160" s="132">
        <f>_xlfn.XLOOKUP($D1160,'Catalog Items'!$L:$L,'Catalog Items'!AN:AN)</f>
        <v>28.04</v>
      </c>
      <c r="Q1160" s="132">
        <f>_xlfn.XLOOKUP($D1160,'Catalog Items'!$L:$L,'Catalog Items'!AO:AO)</f>
        <v>4.351</v>
      </c>
      <c r="R1160" s="132" t="str">
        <f>_xlfn.XLOOKUP($D1160,'Catalog Items'!$L:$L,'Catalog Items'!AT:AT)</f>
        <v>4</v>
      </c>
      <c r="S1160" s="132" t="str">
        <f>_xlfn.XLOOKUP($D1160,'Catalog Items'!$L:$L,'Catalog Items'!AU:AU)</f>
        <v>3</v>
      </c>
      <c r="T1160" s="118" t="s">
        <v>9584</v>
      </c>
      <c r="U1160" s="118" t="s">
        <v>15060</v>
      </c>
      <c r="V1160" s="118" t="s">
        <v>15061</v>
      </c>
      <c r="W1160" s="124"/>
      <c r="X1160" s="118" t="s">
        <v>14310</v>
      </c>
      <c r="Y1160" s="118" t="s">
        <v>1765</v>
      </c>
      <c r="Z1160" s="118" t="s">
        <v>15062</v>
      </c>
      <c r="AA1160" s="118" t="s">
        <v>7065</v>
      </c>
      <c r="AB1160" s="118" t="s">
        <v>7065</v>
      </c>
      <c r="AC1160" s="118" t="s">
        <v>15063</v>
      </c>
      <c r="AD1160" s="118" t="s">
        <v>1757</v>
      </c>
      <c r="AE1160" s="118" t="s">
        <v>15064</v>
      </c>
      <c r="AF1160" s="118" t="s">
        <v>15065</v>
      </c>
    </row>
    <row r="1161" spans="1:32" x14ac:dyDescent="0.25">
      <c r="A1161" s="118" t="str">
        <f>_xlfn.XLOOKUP(D1161,'Catalog Items'!L:L,'Catalog Items'!F:F)</f>
        <v>25N14</v>
      </c>
      <c r="B1161" s="118" t="s">
        <v>10813</v>
      </c>
      <c r="C1161" s="118" t="s">
        <v>1817</v>
      </c>
      <c r="D1161" s="118" t="s">
        <v>13596</v>
      </c>
      <c r="E1161" s="118" t="s">
        <v>13597</v>
      </c>
      <c r="F1161" s="118" t="s">
        <v>15408</v>
      </c>
      <c r="G1161" s="118" t="s">
        <v>13584</v>
      </c>
      <c r="H1161" s="118" t="s">
        <v>13585</v>
      </c>
      <c r="I1161" s="118" t="s">
        <v>1757</v>
      </c>
      <c r="J1161" s="124"/>
      <c r="K1161" s="118" t="str">
        <f>_xlfn.XLOOKUP(D1161,'Catalog Items'!L:L,'Catalog Items'!AB:AB)</f>
        <v>10196504249070</v>
      </c>
      <c r="L1161" s="118" t="str">
        <f>_xlfn.XLOOKUP(D1161,'Catalog Items'!L:L,'Catalog Items'!N:N)</f>
        <v>U.S. Soccer</v>
      </c>
      <c r="M1161" s="132">
        <f>_xlfn.XLOOKUP($D1161,'Catalog Items'!$L:$L,'Catalog Items'!AK:AK)</f>
        <v>48.314999999999998</v>
      </c>
      <c r="N1161" s="132">
        <f>_xlfn.XLOOKUP($D1161,'Catalog Items'!$L:$L,'Catalog Items'!AL:AL)</f>
        <v>16.22</v>
      </c>
      <c r="O1161" s="132">
        <f>_xlfn.XLOOKUP($D1161,'Catalog Items'!$L:$L,'Catalog Items'!AM:AM)</f>
        <v>9.5950000000000006</v>
      </c>
      <c r="P1161" s="132">
        <f>_xlfn.XLOOKUP($D1161,'Catalog Items'!$L:$L,'Catalog Items'!AN:AN)</f>
        <v>28.04</v>
      </c>
      <c r="Q1161" s="132">
        <f>_xlfn.XLOOKUP($D1161,'Catalog Items'!$L:$L,'Catalog Items'!AO:AO)</f>
        <v>4.351</v>
      </c>
      <c r="R1161" s="132" t="str">
        <f>_xlfn.XLOOKUP($D1161,'Catalog Items'!$L:$L,'Catalog Items'!AT:AT)</f>
        <v>4</v>
      </c>
      <c r="S1161" s="132" t="str">
        <f>_xlfn.XLOOKUP($D1161,'Catalog Items'!$L:$L,'Catalog Items'!AU:AU)</f>
        <v>3</v>
      </c>
      <c r="T1161" s="118" t="s">
        <v>9584</v>
      </c>
      <c r="U1161" s="118" t="s">
        <v>15060</v>
      </c>
      <c r="V1161" s="118" t="s">
        <v>15061</v>
      </c>
      <c r="W1161" s="124"/>
      <c r="X1161" s="118" t="s">
        <v>14395</v>
      </c>
      <c r="Y1161" s="118" t="s">
        <v>1759</v>
      </c>
      <c r="Z1161" s="118" t="s">
        <v>15132</v>
      </c>
      <c r="AA1161" s="118" t="s">
        <v>14983</v>
      </c>
      <c r="AB1161" s="118" t="s">
        <v>14984</v>
      </c>
      <c r="AC1161" s="118" t="s">
        <v>15211</v>
      </c>
      <c r="AD1161" s="118" t="s">
        <v>1757</v>
      </c>
      <c r="AE1161" s="118" t="s">
        <v>15374</v>
      </c>
      <c r="AF1161" s="118" t="s">
        <v>15155</v>
      </c>
    </row>
    <row r="1162" spans="1:32" x14ac:dyDescent="0.25">
      <c r="A1162" s="118" t="str">
        <f>_xlfn.XLOOKUP(D1162,'Catalog Items'!L:L,'Catalog Items'!F:F)</f>
        <v>25N14</v>
      </c>
      <c r="B1162" s="118" t="s">
        <v>10817</v>
      </c>
      <c r="C1162" s="118" t="s">
        <v>1817</v>
      </c>
      <c r="D1162" s="118" t="s">
        <v>13596</v>
      </c>
      <c r="E1162" s="118" t="s">
        <v>13597</v>
      </c>
      <c r="F1162" s="118" t="s">
        <v>15408</v>
      </c>
      <c r="G1162" s="118" t="s">
        <v>13588</v>
      </c>
      <c r="H1162" s="118" t="s">
        <v>13589</v>
      </c>
      <c r="I1162" s="118" t="s">
        <v>1760</v>
      </c>
      <c r="J1162" s="124"/>
      <c r="K1162" s="118" t="str">
        <f>_xlfn.XLOOKUP(D1162,'Catalog Items'!L:L,'Catalog Items'!AB:AB)</f>
        <v>10196504249070</v>
      </c>
      <c r="L1162" s="118" t="str">
        <f>_xlfn.XLOOKUP(D1162,'Catalog Items'!L:L,'Catalog Items'!N:N)</f>
        <v>U.S. Soccer</v>
      </c>
      <c r="M1162" s="132">
        <f>_xlfn.XLOOKUP($D1162,'Catalog Items'!$L:$L,'Catalog Items'!AK:AK)</f>
        <v>48.314999999999998</v>
      </c>
      <c r="N1162" s="132">
        <f>_xlfn.XLOOKUP($D1162,'Catalog Items'!$L:$L,'Catalog Items'!AL:AL)</f>
        <v>16.22</v>
      </c>
      <c r="O1162" s="132">
        <f>_xlfn.XLOOKUP($D1162,'Catalog Items'!$L:$L,'Catalog Items'!AM:AM)</f>
        <v>9.5950000000000006</v>
      </c>
      <c r="P1162" s="132">
        <f>_xlfn.XLOOKUP($D1162,'Catalog Items'!$L:$L,'Catalog Items'!AN:AN)</f>
        <v>28.04</v>
      </c>
      <c r="Q1162" s="132">
        <f>_xlfn.XLOOKUP($D1162,'Catalog Items'!$L:$L,'Catalog Items'!AO:AO)</f>
        <v>4.351</v>
      </c>
      <c r="R1162" s="132" t="str">
        <f>_xlfn.XLOOKUP($D1162,'Catalog Items'!$L:$L,'Catalog Items'!AT:AT)</f>
        <v>4</v>
      </c>
      <c r="S1162" s="132" t="str">
        <f>_xlfn.XLOOKUP($D1162,'Catalog Items'!$L:$L,'Catalog Items'!AU:AU)</f>
        <v>3</v>
      </c>
      <c r="T1162" s="118" t="s">
        <v>9584</v>
      </c>
      <c r="U1162" s="118" t="s">
        <v>15060</v>
      </c>
      <c r="V1162" s="118" t="s">
        <v>15061</v>
      </c>
      <c r="W1162" s="124"/>
      <c r="X1162" s="118" t="s">
        <v>14399</v>
      </c>
      <c r="Y1162" s="118" t="s">
        <v>1760</v>
      </c>
      <c r="Z1162" s="118" t="s">
        <v>15368</v>
      </c>
      <c r="AA1162" s="118" t="s">
        <v>15368</v>
      </c>
      <c r="AB1162" s="118" t="s">
        <v>14983</v>
      </c>
      <c r="AC1162" s="118" t="s">
        <v>15297</v>
      </c>
      <c r="AD1162" s="118" t="s">
        <v>1757</v>
      </c>
      <c r="AE1162" s="118" t="s">
        <v>15369</v>
      </c>
      <c r="AF1162" s="118" t="s">
        <v>15370</v>
      </c>
    </row>
    <row r="1163" spans="1:32" x14ac:dyDescent="0.25">
      <c r="J1163" s="124"/>
      <c r="M1163" s="132"/>
      <c r="N1163" s="132"/>
      <c r="O1163" s="132"/>
      <c r="P1163" s="132"/>
      <c r="Q1163" s="132"/>
      <c r="R1163" s="132"/>
      <c r="S1163" s="132"/>
      <c r="W1163" s="124"/>
    </row>
    <row r="1164" spans="1:32" x14ac:dyDescent="0.25">
      <c r="J1164" s="124"/>
      <c r="M1164" s="132"/>
      <c r="N1164" s="132"/>
      <c r="O1164" s="132"/>
      <c r="P1164" s="132"/>
      <c r="Q1164" s="132"/>
      <c r="R1164" s="132"/>
      <c r="S1164" s="132"/>
      <c r="W1164" s="124"/>
    </row>
    <row r="1165" spans="1:32" x14ac:dyDescent="0.25">
      <c r="J1165" s="124"/>
      <c r="M1165" s="132"/>
      <c r="N1165" s="132"/>
      <c r="O1165" s="132"/>
      <c r="P1165" s="132"/>
      <c r="Q1165" s="132"/>
      <c r="R1165" s="132"/>
      <c r="S1165" s="132"/>
      <c r="W1165" s="124"/>
    </row>
    <row r="1166" spans="1:32" x14ac:dyDescent="0.25">
      <c r="J1166" s="124"/>
      <c r="M1166" s="132"/>
      <c r="N1166" s="132"/>
      <c r="O1166" s="132"/>
      <c r="P1166" s="132"/>
      <c r="Q1166" s="132"/>
      <c r="R1166" s="132"/>
      <c r="S1166" s="132"/>
      <c r="W1166" s="124"/>
    </row>
    <row r="1167" spans="1:32" x14ac:dyDescent="0.25">
      <c r="A1167" s="118" t="str">
        <f>_xlfn.XLOOKUP(D1167,'Catalog Items'!L:L,'Catalog Items'!F:F)</f>
        <v>TW009-CL-12</v>
      </c>
      <c r="B1167" s="118" t="s">
        <v>9828</v>
      </c>
      <c r="C1167" s="118" t="s">
        <v>1798</v>
      </c>
      <c r="D1167" s="118" t="s">
        <v>765</v>
      </c>
      <c r="E1167" s="118" t="s">
        <v>1951</v>
      </c>
      <c r="F1167" s="118" t="s">
        <v>1757</v>
      </c>
      <c r="G1167" s="118" t="s">
        <v>226</v>
      </c>
      <c r="H1167" s="118" t="s">
        <v>1948</v>
      </c>
      <c r="I1167" s="118" t="s">
        <v>1757</v>
      </c>
      <c r="J1167" s="124"/>
      <c r="K1167" s="118" t="str">
        <f>_xlfn.XLOOKUP(D1167,'Catalog Items'!L:L,'Catalog Items'!AB:AB)</f>
        <v>00039938187736</v>
      </c>
      <c r="L1167" s="118" t="str">
        <f>_xlfn.XLOOKUP(D1167,'Catalog Items'!L:L,'Catalog Items'!N:N)</f>
        <v>Metallic Cutlery</v>
      </c>
      <c r="M1167" s="132">
        <f>_xlfn.XLOOKUP($D1167,'Catalog Items'!$L:$L,'Catalog Items'!AK:AK)</f>
        <v>11.441000000000001</v>
      </c>
      <c r="N1167" s="132">
        <f>_xlfn.XLOOKUP($D1167,'Catalog Items'!$L:$L,'Catalog Items'!AL:AL)</f>
        <v>5.5030000000000001</v>
      </c>
      <c r="O1167" s="132">
        <f>_xlfn.XLOOKUP($D1167,'Catalog Items'!$L:$L,'Catalog Items'!AM:AM)</f>
        <v>5.6319999999999997</v>
      </c>
      <c r="P1167" s="132">
        <f>_xlfn.XLOOKUP($D1167,'Catalog Items'!$L:$L,'Catalog Items'!AN:AN)</f>
        <v>1.24</v>
      </c>
      <c r="Q1167" s="132">
        <f>_xlfn.XLOOKUP($D1167,'Catalog Items'!$L:$L,'Catalog Items'!AO:AO)</f>
        <v>0.20499999999999999</v>
      </c>
      <c r="R1167" s="132" t="str">
        <f>_xlfn.XLOOKUP($D1167,'Catalog Items'!$L:$L,'Catalog Items'!AT:AT)</f>
        <v>28</v>
      </c>
      <c r="S1167" s="132" t="str">
        <f>_xlfn.XLOOKUP($D1167,'Catalog Items'!$L:$L,'Catalog Items'!AU:AU)</f>
        <v>8</v>
      </c>
      <c r="T1167" s="118" t="s">
        <v>15354</v>
      </c>
      <c r="U1167" s="118" t="s">
        <v>15082</v>
      </c>
      <c r="V1167" s="118" t="s">
        <v>1769</v>
      </c>
      <c r="W1167" s="124"/>
      <c r="X1167" s="118" t="s">
        <v>5511</v>
      </c>
      <c r="Y1167" s="118" t="s">
        <v>1762</v>
      </c>
      <c r="Z1167" s="118" t="s">
        <v>15355</v>
      </c>
      <c r="AA1167" s="118" t="s">
        <v>15356</v>
      </c>
      <c r="AB1167" s="118" t="s">
        <v>15192</v>
      </c>
      <c r="AC1167" s="118" t="s">
        <v>15173</v>
      </c>
      <c r="AD1167" s="118" t="s">
        <v>1757</v>
      </c>
      <c r="AE1167" s="118" t="s">
        <v>15174</v>
      </c>
      <c r="AF1167" s="118" t="s">
        <v>15122</v>
      </c>
    </row>
    <row r="1168" spans="1:32" x14ac:dyDescent="0.25">
      <c r="A1168" s="118" t="str">
        <f>_xlfn.XLOOKUP(D1168,'Catalog Items'!L:L,'Catalog Items'!F:F)</f>
        <v>TW009-CL-12</v>
      </c>
      <c r="B1168" s="118" t="s">
        <v>9828</v>
      </c>
      <c r="C1168" s="118" t="s">
        <v>1798</v>
      </c>
      <c r="D1168" s="118" t="s">
        <v>440</v>
      </c>
      <c r="E1168" s="118" t="s">
        <v>1966</v>
      </c>
      <c r="F1168" s="118" t="s">
        <v>1757</v>
      </c>
      <c r="G1168" s="118" t="s">
        <v>766</v>
      </c>
      <c r="H1168" s="118" t="s">
        <v>1956</v>
      </c>
      <c r="I1168" s="118" t="s">
        <v>1757</v>
      </c>
      <c r="J1168" s="124"/>
      <c r="K1168" s="118" t="str">
        <f>_xlfn.XLOOKUP(D1168,'Catalog Items'!L:L,'Catalog Items'!AB:AB)</f>
        <v>00039938187743</v>
      </c>
      <c r="L1168" s="118" t="str">
        <f>_xlfn.XLOOKUP(D1168,'Catalog Items'!L:L,'Catalog Items'!N:N)</f>
        <v>Metallic Cutlery</v>
      </c>
      <c r="M1168" s="132">
        <f>_xlfn.XLOOKUP($D1168,'Catalog Items'!$L:$L,'Catalog Items'!AK:AK)</f>
        <v>11.441000000000001</v>
      </c>
      <c r="N1168" s="132">
        <f>_xlfn.XLOOKUP($D1168,'Catalog Items'!$L:$L,'Catalog Items'!AL:AL)</f>
        <v>5.5030000000000001</v>
      </c>
      <c r="O1168" s="132">
        <f>_xlfn.XLOOKUP($D1168,'Catalog Items'!$L:$L,'Catalog Items'!AM:AM)</f>
        <v>5.6319999999999997</v>
      </c>
      <c r="P1168" s="132">
        <f>_xlfn.XLOOKUP($D1168,'Catalog Items'!$L:$L,'Catalog Items'!AN:AN)</f>
        <v>1.72</v>
      </c>
      <c r="Q1168" s="132">
        <f>_xlfn.XLOOKUP($D1168,'Catalog Items'!$L:$L,'Catalog Items'!AO:AO)</f>
        <v>0.20499999999999999</v>
      </c>
      <c r="R1168" s="132" t="str">
        <f>_xlfn.XLOOKUP($D1168,'Catalog Items'!$L:$L,'Catalog Items'!AT:AT)</f>
        <v>28</v>
      </c>
      <c r="S1168" s="132" t="str">
        <f>_xlfn.XLOOKUP($D1168,'Catalog Items'!$L:$L,'Catalog Items'!AU:AU)</f>
        <v>8</v>
      </c>
      <c r="T1168" s="118" t="s">
        <v>15354</v>
      </c>
      <c r="U1168" s="118" t="s">
        <v>15144</v>
      </c>
      <c r="V1168" s="118" t="s">
        <v>1769</v>
      </c>
      <c r="W1168" s="124"/>
      <c r="X1168" s="118" t="s">
        <v>5519</v>
      </c>
      <c r="Y1168" s="118" t="s">
        <v>1762</v>
      </c>
      <c r="Z1168" s="118" t="s">
        <v>15358</v>
      </c>
      <c r="AA1168" s="118" t="s">
        <v>15359</v>
      </c>
      <c r="AB1168" s="118" t="s">
        <v>15234</v>
      </c>
      <c r="AC1168" s="118" t="s">
        <v>15173</v>
      </c>
      <c r="AD1168" s="118" t="s">
        <v>1757</v>
      </c>
      <c r="AE1168" s="118" t="s">
        <v>15174</v>
      </c>
      <c r="AF1168" s="118" t="s">
        <v>15360</v>
      </c>
    </row>
    <row r="1169" spans="1:32" x14ac:dyDescent="0.25">
      <c r="A1169" s="118" t="str">
        <f>_xlfn.XLOOKUP(D1169,'Catalog Items'!L:L,'Catalog Items'!F:F)</f>
        <v>72151 CD12</v>
      </c>
      <c r="B1169" s="118" t="e">
        <v>#N/A</v>
      </c>
      <c r="C1169" s="118" t="e">
        <v>#N/A</v>
      </c>
      <c r="D1169" s="118" t="s">
        <v>201</v>
      </c>
      <c r="E1169" s="118" t="s">
        <v>2614</v>
      </c>
      <c r="F1169" s="118" t="s">
        <v>1757</v>
      </c>
      <c r="G1169" s="118" t="s">
        <v>403</v>
      </c>
      <c r="H1169" s="118" t="s">
        <v>2504</v>
      </c>
      <c r="I1169" s="118" t="s">
        <v>1757</v>
      </c>
      <c r="J1169" s="124"/>
      <c r="K1169" s="118" t="str">
        <f>_xlfn.XLOOKUP(D1169,'Catalog Items'!L:L,'Catalog Items'!AB:AB)</f>
        <v>10041624011208</v>
      </c>
      <c r="L1169" s="118" t="str">
        <f>_xlfn.XLOOKUP(D1169,'Catalog Items'!L:L,'Catalog Items'!N:N)</f>
        <v>White</v>
      </c>
      <c r="M1169" s="132">
        <f>_xlfn.XLOOKUP($D1169,'Catalog Items'!$L:$L,'Catalog Items'!AK:AK)</f>
        <v>14.625</v>
      </c>
      <c r="N1169" s="132">
        <f>_xlfn.XLOOKUP($D1169,'Catalog Items'!$L:$L,'Catalog Items'!AL:AL)</f>
        <v>9.25</v>
      </c>
      <c r="O1169" s="132">
        <f>_xlfn.XLOOKUP($D1169,'Catalog Items'!$L:$L,'Catalog Items'!AM:AM)</f>
        <v>9.375</v>
      </c>
      <c r="P1169" s="132">
        <f>_xlfn.XLOOKUP($D1169,'Catalog Items'!$L:$L,'Catalog Items'!AN:AN)</f>
        <v>5.32</v>
      </c>
      <c r="Q1169" s="132">
        <f>_xlfn.XLOOKUP($D1169,'Catalog Items'!$L:$L,'Catalog Items'!AO:AO)</f>
        <v>0.73399999999999999</v>
      </c>
      <c r="R1169" s="132" t="str">
        <f>_xlfn.XLOOKUP($D1169,'Catalog Items'!$L:$L,'Catalog Items'!AT:AT)</f>
        <v>13</v>
      </c>
      <c r="S1169" s="132" t="str">
        <f>_xlfn.XLOOKUP($D1169,'Catalog Items'!$L:$L,'Catalog Items'!AU:AU)</f>
        <v>5</v>
      </c>
      <c r="T1169" s="118" t="s">
        <v>15361</v>
      </c>
      <c r="U1169" s="118" t="s">
        <v>15107</v>
      </c>
      <c r="V1169" s="118" t="s">
        <v>15107</v>
      </c>
      <c r="W1169" s="124"/>
      <c r="X1169" s="118" t="e">
        <v>#N/A</v>
      </c>
      <c r="Y1169" s="118" t="s">
        <v>1759</v>
      </c>
      <c r="Z1169" s="118" t="e">
        <v>#N/A</v>
      </c>
      <c r="AA1169" s="118" t="e">
        <v>#N/A</v>
      </c>
      <c r="AB1169" s="118" t="e">
        <v>#N/A</v>
      </c>
      <c r="AC1169" s="118" t="e">
        <v>#N/A</v>
      </c>
      <c r="AD1169" s="118" t="e">
        <v>#N/A</v>
      </c>
      <c r="AE1169" s="118" t="e">
        <v>#N/A</v>
      </c>
      <c r="AF1169" s="118" t="e">
        <v>#N/A</v>
      </c>
    </row>
    <row r="1170" spans="1:32" x14ac:dyDescent="0.25">
      <c r="A1170" s="118" t="str">
        <f>_xlfn.XLOOKUP(D1170,'Catalog Items'!L:L,'Catalog Items'!F:F)</f>
        <v>25856</v>
      </c>
      <c r="B1170" s="118" t="s">
        <v>10066</v>
      </c>
      <c r="C1170" s="118" t="s">
        <v>1804</v>
      </c>
      <c r="D1170" s="118" t="s">
        <v>977</v>
      </c>
      <c r="E1170" s="118" t="s">
        <v>2937</v>
      </c>
      <c r="F1170" s="118" t="s">
        <v>15362</v>
      </c>
      <c r="G1170" s="118" t="s">
        <v>355</v>
      </c>
      <c r="H1170" s="118" t="s">
        <v>2294</v>
      </c>
      <c r="I1170" s="118" t="s">
        <v>7079</v>
      </c>
      <c r="J1170" s="124"/>
      <c r="K1170" s="118" t="str">
        <f>_xlfn.XLOOKUP(D1170,'Catalog Items'!L:L,'Catalog Items'!AB:AB)</f>
        <v>00039938902612</v>
      </c>
      <c r="L1170" s="118" t="str">
        <f>_xlfn.XLOOKUP(D1170,'Catalog Items'!L:L,'Catalog Items'!N:N)</f>
        <v>University of Alabama</v>
      </c>
      <c r="M1170" s="132">
        <f>_xlfn.XLOOKUP($D1170,'Catalog Items'!$L:$L,'Catalog Items'!AK:AK)</f>
        <v>51.125</v>
      </c>
      <c r="N1170" s="132">
        <f>_xlfn.XLOOKUP($D1170,'Catalog Items'!$L:$L,'Catalog Items'!AL:AL)</f>
        <v>16.312999999999999</v>
      </c>
      <c r="O1170" s="132">
        <f>_xlfn.XLOOKUP($D1170,'Catalog Items'!$L:$L,'Catalog Items'!AM:AM)</f>
        <v>10.063000000000001</v>
      </c>
      <c r="P1170" s="132">
        <f>_xlfn.XLOOKUP($D1170,'Catalog Items'!$L:$L,'Catalog Items'!AN:AN)</f>
        <v>29.83</v>
      </c>
      <c r="Q1170" s="132">
        <f>_xlfn.XLOOKUP($D1170,'Catalog Items'!$L:$L,'Catalog Items'!AO:AO)</f>
        <v>4.8570000000000002</v>
      </c>
      <c r="R1170" s="132" t="str">
        <f>_xlfn.XLOOKUP($D1170,'Catalog Items'!$L:$L,'Catalog Items'!AT:AT)</f>
        <v>4</v>
      </c>
      <c r="S1170" s="132" t="str">
        <f>_xlfn.XLOOKUP($D1170,'Catalog Items'!$L:$L,'Catalog Items'!AU:AU)</f>
        <v>3</v>
      </c>
      <c r="T1170" s="118" t="s">
        <v>15031</v>
      </c>
      <c r="U1170" s="118" t="s">
        <v>1773</v>
      </c>
      <c r="V1170" s="118" t="s">
        <v>1765</v>
      </c>
      <c r="W1170" s="124"/>
      <c r="X1170" s="118" t="s">
        <v>5859</v>
      </c>
      <c r="Y1170" s="118" t="s">
        <v>1760</v>
      </c>
      <c r="Z1170" s="118" t="s">
        <v>15041</v>
      </c>
      <c r="AA1170" s="118" t="s">
        <v>15073</v>
      </c>
      <c r="AB1170" s="118" t="s">
        <v>15073</v>
      </c>
      <c r="AC1170" s="118" t="s">
        <v>15074</v>
      </c>
      <c r="AD1170" s="118" t="s">
        <v>1757</v>
      </c>
      <c r="AE1170" s="118" t="s">
        <v>15363</v>
      </c>
      <c r="AF1170" s="118" t="s">
        <v>15364</v>
      </c>
    </row>
    <row r="1171" spans="1:32" x14ac:dyDescent="0.25">
      <c r="A1171" s="118" t="str">
        <f>_xlfn.XLOOKUP(D1171,'Catalog Items'!L:L,'Catalog Items'!F:F)</f>
        <v>25856</v>
      </c>
      <c r="B1171" s="118" t="s">
        <v>10008</v>
      </c>
      <c r="C1171" s="118" t="s">
        <v>1804</v>
      </c>
      <c r="D1171" s="118" t="s">
        <v>977</v>
      </c>
      <c r="E1171" s="118" t="s">
        <v>2937</v>
      </c>
      <c r="F1171" s="118" t="s">
        <v>15362</v>
      </c>
      <c r="G1171" s="118" t="s">
        <v>689</v>
      </c>
      <c r="H1171" s="118" t="s">
        <v>2404</v>
      </c>
      <c r="I1171" s="118" t="s">
        <v>1775</v>
      </c>
      <c r="J1171" s="124"/>
      <c r="K1171" s="118" t="str">
        <f>_xlfn.XLOOKUP(D1171,'Catalog Items'!L:L,'Catalog Items'!AB:AB)</f>
        <v>00039938902612</v>
      </c>
      <c r="L1171" s="118" t="str">
        <f>_xlfn.XLOOKUP(D1171,'Catalog Items'!L:L,'Catalog Items'!N:N)</f>
        <v>University of Alabama</v>
      </c>
      <c r="M1171" s="132">
        <f>_xlfn.XLOOKUP($D1171,'Catalog Items'!$L:$L,'Catalog Items'!AK:AK)</f>
        <v>51.125</v>
      </c>
      <c r="N1171" s="132">
        <f>_xlfn.XLOOKUP($D1171,'Catalog Items'!$L:$L,'Catalog Items'!AL:AL)</f>
        <v>16.312999999999999</v>
      </c>
      <c r="O1171" s="132">
        <f>_xlfn.XLOOKUP($D1171,'Catalog Items'!$L:$L,'Catalog Items'!AM:AM)</f>
        <v>10.063000000000001</v>
      </c>
      <c r="P1171" s="132">
        <f>_xlfn.XLOOKUP($D1171,'Catalog Items'!$L:$L,'Catalog Items'!AN:AN)</f>
        <v>29.83</v>
      </c>
      <c r="Q1171" s="132">
        <f>_xlfn.XLOOKUP($D1171,'Catalog Items'!$L:$L,'Catalog Items'!AO:AO)</f>
        <v>4.8570000000000002</v>
      </c>
      <c r="R1171" s="132" t="str">
        <f>_xlfn.XLOOKUP($D1171,'Catalog Items'!$L:$L,'Catalog Items'!AT:AT)</f>
        <v>4</v>
      </c>
      <c r="S1171" s="132" t="str">
        <f>_xlfn.XLOOKUP($D1171,'Catalog Items'!$L:$L,'Catalog Items'!AU:AU)</f>
        <v>3</v>
      </c>
      <c r="T1171" s="118" t="s">
        <v>15031</v>
      </c>
      <c r="U1171" s="118" t="s">
        <v>1773</v>
      </c>
      <c r="V1171" s="118" t="s">
        <v>1765</v>
      </c>
      <c r="W1171" s="124"/>
      <c r="X1171" s="118" t="s">
        <v>5969</v>
      </c>
      <c r="Y1171" s="118" t="s">
        <v>1763</v>
      </c>
      <c r="Z1171" s="118" t="s">
        <v>15041</v>
      </c>
      <c r="AA1171" s="118" t="s">
        <v>14994</v>
      </c>
      <c r="AB1171" s="118" t="s">
        <v>14994</v>
      </c>
      <c r="AC1171" s="118" t="s">
        <v>15189</v>
      </c>
      <c r="AD1171" s="118" t="s">
        <v>1757</v>
      </c>
      <c r="AE1171" s="118" t="s">
        <v>15365</v>
      </c>
      <c r="AF1171" s="118" t="s">
        <v>15068</v>
      </c>
    </row>
    <row r="1172" spans="1:32" x14ac:dyDescent="0.25">
      <c r="A1172" s="118" t="str">
        <f>_xlfn.XLOOKUP(D1172,'Catalog Items'!L:L,'Catalog Items'!F:F)</f>
        <v>25856</v>
      </c>
      <c r="B1172" s="118" t="s">
        <v>10243</v>
      </c>
      <c r="C1172" s="118" t="s">
        <v>1804</v>
      </c>
      <c r="D1172" s="118" t="s">
        <v>977</v>
      </c>
      <c r="E1172" s="118" t="s">
        <v>2937</v>
      </c>
      <c r="F1172" s="118" t="s">
        <v>15362</v>
      </c>
      <c r="G1172" s="118" t="s">
        <v>1363</v>
      </c>
      <c r="H1172" s="118" t="s">
        <v>2633</v>
      </c>
      <c r="I1172" s="118" t="s">
        <v>1757</v>
      </c>
      <c r="J1172" s="124"/>
      <c r="K1172" s="118" t="str">
        <f>_xlfn.XLOOKUP(D1172,'Catalog Items'!L:L,'Catalog Items'!AB:AB)</f>
        <v>00039938902612</v>
      </c>
      <c r="L1172" s="118" t="str">
        <f>_xlfn.XLOOKUP(D1172,'Catalog Items'!L:L,'Catalog Items'!N:N)</f>
        <v>University of Alabama</v>
      </c>
      <c r="M1172" s="132">
        <f>_xlfn.XLOOKUP($D1172,'Catalog Items'!$L:$L,'Catalog Items'!AK:AK)</f>
        <v>51.125</v>
      </c>
      <c r="N1172" s="132">
        <f>_xlfn.XLOOKUP($D1172,'Catalog Items'!$L:$L,'Catalog Items'!AL:AL)</f>
        <v>16.312999999999999</v>
      </c>
      <c r="O1172" s="132">
        <f>_xlfn.XLOOKUP($D1172,'Catalog Items'!$L:$L,'Catalog Items'!AM:AM)</f>
        <v>10.063000000000001</v>
      </c>
      <c r="P1172" s="132">
        <f>_xlfn.XLOOKUP($D1172,'Catalog Items'!$L:$L,'Catalog Items'!AN:AN)</f>
        <v>29.83</v>
      </c>
      <c r="Q1172" s="132">
        <f>_xlfn.XLOOKUP($D1172,'Catalog Items'!$L:$L,'Catalog Items'!AO:AO)</f>
        <v>4.8570000000000002</v>
      </c>
      <c r="R1172" s="132" t="str">
        <f>_xlfn.XLOOKUP($D1172,'Catalog Items'!$L:$L,'Catalog Items'!AT:AT)</f>
        <v>4</v>
      </c>
      <c r="S1172" s="132" t="str">
        <f>_xlfn.XLOOKUP($D1172,'Catalog Items'!$L:$L,'Catalog Items'!AU:AU)</f>
        <v>3</v>
      </c>
      <c r="T1172" s="118" t="s">
        <v>15031</v>
      </c>
      <c r="U1172" s="118" t="s">
        <v>1773</v>
      </c>
      <c r="V1172" s="118" t="s">
        <v>1765</v>
      </c>
      <c r="W1172" s="124"/>
      <c r="X1172" s="118" t="s">
        <v>6201</v>
      </c>
      <c r="Y1172" s="118" t="s">
        <v>1759</v>
      </c>
      <c r="Z1172" s="118" t="s">
        <v>14986</v>
      </c>
      <c r="AA1172" s="118" t="s">
        <v>14983</v>
      </c>
      <c r="AB1172" s="118" t="s">
        <v>14984</v>
      </c>
      <c r="AC1172" s="118" t="s">
        <v>15366</v>
      </c>
      <c r="AD1172" s="118" t="s">
        <v>1757</v>
      </c>
      <c r="AE1172" s="118" t="s">
        <v>15367</v>
      </c>
      <c r="AF1172" s="118" t="s">
        <v>15155</v>
      </c>
    </row>
    <row r="1173" spans="1:32" x14ac:dyDescent="0.25">
      <c r="A1173" s="118" t="str">
        <f>_xlfn.XLOOKUP(D1173,'Catalog Items'!L:L,'Catalog Items'!F:F)</f>
        <v>25856</v>
      </c>
      <c r="B1173" s="118" t="s">
        <v>9935</v>
      </c>
      <c r="C1173" s="118" t="s">
        <v>1804</v>
      </c>
      <c r="D1173" s="118" t="s">
        <v>977</v>
      </c>
      <c r="E1173" s="118" t="s">
        <v>2937</v>
      </c>
      <c r="F1173" s="118" t="s">
        <v>15362</v>
      </c>
      <c r="G1173" s="118" t="s">
        <v>511</v>
      </c>
      <c r="H1173" s="118" t="s">
        <v>2066</v>
      </c>
      <c r="I1173" s="118" t="s">
        <v>1762</v>
      </c>
      <c r="J1173" s="124"/>
      <c r="K1173" s="118" t="str">
        <f>_xlfn.XLOOKUP(D1173,'Catalog Items'!L:L,'Catalog Items'!AB:AB)</f>
        <v>00039938902612</v>
      </c>
      <c r="L1173" s="118" t="str">
        <f>_xlfn.XLOOKUP(D1173,'Catalog Items'!L:L,'Catalog Items'!N:N)</f>
        <v>University of Alabama</v>
      </c>
      <c r="M1173" s="132">
        <f>_xlfn.XLOOKUP($D1173,'Catalog Items'!$L:$L,'Catalog Items'!AK:AK)</f>
        <v>51.125</v>
      </c>
      <c r="N1173" s="132">
        <f>_xlfn.XLOOKUP($D1173,'Catalog Items'!$L:$L,'Catalog Items'!AL:AL)</f>
        <v>16.312999999999999</v>
      </c>
      <c r="O1173" s="132">
        <f>_xlfn.XLOOKUP($D1173,'Catalog Items'!$L:$L,'Catalog Items'!AM:AM)</f>
        <v>10.063000000000001</v>
      </c>
      <c r="P1173" s="132">
        <f>_xlfn.XLOOKUP($D1173,'Catalog Items'!$L:$L,'Catalog Items'!AN:AN)</f>
        <v>29.83</v>
      </c>
      <c r="Q1173" s="132">
        <f>_xlfn.XLOOKUP($D1173,'Catalog Items'!$L:$L,'Catalog Items'!AO:AO)</f>
        <v>4.8570000000000002</v>
      </c>
      <c r="R1173" s="132" t="str">
        <f>_xlfn.XLOOKUP($D1173,'Catalog Items'!$L:$L,'Catalog Items'!AT:AT)</f>
        <v>4</v>
      </c>
      <c r="S1173" s="132" t="str">
        <f>_xlfn.XLOOKUP($D1173,'Catalog Items'!$L:$L,'Catalog Items'!AU:AU)</f>
        <v>3</v>
      </c>
      <c r="T1173" s="118" t="s">
        <v>15031</v>
      </c>
      <c r="U1173" s="118" t="s">
        <v>1773</v>
      </c>
      <c r="V1173" s="118" t="s">
        <v>1765</v>
      </c>
      <c r="W1173" s="124"/>
      <c r="X1173" s="118" t="s">
        <v>5629</v>
      </c>
      <c r="Y1173" s="118" t="s">
        <v>1760</v>
      </c>
      <c r="Z1173" s="118" t="s">
        <v>15368</v>
      </c>
      <c r="AA1173" s="118" t="s">
        <v>15368</v>
      </c>
      <c r="AB1173" s="118" t="s">
        <v>14983</v>
      </c>
      <c r="AC1173" s="118" t="s">
        <v>15297</v>
      </c>
      <c r="AD1173" s="118" t="s">
        <v>1757</v>
      </c>
      <c r="AE1173" s="118" t="s">
        <v>15369</v>
      </c>
      <c r="AF1173" s="118" t="s">
        <v>15370</v>
      </c>
    </row>
    <row r="1174" spans="1:32" x14ac:dyDescent="0.25">
      <c r="J1174" s="124"/>
      <c r="M1174" s="132"/>
      <c r="N1174" s="132"/>
      <c r="O1174" s="132"/>
      <c r="P1174" s="132"/>
      <c r="Q1174" s="132"/>
      <c r="R1174" s="132"/>
      <c r="S1174" s="132"/>
      <c r="W1174" s="124"/>
    </row>
    <row r="1175" spans="1:32" x14ac:dyDescent="0.25">
      <c r="A1175" s="118" t="str">
        <f>_xlfn.XLOOKUP(D1175,'Catalog Items'!L:L,'Catalog Items'!F:F)</f>
        <v>25856</v>
      </c>
      <c r="B1175" s="118" t="s">
        <v>10066</v>
      </c>
      <c r="C1175" s="118" t="s">
        <v>1804</v>
      </c>
      <c r="D1175" s="118" t="s">
        <v>776</v>
      </c>
      <c r="E1175" s="118" t="s">
        <v>2944</v>
      </c>
      <c r="F1175" s="118" t="s">
        <v>15362</v>
      </c>
      <c r="G1175" s="118" t="s">
        <v>251</v>
      </c>
      <c r="H1175" s="118" t="s">
        <v>2288</v>
      </c>
      <c r="I1175" s="118" t="s">
        <v>7079</v>
      </c>
      <c r="J1175" s="124"/>
      <c r="K1175" s="118" t="str">
        <f>_xlfn.XLOOKUP(D1175,'Catalog Items'!L:L,'Catalog Items'!AB:AB)</f>
        <v>00039938902667</v>
      </c>
      <c r="L1175" s="118" t="str">
        <f>_xlfn.XLOOKUP(D1175,'Catalog Items'!L:L,'Catalog Items'!N:N)</f>
        <v>Michigan State University</v>
      </c>
      <c r="M1175" s="132">
        <f>_xlfn.XLOOKUP($D1175,'Catalog Items'!$L:$L,'Catalog Items'!AK:AK)</f>
        <v>51.125</v>
      </c>
      <c r="N1175" s="132">
        <f>_xlfn.XLOOKUP($D1175,'Catalog Items'!$L:$L,'Catalog Items'!AL:AL)</f>
        <v>16.312999999999999</v>
      </c>
      <c r="O1175" s="132">
        <f>_xlfn.XLOOKUP($D1175,'Catalog Items'!$L:$L,'Catalog Items'!AM:AM)</f>
        <v>10.063000000000001</v>
      </c>
      <c r="P1175" s="132">
        <f>_xlfn.XLOOKUP($D1175,'Catalog Items'!$L:$L,'Catalog Items'!AN:AN)</f>
        <v>29.83</v>
      </c>
      <c r="Q1175" s="132">
        <f>_xlfn.XLOOKUP($D1175,'Catalog Items'!$L:$L,'Catalog Items'!AO:AO)</f>
        <v>4.8570000000000002</v>
      </c>
      <c r="R1175" s="132" t="str">
        <f>_xlfn.XLOOKUP($D1175,'Catalog Items'!$L:$L,'Catalog Items'!AT:AT)</f>
        <v>4</v>
      </c>
      <c r="S1175" s="132" t="str">
        <f>_xlfn.XLOOKUP($D1175,'Catalog Items'!$L:$L,'Catalog Items'!AU:AU)</f>
        <v>3</v>
      </c>
      <c r="T1175" s="118" t="s">
        <v>15031</v>
      </c>
      <c r="U1175" s="118" t="s">
        <v>1773</v>
      </c>
      <c r="V1175" s="118" t="s">
        <v>1765</v>
      </c>
      <c r="W1175" s="124"/>
      <c r="X1175" s="118" t="s">
        <v>5853</v>
      </c>
      <c r="Y1175" s="118" t="s">
        <v>1760</v>
      </c>
      <c r="Z1175" s="118" t="s">
        <v>15041</v>
      </c>
      <c r="AA1175" s="118" t="s">
        <v>15073</v>
      </c>
      <c r="AB1175" s="118" t="s">
        <v>15073</v>
      </c>
      <c r="AC1175" s="118" t="s">
        <v>15074</v>
      </c>
      <c r="AD1175" s="118" t="s">
        <v>1757</v>
      </c>
      <c r="AE1175" s="118" t="s">
        <v>15075</v>
      </c>
      <c r="AF1175" s="118" t="s">
        <v>15076</v>
      </c>
    </row>
    <row r="1176" spans="1:32" x14ac:dyDescent="0.25">
      <c r="A1176" s="118" t="str">
        <f>_xlfn.XLOOKUP(D1176,'Catalog Items'!L:L,'Catalog Items'!F:F)</f>
        <v>25856</v>
      </c>
      <c r="B1176" s="118" t="s">
        <v>10008</v>
      </c>
      <c r="C1176" s="118" t="s">
        <v>1804</v>
      </c>
      <c r="D1176" s="118" t="s">
        <v>776</v>
      </c>
      <c r="E1176" s="118" t="s">
        <v>2944</v>
      </c>
      <c r="F1176" s="118" t="s">
        <v>15362</v>
      </c>
      <c r="G1176" s="118" t="s">
        <v>1339</v>
      </c>
      <c r="H1176" s="118" t="s">
        <v>2198</v>
      </c>
      <c r="I1176" s="118" t="s">
        <v>1775</v>
      </c>
      <c r="J1176" s="124"/>
      <c r="K1176" s="118" t="str">
        <f>_xlfn.XLOOKUP(D1176,'Catalog Items'!L:L,'Catalog Items'!AB:AB)</f>
        <v>00039938902667</v>
      </c>
      <c r="L1176" s="118" t="str">
        <f>_xlfn.XLOOKUP(D1176,'Catalog Items'!L:L,'Catalog Items'!N:N)</f>
        <v>Michigan State University</v>
      </c>
      <c r="M1176" s="132">
        <f>_xlfn.XLOOKUP($D1176,'Catalog Items'!$L:$L,'Catalog Items'!AK:AK)</f>
        <v>51.125</v>
      </c>
      <c r="N1176" s="132">
        <f>_xlfn.XLOOKUP($D1176,'Catalog Items'!$L:$L,'Catalog Items'!AL:AL)</f>
        <v>16.312999999999999</v>
      </c>
      <c r="O1176" s="132">
        <f>_xlfn.XLOOKUP($D1176,'Catalog Items'!$L:$L,'Catalog Items'!AM:AM)</f>
        <v>10.063000000000001</v>
      </c>
      <c r="P1176" s="132">
        <f>_xlfn.XLOOKUP($D1176,'Catalog Items'!$L:$L,'Catalog Items'!AN:AN)</f>
        <v>29.83</v>
      </c>
      <c r="Q1176" s="132">
        <f>_xlfn.XLOOKUP($D1176,'Catalog Items'!$L:$L,'Catalog Items'!AO:AO)</f>
        <v>4.8570000000000002</v>
      </c>
      <c r="R1176" s="132" t="str">
        <f>_xlfn.XLOOKUP($D1176,'Catalog Items'!$L:$L,'Catalog Items'!AT:AT)</f>
        <v>4</v>
      </c>
      <c r="S1176" s="132" t="str">
        <f>_xlfn.XLOOKUP($D1176,'Catalog Items'!$L:$L,'Catalog Items'!AU:AU)</f>
        <v>3</v>
      </c>
      <c r="T1176" s="118" t="s">
        <v>15031</v>
      </c>
      <c r="U1176" s="118" t="s">
        <v>1773</v>
      </c>
      <c r="V1176" s="118" t="s">
        <v>1765</v>
      </c>
      <c r="W1176" s="124"/>
      <c r="X1176" s="118" t="s">
        <v>5761</v>
      </c>
      <c r="Y1176" s="118" t="s">
        <v>1763</v>
      </c>
      <c r="Z1176" s="118" t="s">
        <v>15041</v>
      </c>
      <c r="AA1176" s="118" t="s">
        <v>14994</v>
      </c>
      <c r="AB1176" s="118" t="s">
        <v>14994</v>
      </c>
      <c r="AC1176" s="118" t="s">
        <v>15189</v>
      </c>
      <c r="AD1176" s="118" t="s">
        <v>1757</v>
      </c>
      <c r="AE1176" s="118" t="s">
        <v>15365</v>
      </c>
      <c r="AF1176" s="118" t="s">
        <v>15068</v>
      </c>
    </row>
    <row r="1177" spans="1:32" x14ac:dyDescent="0.25">
      <c r="A1177" s="118" t="str">
        <f>_xlfn.XLOOKUP(D1177,'Catalog Items'!L:L,'Catalog Items'!F:F)</f>
        <v>25856</v>
      </c>
      <c r="B1177" s="118" t="s">
        <v>10243</v>
      </c>
      <c r="C1177" s="118" t="s">
        <v>1804</v>
      </c>
      <c r="D1177" s="118" t="s">
        <v>776</v>
      </c>
      <c r="E1177" s="118" t="s">
        <v>2944</v>
      </c>
      <c r="F1177" s="118" t="s">
        <v>15362</v>
      </c>
      <c r="G1177" s="118" t="s">
        <v>883</v>
      </c>
      <c r="H1177" s="118" t="s">
        <v>2716</v>
      </c>
      <c r="I1177" s="118" t="s">
        <v>1757</v>
      </c>
      <c r="J1177" s="124"/>
      <c r="K1177" s="118" t="str">
        <f>_xlfn.XLOOKUP(D1177,'Catalog Items'!L:L,'Catalog Items'!AB:AB)</f>
        <v>00039938902667</v>
      </c>
      <c r="L1177" s="118" t="str">
        <f>_xlfn.XLOOKUP(D1177,'Catalog Items'!L:L,'Catalog Items'!N:N)</f>
        <v>Michigan State University</v>
      </c>
      <c r="M1177" s="132">
        <f>_xlfn.XLOOKUP($D1177,'Catalog Items'!$L:$L,'Catalog Items'!AK:AK)</f>
        <v>51.125</v>
      </c>
      <c r="N1177" s="132">
        <f>_xlfn.XLOOKUP($D1177,'Catalog Items'!$L:$L,'Catalog Items'!AL:AL)</f>
        <v>16.312999999999999</v>
      </c>
      <c r="O1177" s="132">
        <f>_xlfn.XLOOKUP($D1177,'Catalog Items'!$L:$L,'Catalog Items'!AM:AM)</f>
        <v>10.063000000000001</v>
      </c>
      <c r="P1177" s="132">
        <f>_xlfn.XLOOKUP($D1177,'Catalog Items'!$L:$L,'Catalog Items'!AN:AN)</f>
        <v>29.83</v>
      </c>
      <c r="Q1177" s="132">
        <f>_xlfn.XLOOKUP($D1177,'Catalog Items'!$L:$L,'Catalog Items'!AO:AO)</f>
        <v>4.8570000000000002</v>
      </c>
      <c r="R1177" s="132" t="str">
        <f>_xlfn.XLOOKUP($D1177,'Catalog Items'!$L:$L,'Catalog Items'!AT:AT)</f>
        <v>4</v>
      </c>
      <c r="S1177" s="132" t="str">
        <f>_xlfn.XLOOKUP($D1177,'Catalog Items'!$L:$L,'Catalog Items'!AU:AU)</f>
        <v>3</v>
      </c>
      <c r="T1177" s="118" t="s">
        <v>15031</v>
      </c>
      <c r="U1177" s="118" t="s">
        <v>1773</v>
      </c>
      <c r="V1177" s="118" t="s">
        <v>1765</v>
      </c>
      <c r="W1177" s="124"/>
      <c r="X1177" s="118" t="s">
        <v>6285</v>
      </c>
      <c r="Y1177" s="118" t="s">
        <v>1759</v>
      </c>
      <c r="Z1177" s="118" t="s">
        <v>14986</v>
      </c>
      <c r="AA1177" s="118" t="s">
        <v>14983</v>
      </c>
      <c r="AB1177" s="118" t="s">
        <v>14984</v>
      </c>
      <c r="AC1177" s="118" t="s">
        <v>15366</v>
      </c>
      <c r="AD1177" s="118" t="s">
        <v>1757</v>
      </c>
      <c r="AE1177" s="118" t="s">
        <v>15367</v>
      </c>
      <c r="AF1177" s="118" t="s">
        <v>15155</v>
      </c>
    </row>
    <row r="1178" spans="1:32" x14ac:dyDescent="0.25">
      <c r="A1178" s="118" t="str">
        <f>_xlfn.XLOOKUP(D1178,'Catalog Items'!L:L,'Catalog Items'!F:F)</f>
        <v>25856</v>
      </c>
      <c r="B1178" s="118" t="s">
        <v>9935</v>
      </c>
      <c r="C1178" s="118" t="s">
        <v>1804</v>
      </c>
      <c r="D1178" s="118" t="s">
        <v>776</v>
      </c>
      <c r="E1178" s="118" t="s">
        <v>2944</v>
      </c>
      <c r="F1178" s="118" t="s">
        <v>15362</v>
      </c>
      <c r="G1178" s="118" t="s">
        <v>735</v>
      </c>
      <c r="H1178" s="118" t="s">
        <v>2098</v>
      </c>
      <c r="I1178" s="118" t="s">
        <v>1762</v>
      </c>
      <c r="J1178" s="124"/>
      <c r="K1178" s="118" t="str">
        <f>_xlfn.XLOOKUP(D1178,'Catalog Items'!L:L,'Catalog Items'!AB:AB)</f>
        <v>00039938902667</v>
      </c>
      <c r="L1178" s="118" t="str">
        <f>_xlfn.XLOOKUP(D1178,'Catalog Items'!L:L,'Catalog Items'!N:N)</f>
        <v>Michigan State University</v>
      </c>
      <c r="M1178" s="132">
        <f>_xlfn.XLOOKUP($D1178,'Catalog Items'!$L:$L,'Catalog Items'!AK:AK)</f>
        <v>51.125</v>
      </c>
      <c r="N1178" s="132">
        <f>_xlfn.XLOOKUP($D1178,'Catalog Items'!$L:$L,'Catalog Items'!AL:AL)</f>
        <v>16.312999999999999</v>
      </c>
      <c r="O1178" s="132">
        <f>_xlfn.XLOOKUP($D1178,'Catalog Items'!$L:$L,'Catalog Items'!AM:AM)</f>
        <v>10.063000000000001</v>
      </c>
      <c r="P1178" s="132">
        <f>_xlfn.XLOOKUP($D1178,'Catalog Items'!$L:$L,'Catalog Items'!AN:AN)</f>
        <v>29.83</v>
      </c>
      <c r="Q1178" s="132">
        <f>_xlfn.XLOOKUP($D1178,'Catalog Items'!$L:$L,'Catalog Items'!AO:AO)</f>
        <v>4.8570000000000002</v>
      </c>
      <c r="R1178" s="132" t="str">
        <f>_xlfn.XLOOKUP($D1178,'Catalog Items'!$L:$L,'Catalog Items'!AT:AT)</f>
        <v>4</v>
      </c>
      <c r="S1178" s="132" t="str">
        <f>_xlfn.XLOOKUP($D1178,'Catalog Items'!$L:$L,'Catalog Items'!AU:AU)</f>
        <v>3</v>
      </c>
      <c r="T1178" s="118" t="s">
        <v>15031</v>
      </c>
      <c r="U1178" s="118" t="s">
        <v>1773</v>
      </c>
      <c r="V1178" s="118" t="s">
        <v>1765</v>
      </c>
      <c r="W1178" s="124"/>
      <c r="X1178" s="118" t="s">
        <v>5661</v>
      </c>
      <c r="Y1178" s="118" t="s">
        <v>1760</v>
      </c>
      <c r="Z1178" s="118" t="s">
        <v>15368</v>
      </c>
      <c r="AA1178" s="118" t="s">
        <v>15368</v>
      </c>
      <c r="AB1178" s="118" t="s">
        <v>14983</v>
      </c>
      <c r="AC1178" s="118" t="s">
        <v>15297</v>
      </c>
      <c r="AD1178" s="118" t="s">
        <v>1757</v>
      </c>
      <c r="AE1178" s="118" t="s">
        <v>15369</v>
      </c>
      <c r="AF1178" s="118" t="s">
        <v>15370</v>
      </c>
    </row>
    <row r="1179" spans="1:32" x14ac:dyDescent="0.25">
      <c r="J1179" s="124"/>
      <c r="M1179" s="132"/>
      <c r="N1179" s="132"/>
      <c r="O1179" s="132"/>
      <c r="P1179" s="132"/>
      <c r="Q1179" s="132"/>
      <c r="R1179" s="132"/>
      <c r="S1179" s="132"/>
      <c r="W1179" s="124"/>
    </row>
    <row r="1180" spans="1:32" x14ac:dyDescent="0.25">
      <c r="A1180" s="118" t="str">
        <f>_xlfn.XLOOKUP(D1180,'Catalog Items'!L:L,'Catalog Items'!F:F)</f>
        <v>25856</v>
      </c>
      <c r="B1180" s="118" t="s">
        <v>10066</v>
      </c>
      <c r="C1180" s="118" t="s">
        <v>1804</v>
      </c>
      <c r="D1180" s="118" t="s">
        <v>1261</v>
      </c>
      <c r="E1180" s="118" t="s">
        <v>2956</v>
      </c>
      <c r="F1180" s="118" t="s">
        <v>15362</v>
      </c>
      <c r="G1180" s="118" t="s">
        <v>1263</v>
      </c>
      <c r="H1180" s="118" t="s">
        <v>2959</v>
      </c>
      <c r="I1180" s="118" t="s">
        <v>7079</v>
      </c>
      <c r="J1180" s="124"/>
      <c r="K1180" s="118" t="str">
        <f>_xlfn.XLOOKUP(D1180,'Catalog Items'!L:L,'Catalog Items'!AB:AB)</f>
        <v>00039938902704</v>
      </c>
      <c r="L1180" s="118" t="str">
        <f>_xlfn.XLOOKUP(D1180,'Catalog Items'!L:L,'Catalog Items'!N:N)</f>
        <v>Pennsylvania State University</v>
      </c>
      <c r="M1180" s="132">
        <f>_xlfn.XLOOKUP($D1180,'Catalog Items'!$L:$L,'Catalog Items'!AK:AK)</f>
        <v>51.125</v>
      </c>
      <c r="N1180" s="132">
        <f>_xlfn.XLOOKUP($D1180,'Catalog Items'!$L:$L,'Catalog Items'!AL:AL)</f>
        <v>16.312999999999999</v>
      </c>
      <c r="O1180" s="132">
        <f>_xlfn.XLOOKUP($D1180,'Catalog Items'!$L:$L,'Catalog Items'!AM:AM)</f>
        <v>10.063000000000001</v>
      </c>
      <c r="P1180" s="132">
        <f>_xlfn.XLOOKUP($D1180,'Catalog Items'!$L:$L,'Catalog Items'!AN:AN)</f>
        <v>29.83</v>
      </c>
      <c r="Q1180" s="132">
        <f>_xlfn.XLOOKUP($D1180,'Catalog Items'!$L:$L,'Catalog Items'!AO:AO)</f>
        <v>4.8570000000000002</v>
      </c>
      <c r="R1180" s="132" t="str">
        <f>_xlfn.XLOOKUP($D1180,'Catalog Items'!$L:$L,'Catalog Items'!AT:AT)</f>
        <v>4</v>
      </c>
      <c r="S1180" s="132" t="str">
        <f>_xlfn.XLOOKUP($D1180,'Catalog Items'!$L:$L,'Catalog Items'!AU:AU)</f>
        <v>3</v>
      </c>
      <c r="T1180" s="118" t="s">
        <v>15031</v>
      </c>
      <c r="U1180" s="118" t="s">
        <v>1773</v>
      </c>
      <c r="V1180" s="118" t="s">
        <v>1765</v>
      </c>
      <c r="W1180" s="124"/>
      <c r="X1180" s="118" t="s">
        <v>6547</v>
      </c>
      <c r="Y1180" s="118" t="s">
        <v>1760</v>
      </c>
      <c r="Z1180" s="118" t="s">
        <v>15041</v>
      </c>
      <c r="AA1180" s="118" t="s">
        <v>15073</v>
      </c>
      <c r="AB1180" s="118" t="s">
        <v>15073</v>
      </c>
      <c r="AC1180" s="118" t="s">
        <v>15074</v>
      </c>
      <c r="AD1180" s="118" t="s">
        <v>1757</v>
      </c>
      <c r="AE1180" s="118" t="s">
        <v>15075</v>
      </c>
      <c r="AF1180" s="118" t="s">
        <v>15364</v>
      </c>
    </row>
    <row r="1181" spans="1:32" x14ac:dyDescent="0.25">
      <c r="A1181" s="118" t="str">
        <f>_xlfn.XLOOKUP(D1181,'Catalog Items'!L:L,'Catalog Items'!F:F)</f>
        <v>25856</v>
      </c>
      <c r="B1181" s="118" t="s">
        <v>10008</v>
      </c>
      <c r="C1181" s="118" t="s">
        <v>1804</v>
      </c>
      <c r="D1181" s="118" t="s">
        <v>1261</v>
      </c>
      <c r="E1181" s="118" t="s">
        <v>2956</v>
      </c>
      <c r="F1181" s="118" t="s">
        <v>15362</v>
      </c>
      <c r="G1181" s="118" t="s">
        <v>1340</v>
      </c>
      <c r="H1181" s="118" t="s">
        <v>2211</v>
      </c>
      <c r="I1181" s="118" t="s">
        <v>1775</v>
      </c>
      <c r="J1181" s="124"/>
      <c r="K1181" s="118" t="str">
        <f>_xlfn.XLOOKUP(D1181,'Catalog Items'!L:L,'Catalog Items'!AB:AB)</f>
        <v>00039938902704</v>
      </c>
      <c r="L1181" s="118" t="str">
        <f>_xlfn.XLOOKUP(D1181,'Catalog Items'!L:L,'Catalog Items'!N:N)</f>
        <v>Pennsylvania State University</v>
      </c>
      <c r="M1181" s="132">
        <f>_xlfn.XLOOKUP($D1181,'Catalog Items'!$L:$L,'Catalog Items'!AK:AK)</f>
        <v>51.125</v>
      </c>
      <c r="N1181" s="132">
        <f>_xlfn.XLOOKUP($D1181,'Catalog Items'!$L:$L,'Catalog Items'!AL:AL)</f>
        <v>16.312999999999999</v>
      </c>
      <c r="O1181" s="132">
        <f>_xlfn.XLOOKUP($D1181,'Catalog Items'!$L:$L,'Catalog Items'!AM:AM)</f>
        <v>10.063000000000001</v>
      </c>
      <c r="P1181" s="132">
        <f>_xlfn.XLOOKUP($D1181,'Catalog Items'!$L:$L,'Catalog Items'!AN:AN)</f>
        <v>29.83</v>
      </c>
      <c r="Q1181" s="132">
        <f>_xlfn.XLOOKUP($D1181,'Catalog Items'!$L:$L,'Catalog Items'!AO:AO)</f>
        <v>4.8570000000000002</v>
      </c>
      <c r="R1181" s="132" t="str">
        <f>_xlfn.XLOOKUP($D1181,'Catalog Items'!$L:$L,'Catalog Items'!AT:AT)</f>
        <v>4</v>
      </c>
      <c r="S1181" s="132" t="str">
        <f>_xlfn.XLOOKUP($D1181,'Catalog Items'!$L:$L,'Catalog Items'!AU:AU)</f>
        <v>3</v>
      </c>
      <c r="T1181" s="118" t="s">
        <v>15031</v>
      </c>
      <c r="U1181" s="118" t="s">
        <v>1773</v>
      </c>
      <c r="V1181" s="118" t="s">
        <v>1765</v>
      </c>
      <c r="W1181" s="124"/>
      <c r="X1181" s="118" t="s">
        <v>5774</v>
      </c>
      <c r="Y1181" s="118" t="s">
        <v>1763</v>
      </c>
      <c r="Z1181" s="118" t="s">
        <v>15041</v>
      </c>
      <c r="AA1181" s="118" t="s">
        <v>14994</v>
      </c>
      <c r="AB1181" s="118" t="s">
        <v>14994</v>
      </c>
      <c r="AC1181" s="118" t="s">
        <v>15189</v>
      </c>
      <c r="AD1181" s="118" t="s">
        <v>1757</v>
      </c>
      <c r="AE1181" s="118" t="s">
        <v>15365</v>
      </c>
      <c r="AF1181" s="118" t="s">
        <v>15068</v>
      </c>
    </row>
    <row r="1182" spans="1:32" x14ac:dyDescent="0.25">
      <c r="A1182" s="118" t="str">
        <f>_xlfn.XLOOKUP(D1182,'Catalog Items'!L:L,'Catalog Items'!F:F)</f>
        <v>25856</v>
      </c>
      <c r="B1182" s="118" t="s">
        <v>10243</v>
      </c>
      <c r="C1182" s="118" t="s">
        <v>1804</v>
      </c>
      <c r="D1182" s="118" t="s">
        <v>1261</v>
      </c>
      <c r="E1182" s="118" t="s">
        <v>2956</v>
      </c>
      <c r="F1182" s="118" t="s">
        <v>15362</v>
      </c>
      <c r="G1182" s="118" t="s">
        <v>904</v>
      </c>
      <c r="H1182" s="118" t="s">
        <v>2723</v>
      </c>
      <c r="I1182" s="118" t="s">
        <v>1757</v>
      </c>
      <c r="J1182" s="124"/>
      <c r="K1182" s="118" t="str">
        <f>_xlfn.XLOOKUP(D1182,'Catalog Items'!L:L,'Catalog Items'!AB:AB)</f>
        <v>00039938902704</v>
      </c>
      <c r="L1182" s="118" t="str">
        <f>_xlfn.XLOOKUP(D1182,'Catalog Items'!L:L,'Catalog Items'!N:N)</f>
        <v>Pennsylvania State University</v>
      </c>
      <c r="M1182" s="132">
        <f>_xlfn.XLOOKUP($D1182,'Catalog Items'!$L:$L,'Catalog Items'!AK:AK)</f>
        <v>51.125</v>
      </c>
      <c r="N1182" s="132">
        <f>_xlfn.XLOOKUP($D1182,'Catalog Items'!$L:$L,'Catalog Items'!AL:AL)</f>
        <v>16.312999999999999</v>
      </c>
      <c r="O1182" s="132">
        <f>_xlfn.XLOOKUP($D1182,'Catalog Items'!$L:$L,'Catalog Items'!AM:AM)</f>
        <v>10.063000000000001</v>
      </c>
      <c r="P1182" s="132">
        <f>_xlfn.XLOOKUP($D1182,'Catalog Items'!$L:$L,'Catalog Items'!AN:AN)</f>
        <v>29.83</v>
      </c>
      <c r="Q1182" s="132">
        <f>_xlfn.XLOOKUP($D1182,'Catalog Items'!$L:$L,'Catalog Items'!AO:AO)</f>
        <v>4.8570000000000002</v>
      </c>
      <c r="R1182" s="132" t="str">
        <f>_xlfn.XLOOKUP($D1182,'Catalog Items'!$L:$L,'Catalog Items'!AT:AT)</f>
        <v>4</v>
      </c>
      <c r="S1182" s="132" t="str">
        <f>_xlfn.XLOOKUP($D1182,'Catalog Items'!$L:$L,'Catalog Items'!AU:AU)</f>
        <v>3</v>
      </c>
      <c r="T1182" s="118" t="s">
        <v>15031</v>
      </c>
      <c r="U1182" s="118" t="s">
        <v>1773</v>
      </c>
      <c r="V1182" s="118" t="s">
        <v>1765</v>
      </c>
      <c r="W1182" s="124"/>
      <c r="X1182" s="118" t="s">
        <v>6292</v>
      </c>
      <c r="Y1182" s="118" t="s">
        <v>1759</v>
      </c>
      <c r="Z1182" s="118" t="s">
        <v>14986</v>
      </c>
      <c r="AA1182" s="118" t="s">
        <v>14983</v>
      </c>
      <c r="AB1182" s="118" t="s">
        <v>14984</v>
      </c>
      <c r="AC1182" s="118" t="s">
        <v>15366</v>
      </c>
      <c r="AD1182" s="118" t="s">
        <v>1757</v>
      </c>
      <c r="AE1182" s="118" t="s">
        <v>15367</v>
      </c>
      <c r="AF1182" s="118" t="s">
        <v>15155</v>
      </c>
    </row>
    <row r="1183" spans="1:32" x14ac:dyDescent="0.25">
      <c r="A1183" s="118" t="str">
        <f>_xlfn.XLOOKUP(D1183,'Catalog Items'!L:L,'Catalog Items'!F:F)</f>
        <v>25856</v>
      </c>
      <c r="B1183" s="118" t="s">
        <v>9935</v>
      </c>
      <c r="C1183" s="118" t="s">
        <v>1804</v>
      </c>
      <c r="D1183" s="118" t="s">
        <v>1261</v>
      </c>
      <c r="E1183" s="118" t="s">
        <v>2956</v>
      </c>
      <c r="F1183" s="118" t="s">
        <v>15362</v>
      </c>
      <c r="G1183" s="118" t="s">
        <v>1014</v>
      </c>
      <c r="H1183" s="118" t="s">
        <v>2105</v>
      </c>
      <c r="I1183" s="118" t="s">
        <v>1762</v>
      </c>
      <c r="J1183" s="124"/>
      <c r="K1183" s="118" t="str">
        <f>_xlfn.XLOOKUP(D1183,'Catalog Items'!L:L,'Catalog Items'!AB:AB)</f>
        <v>00039938902704</v>
      </c>
      <c r="L1183" s="118" t="str">
        <f>_xlfn.XLOOKUP(D1183,'Catalog Items'!L:L,'Catalog Items'!N:N)</f>
        <v>Pennsylvania State University</v>
      </c>
      <c r="M1183" s="132">
        <f>_xlfn.XLOOKUP($D1183,'Catalog Items'!$L:$L,'Catalog Items'!AK:AK)</f>
        <v>51.125</v>
      </c>
      <c r="N1183" s="132">
        <f>_xlfn.XLOOKUP($D1183,'Catalog Items'!$L:$L,'Catalog Items'!AL:AL)</f>
        <v>16.312999999999999</v>
      </c>
      <c r="O1183" s="132">
        <f>_xlfn.XLOOKUP($D1183,'Catalog Items'!$L:$L,'Catalog Items'!AM:AM)</f>
        <v>10.063000000000001</v>
      </c>
      <c r="P1183" s="132">
        <f>_xlfn.XLOOKUP($D1183,'Catalog Items'!$L:$L,'Catalog Items'!AN:AN)</f>
        <v>29.83</v>
      </c>
      <c r="Q1183" s="132">
        <f>_xlfn.XLOOKUP($D1183,'Catalog Items'!$L:$L,'Catalog Items'!AO:AO)</f>
        <v>4.8570000000000002</v>
      </c>
      <c r="R1183" s="132" t="str">
        <f>_xlfn.XLOOKUP($D1183,'Catalog Items'!$L:$L,'Catalog Items'!AT:AT)</f>
        <v>4</v>
      </c>
      <c r="S1183" s="132" t="str">
        <f>_xlfn.XLOOKUP($D1183,'Catalog Items'!$L:$L,'Catalog Items'!AU:AU)</f>
        <v>3</v>
      </c>
      <c r="T1183" s="118" t="s">
        <v>15031</v>
      </c>
      <c r="U1183" s="118" t="s">
        <v>1773</v>
      </c>
      <c r="V1183" s="118" t="s">
        <v>1765</v>
      </c>
      <c r="W1183" s="124"/>
      <c r="X1183" s="118" t="s">
        <v>5668</v>
      </c>
      <c r="Y1183" s="118" t="s">
        <v>1760</v>
      </c>
      <c r="Z1183" s="118" t="s">
        <v>15368</v>
      </c>
      <c r="AA1183" s="118" t="s">
        <v>15368</v>
      </c>
      <c r="AB1183" s="118" t="s">
        <v>14983</v>
      </c>
      <c r="AC1183" s="118" t="s">
        <v>15297</v>
      </c>
      <c r="AD1183" s="118" t="s">
        <v>1757</v>
      </c>
      <c r="AE1183" s="118" t="s">
        <v>15369</v>
      </c>
      <c r="AF1183" s="118" t="s">
        <v>15370</v>
      </c>
    </row>
    <row r="1184" spans="1:32" x14ac:dyDescent="0.25">
      <c r="J1184" s="124"/>
      <c r="M1184" s="132"/>
      <c r="N1184" s="132"/>
      <c r="O1184" s="132"/>
      <c r="P1184" s="132"/>
      <c r="Q1184" s="132"/>
      <c r="R1184" s="132"/>
      <c r="S1184" s="132"/>
      <c r="W1184" s="124"/>
    </row>
    <row r="1185" spans="1:32" x14ac:dyDescent="0.25">
      <c r="A1185" s="118" t="str">
        <f>_xlfn.XLOOKUP(D1185,'Catalog Items'!L:L,'Catalog Items'!F:F)</f>
        <v>25856</v>
      </c>
      <c r="B1185" s="118" t="s">
        <v>10066</v>
      </c>
      <c r="C1185" s="118" t="s">
        <v>1804</v>
      </c>
      <c r="D1185" s="118" t="s">
        <v>980</v>
      </c>
      <c r="E1185" s="118" t="s">
        <v>2938</v>
      </c>
      <c r="F1185" s="118" t="s">
        <v>15362</v>
      </c>
      <c r="G1185" s="118" t="s">
        <v>361</v>
      </c>
      <c r="H1185" s="118" t="s">
        <v>2314</v>
      </c>
      <c r="I1185" s="118" t="s">
        <v>7079</v>
      </c>
      <c r="J1185" s="124"/>
      <c r="K1185" s="118" t="str">
        <f>_xlfn.XLOOKUP(D1185,'Catalog Items'!L:L,'Catalog Items'!AB:AB)</f>
        <v>00039938902629</v>
      </c>
      <c r="L1185" s="118" t="str">
        <f>_xlfn.XLOOKUP(D1185,'Catalog Items'!L:L,'Catalog Items'!N:N)</f>
        <v>Auburn University</v>
      </c>
      <c r="M1185" s="132">
        <f>_xlfn.XLOOKUP($D1185,'Catalog Items'!$L:$L,'Catalog Items'!AK:AK)</f>
        <v>51.125</v>
      </c>
      <c r="N1185" s="132">
        <f>_xlfn.XLOOKUP($D1185,'Catalog Items'!$L:$L,'Catalog Items'!AL:AL)</f>
        <v>16.312999999999999</v>
      </c>
      <c r="O1185" s="132">
        <f>_xlfn.XLOOKUP($D1185,'Catalog Items'!$L:$L,'Catalog Items'!AM:AM)</f>
        <v>10.063000000000001</v>
      </c>
      <c r="P1185" s="132">
        <f>_xlfn.XLOOKUP($D1185,'Catalog Items'!$L:$L,'Catalog Items'!AN:AN)</f>
        <v>29.83</v>
      </c>
      <c r="Q1185" s="132">
        <f>_xlfn.XLOOKUP($D1185,'Catalog Items'!$L:$L,'Catalog Items'!AO:AO)</f>
        <v>4.8570000000000002</v>
      </c>
      <c r="R1185" s="132" t="str">
        <f>_xlfn.XLOOKUP($D1185,'Catalog Items'!$L:$L,'Catalog Items'!AT:AT)</f>
        <v>4</v>
      </c>
      <c r="S1185" s="132" t="str">
        <f>_xlfn.XLOOKUP($D1185,'Catalog Items'!$L:$L,'Catalog Items'!AU:AU)</f>
        <v>3</v>
      </c>
      <c r="T1185" s="118" t="s">
        <v>15031</v>
      </c>
      <c r="U1185" s="118" t="s">
        <v>1773</v>
      </c>
      <c r="V1185" s="118" t="s">
        <v>1765</v>
      </c>
      <c r="W1185" s="124"/>
      <c r="X1185" s="118" t="s">
        <v>5879</v>
      </c>
      <c r="Y1185" s="118" t="s">
        <v>1760</v>
      </c>
      <c r="Z1185" s="118" t="s">
        <v>15041</v>
      </c>
      <c r="AA1185" s="118" t="s">
        <v>15073</v>
      </c>
      <c r="AB1185" s="118" t="s">
        <v>15073</v>
      </c>
      <c r="AC1185" s="118" t="s">
        <v>15074</v>
      </c>
      <c r="AD1185" s="118" t="s">
        <v>1757</v>
      </c>
      <c r="AE1185" s="118" t="s">
        <v>15363</v>
      </c>
      <c r="AF1185" s="118" t="s">
        <v>15364</v>
      </c>
    </row>
    <row r="1186" spans="1:32" x14ac:dyDescent="0.25">
      <c r="A1186" s="118" t="str">
        <f>_xlfn.XLOOKUP(D1186,'Catalog Items'!L:L,'Catalog Items'!F:F)</f>
        <v>25856</v>
      </c>
      <c r="B1186" s="118" t="s">
        <v>10008</v>
      </c>
      <c r="C1186" s="118" t="s">
        <v>1804</v>
      </c>
      <c r="D1186" s="118" t="s">
        <v>980</v>
      </c>
      <c r="E1186" s="118" t="s">
        <v>2938</v>
      </c>
      <c r="F1186" s="118" t="s">
        <v>15362</v>
      </c>
      <c r="G1186" s="118" t="s">
        <v>1345</v>
      </c>
      <c r="H1186" s="118" t="s">
        <v>2256</v>
      </c>
      <c r="I1186" s="118" t="s">
        <v>1775</v>
      </c>
      <c r="J1186" s="124"/>
      <c r="K1186" s="118" t="str">
        <f>_xlfn.XLOOKUP(D1186,'Catalog Items'!L:L,'Catalog Items'!AB:AB)</f>
        <v>00039938902629</v>
      </c>
      <c r="L1186" s="118" t="str">
        <f>_xlfn.XLOOKUP(D1186,'Catalog Items'!L:L,'Catalog Items'!N:N)</f>
        <v>Auburn University</v>
      </c>
      <c r="M1186" s="132">
        <f>_xlfn.XLOOKUP($D1186,'Catalog Items'!$L:$L,'Catalog Items'!AK:AK)</f>
        <v>51.125</v>
      </c>
      <c r="N1186" s="132">
        <f>_xlfn.XLOOKUP($D1186,'Catalog Items'!$L:$L,'Catalog Items'!AL:AL)</f>
        <v>16.312999999999999</v>
      </c>
      <c r="O1186" s="132">
        <f>_xlfn.XLOOKUP($D1186,'Catalog Items'!$L:$L,'Catalog Items'!AM:AM)</f>
        <v>10.063000000000001</v>
      </c>
      <c r="P1186" s="132">
        <f>_xlfn.XLOOKUP($D1186,'Catalog Items'!$L:$L,'Catalog Items'!AN:AN)</f>
        <v>29.83</v>
      </c>
      <c r="Q1186" s="132">
        <f>_xlfn.XLOOKUP($D1186,'Catalog Items'!$L:$L,'Catalog Items'!AO:AO)</f>
        <v>4.8570000000000002</v>
      </c>
      <c r="R1186" s="132" t="str">
        <f>_xlfn.XLOOKUP($D1186,'Catalog Items'!$L:$L,'Catalog Items'!AT:AT)</f>
        <v>4</v>
      </c>
      <c r="S1186" s="132" t="str">
        <f>_xlfn.XLOOKUP($D1186,'Catalog Items'!$L:$L,'Catalog Items'!AU:AU)</f>
        <v>3</v>
      </c>
      <c r="T1186" s="118" t="s">
        <v>15031</v>
      </c>
      <c r="U1186" s="118" t="s">
        <v>1773</v>
      </c>
      <c r="V1186" s="118" t="s">
        <v>1765</v>
      </c>
      <c r="W1186" s="124"/>
      <c r="X1186" s="118" t="s">
        <v>5820</v>
      </c>
      <c r="Y1186" s="118" t="s">
        <v>1763</v>
      </c>
      <c r="Z1186" s="118" t="s">
        <v>15041</v>
      </c>
      <c r="AA1186" s="118" t="s">
        <v>14994</v>
      </c>
      <c r="AB1186" s="118" t="s">
        <v>14994</v>
      </c>
      <c r="AC1186" s="118" t="s">
        <v>15189</v>
      </c>
      <c r="AD1186" s="118" t="s">
        <v>1757</v>
      </c>
      <c r="AE1186" s="118" t="s">
        <v>15365</v>
      </c>
      <c r="AF1186" s="118" t="s">
        <v>15068</v>
      </c>
    </row>
    <row r="1187" spans="1:32" x14ac:dyDescent="0.25">
      <c r="A1187" s="118" t="str">
        <f>_xlfn.XLOOKUP(D1187,'Catalog Items'!L:L,'Catalog Items'!F:F)</f>
        <v>25856</v>
      </c>
      <c r="B1187" s="118" t="s">
        <v>10243</v>
      </c>
      <c r="C1187" s="118" t="s">
        <v>1804</v>
      </c>
      <c r="D1187" s="118" t="s">
        <v>980</v>
      </c>
      <c r="E1187" s="118" t="s">
        <v>2938</v>
      </c>
      <c r="F1187" s="118" t="s">
        <v>15362</v>
      </c>
      <c r="G1187" s="118" t="s">
        <v>1407</v>
      </c>
      <c r="H1187" s="118" t="s">
        <v>2735</v>
      </c>
      <c r="I1187" s="118" t="s">
        <v>1757</v>
      </c>
      <c r="J1187" s="124"/>
      <c r="K1187" s="118" t="str">
        <f>_xlfn.XLOOKUP(D1187,'Catalog Items'!L:L,'Catalog Items'!AB:AB)</f>
        <v>00039938902629</v>
      </c>
      <c r="L1187" s="118" t="str">
        <f>_xlfn.XLOOKUP(D1187,'Catalog Items'!L:L,'Catalog Items'!N:N)</f>
        <v>Auburn University</v>
      </c>
      <c r="M1187" s="132">
        <f>_xlfn.XLOOKUP($D1187,'Catalog Items'!$L:$L,'Catalog Items'!AK:AK)</f>
        <v>51.125</v>
      </c>
      <c r="N1187" s="132">
        <f>_xlfn.XLOOKUP($D1187,'Catalog Items'!$L:$L,'Catalog Items'!AL:AL)</f>
        <v>16.312999999999999</v>
      </c>
      <c r="O1187" s="132">
        <f>_xlfn.XLOOKUP($D1187,'Catalog Items'!$L:$L,'Catalog Items'!AM:AM)</f>
        <v>10.063000000000001</v>
      </c>
      <c r="P1187" s="132">
        <f>_xlfn.XLOOKUP($D1187,'Catalog Items'!$L:$L,'Catalog Items'!AN:AN)</f>
        <v>29.83</v>
      </c>
      <c r="Q1187" s="132">
        <f>_xlfn.XLOOKUP($D1187,'Catalog Items'!$L:$L,'Catalog Items'!AO:AO)</f>
        <v>4.8570000000000002</v>
      </c>
      <c r="R1187" s="132" t="str">
        <f>_xlfn.XLOOKUP($D1187,'Catalog Items'!$L:$L,'Catalog Items'!AT:AT)</f>
        <v>4</v>
      </c>
      <c r="S1187" s="132" t="str">
        <f>_xlfn.XLOOKUP($D1187,'Catalog Items'!$L:$L,'Catalog Items'!AU:AU)</f>
        <v>3</v>
      </c>
      <c r="T1187" s="118" t="s">
        <v>15031</v>
      </c>
      <c r="U1187" s="118" t="s">
        <v>1773</v>
      </c>
      <c r="V1187" s="118" t="s">
        <v>1765</v>
      </c>
      <c r="W1187" s="124"/>
      <c r="X1187" s="118" t="s">
        <v>6304</v>
      </c>
      <c r="Y1187" s="118" t="s">
        <v>1759</v>
      </c>
      <c r="Z1187" s="118" t="s">
        <v>14986</v>
      </c>
      <c r="AA1187" s="118" t="s">
        <v>14983</v>
      </c>
      <c r="AB1187" s="118" t="s">
        <v>14984</v>
      </c>
      <c r="AC1187" s="118" t="s">
        <v>15366</v>
      </c>
      <c r="AD1187" s="118" t="s">
        <v>1757</v>
      </c>
      <c r="AE1187" s="118" t="s">
        <v>15367</v>
      </c>
      <c r="AF1187" s="118" t="s">
        <v>15155</v>
      </c>
    </row>
    <row r="1188" spans="1:32" x14ac:dyDescent="0.25">
      <c r="A1188" s="118" t="str">
        <f>_xlfn.XLOOKUP(D1188,'Catalog Items'!L:L,'Catalog Items'!F:F)</f>
        <v>25856</v>
      </c>
      <c r="B1188" s="118" t="s">
        <v>9935</v>
      </c>
      <c r="C1188" s="118" t="s">
        <v>1804</v>
      </c>
      <c r="D1188" s="118" t="s">
        <v>980</v>
      </c>
      <c r="E1188" s="118" t="s">
        <v>2938</v>
      </c>
      <c r="F1188" s="118" t="s">
        <v>15362</v>
      </c>
      <c r="G1188" s="118" t="s">
        <v>914</v>
      </c>
      <c r="H1188" s="118" t="s">
        <v>2417</v>
      </c>
      <c r="I1188" s="118" t="s">
        <v>1762</v>
      </c>
      <c r="J1188" s="124"/>
      <c r="K1188" s="118" t="str">
        <f>_xlfn.XLOOKUP(D1188,'Catalog Items'!L:L,'Catalog Items'!AB:AB)</f>
        <v>00039938902629</v>
      </c>
      <c r="L1188" s="118" t="str">
        <f>_xlfn.XLOOKUP(D1188,'Catalog Items'!L:L,'Catalog Items'!N:N)</f>
        <v>Auburn University</v>
      </c>
      <c r="M1188" s="132">
        <f>_xlfn.XLOOKUP($D1188,'Catalog Items'!$L:$L,'Catalog Items'!AK:AK)</f>
        <v>51.125</v>
      </c>
      <c r="N1188" s="132">
        <f>_xlfn.XLOOKUP($D1188,'Catalog Items'!$L:$L,'Catalog Items'!AL:AL)</f>
        <v>16.312999999999999</v>
      </c>
      <c r="O1188" s="132">
        <f>_xlfn.XLOOKUP($D1188,'Catalog Items'!$L:$L,'Catalog Items'!AM:AM)</f>
        <v>10.063000000000001</v>
      </c>
      <c r="P1188" s="132">
        <f>_xlfn.XLOOKUP($D1188,'Catalog Items'!$L:$L,'Catalog Items'!AN:AN)</f>
        <v>29.83</v>
      </c>
      <c r="Q1188" s="132">
        <f>_xlfn.XLOOKUP($D1188,'Catalog Items'!$L:$L,'Catalog Items'!AO:AO)</f>
        <v>4.8570000000000002</v>
      </c>
      <c r="R1188" s="132" t="str">
        <f>_xlfn.XLOOKUP($D1188,'Catalog Items'!$L:$L,'Catalog Items'!AT:AT)</f>
        <v>4</v>
      </c>
      <c r="S1188" s="132" t="str">
        <f>_xlfn.XLOOKUP($D1188,'Catalog Items'!$L:$L,'Catalog Items'!AU:AU)</f>
        <v>3</v>
      </c>
      <c r="T1188" s="118" t="s">
        <v>15031</v>
      </c>
      <c r="U1188" s="118" t="s">
        <v>1773</v>
      </c>
      <c r="V1188" s="118" t="s">
        <v>1765</v>
      </c>
      <c r="W1188" s="124"/>
      <c r="X1188" s="118" t="s">
        <v>5982</v>
      </c>
      <c r="Y1188" s="118" t="s">
        <v>1760</v>
      </c>
      <c r="Z1188" s="118" t="s">
        <v>15368</v>
      </c>
      <c r="AA1188" s="118" t="s">
        <v>15368</v>
      </c>
      <c r="AB1188" s="118" t="s">
        <v>14983</v>
      </c>
      <c r="AC1188" s="118" t="s">
        <v>15297</v>
      </c>
      <c r="AD1188" s="118" t="s">
        <v>1757</v>
      </c>
      <c r="AE1188" s="118" t="s">
        <v>15369</v>
      </c>
      <c r="AF1188" s="118" t="s">
        <v>15370</v>
      </c>
    </row>
    <row r="1189" spans="1:32" x14ac:dyDescent="0.25">
      <c r="J1189" s="124"/>
      <c r="M1189" s="132"/>
      <c r="N1189" s="132"/>
      <c r="O1189" s="132"/>
      <c r="P1189" s="132"/>
      <c r="Q1189" s="132"/>
      <c r="R1189" s="132"/>
      <c r="S1189" s="132"/>
      <c r="W1189" s="124"/>
    </row>
    <row r="1190" spans="1:32" x14ac:dyDescent="0.25">
      <c r="A1190" s="118" t="str">
        <f>_xlfn.XLOOKUP(D1190,'Catalog Items'!L:L,'Catalog Items'!F:F)</f>
        <v>25N01</v>
      </c>
      <c r="B1190" s="118" t="s">
        <v>10817</v>
      </c>
      <c r="C1190" s="118" t="s">
        <v>1817</v>
      </c>
      <c r="D1190" s="118" t="s">
        <v>1553</v>
      </c>
      <c r="E1190" s="118" t="s">
        <v>3287</v>
      </c>
      <c r="F1190" s="118" t="s">
        <v>15371</v>
      </c>
      <c r="G1190" s="118" t="s">
        <v>1437</v>
      </c>
      <c r="H1190" s="118" t="s">
        <v>3289</v>
      </c>
      <c r="I1190" s="118" t="s">
        <v>1765</v>
      </c>
      <c r="J1190" s="124"/>
      <c r="K1190" s="118" t="str">
        <f>_xlfn.XLOOKUP(D1190,'Catalog Items'!L:L,'Catalog Items'!AB:AB)</f>
        <v>00039938244170</v>
      </c>
      <c r="L1190" s="118" t="str">
        <f>_xlfn.XLOOKUP(D1190,'Catalog Items'!L:L,'Catalog Items'!N:N)</f>
        <v>Buffalo Bills</v>
      </c>
      <c r="M1190" s="132">
        <f>_xlfn.XLOOKUP($D1190,'Catalog Items'!$L:$L,'Catalog Items'!AK:AK)</f>
        <v>51.125</v>
      </c>
      <c r="N1190" s="132">
        <f>_xlfn.XLOOKUP($D1190,'Catalog Items'!$L:$L,'Catalog Items'!AL:AL)</f>
        <v>16.312999999999999</v>
      </c>
      <c r="O1190" s="132">
        <f>_xlfn.XLOOKUP($D1190,'Catalog Items'!$L:$L,'Catalog Items'!AM:AM)</f>
        <v>10.063000000000001</v>
      </c>
      <c r="P1190" s="132">
        <f>_xlfn.XLOOKUP($D1190,'Catalog Items'!$L:$L,'Catalog Items'!AN:AN)</f>
        <v>31.48</v>
      </c>
      <c r="Q1190" s="132">
        <f>_xlfn.XLOOKUP($D1190,'Catalog Items'!$L:$L,'Catalog Items'!AO:AO)</f>
        <v>4.8570000000000002</v>
      </c>
      <c r="R1190" s="132" t="str">
        <f>_xlfn.XLOOKUP($D1190,'Catalog Items'!$L:$L,'Catalog Items'!AT:AT)</f>
        <v>4</v>
      </c>
      <c r="S1190" s="132" t="str">
        <f>_xlfn.XLOOKUP($D1190,'Catalog Items'!$L:$L,'Catalog Items'!AU:AU)</f>
        <v>3</v>
      </c>
      <c r="T1190" s="118" t="s">
        <v>15031</v>
      </c>
      <c r="U1190" s="118" t="s">
        <v>1773</v>
      </c>
      <c r="V1190" s="118" t="s">
        <v>1765</v>
      </c>
      <c r="W1190" s="124"/>
      <c r="X1190" s="118" t="s">
        <v>6896</v>
      </c>
      <c r="Y1190" s="118" t="s">
        <v>1760</v>
      </c>
      <c r="Z1190" s="118" t="s">
        <v>15368</v>
      </c>
      <c r="AA1190" s="118" t="s">
        <v>15368</v>
      </c>
      <c r="AB1190" s="118" t="s">
        <v>14983</v>
      </c>
      <c r="AC1190" s="118" t="s">
        <v>15297</v>
      </c>
      <c r="AD1190" s="118" t="s">
        <v>1757</v>
      </c>
      <c r="AE1190" s="118" t="s">
        <v>15369</v>
      </c>
      <c r="AF1190" s="118" t="s">
        <v>15370</v>
      </c>
    </row>
    <row r="1191" spans="1:32" x14ac:dyDescent="0.25">
      <c r="A1191" s="118" t="str">
        <f>_xlfn.XLOOKUP(D1191,'Catalog Items'!L:L,'Catalog Items'!F:F)</f>
        <v>25N01</v>
      </c>
      <c r="B1191" s="118" t="s">
        <v>10825</v>
      </c>
      <c r="C1191" s="118" t="s">
        <v>1817</v>
      </c>
      <c r="D1191" s="118" t="s">
        <v>1553</v>
      </c>
      <c r="E1191" s="118" t="s">
        <v>3287</v>
      </c>
      <c r="F1191" s="118" t="s">
        <v>15371</v>
      </c>
      <c r="G1191" s="118" t="s">
        <v>1526</v>
      </c>
      <c r="H1191" s="118" t="s">
        <v>3310</v>
      </c>
      <c r="I1191" s="118" t="s">
        <v>9567</v>
      </c>
      <c r="J1191" s="124"/>
      <c r="K1191" s="118" t="str">
        <f>_xlfn.XLOOKUP(D1191,'Catalog Items'!L:L,'Catalog Items'!AB:AB)</f>
        <v>00039938244170</v>
      </c>
      <c r="L1191" s="118" t="str">
        <f>_xlfn.XLOOKUP(D1191,'Catalog Items'!L:L,'Catalog Items'!N:N)</f>
        <v>Buffalo Bills</v>
      </c>
      <c r="M1191" s="132">
        <f>_xlfn.XLOOKUP($D1191,'Catalog Items'!$L:$L,'Catalog Items'!AK:AK)</f>
        <v>51.125</v>
      </c>
      <c r="N1191" s="132">
        <f>_xlfn.XLOOKUP($D1191,'Catalog Items'!$L:$L,'Catalog Items'!AL:AL)</f>
        <v>16.312999999999999</v>
      </c>
      <c r="O1191" s="132">
        <f>_xlfn.XLOOKUP($D1191,'Catalog Items'!$L:$L,'Catalog Items'!AM:AM)</f>
        <v>10.063000000000001</v>
      </c>
      <c r="P1191" s="132">
        <f>_xlfn.XLOOKUP($D1191,'Catalog Items'!$L:$L,'Catalog Items'!AN:AN)</f>
        <v>31.48</v>
      </c>
      <c r="Q1191" s="132">
        <f>_xlfn.XLOOKUP($D1191,'Catalog Items'!$L:$L,'Catalog Items'!AO:AO)</f>
        <v>4.8570000000000002</v>
      </c>
      <c r="R1191" s="132" t="str">
        <f>_xlfn.XLOOKUP($D1191,'Catalog Items'!$L:$L,'Catalog Items'!AT:AT)</f>
        <v>4</v>
      </c>
      <c r="S1191" s="132" t="str">
        <f>_xlfn.XLOOKUP($D1191,'Catalog Items'!$L:$L,'Catalog Items'!AU:AU)</f>
        <v>3</v>
      </c>
      <c r="T1191" s="118" t="s">
        <v>15031</v>
      </c>
      <c r="U1191" s="118" t="s">
        <v>1773</v>
      </c>
      <c r="V1191" s="118" t="s">
        <v>1765</v>
      </c>
      <c r="W1191" s="124"/>
      <c r="X1191" s="118" t="s">
        <v>6936</v>
      </c>
      <c r="Y1191" s="118" t="s">
        <v>1760</v>
      </c>
      <c r="Z1191" s="118" t="s">
        <v>15062</v>
      </c>
      <c r="AA1191" s="118" t="s">
        <v>15069</v>
      </c>
      <c r="AB1191" s="118" t="s">
        <v>15069</v>
      </c>
      <c r="AC1191" s="118" t="s">
        <v>15070</v>
      </c>
      <c r="AD1191" s="118" t="s">
        <v>1757</v>
      </c>
      <c r="AE1191" s="118" t="s">
        <v>15372</v>
      </c>
      <c r="AF1191" s="118" t="s">
        <v>15373</v>
      </c>
    </row>
    <row r="1192" spans="1:32" x14ac:dyDescent="0.25">
      <c r="A1192" s="118" t="str">
        <f>_xlfn.XLOOKUP(D1192,'Catalog Items'!L:L,'Catalog Items'!F:F)</f>
        <v>25N01</v>
      </c>
      <c r="B1192" s="118" t="s">
        <v>10831</v>
      </c>
      <c r="C1192" s="118" t="s">
        <v>1817</v>
      </c>
      <c r="D1192" s="118" t="s">
        <v>1553</v>
      </c>
      <c r="E1192" s="118" t="s">
        <v>3287</v>
      </c>
      <c r="F1192" s="118" t="s">
        <v>15371</v>
      </c>
      <c r="G1192" s="118" t="s">
        <v>1460</v>
      </c>
      <c r="H1192" s="118" t="s">
        <v>3307</v>
      </c>
      <c r="I1192" s="118" t="s">
        <v>1762</v>
      </c>
      <c r="J1192" s="124"/>
      <c r="K1192" s="118" t="str">
        <f>_xlfn.XLOOKUP(D1192,'Catalog Items'!L:L,'Catalog Items'!AB:AB)</f>
        <v>00039938244170</v>
      </c>
      <c r="L1192" s="118" t="str">
        <f>_xlfn.XLOOKUP(D1192,'Catalog Items'!L:L,'Catalog Items'!N:N)</f>
        <v>Buffalo Bills</v>
      </c>
      <c r="M1192" s="132">
        <f>_xlfn.XLOOKUP($D1192,'Catalog Items'!$L:$L,'Catalog Items'!AK:AK)</f>
        <v>51.125</v>
      </c>
      <c r="N1192" s="132">
        <f>_xlfn.XLOOKUP($D1192,'Catalog Items'!$L:$L,'Catalog Items'!AL:AL)</f>
        <v>16.312999999999999</v>
      </c>
      <c r="O1192" s="132">
        <f>_xlfn.XLOOKUP($D1192,'Catalog Items'!$L:$L,'Catalog Items'!AM:AM)</f>
        <v>10.063000000000001</v>
      </c>
      <c r="P1192" s="132">
        <f>_xlfn.XLOOKUP($D1192,'Catalog Items'!$L:$L,'Catalog Items'!AN:AN)</f>
        <v>31.48</v>
      </c>
      <c r="Q1192" s="132">
        <f>_xlfn.XLOOKUP($D1192,'Catalog Items'!$L:$L,'Catalog Items'!AO:AO)</f>
        <v>4.8570000000000002</v>
      </c>
      <c r="R1192" s="132" t="str">
        <f>_xlfn.XLOOKUP($D1192,'Catalog Items'!$L:$L,'Catalog Items'!AT:AT)</f>
        <v>4</v>
      </c>
      <c r="S1192" s="132" t="str">
        <f>_xlfn.XLOOKUP($D1192,'Catalog Items'!$L:$L,'Catalog Items'!AU:AU)</f>
        <v>3</v>
      </c>
      <c r="T1192" s="118" t="s">
        <v>15031</v>
      </c>
      <c r="U1192" s="118" t="s">
        <v>1773</v>
      </c>
      <c r="V1192" s="118" t="s">
        <v>1765</v>
      </c>
      <c r="W1192" s="124"/>
      <c r="X1192" s="118" t="s">
        <v>6931</v>
      </c>
      <c r="Y1192" s="118" t="s">
        <v>1760</v>
      </c>
      <c r="Z1192" s="118" t="s">
        <v>15041</v>
      </c>
      <c r="AA1192" s="118" t="s">
        <v>15073</v>
      </c>
      <c r="AB1192" s="118" t="s">
        <v>15073</v>
      </c>
      <c r="AC1192" s="118" t="s">
        <v>15074</v>
      </c>
      <c r="AD1192" s="118" t="s">
        <v>1757</v>
      </c>
      <c r="AE1192" s="118" t="s">
        <v>15363</v>
      </c>
      <c r="AF1192" s="118" t="s">
        <v>15364</v>
      </c>
    </row>
    <row r="1193" spans="1:32" x14ac:dyDescent="0.25">
      <c r="A1193" s="118" t="str">
        <f>_xlfn.XLOOKUP(D1193,'Catalog Items'!L:L,'Catalog Items'!F:F)</f>
        <v>25N01</v>
      </c>
      <c r="B1193" s="118" t="s">
        <v>10834</v>
      </c>
      <c r="C1193" s="118" t="s">
        <v>1817</v>
      </c>
      <c r="D1193" s="118" t="s">
        <v>1553</v>
      </c>
      <c r="E1193" s="118" t="s">
        <v>3287</v>
      </c>
      <c r="F1193" s="118" t="s">
        <v>15371</v>
      </c>
      <c r="G1193" s="118" t="s">
        <v>1434</v>
      </c>
      <c r="H1193" s="118" t="s">
        <v>3326</v>
      </c>
      <c r="I1193" s="118" t="s">
        <v>1771</v>
      </c>
      <c r="J1193" s="124"/>
      <c r="K1193" s="118" t="str">
        <f>_xlfn.XLOOKUP(D1193,'Catalog Items'!L:L,'Catalog Items'!AB:AB)</f>
        <v>00039938244170</v>
      </c>
      <c r="L1193" s="118" t="str">
        <f>_xlfn.XLOOKUP(D1193,'Catalog Items'!L:L,'Catalog Items'!N:N)</f>
        <v>Buffalo Bills</v>
      </c>
      <c r="M1193" s="132">
        <f>_xlfn.XLOOKUP($D1193,'Catalog Items'!$L:$L,'Catalog Items'!AK:AK)</f>
        <v>51.125</v>
      </c>
      <c r="N1193" s="132">
        <f>_xlfn.XLOOKUP($D1193,'Catalog Items'!$L:$L,'Catalog Items'!AL:AL)</f>
        <v>16.312999999999999</v>
      </c>
      <c r="O1193" s="132">
        <f>_xlfn.XLOOKUP($D1193,'Catalog Items'!$L:$L,'Catalog Items'!AM:AM)</f>
        <v>10.063000000000001</v>
      </c>
      <c r="P1193" s="132">
        <f>_xlfn.XLOOKUP($D1193,'Catalog Items'!$L:$L,'Catalog Items'!AN:AN)</f>
        <v>31.48</v>
      </c>
      <c r="Q1193" s="132">
        <f>_xlfn.XLOOKUP($D1193,'Catalog Items'!$L:$L,'Catalog Items'!AO:AO)</f>
        <v>4.8570000000000002</v>
      </c>
      <c r="R1193" s="132" t="str">
        <f>_xlfn.XLOOKUP($D1193,'Catalog Items'!$L:$L,'Catalog Items'!AT:AT)</f>
        <v>4</v>
      </c>
      <c r="S1193" s="132" t="str">
        <f>_xlfn.XLOOKUP($D1193,'Catalog Items'!$L:$L,'Catalog Items'!AU:AU)</f>
        <v>3</v>
      </c>
      <c r="T1193" s="118" t="s">
        <v>15031</v>
      </c>
      <c r="U1193" s="118" t="s">
        <v>1773</v>
      </c>
      <c r="V1193" s="118" t="s">
        <v>1765</v>
      </c>
      <c r="W1193" s="124"/>
      <c r="X1193" s="118" t="s">
        <v>6966</v>
      </c>
      <c r="Y1193" s="118" t="s">
        <v>1765</v>
      </c>
      <c r="Z1193" s="118" t="s">
        <v>15062</v>
      </c>
      <c r="AA1193" s="118" t="s">
        <v>7065</v>
      </c>
      <c r="AB1193" s="118" t="s">
        <v>7065</v>
      </c>
      <c r="AC1193" s="118" t="s">
        <v>15063</v>
      </c>
      <c r="AD1193" s="118" t="s">
        <v>1757</v>
      </c>
      <c r="AE1193" s="118" t="s">
        <v>15064</v>
      </c>
      <c r="AF1193" s="118" t="s">
        <v>15065</v>
      </c>
    </row>
    <row r="1194" spans="1:32" x14ac:dyDescent="0.25">
      <c r="A1194" s="118" t="str">
        <f>_xlfn.XLOOKUP(D1194,'Catalog Items'!L:L,'Catalog Items'!F:F)</f>
        <v>25N01</v>
      </c>
      <c r="B1194" s="118" t="s">
        <v>10828</v>
      </c>
      <c r="C1194" s="118" t="s">
        <v>1817</v>
      </c>
      <c r="D1194" s="118" t="s">
        <v>1553</v>
      </c>
      <c r="E1194" s="118" t="s">
        <v>3287</v>
      </c>
      <c r="F1194" s="118" t="s">
        <v>15371</v>
      </c>
      <c r="G1194" s="118" t="s">
        <v>1452</v>
      </c>
      <c r="H1194" s="118" t="s">
        <v>3322</v>
      </c>
      <c r="I1194" s="118" t="s">
        <v>9570</v>
      </c>
      <c r="J1194" s="124"/>
      <c r="K1194" s="118" t="str">
        <f>_xlfn.XLOOKUP(D1194,'Catalog Items'!L:L,'Catalog Items'!AB:AB)</f>
        <v>00039938244170</v>
      </c>
      <c r="L1194" s="118" t="str">
        <f>_xlfn.XLOOKUP(D1194,'Catalog Items'!L:L,'Catalog Items'!N:N)</f>
        <v>Buffalo Bills</v>
      </c>
      <c r="M1194" s="132">
        <f>_xlfn.XLOOKUP($D1194,'Catalog Items'!$L:$L,'Catalog Items'!AK:AK)</f>
        <v>51.125</v>
      </c>
      <c r="N1194" s="132">
        <f>_xlfn.XLOOKUP($D1194,'Catalog Items'!$L:$L,'Catalog Items'!AL:AL)</f>
        <v>16.312999999999999</v>
      </c>
      <c r="O1194" s="132">
        <f>_xlfn.XLOOKUP($D1194,'Catalog Items'!$L:$L,'Catalog Items'!AM:AM)</f>
        <v>10.063000000000001</v>
      </c>
      <c r="P1194" s="132">
        <f>_xlfn.XLOOKUP($D1194,'Catalog Items'!$L:$L,'Catalog Items'!AN:AN)</f>
        <v>31.48</v>
      </c>
      <c r="Q1194" s="132">
        <f>_xlfn.XLOOKUP($D1194,'Catalog Items'!$L:$L,'Catalog Items'!AO:AO)</f>
        <v>4.8570000000000002</v>
      </c>
      <c r="R1194" s="132" t="str">
        <f>_xlfn.XLOOKUP($D1194,'Catalog Items'!$L:$L,'Catalog Items'!AT:AT)</f>
        <v>4</v>
      </c>
      <c r="S1194" s="132" t="str">
        <f>_xlfn.XLOOKUP($D1194,'Catalog Items'!$L:$L,'Catalog Items'!AU:AU)</f>
        <v>3</v>
      </c>
      <c r="T1194" s="118" t="s">
        <v>15031</v>
      </c>
      <c r="U1194" s="118" t="s">
        <v>1773</v>
      </c>
      <c r="V1194" s="118" t="s">
        <v>1765</v>
      </c>
      <c r="W1194" s="124"/>
      <c r="X1194" s="118" t="s">
        <v>6953</v>
      </c>
      <c r="Y1194" s="118" t="s">
        <v>1765</v>
      </c>
      <c r="Z1194" s="118" t="s">
        <v>15062</v>
      </c>
      <c r="AA1194" s="118" t="s">
        <v>14994</v>
      </c>
      <c r="AB1194" s="118" t="s">
        <v>14994</v>
      </c>
      <c r="AC1194" s="118" t="s">
        <v>15066</v>
      </c>
      <c r="AD1194" s="118" t="s">
        <v>1757</v>
      </c>
      <c r="AE1194" s="118" t="s">
        <v>15067</v>
      </c>
      <c r="AF1194" s="118" t="s">
        <v>15068</v>
      </c>
    </row>
    <row r="1195" spans="1:32" x14ac:dyDescent="0.25">
      <c r="A1195" s="118" t="str">
        <f>_xlfn.XLOOKUP(D1195,'Catalog Items'!L:L,'Catalog Items'!F:F)</f>
        <v>25N01</v>
      </c>
      <c r="B1195" s="118" t="s">
        <v>10813</v>
      </c>
      <c r="C1195" s="118" t="s">
        <v>1817</v>
      </c>
      <c r="D1195" s="118" t="s">
        <v>1553</v>
      </c>
      <c r="E1195" s="118" t="s">
        <v>3287</v>
      </c>
      <c r="F1195" s="118" t="s">
        <v>15371</v>
      </c>
      <c r="G1195" s="118" t="s">
        <v>1538</v>
      </c>
      <c r="H1195" s="118" t="s">
        <v>13839</v>
      </c>
      <c r="I1195" s="118" t="s">
        <v>1757</v>
      </c>
      <c r="J1195" s="124"/>
      <c r="K1195" s="118" t="str">
        <f>_xlfn.XLOOKUP(D1195,'Catalog Items'!L:L,'Catalog Items'!AB:AB)</f>
        <v>00039938244170</v>
      </c>
      <c r="L1195" s="118" t="str">
        <f>_xlfn.XLOOKUP(D1195,'Catalog Items'!L:L,'Catalog Items'!N:N)</f>
        <v>Buffalo Bills</v>
      </c>
      <c r="M1195" s="132">
        <f>_xlfn.XLOOKUP($D1195,'Catalog Items'!$L:$L,'Catalog Items'!AK:AK)</f>
        <v>51.125</v>
      </c>
      <c r="N1195" s="132">
        <f>_xlfn.XLOOKUP($D1195,'Catalog Items'!$L:$L,'Catalog Items'!AL:AL)</f>
        <v>16.312999999999999</v>
      </c>
      <c r="O1195" s="132">
        <f>_xlfn.XLOOKUP($D1195,'Catalog Items'!$L:$L,'Catalog Items'!AM:AM)</f>
        <v>10.063000000000001</v>
      </c>
      <c r="P1195" s="132">
        <f>_xlfn.XLOOKUP($D1195,'Catalog Items'!$L:$L,'Catalog Items'!AN:AN)</f>
        <v>31.48</v>
      </c>
      <c r="Q1195" s="132">
        <f>_xlfn.XLOOKUP($D1195,'Catalog Items'!$L:$L,'Catalog Items'!AO:AO)</f>
        <v>4.8570000000000002</v>
      </c>
      <c r="R1195" s="132" t="str">
        <f>_xlfn.XLOOKUP($D1195,'Catalog Items'!$L:$L,'Catalog Items'!AT:AT)</f>
        <v>4</v>
      </c>
      <c r="S1195" s="132" t="str">
        <f>_xlfn.XLOOKUP($D1195,'Catalog Items'!$L:$L,'Catalog Items'!AU:AU)</f>
        <v>3</v>
      </c>
      <c r="T1195" s="118" t="s">
        <v>15031</v>
      </c>
      <c r="U1195" s="118" t="s">
        <v>1773</v>
      </c>
      <c r="V1195" s="118" t="s">
        <v>1765</v>
      </c>
      <c r="W1195" s="124"/>
      <c r="X1195" s="118" t="s">
        <v>7031</v>
      </c>
      <c r="Y1195" s="118" t="s">
        <v>1759</v>
      </c>
      <c r="Z1195" s="118" t="s">
        <v>15132</v>
      </c>
      <c r="AA1195" s="118" t="s">
        <v>14983</v>
      </c>
      <c r="AB1195" s="118" t="s">
        <v>14984</v>
      </c>
      <c r="AC1195" s="118" t="s">
        <v>15211</v>
      </c>
      <c r="AD1195" s="118" t="s">
        <v>1757</v>
      </c>
      <c r="AE1195" s="118" t="s">
        <v>15374</v>
      </c>
      <c r="AF1195" s="118" t="s">
        <v>15155</v>
      </c>
    </row>
    <row r="1196" spans="1:32" x14ac:dyDescent="0.25">
      <c r="J1196" s="124"/>
      <c r="M1196" s="132"/>
      <c r="N1196" s="132"/>
      <c r="O1196" s="132"/>
      <c r="P1196" s="132"/>
      <c r="Q1196" s="132"/>
      <c r="R1196" s="132"/>
      <c r="S1196" s="132"/>
      <c r="W1196" s="124"/>
    </row>
    <row r="1197" spans="1:32" x14ac:dyDescent="0.25">
      <c r="A1197" s="118" t="str">
        <f>_xlfn.XLOOKUP(D1197,'Catalog Items'!L:L,'Catalog Items'!F:F)</f>
        <v>25N01</v>
      </c>
      <c r="B1197" s="118" t="s">
        <v>10817</v>
      </c>
      <c r="C1197" s="118" t="s">
        <v>1817</v>
      </c>
      <c r="D1197" s="118" t="s">
        <v>1554</v>
      </c>
      <c r="E1197" s="118" t="s">
        <v>3290</v>
      </c>
      <c r="F1197" s="118" t="s">
        <v>15371</v>
      </c>
      <c r="G1197" s="118" t="s">
        <v>1439</v>
      </c>
      <c r="H1197" s="118" t="s">
        <v>3293</v>
      </c>
      <c r="I1197" s="118" t="s">
        <v>1765</v>
      </c>
      <c r="J1197" s="124"/>
      <c r="K1197" s="118" t="str">
        <f>_xlfn.XLOOKUP(D1197,'Catalog Items'!L:L,'Catalog Items'!AB:AB)</f>
        <v>00039938244194</v>
      </c>
      <c r="L1197" s="118" t="str">
        <f>_xlfn.XLOOKUP(D1197,'Catalog Items'!L:L,'Catalog Items'!N:N)</f>
        <v>Chicago Bears</v>
      </c>
      <c r="M1197" s="132">
        <f>_xlfn.XLOOKUP($D1197,'Catalog Items'!$L:$L,'Catalog Items'!AK:AK)</f>
        <v>51.125</v>
      </c>
      <c r="N1197" s="132">
        <f>_xlfn.XLOOKUP($D1197,'Catalog Items'!$L:$L,'Catalog Items'!AL:AL)</f>
        <v>16.312999999999999</v>
      </c>
      <c r="O1197" s="132">
        <f>_xlfn.XLOOKUP($D1197,'Catalog Items'!$L:$L,'Catalog Items'!AM:AM)</f>
        <v>10.063000000000001</v>
      </c>
      <c r="P1197" s="132">
        <f>_xlfn.XLOOKUP($D1197,'Catalog Items'!$L:$L,'Catalog Items'!AN:AN)</f>
        <v>31.48</v>
      </c>
      <c r="Q1197" s="132">
        <f>_xlfn.XLOOKUP($D1197,'Catalog Items'!$L:$L,'Catalog Items'!AO:AO)</f>
        <v>4.8570000000000002</v>
      </c>
      <c r="R1197" s="132" t="str">
        <f>_xlfn.XLOOKUP($D1197,'Catalog Items'!$L:$L,'Catalog Items'!AT:AT)</f>
        <v>4</v>
      </c>
      <c r="S1197" s="132" t="str">
        <f>_xlfn.XLOOKUP($D1197,'Catalog Items'!$L:$L,'Catalog Items'!AU:AU)</f>
        <v>3</v>
      </c>
      <c r="T1197" s="118" t="s">
        <v>15031</v>
      </c>
      <c r="U1197" s="118" t="s">
        <v>1773</v>
      </c>
      <c r="V1197" s="118" t="s">
        <v>1765</v>
      </c>
      <c r="W1197" s="124"/>
      <c r="X1197" s="118" t="s">
        <v>6900</v>
      </c>
      <c r="Y1197" s="118" t="s">
        <v>1760</v>
      </c>
      <c r="Z1197" s="118" t="s">
        <v>15368</v>
      </c>
      <c r="AA1197" s="118" t="s">
        <v>15368</v>
      </c>
      <c r="AB1197" s="118" t="s">
        <v>14983</v>
      </c>
      <c r="AC1197" s="118" t="s">
        <v>15297</v>
      </c>
      <c r="AD1197" s="118" t="s">
        <v>1757</v>
      </c>
      <c r="AE1197" s="118" t="s">
        <v>15369</v>
      </c>
      <c r="AF1197" s="118" t="s">
        <v>15370</v>
      </c>
    </row>
    <row r="1198" spans="1:32" x14ac:dyDescent="0.25">
      <c r="A1198" s="118" t="str">
        <f>_xlfn.XLOOKUP(D1198,'Catalog Items'!L:L,'Catalog Items'!F:F)</f>
        <v>25N01</v>
      </c>
      <c r="B1198" s="118" t="s">
        <v>10825</v>
      </c>
      <c r="C1198" s="118" t="s">
        <v>1817</v>
      </c>
      <c r="D1198" s="118" t="s">
        <v>1554</v>
      </c>
      <c r="E1198" s="118" t="s">
        <v>3290</v>
      </c>
      <c r="F1198" s="118" t="s">
        <v>15371</v>
      </c>
      <c r="G1198" s="118" t="s">
        <v>1502</v>
      </c>
      <c r="H1198" s="118" t="s">
        <v>3313</v>
      </c>
      <c r="I1198" s="118" t="s">
        <v>9567</v>
      </c>
      <c r="J1198" s="124"/>
      <c r="K1198" s="118" t="str">
        <f>_xlfn.XLOOKUP(D1198,'Catalog Items'!L:L,'Catalog Items'!AB:AB)</f>
        <v>00039938244194</v>
      </c>
      <c r="L1198" s="118" t="str">
        <f>_xlfn.XLOOKUP(D1198,'Catalog Items'!L:L,'Catalog Items'!N:N)</f>
        <v>Chicago Bears</v>
      </c>
      <c r="M1198" s="132">
        <f>_xlfn.XLOOKUP($D1198,'Catalog Items'!$L:$L,'Catalog Items'!AK:AK)</f>
        <v>51.125</v>
      </c>
      <c r="N1198" s="132">
        <f>_xlfn.XLOOKUP($D1198,'Catalog Items'!$L:$L,'Catalog Items'!AL:AL)</f>
        <v>16.312999999999999</v>
      </c>
      <c r="O1198" s="132">
        <f>_xlfn.XLOOKUP($D1198,'Catalog Items'!$L:$L,'Catalog Items'!AM:AM)</f>
        <v>10.063000000000001</v>
      </c>
      <c r="P1198" s="132">
        <f>_xlfn.XLOOKUP($D1198,'Catalog Items'!$L:$L,'Catalog Items'!AN:AN)</f>
        <v>31.48</v>
      </c>
      <c r="Q1198" s="132">
        <f>_xlfn.XLOOKUP($D1198,'Catalog Items'!$L:$L,'Catalog Items'!AO:AO)</f>
        <v>4.8570000000000002</v>
      </c>
      <c r="R1198" s="132" t="str">
        <f>_xlfn.XLOOKUP($D1198,'Catalog Items'!$L:$L,'Catalog Items'!AT:AT)</f>
        <v>4</v>
      </c>
      <c r="S1198" s="132" t="str">
        <f>_xlfn.XLOOKUP($D1198,'Catalog Items'!$L:$L,'Catalog Items'!AU:AU)</f>
        <v>3</v>
      </c>
      <c r="T1198" s="118" t="s">
        <v>15031</v>
      </c>
      <c r="U1198" s="118" t="s">
        <v>1773</v>
      </c>
      <c r="V1198" s="118" t="s">
        <v>1765</v>
      </c>
      <c r="W1198" s="124"/>
      <c r="X1198" s="118" t="s">
        <v>6939</v>
      </c>
      <c r="Y1198" s="118" t="s">
        <v>1760</v>
      </c>
      <c r="Z1198" s="118" t="s">
        <v>15062</v>
      </c>
      <c r="AA1198" s="118" t="s">
        <v>15069</v>
      </c>
      <c r="AB1198" s="118" t="s">
        <v>15069</v>
      </c>
      <c r="AC1198" s="118" t="s">
        <v>15070</v>
      </c>
      <c r="AD1198" s="118" t="s">
        <v>1757</v>
      </c>
      <c r="AE1198" s="118" t="s">
        <v>15372</v>
      </c>
      <c r="AF1198" s="118" t="s">
        <v>15373</v>
      </c>
    </row>
    <row r="1199" spans="1:32" x14ac:dyDescent="0.25">
      <c r="A1199" s="118" t="str">
        <f>_xlfn.XLOOKUP(D1199,'Catalog Items'!L:L,'Catalog Items'!F:F)</f>
        <v>25N01</v>
      </c>
      <c r="B1199" s="118" t="s">
        <v>10831</v>
      </c>
      <c r="C1199" s="118" t="s">
        <v>1817</v>
      </c>
      <c r="D1199" s="118" t="s">
        <v>1554</v>
      </c>
      <c r="E1199" s="118" t="s">
        <v>3290</v>
      </c>
      <c r="F1199" s="118" t="s">
        <v>15371</v>
      </c>
      <c r="G1199" s="118" t="s">
        <v>1501</v>
      </c>
      <c r="H1199" s="118" t="s">
        <v>3308</v>
      </c>
      <c r="I1199" s="118" t="s">
        <v>1762</v>
      </c>
      <c r="J1199" s="124"/>
      <c r="K1199" s="118" t="str">
        <f>_xlfn.XLOOKUP(D1199,'Catalog Items'!L:L,'Catalog Items'!AB:AB)</f>
        <v>00039938244194</v>
      </c>
      <c r="L1199" s="118" t="str">
        <f>_xlfn.XLOOKUP(D1199,'Catalog Items'!L:L,'Catalog Items'!N:N)</f>
        <v>Chicago Bears</v>
      </c>
      <c r="M1199" s="132">
        <f>_xlfn.XLOOKUP($D1199,'Catalog Items'!$L:$L,'Catalog Items'!AK:AK)</f>
        <v>51.125</v>
      </c>
      <c r="N1199" s="132">
        <f>_xlfn.XLOOKUP($D1199,'Catalog Items'!$L:$L,'Catalog Items'!AL:AL)</f>
        <v>16.312999999999999</v>
      </c>
      <c r="O1199" s="132">
        <f>_xlfn.XLOOKUP($D1199,'Catalog Items'!$L:$L,'Catalog Items'!AM:AM)</f>
        <v>10.063000000000001</v>
      </c>
      <c r="P1199" s="132">
        <f>_xlfn.XLOOKUP($D1199,'Catalog Items'!$L:$L,'Catalog Items'!AN:AN)</f>
        <v>31.48</v>
      </c>
      <c r="Q1199" s="132">
        <f>_xlfn.XLOOKUP($D1199,'Catalog Items'!$L:$L,'Catalog Items'!AO:AO)</f>
        <v>4.8570000000000002</v>
      </c>
      <c r="R1199" s="132" t="str">
        <f>_xlfn.XLOOKUP($D1199,'Catalog Items'!$L:$L,'Catalog Items'!AT:AT)</f>
        <v>4</v>
      </c>
      <c r="S1199" s="132" t="str">
        <f>_xlfn.XLOOKUP($D1199,'Catalog Items'!$L:$L,'Catalog Items'!AU:AU)</f>
        <v>3</v>
      </c>
      <c r="T1199" s="118" t="s">
        <v>15031</v>
      </c>
      <c r="U1199" s="118" t="s">
        <v>1773</v>
      </c>
      <c r="V1199" s="118" t="s">
        <v>1765</v>
      </c>
      <c r="W1199" s="124"/>
      <c r="X1199" s="118" t="s">
        <v>6933</v>
      </c>
      <c r="Y1199" s="118" t="s">
        <v>1760</v>
      </c>
      <c r="Z1199" s="118" t="s">
        <v>15041</v>
      </c>
      <c r="AA1199" s="118" t="s">
        <v>15073</v>
      </c>
      <c r="AB1199" s="118" t="s">
        <v>15073</v>
      </c>
      <c r="AC1199" s="118" t="s">
        <v>15074</v>
      </c>
      <c r="AD1199" s="118" t="s">
        <v>1757</v>
      </c>
      <c r="AE1199" s="118" t="s">
        <v>15363</v>
      </c>
      <c r="AF1199" s="118" t="s">
        <v>15364</v>
      </c>
    </row>
    <row r="1200" spans="1:32" x14ac:dyDescent="0.25">
      <c r="A1200" s="118" t="str">
        <f>_xlfn.XLOOKUP(D1200,'Catalog Items'!L:L,'Catalog Items'!F:F)</f>
        <v>25N01</v>
      </c>
      <c r="B1200" s="118" t="s">
        <v>10834</v>
      </c>
      <c r="C1200" s="118" t="s">
        <v>1817</v>
      </c>
      <c r="D1200" s="118" t="s">
        <v>1554</v>
      </c>
      <c r="E1200" s="118" t="s">
        <v>3290</v>
      </c>
      <c r="F1200" s="118" t="s">
        <v>15371</v>
      </c>
      <c r="G1200" s="118" t="s">
        <v>1569</v>
      </c>
      <c r="H1200" s="118" t="s">
        <v>3329</v>
      </c>
      <c r="I1200" s="118" t="s">
        <v>1771</v>
      </c>
      <c r="J1200" s="124"/>
      <c r="K1200" s="118" t="str">
        <f>_xlfn.XLOOKUP(D1200,'Catalog Items'!L:L,'Catalog Items'!AB:AB)</f>
        <v>00039938244194</v>
      </c>
      <c r="L1200" s="118" t="str">
        <f>_xlfn.XLOOKUP(D1200,'Catalog Items'!L:L,'Catalog Items'!N:N)</f>
        <v>Chicago Bears</v>
      </c>
      <c r="M1200" s="132">
        <f>_xlfn.XLOOKUP($D1200,'Catalog Items'!$L:$L,'Catalog Items'!AK:AK)</f>
        <v>51.125</v>
      </c>
      <c r="N1200" s="132">
        <f>_xlfn.XLOOKUP($D1200,'Catalog Items'!$L:$L,'Catalog Items'!AL:AL)</f>
        <v>16.312999999999999</v>
      </c>
      <c r="O1200" s="132">
        <f>_xlfn.XLOOKUP($D1200,'Catalog Items'!$L:$L,'Catalog Items'!AM:AM)</f>
        <v>10.063000000000001</v>
      </c>
      <c r="P1200" s="132">
        <f>_xlfn.XLOOKUP($D1200,'Catalog Items'!$L:$L,'Catalog Items'!AN:AN)</f>
        <v>31.48</v>
      </c>
      <c r="Q1200" s="132">
        <f>_xlfn.XLOOKUP($D1200,'Catalog Items'!$L:$L,'Catalog Items'!AO:AO)</f>
        <v>4.8570000000000002</v>
      </c>
      <c r="R1200" s="132" t="str">
        <f>_xlfn.XLOOKUP($D1200,'Catalog Items'!$L:$L,'Catalog Items'!AT:AT)</f>
        <v>4</v>
      </c>
      <c r="S1200" s="132" t="str">
        <f>_xlfn.XLOOKUP($D1200,'Catalog Items'!$L:$L,'Catalog Items'!AU:AU)</f>
        <v>3</v>
      </c>
      <c r="T1200" s="118" t="s">
        <v>15031</v>
      </c>
      <c r="U1200" s="118" t="s">
        <v>1773</v>
      </c>
      <c r="V1200" s="118" t="s">
        <v>1765</v>
      </c>
      <c r="W1200" s="124"/>
      <c r="X1200" s="118" t="s">
        <v>6971</v>
      </c>
      <c r="Y1200" s="118" t="s">
        <v>1765</v>
      </c>
      <c r="Z1200" s="118" t="s">
        <v>15062</v>
      </c>
      <c r="AA1200" s="118" t="s">
        <v>7065</v>
      </c>
      <c r="AB1200" s="118" t="s">
        <v>7065</v>
      </c>
      <c r="AC1200" s="118" t="s">
        <v>15063</v>
      </c>
      <c r="AD1200" s="118" t="s">
        <v>1757</v>
      </c>
      <c r="AE1200" s="118" t="s">
        <v>15064</v>
      </c>
      <c r="AF1200" s="118" t="s">
        <v>15065</v>
      </c>
    </row>
    <row r="1201" spans="1:32" x14ac:dyDescent="0.25">
      <c r="A1201" s="118" t="str">
        <f>_xlfn.XLOOKUP(D1201,'Catalog Items'!L:L,'Catalog Items'!F:F)</f>
        <v>25N01</v>
      </c>
      <c r="B1201" s="118" t="s">
        <v>10828</v>
      </c>
      <c r="C1201" s="118" t="s">
        <v>1817</v>
      </c>
      <c r="D1201" s="118" t="s">
        <v>1554</v>
      </c>
      <c r="E1201" s="118" t="s">
        <v>3290</v>
      </c>
      <c r="F1201" s="118" t="s">
        <v>15371</v>
      </c>
      <c r="G1201" s="118" t="s">
        <v>1601</v>
      </c>
      <c r="H1201" s="118" t="s">
        <v>3323</v>
      </c>
      <c r="I1201" s="118" t="s">
        <v>9570</v>
      </c>
      <c r="J1201" s="124"/>
      <c r="K1201" s="118" t="str">
        <f>_xlfn.XLOOKUP(D1201,'Catalog Items'!L:L,'Catalog Items'!AB:AB)</f>
        <v>00039938244194</v>
      </c>
      <c r="L1201" s="118" t="str">
        <f>_xlfn.XLOOKUP(D1201,'Catalog Items'!L:L,'Catalog Items'!N:N)</f>
        <v>Chicago Bears</v>
      </c>
      <c r="M1201" s="132">
        <f>_xlfn.XLOOKUP($D1201,'Catalog Items'!$L:$L,'Catalog Items'!AK:AK)</f>
        <v>51.125</v>
      </c>
      <c r="N1201" s="132">
        <f>_xlfn.XLOOKUP($D1201,'Catalog Items'!$L:$L,'Catalog Items'!AL:AL)</f>
        <v>16.312999999999999</v>
      </c>
      <c r="O1201" s="132">
        <f>_xlfn.XLOOKUP($D1201,'Catalog Items'!$L:$L,'Catalog Items'!AM:AM)</f>
        <v>10.063000000000001</v>
      </c>
      <c r="P1201" s="132">
        <f>_xlfn.XLOOKUP($D1201,'Catalog Items'!$L:$L,'Catalog Items'!AN:AN)</f>
        <v>31.48</v>
      </c>
      <c r="Q1201" s="132">
        <f>_xlfn.XLOOKUP($D1201,'Catalog Items'!$L:$L,'Catalog Items'!AO:AO)</f>
        <v>4.8570000000000002</v>
      </c>
      <c r="R1201" s="132" t="str">
        <f>_xlfn.XLOOKUP($D1201,'Catalog Items'!$L:$L,'Catalog Items'!AT:AT)</f>
        <v>4</v>
      </c>
      <c r="S1201" s="132" t="str">
        <f>_xlfn.XLOOKUP($D1201,'Catalog Items'!$L:$L,'Catalog Items'!AU:AU)</f>
        <v>3</v>
      </c>
      <c r="T1201" s="118" t="s">
        <v>15031</v>
      </c>
      <c r="U1201" s="118" t="s">
        <v>1773</v>
      </c>
      <c r="V1201" s="118" t="s">
        <v>1765</v>
      </c>
      <c r="W1201" s="124"/>
      <c r="X1201" s="118" t="s">
        <v>6959</v>
      </c>
      <c r="Y1201" s="118" t="s">
        <v>1765</v>
      </c>
      <c r="Z1201" s="118" t="s">
        <v>15062</v>
      </c>
      <c r="AA1201" s="118" t="s">
        <v>14994</v>
      </c>
      <c r="AB1201" s="118" t="s">
        <v>14994</v>
      </c>
      <c r="AC1201" s="118" t="s">
        <v>15066</v>
      </c>
      <c r="AD1201" s="118" t="s">
        <v>1757</v>
      </c>
      <c r="AE1201" s="118" t="s">
        <v>15067</v>
      </c>
      <c r="AF1201" s="118" t="s">
        <v>15068</v>
      </c>
    </row>
    <row r="1202" spans="1:32" x14ac:dyDescent="0.25">
      <c r="A1202" s="118" t="str">
        <f>_xlfn.XLOOKUP(D1202,'Catalog Items'!L:L,'Catalog Items'!F:F)</f>
        <v>25N01</v>
      </c>
      <c r="B1202" s="118" t="s">
        <v>10813</v>
      </c>
      <c r="C1202" s="118" t="s">
        <v>1817</v>
      </c>
      <c r="D1202" s="118" t="s">
        <v>1554</v>
      </c>
      <c r="E1202" s="118" t="s">
        <v>3290</v>
      </c>
      <c r="F1202" s="118" t="s">
        <v>15371</v>
      </c>
      <c r="G1202" s="118" t="s">
        <v>1472</v>
      </c>
      <c r="H1202" s="118" t="s">
        <v>13841</v>
      </c>
      <c r="I1202" s="118" t="s">
        <v>1757</v>
      </c>
      <c r="J1202" s="124"/>
      <c r="K1202" s="118" t="str">
        <f>_xlfn.XLOOKUP(D1202,'Catalog Items'!L:L,'Catalog Items'!AB:AB)</f>
        <v>00039938244194</v>
      </c>
      <c r="L1202" s="118" t="str">
        <f>_xlfn.XLOOKUP(D1202,'Catalog Items'!L:L,'Catalog Items'!N:N)</f>
        <v>Chicago Bears</v>
      </c>
      <c r="M1202" s="132">
        <f>_xlfn.XLOOKUP($D1202,'Catalog Items'!$L:$L,'Catalog Items'!AK:AK)</f>
        <v>51.125</v>
      </c>
      <c r="N1202" s="132">
        <f>_xlfn.XLOOKUP($D1202,'Catalog Items'!$L:$L,'Catalog Items'!AL:AL)</f>
        <v>16.312999999999999</v>
      </c>
      <c r="O1202" s="132">
        <f>_xlfn.XLOOKUP($D1202,'Catalog Items'!$L:$L,'Catalog Items'!AM:AM)</f>
        <v>10.063000000000001</v>
      </c>
      <c r="P1202" s="132">
        <f>_xlfn.XLOOKUP($D1202,'Catalog Items'!$L:$L,'Catalog Items'!AN:AN)</f>
        <v>31.48</v>
      </c>
      <c r="Q1202" s="132">
        <f>_xlfn.XLOOKUP($D1202,'Catalog Items'!$L:$L,'Catalog Items'!AO:AO)</f>
        <v>4.8570000000000002</v>
      </c>
      <c r="R1202" s="132" t="str">
        <f>_xlfn.XLOOKUP($D1202,'Catalog Items'!$L:$L,'Catalog Items'!AT:AT)</f>
        <v>4</v>
      </c>
      <c r="S1202" s="132" t="str">
        <f>_xlfn.XLOOKUP($D1202,'Catalog Items'!$L:$L,'Catalog Items'!AU:AU)</f>
        <v>3</v>
      </c>
      <c r="T1202" s="118" t="s">
        <v>15031</v>
      </c>
      <c r="U1202" s="118" t="s">
        <v>1773</v>
      </c>
      <c r="V1202" s="118" t="s">
        <v>1765</v>
      </c>
      <c r="W1202" s="124"/>
      <c r="X1202" s="118" t="s">
        <v>7034</v>
      </c>
      <c r="Y1202" s="118" t="s">
        <v>1759</v>
      </c>
      <c r="Z1202" s="118" t="s">
        <v>15132</v>
      </c>
      <c r="AA1202" s="118" t="s">
        <v>14983</v>
      </c>
      <c r="AB1202" s="118" t="s">
        <v>14984</v>
      </c>
      <c r="AC1202" s="118" t="s">
        <v>15211</v>
      </c>
      <c r="AD1202" s="118" t="s">
        <v>1757</v>
      </c>
      <c r="AE1202" s="118" t="s">
        <v>15374</v>
      </c>
      <c r="AF1202" s="118" t="s">
        <v>15155</v>
      </c>
    </row>
    <row r="1203" spans="1:32" x14ac:dyDescent="0.25">
      <c r="J1203" s="124"/>
      <c r="M1203" s="132"/>
      <c r="N1203" s="132"/>
      <c r="O1203" s="132"/>
      <c r="P1203" s="132"/>
      <c r="Q1203" s="132"/>
      <c r="R1203" s="132"/>
      <c r="S1203" s="132"/>
      <c r="W1203" s="124"/>
    </row>
    <row r="1204" spans="1:32" x14ac:dyDescent="0.25">
      <c r="A1204" s="118" t="str">
        <f>_xlfn.XLOOKUP(D1204,'Catalog Items'!L:L,'Catalog Items'!F:F)</f>
        <v>25N01</v>
      </c>
      <c r="B1204" s="118" t="s">
        <v>10817</v>
      </c>
      <c r="C1204" s="118" t="s">
        <v>1817</v>
      </c>
      <c r="D1204" s="118" t="s">
        <v>1483</v>
      </c>
      <c r="E1204" s="118" t="s">
        <v>3292</v>
      </c>
      <c r="F1204" s="118" t="s">
        <v>15371</v>
      </c>
      <c r="G1204" s="118" t="s">
        <v>1492</v>
      </c>
      <c r="H1204" s="118" t="s">
        <v>3297</v>
      </c>
      <c r="I1204" s="118" t="s">
        <v>1765</v>
      </c>
      <c r="J1204" s="124"/>
      <c r="K1204" s="118" t="str">
        <f>_xlfn.XLOOKUP(D1204,'Catalog Items'!L:L,'Catalog Items'!AB:AB)</f>
        <v>00039938244224</v>
      </c>
      <c r="L1204" s="118" t="str">
        <f>_xlfn.XLOOKUP(D1204,'Catalog Items'!L:L,'Catalog Items'!N:N)</f>
        <v>Dallas Cowboys</v>
      </c>
      <c r="M1204" s="132">
        <f>_xlfn.XLOOKUP($D1204,'Catalog Items'!$L:$L,'Catalog Items'!AK:AK)</f>
        <v>51.125</v>
      </c>
      <c r="N1204" s="132">
        <f>_xlfn.XLOOKUP($D1204,'Catalog Items'!$L:$L,'Catalog Items'!AL:AL)</f>
        <v>16.312999999999999</v>
      </c>
      <c r="O1204" s="132">
        <f>_xlfn.XLOOKUP($D1204,'Catalog Items'!$L:$L,'Catalog Items'!AM:AM)</f>
        <v>10.063000000000001</v>
      </c>
      <c r="P1204" s="132">
        <f>_xlfn.XLOOKUP($D1204,'Catalog Items'!$L:$L,'Catalog Items'!AN:AN)</f>
        <v>31.48</v>
      </c>
      <c r="Q1204" s="132">
        <f>_xlfn.XLOOKUP($D1204,'Catalog Items'!$L:$L,'Catalog Items'!AO:AO)</f>
        <v>4.8570000000000002</v>
      </c>
      <c r="R1204" s="132" t="str">
        <f>_xlfn.XLOOKUP($D1204,'Catalog Items'!$L:$L,'Catalog Items'!AT:AT)</f>
        <v>4</v>
      </c>
      <c r="S1204" s="132" t="str">
        <f>_xlfn.XLOOKUP($D1204,'Catalog Items'!$L:$L,'Catalog Items'!AU:AU)</f>
        <v>3</v>
      </c>
      <c r="T1204" s="118" t="s">
        <v>15031</v>
      </c>
      <c r="U1204" s="118" t="s">
        <v>1773</v>
      </c>
      <c r="V1204" s="118" t="s">
        <v>1765</v>
      </c>
      <c r="W1204" s="124"/>
      <c r="X1204" s="118" t="s">
        <v>6909</v>
      </c>
      <c r="Y1204" s="118" t="s">
        <v>1760</v>
      </c>
      <c r="Z1204" s="118" t="s">
        <v>15368</v>
      </c>
      <c r="AA1204" s="118" t="s">
        <v>15368</v>
      </c>
      <c r="AB1204" s="118" t="s">
        <v>14983</v>
      </c>
      <c r="AC1204" s="118" t="s">
        <v>15297</v>
      </c>
      <c r="AD1204" s="118" t="s">
        <v>1757</v>
      </c>
      <c r="AE1204" s="118" t="s">
        <v>15369</v>
      </c>
      <c r="AF1204" s="118" t="s">
        <v>15370</v>
      </c>
    </row>
    <row r="1205" spans="1:32" x14ac:dyDescent="0.25">
      <c r="A1205" s="118" t="str">
        <f>_xlfn.XLOOKUP(D1205,'Catalog Items'!L:L,'Catalog Items'!F:F)</f>
        <v>25N01</v>
      </c>
      <c r="B1205" s="118" t="s">
        <v>10825</v>
      </c>
      <c r="C1205" s="118" t="s">
        <v>1817</v>
      </c>
      <c r="D1205" s="118" t="s">
        <v>1483</v>
      </c>
      <c r="E1205" s="118" t="s">
        <v>3292</v>
      </c>
      <c r="F1205" s="118" t="s">
        <v>15371</v>
      </c>
      <c r="G1205" s="118" t="s">
        <v>1527</v>
      </c>
      <c r="H1205" s="118" t="s">
        <v>3315</v>
      </c>
      <c r="I1205" s="118" t="s">
        <v>9567</v>
      </c>
      <c r="J1205" s="124"/>
      <c r="K1205" s="118" t="str">
        <f>_xlfn.XLOOKUP(D1205,'Catalog Items'!L:L,'Catalog Items'!AB:AB)</f>
        <v>00039938244224</v>
      </c>
      <c r="L1205" s="118" t="str">
        <f>_xlfn.XLOOKUP(D1205,'Catalog Items'!L:L,'Catalog Items'!N:N)</f>
        <v>Dallas Cowboys</v>
      </c>
      <c r="M1205" s="132">
        <f>_xlfn.XLOOKUP($D1205,'Catalog Items'!$L:$L,'Catalog Items'!AK:AK)</f>
        <v>51.125</v>
      </c>
      <c r="N1205" s="132">
        <f>_xlfn.XLOOKUP($D1205,'Catalog Items'!$L:$L,'Catalog Items'!AL:AL)</f>
        <v>16.312999999999999</v>
      </c>
      <c r="O1205" s="132">
        <f>_xlfn.XLOOKUP($D1205,'Catalog Items'!$L:$L,'Catalog Items'!AM:AM)</f>
        <v>10.063000000000001</v>
      </c>
      <c r="P1205" s="132">
        <f>_xlfn.XLOOKUP($D1205,'Catalog Items'!$L:$L,'Catalog Items'!AN:AN)</f>
        <v>31.48</v>
      </c>
      <c r="Q1205" s="132">
        <f>_xlfn.XLOOKUP($D1205,'Catalog Items'!$L:$L,'Catalog Items'!AO:AO)</f>
        <v>4.8570000000000002</v>
      </c>
      <c r="R1205" s="132" t="str">
        <f>_xlfn.XLOOKUP($D1205,'Catalog Items'!$L:$L,'Catalog Items'!AT:AT)</f>
        <v>4</v>
      </c>
      <c r="S1205" s="132" t="str">
        <f>_xlfn.XLOOKUP($D1205,'Catalog Items'!$L:$L,'Catalog Items'!AU:AU)</f>
        <v>3</v>
      </c>
      <c r="T1205" s="118" t="s">
        <v>15031</v>
      </c>
      <c r="U1205" s="118" t="s">
        <v>1773</v>
      </c>
      <c r="V1205" s="118" t="s">
        <v>1765</v>
      </c>
      <c r="W1205" s="124"/>
      <c r="X1205" s="118" t="s">
        <v>6942</v>
      </c>
      <c r="Y1205" s="118" t="s">
        <v>1760</v>
      </c>
      <c r="Z1205" s="118" t="s">
        <v>15062</v>
      </c>
      <c r="AA1205" s="118" t="s">
        <v>15069</v>
      </c>
      <c r="AB1205" s="118" t="s">
        <v>15069</v>
      </c>
      <c r="AC1205" s="118" t="s">
        <v>15070</v>
      </c>
      <c r="AD1205" s="118" t="s">
        <v>1757</v>
      </c>
      <c r="AE1205" s="118" t="s">
        <v>15372</v>
      </c>
      <c r="AF1205" s="118" t="s">
        <v>15373</v>
      </c>
    </row>
    <row r="1206" spans="1:32" x14ac:dyDescent="0.25">
      <c r="A1206" s="118" t="str">
        <f>_xlfn.XLOOKUP(D1206,'Catalog Items'!L:L,'Catalog Items'!F:F)</f>
        <v>25N01</v>
      </c>
      <c r="B1206" s="118" t="s">
        <v>10831</v>
      </c>
      <c r="C1206" s="118" t="s">
        <v>1817</v>
      </c>
      <c r="D1206" s="118" t="s">
        <v>1483</v>
      </c>
      <c r="E1206" s="118" t="s">
        <v>3292</v>
      </c>
      <c r="F1206" s="118" t="s">
        <v>15371</v>
      </c>
      <c r="G1206" s="118" t="s">
        <v>1461</v>
      </c>
      <c r="H1206" s="118" t="s">
        <v>3311</v>
      </c>
      <c r="I1206" s="118" t="s">
        <v>1762</v>
      </c>
      <c r="J1206" s="124"/>
      <c r="K1206" s="118" t="str">
        <f>_xlfn.XLOOKUP(D1206,'Catalog Items'!L:L,'Catalog Items'!AB:AB)</f>
        <v>00039938244224</v>
      </c>
      <c r="L1206" s="118" t="str">
        <f>_xlfn.XLOOKUP(D1206,'Catalog Items'!L:L,'Catalog Items'!N:N)</f>
        <v>Dallas Cowboys</v>
      </c>
      <c r="M1206" s="132">
        <f>_xlfn.XLOOKUP($D1206,'Catalog Items'!$L:$L,'Catalog Items'!AK:AK)</f>
        <v>51.125</v>
      </c>
      <c r="N1206" s="132">
        <f>_xlfn.XLOOKUP($D1206,'Catalog Items'!$L:$L,'Catalog Items'!AL:AL)</f>
        <v>16.312999999999999</v>
      </c>
      <c r="O1206" s="132">
        <f>_xlfn.XLOOKUP($D1206,'Catalog Items'!$L:$L,'Catalog Items'!AM:AM)</f>
        <v>10.063000000000001</v>
      </c>
      <c r="P1206" s="132">
        <f>_xlfn.XLOOKUP($D1206,'Catalog Items'!$L:$L,'Catalog Items'!AN:AN)</f>
        <v>31.48</v>
      </c>
      <c r="Q1206" s="132">
        <f>_xlfn.XLOOKUP($D1206,'Catalog Items'!$L:$L,'Catalog Items'!AO:AO)</f>
        <v>4.8570000000000002</v>
      </c>
      <c r="R1206" s="132" t="str">
        <f>_xlfn.XLOOKUP($D1206,'Catalog Items'!$L:$L,'Catalog Items'!AT:AT)</f>
        <v>4</v>
      </c>
      <c r="S1206" s="132" t="str">
        <f>_xlfn.XLOOKUP($D1206,'Catalog Items'!$L:$L,'Catalog Items'!AU:AU)</f>
        <v>3</v>
      </c>
      <c r="T1206" s="118" t="s">
        <v>15031</v>
      </c>
      <c r="U1206" s="118" t="s">
        <v>1773</v>
      </c>
      <c r="V1206" s="118" t="s">
        <v>1765</v>
      </c>
      <c r="W1206" s="124"/>
      <c r="X1206" s="118" t="s">
        <v>6937</v>
      </c>
      <c r="Y1206" s="118" t="s">
        <v>1760</v>
      </c>
      <c r="Z1206" s="118" t="s">
        <v>15041</v>
      </c>
      <c r="AA1206" s="118" t="s">
        <v>15073</v>
      </c>
      <c r="AB1206" s="118" t="s">
        <v>15073</v>
      </c>
      <c r="AC1206" s="118" t="s">
        <v>15074</v>
      </c>
      <c r="AD1206" s="118" t="s">
        <v>1757</v>
      </c>
      <c r="AE1206" s="118" t="s">
        <v>15363</v>
      </c>
      <c r="AF1206" s="118" t="s">
        <v>15364</v>
      </c>
    </row>
    <row r="1207" spans="1:32" x14ac:dyDescent="0.25">
      <c r="A1207" s="118" t="str">
        <f>_xlfn.XLOOKUP(D1207,'Catalog Items'!L:L,'Catalog Items'!F:F)</f>
        <v>25N01</v>
      </c>
      <c r="B1207" s="118" t="s">
        <v>10834</v>
      </c>
      <c r="C1207" s="118" t="s">
        <v>1817</v>
      </c>
      <c r="D1207" s="118" t="s">
        <v>1483</v>
      </c>
      <c r="E1207" s="118" t="s">
        <v>3292</v>
      </c>
      <c r="F1207" s="118" t="s">
        <v>15371</v>
      </c>
      <c r="G1207" s="118" t="s">
        <v>1570</v>
      </c>
      <c r="H1207" s="118" t="s">
        <v>3330</v>
      </c>
      <c r="I1207" s="118" t="s">
        <v>1771</v>
      </c>
      <c r="J1207" s="124"/>
      <c r="K1207" s="118" t="str">
        <f>_xlfn.XLOOKUP(D1207,'Catalog Items'!L:L,'Catalog Items'!AB:AB)</f>
        <v>00039938244224</v>
      </c>
      <c r="L1207" s="118" t="str">
        <f>_xlfn.XLOOKUP(D1207,'Catalog Items'!L:L,'Catalog Items'!N:N)</f>
        <v>Dallas Cowboys</v>
      </c>
      <c r="M1207" s="132">
        <f>_xlfn.XLOOKUP($D1207,'Catalog Items'!$L:$L,'Catalog Items'!AK:AK)</f>
        <v>51.125</v>
      </c>
      <c r="N1207" s="132">
        <f>_xlfn.XLOOKUP($D1207,'Catalog Items'!$L:$L,'Catalog Items'!AL:AL)</f>
        <v>16.312999999999999</v>
      </c>
      <c r="O1207" s="132">
        <f>_xlfn.XLOOKUP($D1207,'Catalog Items'!$L:$L,'Catalog Items'!AM:AM)</f>
        <v>10.063000000000001</v>
      </c>
      <c r="P1207" s="132">
        <f>_xlfn.XLOOKUP($D1207,'Catalog Items'!$L:$L,'Catalog Items'!AN:AN)</f>
        <v>31.48</v>
      </c>
      <c r="Q1207" s="132">
        <f>_xlfn.XLOOKUP($D1207,'Catalog Items'!$L:$L,'Catalog Items'!AO:AO)</f>
        <v>4.8570000000000002</v>
      </c>
      <c r="R1207" s="132" t="str">
        <f>_xlfn.XLOOKUP($D1207,'Catalog Items'!$L:$L,'Catalog Items'!AT:AT)</f>
        <v>4</v>
      </c>
      <c r="S1207" s="132" t="str">
        <f>_xlfn.XLOOKUP($D1207,'Catalog Items'!$L:$L,'Catalog Items'!AU:AU)</f>
        <v>3</v>
      </c>
      <c r="T1207" s="118" t="s">
        <v>15031</v>
      </c>
      <c r="U1207" s="118" t="s">
        <v>1773</v>
      </c>
      <c r="V1207" s="118" t="s">
        <v>1765</v>
      </c>
      <c r="W1207" s="124"/>
      <c r="X1207" s="118" t="s">
        <v>6972</v>
      </c>
      <c r="Y1207" s="118" t="s">
        <v>1765</v>
      </c>
      <c r="Z1207" s="118" t="s">
        <v>15062</v>
      </c>
      <c r="AA1207" s="118" t="s">
        <v>7065</v>
      </c>
      <c r="AB1207" s="118" t="s">
        <v>7065</v>
      </c>
      <c r="AC1207" s="118" t="s">
        <v>15063</v>
      </c>
      <c r="AD1207" s="118" t="s">
        <v>1757</v>
      </c>
      <c r="AE1207" s="118" t="s">
        <v>15064</v>
      </c>
      <c r="AF1207" s="118" t="s">
        <v>15065</v>
      </c>
    </row>
    <row r="1208" spans="1:32" x14ac:dyDescent="0.25">
      <c r="A1208" s="118" t="str">
        <f>_xlfn.XLOOKUP(D1208,'Catalog Items'!L:L,'Catalog Items'!F:F)</f>
        <v>25N01</v>
      </c>
      <c r="B1208" s="118" t="s">
        <v>10828</v>
      </c>
      <c r="C1208" s="118" t="s">
        <v>1817</v>
      </c>
      <c r="D1208" s="118" t="s">
        <v>1483</v>
      </c>
      <c r="E1208" s="118" t="s">
        <v>3292</v>
      </c>
      <c r="F1208" s="118" t="s">
        <v>15371</v>
      </c>
      <c r="G1208" s="118" t="s">
        <v>1602</v>
      </c>
      <c r="H1208" s="118" t="s">
        <v>3324</v>
      </c>
      <c r="I1208" s="118" t="s">
        <v>9570</v>
      </c>
      <c r="J1208" s="124"/>
      <c r="K1208" s="118" t="str">
        <f>_xlfn.XLOOKUP(D1208,'Catalog Items'!L:L,'Catalog Items'!AB:AB)</f>
        <v>00039938244224</v>
      </c>
      <c r="L1208" s="118" t="str">
        <f>_xlfn.XLOOKUP(D1208,'Catalog Items'!L:L,'Catalog Items'!N:N)</f>
        <v>Dallas Cowboys</v>
      </c>
      <c r="M1208" s="132">
        <f>_xlfn.XLOOKUP($D1208,'Catalog Items'!$L:$L,'Catalog Items'!AK:AK)</f>
        <v>51.125</v>
      </c>
      <c r="N1208" s="132">
        <f>_xlfn.XLOOKUP($D1208,'Catalog Items'!$L:$L,'Catalog Items'!AL:AL)</f>
        <v>16.312999999999999</v>
      </c>
      <c r="O1208" s="132">
        <f>_xlfn.XLOOKUP($D1208,'Catalog Items'!$L:$L,'Catalog Items'!AM:AM)</f>
        <v>10.063000000000001</v>
      </c>
      <c r="P1208" s="132">
        <f>_xlfn.XLOOKUP($D1208,'Catalog Items'!$L:$L,'Catalog Items'!AN:AN)</f>
        <v>31.48</v>
      </c>
      <c r="Q1208" s="132">
        <f>_xlfn.XLOOKUP($D1208,'Catalog Items'!$L:$L,'Catalog Items'!AO:AO)</f>
        <v>4.8570000000000002</v>
      </c>
      <c r="R1208" s="132" t="str">
        <f>_xlfn.XLOOKUP($D1208,'Catalog Items'!$L:$L,'Catalog Items'!AT:AT)</f>
        <v>4</v>
      </c>
      <c r="S1208" s="132" t="str">
        <f>_xlfn.XLOOKUP($D1208,'Catalog Items'!$L:$L,'Catalog Items'!AU:AU)</f>
        <v>3</v>
      </c>
      <c r="T1208" s="118" t="s">
        <v>15031</v>
      </c>
      <c r="U1208" s="118" t="s">
        <v>1773</v>
      </c>
      <c r="V1208" s="118" t="s">
        <v>1765</v>
      </c>
      <c r="W1208" s="124"/>
      <c r="X1208" s="118" t="s">
        <v>6963</v>
      </c>
      <c r="Y1208" s="118" t="s">
        <v>1765</v>
      </c>
      <c r="Z1208" s="118" t="s">
        <v>15062</v>
      </c>
      <c r="AA1208" s="118" t="s">
        <v>14994</v>
      </c>
      <c r="AB1208" s="118" t="s">
        <v>14994</v>
      </c>
      <c r="AC1208" s="118" t="s">
        <v>15066</v>
      </c>
      <c r="AD1208" s="118" t="s">
        <v>1757</v>
      </c>
      <c r="AE1208" s="118" t="s">
        <v>15067</v>
      </c>
      <c r="AF1208" s="118" t="s">
        <v>15068</v>
      </c>
    </row>
    <row r="1209" spans="1:32" x14ac:dyDescent="0.25">
      <c r="A1209" s="118" t="str">
        <f>_xlfn.XLOOKUP(D1209,'Catalog Items'!L:L,'Catalog Items'!F:F)</f>
        <v>25N01</v>
      </c>
      <c r="B1209" s="118" t="s">
        <v>10813</v>
      </c>
      <c r="C1209" s="118" t="s">
        <v>1817</v>
      </c>
      <c r="D1209" s="118" t="s">
        <v>1483</v>
      </c>
      <c r="E1209" s="118" t="s">
        <v>3292</v>
      </c>
      <c r="F1209" s="118" t="s">
        <v>15371</v>
      </c>
      <c r="G1209" s="118" t="s">
        <v>1473</v>
      </c>
      <c r="H1209" s="118" t="s">
        <v>13843</v>
      </c>
      <c r="I1209" s="118" t="s">
        <v>1757</v>
      </c>
      <c r="J1209" s="124"/>
      <c r="K1209" s="118" t="str">
        <f>_xlfn.XLOOKUP(D1209,'Catalog Items'!L:L,'Catalog Items'!AB:AB)</f>
        <v>00039938244224</v>
      </c>
      <c r="L1209" s="118" t="str">
        <f>_xlfn.XLOOKUP(D1209,'Catalog Items'!L:L,'Catalog Items'!N:N)</f>
        <v>Dallas Cowboys</v>
      </c>
      <c r="M1209" s="132">
        <f>_xlfn.XLOOKUP($D1209,'Catalog Items'!$L:$L,'Catalog Items'!AK:AK)</f>
        <v>51.125</v>
      </c>
      <c r="N1209" s="132">
        <f>_xlfn.XLOOKUP($D1209,'Catalog Items'!$L:$L,'Catalog Items'!AL:AL)</f>
        <v>16.312999999999999</v>
      </c>
      <c r="O1209" s="132">
        <f>_xlfn.XLOOKUP($D1209,'Catalog Items'!$L:$L,'Catalog Items'!AM:AM)</f>
        <v>10.063000000000001</v>
      </c>
      <c r="P1209" s="132">
        <f>_xlfn.XLOOKUP($D1209,'Catalog Items'!$L:$L,'Catalog Items'!AN:AN)</f>
        <v>31.48</v>
      </c>
      <c r="Q1209" s="132">
        <f>_xlfn.XLOOKUP($D1209,'Catalog Items'!$L:$L,'Catalog Items'!AO:AO)</f>
        <v>4.8570000000000002</v>
      </c>
      <c r="R1209" s="132" t="str">
        <f>_xlfn.XLOOKUP($D1209,'Catalog Items'!$L:$L,'Catalog Items'!AT:AT)</f>
        <v>4</v>
      </c>
      <c r="S1209" s="132" t="str">
        <f>_xlfn.XLOOKUP($D1209,'Catalog Items'!$L:$L,'Catalog Items'!AU:AU)</f>
        <v>3</v>
      </c>
      <c r="T1209" s="118" t="s">
        <v>15031</v>
      </c>
      <c r="U1209" s="118" t="s">
        <v>1773</v>
      </c>
      <c r="V1209" s="118" t="s">
        <v>1765</v>
      </c>
      <c r="W1209" s="124"/>
      <c r="X1209" s="118" t="s">
        <v>7038</v>
      </c>
      <c r="Y1209" s="118" t="s">
        <v>1759</v>
      </c>
      <c r="Z1209" s="118" t="s">
        <v>15132</v>
      </c>
      <c r="AA1209" s="118" t="s">
        <v>14983</v>
      </c>
      <c r="AB1209" s="118" t="s">
        <v>14984</v>
      </c>
      <c r="AC1209" s="118" t="s">
        <v>15184</v>
      </c>
      <c r="AD1209" s="118" t="s">
        <v>1757</v>
      </c>
      <c r="AE1209" s="118" t="s">
        <v>15375</v>
      </c>
      <c r="AF1209" s="118" t="s">
        <v>15155</v>
      </c>
    </row>
    <row r="1210" spans="1:32" x14ac:dyDescent="0.25">
      <c r="J1210" s="124"/>
      <c r="M1210" s="132"/>
      <c r="N1210" s="132"/>
      <c r="O1210" s="132"/>
      <c r="P1210" s="132"/>
      <c r="Q1210" s="132"/>
      <c r="R1210" s="132"/>
      <c r="S1210" s="132"/>
      <c r="W1210" s="124"/>
    </row>
    <row r="1211" spans="1:32" x14ac:dyDescent="0.25">
      <c r="A1211" s="118" t="str">
        <f>_xlfn.XLOOKUP(D1211,'Catalog Items'!L:L,'Catalog Items'!F:F)</f>
        <v>25N01</v>
      </c>
      <c r="B1211" s="118" t="s">
        <v>10817</v>
      </c>
      <c r="C1211" s="118" t="s">
        <v>1817</v>
      </c>
      <c r="D1211" s="118" t="s">
        <v>1462</v>
      </c>
      <c r="E1211" s="118" t="s">
        <v>3294</v>
      </c>
      <c r="F1211" s="118" t="s">
        <v>15371</v>
      </c>
      <c r="G1211" s="118" t="s">
        <v>1480</v>
      </c>
      <c r="H1211" s="118" t="s">
        <v>3299</v>
      </c>
      <c r="I1211" s="118" t="s">
        <v>1765</v>
      </c>
      <c r="J1211" s="124"/>
      <c r="K1211" s="118" t="str">
        <f>_xlfn.XLOOKUP(D1211,'Catalog Items'!L:L,'Catalog Items'!AB:AB)</f>
        <v>00039938244255</v>
      </c>
      <c r="L1211" s="118" t="str">
        <f>_xlfn.XLOOKUP(D1211,'Catalog Items'!L:L,'Catalog Items'!N:N)</f>
        <v>Green Bay Packers</v>
      </c>
      <c r="M1211" s="132">
        <f>_xlfn.XLOOKUP($D1211,'Catalog Items'!$L:$L,'Catalog Items'!AK:AK)</f>
        <v>51.125</v>
      </c>
      <c r="N1211" s="132">
        <f>_xlfn.XLOOKUP($D1211,'Catalog Items'!$L:$L,'Catalog Items'!AL:AL)</f>
        <v>16.312999999999999</v>
      </c>
      <c r="O1211" s="132">
        <f>_xlfn.XLOOKUP($D1211,'Catalog Items'!$L:$L,'Catalog Items'!AM:AM)</f>
        <v>10.063000000000001</v>
      </c>
      <c r="P1211" s="132">
        <f>_xlfn.XLOOKUP($D1211,'Catalog Items'!$L:$L,'Catalog Items'!AN:AN)</f>
        <v>31.48</v>
      </c>
      <c r="Q1211" s="132">
        <f>_xlfn.XLOOKUP($D1211,'Catalog Items'!$L:$L,'Catalog Items'!AO:AO)</f>
        <v>4.8570000000000002</v>
      </c>
      <c r="R1211" s="132" t="str">
        <f>_xlfn.XLOOKUP($D1211,'Catalog Items'!$L:$L,'Catalog Items'!AT:AT)</f>
        <v>4</v>
      </c>
      <c r="S1211" s="132" t="str">
        <f>_xlfn.XLOOKUP($D1211,'Catalog Items'!$L:$L,'Catalog Items'!AU:AU)</f>
        <v>3</v>
      </c>
      <c r="T1211" s="118" t="s">
        <v>15031</v>
      </c>
      <c r="U1211" s="118" t="s">
        <v>1773</v>
      </c>
      <c r="V1211" s="118" t="s">
        <v>1765</v>
      </c>
      <c r="W1211" s="124"/>
      <c r="X1211" s="118" t="s">
        <v>6914</v>
      </c>
      <c r="Y1211" s="118" t="s">
        <v>1760</v>
      </c>
      <c r="Z1211" s="118" t="s">
        <v>15368</v>
      </c>
      <c r="AA1211" s="118" t="s">
        <v>15368</v>
      </c>
      <c r="AB1211" s="118" t="s">
        <v>14983</v>
      </c>
      <c r="AC1211" s="118" t="s">
        <v>15297</v>
      </c>
      <c r="AD1211" s="118" t="s">
        <v>1757</v>
      </c>
      <c r="AE1211" s="118" t="s">
        <v>15369</v>
      </c>
      <c r="AF1211" s="118" t="s">
        <v>15370</v>
      </c>
    </row>
    <row r="1212" spans="1:32" x14ac:dyDescent="0.25">
      <c r="A1212" s="118" t="str">
        <f>_xlfn.XLOOKUP(D1212,'Catalog Items'!L:L,'Catalog Items'!F:F)</f>
        <v>25N01</v>
      </c>
      <c r="B1212" s="118" t="s">
        <v>10825</v>
      </c>
      <c r="C1212" s="118" t="s">
        <v>1817</v>
      </c>
      <c r="D1212" s="118" t="s">
        <v>1462</v>
      </c>
      <c r="E1212" s="118" t="s">
        <v>3294</v>
      </c>
      <c r="F1212" s="118" t="s">
        <v>15371</v>
      </c>
      <c r="G1212" s="118" t="s">
        <v>1528</v>
      </c>
      <c r="H1212" s="118" t="s">
        <v>3318</v>
      </c>
      <c r="I1212" s="118" t="s">
        <v>9567</v>
      </c>
      <c r="J1212" s="124"/>
      <c r="K1212" s="118" t="str">
        <f>_xlfn.XLOOKUP(D1212,'Catalog Items'!L:L,'Catalog Items'!AB:AB)</f>
        <v>00039938244255</v>
      </c>
      <c r="L1212" s="118" t="str">
        <f>_xlfn.XLOOKUP(D1212,'Catalog Items'!L:L,'Catalog Items'!N:N)</f>
        <v>Green Bay Packers</v>
      </c>
      <c r="M1212" s="132">
        <f>_xlfn.XLOOKUP($D1212,'Catalog Items'!$L:$L,'Catalog Items'!AK:AK)</f>
        <v>51.125</v>
      </c>
      <c r="N1212" s="132">
        <f>_xlfn.XLOOKUP($D1212,'Catalog Items'!$L:$L,'Catalog Items'!AL:AL)</f>
        <v>16.312999999999999</v>
      </c>
      <c r="O1212" s="132">
        <f>_xlfn.XLOOKUP($D1212,'Catalog Items'!$L:$L,'Catalog Items'!AM:AM)</f>
        <v>10.063000000000001</v>
      </c>
      <c r="P1212" s="132">
        <f>_xlfn.XLOOKUP($D1212,'Catalog Items'!$L:$L,'Catalog Items'!AN:AN)</f>
        <v>31.48</v>
      </c>
      <c r="Q1212" s="132">
        <f>_xlfn.XLOOKUP($D1212,'Catalog Items'!$L:$L,'Catalog Items'!AO:AO)</f>
        <v>4.8570000000000002</v>
      </c>
      <c r="R1212" s="132" t="str">
        <f>_xlfn.XLOOKUP($D1212,'Catalog Items'!$L:$L,'Catalog Items'!AT:AT)</f>
        <v>4</v>
      </c>
      <c r="S1212" s="132" t="str">
        <f>_xlfn.XLOOKUP($D1212,'Catalog Items'!$L:$L,'Catalog Items'!AU:AU)</f>
        <v>3</v>
      </c>
      <c r="T1212" s="118" t="s">
        <v>15031</v>
      </c>
      <c r="U1212" s="118" t="s">
        <v>1773</v>
      </c>
      <c r="V1212" s="118" t="s">
        <v>1765</v>
      </c>
      <c r="W1212" s="124"/>
      <c r="X1212" s="118" t="s">
        <v>6946</v>
      </c>
      <c r="Y1212" s="118" t="s">
        <v>1760</v>
      </c>
      <c r="Z1212" s="118" t="s">
        <v>15062</v>
      </c>
      <c r="AA1212" s="118" t="s">
        <v>15069</v>
      </c>
      <c r="AB1212" s="118" t="s">
        <v>15069</v>
      </c>
      <c r="AC1212" s="118" t="s">
        <v>15070</v>
      </c>
      <c r="AD1212" s="118" t="s">
        <v>1757</v>
      </c>
      <c r="AE1212" s="118" t="s">
        <v>15372</v>
      </c>
      <c r="AF1212" s="118" t="s">
        <v>15373</v>
      </c>
    </row>
    <row r="1213" spans="1:32" x14ac:dyDescent="0.25">
      <c r="A1213" s="118" t="str">
        <f>_xlfn.XLOOKUP(D1213,'Catalog Items'!L:L,'Catalog Items'!F:F)</f>
        <v>25N01</v>
      </c>
      <c r="B1213" s="118" t="s">
        <v>10831</v>
      </c>
      <c r="C1213" s="118" t="s">
        <v>1817</v>
      </c>
      <c r="D1213" s="118" t="s">
        <v>1462</v>
      </c>
      <c r="E1213" s="118" t="s">
        <v>3294</v>
      </c>
      <c r="F1213" s="118" t="s">
        <v>15371</v>
      </c>
      <c r="G1213" s="118" t="s">
        <v>1503</v>
      </c>
      <c r="H1213" s="118" t="s">
        <v>3314</v>
      </c>
      <c r="I1213" s="118" t="s">
        <v>1762</v>
      </c>
      <c r="J1213" s="124"/>
      <c r="K1213" s="118" t="str">
        <f>_xlfn.XLOOKUP(D1213,'Catalog Items'!L:L,'Catalog Items'!AB:AB)</f>
        <v>00039938244255</v>
      </c>
      <c r="L1213" s="118" t="str">
        <f>_xlfn.XLOOKUP(D1213,'Catalog Items'!L:L,'Catalog Items'!N:N)</f>
        <v>Green Bay Packers</v>
      </c>
      <c r="M1213" s="132">
        <f>_xlfn.XLOOKUP($D1213,'Catalog Items'!$L:$L,'Catalog Items'!AK:AK)</f>
        <v>51.125</v>
      </c>
      <c r="N1213" s="132">
        <f>_xlfn.XLOOKUP($D1213,'Catalog Items'!$L:$L,'Catalog Items'!AL:AL)</f>
        <v>16.312999999999999</v>
      </c>
      <c r="O1213" s="132">
        <f>_xlfn.XLOOKUP($D1213,'Catalog Items'!$L:$L,'Catalog Items'!AM:AM)</f>
        <v>10.063000000000001</v>
      </c>
      <c r="P1213" s="132">
        <f>_xlfn.XLOOKUP($D1213,'Catalog Items'!$L:$L,'Catalog Items'!AN:AN)</f>
        <v>31.48</v>
      </c>
      <c r="Q1213" s="132">
        <f>_xlfn.XLOOKUP($D1213,'Catalog Items'!$L:$L,'Catalog Items'!AO:AO)</f>
        <v>4.8570000000000002</v>
      </c>
      <c r="R1213" s="132" t="str">
        <f>_xlfn.XLOOKUP($D1213,'Catalog Items'!$L:$L,'Catalog Items'!AT:AT)</f>
        <v>4</v>
      </c>
      <c r="S1213" s="132" t="str">
        <f>_xlfn.XLOOKUP($D1213,'Catalog Items'!$L:$L,'Catalog Items'!AU:AU)</f>
        <v>3</v>
      </c>
      <c r="T1213" s="118" t="s">
        <v>15031</v>
      </c>
      <c r="U1213" s="118" t="s">
        <v>1773</v>
      </c>
      <c r="V1213" s="118" t="s">
        <v>1765</v>
      </c>
      <c r="W1213" s="124"/>
      <c r="X1213" s="118" t="s">
        <v>6940</v>
      </c>
      <c r="Y1213" s="118" t="s">
        <v>1760</v>
      </c>
      <c r="Z1213" s="118" t="s">
        <v>15041</v>
      </c>
      <c r="AA1213" s="118" t="s">
        <v>15073</v>
      </c>
      <c r="AB1213" s="118" t="s">
        <v>15073</v>
      </c>
      <c r="AC1213" s="118" t="s">
        <v>15074</v>
      </c>
      <c r="AD1213" s="118" t="s">
        <v>1757</v>
      </c>
      <c r="AE1213" s="118" t="s">
        <v>15363</v>
      </c>
      <c r="AF1213" s="118" t="s">
        <v>15364</v>
      </c>
    </row>
    <row r="1214" spans="1:32" x14ac:dyDescent="0.25">
      <c r="A1214" s="118" t="str">
        <f>_xlfn.XLOOKUP(D1214,'Catalog Items'!L:L,'Catalog Items'!F:F)</f>
        <v>25N01</v>
      </c>
      <c r="B1214" s="118" t="s">
        <v>10834</v>
      </c>
      <c r="C1214" s="118" t="s">
        <v>1817</v>
      </c>
      <c r="D1214" s="118" t="s">
        <v>1462</v>
      </c>
      <c r="E1214" s="118" t="s">
        <v>3294</v>
      </c>
      <c r="F1214" s="118" t="s">
        <v>15371</v>
      </c>
      <c r="G1214" s="118" t="s">
        <v>1530</v>
      </c>
      <c r="H1214" s="118" t="s">
        <v>13890</v>
      </c>
      <c r="I1214" s="118" t="s">
        <v>1771</v>
      </c>
      <c r="J1214" s="124"/>
      <c r="K1214" s="118" t="str">
        <f>_xlfn.XLOOKUP(D1214,'Catalog Items'!L:L,'Catalog Items'!AB:AB)</f>
        <v>00039938244255</v>
      </c>
      <c r="L1214" s="118" t="str">
        <f>_xlfn.XLOOKUP(D1214,'Catalog Items'!L:L,'Catalog Items'!N:N)</f>
        <v>Green Bay Packers</v>
      </c>
      <c r="M1214" s="132">
        <f>_xlfn.XLOOKUP($D1214,'Catalog Items'!$L:$L,'Catalog Items'!AK:AK)</f>
        <v>51.125</v>
      </c>
      <c r="N1214" s="132">
        <f>_xlfn.XLOOKUP($D1214,'Catalog Items'!$L:$L,'Catalog Items'!AL:AL)</f>
        <v>16.312999999999999</v>
      </c>
      <c r="O1214" s="132">
        <f>_xlfn.XLOOKUP($D1214,'Catalog Items'!$L:$L,'Catalog Items'!AM:AM)</f>
        <v>10.063000000000001</v>
      </c>
      <c r="P1214" s="132">
        <f>_xlfn.XLOOKUP($D1214,'Catalog Items'!$L:$L,'Catalog Items'!AN:AN)</f>
        <v>31.48</v>
      </c>
      <c r="Q1214" s="132">
        <f>_xlfn.XLOOKUP($D1214,'Catalog Items'!$L:$L,'Catalog Items'!AO:AO)</f>
        <v>4.8570000000000002</v>
      </c>
      <c r="R1214" s="132" t="str">
        <f>_xlfn.XLOOKUP($D1214,'Catalog Items'!$L:$L,'Catalog Items'!AT:AT)</f>
        <v>4</v>
      </c>
      <c r="S1214" s="132" t="str">
        <f>_xlfn.XLOOKUP($D1214,'Catalog Items'!$L:$L,'Catalog Items'!AU:AU)</f>
        <v>3</v>
      </c>
      <c r="T1214" s="118" t="s">
        <v>15031</v>
      </c>
      <c r="U1214" s="118" t="s">
        <v>1773</v>
      </c>
      <c r="V1214" s="118" t="s">
        <v>1765</v>
      </c>
      <c r="W1214" s="124"/>
      <c r="X1214" s="118" t="s">
        <v>6975</v>
      </c>
      <c r="Y1214" s="118" t="s">
        <v>1765</v>
      </c>
      <c r="Z1214" s="118" t="s">
        <v>15062</v>
      </c>
      <c r="AA1214" s="118" t="s">
        <v>7065</v>
      </c>
      <c r="AB1214" s="118" t="s">
        <v>7065</v>
      </c>
      <c r="AC1214" s="118" t="s">
        <v>15063</v>
      </c>
      <c r="AD1214" s="118" t="s">
        <v>1757</v>
      </c>
      <c r="AE1214" s="118" t="s">
        <v>15064</v>
      </c>
      <c r="AF1214" s="118" t="s">
        <v>15065</v>
      </c>
    </row>
    <row r="1215" spans="1:32" x14ac:dyDescent="0.25">
      <c r="A1215" s="118" t="str">
        <f>_xlfn.XLOOKUP(D1215,'Catalog Items'!L:L,'Catalog Items'!F:F)</f>
        <v>25N01</v>
      </c>
      <c r="B1215" s="118" t="s">
        <v>10828</v>
      </c>
      <c r="C1215" s="118" t="s">
        <v>1817</v>
      </c>
      <c r="D1215" s="118" t="s">
        <v>1462</v>
      </c>
      <c r="E1215" s="118" t="s">
        <v>3294</v>
      </c>
      <c r="F1215" s="118" t="s">
        <v>15371</v>
      </c>
      <c r="G1215" s="118" t="s">
        <v>1604</v>
      </c>
      <c r="H1215" s="118" t="s">
        <v>3327</v>
      </c>
      <c r="I1215" s="118" t="s">
        <v>9570</v>
      </c>
      <c r="J1215" s="124"/>
      <c r="K1215" s="118" t="str">
        <f>_xlfn.XLOOKUP(D1215,'Catalog Items'!L:L,'Catalog Items'!AB:AB)</f>
        <v>00039938244255</v>
      </c>
      <c r="L1215" s="118" t="str">
        <f>_xlfn.XLOOKUP(D1215,'Catalog Items'!L:L,'Catalog Items'!N:N)</f>
        <v>Green Bay Packers</v>
      </c>
      <c r="M1215" s="132">
        <f>_xlfn.XLOOKUP($D1215,'Catalog Items'!$L:$L,'Catalog Items'!AK:AK)</f>
        <v>51.125</v>
      </c>
      <c r="N1215" s="132">
        <f>_xlfn.XLOOKUP($D1215,'Catalog Items'!$L:$L,'Catalog Items'!AL:AL)</f>
        <v>16.312999999999999</v>
      </c>
      <c r="O1215" s="132">
        <f>_xlfn.XLOOKUP($D1215,'Catalog Items'!$L:$L,'Catalog Items'!AM:AM)</f>
        <v>10.063000000000001</v>
      </c>
      <c r="P1215" s="132">
        <f>_xlfn.XLOOKUP($D1215,'Catalog Items'!$L:$L,'Catalog Items'!AN:AN)</f>
        <v>31.48</v>
      </c>
      <c r="Q1215" s="132">
        <f>_xlfn.XLOOKUP($D1215,'Catalog Items'!$L:$L,'Catalog Items'!AO:AO)</f>
        <v>4.8570000000000002</v>
      </c>
      <c r="R1215" s="132" t="str">
        <f>_xlfn.XLOOKUP($D1215,'Catalog Items'!$L:$L,'Catalog Items'!AT:AT)</f>
        <v>4</v>
      </c>
      <c r="S1215" s="132" t="str">
        <f>_xlfn.XLOOKUP($D1215,'Catalog Items'!$L:$L,'Catalog Items'!AU:AU)</f>
        <v>3</v>
      </c>
      <c r="T1215" s="118" t="s">
        <v>15031</v>
      </c>
      <c r="U1215" s="118" t="s">
        <v>1773</v>
      </c>
      <c r="V1215" s="118" t="s">
        <v>1765</v>
      </c>
      <c r="W1215" s="124"/>
      <c r="X1215" s="118" t="s">
        <v>6968</v>
      </c>
      <c r="Y1215" s="118" t="s">
        <v>1765</v>
      </c>
      <c r="Z1215" s="118" t="s">
        <v>15062</v>
      </c>
      <c r="AA1215" s="118" t="s">
        <v>14994</v>
      </c>
      <c r="AB1215" s="118" t="s">
        <v>14994</v>
      </c>
      <c r="AC1215" s="118" t="s">
        <v>15066</v>
      </c>
      <c r="AD1215" s="118" t="s">
        <v>1757</v>
      </c>
      <c r="AE1215" s="118" t="s">
        <v>15067</v>
      </c>
      <c r="AF1215" s="118" t="s">
        <v>15068</v>
      </c>
    </row>
    <row r="1216" spans="1:32" x14ac:dyDescent="0.25">
      <c r="A1216" s="118" t="str">
        <f>_xlfn.XLOOKUP(D1216,'Catalog Items'!L:L,'Catalog Items'!F:F)</f>
        <v>25N01</v>
      </c>
      <c r="B1216" s="118" t="s">
        <v>10813</v>
      </c>
      <c r="C1216" s="118" t="s">
        <v>1817</v>
      </c>
      <c r="D1216" s="118" t="s">
        <v>1462</v>
      </c>
      <c r="E1216" s="118" t="s">
        <v>3294</v>
      </c>
      <c r="F1216" s="118" t="s">
        <v>15371</v>
      </c>
      <c r="G1216" s="118" t="s">
        <v>1476</v>
      </c>
      <c r="H1216" s="118" t="s">
        <v>13845</v>
      </c>
      <c r="I1216" s="118" t="s">
        <v>1757</v>
      </c>
      <c r="J1216" s="124"/>
      <c r="K1216" s="118" t="str">
        <f>_xlfn.XLOOKUP(D1216,'Catalog Items'!L:L,'Catalog Items'!AB:AB)</f>
        <v>00039938244255</v>
      </c>
      <c r="L1216" s="118" t="str">
        <f>_xlfn.XLOOKUP(D1216,'Catalog Items'!L:L,'Catalog Items'!N:N)</f>
        <v>Green Bay Packers</v>
      </c>
      <c r="M1216" s="132">
        <f>_xlfn.XLOOKUP($D1216,'Catalog Items'!$L:$L,'Catalog Items'!AK:AK)</f>
        <v>51.125</v>
      </c>
      <c r="N1216" s="132">
        <f>_xlfn.XLOOKUP($D1216,'Catalog Items'!$L:$L,'Catalog Items'!AL:AL)</f>
        <v>16.312999999999999</v>
      </c>
      <c r="O1216" s="132">
        <f>_xlfn.XLOOKUP($D1216,'Catalog Items'!$L:$L,'Catalog Items'!AM:AM)</f>
        <v>10.063000000000001</v>
      </c>
      <c r="P1216" s="132">
        <f>_xlfn.XLOOKUP($D1216,'Catalog Items'!$L:$L,'Catalog Items'!AN:AN)</f>
        <v>31.48</v>
      </c>
      <c r="Q1216" s="132">
        <f>_xlfn.XLOOKUP($D1216,'Catalog Items'!$L:$L,'Catalog Items'!AO:AO)</f>
        <v>4.8570000000000002</v>
      </c>
      <c r="R1216" s="132" t="str">
        <f>_xlfn.XLOOKUP($D1216,'Catalog Items'!$L:$L,'Catalog Items'!AT:AT)</f>
        <v>4</v>
      </c>
      <c r="S1216" s="132" t="str">
        <f>_xlfn.XLOOKUP($D1216,'Catalog Items'!$L:$L,'Catalog Items'!AU:AU)</f>
        <v>3</v>
      </c>
      <c r="T1216" s="118" t="s">
        <v>15031</v>
      </c>
      <c r="U1216" s="118" t="s">
        <v>1773</v>
      </c>
      <c r="V1216" s="118" t="s">
        <v>1765</v>
      </c>
      <c r="W1216" s="124"/>
      <c r="X1216" s="118" t="s">
        <v>7041</v>
      </c>
      <c r="Y1216" s="118" t="s">
        <v>1759</v>
      </c>
      <c r="Z1216" s="118" t="s">
        <v>15132</v>
      </c>
      <c r="AA1216" s="118" t="s">
        <v>14983</v>
      </c>
      <c r="AB1216" s="118" t="s">
        <v>14984</v>
      </c>
      <c r="AC1216" s="118" t="s">
        <v>15211</v>
      </c>
      <c r="AD1216" s="118" t="s">
        <v>1757</v>
      </c>
      <c r="AE1216" s="118" t="s">
        <v>15374</v>
      </c>
      <c r="AF1216" s="118" t="s">
        <v>15155</v>
      </c>
    </row>
    <row r="1217" spans="1:32" x14ac:dyDescent="0.25">
      <c r="J1217" s="124"/>
      <c r="M1217" s="132"/>
      <c r="N1217" s="132"/>
      <c r="O1217" s="132"/>
      <c r="P1217" s="132"/>
      <c r="Q1217" s="132"/>
      <c r="R1217" s="132"/>
      <c r="S1217" s="132"/>
      <c r="W1217" s="124"/>
    </row>
    <row r="1218" spans="1:32" x14ac:dyDescent="0.25">
      <c r="A1218" s="118" t="str">
        <f>_xlfn.XLOOKUP(D1218,'Catalog Items'!L:L,'Catalog Items'!F:F)</f>
        <v>25N01</v>
      </c>
      <c r="B1218" s="118" t="s">
        <v>10817</v>
      </c>
      <c r="C1218" s="118" t="s">
        <v>1817</v>
      </c>
      <c r="D1218" s="118" t="s">
        <v>1463</v>
      </c>
      <c r="E1218" s="118" t="s">
        <v>13854</v>
      </c>
      <c r="F1218" s="118" t="s">
        <v>15371</v>
      </c>
      <c r="G1218" s="118" t="s">
        <v>1466</v>
      </c>
      <c r="H1218" s="118" t="s">
        <v>3300</v>
      </c>
      <c r="I1218" s="118" t="s">
        <v>1765</v>
      </c>
      <c r="J1218" s="124"/>
      <c r="K1218" s="118" t="str">
        <f>_xlfn.XLOOKUP(D1218,'Catalog Items'!L:L,'Catalog Items'!AB:AB)</f>
        <v>00039938244293</v>
      </c>
      <c r="L1218" s="118" t="str">
        <f>_xlfn.XLOOKUP(D1218,'Catalog Items'!L:L,'Catalog Items'!N:N)</f>
        <v>Kansas City Chiefs</v>
      </c>
      <c r="M1218" s="132">
        <f>_xlfn.XLOOKUP($D1218,'Catalog Items'!$L:$L,'Catalog Items'!AK:AK)</f>
        <v>51.125</v>
      </c>
      <c r="N1218" s="132">
        <f>_xlfn.XLOOKUP($D1218,'Catalog Items'!$L:$L,'Catalog Items'!AL:AL)</f>
        <v>16.312999999999999</v>
      </c>
      <c r="O1218" s="132">
        <f>_xlfn.XLOOKUP($D1218,'Catalog Items'!$L:$L,'Catalog Items'!AM:AM)</f>
        <v>10.063000000000001</v>
      </c>
      <c r="P1218" s="132">
        <f>_xlfn.XLOOKUP($D1218,'Catalog Items'!$L:$L,'Catalog Items'!AN:AN)</f>
        <v>31.48</v>
      </c>
      <c r="Q1218" s="132">
        <f>_xlfn.XLOOKUP($D1218,'Catalog Items'!$L:$L,'Catalog Items'!AO:AO)</f>
        <v>4.8570000000000002</v>
      </c>
      <c r="R1218" s="132" t="str">
        <f>_xlfn.XLOOKUP($D1218,'Catalog Items'!$L:$L,'Catalog Items'!AT:AT)</f>
        <v>4</v>
      </c>
      <c r="S1218" s="132" t="str">
        <f>_xlfn.XLOOKUP($D1218,'Catalog Items'!$L:$L,'Catalog Items'!AU:AU)</f>
        <v>3</v>
      </c>
      <c r="T1218" s="118" t="s">
        <v>15031</v>
      </c>
      <c r="U1218" s="118" t="s">
        <v>1773</v>
      </c>
      <c r="V1218" s="118" t="s">
        <v>1765</v>
      </c>
      <c r="W1218" s="124"/>
      <c r="X1218" s="118" t="s">
        <v>6917</v>
      </c>
      <c r="Y1218" s="118" t="s">
        <v>1760</v>
      </c>
      <c r="Z1218" s="118" t="s">
        <v>15368</v>
      </c>
      <c r="AA1218" s="118" t="s">
        <v>15368</v>
      </c>
      <c r="AB1218" s="118" t="s">
        <v>14983</v>
      </c>
      <c r="AC1218" s="118" t="s">
        <v>15297</v>
      </c>
      <c r="AD1218" s="118" t="s">
        <v>1757</v>
      </c>
      <c r="AE1218" s="118" t="s">
        <v>15369</v>
      </c>
      <c r="AF1218" s="118" t="s">
        <v>15370</v>
      </c>
    </row>
    <row r="1219" spans="1:32" x14ac:dyDescent="0.25">
      <c r="A1219" s="118" t="str">
        <f>_xlfn.XLOOKUP(D1219,'Catalog Items'!L:L,'Catalog Items'!F:F)</f>
        <v>25N01</v>
      </c>
      <c r="B1219" s="118" t="s">
        <v>10825</v>
      </c>
      <c r="C1219" s="118" t="s">
        <v>1817</v>
      </c>
      <c r="D1219" s="118" t="s">
        <v>1463</v>
      </c>
      <c r="E1219" s="118" t="s">
        <v>13854</v>
      </c>
      <c r="F1219" s="118" t="s">
        <v>15371</v>
      </c>
      <c r="G1219" s="118" t="s">
        <v>1566</v>
      </c>
      <c r="H1219" s="118" t="s">
        <v>13872</v>
      </c>
      <c r="I1219" s="118" t="s">
        <v>9567</v>
      </c>
      <c r="J1219" s="124"/>
      <c r="K1219" s="118" t="str">
        <f>_xlfn.XLOOKUP(D1219,'Catalog Items'!L:L,'Catalog Items'!AB:AB)</f>
        <v>00039938244293</v>
      </c>
      <c r="L1219" s="118" t="str">
        <f>_xlfn.XLOOKUP(D1219,'Catalog Items'!L:L,'Catalog Items'!N:N)</f>
        <v>Kansas City Chiefs</v>
      </c>
      <c r="M1219" s="132">
        <f>_xlfn.XLOOKUP($D1219,'Catalog Items'!$L:$L,'Catalog Items'!AK:AK)</f>
        <v>51.125</v>
      </c>
      <c r="N1219" s="132">
        <f>_xlfn.XLOOKUP($D1219,'Catalog Items'!$L:$L,'Catalog Items'!AL:AL)</f>
        <v>16.312999999999999</v>
      </c>
      <c r="O1219" s="132">
        <f>_xlfn.XLOOKUP($D1219,'Catalog Items'!$L:$L,'Catalog Items'!AM:AM)</f>
        <v>10.063000000000001</v>
      </c>
      <c r="P1219" s="132">
        <f>_xlfn.XLOOKUP($D1219,'Catalog Items'!$L:$L,'Catalog Items'!AN:AN)</f>
        <v>31.48</v>
      </c>
      <c r="Q1219" s="132">
        <f>_xlfn.XLOOKUP($D1219,'Catalog Items'!$L:$L,'Catalog Items'!AO:AO)</f>
        <v>4.8570000000000002</v>
      </c>
      <c r="R1219" s="132" t="str">
        <f>_xlfn.XLOOKUP($D1219,'Catalog Items'!$L:$L,'Catalog Items'!AT:AT)</f>
        <v>4</v>
      </c>
      <c r="S1219" s="132" t="str">
        <f>_xlfn.XLOOKUP($D1219,'Catalog Items'!$L:$L,'Catalog Items'!AU:AU)</f>
        <v>3</v>
      </c>
      <c r="T1219" s="118" t="s">
        <v>15031</v>
      </c>
      <c r="U1219" s="118" t="s">
        <v>1773</v>
      </c>
      <c r="V1219" s="118" t="s">
        <v>1765</v>
      </c>
      <c r="W1219" s="124"/>
      <c r="X1219" s="118" t="s">
        <v>6951</v>
      </c>
      <c r="Y1219" s="118" t="s">
        <v>1760</v>
      </c>
      <c r="Z1219" s="118" t="s">
        <v>15062</v>
      </c>
      <c r="AA1219" s="118" t="s">
        <v>15069</v>
      </c>
      <c r="AB1219" s="118" t="s">
        <v>15069</v>
      </c>
      <c r="AC1219" s="118" t="s">
        <v>15070</v>
      </c>
      <c r="AD1219" s="118" t="s">
        <v>1757</v>
      </c>
      <c r="AE1219" s="118" t="s">
        <v>15372</v>
      </c>
      <c r="AF1219" s="118" t="s">
        <v>15373</v>
      </c>
    </row>
    <row r="1220" spans="1:32" x14ac:dyDescent="0.25">
      <c r="A1220" s="118" t="str">
        <f>_xlfn.XLOOKUP(D1220,'Catalog Items'!L:L,'Catalog Items'!F:F)</f>
        <v>25N01</v>
      </c>
      <c r="B1220" s="118" t="s">
        <v>10831</v>
      </c>
      <c r="C1220" s="118" t="s">
        <v>1817</v>
      </c>
      <c r="D1220" s="118" t="s">
        <v>1463</v>
      </c>
      <c r="E1220" s="118" t="s">
        <v>13854</v>
      </c>
      <c r="F1220" s="118" t="s">
        <v>15371</v>
      </c>
      <c r="G1220" s="118" t="s">
        <v>1529</v>
      </c>
      <c r="H1220" s="118" t="s">
        <v>13869</v>
      </c>
      <c r="I1220" s="118" t="s">
        <v>1762</v>
      </c>
      <c r="J1220" s="124"/>
      <c r="K1220" s="118" t="str">
        <f>_xlfn.XLOOKUP(D1220,'Catalog Items'!L:L,'Catalog Items'!AB:AB)</f>
        <v>00039938244293</v>
      </c>
      <c r="L1220" s="118" t="str">
        <f>_xlfn.XLOOKUP(D1220,'Catalog Items'!L:L,'Catalog Items'!N:N)</f>
        <v>Kansas City Chiefs</v>
      </c>
      <c r="M1220" s="132">
        <f>_xlfn.XLOOKUP($D1220,'Catalog Items'!$L:$L,'Catalog Items'!AK:AK)</f>
        <v>51.125</v>
      </c>
      <c r="N1220" s="132">
        <f>_xlfn.XLOOKUP($D1220,'Catalog Items'!$L:$L,'Catalog Items'!AL:AL)</f>
        <v>16.312999999999999</v>
      </c>
      <c r="O1220" s="132">
        <f>_xlfn.XLOOKUP($D1220,'Catalog Items'!$L:$L,'Catalog Items'!AM:AM)</f>
        <v>10.063000000000001</v>
      </c>
      <c r="P1220" s="132">
        <f>_xlfn.XLOOKUP($D1220,'Catalog Items'!$L:$L,'Catalog Items'!AN:AN)</f>
        <v>31.48</v>
      </c>
      <c r="Q1220" s="132">
        <f>_xlfn.XLOOKUP($D1220,'Catalog Items'!$L:$L,'Catalog Items'!AO:AO)</f>
        <v>4.8570000000000002</v>
      </c>
      <c r="R1220" s="132" t="str">
        <f>_xlfn.XLOOKUP($D1220,'Catalog Items'!$L:$L,'Catalog Items'!AT:AT)</f>
        <v>4</v>
      </c>
      <c r="S1220" s="132" t="str">
        <f>_xlfn.XLOOKUP($D1220,'Catalog Items'!$L:$L,'Catalog Items'!AU:AU)</f>
        <v>3</v>
      </c>
      <c r="T1220" s="118" t="s">
        <v>15031</v>
      </c>
      <c r="U1220" s="118" t="s">
        <v>1773</v>
      </c>
      <c r="V1220" s="118" t="s">
        <v>1765</v>
      </c>
      <c r="W1220" s="124"/>
      <c r="X1220" s="118" t="s">
        <v>6949</v>
      </c>
      <c r="Y1220" s="118" t="s">
        <v>1760</v>
      </c>
      <c r="Z1220" s="118" t="s">
        <v>15041</v>
      </c>
      <c r="AA1220" s="118" t="s">
        <v>15073</v>
      </c>
      <c r="AB1220" s="118" t="s">
        <v>15073</v>
      </c>
      <c r="AC1220" s="118" t="s">
        <v>15074</v>
      </c>
      <c r="AD1220" s="118" t="s">
        <v>1757</v>
      </c>
      <c r="AE1220" s="118" t="s">
        <v>15363</v>
      </c>
      <c r="AF1220" s="118" t="s">
        <v>15364</v>
      </c>
    </row>
    <row r="1221" spans="1:32" x14ac:dyDescent="0.25">
      <c r="A1221" s="118" t="str">
        <f>_xlfn.XLOOKUP(D1221,'Catalog Items'!L:L,'Catalog Items'!F:F)</f>
        <v>25N01</v>
      </c>
      <c r="B1221" s="118" t="s">
        <v>10834</v>
      </c>
      <c r="C1221" s="118" t="s">
        <v>1817</v>
      </c>
      <c r="D1221" s="118" t="s">
        <v>1463</v>
      </c>
      <c r="E1221" s="118" t="s">
        <v>13854</v>
      </c>
      <c r="F1221" s="118" t="s">
        <v>15371</v>
      </c>
      <c r="G1221" s="118" t="s">
        <v>1531</v>
      </c>
      <c r="H1221" s="118" t="s">
        <v>13891</v>
      </c>
      <c r="I1221" s="118" t="s">
        <v>1771</v>
      </c>
      <c r="J1221" s="124"/>
      <c r="K1221" s="118" t="str">
        <f>_xlfn.XLOOKUP(D1221,'Catalog Items'!L:L,'Catalog Items'!AB:AB)</f>
        <v>00039938244293</v>
      </c>
      <c r="L1221" s="118" t="str">
        <f>_xlfn.XLOOKUP(D1221,'Catalog Items'!L:L,'Catalog Items'!N:N)</f>
        <v>Kansas City Chiefs</v>
      </c>
      <c r="M1221" s="132">
        <f>_xlfn.XLOOKUP($D1221,'Catalog Items'!$L:$L,'Catalog Items'!AK:AK)</f>
        <v>51.125</v>
      </c>
      <c r="N1221" s="132">
        <f>_xlfn.XLOOKUP($D1221,'Catalog Items'!$L:$L,'Catalog Items'!AL:AL)</f>
        <v>16.312999999999999</v>
      </c>
      <c r="O1221" s="132">
        <f>_xlfn.XLOOKUP($D1221,'Catalog Items'!$L:$L,'Catalog Items'!AM:AM)</f>
        <v>10.063000000000001</v>
      </c>
      <c r="P1221" s="132">
        <f>_xlfn.XLOOKUP($D1221,'Catalog Items'!$L:$L,'Catalog Items'!AN:AN)</f>
        <v>31.48</v>
      </c>
      <c r="Q1221" s="132">
        <f>_xlfn.XLOOKUP($D1221,'Catalog Items'!$L:$L,'Catalog Items'!AO:AO)</f>
        <v>4.8570000000000002</v>
      </c>
      <c r="R1221" s="132" t="str">
        <f>_xlfn.XLOOKUP($D1221,'Catalog Items'!$L:$L,'Catalog Items'!AT:AT)</f>
        <v>4</v>
      </c>
      <c r="S1221" s="132" t="str">
        <f>_xlfn.XLOOKUP($D1221,'Catalog Items'!$L:$L,'Catalog Items'!AU:AU)</f>
        <v>3</v>
      </c>
      <c r="T1221" s="118" t="s">
        <v>15031</v>
      </c>
      <c r="U1221" s="118" t="s">
        <v>1773</v>
      </c>
      <c r="V1221" s="118" t="s">
        <v>1765</v>
      </c>
      <c r="W1221" s="124"/>
      <c r="X1221" s="118" t="s">
        <v>6977</v>
      </c>
      <c r="Y1221" s="118" t="s">
        <v>1765</v>
      </c>
      <c r="Z1221" s="118" t="s">
        <v>15062</v>
      </c>
      <c r="AA1221" s="118" t="s">
        <v>7065</v>
      </c>
      <c r="AB1221" s="118" t="s">
        <v>7065</v>
      </c>
      <c r="AC1221" s="118" t="s">
        <v>15063</v>
      </c>
      <c r="AD1221" s="118" t="s">
        <v>1757</v>
      </c>
      <c r="AE1221" s="118" t="s">
        <v>15064</v>
      </c>
      <c r="AF1221" s="118" t="s">
        <v>15065</v>
      </c>
    </row>
    <row r="1222" spans="1:32" x14ac:dyDescent="0.25">
      <c r="A1222" s="118" t="str">
        <f>_xlfn.XLOOKUP(D1222,'Catalog Items'!L:L,'Catalog Items'!F:F)</f>
        <v>25N01</v>
      </c>
      <c r="B1222" s="118" t="s">
        <v>10828</v>
      </c>
      <c r="C1222" s="118" t="s">
        <v>1817</v>
      </c>
      <c r="D1222" s="118" t="s">
        <v>1463</v>
      </c>
      <c r="E1222" s="118" t="s">
        <v>13854</v>
      </c>
      <c r="F1222" s="118" t="s">
        <v>15371</v>
      </c>
      <c r="G1222" s="118" t="s">
        <v>1511</v>
      </c>
      <c r="H1222" s="118" t="s">
        <v>13867</v>
      </c>
      <c r="I1222" s="118" t="s">
        <v>9570</v>
      </c>
      <c r="J1222" s="124"/>
      <c r="K1222" s="118" t="str">
        <f>_xlfn.XLOOKUP(D1222,'Catalog Items'!L:L,'Catalog Items'!AB:AB)</f>
        <v>00039938244293</v>
      </c>
      <c r="L1222" s="118" t="str">
        <f>_xlfn.XLOOKUP(D1222,'Catalog Items'!L:L,'Catalog Items'!N:N)</f>
        <v>Kansas City Chiefs</v>
      </c>
      <c r="M1222" s="132">
        <f>_xlfn.XLOOKUP($D1222,'Catalog Items'!$L:$L,'Catalog Items'!AK:AK)</f>
        <v>51.125</v>
      </c>
      <c r="N1222" s="132">
        <f>_xlfn.XLOOKUP($D1222,'Catalog Items'!$L:$L,'Catalog Items'!AL:AL)</f>
        <v>16.312999999999999</v>
      </c>
      <c r="O1222" s="132">
        <f>_xlfn.XLOOKUP($D1222,'Catalog Items'!$L:$L,'Catalog Items'!AM:AM)</f>
        <v>10.063000000000001</v>
      </c>
      <c r="P1222" s="132">
        <f>_xlfn.XLOOKUP($D1222,'Catalog Items'!$L:$L,'Catalog Items'!AN:AN)</f>
        <v>31.48</v>
      </c>
      <c r="Q1222" s="132">
        <f>_xlfn.XLOOKUP($D1222,'Catalog Items'!$L:$L,'Catalog Items'!AO:AO)</f>
        <v>4.8570000000000002</v>
      </c>
      <c r="R1222" s="132" t="str">
        <f>_xlfn.XLOOKUP($D1222,'Catalog Items'!$L:$L,'Catalog Items'!AT:AT)</f>
        <v>4</v>
      </c>
      <c r="S1222" s="132" t="str">
        <f>_xlfn.XLOOKUP($D1222,'Catalog Items'!$L:$L,'Catalog Items'!AU:AU)</f>
        <v>3</v>
      </c>
      <c r="T1222" s="118" t="s">
        <v>15031</v>
      </c>
      <c r="U1222" s="118" t="s">
        <v>1773</v>
      </c>
      <c r="V1222" s="118" t="s">
        <v>1765</v>
      </c>
      <c r="W1222" s="124"/>
      <c r="X1222" s="118" t="s">
        <v>6976</v>
      </c>
      <c r="Y1222" s="118" t="s">
        <v>1765</v>
      </c>
      <c r="Z1222" s="118" t="s">
        <v>15062</v>
      </c>
      <c r="AA1222" s="118" t="s">
        <v>14994</v>
      </c>
      <c r="AB1222" s="118" t="s">
        <v>14994</v>
      </c>
      <c r="AC1222" s="118" t="s">
        <v>15066</v>
      </c>
      <c r="AD1222" s="118" t="s">
        <v>1757</v>
      </c>
      <c r="AE1222" s="118" t="s">
        <v>15067</v>
      </c>
      <c r="AF1222" s="118" t="s">
        <v>15068</v>
      </c>
    </row>
    <row r="1223" spans="1:32" x14ac:dyDescent="0.25">
      <c r="A1223" s="118" t="str">
        <f>_xlfn.XLOOKUP(D1223,'Catalog Items'!L:L,'Catalog Items'!F:F)</f>
        <v>25N01</v>
      </c>
      <c r="B1223" s="118" t="s">
        <v>10813</v>
      </c>
      <c r="C1223" s="118" t="s">
        <v>1817</v>
      </c>
      <c r="D1223" s="118" t="s">
        <v>1463</v>
      </c>
      <c r="E1223" s="118" t="s">
        <v>13854</v>
      </c>
      <c r="F1223" s="118" t="s">
        <v>15371</v>
      </c>
      <c r="G1223" s="118" t="s">
        <v>1539</v>
      </c>
      <c r="H1223" s="118" t="s">
        <v>13848</v>
      </c>
      <c r="I1223" s="118" t="s">
        <v>1757</v>
      </c>
      <c r="J1223" s="124"/>
      <c r="K1223" s="118" t="str">
        <f>_xlfn.XLOOKUP(D1223,'Catalog Items'!L:L,'Catalog Items'!AB:AB)</f>
        <v>00039938244293</v>
      </c>
      <c r="L1223" s="118" t="str">
        <f>_xlfn.XLOOKUP(D1223,'Catalog Items'!L:L,'Catalog Items'!N:N)</f>
        <v>Kansas City Chiefs</v>
      </c>
      <c r="M1223" s="132">
        <f>_xlfn.XLOOKUP($D1223,'Catalog Items'!$L:$L,'Catalog Items'!AK:AK)</f>
        <v>51.125</v>
      </c>
      <c r="N1223" s="132">
        <f>_xlfn.XLOOKUP($D1223,'Catalog Items'!$L:$L,'Catalog Items'!AL:AL)</f>
        <v>16.312999999999999</v>
      </c>
      <c r="O1223" s="132">
        <f>_xlfn.XLOOKUP($D1223,'Catalog Items'!$L:$L,'Catalog Items'!AM:AM)</f>
        <v>10.063000000000001</v>
      </c>
      <c r="P1223" s="132">
        <f>_xlfn.XLOOKUP($D1223,'Catalog Items'!$L:$L,'Catalog Items'!AN:AN)</f>
        <v>31.48</v>
      </c>
      <c r="Q1223" s="132">
        <f>_xlfn.XLOOKUP($D1223,'Catalog Items'!$L:$L,'Catalog Items'!AO:AO)</f>
        <v>4.8570000000000002</v>
      </c>
      <c r="R1223" s="132" t="str">
        <f>_xlfn.XLOOKUP($D1223,'Catalog Items'!$L:$L,'Catalog Items'!AT:AT)</f>
        <v>4</v>
      </c>
      <c r="S1223" s="132" t="str">
        <f>_xlfn.XLOOKUP($D1223,'Catalog Items'!$L:$L,'Catalog Items'!AU:AU)</f>
        <v>3</v>
      </c>
      <c r="T1223" s="118" t="s">
        <v>15031</v>
      </c>
      <c r="U1223" s="118" t="s">
        <v>1773</v>
      </c>
      <c r="V1223" s="118" t="s">
        <v>1765</v>
      </c>
      <c r="W1223" s="124"/>
      <c r="X1223" s="118" t="s">
        <v>7044</v>
      </c>
      <c r="Y1223" s="118" t="s">
        <v>1759</v>
      </c>
      <c r="Z1223" s="118" t="s">
        <v>15132</v>
      </c>
      <c r="AA1223" s="118" t="s">
        <v>14983</v>
      </c>
      <c r="AB1223" s="118" t="s">
        <v>14984</v>
      </c>
      <c r="AC1223" s="118" t="s">
        <v>15211</v>
      </c>
      <c r="AD1223" s="118" t="s">
        <v>1757</v>
      </c>
      <c r="AE1223" s="118" t="s">
        <v>15374</v>
      </c>
      <c r="AF1223" s="118" t="s">
        <v>15155</v>
      </c>
    </row>
    <row r="1224" spans="1:32" x14ac:dyDescent="0.25">
      <c r="J1224" s="124"/>
      <c r="M1224" s="132"/>
      <c r="N1224" s="132"/>
      <c r="O1224" s="132"/>
      <c r="P1224" s="132"/>
      <c r="Q1224" s="132"/>
      <c r="R1224" s="132"/>
      <c r="S1224" s="132"/>
      <c r="W1224" s="124"/>
    </row>
    <row r="1225" spans="1:32" x14ac:dyDescent="0.25">
      <c r="A1225" s="118" t="str">
        <f>_xlfn.XLOOKUP(D1225,'Catalog Items'!L:L,'Catalog Items'!F:F)</f>
        <v>25N01</v>
      </c>
      <c r="B1225" s="118" t="s">
        <v>10817</v>
      </c>
      <c r="C1225" s="118" t="s">
        <v>1817</v>
      </c>
      <c r="D1225" s="118" t="s">
        <v>1464</v>
      </c>
      <c r="E1225" s="118" t="s">
        <v>13855</v>
      </c>
      <c r="F1225" s="118" t="s">
        <v>15371</v>
      </c>
      <c r="G1225" s="118" t="s">
        <v>1446</v>
      </c>
      <c r="H1225" s="118" t="s">
        <v>3301</v>
      </c>
      <c r="I1225" s="118" t="s">
        <v>1765</v>
      </c>
      <c r="J1225" s="124"/>
      <c r="K1225" s="118" t="str">
        <f>_xlfn.XLOOKUP(D1225,'Catalog Items'!L:L,'Catalog Items'!AB:AB)</f>
        <v>00039938244323</v>
      </c>
      <c r="L1225" s="118" t="str">
        <f>_xlfn.XLOOKUP(D1225,'Catalog Items'!L:L,'Catalog Items'!N:N)</f>
        <v>New England Patriots</v>
      </c>
      <c r="M1225" s="132">
        <f>_xlfn.XLOOKUP($D1225,'Catalog Items'!$L:$L,'Catalog Items'!AK:AK)</f>
        <v>51.125</v>
      </c>
      <c r="N1225" s="132">
        <f>_xlfn.XLOOKUP($D1225,'Catalog Items'!$L:$L,'Catalog Items'!AL:AL)</f>
        <v>16.312999999999999</v>
      </c>
      <c r="O1225" s="132">
        <f>_xlfn.XLOOKUP($D1225,'Catalog Items'!$L:$L,'Catalog Items'!AM:AM)</f>
        <v>10.063000000000001</v>
      </c>
      <c r="P1225" s="132">
        <f>_xlfn.XLOOKUP($D1225,'Catalog Items'!$L:$L,'Catalog Items'!AN:AN)</f>
        <v>31.48</v>
      </c>
      <c r="Q1225" s="132">
        <f>_xlfn.XLOOKUP($D1225,'Catalog Items'!$L:$L,'Catalog Items'!AO:AO)</f>
        <v>4.8570000000000002</v>
      </c>
      <c r="R1225" s="132" t="str">
        <f>_xlfn.XLOOKUP($D1225,'Catalog Items'!$L:$L,'Catalog Items'!AT:AT)</f>
        <v>4</v>
      </c>
      <c r="S1225" s="132" t="str">
        <f>_xlfn.XLOOKUP($D1225,'Catalog Items'!$L:$L,'Catalog Items'!AU:AU)</f>
        <v>3</v>
      </c>
      <c r="T1225" s="118" t="s">
        <v>15031</v>
      </c>
      <c r="U1225" s="118" t="s">
        <v>1773</v>
      </c>
      <c r="V1225" s="118" t="s">
        <v>1765</v>
      </c>
      <c r="W1225" s="124"/>
      <c r="X1225" s="118" t="s">
        <v>6919</v>
      </c>
      <c r="Y1225" s="118" t="s">
        <v>1760</v>
      </c>
      <c r="Z1225" s="118" t="s">
        <v>15368</v>
      </c>
      <c r="AA1225" s="118" t="s">
        <v>15368</v>
      </c>
      <c r="AB1225" s="118" t="s">
        <v>14983</v>
      </c>
      <c r="AC1225" s="118" t="s">
        <v>15297</v>
      </c>
      <c r="AD1225" s="118" t="s">
        <v>1757</v>
      </c>
      <c r="AE1225" s="118" t="s">
        <v>15369</v>
      </c>
      <c r="AF1225" s="118" t="s">
        <v>15370</v>
      </c>
    </row>
    <row r="1226" spans="1:32" x14ac:dyDescent="0.25">
      <c r="A1226" s="118" t="str">
        <f>_xlfn.XLOOKUP(D1226,'Catalog Items'!L:L,'Catalog Items'!F:F)</f>
        <v>25N01</v>
      </c>
      <c r="B1226" s="118" t="s">
        <v>10825</v>
      </c>
      <c r="C1226" s="118" t="s">
        <v>1817</v>
      </c>
      <c r="D1226" s="118" t="s">
        <v>1464</v>
      </c>
      <c r="E1226" s="118" t="s">
        <v>13855</v>
      </c>
      <c r="F1226" s="118" t="s">
        <v>15371</v>
      </c>
      <c r="G1226" s="118" t="s">
        <v>1449</v>
      </c>
      <c r="H1226" s="118" t="s">
        <v>13852</v>
      </c>
      <c r="I1226" s="118" t="s">
        <v>9567</v>
      </c>
      <c r="J1226" s="124"/>
      <c r="K1226" s="118" t="str">
        <f>_xlfn.XLOOKUP(D1226,'Catalog Items'!L:L,'Catalog Items'!AB:AB)</f>
        <v>00039938244323</v>
      </c>
      <c r="L1226" s="118" t="str">
        <f>_xlfn.XLOOKUP(D1226,'Catalog Items'!L:L,'Catalog Items'!N:N)</f>
        <v>New England Patriots</v>
      </c>
      <c r="M1226" s="132">
        <f>_xlfn.XLOOKUP($D1226,'Catalog Items'!$L:$L,'Catalog Items'!AK:AK)</f>
        <v>51.125</v>
      </c>
      <c r="N1226" s="132">
        <f>_xlfn.XLOOKUP($D1226,'Catalog Items'!$L:$L,'Catalog Items'!AL:AL)</f>
        <v>16.312999999999999</v>
      </c>
      <c r="O1226" s="132">
        <f>_xlfn.XLOOKUP($D1226,'Catalog Items'!$L:$L,'Catalog Items'!AM:AM)</f>
        <v>10.063000000000001</v>
      </c>
      <c r="P1226" s="132">
        <f>_xlfn.XLOOKUP($D1226,'Catalog Items'!$L:$L,'Catalog Items'!AN:AN)</f>
        <v>31.48</v>
      </c>
      <c r="Q1226" s="132">
        <f>_xlfn.XLOOKUP($D1226,'Catalog Items'!$L:$L,'Catalog Items'!AO:AO)</f>
        <v>4.8570000000000002</v>
      </c>
      <c r="R1226" s="132" t="str">
        <f>_xlfn.XLOOKUP($D1226,'Catalog Items'!$L:$L,'Catalog Items'!AT:AT)</f>
        <v>4</v>
      </c>
      <c r="S1226" s="132" t="str">
        <f>_xlfn.XLOOKUP($D1226,'Catalog Items'!$L:$L,'Catalog Items'!AU:AU)</f>
        <v>3</v>
      </c>
      <c r="T1226" s="118" t="s">
        <v>15031</v>
      </c>
      <c r="U1226" s="118" t="s">
        <v>1773</v>
      </c>
      <c r="V1226" s="118" t="s">
        <v>1765</v>
      </c>
      <c r="W1226" s="124"/>
      <c r="X1226" s="118" t="s">
        <v>6913</v>
      </c>
      <c r="Y1226" s="118" t="s">
        <v>1760</v>
      </c>
      <c r="Z1226" s="118" t="s">
        <v>15062</v>
      </c>
      <c r="AA1226" s="118" t="s">
        <v>15069</v>
      </c>
      <c r="AB1226" s="118" t="s">
        <v>15069</v>
      </c>
      <c r="AC1226" s="118" t="s">
        <v>15070</v>
      </c>
      <c r="AD1226" s="118" t="s">
        <v>1757</v>
      </c>
      <c r="AE1226" s="118" t="s">
        <v>15372</v>
      </c>
      <c r="AF1226" s="118" t="s">
        <v>15373</v>
      </c>
    </row>
    <row r="1227" spans="1:32" x14ac:dyDescent="0.25">
      <c r="A1227" s="118" t="str">
        <f>_xlfn.XLOOKUP(D1227,'Catalog Items'!L:L,'Catalog Items'!F:F)</f>
        <v>25N01</v>
      </c>
      <c r="B1227" s="118" t="s">
        <v>10831</v>
      </c>
      <c r="C1227" s="118" t="s">
        <v>1817</v>
      </c>
      <c r="D1227" s="118" t="s">
        <v>1464</v>
      </c>
      <c r="E1227" s="118" t="s">
        <v>13855</v>
      </c>
      <c r="F1227" s="118" t="s">
        <v>15371</v>
      </c>
      <c r="G1227" s="118" t="s">
        <v>1465</v>
      </c>
      <c r="H1227" s="118" t="s">
        <v>13894</v>
      </c>
      <c r="I1227" s="118" t="s">
        <v>1762</v>
      </c>
      <c r="J1227" s="124"/>
      <c r="K1227" s="118" t="str">
        <f>_xlfn.XLOOKUP(D1227,'Catalog Items'!L:L,'Catalog Items'!AB:AB)</f>
        <v>00039938244323</v>
      </c>
      <c r="L1227" s="118" t="str">
        <f>_xlfn.XLOOKUP(D1227,'Catalog Items'!L:L,'Catalog Items'!N:N)</f>
        <v>New England Patriots</v>
      </c>
      <c r="M1227" s="132">
        <f>_xlfn.XLOOKUP($D1227,'Catalog Items'!$L:$L,'Catalog Items'!AK:AK)</f>
        <v>51.125</v>
      </c>
      <c r="N1227" s="132">
        <f>_xlfn.XLOOKUP($D1227,'Catalog Items'!$L:$L,'Catalog Items'!AL:AL)</f>
        <v>16.312999999999999</v>
      </c>
      <c r="O1227" s="132">
        <f>_xlfn.XLOOKUP($D1227,'Catalog Items'!$L:$L,'Catalog Items'!AM:AM)</f>
        <v>10.063000000000001</v>
      </c>
      <c r="P1227" s="132">
        <f>_xlfn.XLOOKUP($D1227,'Catalog Items'!$L:$L,'Catalog Items'!AN:AN)</f>
        <v>31.48</v>
      </c>
      <c r="Q1227" s="132">
        <f>_xlfn.XLOOKUP($D1227,'Catalog Items'!$L:$L,'Catalog Items'!AO:AO)</f>
        <v>4.8570000000000002</v>
      </c>
      <c r="R1227" s="132" t="str">
        <f>_xlfn.XLOOKUP($D1227,'Catalog Items'!$L:$L,'Catalog Items'!AT:AT)</f>
        <v>4</v>
      </c>
      <c r="S1227" s="132" t="str">
        <f>_xlfn.XLOOKUP($D1227,'Catalog Items'!$L:$L,'Catalog Items'!AU:AU)</f>
        <v>3</v>
      </c>
      <c r="T1227" s="118" t="s">
        <v>15031</v>
      </c>
      <c r="U1227" s="118" t="s">
        <v>1773</v>
      </c>
      <c r="V1227" s="118" t="s">
        <v>1765</v>
      </c>
      <c r="W1227" s="124"/>
      <c r="X1227" s="118" t="s">
        <v>6961</v>
      </c>
      <c r="Y1227" s="118" t="s">
        <v>1760</v>
      </c>
      <c r="Z1227" s="118" t="s">
        <v>15041</v>
      </c>
      <c r="AA1227" s="118" t="s">
        <v>15073</v>
      </c>
      <c r="AB1227" s="118" t="s">
        <v>15073</v>
      </c>
      <c r="AC1227" s="118" t="s">
        <v>15074</v>
      </c>
      <c r="AD1227" s="118" t="s">
        <v>1757</v>
      </c>
      <c r="AE1227" s="118" t="s">
        <v>15363</v>
      </c>
      <c r="AF1227" s="118" t="s">
        <v>15364</v>
      </c>
    </row>
    <row r="1228" spans="1:32" x14ac:dyDescent="0.25">
      <c r="A1228" s="118" t="str">
        <f>_xlfn.XLOOKUP(D1228,'Catalog Items'!L:L,'Catalog Items'!F:F)</f>
        <v>25N01</v>
      </c>
      <c r="B1228" s="118" t="s">
        <v>10834</v>
      </c>
      <c r="C1228" s="118" t="s">
        <v>1817</v>
      </c>
      <c r="D1228" s="118" t="s">
        <v>1464</v>
      </c>
      <c r="E1228" s="118" t="s">
        <v>13855</v>
      </c>
      <c r="F1228" s="118" t="s">
        <v>15371</v>
      </c>
      <c r="G1228" s="118" t="s">
        <v>1537</v>
      </c>
      <c r="H1228" s="118" t="s">
        <v>13828</v>
      </c>
      <c r="I1228" s="118" t="s">
        <v>1771</v>
      </c>
      <c r="J1228" s="124"/>
      <c r="K1228" s="118" t="str">
        <f>_xlfn.XLOOKUP(D1228,'Catalog Items'!L:L,'Catalog Items'!AB:AB)</f>
        <v>00039938244323</v>
      </c>
      <c r="L1228" s="118" t="str">
        <f>_xlfn.XLOOKUP(D1228,'Catalog Items'!L:L,'Catalog Items'!N:N)</f>
        <v>New England Patriots</v>
      </c>
      <c r="M1228" s="132">
        <f>_xlfn.XLOOKUP($D1228,'Catalog Items'!$L:$L,'Catalog Items'!AK:AK)</f>
        <v>51.125</v>
      </c>
      <c r="N1228" s="132">
        <f>_xlfn.XLOOKUP($D1228,'Catalog Items'!$L:$L,'Catalog Items'!AL:AL)</f>
        <v>16.312999999999999</v>
      </c>
      <c r="O1228" s="132">
        <f>_xlfn.XLOOKUP($D1228,'Catalog Items'!$L:$L,'Catalog Items'!AM:AM)</f>
        <v>10.063000000000001</v>
      </c>
      <c r="P1228" s="132">
        <f>_xlfn.XLOOKUP($D1228,'Catalog Items'!$L:$L,'Catalog Items'!AN:AN)</f>
        <v>31.48</v>
      </c>
      <c r="Q1228" s="132">
        <f>_xlfn.XLOOKUP($D1228,'Catalog Items'!$L:$L,'Catalog Items'!AO:AO)</f>
        <v>4.8570000000000002</v>
      </c>
      <c r="R1228" s="132" t="str">
        <f>_xlfn.XLOOKUP($D1228,'Catalog Items'!$L:$L,'Catalog Items'!AT:AT)</f>
        <v>4</v>
      </c>
      <c r="S1228" s="132" t="str">
        <f>_xlfn.XLOOKUP($D1228,'Catalog Items'!$L:$L,'Catalog Items'!AU:AU)</f>
        <v>3</v>
      </c>
      <c r="T1228" s="118" t="s">
        <v>15031</v>
      </c>
      <c r="U1228" s="118" t="s">
        <v>1773</v>
      </c>
      <c r="V1228" s="118" t="s">
        <v>1765</v>
      </c>
      <c r="W1228" s="124"/>
      <c r="X1228" s="118" t="s">
        <v>6981</v>
      </c>
      <c r="Y1228" s="118" t="s">
        <v>1765</v>
      </c>
      <c r="Z1228" s="118" t="s">
        <v>15062</v>
      </c>
      <c r="AA1228" s="118" t="s">
        <v>7065</v>
      </c>
      <c r="AB1228" s="118" t="s">
        <v>7065</v>
      </c>
      <c r="AC1228" s="118" t="s">
        <v>15063</v>
      </c>
      <c r="AD1228" s="118" t="s">
        <v>1757</v>
      </c>
      <c r="AE1228" s="118" t="s">
        <v>15064</v>
      </c>
      <c r="AF1228" s="118" t="s">
        <v>15065</v>
      </c>
    </row>
    <row r="1229" spans="1:32" x14ac:dyDescent="0.25">
      <c r="A1229" s="118" t="str">
        <f>_xlfn.XLOOKUP(D1229,'Catalog Items'!L:L,'Catalog Items'!F:F)</f>
        <v>25N01</v>
      </c>
      <c r="B1229" s="118" t="s">
        <v>10828</v>
      </c>
      <c r="C1229" s="118" t="s">
        <v>1817</v>
      </c>
      <c r="D1229" s="118" t="s">
        <v>1464</v>
      </c>
      <c r="E1229" s="118" t="s">
        <v>13855</v>
      </c>
      <c r="F1229" s="118" t="s">
        <v>15371</v>
      </c>
      <c r="G1229" s="118" t="s">
        <v>1535</v>
      </c>
      <c r="H1229" s="118" t="s">
        <v>13835</v>
      </c>
      <c r="I1229" s="118" t="s">
        <v>9570</v>
      </c>
      <c r="J1229" s="124"/>
      <c r="K1229" s="118" t="str">
        <f>_xlfn.XLOOKUP(D1229,'Catalog Items'!L:L,'Catalog Items'!AB:AB)</f>
        <v>00039938244323</v>
      </c>
      <c r="L1229" s="118" t="str">
        <f>_xlfn.XLOOKUP(D1229,'Catalog Items'!L:L,'Catalog Items'!N:N)</f>
        <v>New England Patriots</v>
      </c>
      <c r="M1229" s="132">
        <f>_xlfn.XLOOKUP($D1229,'Catalog Items'!$L:$L,'Catalog Items'!AK:AK)</f>
        <v>51.125</v>
      </c>
      <c r="N1229" s="132">
        <f>_xlfn.XLOOKUP($D1229,'Catalog Items'!$L:$L,'Catalog Items'!AL:AL)</f>
        <v>16.312999999999999</v>
      </c>
      <c r="O1229" s="132">
        <f>_xlfn.XLOOKUP($D1229,'Catalog Items'!$L:$L,'Catalog Items'!AM:AM)</f>
        <v>10.063000000000001</v>
      </c>
      <c r="P1229" s="132">
        <f>_xlfn.XLOOKUP($D1229,'Catalog Items'!$L:$L,'Catalog Items'!AN:AN)</f>
        <v>31.48</v>
      </c>
      <c r="Q1229" s="132">
        <f>_xlfn.XLOOKUP($D1229,'Catalog Items'!$L:$L,'Catalog Items'!AO:AO)</f>
        <v>4.8570000000000002</v>
      </c>
      <c r="R1229" s="132" t="str">
        <f>_xlfn.XLOOKUP($D1229,'Catalog Items'!$L:$L,'Catalog Items'!AT:AT)</f>
        <v>4</v>
      </c>
      <c r="S1229" s="132" t="str">
        <f>_xlfn.XLOOKUP($D1229,'Catalog Items'!$L:$L,'Catalog Items'!AU:AU)</f>
        <v>3</v>
      </c>
      <c r="T1229" s="118" t="s">
        <v>15031</v>
      </c>
      <c r="U1229" s="118" t="s">
        <v>1773</v>
      </c>
      <c r="V1229" s="118" t="s">
        <v>1765</v>
      </c>
      <c r="W1229" s="124"/>
      <c r="X1229" s="118" t="s">
        <v>6922</v>
      </c>
      <c r="Y1229" s="118" t="s">
        <v>1765</v>
      </c>
      <c r="Z1229" s="118" t="s">
        <v>15062</v>
      </c>
      <c r="AA1229" s="118" t="s">
        <v>14994</v>
      </c>
      <c r="AB1229" s="118" t="s">
        <v>14994</v>
      </c>
      <c r="AC1229" s="118" t="s">
        <v>15066</v>
      </c>
      <c r="AD1229" s="118" t="s">
        <v>1757</v>
      </c>
      <c r="AE1229" s="118" t="s">
        <v>15067</v>
      </c>
      <c r="AF1229" s="118" t="s">
        <v>15068</v>
      </c>
    </row>
    <row r="1230" spans="1:32" x14ac:dyDescent="0.25">
      <c r="A1230" s="118" t="str">
        <f>_xlfn.XLOOKUP(D1230,'Catalog Items'!L:L,'Catalog Items'!F:F)</f>
        <v>25N01</v>
      </c>
      <c r="B1230" s="118" t="s">
        <v>10813</v>
      </c>
      <c r="C1230" s="118" t="s">
        <v>1817</v>
      </c>
      <c r="D1230" s="118" t="s">
        <v>1464</v>
      </c>
      <c r="E1230" s="118" t="s">
        <v>13855</v>
      </c>
      <c r="F1230" s="118" t="s">
        <v>15371</v>
      </c>
      <c r="G1230" s="118" t="s">
        <v>1436</v>
      </c>
      <c r="H1230" s="118" t="s">
        <v>13898</v>
      </c>
      <c r="I1230" s="118" t="s">
        <v>1757</v>
      </c>
      <c r="J1230" s="124"/>
      <c r="K1230" s="118" t="str">
        <f>_xlfn.XLOOKUP(D1230,'Catalog Items'!L:L,'Catalog Items'!AB:AB)</f>
        <v>00039938244323</v>
      </c>
      <c r="L1230" s="118" t="str">
        <f>_xlfn.XLOOKUP(D1230,'Catalog Items'!L:L,'Catalog Items'!N:N)</f>
        <v>New England Patriots</v>
      </c>
      <c r="M1230" s="132">
        <f>_xlfn.XLOOKUP($D1230,'Catalog Items'!$L:$L,'Catalog Items'!AK:AK)</f>
        <v>51.125</v>
      </c>
      <c r="N1230" s="132">
        <f>_xlfn.XLOOKUP($D1230,'Catalog Items'!$L:$L,'Catalog Items'!AL:AL)</f>
        <v>16.312999999999999</v>
      </c>
      <c r="O1230" s="132">
        <f>_xlfn.XLOOKUP($D1230,'Catalog Items'!$L:$L,'Catalog Items'!AM:AM)</f>
        <v>10.063000000000001</v>
      </c>
      <c r="P1230" s="132">
        <f>_xlfn.XLOOKUP($D1230,'Catalog Items'!$L:$L,'Catalog Items'!AN:AN)</f>
        <v>31.48</v>
      </c>
      <c r="Q1230" s="132">
        <f>_xlfn.XLOOKUP($D1230,'Catalog Items'!$L:$L,'Catalog Items'!AO:AO)</f>
        <v>4.8570000000000002</v>
      </c>
      <c r="R1230" s="132" t="str">
        <f>_xlfn.XLOOKUP($D1230,'Catalog Items'!$L:$L,'Catalog Items'!AT:AT)</f>
        <v>4</v>
      </c>
      <c r="S1230" s="132" t="str">
        <f>_xlfn.XLOOKUP($D1230,'Catalog Items'!$L:$L,'Catalog Items'!AU:AU)</f>
        <v>3</v>
      </c>
      <c r="T1230" s="118" t="s">
        <v>15031</v>
      </c>
      <c r="U1230" s="118" t="s">
        <v>1773</v>
      </c>
      <c r="V1230" s="118" t="s">
        <v>1765</v>
      </c>
      <c r="W1230" s="124"/>
      <c r="X1230" s="118" t="s">
        <v>6883</v>
      </c>
      <c r="Y1230" s="118" t="s">
        <v>1759</v>
      </c>
      <c r="Z1230" s="118" t="s">
        <v>15132</v>
      </c>
      <c r="AA1230" s="118" t="s">
        <v>14983</v>
      </c>
      <c r="AB1230" s="118" t="s">
        <v>14984</v>
      </c>
      <c r="AC1230" s="118" t="s">
        <v>15211</v>
      </c>
      <c r="AD1230" s="118" t="s">
        <v>1757</v>
      </c>
      <c r="AE1230" s="118" t="s">
        <v>15374</v>
      </c>
      <c r="AF1230" s="118" t="s">
        <v>15155</v>
      </c>
    </row>
    <row r="1231" spans="1:32" x14ac:dyDescent="0.25">
      <c r="J1231" s="124"/>
      <c r="M1231" s="132"/>
      <c r="N1231" s="132"/>
      <c r="O1231" s="132"/>
      <c r="P1231" s="132"/>
      <c r="Q1231" s="132"/>
      <c r="R1231" s="132"/>
      <c r="S1231" s="132"/>
      <c r="W1231" s="124"/>
    </row>
    <row r="1232" spans="1:32" x14ac:dyDescent="0.25">
      <c r="A1232" s="118" t="str">
        <f>_xlfn.XLOOKUP(D1232,'Catalog Items'!L:L,'Catalog Items'!F:F)</f>
        <v>25N01</v>
      </c>
      <c r="B1232" s="118" t="s">
        <v>10817</v>
      </c>
      <c r="C1232" s="118" t="s">
        <v>1817</v>
      </c>
      <c r="D1232" s="118" t="s">
        <v>1470</v>
      </c>
      <c r="E1232" s="118" t="s">
        <v>13856</v>
      </c>
      <c r="F1232" s="118" t="s">
        <v>15371</v>
      </c>
      <c r="G1232" s="118" t="s">
        <v>1447</v>
      </c>
      <c r="H1232" s="118" t="s">
        <v>13833</v>
      </c>
      <c r="I1232" s="118" t="s">
        <v>1765</v>
      </c>
      <c r="J1232" s="124"/>
      <c r="K1232" s="118" t="str">
        <f>_xlfn.XLOOKUP(D1232,'Catalog Items'!L:L,'Catalog Items'!AB:AB)</f>
        <v>00039938244361</v>
      </c>
      <c r="L1232" s="118" t="str">
        <f>_xlfn.XLOOKUP(D1232,'Catalog Items'!L:L,'Catalog Items'!N:N)</f>
        <v>Las Vegas Raiders</v>
      </c>
      <c r="M1232" s="132">
        <f>_xlfn.XLOOKUP($D1232,'Catalog Items'!$L:$L,'Catalog Items'!AK:AK)</f>
        <v>51.125</v>
      </c>
      <c r="N1232" s="132">
        <f>_xlfn.XLOOKUP($D1232,'Catalog Items'!$L:$L,'Catalog Items'!AL:AL)</f>
        <v>16.312999999999999</v>
      </c>
      <c r="O1232" s="132">
        <f>_xlfn.XLOOKUP($D1232,'Catalog Items'!$L:$L,'Catalog Items'!AM:AM)</f>
        <v>10.063000000000001</v>
      </c>
      <c r="P1232" s="132">
        <f>_xlfn.XLOOKUP($D1232,'Catalog Items'!$L:$L,'Catalog Items'!AN:AN)</f>
        <v>31.48</v>
      </c>
      <c r="Q1232" s="132">
        <f>_xlfn.XLOOKUP($D1232,'Catalog Items'!$L:$L,'Catalog Items'!AO:AO)</f>
        <v>4.8570000000000002</v>
      </c>
      <c r="R1232" s="132" t="str">
        <f>_xlfn.XLOOKUP($D1232,'Catalog Items'!$L:$L,'Catalog Items'!AT:AT)</f>
        <v>4</v>
      </c>
      <c r="S1232" s="132" t="str">
        <f>_xlfn.XLOOKUP($D1232,'Catalog Items'!$L:$L,'Catalog Items'!AU:AU)</f>
        <v>3</v>
      </c>
      <c r="T1232" s="118" t="s">
        <v>15031</v>
      </c>
      <c r="U1232" s="118" t="s">
        <v>1773</v>
      </c>
      <c r="V1232" s="118" t="s">
        <v>1765</v>
      </c>
      <c r="W1232" s="124"/>
      <c r="X1232" s="118" t="s">
        <v>6921</v>
      </c>
      <c r="Y1232" s="118" t="s">
        <v>1760</v>
      </c>
      <c r="Z1232" s="118" t="s">
        <v>15368</v>
      </c>
      <c r="AA1232" s="118" t="s">
        <v>15368</v>
      </c>
      <c r="AB1232" s="118" t="s">
        <v>14983</v>
      </c>
      <c r="AC1232" s="118" t="s">
        <v>15297</v>
      </c>
      <c r="AD1232" s="118" t="s">
        <v>1757</v>
      </c>
      <c r="AE1232" s="118" t="s">
        <v>15369</v>
      </c>
      <c r="AF1232" s="118" t="s">
        <v>15370</v>
      </c>
    </row>
    <row r="1233" spans="1:32" x14ac:dyDescent="0.25">
      <c r="A1233" s="118" t="str">
        <f>_xlfn.XLOOKUP(D1233,'Catalog Items'!L:L,'Catalog Items'!F:F)</f>
        <v>25N01</v>
      </c>
      <c r="B1233" s="118" t="s">
        <v>10825</v>
      </c>
      <c r="C1233" s="118" t="s">
        <v>1817</v>
      </c>
      <c r="D1233" s="118" t="s">
        <v>1470</v>
      </c>
      <c r="E1233" s="118" t="s">
        <v>13856</v>
      </c>
      <c r="F1233" s="118" t="s">
        <v>15371</v>
      </c>
      <c r="G1233" s="118" t="s">
        <v>1432</v>
      </c>
      <c r="H1233" s="118" t="s">
        <v>13874</v>
      </c>
      <c r="I1233" s="118" t="s">
        <v>9567</v>
      </c>
      <c r="J1233" s="124"/>
      <c r="K1233" s="118" t="str">
        <f>_xlfn.XLOOKUP(D1233,'Catalog Items'!L:L,'Catalog Items'!AB:AB)</f>
        <v>00039938244361</v>
      </c>
      <c r="L1233" s="118" t="str">
        <f>_xlfn.XLOOKUP(D1233,'Catalog Items'!L:L,'Catalog Items'!N:N)</f>
        <v>Las Vegas Raiders</v>
      </c>
      <c r="M1233" s="132">
        <f>_xlfn.XLOOKUP($D1233,'Catalog Items'!$L:$L,'Catalog Items'!AK:AK)</f>
        <v>51.125</v>
      </c>
      <c r="N1233" s="132">
        <f>_xlfn.XLOOKUP($D1233,'Catalog Items'!$L:$L,'Catalog Items'!AL:AL)</f>
        <v>16.312999999999999</v>
      </c>
      <c r="O1233" s="132">
        <f>_xlfn.XLOOKUP($D1233,'Catalog Items'!$L:$L,'Catalog Items'!AM:AM)</f>
        <v>10.063000000000001</v>
      </c>
      <c r="P1233" s="132">
        <f>_xlfn.XLOOKUP($D1233,'Catalog Items'!$L:$L,'Catalog Items'!AN:AN)</f>
        <v>31.48</v>
      </c>
      <c r="Q1233" s="132">
        <f>_xlfn.XLOOKUP($D1233,'Catalog Items'!$L:$L,'Catalog Items'!AO:AO)</f>
        <v>4.8570000000000002</v>
      </c>
      <c r="R1233" s="132" t="str">
        <f>_xlfn.XLOOKUP($D1233,'Catalog Items'!$L:$L,'Catalog Items'!AT:AT)</f>
        <v>4</v>
      </c>
      <c r="S1233" s="132" t="str">
        <f>_xlfn.XLOOKUP($D1233,'Catalog Items'!$L:$L,'Catalog Items'!AU:AU)</f>
        <v>3</v>
      </c>
      <c r="T1233" s="118" t="s">
        <v>15031</v>
      </c>
      <c r="U1233" s="118" t="s">
        <v>1773</v>
      </c>
      <c r="V1233" s="118" t="s">
        <v>1765</v>
      </c>
      <c r="W1233" s="124"/>
      <c r="X1233" s="118" t="s">
        <v>6955</v>
      </c>
      <c r="Y1233" s="118" t="s">
        <v>1760</v>
      </c>
      <c r="Z1233" s="118" t="s">
        <v>15062</v>
      </c>
      <c r="AA1233" s="118" t="s">
        <v>15069</v>
      </c>
      <c r="AB1233" s="118" t="s">
        <v>15069</v>
      </c>
      <c r="AC1233" s="118" t="s">
        <v>15070</v>
      </c>
      <c r="AD1233" s="118" t="s">
        <v>1757</v>
      </c>
      <c r="AE1233" s="118" t="s">
        <v>15372</v>
      </c>
      <c r="AF1233" s="118" t="s">
        <v>15373</v>
      </c>
    </row>
    <row r="1234" spans="1:32" x14ac:dyDescent="0.25">
      <c r="A1234" s="118" t="str">
        <f>_xlfn.XLOOKUP(D1234,'Catalog Items'!L:L,'Catalog Items'!F:F)</f>
        <v>25N01</v>
      </c>
      <c r="B1234" s="118" t="s">
        <v>10831</v>
      </c>
      <c r="C1234" s="118" t="s">
        <v>1817</v>
      </c>
      <c r="D1234" s="118" t="s">
        <v>1470</v>
      </c>
      <c r="E1234" s="118" t="s">
        <v>13856</v>
      </c>
      <c r="F1234" s="118" t="s">
        <v>15371</v>
      </c>
      <c r="G1234" s="118" t="s">
        <v>1506</v>
      </c>
      <c r="H1234" s="118" t="s">
        <v>13873</v>
      </c>
      <c r="I1234" s="118" t="s">
        <v>1762</v>
      </c>
      <c r="J1234" s="124"/>
      <c r="K1234" s="118" t="str">
        <f>_xlfn.XLOOKUP(D1234,'Catalog Items'!L:L,'Catalog Items'!AB:AB)</f>
        <v>00039938244361</v>
      </c>
      <c r="L1234" s="118" t="str">
        <f>_xlfn.XLOOKUP(D1234,'Catalog Items'!L:L,'Catalog Items'!N:N)</f>
        <v>Las Vegas Raiders</v>
      </c>
      <c r="M1234" s="132">
        <f>_xlfn.XLOOKUP($D1234,'Catalog Items'!$L:$L,'Catalog Items'!AK:AK)</f>
        <v>51.125</v>
      </c>
      <c r="N1234" s="132">
        <f>_xlfn.XLOOKUP($D1234,'Catalog Items'!$L:$L,'Catalog Items'!AL:AL)</f>
        <v>16.312999999999999</v>
      </c>
      <c r="O1234" s="132">
        <f>_xlfn.XLOOKUP($D1234,'Catalog Items'!$L:$L,'Catalog Items'!AM:AM)</f>
        <v>10.063000000000001</v>
      </c>
      <c r="P1234" s="132">
        <f>_xlfn.XLOOKUP($D1234,'Catalog Items'!$L:$L,'Catalog Items'!AN:AN)</f>
        <v>31.48</v>
      </c>
      <c r="Q1234" s="132">
        <f>_xlfn.XLOOKUP($D1234,'Catalog Items'!$L:$L,'Catalog Items'!AO:AO)</f>
        <v>4.8570000000000002</v>
      </c>
      <c r="R1234" s="132" t="str">
        <f>_xlfn.XLOOKUP($D1234,'Catalog Items'!$L:$L,'Catalog Items'!AT:AT)</f>
        <v>4</v>
      </c>
      <c r="S1234" s="132" t="str">
        <f>_xlfn.XLOOKUP($D1234,'Catalog Items'!$L:$L,'Catalog Items'!AU:AU)</f>
        <v>3</v>
      </c>
      <c r="T1234" s="118" t="s">
        <v>15031</v>
      </c>
      <c r="U1234" s="118" t="s">
        <v>1773</v>
      </c>
      <c r="V1234" s="118" t="s">
        <v>1765</v>
      </c>
      <c r="W1234" s="124"/>
      <c r="X1234" s="118" t="s">
        <v>6954</v>
      </c>
      <c r="Y1234" s="118" t="s">
        <v>1760</v>
      </c>
      <c r="Z1234" s="118" t="s">
        <v>15041</v>
      </c>
      <c r="AA1234" s="118" t="s">
        <v>15073</v>
      </c>
      <c r="AB1234" s="118" t="s">
        <v>15073</v>
      </c>
      <c r="AC1234" s="118" t="s">
        <v>15074</v>
      </c>
      <c r="AD1234" s="118" t="s">
        <v>1757</v>
      </c>
      <c r="AE1234" s="118" t="s">
        <v>15363</v>
      </c>
      <c r="AF1234" s="118" t="s">
        <v>15364</v>
      </c>
    </row>
    <row r="1235" spans="1:32" x14ac:dyDescent="0.25">
      <c r="A1235" s="118" t="str">
        <f>_xlfn.XLOOKUP(D1235,'Catalog Items'!L:L,'Catalog Items'!F:F)</f>
        <v>25N01</v>
      </c>
      <c r="B1235" s="118" t="s">
        <v>10834</v>
      </c>
      <c r="C1235" s="118" t="s">
        <v>1817</v>
      </c>
      <c r="D1235" s="118" t="s">
        <v>1470</v>
      </c>
      <c r="E1235" s="118" t="s">
        <v>13856</v>
      </c>
      <c r="F1235" s="118" t="s">
        <v>15371</v>
      </c>
      <c r="G1235" s="118" t="s">
        <v>1572</v>
      </c>
      <c r="H1235" s="118" t="s">
        <v>13892</v>
      </c>
      <c r="I1235" s="118" t="s">
        <v>1771</v>
      </c>
      <c r="J1235" s="124"/>
      <c r="K1235" s="118" t="str">
        <f>_xlfn.XLOOKUP(D1235,'Catalog Items'!L:L,'Catalog Items'!AB:AB)</f>
        <v>00039938244361</v>
      </c>
      <c r="L1235" s="118" t="str">
        <f>_xlfn.XLOOKUP(D1235,'Catalog Items'!L:L,'Catalog Items'!N:N)</f>
        <v>Las Vegas Raiders</v>
      </c>
      <c r="M1235" s="132">
        <f>_xlfn.XLOOKUP($D1235,'Catalog Items'!$L:$L,'Catalog Items'!AK:AK)</f>
        <v>51.125</v>
      </c>
      <c r="N1235" s="132">
        <f>_xlfn.XLOOKUP($D1235,'Catalog Items'!$L:$L,'Catalog Items'!AL:AL)</f>
        <v>16.312999999999999</v>
      </c>
      <c r="O1235" s="132">
        <f>_xlfn.XLOOKUP($D1235,'Catalog Items'!$L:$L,'Catalog Items'!AM:AM)</f>
        <v>10.063000000000001</v>
      </c>
      <c r="P1235" s="132">
        <f>_xlfn.XLOOKUP($D1235,'Catalog Items'!$L:$L,'Catalog Items'!AN:AN)</f>
        <v>31.48</v>
      </c>
      <c r="Q1235" s="132">
        <f>_xlfn.XLOOKUP($D1235,'Catalog Items'!$L:$L,'Catalog Items'!AO:AO)</f>
        <v>4.8570000000000002</v>
      </c>
      <c r="R1235" s="132" t="str">
        <f>_xlfn.XLOOKUP($D1235,'Catalog Items'!$L:$L,'Catalog Items'!AT:AT)</f>
        <v>4</v>
      </c>
      <c r="S1235" s="132" t="str">
        <f>_xlfn.XLOOKUP($D1235,'Catalog Items'!$L:$L,'Catalog Items'!AU:AU)</f>
        <v>3</v>
      </c>
      <c r="T1235" s="118" t="s">
        <v>15031</v>
      </c>
      <c r="U1235" s="118" t="s">
        <v>1773</v>
      </c>
      <c r="V1235" s="118" t="s">
        <v>1765</v>
      </c>
      <c r="W1235" s="124"/>
      <c r="X1235" s="118" t="s">
        <v>6980</v>
      </c>
      <c r="Y1235" s="118" t="s">
        <v>1765</v>
      </c>
      <c r="Z1235" s="118" t="s">
        <v>15062</v>
      </c>
      <c r="AA1235" s="118" t="s">
        <v>7065</v>
      </c>
      <c r="AB1235" s="118" t="s">
        <v>7065</v>
      </c>
      <c r="AC1235" s="118" t="s">
        <v>15063</v>
      </c>
      <c r="AD1235" s="118" t="s">
        <v>1757</v>
      </c>
      <c r="AE1235" s="118" t="s">
        <v>15064</v>
      </c>
      <c r="AF1235" s="118" t="s">
        <v>15065</v>
      </c>
    </row>
    <row r="1236" spans="1:32" x14ac:dyDescent="0.25">
      <c r="A1236" s="118" t="str">
        <f>_xlfn.XLOOKUP(D1236,'Catalog Items'!L:L,'Catalog Items'!F:F)</f>
        <v>25N01</v>
      </c>
      <c r="B1236" s="118" t="s">
        <v>10828</v>
      </c>
      <c r="C1236" s="118" t="s">
        <v>1817</v>
      </c>
      <c r="D1236" s="118" t="s">
        <v>1470</v>
      </c>
      <c r="E1236" s="118" t="s">
        <v>13856</v>
      </c>
      <c r="F1236" s="118" t="s">
        <v>15371</v>
      </c>
      <c r="G1236" s="118" t="s">
        <v>1512</v>
      </c>
      <c r="H1236" s="118" t="s">
        <v>13875</v>
      </c>
      <c r="I1236" s="118" t="s">
        <v>9570</v>
      </c>
      <c r="J1236" s="124"/>
      <c r="K1236" s="118" t="str">
        <f>_xlfn.XLOOKUP(D1236,'Catalog Items'!L:L,'Catalog Items'!AB:AB)</f>
        <v>00039938244361</v>
      </c>
      <c r="L1236" s="118" t="str">
        <f>_xlfn.XLOOKUP(D1236,'Catalog Items'!L:L,'Catalog Items'!N:N)</f>
        <v>Las Vegas Raiders</v>
      </c>
      <c r="M1236" s="132">
        <f>_xlfn.XLOOKUP($D1236,'Catalog Items'!$L:$L,'Catalog Items'!AK:AK)</f>
        <v>51.125</v>
      </c>
      <c r="N1236" s="132">
        <f>_xlfn.XLOOKUP($D1236,'Catalog Items'!$L:$L,'Catalog Items'!AL:AL)</f>
        <v>16.312999999999999</v>
      </c>
      <c r="O1236" s="132">
        <f>_xlfn.XLOOKUP($D1236,'Catalog Items'!$L:$L,'Catalog Items'!AM:AM)</f>
        <v>10.063000000000001</v>
      </c>
      <c r="P1236" s="132">
        <f>_xlfn.XLOOKUP($D1236,'Catalog Items'!$L:$L,'Catalog Items'!AN:AN)</f>
        <v>31.48</v>
      </c>
      <c r="Q1236" s="132">
        <f>_xlfn.XLOOKUP($D1236,'Catalog Items'!$L:$L,'Catalog Items'!AO:AO)</f>
        <v>4.8570000000000002</v>
      </c>
      <c r="R1236" s="132" t="str">
        <f>_xlfn.XLOOKUP($D1236,'Catalog Items'!$L:$L,'Catalog Items'!AT:AT)</f>
        <v>4</v>
      </c>
      <c r="S1236" s="132" t="str">
        <f>_xlfn.XLOOKUP($D1236,'Catalog Items'!$L:$L,'Catalog Items'!AU:AU)</f>
        <v>3</v>
      </c>
      <c r="T1236" s="118" t="s">
        <v>15031</v>
      </c>
      <c r="U1236" s="118" t="s">
        <v>1773</v>
      </c>
      <c r="V1236" s="118" t="s">
        <v>1765</v>
      </c>
      <c r="W1236" s="124"/>
      <c r="X1236" s="118" t="s">
        <v>6983</v>
      </c>
      <c r="Y1236" s="118" t="s">
        <v>1765</v>
      </c>
      <c r="Z1236" s="118" t="s">
        <v>15062</v>
      </c>
      <c r="AA1236" s="118" t="s">
        <v>14994</v>
      </c>
      <c r="AB1236" s="118" t="s">
        <v>14994</v>
      </c>
      <c r="AC1236" s="118" t="s">
        <v>15066</v>
      </c>
      <c r="AD1236" s="118" t="s">
        <v>1757</v>
      </c>
      <c r="AE1236" s="118" t="s">
        <v>15067</v>
      </c>
      <c r="AF1236" s="118" t="s">
        <v>15068</v>
      </c>
    </row>
    <row r="1237" spans="1:32" x14ac:dyDescent="0.25">
      <c r="A1237" s="118" t="str">
        <f>_xlfn.XLOOKUP(D1237,'Catalog Items'!L:L,'Catalog Items'!F:F)</f>
        <v>25N01</v>
      </c>
      <c r="B1237" s="118" t="s">
        <v>10813</v>
      </c>
      <c r="C1237" s="118" t="s">
        <v>1817</v>
      </c>
      <c r="D1237" s="118" t="s">
        <v>1470</v>
      </c>
      <c r="E1237" s="118" t="s">
        <v>13856</v>
      </c>
      <c r="F1237" s="118" t="s">
        <v>15371</v>
      </c>
      <c r="G1237" s="118" t="s">
        <v>1533</v>
      </c>
      <c r="H1237" s="118" t="s">
        <v>13900</v>
      </c>
      <c r="I1237" s="118" t="s">
        <v>1757</v>
      </c>
      <c r="J1237" s="124"/>
      <c r="K1237" s="118" t="str">
        <f>_xlfn.XLOOKUP(D1237,'Catalog Items'!L:L,'Catalog Items'!AB:AB)</f>
        <v>00039938244361</v>
      </c>
      <c r="L1237" s="118" t="str">
        <f>_xlfn.XLOOKUP(D1237,'Catalog Items'!L:L,'Catalog Items'!N:N)</f>
        <v>Las Vegas Raiders</v>
      </c>
      <c r="M1237" s="132">
        <f>_xlfn.XLOOKUP($D1237,'Catalog Items'!$L:$L,'Catalog Items'!AK:AK)</f>
        <v>51.125</v>
      </c>
      <c r="N1237" s="132">
        <f>_xlfn.XLOOKUP($D1237,'Catalog Items'!$L:$L,'Catalog Items'!AL:AL)</f>
        <v>16.312999999999999</v>
      </c>
      <c r="O1237" s="132">
        <f>_xlfn.XLOOKUP($D1237,'Catalog Items'!$L:$L,'Catalog Items'!AM:AM)</f>
        <v>10.063000000000001</v>
      </c>
      <c r="P1237" s="132">
        <f>_xlfn.XLOOKUP($D1237,'Catalog Items'!$L:$L,'Catalog Items'!AN:AN)</f>
        <v>31.48</v>
      </c>
      <c r="Q1237" s="132">
        <f>_xlfn.XLOOKUP($D1237,'Catalog Items'!$L:$L,'Catalog Items'!AO:AO)</f>
        <v>4.8570000000000002</v>
      </c>
      <c r="R1237" s="132" t="str">
        <f>_xlfn.XLOOKUP($D1237,'Catalog Items'!$L:$L,'Catalog Items'!AT:AT)</f>
        <v>4</v>
      </c>
      <c r="S1237" s="132" t="str">
        <f>_xlfn.XLOOKUP($D1237,'Catalog Items'!$L:$L,'Catalog Items'!AU:AU)</f>
        <v>3</v>
      </c>
      <c r="T1237" s="118" t="s">
        <v>15031</v>
      </c>
      <c r="U1237" s="118" t="s">
        <v>1773</v>
      </c>
      <c r="V1237" s="118" t="s">
        <v>1765</v>
      </c>
      <c r="W1237" s="124"/>
      <c r="X1237" s="118" t="s">
        <v>6885</v>
      </c>
      <c r="Y1237" s="118" t="s">
        <v>1759</v>
      </c>
      <c r="Z1237" s="118" t="s">
        <v>15132</v>
      </c>
      <c r="AA1237" s="118" t="s">
        <v>14983</v>
      </c>
      <c r="AB1237" s="118" t="s">
        <v>14984</v>
      </c>
      <c r="AC1237" s="118" t="s">
        <v>15211</v>
      </c>
      <c r="AD1237" s="118" t="s">
        <v>1757</v>
      </c>
      <c r="AE1237" s="118" t="s">
        <v>15374</v>
      </c>
      <c r="AF1237" s="118" t="s">
        <v>15155</v>
      </c>
    </row>
    <row r="1238" spans="1:32" x14ac:dyDescent="0.25">
      <c r="J1238" s="124"/>
      <c r="M1238" s="132"/>
      <c r="N1238" s="132"/>
      <c r="O1238" s="132"/>
      <c r="P1238" s="132"/>
      <c r="Q1238" s="132"/>
      <c r="R1238" s="132"/>
      <c r="S1238" s="132"/>
      <c r="W1238" s="124"/>
    </row>
    <row r="1239" spans="1:32" x14ac:dyDescent="0.25">
      <c r="A1239" s="118" t="str">
        <f>_xlfn.XLOOKUP(D1239,'Catalog Items'!L:L,'Catalog Items'!F:F)</f>
        <v>25N01</v>
      </c>
      <c r="B1239" s="118" t="s">
        <v>10817</v>
      </c>
      <c r="C1239" s="118" t="s">
        <v>1817</v>
      </c>
      <c r="D1239" s="118" t="s">
        <v>1459</v>
      </c>
      <c r="E1239" s="118" t="s">
        <v>13857</v>
      </c>
      <c r="F1239" s="118" t="s">
        <v>15371</v>
      </c>
      <c r="G1239" s="118" t="s">
        <v>1448</v>
      </c>
      <c r="H1239" s="118" t="s">
        <v>3302</v>
      </c>
      <c r="I1239" s="118" t="s">
        <v>1765</v>
      </c>
      <c r="J1239" s="124"/>
      <c r="K1239" s="118" t="str">
        <f>_xlfn.XLOOKUP(D1239,'Catalog Items'!L:L,'Catalog Items'!AB:AB)</f>
        <v>00039938244378</v>
      </c>
      <c r="L1239" s="118" t="str">
        <f>_xlfn.XLOOKUP(D1239,'Catalog Items'!L:L,'Catalog Items'!N:N)</f>
        <v>Philadelphia Eagles</v>
      </c>
      <c r="M1239" s="132">
        <f>_xlfn.XLOOKUP($D1239,'Catalog Items'!$L:$L,'Catalog Items'!AK:AK)</f>
        <v>51.125</v>
      </c>
      <c r="N1239" s="132">
        <f>_xlfn.XLOOKUP($D1239,'Catalog Items'!$L:$L,'Catalog Items'!AL:AL)</f>
        <v>16.312999999999999</v>
      </c>
      <c r="O1239" s="132">
        <f>_xlfn.XLOOKUP($D1239,'Catalog Items'!$L:$L,'Catalog Items'!AM:AM)</f>
        <v>10.063000000000001</v>
      </c>
      <c r="P1239" s="132">
        <f>_xlfn.XLOOKUP($D1239,'Catalog Items'!$L:$L,'Catalog Items'!AN:AN)</f>
        <v>31.48</v>
      </c>
      <c r="Q1239" s="132">
        <f>_xlfn.XLOOKUP($D1239,'Catalog Items'!$L:$L,'Catalog Items'!AO:AO)</f>
        <v>4.8570000000000002</v>
      </c>
      <c r="R1239" s="132" t="str">
        <f>_xlfn.XLOOKUP($D1239,'Catalog Items'!$L:$L,'Catalog Items'!AT:AT)</f>
        <v>4</v>
      </c>
      <c r="S1239" s="132" t="str">
        <f>_xlfn.XLOOKUP($D1239,'Catalog Items'!$L:$L,'Catalog Items'!AU:AU)</f>
        <v>3</v>
      </c>
      <c r="T1239" s="118" t="s">
        <v>15031</v>
      </c>
      <c r="U1239" s="118" t="s">
        <v>1773</v>
      </c>
      <c r="V1239" s="118" t="s">
        <v>1765</v>
      </c>
      <c r="W1239" s="124"/>
      <c r="X1239" s="118" t="s">
        <v>6923</v>
      </c>
      <c r="Y1239" s="118" t="s">
        <v>1760</v>
      </c>
      <c r="Z1239" s="118" t="s">
        <v>15368</v>
      </c>
      <c r="AA1239" s="118" t="s">
        <v>15368</v>
      </c>
      <c r="AB1239" s="118" t="s">
        <v>14983</v>
      </c>
      <c r="AC1239" s="118" t="s">
        <v>15297</v>
      </c>
      <c r="AD1239" s="118" t="s">
        <v>1757</v>
      </c>
      <c r="AE1239" s="118" t="s">
        <v>15369</v>
      </c>
      <c r="AF1239" s="118" t="s">
        <v>15370</v>
      </c>
    </row>
    <row r="1240" spans="1:32" x14ac:dyDescent="0.25">
      <c r="A1240" s="118" t="str">
        <f>_xlfn.XLOOKUP(D1240,'Catalog Items'!L:L,'Catalog Items'!F:F)</f>
        <v>25N01</v>
      </c>
      <c r="B1240" s="118" t="s">
        <v>10825</v>
      </c>
      <c r="C1240" s="118" t="s">
        <v>1817</v>
      </c>
      <c r="D1240" s="118" t="s">
        <v>1459</v>
      </c>
      <c r="E1240" s="118" t="s">
        <v>13857</v>
      </c>
      <c r="F1240" s="118" t="s">
        <v>15371</v>
      </c>
      <c r="G1240" s="118" t="s">
        <v>1555</v>
      </c>
      <c r="H1240" s="118" t="s">
        <v>13863</v>
      </c>
      <c r="I1240" s="118" t="s">
        <v>9567</v>
      </c>
      <c r="J1240" s="124"/>
      <c r="K1240" s="118" t="str">
        <f>_xlfn.XLOOKUP(D1240,'Catalog Items'!L:L,'Catalog Items'!AB:AB)</f>
        <v>00039938244378</v>
      </c>
      <c r="L1240" s="118" t="str">
        <f>_xlfn.XLOOKUP(D1240,'Catalog Items'!L:L,'Catalog Items'!N:N)</f>
        <v>Philadelphia Eagles</v>
      </c>
      <c r="M1240" s="132">
        <f>_xlfn.XLOOKUP($D1240,'Catalog Items'!$L:$L,'Catalog Items'!AK:AK)</f>
        <v>51.125</v>
      </c>
      <c r="N1240" s="132">
        <f>_xlfn.XLOOKUP($D1240,'Catalog Items'!$L:$L,'Catalog Items'!AL:AL)</f>
        <v>16.312999999999999</v>
      </c>
      <c r="O1240" s="132">
        <f>_xlfn.XLOOKUP($D1240,'Catalog Items'!$L:$L,'Catalog Items'!AM:AM)</f>
        <v>10.063000000000001</v>
      </c>
      <c r="P1240" s="132">
        <f>_xlfn.XLOOKUP($D1240,'Catalog Items'!$L:$L,'Catalog Items'!AN:AN)</f>
        <v>31.48</v>
      </c>
      <c r="Q1240" s="132">
        <f>_xlfn.XLOOKUP($D1240,'Catalog Items'!$L:$L,'Catalog Items'!AO:AO)</f>
        <v>4.8570000000000002</v>
      </c>
      <c r="R1240" s="132" t="str">
        <f>_xlfn.XLOOKUP($D1240,'Catalog Items'!$L:$L,'Catalog Items'!AT:AT)</f>
        <v>4</v>
      </c>
      <c r="S1240" s="132" t="str">
        <f>_xlfn.XLOOKUP($D1240,'Catalog Items'!$L:$L,'Catalog Items'!AU:AU)</f>
        <v>3</v>
      </c>
      <c r="T1240" s="118" t="s">
        <v>15031</v>
      </c>
      <c r="U1240" s="118" t="s">
        <v>1773</v>
      </c>
      <c r="V1240" s="118" t="s">
        <v>1765</v>
      </c>
      <c r="W1240" s="124"/>
      <c r="X1240" s="118" t="s">
        <v>6910</v>
      </c>
      <c r="Y1240" s="118" t="s">
        <v>1760</v>
      </c>
      <c r="Z1240" s="118" t="s">
        <v>15062</v>
      </c>
      <c r="AA1240" s="118" t="s">
        <v>15069</v>
      </c>
      <c r="AB1240" s="118" t="s">
        <v>15069</v>
      </c>
      <c r="AC1240" s="118" t="s">
        <v>15070</v>
      </c>
      <c r="AD1240" s="118" t="s">
        <v>1757</v>
      </c>
      <c r="AE1240" s="118" t="s">
        <v>15372</v>
      </c>
      <c r="AF1240" s="118" t="s">
        <v>15373</v>
      </c>
    </row>
    <row r="1241" spans="1:32" x14ac:dyDescent="0.25">
      <c r="A1241" s="118" t="str">
        <f>_xlfn.XLOOKUP(D1241,'Catalog Items'!L:L,'Catalog Items'!F:F)</f>
        <v>25N01</v>
      </c>
      <c r="B1241" s="118" t="s">
        <v>10831</v>
      </c>
      <c r="C1241" s="118" t="s">
        <v>1817</v>
      </c>
      <c r="D1241" s="118" t="s">
        <v>1459</v>
      </c>
      <c r="E1241" s="118" t="s">
        <v>13857</v>
      </c>
      <c r="F1241" s="118" t="s">
        <v>15371</v>
      </c>
      <c r="G1241" s="118" t="s">
        <v>1507</v>
      </c>
      <c r="H1241" s="118" t="s">
        <v>13876</v>
      </c>
      <c r="I1241" s="118" t="s">
        <v>1762</v>
      </c>
      <c r="J1241" s="124"/>
      <c r="K1241" s="118" t="str">
        <f>_xlfn.XLOOKUP(D1241,'Catalog Items'!L:L,'Catalog Items'!AB:AB)</f>
        <v>00039938244378</v>
      </c>
      <c r="L1241" s="118" t="str">
        <f>_xlfn.XLOOKUP(D1241,'Catalog Items'!L:L,'Catalog Items'!N:N)</f>
        <v>Philadelphia Eagles</v>
      </c>
      <c r="M1241" s="132">
        <f>_xlfn.XLOOKUP($D1241,'Catalog Items'!$L:$L,'Catalog Items'!AK:AK)</f>
        <v>51.125</v>
      </c>
      <c r="N1241" s="132">
        <f>_xlfn.XLOOKUP($D1241,'Catalog Items'!$L:$L,'Catalog Items'!AL:AL)</f>
        <v>16.312999999999999</v>
      </c>
      <c r="O1241" s="132">
        <f>_xlfn.XLOOKUP($D1241,'Catalog Items'!$L:$L,'Catalog Items'!AM:AM)</f>
        <v>10.063000000000001</v>
      </c>
      <c r="P1241" s="132">
        <f>_xlfn.XLOOKUP($D1241,'Catalog Items'!$L:$L,'Catalog Items'!AN:AN)</f>
        <v>31.48</v>
      </c>
      <c r="Q1241" s="132">
        <f>_xlfn.XLOOKUP($D1241,'Catalog Items'!$L:$L,'Catalog Items'!AO:AO)</f>
        <v>4.8570000000000002</v>
      </c>
      <c r="R1241" s="132" t="str">
        <f>_xlfn.XLOOKUP($D1241,'Catalog Items'!$L:$L,'Catalog Items'!AT:AT)</f>
        <v>4</v>
      </c>
      <c r="S1241" s="132" t="str">
        <f>_xlfn.XLOOKUP($D1241,'Catalog Items'!$L:$L,'Catalog Items'!AU:AU)</f>
        <v>3</v>
      </c>
      <c r="T1241" s="118" t="s">
        <v>15031</v>
      </c>
      <c r="U1241" s="118" t="s">
        <v>1773</v>
      </c>
      <c r="V1241" s="118" t="s">
        <v>1765</v>
      </c>
      <c r="W1241" s="124"/>
      <c r="X1241" s="118" t="s">
        <v>6956</v>
      </c>
      <c r="Y1241" s="118" t="s">
        <v>1760</v>
      </c>
      <c r="Z1241" s="118" t="s">
        <v>15041</v>
      </c>
      <c r="AA1241" s="118" t="s">
        <v>15073</v>
      </c>
      <c r="AB1241" s="118" t="s">
        <v>15073</v>
      </c>
      <c r="AC1241" s="118" t="s">
        <v>15074</v>
      </c>
      <c r="AD1241" s="118" t="s">
        <v>1757</v>
      </c>
      <c r="AE1241" s="118" t="s">
        <v>15363</v>
      </c>
      <c r="AF1241" s="118" t="s">
        <v>15364</v>
      </c>
    </row>
    <row r="1242" spans="1:32" x14ac:dyDescent="0.25">
      <c r="A1242" s="118" t="str">
        <f>_xlfn.XLOOKUP(D1242,'Catalog Items'!L:L,'Catalog Items'!F:F)</f>
        <v>25N01</v>
      </c>
      <c r="B1242" s="118" t="s">
        <v>10834</v>
      </c>
      <c r="C1242" s="118" t="s">
        <v>1817</v>
      </c>
      <c r="D1242" s="118" t="s">
        <v>1459</v>
      </c>
      <c r="E1242" s="118" t="s">
        <v>13857</v>
      </c>
      <c r="F1242" s="118" t="s">
        <v>15371</v>
      </c>
      <c r="G1242" s="118" t="s">
        <v>1532</v>
      </c>
      <c r="H1242" s="118" t="s">
        <v>13893</v>
      </c>
      <c r="I1242" s="118" t="s">
        <v>1771</v>
      </c>
      <c r="J1242" s="124"/>
      <c r="K1242" s="118" t="str">
        <f>_xlfn.XLOOKUP(D1242,'Catalog Items'!L:L,'Catalog Items'!AB:AB)</f>
        <v>00039938244378</v>
      </c>
      <c r="L1242" s="118" t="str">
        <f>_xlfn.XLOOKUP(D1242,'Catalog Items'!L:L,'Catalog Items'!N:N)</f>
        <v>Philadelphia Eagles</v>
      </c>
      <c r="M1242" s="132">
        <f>_xlfn.XLOOKUP($D1242,'Catalog Items'!$L:$L,'Catalog Items'!AK:AK)</f>
        <v>51.125</v>
      </c>
      <c r="N1242" s="132">
        <f>_xlfn.XLOOKUP($D1242,'Catalog Items'!$L:$L,'Catalog Items'!AL:AL)</f>
        <v>16.312999999999999</v>
      </c>
      <c r="O1242" s="132">
        <f>_xlfn.XLOOKUP($D1242,'Catalog Items'!$L:$L,'Catalog Items'!AM:AM)</f>
        <v>10.063000000000001</v>
      </c>
      <c r="P1242" s="132">
        <f>_xlfn.XLOOKUP($D1242,'Catalog Items'!$L:$L,'Catalog Items'!AN:AN)</f>
        <v>31.48</v>
      </c>
      <c r="Q1242" s="132">
        <f>_xlfn.XLOOKUP($D1242,'Catalog Items'!$L:$L,'Catalog Items'!AO:AO)</f>
        <v>4.8570000000000002</v>
      </c>
      <c r="R1242" s="132" t="str">
        <f>_xlfn.XLOOKUP($D1242,'Catalog Items'!$L:$L,'Catalog Items'!AT:AT)</f>
        <v>4</v>
      </c>
      <c r="S1242" s="132" t="str">
        <f>_xlfn.XLOOKUP($D1242,'Catalog Items'!$L:$L,'Catalog Items'!AU:AU)</f>
        <v>3</v>
      </c>
      <c r="T1242" s="118" t="s">
        <v>15031</v>
      </c>
      <c r="U1242" s="118" t="s">
        <v>1773</v>
      </c>
      <c r="V1242" s="118" t="s">
        <v>1765</v>
      </c>
      <c r="W1242" s="124"/>
      <c r="X1242" s="118" t="s">
        <v>6982</v>
      </c>
      <c r="Y1242" s="118" t="s">
        <v>1765</v>
      </c>
      <c r="Z1242" s="118" t="s">
        <v>15062</v>
      </c>
      <c r="AA1242" s="118" t="s">
        <v>7065</v>
      </c>
      <c r="AB1242" s="118" t="s">
        <v>7065</v>
      </c>
      <c r="AC1242" s="118" t="s">
        <v>15063</v>
      </c>
      <c r="AD1242" s="118" t="s">
        <v>1757</v>
      </c>
      <c r="AE1242" s="118" t="s">
        <v>15064</v>
      </c>
      <c r="AF1242" s="118" t="s">
        <v>15065</v>
      </c>
    </row>
    <row r="1243" spans="1:32" x14ac:dyDescent="0.25">
      <c r="A1243" s="118" t="str">
        <f>_xlfn.XLOOKUP(D1243,'Catalog Items'!L:L,'Catalog Items'!F:F)</f>
        <v>25N01</v>
      </c>
      <c r="B1243" s="118" t="s">
        <v>10828</v>
      </c>
      <c r="C1243" s="118" t="s">
        <v>1817</v>
      </c>
      <c r="D1243" s="118" t="s">
        <v>1459</v>
      </c>
      <c r="E1243" s="118" t="s">
        <v>13857</v>
      </c>
      <c r="F1243" s="118" t="s">
        <v>15371</v>
      </c>
      <c r="G1243" s="118" t="s">
        <v>1605</v>
      </c>
      <c r="H1243" s="118" t="s">
        <v>13877</v>
      </c>
      <c r="I1243" s="118" t="s">
        <v>9570</v>
      </c>
      <c r="J1243" s="124"/>
      <c r="K1243" s="118" t="str">
        <f>_xlfn.XLOOKUP(D1243,'Catalog Items'!L:L,'Catalog Items'!AB:AB)</f>
        <v>00039938244378</v>
      </c>
      <c r="L1243" s="118" t="str">
        <f>_xlfn.XLOOKUP(D1243,'Catalog Items'!L:L,'Catalog Items'!N:N)</f>
        <v>Philadelphia Eagles</v>
      </c>
      <c r="M1243" s="132">
        <f>_xlfn.XLOOKUP($D1243,'Catalog Items'!$L:$L,'Catalog Items'!AK:AK)</f>
        <v>51.125</v>
      </c>
      <c r="N1243" s="132">
        <f>_xlfn.XLOOKUP($D1243,'Catalog Items'!$L:$L,'Catalog Items'!AL:AL)</f>
        <v>16.312999999999999</v>
      </c>
      <c r="O1243" s="132">
        <f>_xlfn.XLOOKUP($D1243,'Catalog Items'!$L:$L,'Catalog Items'!AM:AM)</f>
        <v>10.063000000000001</v>
      </c>
      <c r="P1243" s="132">
        <f>_xlfn.XLOOKUP($D1243,'Catalog Items'!$L:$L,'Catalog Items'!AN:AN)</f>
        <v>31.48</v>
      </c>
      <c r="Q1243" s="132">
        <f>_xlfn.XLOOKUP($D1243,'Catalog Items'!$L:$L,'Catalog Items'!AO:AO)</f>
        <v>4.8570000000000002</v>
      </c>
      <c r="R1243" s="132" t="str">
        <f>_xlfn.XLOOKUP($D1243,'Catalog Items'!$L:$L,'Catalog Items'!AT:AT)</f>
        <v>4</v>
      </c>
      <c r="S1243" s="132" t="str">
        <f>_xlfn.XLOOKUP($D1243,'Catalog Items'!$L:$L,'Catalog Items'!AU:AU)</f>
        <v>3</v>
      </c>
      <c r="T1243" s="118" t="s">
        <v>15031</v>
      </c>
      <c r="U1243" s="118" t="s">
        <v>1773</v>
      </c>
      <c r="V1243" s="118" t="s">
        <v>1765</v>
      </c>
      <c r="W1243" s="124"/>
      <c r="X1243" s="118" t="s">
        <v>6985</v>
      </c>
      <c r="Y1243" s="118" t="s">
        <v>1765</v>
      </c>
      <c r="Z1243" s="118" t="s">
        <v>15062</v>
      </c>
      <c r="AA1243" s="118" t="s">
        <v>14994</v>
      </c>
      <c r="AB1243" s="118" t="s">
        <v>14994</v>
      </c>
      <c r="AC1243" s="118" t="s">
        <v>15066</v>
      </c>
      <c r="AD1243" s="118" t="s">
        <v>1757</v>
      </c>
      <c r="AE1243" s="118" t="s">
        <v>15067</v>
      </c>
      <c r="AF1243" s="118" t="s">
        <v>15068</v>
      </c>
    </row>
    <row r="1244" spans="1:32" x14ac:dyDescent="0.25">
      <c r="A1244" s="118" t="str">
        <f>_xlfn.XLOOKUP(D1244,'Catalog Items'!L:L,'Catalog Items'!F:F)</f>
        <v>25N01</v>
      </c>
      <c r="B1244" s="118" t="s">
        <v>10813</v>
      </c>
      <c r="C1244" s="118" t="s">
        <v>1817</v>
      </c>
      <c r="D1244" s="118" t="s">
        <v>1459</v>
      </c>
      <c r="E1244" s="118" t="s">
        <v>13857</v>
      </c>
      <c r="F1244" s="118" t="s">
        <v>15371</v>
      </c>
      <c r="G1244" s="118" t="s">
        <v>1519</v>
      </c>
      <c r="H1244" s="118" t="s">
        <v>13901</v>
      </c>
      <c r="I1244" s="118" t="s">
        <v>1757</v>
      </c>
      <c r="J1244" s="124"/>
      <c r="K1244" s="118" t="str">
        <f>_xlfn.XLOOKUP(D1244,'Catalog Items'!L:L,'Catalog Items'!AB:AB)</f>
        <v>00039938244378</v>
      </c>
      <c r="L1244" s="118" t="str">
        <f>_xlfn.XLOOKUP(D1244,'Catalog Items'!L:L,'Catalog Items'!N:N)</f>
        <v>Philadelphia Eagles</v>
      </c>
      <c r="M1244" s="132">
        <f>_xlfn.XLOOKUP($D1244,'Catalog Items'!$L:$L,'Catalog Items'!AK:AK)</f>
        <v>51.125</v>
      </c>
      <c r="N1244" s="132">
        <f>_xlfn.XLOOKUP($D1244,'Catalog Items'!$L:$L,'Catalog Items'!AL:AL)</f>
        <v>16.312999999999999</v>
      </c>
      <c r="O1244" s="132">
        <f>_xlfn.XLOOKUP($D1244,'Catalog Items'!$L:$L,'Catalog Items'!AM:AM)</f>
        <v>10.063000000000001</v>
      </c>
      <c r="P1244" s="132">
        <f>_xlfn.XLOOKUP($D1244,'Catalog Items'!$L:$L,'Catalog Items'!AN:AN)</f>
        <v>31.48</v>
      </c>
      <c r="Q1244" s="132">
        <f>_xlfn.XLOOKUP($D1244,'Catalog Items'!$L:$L,'Catalog Items'!AO:AO)</f>
        <v>4.8570000000000002</v>
      </c>
      <c r="R1244" s="132" t="str">
        <f>_xlfn.XLOOKUP($D1244,'Catalog Items'!$L:$L,'Catalog Items'!AT:AT)</f>
        <v>4</v>
      </c>
      <c r="S1244" s="132" t="str">
        <f>_xlfn.XLOOKUP($D1244,'Catalog Items'!$L:$L,'Catalog Items'!AU:AU)</f>
        <v>3</v>
      </c>
      <c r="T1244" s="118" t="s">
        <v>15031</v>
      </c>
      <c r="U1244" s="118" t="s">
        <v>1773</v>
      </c>
      <c r="V1244" s="118" t="s">
        <v>1765</v>
      </c>
      <c r="W1244" s="124"/>
      <c r="X1244" s="118" t="s">
        <v>6886</v>
      </c>
      <c r="Y1244" s="118" t="s">
        <v>1759</v>
      </c>
      <c r="Z1244" s="118" t="s">
        <v>15132</v>
      </c>
      <c r="AA1244" s="118" t="s">
        <v>14983</v>
      </c>
      <c r="AB1244" s="118" t="s">
        <v>14984</v>
      </c>
      <c r="AC1244" s="118" t="s">
        <v>15211</v>
      </c>
      <c r="AD1244" s="118" t="s">
        <v>1757</v>
      </c>
      <c r="AE1244" s="118" t="s">
        <v>15374</v>
      </c>
      <c r="AF1244" s="118" t="s">
        <v>15155</v>
      </c>
    </row>
    <row r="1245" spans="1:32" x14ac:dyDescent="0.25">
      <c r="J1245" s="124"/>
      <c r="M1245" s="132"/>
      <c r="N1245" s="132"/>
      <c r="O1245" s="132"/>
      <c r="P1245" s="132"/>
      <c r="Q1245" s="132"/>
      <c r="R1245" s="132"/>
      <c r="S1245" s="132"/>
      <c r="W1245" s="124"/>
    </row>
    <row r="1246" spans="1:32" x14ac:dyDescent="0.25">
      <c r="A1246" s="118" t="str">
        <f>_xlfn.XLOOKUP(D1246,'Catalog Items'!L:L,'Catalog Items'!F:F)</f>
        <v>25N01</v>
      </c>
      <c r="B1246" s="118" t="s">
        <v>10817</v>
      </c>
      <c r="C1246" s="118" t="s">
        <v>1817</v>
      </c>
      <c r="D1246" s="118" t="s">
        <v>1484</v>
      </c>
      <c r="E1246" s="118" t="s">
        <v>13858</v>
      </c>
      <c r="F1246" s="118" t="s">
        <v>15371</v>
      </c>
      <c r="G1246" s="118" t="s">
        <v>1468</v>
      </c>
      <c r="H1246" s="118" t="s">
        <v>3303</v>
      </c>
      <c r="I1246" s="118" t="s">
        <v>1765</v>
      </c>
      <c r="J1246" s="124"/>
      <c r="K1246" s="118" t="str">
        <f>_xlfn.XLOOKUP(D1246,'Catalog Items'!L:L,'Catalog Items'!AB:AB)</f>
        <v>00039938244385</v>
      </c>
      <c r="L1246" s="118" t="str">
        <f>_xlfn.XLOOKUP(D1246,'Catalog Items'!L:L,'Catalog Items'!N:N)</f>
        <v>Pittsburgh Steelers</v>
      </c>
      <c r="M1246" s="132">
        <f>_xlfn.XLOOKUP($D1246,'Catalog Items'!$L:$L,'Catalog Items'!AK:AK)</f>
        <v>51.125</v>
      </c>
      <c r="N1246" s="132">
        <f>_xlfn.XLOOKUP($D1246,'Catalog Items'!$L:$L,'Catalog Items'!AL:AL)</f>
        <v>16.312999999999999</v>
      </c>
      <c r="O1246" s="132">
        <f>_xlfn.XLOOKUP($D1246,'Catalog Items'!$L:$L,'Catalog Items'!AM:AM)</f>
        <v>10.063000000000001</v>
      </c>
      <c r="P1246" s="132">
        <f>_xlfn.XLOOKUP($D1246,'Catalog Items'!$L:$L,'Catalog Items'!AN:AN)</f>
        <v>31.48</v>
      </c>
      <c r="Q1246" s="132">
        <f>_xlfn.XLOOKUP($D1246,'Catalog Items'!$L:$L,'Catalog Items'!AO:AO)</f>
        <v>4.8570000000000002</v>
      </c>
      <c r="R1246" s="132" t="str">
        <f>_xlfn.XLOOKUP($D1246,'Catalog Items'!$L:$L,'Catalog Items'!AT:AT)</f>
        <v>4</v>
      </c>
      <c r="S1246" s="132" t="str">
        <f>_xlfn.XLOOKUP($D1246,'Catalog Items'!$L:$L,'Catalog Items'!AU:AU)</f>
        <v>3</v>
      </c>
      <c r="T1246" s="118" t="s">
        <v>15031</v>
      </c>
      <c r="U1246" s="118" t="s">
        <v>1773</v>
      </c>
      <c r="V1246" s="118" t="s">
        <v>1765</v>
      </c>
      <c r="W1246" s="124"/>
      <c r="X1246" s="118" t="s">
        <v>6924</v>
      </c>
      <c r="Y1246" s="118" t="s">
        <v>1760</v>
      </c>
      <c r="Z1246" s="118" t="s">
        <v>15368</v>
      </c>
      <c r="AA1246" s="118" t="s">
        <v>15368</v>
      </c>
      <c r="AB1246" s="118" t="s">
        <v>14983</v>
      </c>
      <c r="AC1246" s="118" t="s">
        <v>15297</v>
      </c>
      <c r="AD1246" s="118" t="s">
        <v>1757</v>
      </c>
      <c r="AE1246" s="118" t="s">
        <v>15369</v>
      </c>
      <c r="AF1246" s="118" t="s">
        <v>15370</v>
      </c>
    </row>
    <row r="1247" spans="1:32" x14ac:dyDescent="0.25">
      <c r="A1247" s="118" t="str">
        <f>_xlfn.XLOOKUP(D1247,'Catalog Items'!L:L,'Catalog Items'!F:F)</f>
        <v>25N01</v>
      </c>
      <c r="B1247" s="118" t="s">
        <v>10825</v>
      </c>
      <c r="C1247" s="118" t="s">
        <v>1817</v>
      </c>
      <c r="D1247" s="118" t="s">
        <v>1484</v>
      </c>
      <c r="E1247" s="118" t="s">
        <v>13858</v>
      </c>
      <c r="F1247" s="118" t="s">
        <v>15371</v>
      </c>
      <c r="G1247" s="118" t="s">
        <v>1514</v>
      </c>
      <c r="H1247" s="118" t="s">
        <v>13865</v>
      </c>
      <c r="I1247" s="118" t="s">
        <v>9567</v>
      </c>
      <c r="J1247" s="124"/>
      <c r="K1247" s="118" t="str">
        <f>_xlfn.XLOOKUP(D1247,'Catalog Items'!L:L,'Catalog Items'!AB:AB)</f>
        <v>00039938244385</v>
      </c>
      <c r="L1247" s="118" t="str">
        <f>_xlfn.XLOOKUP(D1247,'Catalog Items'!L:L,'Catalog Items'!N:N)</f>
        <v>Pittsburgh Steelers</v>
      </c>
      <c r="M1247" s="132">
        <f>_xlfn.XLOOKUP($D1247,'Catalog Items'!$L:$L,'Catalog Items'!AK:AK)</f>
        <v>51.125</v>
      </c>
      <c r="N1247" s="132">
        <f>_xlfn.XLOOKUP($D1247,'Catalog Items'!$L:$L,'Catalog Items'!AL:AL)</f>
        <v>16.312999999999999</v>
      </c>
      <c r="O1247" s="132">
        <f>_xlfn.XLOOKUP($D1247,'Catalog Items'!$L:$L,'Catalog Items'!AM:AM)</f>
        <v>10.063000000000001</v>
      </c>
      <c r="P1247" s="132">
        <f>_xlfn.XLOOKUP($D1247,'Catalog Items'!$L:$L,'Catalog Items'!AN:AN)</f>
        <v>31.48</v>
      </c>
      <c r="Q1247" s="132">
        <f>_xlfn.XLOOKUP($D1247,'Catalog Items'!$L:$L,'Catalog Items'!AO:AO)</f>
        <v>4.8570000000000002</v>
      </c>
      <c r="R1247" s="132" t="str">
        <f>_xlfn.XLOOKUP($D1247,'Catalog Items'!$L:$L,'Catalog Items'!AT:AT)</f>
        <v>4</v>
      </c>
      <c r="S1247" s="132" t="str">
        <f>_xlfn.XLOOKUP($D1247,'Catalog Items'!$L:$L,'Catalog Items'!AU:AU)</f>
        <v>3</v>
      </c>
      <c r="T1247" s="118" t="s">
        <v>15031</v>
      </c>
      <c r="U1247" s="118" t="s">
        <v>1773</v>
      </c>
      <c r="V1247" s="118" t="s">
        <v>1765</v>
      </c>
      <c r="W1247" s="124"/>
      <c r="X1247" s="118" t="s">
        <v>6911</v>
      </c>
      <c r="Y1247" s="118" t="s">
        <v>1760</v>
      </c>
      <c r="Z1247" s="118" t="s">
        <v>15062</v>
      </c>
      <c r="AA1247" s="118" t="s">
        <v>15069</v>
      </c>
      <c r="AB1247" s="118" t="s">
        <v>15069</v>
      </c>
      <c r="AC1247" s="118" t="s">
        <v>15070</v>
      </c>
      <c r="AD1247" s="118" t="s">
        <v>1757</v>
      </c>
      <c r="AE1247" s="118" t="s">
        <v>15372</v>
      </c>
      <c r="AF1247" s="118" t="s">
        <v>15373</v>
      </c>
    </row>
    <row r="1248" spans="1:32" x14ac:dyDescent="0.25">
      <c r="A1248" s="118" t="str">
        <f>_xlfn.XLOOKUP(D1248,'Catalog Items'!L:L,'Catalog Items'!F:F)</f>
        <v>25N01</v>
      </c>
      <c r="B1248" s="118" t="s">
        <v>10831</v>
      </c>
      <c r="C1248" s="118" t="s">
        <v>1817</v>
      </c>
      <c r="D1248" s="118" t="s">
        <v>1484</v>
      </c>
      <c r="E1248" s="118" t="s">
        <v>13858</v>
      </c>
      <c r="F1248" s="118" t="s">
        <v>15371</v>
      </c>
      <c r="G1248" s="118" t="s">
        <v>1568</v>
      </c>
      <c r="H1248" s="118" t="s">
        <v>13879</v>
      </c>
      <c r="I1248" s="118" t="s">
        <v>1762</v>
      </c>
      <c r="J1248" s="124"/>
      <c r="K1248" s="118" t="str">
        <f>_xlfn.XLOOKUP(D1248,'Catalog Items'!L:L,'Catalog Items'!AB:AB)</f>
        <v>00039938244385</v>
      </c>
      <c r="L1248" s="118" t="str">
        <f>_xlfn.XLOOKUP(D1248,'Catalog Items'!L:L,'Catalog Items'!N:N)</f>
        <v>Pittsburgh Steelers</v>
      </c>
      <c r="M1248" s="132">
        <f>_xlfn.XLOOKUP($D1248,'Catalog Items'!$L:$L,'Catalog Items'!AK:AK)</f>
        <v>51.125</v>
      </c>
      <c r="N1248" s="132">
        <f>_xlfn.XLOOKUP($D1248,'Catalog Items'!$L:$L,'Catalog Items'!AL:AL)</f>
        <v>16.312999999999999</v>
      </c>
      <c r="O1248" s="132">
        <f>_xlfn.XLOOKUP($D1248,'Catalog Items'!$L:$L,'Catalog Items'!AM:AM)</f>
        <v>10.063000000000001</v>
      </c>
      <c r="P1248" s="132">
        <f>_xlfn.XLOOKUP($D1248,'Catalog Items'!$L:$L,'Catalog Items'!AN:AN)</f>
        <v>31.48</v>
      </c>
      <c r="Q1248" s="132">
        <f>_xlfn.XLOOKUP($D1248,'Catalog Items'!$L:$L,'Catalog Items'!AO:AO)</f>
        <v>4.8570000000000002</v>
      </c>
      <c r="R1248" s="132" t="str">
        <f>_xlfn.XLOOKUP($D1248,'Catalog Items'!$L:$L,'Catalog Items'!AT:AT)</f>
        <v>4</v>
      </c>
      <c r="S1248" s="132" t="str">
        <f>_xlfn.XLOOKUP($D1248,'Catalog Items'!$L:$L,'Catalog Items'!AU:AU)</f>
        <v>3</v>
      </c>
      <c r="T1248" s="118" t="s">
        <v>15031</v>
      </c>
      <c r="U1248" s="118" t="s">
        <v>1773</v>
      </c>
      <c r="V1248" s="118" t="s">
        <v>1765</v>
      </c>
      <c r="W1248" s="124"/>
      <c r="X1248" s="118" t="s">
        <v>6958</v>
      </c>
      <c r="Y1248" s="118" t="s">
        <v>1760</v>
      </c>
      <c r="Z1248" s="118" t="s">
        <v>15041</v>
      </c>
      <c r="AA1248" s="118" t="s">
        <v>15073</v>
      </c>
      <c r="AB1248" s="118" t="s">
        <v>15073</v>
      </c>
      <c r="AC1248" s="118" t="s">
        <v>15074</v>
      </c>
      <c r="AD1248" s="118" t="s">
        <v>1757</v>
      </c>
      <c r="AE1248" s="118" t="s">
        <v>15363</v>
      </c>
      <c r="AF1248" s="118" t="s">
        <v>15364</v>
      </c>
    </row>
    <row r="1249" spans="1:32" x14ac:dyDescent="0.25">
      <c r="A1249" s="118" t="str">
        <f>_xlfn.XLOOKUP(D1249,'Catalog Items'!L:L,'Catalog Items'!F:F)</f>
        <v>25N01</v>
      </c>
      <c r="B1249" s="118" t="s">
        <v>10834</v>
      </c>
      <c r="C1249" s="118" t="s">
        <v>1817</v>
      </c>
      <c r="D1249" s="118" t="s">
        <v>1484</v>
      </c>
      <c r="E1249" s="118" t="s">
        <v>13858</v>
      </c>
      <c r="F1249" s="118" t="s">
        <v>15371</v>
      </c>
      <c r="G1249" s="118" t="s">
        <v>1573</v>
      </c>
      <c r="H1249" s="118" t="s">
        <v>13895</v>
      </c>
      <c r="I1249" s="118" t="s">
        <v>1771</v>
      </c>
      <c r="J1249" s="124"/>
      <c r="K1249" s="118" t="str">
        <f>_xlfn.XLOOKUP(D1249,'Catalog Items'!L:L,'Catalog Items'!AB:AB)</f>
        <v>00039938244385</v>
      </c>
      <c r="L1249" s="118" t="str">
        <f>_xlfn.XLOOKUP(D1249,'Catalog Items'!L:L,'Catalog Items'!N:N)</f>
        <v>Pittsburgh Steelers</v>
      </c>
      <c r="M1249" s="132">
        <f>_xlfn.XLOOKUP($D1249,'Catalog Items'!$L:$L,'Catalog Items'!AK:AK)</f>
        <v>51.125</v>
      </c>
      <c r="N1249" s="132">
        <f>_xlfn.XLOOKUP($D1249,'Catalog Items'!$L:$L,'Catalog Items'!AL:AL)</f>
        <v>16.312999999999999</v>
      </c>
      <c r="O1249" s="132">
        <f>_xlfn.XLOOKUP($D1249,'Catalog Items'!$L:$L,'Catalog Items'!AM:AM)</f>
        <v>10.063000000000001</v>
      </c>
      <c r="P1249" s="132">
        <f>_xlfn.XLOOKUP($D1249,'Catalog Items'!$L:$L,'Catalog Items'!AN:AN)</f>
        <v>31.48</v>
      </c>
      <c r="Q1249" s="132">
        <f>_xlfn.XLOOKUP($D1249,'Catalog Items'!$L:$L,'Catalog Items'!AO:AO)</f>
        <v>4.8570000000000002</v>
      </c>
      <c r="R1249" s="132" t="str">
        <f>_xlfn.XLOOKUP($D1249,'Catalog Items'!$L:$L,'Catalog Items'!AT:AT)</f>
        <v>4</v>
      </c>
      <c r="S1249" s="132" t="str">
        <f>_xlfn.XLOOKUP($D1249,'Catalog Items'!$L:$L,'Catalog Items'!AU:AU)</f>
        <v>3</v>
      </c>
      <c r="T1249" s="118" t="s">
        <v>15031</v>
      </c>
      <c r="U1249" s="118" t="s">
        <v>1773</v>
      </c>
      <c r="V1249" s="118" t="s">
        <v>1765</v>
      </c>
      <c r="W1249" s="124"/>
      <c r="X1249" s="118" t="s">
        <v>6984</v>
      </c>
      <c r="Y1249" s="118" t="s">
        <v>1765</v>
      </c>
      <c r="Z1249" s="118" t="s">
        <v>15062</v>
      </c>
      <c r="AA1249" s="118" t="s">
        <v>7065</v>
      </c>
      <c r="AB1249" s="118" t="s">
        <v>7065</v>
      </c>
      <c r="AC1249" s="118" t="s">
        <v>15063</v>
      </c>
      <c r="AD1249" s="118" t="s">
        <v>1757</v>
      </c>
      <c r="AE1249" s="118" t="s">
        <v>15064</v>
      </c>
      <c r="AF1249" s="118" t="s">
        <v>15065</v>
      </c>
    </row>
    <row r="1250" spans="1:32" x14ac:dyDescent="0.25">
      <c r="A1250" s="118" t="str">
        <f>_xlfn.XLOOKUP(D1250,'Catalog Items'!L:L,'Catalog Items'!F:F)</f>
        <v>25N01</v>
      </c>
      <c r="B1250" s="118" t="s">
        <v>10828</v>
      </c>
      <c r="C1250" s="118" t="s">
        <v>1817</v>
      </c>
      <c r="D1250" s="118" t="s">
        <v>1484</v>
      </c>
      <c r="E1250" s="118" t="s">
        <v>13858</v>
      </c>
      <c r="F1250" s="118" t="s">
        <v>15371</v>
      </c>
      <c r="G1250" s="118" t="s">
        <v>1493</v>
      </c>
      <c r="H1250" s="118" t="s">
        <v>13878</v>
      </c>
      <c r="I1250" s="118" t="s">
        <v>9570</v>
      </c>
      <c r="J1250" s="124"/>
      <c r="K1250" s="118" t="str">
        <f>_xlfn.XLOOKUP(D1250,'Catalog Items'!L:L,'Catalog Items'!AB:AB)</f>
        <v>00039938244385</v>
      </c>
      <c r="L1250" s="118" t="str">
        <f>_xlfn.XLOOKUP(D1250,'Catalog Items'!L:L,'Catalog Items'!N:N)</f>
        <v>Pittsburgh Steelers</v>
      </c>
      <c r="M1250" s="132">
        <f>_xlfn.XLOOKUP($D1250,'Catalog Items'!$L:$L,'Catalog Items'!AK:AK)</f>
        <v>51.125</v>
      </c>
      <c r="N1250" s="132">
        <f>_xlfn.XLOOKUP($D1250,'Catalog Items'!$L:$L,'Catalog Items'!AL:AL)</f>
        <v>16.312999999999999</v>
      </c>
      <c r="O1250" s="132">
        <f>_xlfn.XLOOKUP($D1250,'Catalog Items'!$L:$L,'Catalog Items'!AM:AM)</f>
        <v>10.063000000000001</v>
      </c>
      <c r="P1250" s="132">
        <f>_xlfn.XLOOKUP($D1250,'Catalog Items'!$L:$L,'Catalog Items'!AN:AN)</f>
        <v>31.48</v>
      </c>
      <c r="Q1250" s="132">
        <f>_xlfn.XLOOKUP($D1250,'Catalog Items'!$L:$L,'Catalog Items'!AO:AO)</f>
        <v>4.8570000000000002</v>
      </c>
      <c r="R1250" s="132" t="str">
        <f>_xlfn.XLOOKUP($D1250,'Catalog Items'!$L:$L,'Catalog Items'!AT:AT)</f>
        <v>4</v>
      </c>
      <c r="S1250" s="132" t="str">
        <f>_xlfn.XLOOKUP($D1250,'Catalog Items'!$L:$L,'Catalog Items'!AU:AU)</f>
        <v>3</v>
      </c>
      <c r="T1250" s="118" t="s">
        <v>15031</v>
      </c>
      <c r="U1250" s="118" t="s">
        <v>1773</v>
      </c>
      <c r="V1250" s="118" t="s">
        <v>1765</v>
      </c>
      <c r="W1250" s="124"/>
      <c r="X1250" s="118" t="s">
        <v>6986</v>
      </c>
      <c r="Y1250" s="118" t="s">
        <v>1765</v>
      </c>
      <c r="Z1250" s="118" t="s">
        <v>15062</v>
      </c>
      <c r="AA1250" s="118" t="s">
        <v>14994</v>
      </c>
      <c r="AB1250" s="118" t="s">
        <v>14994</v>
      </c>
      <c r="AC1250" s="118" t="s">
        <v>15066</v>
      </c>
      <c r="AD1250" s="118" t="s">
        <v>1757</v>
      </c>
      <c r="AE1250" s="118" t="s">
        <v>15067</v>
      </c>
      <c r="AF1250" s="118" t="s">
        <v>15068</v>
      </c>
    </row>
    <row r="1251" spans="1:32" x14ac:dyDescent="0.25">
      <c r="A1251" s="118" t="str">
        <f>_xlfn.XLOOKUP(D1251,'Catalog Items'!L:L,'Catalog Items'!F:F)</f>
        <v>25N01</v>
      </c>
      <c r="B1251" s="118" t="s">
        <v>10813</v>
      </c>
      <c r="C1251" s="118" t="s">
        <v>1817</v>
      </c>
      <c r="D1251" s="118" t="s">
        <v>1484</v>
      </c>
      <c r="E1251" s="118" t="s">
        <v>13858</v>
      </c>
      <c r="F1251" s="118" t="s">
        <v>15371</v>
      </c>
      <c r="G1251" s="118" t="s">
        <v>1574</v>
      </c>
      <c r="H1251" s="118" t="s">
        <v>13902</v>
      </c>
      <c r="I1251" s="118" t="s">
        <v>1757</v>
      </c>
      <c r="J1251" s="124"/>
      <c r="K1251" s="118" t="str">
        <f>_xlfn.XLOOKUP(D1251,'Catalog Items'!L:L,'Catalog Items'!AB:AB)</f>
        <v>00039938244385</v>
      </c>
      <c r="L1251" s="118" t="str">
        <f>_xlfn.XLOOKUP(D1251,'Catalog Items'!L:L,'Catalog Items'!N:N)</f>
        <v>Pittsburgh Steelers</v>
      </c>
      <c r="M1251" s="132">
        <f>_xlfn.XLOOKUP($D1251,'Catalog Items'!$L:$L,'Catalog Items'!AK:AK)</f>
        <v>51.125</v>
      </c>
      <c r="N1251" s="132">
        <f>_xlfn.XLOOKUP($D1251,'Catalog Items'!$L:$L,'Catalog Items'!AL:AL)</f>
        <v>16.312999999999999</v>
      </c>
      <c r="O1251" s="132">
        <f>_xlfn.XLOOKUP($D1251,'Catalog Items'!$L:$L,'Catalog Items'!AM:AM)</f>
        <v>10.063000000000001</v>
      </c>
      <c r="P1251" s="132">
        <f>_xlfn.XLOOKUP($D1251,'Catalog Items'!$L:$L,'Catalog Items'!AN:AN)</f>
        <v>31.48</v>
      </c>
      <c r="Q1251" s="132">
        <f>_xlfn.XLOOKUP($D1251,'Catalog Items'!$L:$L,'Catalog Items'!AO:AO)</f>
        <v>4.8570000000000002</v>
      </c>
      <c r="R1251" s="132" t="str">
        <f>_xlfn.XLOOKUP($D1251,'Catalog Items'!$L:$L,'Catalog Items'!AT:AT)</f>
        <v>4</v>
      </c>
      <c r="S1251" s="132" t="str">
        <f>_xlfn.XLOOKUP($D1251,'Catalog Items'!$L:$L,'Catalog Items'!AU:AU)</f>
        <v>3</v>
      </c>
      <c r="T1251" s="118" t="s">
        <v>15031</v>
      </c>
      <c r="U1251" s="118" t="s">
        <v>1773</v>
      </c>
      <c r="V1251" s="118" t="s">
        <v>1765</v>
      </c>
      <c r="W1251" s="124"/>
      <c r="X1251" s="118" t="s">
        <v>6887</v>
      </c>
      <c r="Y1251" s="118" t="s">
        <v>1759</v>
      </c>
      <c r="Z1251" s="118" t="s">
        <v>15132</v>
      </c>
      <c r="AA1251" s="118" t="s">
        <v>14983</v>
      </c>
      <c r="AB1251" s="118" t="s">
        <v>14984</v>
      </c>
      <c r="AC1251" s="118" t="s">
        <v>15211</v>
      </c>
      <c r="AD1251" s="118" t="s">
        <v>1757</v>
      </c>
      <c r="AE1251" s="118" t="s">
        <v>15374</v>
      </c>
      <c r="AF1251" s="118" t="s">
        <v>15155</v>
      </c>
    </row>
    <row r="1252" spans="1:32" x14ac:dyDescent="0.25">
      <c r="J1252" s="124"/>
      <c r="M1252" s="132"/>
      <c r="N1252" s="132"/>
      <c r="O1252" s="132"/>
      <c r="P1252" s="132"/>
      <c r="Q1252" s="132"/>
      <c r="R1252" s="132"/>
      <c r="S1252" s="132"/>
      <c r="W1252" s="124"/>
    </row>
    <row r="1253" spans="1:32" x14ac:dyDescent="0.25">
      <c r="A1253" s="118" t="str">
        <f>_xlfn.XLOOKUP(D1253,'Catalog Items'!L:L,'Catalog Items'!F:F)</f>
        <v>25856</v>
      </c>
      <c r="B1253" s="118" t="s">
        <v>10066</v>
      </c>
      <c r="C1253" s="118" t="s">
        <v>1804</v>
      </c>
      <c r="D1253" s="118" t="s">
        <v>1262</v>
      </c>
      <c r="E1253" s="118" t="s">
        <v>2957</v>
      </c>
      <c r="F1253" s="118" t="s">
        <v>15362</v>
      </c>
      <c r="G1253" s="118" t="s">
        <v>787</v>
      </c>
      <c r="H1253" s="118" t="s">
        <v>2344</v>
      </c>
      <c r="I1253" s="118" t="s">
        <v>7079</v>
      </c>
      <c r="J1253" s="124"/>
      <c r="K1253" s="118" t="str">
        <f>_xlfn.XLOOKUP(D1253,'Catalog Items'!L:L,'Catalog Items'!AB:AB)</f>
        <v>00039938902711</v>
      </c>
      <c r="L1253" s="118" t="str">
        <f>_xlfn.XLOOKUP(D1253,'Catalog Items'!L:L,'Catalog Items'!N:N)</f>
        <v>University of Florida</v>
      </c>
      <c r="M1253" s="132">
        <f>_xlfn.XLOOKUP($D1253,'Catalog Items'!$L:$L,'Catalog Items'!AK:AK)</f>
        <v>51.125</v>
      </c>
      <c r="N1253" s="132">
        <f>_xlfn.XLOOKUP($D1253,'Catalog Items'!$L:$L,'Catalog Items'!AL:AL)</f>
        <v>16.312999999999999</v>
      </c>
      <c r="O1253" s="132">
        <f>_xlfn.XLOOKUP($D1253,'Catalog Items'!$L:$L,'Catalog Items'!AM:AM)</f>
        <v>10.063000000000001</v>
      </c>
      <c r="P1253" s="132">
        <f>_xlfn.XLOOKUP($D1253,'Catalog Items'!$L:$L,'Catalog Items'!AN:AN)</f>
        <v>29.83</v>
      </c>
      <c r="Q1253" s="132">
        <f>_xlfn.XLOOKUP($D1253,'Catalog Items'!$L:$L,'Catalog Items'!AO:AO)</f>
        <v>4.8570000000000002</v>
      </c>
      <c r="R1253" s="132" t="str">
        <f>_xlfn.XLOOKUP($D1253,'Catalog Items'!$L:$L,'Catalog Items'!AT:AT)</f>
        <v>4</v>
      </c>
      <c r="S1253" s="132" t="str">
        <f>_xlfn.XLOOKUP($D1253,'Catalog Items'!$L:$L,'Catalog Items'!AU:AU)</f>
        <v>3</v>
      </c>
      <c r="T1253" s="118" t="s">
        <v>15031</v>
      </c>
      <c r="U1253" s="118" t="s">
        <v>1773</v>
      </c>
      <c r="V1253" s="118" t="s">
        <v>1765</v>
      </c>
      <c r="W1253" s="124"/>
      <c r="X1253" s="118" t="s">
        <v>5909</v>
      </c>
      <c r="Y1253" s="118" t="s">
        <v>1760</v>
      </c>
      <c r="Z1253" s="118" t="s">
        <v>15041</v>
      </c>
      <c r="AA1253" s="118" t="s">
        <v>15073</v>
      </c>
      <c r="AB1253" s="118" t="s">
        <v>15073</v>
      </c>
      <c r="AC1253" s="118" t="s">
        <v>15074</v>
      </c>
      <c r="AD1253" s="118" t="s">
        <v>1757</v>
      </c>
      <c r="AE1253" s="118" t="s">
        <v>15363</v>
      </c>
      <c r="AF1253" s="118" t="s">
        <v>15364</v>
      </c>
    </row>
    <row r="1254" spans="1:32" x14ac:dyDescent="0.25">
      <c r="A1254" s="118" t="str">
        <f>_xlfn.XLOOKUP(D1254,'Catalog Items'!L:L,'Catalog Items'!F:F)</f>
        <v>25856</v>
      </c>
      <c r="B1254" s="118" t="s">
        <v>10008</v>
      </c>
      <c r="C1254" s="118" t="s">
        <v>1804</v>
      </c>
      <c r="D1254" s="118" t="s">
        <v>1262</v>
      </c>
      <c r="E1254" s="118" t="s">
        <v>2957</v>
      </c>
      <c r="F1254" s="118" t="s">
        <v>15362</v>
      </c>
      <c r="G1254" s="118" t="s">
        <v>810</v>
      </c>
      <c r="H1254" s="118" t="s">
        <v>2481</v>
      </c>
      <c r="I1254" s="118" t="s">
        <v>1775</v>
      </c>
      <c r="J1254" s="124"/>
      <c r="K1254" s="118" t="str">
        <f>_xlfn.XLOOKUP(D1254,'Catalog Items'!L:L,'Catalog Items'!AB:AB)</f>
        <v>00039938902711</v>
      </c>
      <c r="L1254" s="118" t="str">
        <f>_xlfn.XLOOKUP(D1254,'Catalog Items'!L:L,'Catalog Items'!N:N)</f>
        <v>University of Florida</v>
      </c>
      <c r="M1254" s="132">
        <f>_xlfn.XLOOKUP($D1254,'Catalog Items'!$L:$L,'Catalog Items'!AK:AK)</f>
        <v>51.125</v>
      </c>
      <c r="N1254" s="132">
        <f>_xlfn.XLOOKUP($D1254,'Catalog Items'!$L:$L,'Catalog Items'!AL:AL)</f>
        <v>16.312999999999999</v>
      </c>
      <c r="O1254" s="132">
        <f>_xlfn.XLOOKUP($D1254,'Catalog Items'!$L:$L,'Catalog Items'!AM:AM)</f>
        <v>10.063000000000001</v>
      </c>
      <c r="P1254" s="132">
        <f>_xlfn.XLOOKUP($D1254,'Catalog Items'!$L:$L,'Catalog Items'!AN:AN)</f>
        <v>29.83</v>
      </c>
      <c r="Q1254" s="132">
        <f>_xlfn.XLOOKUP($D1254,'Catalog Items'!$L:$L,'Catalog Items'!AO:AO)</f>
        <v>4.8570000000000002</v>
      </c>
      <c r="R1254" s="132" t="str">
        <f>_xlfn.XLOOKUP($D1254,'Catalog Items'!$L:$L,'Catalog Items'!AT:AT)</f>
        <v>4</v>
      </c>
      <c r="S1254" s="132" t="str">
        <f>_xlfn.XLOOKUP($D1254,'Catalog Items'!$L:$L,'Catalog Items'!AU:AU)</f>
        <v>3</v>
      </c>
      <c r="T1254" s="118" t="s">
        <v>15031</v>
      </c>
      <c r="U1254" s="118" t="s">
        <v>1773</v>
      </c>
      <c r="V1254" s="118" t="s">
        <v>1765</v>
      </c>
      <c r="W1254" s="124"/>
      <c r="X1254" s="118" t="s">
        <v>6046</v>
      </c>
      <c r="Y1254" s="118" t="s">
        <v>1763</v>
      </c>
      <c r="Z1254" s="118" t="s">
        <v>15041</v>
      </c>
      <c r="AA1254" s="118" t="s">
        <v>14994</v>
      </c>
      <c r="AB1254" s="118" t="s">
        <v>14994</v>
      </c>
      <c r="AC1254" s="118" t="s">
        <v>15189</v>
      </c>
      <c r="AD1254" s="118" t="s">
        <v>1757</v>
      </c>
      <c r="AE1254" s="118" t="s">
        <v>15365</v>
      </c>
      <c r="AF1254" s="118" t="s">
        <v>15068</v>
      </c>
    </row>
    <row r="1255" spans="1:32" x14ac:dyDescent="0.25">
      <c r="A1255" s="118" t="str">
        <f>_xlfn.XLOOKUP(D1255,'Catalog Items'!L:L,'Catalog Items'!F:F)</f>
        <v>25856</v>
      </c>
      <c r="B1255" s="118" t="s">
        <v>10243</v>
      </c>
      <c r="C1255" s="118" t="s">
        <v>1804</v>
      </c>
      <c r="D1255" s="118" t="s">
        <v>1262</v>
      </c>
      <c r="E1255" s="118" t="s">
        <v>2957</v>
      </c>
      <c r="F1255" s="118" t="s">
        <v>15362</v>
      </c>
      <c r="G1255" s="118" t="s">
        <v>881</v>
      </c>
      <c r="H1255" s="118" t="s">
        <v>2699</v>
      </c>
      <c r="I1255" s="118" t="s">
        <v>1757</v>
      </c>
      <c r="J1255" s="124"/>
      <c r="K1255" s="118" t="str">
        <f>_xlfn.XLOOKUP(D1255,'Catalog Items'!L:L,'Catalog Items'!AB:AB)</f>
        <v>00039938902711</v>
      </c>
      <c r="L1255" s="118" t="str">
        <f>_xlfn.XLOOKUP(D1255,'Catalog Items'!L:L,'Catalog Items'!N:N)</f>
        <v>University of Florida</v>
      </c>
      <c r="M1255" s="132">
        <f>_xlfn.XLOOKUP($D1255,'Catalog Items'!$L:$L,'Catalog Items'!AK:AK)</f>
        <v>51.125</v>
      </c>
      <c r="N1255" s="132">
        <f>_xlfn.XLOOKUP($D1255,'Catalog Items'!$L:$L,'Catalog Items'!AL:AL)</f>
        <v>16.312999999999999</v>
      </c>
      <c r="O1255" s="132">
        <f>_xlfn.XLOOKUP($D1255,'Catalog Items'!$L:$L,'Catalog Items'!AM:AM)</f>
        <v>10.063000000000001</v>
      </c>
      <c r="P1255" s="132">
        <f>_xlfn.XLOOKUP($D1255,'Catalog Items'!$L:$L,'Catalog Items'!AN:AN)</f>
        <v>29.83</v>
      </c>
      <c r="Q1255" s="132">
        <f>_xlfn.XLOOKUP($D1255,'Catalog Items'!$L:$L,'Catalog Items'!AO:AO)</f>
        <v>4.8570000000000002</v>
      </c>
      <c r="R1255" s="132" t="str">
        <f>_xlfn.XLOOKUP($D1255,'Catalog Items'!$L:$L,'Catalog Items'!AT:AT)</f>
        <v>4</v>
      </c>
      <c r="S1255" s="132" t="str">
        <f>_xlfn.XLOOKUP($D1255,'Catalog Items'!$L:$L,'Catalog Items'!AU:AU)</f>
        <v>3</v>
      </c>
      <c r="T1255" s="118" t="s">
        <v>15031</v>
      </c>
      <c r="U1255" s="118" t="s">
        <v>1773</v>
      </c>
      <c r="V1255" s="118" t="s">
        <v>1765</v>
      </c>
      <c r="W1255" s="124"/>
      <c r="X1255" s="118" t="s">
        <v>6268</v>
      </c>
      <c r="Y1255" s="118" t="s">
        <v>1759</v>
      </c>
      <c r="Z1255" s="118" t="s">
        <v>14986</v>
      </c>
      <c r="AA1255" s="118" t="s">
        <v>14983</v>
      </c>
      <c r="AB1255" s="118" t="s">
        <v>14984</v>
      </c>
      <c r="AC1255" s="118" t="s">
        <v>15366</v>
      </c>
      <c r="AD1255" s="118" t="s">
        <v>1757</v>
      </c>
      <c r="AE1255" s="118" t="s">
        <v>15367</v>
      </c>
      <c r="AF1255" s="118" t="s">
        <v>15155</v>
      </c>
    </row>
    <row r="1256" spans="1:32" x14ac:dyDescent="0.25">
      <c r="A1256" s="118" t="str">
        <f>_xlfn.XLOOKUP(D1256,'Catalog Items'!L:L,'Catalog Items'!F:F)</f>
        <v>25856</v>
      </c>
      <c r="B1256" s="118" t="s">
        <v>9935</v>
      </c>
      <c r="C1256" s="118" t="s">
        <v>1804</v>
      </c>
      <c r="D1256" s="118" t="s">
        <v>1262</v>
      </c>
      <c r="E1256" s="118" t="s">
        <v>2957</v>
      </c>
      <c r="F1256" s="118" t="s">
        <v>15362</v>
      </c>
      <c r="G1256" s="118" t="s">
        <v>784</v>
      </c>
      <c r="H1256" s="118" t="s">
        <v>2154</v>
      </c>
      <c r="I1256" s="118" t="s">
        <v>1762</v>
      </c>
      <c r="J1256" s="124"/>
      <c r="K1256" s="118" t="str">
        <f>_xlfn.XLOOKUP(D1256,'Catalog Items'!L:L,'Catalog Items'!AB:AB)</f>
        <v>00039938902711</v>
      </c>
      <c r="L1256" s="118" t="str">
        <f>_xlfn.XLOOKUP(D1256,'Catalog Items'!L:L,'Catalog Items'!N:N)</f>
        <v>University of Florida</v>
      </c>
      <c r="M1256" s="132">
        <f>_xlfn.XLOOKUP($D1256,'Catalog Items'!$L:$L,'Catalog Items'!AK:AK)</f>
        <v>51.125</v>
      </c>
      <c r="N1256" s="132">
        <f>_xlfn.XLOOKUP($D1256,'Catalog Items'!$L:$L,'Catalog Items'!AL:AL)</f>
        <v>16.312999999999999</v>
      </c>
      <c r="O1256" s="132">
        <f>_xlfn.XLOOKUP($D1256,'Catalog Items'!$L:$L,'Catalog Items'!AM:AM)</f>
        <v>10.063000000000001</v>
      </c>
      <c r="P1256" s="132">
        <f>_xlfn.XLOOKUP($D1256,'Catalog Items'!$L:$L,'Catalog Items'!AN:AN)</f>
        <v>29.83</v>
      </c>
      <c r="Q1256" s="132">
        <f>_xlfn.XLOOKUP($D1256,'Catalog Items'!$L:$L,'Catalog Items'!AO:AO)</f>
        <v>4.8570000000000002</v>
      </c>
      <c r="R1256" s="132" t="str">
        <f>_xlfn.XLOOKUP($D1256,'Catalog Items'!$L:$L,'Catalog Items'!AT:AT)</f>
        <v>4</v>
      </c>
      <c r="S1256" s="132" t="str">
        <f>_xlfn.XLOOKUP($D1256,'Catalog Items'!$L:$L,'Catalog Items'!AU:AU)</f>
        <v>3</v>
      </c>
      <c r="T1256" s="118" t="s">
        <v>15031</v>
      </c>
      <c r="U1256" s="118" t="s">
        <v>1773</v>
      </c>
      <c r="V1256" s="118" t="s">
        <v>1765</v>
      </c>
      <c r="W1256" s="124"/>
      <c r="X1256" s="118" t="s">
        <v>5717</v>
      </c>
      <c r="Y1256" s="118" t="s">
        <v>1760</v>
      </c>
      <c r="Z1256" s="118" t="s">
        <v>15368</v>
      </c>
      <c r="AA1256" s="118" t="s">
        <v>15368</v>
      </c>
      <c r="AB1256" s="118" t="s">
        <v>14983</v>
      </c>
      <c r="AC1256" s="118" t="s">
        <v>15297</v>
      </c>
      <c r="AD1256" s="118" t="s">
        <v>1757</v>
      </c>
      <c r="AE1256" s="118" t="s">
        <v>15369</v>
      </c>
      <c r="AF1256" s="118" t="s">
        <v>15370</v>
      </c>
    </row>
    <row r="1257" spans="1:32" x14ac:dyDescent="0.25">
      <c r="J1257" s="124"/>
      <c r="M1257" s="132"/>
      <c r="N1257" s="132"/>
      <c r="O1257" s="132"/>
      <c r="P1257" s="132"/>
      <c r="Q1257" s="132"/>
      <c r="R1257" s="132"/>
      <c r="S1257" s="132"/>
      <c r="W1257" s="124"/>
    </row>
    <row r="1258" spans="1:32" x14ac:dyDescent="0.25">
      <c r="A1258" s="118" t="str">
        <f>_xlfn.XLOOKUP(D1258,'Catalog Items'!L:L,'Catalog Items'!F:F)</f>
        <v>25856</v>
      </c>
      <c r="B1258" s="118" t="s">
        <v>9935</v>
      </c>
      <c r="C1258" s="118" t="s">
        <v>1804</v>
      </c>
      <c r="D1258" s="118" t="s">
        <v>1333</v>
      </c>
      <c r="E1258" s="118" t="s">
        <v>2942</v>
      </c>
      <c r="F1258" s="118" t="s">
        <v>15362</v>
      </c>
      <c r="G1258" s="118" t="s">
        <v>1027</v>
      </c>
      <c r="H1258" s="118" t="s">
        <v>2152</v>
      </c>
      <c r="I1258" s="118" t="s">
        <v>1762</v>
      </c>
      <c r="J1258" s="124"/>
      <c r="K1258" s="118" t="str">
        <f>_xlfn.XLOOKUP(D1258,'Catalog Items'!L:L,'Catalog Items'!AB:AB)</f>
        <v>00039938902650</v>
      </c>
      <c r="L1258" s="118" t="str">
        <f>_xlfn.XLOOKUP(D1258,'Catalog Items'!L:L,'Catalog Items'!N:N)</f>
        <v>Indiana University</v>
      </c>
      <c r="M1258" s="132">
        <f>_xlfn.XLOOKUP($D1258,'Catalog Items'!$L:$L,'Catalog Items'!AK:AK)</f>
        <v>51.125</v>
      </c>
      <c r="N1258" s="132">
        <f>_xlfn.XLOOKUP($D1258,'Catalog Items'!$L:$L,'Catalog Items'!AL:AL)</f>
        <v>16.312999999999999</v>
      </c>
      <c r="O1258" s="132">
        <f>_xlfn.XLOOKUP($D1258,'Catalog Items'!$L:$L,'Catalog Items'!AM:AM)</f>
        <v>10.063000000000001</v>
      </c>
      <c r="P1258" s="132">
        <f>_xlfn.XLOOKUP($D1258,'Catalog Items'!$L:$L,'Catalog Items'!AN:AN)</f>
        <v>29.83</v>
      </c>
      <c r="Q1258" s="132">
        <f>_xlfn.XLOOKUP($D1258,'Catalog Items'!$L:$L,'Catalog Items'!AO:AO)</f>
        <v>4.8570000000000002</v>
      </c>
      <c r="R1258" s="132" t="str">
        <f>_xlfn.XLOOKUP($D1258,'Catalog Items'!$L:$L,'Catalog Items'!AT:AT)</f>
        <v>4</v>
      </c>
      <c r="S1258" s="132" t="str">
        <f>_xlfn.XLOOKUP($D1258,'Catalog Items'!$L:$L,'Catalog Items'!AU:AU)</f>
        <v>3</v>
      </c>
      <c r="T1258" s="118" t="s">
        <v>15031</v>
      </c>
      <c r="U1258" s="118" t="s">
        <v>1773</v>
      </c>
      <c r="V1258" s="118" t="s">
        <v>1765</v>
      </c>
      <c r="W1258" s="124"/>
      <c r="X1258" s="118" t="s">
        <v>5715</v>
      </c>
      <c r="Y1258" s="118" t="s">
        <v>1760</v>
      </c>
      <c r="Z1258" s="118" t="s">
        <v>15368</v>
      </c>
      <c r="AA1258" s="118" t="s">
        <v>15368</v>
      </c>
      <c r="AB1258" s="118" t="s">
        <v>14983</v>
      </c>
      <c r="AC1258" s="118" t="s">
        <v>15297</v>
      </c>
      <c r="AD1258" s="118" t="s">
        <v>1757</v>
      </c>
      <c r="AE1258" s="118" t="s">
        <v>15369</v>
      </c>
      <c r="AF1258" s="118" t="s">
        <v>15370</v>
      </c>
    </row>
    <row r="1259" spans="1:32" x14ac:dyDescent="0.25">
      <c r="A1259" s="118" t="str">
        <f>_xlfn.XLOOKUP(D1259,'Catalog Items'!L:L,'Catalog Items'!F:F)</f>
        <v>25856</v>
      </c>
      <c r="B1259" s="118" t="s">
        <v>10066</v>
      </c>
      <c r="C1259" s="118" t="s">
        <v>1804</v>
      </c>
      <c r="D1259" s="118" t="s">
        <v>1333</v>
      </c>
      <c r="E1259" s="118" t="s">
        <v>2942</v>
      </c>
      <c r="F1259" s="118" t="s">
        <v>15362</v>
      </c>
      <c r="G1259" s="118" t="s">
        <v>147</v>
      </c>
      <c r="H1259" s="118" t="s">
        <v>2400</v>
      </c>
      <c r="I1259" s="118" t="s">
        <v>7079</v>
      </c>
      <c r="J1259" s="124"/>
      <c r="K1259" s="118" t="str">
        <f>_xlfn.XLOOKUP(D1259,'Catalog Items'!L:L,'Catalog Items'!AB:AB)</f>
        <v>00039938902650</v>
      </c>
      <c r="L1259" s="118" t="str">
        <f>_xlfn.XLOOKUP(D1259,'Catalog Items'!L:L,'Catalog Items'!N:N)</f>
        <v>Indiana University</v>
      </c>
      <c r="M1259" s="132">
        <f>_xlfn.XLOOKUP($D1259,'Catalog Items'!$L:$L,'Catalog Items'!AK:AK)</f>
        <v>51.125</v>
      </c>
      <c r="N1259" s="132">
        <f>_xlfn.XLOOKUP($D1259,'Catalog Items'!$L:$L,'Catalog Items'!AL:AL)</f>
        <v>16.312999999999999</v>
      </c>
      <c r="O1259" s="132">
        <f>_xlfn.XLOOKUP($D1259,'Catalog Items'!$L:$L,'Catalog Items'!AM:AM)</f>
        <v>10.063000000000001</v>
      </c>
      <c r="P1259" s="132">
        <f>_xlfn.XLOOKUP($D1259,'Catalog Items'!$L:$L,'Catalog Items'!AN:AN)</f>
        <v>29.83</v>
      </c>
      <c r="Q1259" s="132">
        <f>_xlfn.XLOOKUP($D1259,'Catalog Items'!$L:$L,'Catalog Items'!AO:AO)</f>
        <v>4.8570000000000002</v>
      </c>
      <c r="R1259" s="132" t="str">
        <f>_xlfn.XLOOKUP($D1259,'Catalog Items'!$L:$L,'Catalog Items'!AT:AT)</f>
        <v>4</v>
      </c>
      <c r="S1259" s="132" t="str">
        <f>_xlfn.XLOOKUP($D1259,'Catalog Items'!$L:$L,'Catalog Items'!AU:AU)</f>
        <v>3</v>
      </c>
      <c r="T1259" s="118" t="s">
        <v>15031</v>
      </c>
      <c r="U1259" s="118" t="s">
        <v>1773</v>
      </c>
      <c r="V1259" s="118" t="s">
        <v>1765</v>
      </c>
      <c r="W1259" s="124"/>
      <c r="X1259" s="118" t="s">
        <v>5965</v>
      </c>
      <c r="Y1259" s="118" t="s">
        <v>1760</v>
      </c>
      <c r="Z1259" s="118" t="s">
        <v>15041</v>
      </c>
      <c r="AA1259" s="118" t="s">
        <v>15073</v>
      </c>
      <c r="AB1259" s="118" t="s">
        <v>15073</v>
      </c>
      <c r="AC1259" s="118" t="s">
        <v>15074</v>
      </c>
      <c r="AD1259" s="118" t="s">
        <v>1757</v>
      </c>
      <c r="AE1259" s="118" t="s">
        <v>15363</v>
      </c>
      <c r="AF1259" s="118" t="s">
        <v>15364</v>
      </c>
    </row>
    <row r="1260" spans="1:32" x14ac:dyDescent="0.25">
      <c r="A1260" s="118" t="str">
        <f>_xlfn.XLOOKUP(D1260,'Catalog Items'!L:L,'Catalog Items'!F:F)</f>
        <v>25856</v>
      </c>
      <c r="B1260" s="118" t="s">
        <v>10008</v>
      </c>
      <c r="C1260" s="118" t="s">
        <v>1804</v>
      </c>
      <c r="D1260" s="118" t="s">
        <v>1333</v>
      </c>
      <c r="E1260" s="118" t="s">
        <v>2942</v>
      </c>
      <c r="F1260" s="118" t="s">
        <v>15362</v>
      </c>
      <c r="G1260" s="118" t="s">
        <v>648</v>
      </c>
      <c r="H1260" s="118" t="s">
        <v>3011</v>
      </c>
      <c r="I1260" s="118" t="s">
        <v>1775</v>
      </c>
      <c r="J1260" s="124"/>
      <c r="K1260" s="118" t="str">
        <f>_xlfn.XLOOKUP(D1260,'Catalog Items'!L:L,'Catalog Items'!AB:AB)</f>
        <v>00039938902650</v>
      </c>
      <c r="L1260" s="118" t="str">
        <f>_xlfn.XLOOKUP(D1260,'Catalog Items'!L:L,'Catalog Items'!N:N)</f>
        <v>Indiana University</v>
      </c>
      <c r="M1260" s="132">
        <f>_xlfn.XLOOKUP($D1260,'Catalog Items'!$L:$L,'Catalog Items'!AK:AK)</f>
        <v>51.125</v>
      </c>
      <c r="N1260" s="132">
        <f>_xlfn.XLOOKUP($D1260,'Catalog Items'!$L:$L,'Catalog Items'!AL:AL)</f>
        <v>16.312999999999999</v>
      </c>
      <c r="O1260" s="132">
        <f>_xlfn.XLOOKUP($D1260,'Catalog Items'!$L:$L,'Catalog Items'!AM:AM)</f>
        <v>10.063000000000001</v>
      </c>
      <c r="P1260" s="132">
        <f>_xlfn.XLOOKUP($D1260,'Catalog Items'!$L:$L,'Catalog Items'!AN:AN)</f>
        <v>29.83</v>
      </c>
      <c r="Q1260" s="132">
        <f>_xlfn.XLOOKUP($D1260,'Catalog Items'!$L:$L,'Catalog Items'!AO:AO)</f>
        <v>4.8570000000000002</v>
      </c>
      <c r="R1260" s="132" t="str">
        <f>_xlfn.XLOOKUP($D1260,'Catalog Items'!$L:$L,'Catalog Items'!AT:AT)</f>
        <v>4</v>
      </c>
      <c r="S1260" s="132" t="str">
        <f>_xlfn.XLOOKUP($D1260,'Catalog Items'!$L:$L,'Catalog Items'!AU:AU)</f>
        <v>3</v>
      </c>
      <c r="T1260" s="118" t="s">
        <v>15031</v>
      </c>
      <c r="U1260" s="118" t="s">
        <v>1773</v>
      </c>
      <c r="V1260" s="118" t="s">
        <v>1765</v>
      </c>
      <c r="W1260" s="124"/>
      <c r="X1260" s="118" t="s">
        <v>6598</v>
      </c>
      <c r="Y1260" s="118" t="s">
        <v>1763</v>
      </c>
      <c r="Z1260" s="118" t="s">
        <v>15041</v>
      </c>
      <c r="AA1260" s="118" t="s">
        <v>14994</v>
      </c>
      <c r="AB1260" s="118" t="s">
        <v>14994</v>
      </c>
      <c r="AC1260" s="118" t="s">
        <v>15189</v>
      </c>
      <c r="AD1260" s="118" t="s">
        <v>1757</v>
      </c>
      <c r="AE1260" s="118" t="s">
        <v>15365</v>
      </c>
      <c r="AF1260" s="118" t="s">
        <v>15068</v>
      </c>
    </row>
    <row r="1261" spans="1:32" x14ac:dyDescent="0.25">
      <c r="A1261" s="118" t="str">
        <f>_xlfn.XLOOKUP(D1261,'Catalog Items'!L:L,'Catalog Items'!F:F)</f>
        <v>25856</v>
      </c>
      <c r="B1261" s="118" t="s">
        <v>10243</v>
      </c>
      <c r="C1261" s="118" t="s">
        <v>1804</v>
      </c>
      <c r="D1261" s="118" t="s">
        <v>1333</v>
      </c>
      <c r="E1261" s="118" t="s">
        <v>2942</v>
      </c>
      <c r="F1261" s="118" t="s">
        <v>15362</v>
      </c>
      <c r="G1261" s="118" t="s">
        <v>1197</v>
      </c>
      <c r="H1261" s="118" t="s">
        <v>2741</v>
      </c>
      <c r="I1261" s="118" t="s">
        <v>1757</v>
      </c>
      <c r="J1261" s="124"/>
      <c r="K1261" s="118" t="str">
        <f>_xlfn.XLOOKUP(D1261,'Catalog Items'!L:L,'Catalog Items'!AB:AB)</f>
        <v>00039938902650</v>
      </c>
      <c r="L1261" s="118" t="str">
        <f>_xlfn.XLOOKUP(D1261,'Catalog Items'!L:L,'Catalog Items'!N:N)</f>
        <v>Indiana University</v>
      </c>
      <c r="M1261" s="132">
        <f>_xlfn.XLOOKUP($D1261,'Catalog Items'!$L:$L,'Catalog Items'!AK:AK)</f>
        <v>51.125</v>
      </c>
      <c r="N1261" s="132">
        <f>_xlfn.XLOOKUP($D1261,'Catalog Items'!$L:$L,'Catalog Items'!AL:AL)</f>
        <v>16.312999999999999</v>
      </c>
      <c r="O1261" s="132">
        <f>_xlfn.XLOOKUP($D1261,'Catalog Items'!$L:$L,'Catalog Items'!AM:AM)</f>
        <v>10.063000000000001</v>
      </c>
      <c r="P1261" s="132">
        <f>_xlfn.XLOOKUP($D1261,'Catalog Items'!$L:$L,'Catalog Items'!AN:AN)</f>
        <v>29.83</v>
      </c>
      <c r="Q1261" s="132">
        <f>_xlfn.XLOOKUP($D1261,'Catalog Items'!$L:$L,'Catalog Items'!AO:AO)</f>
        <v>4.8570000000000002</v>
      </c>
      <c r="R1261" s="132" t="str">
        <f>_xlfn.XLOOKUP($D1261,'Catalog Items'!$L:$L,'Catalog Items'!AT:AT)</f>
        <v>4</v>
      </c>
      <c r="S1261" s="132" t="str">
        <f>_xlfn.XLOOKUP($D1261,'Catalog Items'!$L:$L,'Catalog Items'!AU:AU)</f>
        <v>3</v>
      </c>
      <c r="T1261" s="118" t="s">
        <v>15031</v>
      </c>
      <c r="U1261" s="118" t="s">
        <v>1773</v>
      </c>
      <c r="V1261" s="118" t="s">
        <v>1765</v>
      </c>
      <c r="W1261" s="124"/>
      <c r="X1261" s="118" t="s">
        <v>6310</v>
      </c>
      <c r="Y1261" s="118" t="s">
        <v>1759</v>
      </c>
      <c r="Z1261" s="118" t="s">
        <v>14986</v>
      </c>
      <c r="AA1261" s="118" t="s">
        <v>14983</v>
      </c>
      <c r="AB1261" s="118" t="s">
        <v>14984</v>
      </c>
      <c r="AC1261" s="118" t="s">
        <v>15366</v>
      </c>
      <c r="AD1261" s="118" t="s">
        <v>1757</v>
      </c>
      <c r="AE1261" s="118" t="s">
        <v>15367</v>
      </c>
      <c r="AF1261" s="118" t="s">
        <v>15155</v>
      </c>
    </row>
    <row r="1262" spans="1:32" x14ac:dyDescent="0.25">
      <c r="J1262" s="124"/>
      <c r="M1262" s="132"/>
      <c r="N1262" s="132"/>
      <c r="O1262" s="132"/>
      <c r="P1262" s="132"/>
      <c r="Q1262" s="132"/>
      <c r="R1262" s="132"/>
      <c r="S1262" s="132"/>
      <c r="W1262" s="124"/>
    </row>
    <row r="1263" spans="1:32" x14ac:dyDescent="0.25">
      <c r="A1263" s="118" t="str">
        <f>_xlfn.XLOOKUP(D1263,'Catalog Items'!L:L,'Catalog Items'!F:F)</f>
        <v>25856</v>
      </c>
      <c r="B1263" s="118" t="s">
        <v>10066</v>
      </c>
      <c r="C1263" s="118" t="s">
        <v>1804</v>
      </c>
      <c r="D1263" s="118" t="s">
        <v>1260</v>
      </c>
      <c r="E1263" s="118" t="s">
        <v>2953</v>
      </c>
      <c r="F1263" s="118" t="s">
        <v>15362</v>
      </c>
      <c r="G1263" s="118" t="s">
        <v>844</v>
      </c>
      <c r="H1263" s="118" t="s">
        <v>2494</v>
      </c>
      <c r="I1263" s="118" t="s">
        <v>7079</v>
      </c>
      <c r="J1263" s="124"/>
      <c r="K1263" s="118" t="str">
        <f>_xlfn.XLOOKUP(D1263,'Catalog Items'!L:L,'Catalog Items'!AB:AB)</f>
        <v>00039938902698</v>
      </c>
      <c r="L1263" s="118" t="str">
        <f>_xlfn.XLOOKUP(D1263,'Catalog Items'!L:L,'Catalog Items'!N:N)</f>
        <v>The Ohio State University</v>
      </c>
      <c r="M1263" s="132">
        <f>_xlfn.XLOOKUP($D1263,'Catalog Items'!$L:$L,'Catalog Items'!AK:AK)</f>
        <v>51.125</v>
      </c>
      <c r="N1263" s="132">
        <f>_xlfn.XLOOKUP($D1263,'Catalog Items'!$L:$L,'Catalog Items'!AL:AL)</f>
        <v>16.312999999999999</v>
      </c>
      <c r="O1263" s="132">
        <f>_xlfn.XLOOKUP($D1263,'Catalog Items'!$L:$L,'Catalog Items'!AM:AM)</f>
        <v>10.063000000000001</v>
      </c>
      <c r="P1263" s="132">
        <f>_xlfn.XLOOKUP($D1263,'Catalog Items'!$L:$L,'Catalog Items'!AN:AN)</f>
        <v>29.83</v>
      </c>
      <c r="Q1263" s="132">
        <f>_xlfn.XLOOKUP($D1263,'Catalog Items'!$L:$L,'Catalog Items'!AO:AO)</f>
        <v>4.8570000000000002</v>
      </c>
      <c r="R1263" s="132" t="str">
        <f>_xlfn.XLOOKUP($D1263,'Catalog Items'!$L:$L,'Catalog Items'!AT:AT)</f>
        <v>4</v>
      </c>
      <c r="S1263" s="132" t="str">
        <f>_xlfn.XLOOKUP($D1263,'Catalog Items'!$L:$L,'Catalog Items'!AU:AU)</f>
        <v>3</v>
      </c>
      <c r="T1263" s="118" t="s">
        <v>15031</v>
      </c>
      <c r="U1263" s="118" t="s">
        <v>1773</v>
      </c>
      <c r="V1263" s="118" t="s">
        <v>1765</v>
      </c>
      <c r="W1263" s="124"/>
      <c r="X1263" s="118" t="s">
        <v>6061</v>
      </c>
      <c r="Y1263" s="118" t="s">
        <v>1760</v>
      </c>
      <c r="Z1263" s="118" t="s">
        <v>15041</v>
      </c>
      <c r="AA1263" s="118" t="s">
        <v>15073</v>
      </c>
      <c r="AB1263" s="118" t="s">
        <v>15073</v>
      </c>
      <c r="AC1263" s="118" t="s">
        <v>15074</v>
      </c>
      <c r="AD1263" s="118" t="s">
        <v>1757</v>
      </c>
      <c r="AE1263" s="118" t="s">
        <v>15363</v>
      </c>
      <c r="AF1263" s="118" t="s">
        <v>15364</v>
      </c>
    </row>
    <row r="1264" spans="1:32" x14ac:dyDescent="0.25">
      <c r="A1264" s="118" t="str">
        <f>_xlfn.XLOOKUP(D1264,'Catalog Items'!L:L,'Catalog Items'!F:F)</f>
        <v>25856</v>
      </c>
      <c r="B1264" s="118" t="s">
        <v>10008</v>
      </c>
      <c r="C1264" s="118" t="s">
        <v>1804</v>
      </c>
      <c r="D1264" s="118" t="s">
        <v>1260</v>
      </c>
      <c r="E1264" s="118" t="s">
        <v>2953</v>
      </c>
      <c r="F1264" s="118" t="s">
        <v>15362</v>
      </c>
      <c r="G1264" s="118" t="s">
        <v>167</v>
      </c>
      <c r="H1264" s="118" t="s">
        <v>2501</v>
      </c>
      <c r="I1264" s="118" t="s">
        <v>1775</v>
      </c>
      <c r="J1264" s="124"/>
      <c r="K1264" s="118" t="str">
        <f>_xlfn.XLOOKUP(D1264,'Catalog Items'!L:L,'Catalog Items'!AB:AB)</f>
        <v>00039938902698</v>
      </c>
      <c r="L1264" s="118" t="str">
        <f>_xlfn.XLOOKUP(D1264,'Catalog Items'!L:L,'Catalog Items'!N:N)</f>
        <v>The Ohio State University</v>
      </c>
      <c r="M1264" s="132">
        <f>_xlfn.XLOOKUP($D1264,'Catalog Items'!$L:$L,'Catalog Items'!AK:AK)</f>
        <v>51.125</v>
      </c>
      <c r="N1264" s="132">
        <f>_xlfn.XLOOKUP($D1264,'Catalog Items'!$L:$L,'Catalog Items'!AL:AL)</f>
        <v>16.312999999999999</v>
      </c>
      <c r="O1264" s="132">
        <f>_xlfn.XLOOKUP($D1264,'Catalog Items'!$L:$L,'Catalog Items'!AM:AM)</f>
        <v>10.063000000000001</v>
      </c>
      <c r="P1264" s="132">
        <f>_xlfn.XLOOKUP($D1264,'Catalog Items'!$L:$L,'Catalog Items'!AN:AN)</f>
        <v>29.83</v>
      </c>
      <c r="Q1264" s="132">
        <f>_xlfn.XLOOKUP($D1264,'Catalog Items'!$L:$L,'Catalog Items'!AO:AO)</f>
        <v>4.8570000000000002</v>
      </c>
      <c r="R1264" s="132" t="str">
        <f>_xlfn.XLOOKUP($D1264,'Catalog Items'!$L:$L,'Catalog Items'!AT:AT)</f>
        <v>4</v>
      </c>
      <c r="S1264" s="132" t="str">
        <f>_xlfn.XLOOKUP($D1264,'Catalog Items'!$L:$L,'Catalog Items'!AU:AU)</f>
        <v>3</v>
      </c>
      <c r="T1264" s="118" t="s">
        <v>15031</v>
      </c>
      <c r="U1264" s="118" t="s">
        <v>1773</v>
      </c>
      <c r="V1264" s="118" t="s">
        <v>1765</v>
      </c>
      <c r="W1264" s="124"/>
      <c r="X1264" s="118" t="s">
        <v>6068</v>
      </c>
      <c r="Y1264" s="118" t="s">
        <v>1763</v>
      </c>
      <c r="Z1264" s="118" t="s">
        <v>15041</v>
      </c>
      <c r="AA1264" s="118" t="s">
        <v>14994</v>
      </c>
      <c r="AB1264" s="118" t="s">
        <v>14994</v>
      </c>
      <c r="AC1264" s="118" t="s">
        <v>15189</v>
      </c>
      <c r="AD1264" s="118" t="s">
        <v>1757</v>
      </c>
      <c r="AE1264" s="118" t="s">
        <v>15365</v>
      </c>
      <c r="AF1264" s="118" t="s">
        <v>15068</v>
      </c>
    </row>
    <row r="1265" spans="1:32" x14ac:dyDescent="0.25">
      <c r="A1265" s="118" t="str">
        <f>_xlfn.XLOOKUP(D1265,'Catalog Items'!L:L,'Catalog Items'!F:F)</f>
        <v>25856</v>
      </c>
      <c r="B1265" s="118" t="s">
        <v>10243</v>
      </c>
      <c r="C1265" s="118" t="s">
        <v>1804</v>
      </c>
      <c r="D1265" s="118" t="s">
        <v>1260</v>
      </c>
      <c r="E1265" s="118" t="s">
        <v>2953</v>
      </c>
      <c r="F1265" s="118" t="s">
        <v>15362</v>
      </c>
      <c r="G1265" s="118" t="s">
        <v>168</v>
      </c>
      <c r="H1265" s="118" t="s">
        <v>2503</v>
      </c>
      <c r="I1265" s="118" t="s">
        <v>1757</v>
      </c>
      <c r="J1265" s="124"/>
      <c r="K1265" s="118" t="str">
        <f>_xlfn.XLOOKUP(D1265,'Catalog Items'!L:L,'Catalog Items'!AB:AB)</f>
        <v>00039938902698</v>
      </c>
      <c r="L1265" s="118" t="str">
        <f>_xlfn.XLOOKUP(D1265,'Catalog Items'!L:L,'Catalog Items'!N:N)</f>
        <v>The Ohio State University</v>
      </c>
      <c r="M1265" s="132">
        <f>_xlfn.XLOOKUP($D1265,'Catalog Items'!$L:$L,'Catalog Items'!AK:AK)</f>
        <v>51.125</v>
      </c>
      <c r="N1265" s="132">
        <f>_xlfn.XLOOKUP($D1265,'Catalog Items'!$L:$L,'Catalog Items'!AL:AL)</f>
        <v>16.312999999999999</v>
      </c>
      <c r="O1265" s="132">
        <f>_xlfn.XLOOKUP($D1265,'Catalog Items'!$L:$L,'Catalog Items'!AM:AM)</f>
        <v>10.063000000000001</v>
      </c>
      <c r="P1265" s="132">
        <f>_xlfn.XLOOKUP($D1265,'Catalog Items'!$L:$L,'Catalog Items'!AN:AN)</f>
        <v>29.83</v>
      </c>
      <c r="Q1265" s="132">
        <f>_xlfn.XLOOKUP($D1265,'Catalog Items'!$L:$L,'Catalog Items'!AO:AO)</f>
        <v>4.8570000000000002</v>
      </c>
      <c r="R1265" s="132" t="str">
        <f>_xlfn.XLOOKUP($D1265,'Catalog Items'!$L:$L,'Catalog Items'!AT:AT)</f>
        <v>4</v>
      </c>
      <c r="S1265" s="132" t="str">
        <f>_xlfn.XLOOKUP($D1265,'Catalog Items'!$L:$L,'Catalog Items'!AU:AU)</f>
        <v>3</v>
      </c>
      <c r="T1265" s="118" t="s">
        <v>15031</v>
      </c>
      <c r="U1265" s="118" t="s">
        <v>1773</v>
      </c>
      <c r="V1265" s="118" t="s">
        <v>1765</v>
      </c>
      <c r="W1265" s="124"/>
      <c r="X1265" s="118" t="s">
        <v>6070</v>
      </c>
      <c r="Y1265" s="118" t="s">
        <v>1759</v>
      </c>
      <c r="Z1265" s="118" t="s">
        <v>14986</v>
      </c>
      <c r="AA1265" s="118" t="s">
        <v>14983</v>
      </c>
      <c r="AB1265" s="118" t="s">
        <v>14984</v>
      </c>
      <c r="AC1265" s="118" t="s">
        <v>15366</v>
      </c>
      <c r="AD1265" s="118" t="s">
        <v>1757</v>
      </c>
      <c r="AE1265" s="118" t="s">
        <v>15367</v>
      </c>
      <c r="AF1265" s="118" t="s">
        <v>15120</v>
      </c>
    </row>
    <row r="1266" spans="1:32" x14ac:dyDescent="0.25">
      <c r="A1266" s="118" t="str">
        <f>_xlfn.XLOOKUP(D1266,'Catalog Items'!L:L,'Catalog Items'!F:F)</f>
        <v>25856</v>
      </c>
      <c r="B1266" s="118" t="s">
        <v>9935</v>
      </c>
      <c r="C1266" s="118" t="s">
        <v>1804</v>
      </c>
      <c r="D1266" s="118" t="s">
        <v>1260</v>
      </c>
      <c r="E1266" s="118" t="s">
        <v>2953</v>
      </c>
      <c r="F1266" s="118" t="s">
        <v>15362</v>
      </c>
      <c r="G1266" s="118" t="s">
        <v>165</v>
      </c>
      <c r="H1266" s="118" t="s">
        <v>2498</v>
      </c>
      <c r="I1266" s="118" t="s">
        <v>1762</v>
      </c>
      <c r="J1266" s="124"/>
      <c r="K1266" s="118" t="str">
        <f>_xlfn.XLOOKUP(D1266,'Catalog Items'!L:L,'Catalog Items'!AB:AB)</f>
        <v>00039938902698</v>
      </c>
      <c r="L1266" s="118" t="str">
        <f>_xlfn.XLOOKUP(D1266,'Catalog Items'!L:L,'Catalog Items'!N:N)</f>
        <v>The Ohio State University</v>
      </c>
      <c r="M1266" s="132">
        <f>_xlfn.XLOOKUP($D1266,'Catalog Items'!$L:$L,'Catalog Items'!AK:AK)</f>
        <v>51.125</v>
      </c>
      <c r="N1266" s="132">
        <f>_xlfn.XLOOKUP($D1266,'Catalog Items'!$L:$L,'Catalog Items'!AL:AL)</f>
        <v>16.312999999999999</v>
      </c>
      <c r="O1266" s="132">
        <f>_xlfn.XLOOKUP($D1266,'Catalog Items'!$L:$L,'Catalog Items'!AM:AM)</f>
        <v>10.063000000000001</v>
      </c>
      <c r="P1266" s="132">
        <f>_xlfn.XLOOKUP($D1266,'Catalog Items'!$L:$L,'Catalog Items'!AN:AN)</f>
        <v>29.83</v>
      </c>
      <c r="Q1266" s="132">
        <f>_xlfn.XLOOKUP($D1266,'Catalog Items'!$L:$L,'Catalog Items'!AO:AO)</f>
        <v>4.8570000000000002</v>
      </c>
      <c r="R1266" s="132" t="str">
        <f>_xlfn.XLOOKUP($D1266,'Catalog Items'!$L:$L,'Catalog Items'!AT:AT)</f>
        <v>4</v>
      </c>
      <c r="S1266" s="132" t="str">
        <f>_xlfn.XLOOKUP($D1266,'Catalog Items'!$L:$L,'Catalog Items'!AU:AU)</f>
        <v>3</v>
      </c>
      <c r="T1266" s="118" t="s">
        <v>15031</v>
      </c>
      <c r="U1266" s="118" t="s">
        <v>1773</v>
      </c>
      <c r="V1266" s="118" t="s">
        <v>1765</v>
      </c>
      <c r="W1266" s="124"/>
      <c r="X1266" s="118" t="s">
        <v>6065</v>
      </c>
      <c r="Y1266" s="118" t="s">
        <v>1760</v>
      </c>
      <c r="Z1266" s="118" t="s">
        <v>15368</v>
      </c>
      <c r="AA1266" s="118" t="s">
        <v>15368</v>
      </c>
      <c r="AB1266" s="118" t="s">
        <v>14983</v>
      </c>
      <c r="AC1266" s="118" t="s">
        <v>15297</v>
      </c>
      <c r="AD1266" s="118" t="s">
        <v>1757</v>
      </c>
      <c r="AE1266" s="118" t="s">
        <v>15369</v>
      </c>
      <c r="AF1266" s="118" t="s">
        <v>15370</v>
      </c>
    </row>
    <row r="1267" spans="1:32" x14ac:dyDescent="0.25">
      <c r="J1267" s="124"/>
      <c r="M1267" s="132"/>
      <c r="N1267" s="132"/>
      <c r="O1267" s="132"/>
      <c r="P1267" s="132"/>
      <c r="Q1267" s="132"/>
      <c r="R1267" s="132"/>
      <c r="S1267" s="132"/>
      <c r="W1267" s="124"/>
    </row>
    <row r="1268" spans="1:32" x14ac:dyDescent="0.25">
      <c r="A1268" s="118" t="str">
        <f>_xlfn.XLOOKUP(D1268,'Catalog Items'!L:L,'Catalog Items'!F:F)</f>
        <v>25856</v>
      </c>
      <c r="B1268" s="118" t="s">
        <v>10066</v>
      </c>
      <c r="C1268" s="118" t="s">
        <v>1804</v>
      </c>
      <c r="D1268" s="118" t="s">
        <v>1334</v>
      </c>
      <c r="E1268" s="118" t="s">
        <v>2948</v>
      </c>
      <c r="F1268" s="118" t="s">
        <v>15362</v>
      </c>
      <c r="G1268" s="118" t="s">
        <v>912</v>
      </c>
      <c r="H1268" s="118" t="s">
        <v>2576</v>
      </c>
      <c r="I1268" s="118" t="s">
        <v>7079</v>
      </c>
      <c r="J1268" s="124"/>
      <c r="K1268" s="118" t="str">
        <f>_xlfn.XLOOKUP(D1268,'Catalog Items'!L:L,'Catalog Items'!AB:AB)</f>
        <v>00039938902674</v>
      </c>
      <c r="L1268" s="118" t="str">
        <f>_xlfn.XLOOKUP(D1268,'Catalog Items'!L:L,'Catalog Items'!N:N)</f>
        <v>University of Michigan</v>
      </c>
      <c r="M1268" s="132">
        <f>_xlfn.XLOOKUP($D1268,'Catalog Items'!$L:$L,'Catalog Items'!AK:AK)</f>
        <v>51.125</v>
      </c>
      <c r="N1268" s="132">
        <f>_xlfn.XLOOKUP($D1268,'Catalog Items'!$L:$L,'Catalog Items'!AL:AL)</f>
        <v>16.312999999999999</v>
      </c>
      <c r="O1268" s="132">
        <f>_xlfn.XLOOKUP($D1268,'Catalog Items'!$L:$L,'Catalog Items'!AM:AM)</f>
        <v>10.063000000000001</v>
      </c>
      <c r="P1268" s="132">
        <f>_xlfn.XLOOKUP($D1268,'Catalog Items'!$L:$L,'Catalog Items'!AN:AN)</f>
        <v>29.83</v>
      </c>
      <c r="Q1268" s="132">
        <f>_xlfn.XLOOKUP($D1268,'Catalog Items'!$L:$L,'Catalog Items'!AO:AO)</f>
        <v>4.8570000000000002</v>
      </c>
      <c r="R1268" s="132" t="str">
        <f>_xlfn.XLOOKUP($D1268,'Catalog Items'!$L:$L,'Catalog Items'!AT:AT)</f>
        <v>4</v>
      </c>
      <c r="S1268" s="132" t="str">
        <f>_xlfn.XLOOKUP($D1268,'Catalog Items'!$L:$L,'Catalog Items'!AU:AU)</f>
        <v>3</v>
      </c>
      <c r="T1268" s="118" t="s">
        <v>15031</v>
      </c>
      <c r="U1268" s="118" t="s">
        <v>1773</v>
      </c>
      <c r="V1268" s="118" t="s">
        <v>1765</v>
      </c>
      <c r="W1268" s="124"/>
      <c r="X1268" s="118" t="s">
        <v>6143</v>
      </c>
      <c r="Y1268" s="118" t="s">
        <v>1760</v>
      </c>
      <c r="Z1268" s="118" t="s">
        <v>15041</v>
      </c>
      <c r="AA1268" s="118" t="s">
        <v>15073</v>
      </c>
      <c r="AB1268" s="118" t="s">
        <v>15073</v>
      </c>
      <c r="AC1268" s="118" t="s">
        <v>15074</v>
      </c>
      <c r="AD1268" s="118" t="s">
        <v>1757</v>
      </c>
      <c r="AE1268" s="118" t="s">
        <v>15075</v>
      </c>
      <c r="AF1268" s="118" t="s">
        <v>15076</v>
      </c>
    </row>
    <row r="1269" spans="1:32" x14ac:dyDescent="0.25">
      <c r="A1269" s="118" t="str">
        <f>_xlfn.XLOOKUP(D1269,'Catalog Items'!L:L,'Catalog Items'!F:F)</f>
        <v>25856</v>
      </c>
      <c r="B1269" s="118" t="s">
        <v>10008</v>
      </c>
      <c r="C1269" s="118" t="s">
        <v>1804</v>
      </c>
      <c r="D1269" s="118" t="s">
        <v>1334</v>
      </c>
      <c r="E1269" s="118" t="s">
        <v>2948</v>
      </c>
      <c r="F1269" s="118" t="s">
        <v>15362</v>
      </c>
      <c r="G1269" s="118" t="s">
        <v>611</v>
      </c>
      <c r="H1269" s="118" t="s">
        <v>2580</v>
      </c>
      <c r="I1269" s="118" t="s">
        <v>1775</v>
      </c>
      <c r="J1269" s="124"/>
      <c r="K1269" s="118" t="str">
        <f>_xlfn.XLOOKUP(D1269,'Catalog Items'!L:L,'Catalog Items'!AB:AB)</f>
        <v>00039938902674</v>
      </c>
      <c r="L1269" s="118" t="str">
        <f>_xlfn.XLOOKUP(D1269,'Catalog Items'!L:L,'Catalog Items'!N:N)</f>
        <v>University of Michigan</v>
      </c>
      <c r="M1269" s="132">
        <f>_xlfn.XLOOKUP($D1269,'Catalog Items'!$L:$L,'Catalog Items'!AK:AK)</f>
        <v>51.125</v>
      </c>
      <c r="N1269" s="132">
        <f>_xlfn.XLOOKUP($D1269,'Catalog Items'!$L:$L,'Catalog Items'!AL:AL)</f>
        <v>16.312999999999999</v>
      </c>
      <c r="O1269" s="132">
        <f>_xlfn.XLOOKUP($D1269,'Catalog Items'!$L:$L,'Catalog Items'!AM:AM)</f>
        <v>10.063000000000001</v>
      </c>
      <c r="P1269" s="132">
        <f>_xlfn.XLOOKUP($D1269,'Catalog Items'!$L:$L,'Catalog Items'!AN:AN)</f>
        <v>29.83</v>
      </c>
      <c r="Q1269" s="132">
        <f>_xlfn.XLOOKUP($D1269,'Catalog Items'!$L:$L,'Catalog Items'!AO:AO)</f>
        <v>4.8570000000000002</v>
      </c>
      <c r="R1269" s="132" t="str">
        <f>_xlfn.XLOOKUP($D1269,'Catalog Items'!$L:$L,'Catalog Items'!AT:AT)</f>
        <v>4</v>
      </c>
      <c r="S1269" s="132" t="str">
        <f>_xlfn.XLOOKUP($D1269,'Catalog Items'!$L:$L,'Catalog Items'!AU:AU)</f>
        <v>3</v>
      </c>
      <c r="T1269" s="118" t="s">
        <v>15031</v>
      </c>
      <c r="U1269" s="118" t="s">
        <v>1773</v>
      </c>
      <c r="V1269" s="118" t="s">
        <v>1765</v>
      </c>
      <c r="W1269" s="124"/>
      <c r="X1269" s="118" t="s">
        <v>6147</v>
      </c>
      <c r="Y1269" s="118" t="s">
        <v>1763</v>
      </c>
      <c r="Z1269" s="118" t="s">
        <v>15041</v>
      </c>
      <c r="AA1269" s="118" t="s">
        <v>14994</v>
      </c>
      <c r="AB1269" s="118" t="s">
        <v>14994</v>
      </c>
      <c r="AC1269" s="118" t="s">
        <v>15189</v>
      </c>
      <c r="AD1269" s="118" t="s">
        <v>1757</v>
      </c>
      <c r="AE1269" s="118" t="s">
        <v>15365</v>
      </c>
      <c r="AF1269" s="118" t="s">
        <v>15068</v>
      </c>
    </row>
    <row r="1270" spans="1:32" x14ac:dyDescent="0.25">
      <c r="A1270" s="118" t="str">
        <f>_xlfn.XLOOKUP(D1270,'Catalog Items'!L:L,'Catalog Items'!F:F)</f>
        <v>25856</v>
      </c>
      <c r="B1270" s="118" t="s">
        <v>10243</v>
      </c>
      <c r="C1270" s="118" t="s">
        <v>1804</v>
      </c>
      <c r="D1270" s="118" t="s">
        <v>1334</v>
      </c>
      <c r="E1270" s="118" t="s">
        <v>2948</v>
      </c>
      <c r="F1270" s="118" t="s">
        <v>15362</v>
      </c>
      <c r="G1270" s="118" t="s">
        <v>607</v>
      </c>
      <c r="H1270" s="118" t="s">
        <v>2578</v>
      </c>
      <c r="I1270" s="118" t="s">
        <v>1757</v>
      </c>
      <c r="J1270" s="124"/>
      <c r="K1270" s="118" t="str">
        <f>_xlfn.XLOOKUP(D1270,'Catalog Items'!L:L,'Catalog Items'!AB:AB)</f>
        <v>00039938902674</v>
      </c>
      <c r="L1270" s="118" t="str">
        <f>_xlfn.XLOOKUP(D1270,'Catalog Items'!L:L,'Catalog Items'!N:N)</f>
        <v>University of Michigan</v>
      </c>
      <c r="M1270" s="132">
        <f>_xlfn.XLOOKUP($D1270,'Catalog Items'!$L:$L,'Catalog Items'!AK:AK)</f>
        <v>51.125</v>
      </c>
      <c r="N1270" s="132">
        <f>_xlfn.XLOOKUP($D1270,'Catalog Items'!$L:$L,'Catalog Items'!AL:AL)</f>
        <v>16.312999999999999</v>
      </c>
      <c r="O1270" s="132">
        <f>_xlfn.XLOOKUP($D1270,'Catalog Items'!$L:$L,'Catalog Items'!AM:AM)</f>
        <v>10.063000000000001</v>
      </c>
      <c r="P1270" s="132">
        <f>_xlfn.XLOOKUP($D1270,'Catalog Items'!$L:$L,'Catalog Items'!AN:AN)</f>
        <v>29.83</v>
      </c>
      <c r="Q1270" s="132">
        <f>_xlfn.XLOOKUP($D1270,'Catalog Items'!$L:$L,'Catalog Items'!AO:AO)</f>
        <v>4.8570000000000002</v>
      </c>
      <c r="R1270" s="132" t="str">
        <f>_xlfn.XLOOKUP($D1270,'Catalog Items'!$L:$L,'Catalog Items'!AT:AT)</f>
        <v>4</v>
      </c>
      <c r="S1270" s="132" t="str">
        <f>_xlfn.XLOOKUP($D1270,'Catalog Items'!$L:$L,'Catalog Items'!AU:AU)</f>
        <v>3</v>
      </c>
      <c r="T1270" s="118" t="s">
        <v>15031</v>
      </c>
      <c r="U1270" s="118" t="s">
        <v>1773</v>
      </c>
      <c r="V1270" s="118" t="s">
        <v>1765</v>
      </c>
      <c r="W1270" s="124"/>
      <c r="X1270" s="118" t="s">
        <v>6145</v>
      </c>
      <c r="Y1270" s="118" t="s">
        <v>1759</v>
      </c>
      <c r="Z1270" s="118" t="s">
        <v>14986</v>
      </c>
      <c r="AA1270" s="118" t="s">
        <v>14983</v>
      </c>
      <c r="AB1270" s="118" t="s">
        <v>14984</v>
      </c>
      <c r="AC1270" s="118" t="s">
        <v>15366</v>
      </c>
      <c r="AD1270" s="118" t="s">
        <v>1757</v>
      </c>
      <c r="AE1270" s="118" t="s">
        <v>15367</v>
      </c>
      <c r="AF1270" s="118" t="s">
        <v>15120</v>
      </c>
    </row>
    <row r="1271" spans="1:32" x14ac:dyDescent="0.25">
      <c r="A1271" s="118" t="str">
        <f>_xlfn.XLOOKUP(D1271,'Catalog Items'!L:L,'Catalog Items'!F:F)</f>
        <v>25856</v>
      </c>
      <c r="B1271" s="118" t="s">
        <v>9935</v>
      </c>
      <c r="C1271" s="118" t="s">
        <v>1804</v>
      </c>
      <c r="D1271" s="118" t="s">
        <v>1334</v>
      </c>
      <c r="E1271" s="118" t="s">
        <v>2948</v>
      </c>
      <c r="F1271" s="118" t="s">
        <v>15362</v>
      </c>
      <c r="G1271" s="118" t="s">
        <v>614</v>
      </c>
      <c r="H1271" s="118" t="s">
        <v>2581</v>
      </c>
      <c r="I1271" s="118" t="s">
        <v>1762</v>
      </c>
      <c r="J1271" s="124"/>
      <c r="K1271" s="118" t="str">
        <f>_xlfn.XLOOKUP(D1271,'Catalog Items'!L:L,'Catalog Items'!AB:AB)</f>
        <v>00039938902674</v>
      </c>
      <c r="L1271" s="118" t="str">
        <f>_xlfn.XLOOKUP(D1271,'Catalog Items'!L:L,'Catalog Items'!N:N)</f>
        <v>University of Michigan</v>
      </c>
      <c r="M1271" s="132">
        <f>_xlfn.XLOOKUP($D1271,'Catalog Items'!$L:$L,'Catalog Items'!AK:AK)</f>
        <v>51.125</v>
      </c>
      <c r="N1271" s="132">
        <f>_xlfn.XLOOKUP($D1271,'Catalog Items'!$L:$L,'Catalog Items'!AL:AL)</f>
        <v>16.312999999999999</v>
      </c>
      <c r="O1271" s="132">
        <f>_xlfn.XLOOKUP($D1271,'Catalog Items'!$L:$L,'Catalog Items'!AM:AM)</f>
        <v>10.063000000000001</v>
      </c>
      <c r="P1271" s="132">
        <f>_xlfn.XLOOKUP($D1271,'Catalog Items'!$L:$L,'Catalog Items'!AN:AN)</f>
        <v>29.83</v>
      </c>
      <c r="Q1271" s="132">
        <f>_xlfn.XLOOKUP($D1271,'Catalog Items'!$L:$L,'Catalog Items'!AO:AO)</f>
        <v>4.8570000000000002</v>
      </c>
      <c r="R1271" s="132" t="str">
        <f>_xlfn.XLOOKUP($D1271,'Catalog Items'!$L:$L,'Catalog Items'!AT:AT)</f>
        <v>4</v>
      </c>
      <c r="S1271" s="132" t="str">
        <f>_xlfn.XLOOKUP($D1271,'Catalog Items'!$L:$L,'Catalog Items'!AU:AU)</f>
        <v>3</v>
      </c>
      <c r="T1271" s="118" t="s">
        <v>15031</v>
      </c>
      <c r="U1271" s="118" t="s">
        <v>1773</v>
      </c>
      <c r="V1271" s="118" t="s">
        <v>1765</v>
      </c>
      <c r="W1271" s="124"/>
      <c r="X1271" s="118" t="s">
        <v>6148</v>
      </c>
      <c r="Y1271" s="118" t="s">
        <v>1760</v>
      </c>
      <c r="Z1271" s="118" t="s">
        <v>15368</v>
      </c>
      <c r="AA1271" s="118" t="s">
        <v>15368</v>
      </c>
      <c r="AB1271" s="118" t="s">
        <v>14983</v>
      </c>
      <c r="AC1271" s="118" t="s">
        <v>15297</v>
      </c>
      <c r="AD1271" s="118" t="s">
        <v>1757</v>
      </c>
      <c r="AE1271" s="118" t="s">
        <v>15369</v>
      </c>
      <c r="AF1271" s="118" t="s">
        <v>15370</v>
      </c>
    </row>
    <row r="1272" spans="1:32" x14ac:dyDescent="0.25">
      <c r="J1272" s="124"/>
      <c r="M1272" s="132"/>
      <c r="N1272" s="132"/>
      <c r="O1272" s="132"/>
      <c r="P1272" s="132"/>
      <c r="Q1272" s="132"/>
      <c r="R1272" s="132"/>
      <c r="S1272" s="132"/>
      <c r="W1272" s="124"/>
    </row>
    <row r="1273" spans="1:32" x14ac:dyDescent="0.25">
      <c r="A1273" s="118" t="str">
        <f>_xlfn.XLOOKUP(D1273,'Catalog Items'!L:L,'Catalog Items'!F:F)</f>
        <v>25856</v>
      </c>
      <c r="B1273" s="118" t="s">
        <v>10066</v>
      </c>
      <c r="C1273" s="118" t="s">
        <v>1804</v>
      </c>
      <c r="D1273" s="118" t="s">
        <v>1259</v>
      </c>
      <c r="E1273" s="118" t="s">
        <v>2951</v>
      </c>
      <c r="F1273" s="118" t="s">
        <v>15362</v>
      </c>
      <c r="G1273" s="118" t="s">
        <v>970</v>
      </c>
      <c r="H1273" s="118" t="s">
        <v>3125</v>
      </c>
      <c r="I1273" s="118" t="s">
        <v>7079</v>
      </c>
      <c r="J1273" s="124"/>
      <c r="K1273" s="118" t="str">
        <f>_xlfn.XLOOKUP(D1273,'Catalog Items'!L:L,'Catalog Items'!AB:AB)</f>
        <v>00039938902681</v>
      </c>
      <c r="L1273" s="118" t="str">
        <f>_xlfn.XLOOKUP(D1273,'Catalog Items'!L:L,'Catalog Items'!N:N)</f>
        <v>University of Notre Dame</v>
      </c>
      <c r="M1273" s="132">
        <f>_xlfn.XLOOKUP($D1273,'Catalog Items'!$L:$L,'Catalog Items'!AK:AK)</f>
        <v>51.125</v>
      </c>
      <c r="N1273" s="132">
        <f>_xlfn.XLOOKUP($D1273,'Catalog Items'!$L:$L,'Catalog Items'!AL:AL)</f>
        <v>16.312999999999999</v>
      </c>
      <c r="O1273" s="132">
        <f>_xlfn.XLOOKUP($D1273,'Catalog Items'!$L:$L,'Catalog Items'!AM:AM)</f>
        <v>10.063000000000001</v>
      </c>
      <c r="P1273" s="132">
        <f>_xlfn.XLOOKUP($D1273,'Catalog Items'!$L:$L,'Catalog Items'!AN:AN)</f>
        <v>29.83</v>
      </c>
      <c r="Q1273" s="132">
        <f>_xlfn.XLOOKUP($D1273,'Catalog Items'!$L:$L,'Catalog Items'!AO:AO)</f>
        <v>4.8570000000000002</v>
      </c>
      <c r="R1273" s="132" t="str">
        <f>_xlfn.XLOOKUP($D1273,'Catalog Items'!$L:$L,'Catalog Items'!AT:AT)</f>
        <v>4</v>
      </c>
      <c r="S1273" s="132" t="str">
        <f>_xlfn.XLOOKUP($D1273,'Catalog Items'!$L:$L,'Catalog Items'!AU:AU)</f>
        <v>3</v>
      </c>
      <c r="T1273" s="118" t="s">
        <v>15031</v>
      </c>
      <c r="U1273" s="118" t="s">
        <v>1773</v>
      </c>
      <c r="V1273" s="118" t="s">
        <v>1765</v>
      </c>
      <c r="W1273" s="124"/>
      <c r="X1273" s="118" t="s">
        <v>6715</v>
      </c>
      <c r="Y1273" s="118" t="s">
        <v>1760</v>
      </c>
      <c r="Z1273" s="118" t="s">
        <v>15041</v>
      </c>
      <c r="AA1273" s="118" t="s">
        <v>15073</v>
      </c>
      <c r="AB1273" s="118" t="s">
        <v>15073</v>
      </c>
      <c r="AC1273" s="118" t="s">
        <v>15074</v>
      </c>
      <c r="AD1273" s="118" t="s">
        <v>1757</v>
      </c>
      <c r="AE1273" s="118" t="s">
        <v>15075</v>
      </c>
      <c r="AF1273" s="118" t="s">
        <v>15076</v>
      </c>
    </row>
    <row r="1274" spans="1:32" x14ac:dyDescent="0.25">
      <c r="A1274" s="118" t="str">
        <f>_xlfn.XLOOKUP(D1274,'Catalog Items'!L:L,'Catalog Items'!F:F)</f>
        <v>25856</v>
      </c>
      <c r="B1274" s="118" t="s">
        <v>10008</v>
      </c>
      <c r="C1274" s="118" t="s">
        <v>1804</v>
      </c>
      <c r="D1274" s="118" t="s">
        <v>1259</v>
      </c>
      <c r="E1274" s="118" t="s">
        <v>2951</v>
      </c>
      <c r="F1274" s="118" t="s">
        <v>15362</v>
      </c>
      <c r="G1274" s="118" t="s">
        <v>232</v>
      </c>
      <c r="H1274" s="118" t="s">
        <v>2639</v>
      </c>
      <c r="I1274" s="118" t="s">
        <v>1775</v>
      </c>
      <c r="J1274" s="124"/>
      <c r="K1274" s="118" t="str">
        <f>_xlfn.XLOOKUP(D1274,'Catalog Items'!L:L,'Catalog Items'!AB:AB)</f>
        <v>00039938902681</v>
      </c>
      <c r="L1274" s="118" t="str">
        <f>_xlfn.XLOOKUP(D1274,'Catalog Items'!L:L,'Catalog Items'!N:N)</f>
        <v>University of Notre Dame</v>
      </c>
      <c r="M1274" s="132">
        <f>_xlfn.XLOOKUP($D1274,'Catalog Items'!$L:$L,'Catalog Items'!AK:AK)</f>
        <v>51.125</v>
      </c>
      <c r="N1274" s="132">
        <f>_xlfn.XLOOKUP($D1274,'Catalog Items'!$L:$L,'Catalog Items'!AL:AL)</f>
        <v>16.312999999999999</v>
      </c>
      <c r="O1274" s="132">
        <f>_xlfn.XLOOKUP($D1274,'Catalog Items'!$L:$L,'Catalog Items'!AM:AM)</f>
        <v>10.063000000000001</v>
      </c>
      <c r="P1274" s="132">
        <f>_xlfn.XLOOKUP($D1274,'Catalog Items'!$L:$L,'Catalog Items'!AN:AN)</f>
        <v>29.83</v>
      </c>
      <c r="Q1274" s="132">
        <f>_xlfn.XLOOKUP($D1274,'Catalog Items'!$L:$L,'Catalog Items'!AO:AO)</f>
        <v>4.8570000000000002</v>
      </c>
      <c r="R1274" s="132" t="str">
        <f>_xlfn.XLOOKUP($D1274,'Catalog Items'!$L:$L,'Catalog Items'!AT:AT)</f>
        <v>4</v>
      </c>
      <c r="S1274" s="132" t="str">
        <f>_xlfn.XLOOKUP($D1274,'Catalog Items'!$L:$L,'Catalog Items'!AU:AU)</f>
        <v>3</v>
      </c>
      <c r="T1274" s="118" t="s">
        <v>15031</v>
      </c>
      <c r="U1274" s="118" t="s">
        <v>1773</v>
      </c>
      <c r="V1274" s="118" t="s">
        <v>1765</v>
      </c>
      <c r="W1274" s="124"/>
      <c r="X1274" s="118" t="s">
        <v>6207</v>
      </c>
      <c r="Y1274" s="118" t="s">
        <v>1763</v>
      </c>
      <c r="Z1274" s="118" t="s">
        <v>15041</v>
      </c>
      <c r="AA1274" s="118" t="s">
        <v>14994</v>
      </c>
      <c r="AB1274" s="118" t="s">
        <v>14994</v>
      </c>
      <c r="AC1274" s="118" t="s">
        <v>15189</v>
      </c>
      <c r="AD1274" s="118" t="s">
        <v>1757</v>
      </c>
      <c r="AE1274" s="118" t="s">
        <v>15365</v>
      </c>
      <c r="AF1274" s="118" t="s">
        <v>15068</v>
      </c>
    </row>
    <row r="1275" spans="1:32" x14ac:dyDescent="0.25">
      <c r="A1275" s="118" t="str">
        <f>_xlfn.XLOOKUP(D1275,'Catalog Items'!L:L,'Catalog Items'!F:F)</f>
        <v>25856</v>
      </c>
      <c r="B1275" s="118" t="s">
        <v>10243</v>
      </c>
      <c r="C1275" s="118" t="s">
        <v>1804</v>
      </c>
      <c r="D1275" s="118" t="s">
        <v>1259</v>
      </c>
      <c r="E1275" s="118" t="s">
        <v>2951</v>
      </c>
      <c r="F1275" s="118" t="s">
        <v>15362</v>
      </c>
      <c r="G1275" s="118" t="s">
        <v>1222</v>
      </c>
      <c r="H1275" s="118" t="s">
        <v>3126</v>
      </c>
      <c r="I1275" s="118" t="s">
        <v>1757</v>
      </c>
      <c r="J1275" s="124"/>
      <c r="K1275" s="118" t="str">
        <f>_xlfn.XLOOKUP(D1275,'Catalog Items'!L:L,'Catalog Items'!AB:AB)</f>
        <v>00039938902681</v>
      </c>
      <c r="L1275" s="118" t="str">
        <f>_xlfn.XLOOKUP(D1275,'Catalog Items'!L:L,'Catalog Items'!N:N)</f>
        <v>University of Notre Dame</v>
      </c>
      <c r="M1275" s="132">
        <f>_xlfn.XLOOKUP($D1275,'Catalog Items'!$L:$L,'Catalog Items'!AK:AK)</f>
        <v>51.125</v>
      </c>
      <c r="N1275" s="132">
        <f>_xlfn.XLOOKUP($D1275,'Catalog Items'!$L:$L,'Catalog Items'!AL:AL)</f>
        <v>16.312999999999999</v>
      </c>
      <c r="O1275" s="132">
        <f>_xlfn.XLOOKUP($D1275,'Catalog Items'!$L:$L,'Catalog Items'!AM:AM)</f>
        <v>10.063000000000001</v>
      </c>
      <c r="P1275" s="132">
        <f>_xlfn.XLOOKUP($D1275,'Catalog Items'!$L:$L,'Catalog Items'!AN:AN)</f>
        <v>29.83</v>
      </c>
      <c r="Q1275" s="132">
        <f>_xlfn.XLOOKUP($D1275,'Catalog Items'!$L:$L,'Catalog Items'!AO:AO)</f>
        <v>4.8570000000000002</v>
      </c>
      <c r="R1275" s="132" t="str">
        <f>_xlfn.XLOOKUP($D1275,'Catalog Items'!$L:$L,'Catalog Items'!AT:AT)</f>
        <v>4</v>
      </c>
      <c r="S1275" s="132" t="str">
        <f>_xlfn.XLOOKUP($D1275,'Catalog Items'!$L:$L,'Catalog Items'!AU:AU)</f>
        <v>3</v>
      </c>
      <c r="T1275" s="118" t="s">
        <v>15031</v>
      </c>
      <c r="U1275" s="118" t="s">
        <v>1773</v>
      </c>
      <c r="V1275" s="118" t="s">
        <v>1765</v>
      </c>
      <c r="W1275" s="124"/>
      <c r="X1275" s="118" t="s">
        <v>6716</v>
      </c>
      <c r="Y1275" s="118" t="s">
        <v>1759</v>
      </c>
      <c r="Z1275" s="118" t="s">
        <v>14986</v>
      </c>
      <c r="AA1275" s="118" t="s">
        <v>14983</v>
      </c>
      <c r="AB1275" s="118" t="s">
        <v>14984</v>
      </c>
      <c r="AC1275" s="118" t="s">
        <v>15366</v>
      </c>
      <c r="AD1275" s="118" t="s">
        <v>1757</v>
      </c>
      <c r="AE1275" s="118" t="s">
        <v>15367</v>
      </c>
      <c r="AF1275" s="118" t="s">
        <v>15155</v>
      </c>
    </row>
    <row r="1276" spans="1:32" x14ac:dyDescent="0.25">
      <c r="A1276" s="118" t="str">
        <f>_xlfn.XLOOKUP(D1276,'Catalog Items'!L:L,'Catalog Items'!F:F)</f>
        <v>25856</v>
      </c>
      <c r="B1276" s="118" t="s">
        <v>9935</v>
      </c>
      <c r="C1276" s="118" t="s">
        <v>1804</v>
      </c>
      <c r="D1276" s="118" t="s">
        <v>1259</v>
      </c>
      <c r="E1276" s="118" t="s">
        <v>2951</v>
      </c>
      <c r="F1276" s="118" t="s">
        <v>15362</v>
      </c>
      <c r="G1276" s="118" t="s">
        <v>1143</v>
      </c>
      <c r="H1276" s="118" t="s">
        <v>3124</v>
      </c>
      <c r="I1276" s="118" t="s">
        <v>1762</v>
      </c>
      <c r="J1276" s="124"/>
      <c r="K1276" s="118" t="str">
        <f>_xlfn.XLOOKUP(D1276,'Catalog Items'!L:L,'Catalog Items'!AB:AB)</f>
        <v>00039938902681</v>
      </c>
      <c r="L1276" s="118" t="str">
        <f>_xlfn.XLOOKUP(D1276,'Catalog Items'!L:L,'Catalog Items'!N:N)</f>
        <v>University of Notre Dame</v>
      </c>
      <c r="M1276" s="132">
        <f>_xlfn.XLOOKUP($D1276,'Catalog Items'!$L:$L,'Catalog Items'!AK:AK)</f>
        <v>51.125</v>
      </c>
      <c r="N1276" s="132">
        <f>_xlfn.XLOOKUP($D1276,'Catalog Items'!$L:$L,'Catalog Items'!AL:AL)</f>
        <v>16.312999999999999</v>
      </c>
      <c r="O1276" s="132">
        <f>_xlfn.XLOOKUP($D1276,'Catalog Items'!$L:$L,'Catalog Items'!AM:AM)</f>
        <v>10.063000000000001</v>
      </c>
      <c r="P1276" s="132">
        <f>_xlfn.XLOOKUP($D1276,'Catalog Items'!$L:$L,'Catalog Items'!AN:AN)</f>
        <v>29.83</v>
      </c>
      <c r="Q1276" s="132">
        <f>_xlfn.XLOOKUP($D1276,'Catalog Items'!$L:$L,'Catalog Items'!AO:AO)</f>
        <v>4.8570000000000002</v>
      </c>
      <c r="R1276" s="132" t="str">
        <f>_xlfn.XLOOKUP($D1276,'Catalog Items'!$L:$L,'Catalog Items'!AT:AT)</f>
        <v>4</v>
      </c>
      <c r="S1276" s="132" t="str">
        <f>_xlfn.XLOOKUP($D1276,'Catalog Items'!$L:$L,'Catalog Items'!AU:AU)</f>
        <v>3</v>
      </c>
      <c r="T1276" s="118" t="s">
        <v>15031</v>
      </c>
      <c r="U1276" s="118" t="s">
        <v>1773</v>
      </c>
      <c r="V1276" s="118" t="s">
        <v>1765</v>
      </c>
      <c r="W1276" s="124"/>
      <c r="X1276" s="118" t="s">
        <v>6714</v>
      </c>
      <c r="Y1276" s="118" t="s">
        <v>1760</v>
      </c>
      <c r="Z1276" s="118" t="s">
        <v>15368</v>
      </c>
      <c r="AA1276" s="118" t="s">
        <v>15368</v>
      </c>
      <c r="AB1276" s="118" t="s">
        <v>14983</v>
      </c>
      <c r="AC1276" s="118" t="s">
        <v>15297</v>
      </c>
      <c r="AD1276" s="118" t="s">
        <v>1757</v>
      </c>
      <c r="AE1276" s="118" t="s">
        <v>15369</v>
      </c>
      <c r="AF1276" s="118" t="s">
        <v>15370</v>
      </c>
    </row>
    <row r="1277" spans="1:32" x14ac:dyDescent="0.25">
      <c r="J1277" s="124"/>
      <c r="M1277" s="132"/>
      <c r="N1277" s="132"/>
      <c r="O1277" s="132"/>
      <c r="P1277" s="132"/>
      <c r="Q1277" s="132"/>
      <c r="R1277" s="132"/>
      <c r="S1277" s="132"/>
      <c r="W1277" s="124"/>
    </row>
    <row r="1278" spans="1:32" x14ac:dyDescent="0.25">
      <c r="A1278" s="118" t="str">
        <f>_xlfn.XLOOKUP(D1278,'Catalog Items'!L:L,'Catalog Items'!F:F)</f>
        <v>25856</v>
      </c>
      <c r="B1278" s="118" t="s">
        <v>10066</v>
      </c>
      <c r="C1278" s="118" t="s">
        <v>1804</v>
      </c>
      <c r="D1278" s="118" t="s">
        <v>775</v>
      </c>
      <c r="E1278" s="118" t="s">
        <v>2940</v>
      </c>
      <c r="F1278" s="118" t="s">
        <v>15362</v>
      </c>
      <c r="G1278" s="118" t="s">
        <v>688</v>
      </c>
      <c r="H1278" s="118" t="s">
        <v>2751</v>
      </c>
      <c r="I1278" s="118" t="s">
        <v>7079</v>
      </c>
      <c r="J1278" s="124"/>
      <c r="K1278" s="118" t="str">
        <f>_xlfn.XLOOKUP(D1278,'Catalog Items'!L:L,'Catalog Items'!AB:AB)</f>
        <v>00039938902643</v>
      </c>
      <c r="L1278" s="118" t="str">
        <f>_xlfn.XLOOKUP(D1278,'Catalog Items'!L:L,'Catalog Items'!N:N)</f>
        <v>University of Georgia</v>
      </c>
      <c r="M1278" s="132">
        <f>_xlfn.XLOOKUP($D1278,'Catalog Items'!$L:$L,'Catalog Items'!AK:AK)</f>
        <v>51.125</v>
      </c>
      <c r="N1278" s="132">
        <f>_xlfn.XLOOKUP($D1278,'Catalog Items'!$L:$L,'Catalog Items'!AL:AL)</f>
        <v>16.312999999999999</v>
      </c>
      <c r="O1278" s="132">
        <f>_xlfn.XLOOKUP($D1278,'Catalog Items'!$L:$L,'Catalog Items'!AM:AM)</f>
        <v>10.063000000000001</v>
      </c>
      <c r="P1278" s="132">
        <f>_xlfn.XLOOKUP($D1278,'Catalog Items'!$L:$L,'Catalog Items'!AN:AN)</f>
        <v>29.83</v>
      </c>
      <c r="Q1278" s="132">
        <f>_xlfn.XLOOKUP($D1278,'Catalog Items'!$L:$L,'Catalog Items'!AO:AO)</f>
        <v>4.8570000000000002</v>
      </c>
      <c r="R1278" s="132" t="str">
        <f>_xlfn.XLOOKUP($D1278,'Catalog Items'!$L:$L,'Catalog Items'!AT:AT)</f>
        <v>4</v>
      </c>
      <c r="S1278" s="132" t="str">
        <f>_xlfn.XLOOKUP($D1278,'Catalog Items'!$L:$L,'Catalog Items'!AU:AU)</f>
        <v>3</v>
      </c>
      <c r="T1278" s="118" t="s">
        <v>15031</v>
      </c>
      <c r="U1278" s="118" t="s">
        <v>1773</v>
      </c>
      <c r="V1278" s="118" t="s">
        <v>1765</v>
      </c>
      <c r="W1278" s="124"/>
      <c r="X1278" s="118" t="s">
        <v>6321</v>
      </c>
      <c r="Y1278" s="118" t="s">
        <v>1760</v>
      </c>
      <c r="Z1278" s="118" t="s">
        <v>15041</v>
      </c>
      <c r="AA1278" s="118" t="s">
        <v>15073</v>
      </c>
      <c r="AB1278" s="118" t="s">
        <v>15073</v>
      </c>
      <c r="AC1278" s="118" t="s">
        <v>15074</v>
      </c>
      <c r="AD1278" s="118" t="s">
        <v>1757</v>
      </c>
      <c r="AE1278" s="118" t="s">
        <v>15075</v>
      </c>
      <c r="AF1278" s="118" t="s">
        <v>15076</v>
      </c>
    </row>
    <row r="1279" spans="1:32" x14ac:dyDescent="0.25">
      <c r="A1279" s="118" t="str">
        <f>_xlfn.XLOOKUP(D1279,'Catalog Items'!L:L,'Catalog Items'!F:F)</f>
        <v>25856</v>
      </c>
      <c r="B1279" s="118" t="s">
        <v>10008</v>
      </c>
      <c r="C1279" s="118" t="s">
        <v>1804</v>
      </c>
      <c r="D1279" s="118" t="s">
        <v>775</v>
      </c>
      <c r="E1279" s="118" t="s">
        <v>2940</v>
      </c>
      <c r="F1279" s="118" t="s">
        <v>15362</v>
      </c>
      <c r="G1279" s="118" t="s">
        <v>968</v>
      </c>
      <c r="H1279" s="118" t="s">
        <v>2753</v>
      </c>
      <c r="I1279" s="118" t="s">
        <v>1775</v>
      </c>
      <c r="J1279" s="124"/>
      <c r="K1279" s="118" t="str">
        <f>_xlfn.XLOOKUP(D1279,'Catalog Items'!L:L,'Catalog Items'!AB:AB)</f>
        <v>00039938902643</v>
      </c>
      <c r="L1279" s="118" t="str">
        <f>_xlfn.XLOOKUP(D1279,'Catalog Items'!L:L,'Catalog Items'!N:N)</f>
        <v>University of Georgia</v>
      </c>
      <c r="M1279" s="132">
        <f>_xlfn.XLOOKUP($D1279,'Catalog Items'!$L:$L,'Catalog Items'!AK:AK)</f>
        <v>51.125</v>
      </c>
      <c r="N1279" s="132">
        <f>_xlfn.XLOOKUP($D1279,'Catalog Items'!$L:$L,'Catalog Items'!AL:AL)</f>
        <v>16.312999999999999</v>
      </c>
      <c r="O1279" s="132">
        <f>_xlfn.XLOOKUP($D1279,'Catalog Items'!$L:$L,'Catalog Items'!AM:AM)</f>
        <v>10.063000000000001</v>
      </c>
      <c r="P1279" s="132">
        <f>_xlfn.XLOOKUP($D1279,'Catalog Items'!$L:$L,'Catalog Items'!AN:AN)</f>
        <v>29.83</v>
      </c>
      <c r="Q1279" s="132">
        <f>_xlfn.XLOOKUP($D1279,'Catalog Items'!$L:$L,'Catalog Items'!AO:AO)</f>
        <v>4.8570000000000002</v>
      </c>
      <c r="R1279" s="132" t="str">
        <f>_xlfn.XLOOKUP($D1279,'Catalog Items'!$L:$L,'Catalog Items'!AT:AT)</f>
        <v>4</v>
      </c>
      <c r="S1279" s="132" t="str">
        <f>_xlfn.XLOOKUP($D1279,'Catalog Items'!$L:$L,'Catalog Items'!AU:AU)</f>
        <v>3</v>
      </c>
      <c r="T1279" s="118" t="s">
        <v>15031</v>
      </c>
      <c r="U1279" s="118" t="s">
        <v>1773</v>
      </c>
      <c r="V1279" s="118" t="s">
        <v>1765</v>
      </c>
      <c r="W1279" s="124"/>
      <c r="X1279" s="118" t="s">
        <v>6323</v>
      </c>
      <c r="Y1279" s="118" t="s">
        <v>1763</v>
      </c>
      <c r="Z1279" s="118" t="s">
        <v>15041</v>
      </c>
      <c r="AA1279" s="118" t="s">
        <v>14994</v>
      </c>
      <c r="AB1279" s="118" t="s">
        <v>14994</v>
      </c>
      <c r="AC1279" s="118" t="s">
        <v>15189</v>
      </c>
      <c r="AD1279" s="118" t="s">
        <v>1757</v>
      </c>
      <c r="AE1279" s="118" t="s">
        <v>15365</v>
      </c>
      <c r="AF1279" s="118" t="s">
        <v>15068</v>
      </c>
    </row>
    <row r="1280" spans="1:32" x14ac:dyDescent="0.25">
      <c r="A1280" s="118" t="str">
        <f>_xlfn.XLOOKUP(D1280,'Catalog Items'!L:L,'Catalog Items'!F:F)</f>
        <v>25856</v>
      </c>
      <c r="B1280" s="118" t="s">
        <v>10243</v>
      </c>
      <c r="C1280" s="118" t="s">
        <v>1804</v>
      </c>
      <c r="D1280" s="118" t="s">
        <v>775</v>
      </c>
      <c r="E1280" s="118" t="s">
        <v>2940</v>
      </c>
      <c r="F1280" s="118" t="s">
        <v>15362</v>
      </c>
      <c r="G1280" s="118" t="s">
        <v>687</v>
      </c>
      <c r="H1280" s="118" t="s">
        <v>2750</v>
      </c>
      <c r="I1280" s="118" t="s">
        <v>1757</v>
      </c>
      <c r="J1280" s="124"/>
      <c r="K1280" s="118" t="str">
        <f>_xlfn.XLOOKUP(D1280,'Catalog Items'!L:L,'Catalog Items'!AB:AB)</f>
        <v>00039938902643</v>
      </c>
      <c r="L1280" s="118" t="str">
        <f>_xlfn.XLOOKUP(D1280,'Catalog Items'!L:L,'Catalog Items'!N:N)</f>
        <v>University of Georgia</v>
      </c>
      <c r="M1280" s="132">
        <f>_xlfn.XLOOKUP($D1280,'Catalog Items'!$L:$L,'Catalog Items'!AK:AK)</f>
        <v>51.125</v>
      </c>
      <c r="N1280" s="132">
        <f>_xlfn.XLOOKUP($D1280,'Catalog Items'!$L:$L,'Catalog Items'!AL:AL)</f>
        <v>16.312999999999999</v>
      </c>
      <c r="O1280" s="132">
        <f>_xlfn.XLOOKUP($D1280,'Catalog Items'!$L:$L,'Catalog Items'!AM:AM)</f>
        <v>10.063000000000001</v>
      </c>
      <c r="P1280" s="132">
        <f>_xlfn.XLOOKUP($D1280,'Catalog Items'!$L:$L,'Catalog Items'!AN:AN)</f>
        <v>29.83</v>
      </c>
      <c r="Q1280" s="132">
        <f>_xlfn.XLOOKUP($D1280,'Catalog Items'!$L:$L,'Catalog Items'!AO:AO)</f>
        <v>4.8570000000000002</v>
      </c>
      <c r="R1280" s="132" t="str">
        <f>_xlfn.XLOOKUP($D1280,'Catalog Items'!$L:$L,'Catalog Items'!AT:AT)</f>
        <v>4</v>
      </c>
      <c r="S1280" s="132" t="str">
        <f>_xlfn.XLOOKUP($D1280,'Catalog Items'!$L:$L,'Catalog Items'!AU:AU)</f>
        <v>3</v>
      </c>
      <c r="T1280" s="118" t="s">
        <v>15031</v>
      </c>
      <c r="U1280" s="118" t="s">
        <v>1773</v>
      </c>
      <c r="V1280" s="118" t="s">
        <v>1765</v>
      </c>
      <c r="W1280" s="124"/>
      <c r="X1280" s="118" t="s">
        <v>6320</v>
      </c>
      <c r="Y1280" s="118" t="s">
        <v>1759</v>
      </c>
      <c r="Z1280" s="118" t="s">
        <v>14986</v>
      </c>
      <c r="AA1280" s="118" t="s">
        <v>14983</v>
      </c>
      <c r="AB1280" s="118" t="s">
        <v>14984</v>
      </c>
      <c r="AC1280" s="118" t="s">
        <v>15366</v>
      </c>
      <c r="AD1280" s="118" t="s">
        <v>1757</v>
      </c>
      <c r="AE1280" s="118" t="s">
        <v>15367</v>
      </c>
      <c r="AF1280" s="118" t="s">
        <v>15155</v>
      </c>
    </row>
    <row r="1281" spans="1:32" x14ac:dyDescent="0.25">
      <c r="A1281" s="118" t="str">
        <f>_xlfn.XLOOKUP(D1281,'Catalog Items'!L:L,'Catalog Items'!F:F)</f>
        <v>25856</v>
      </c>
      <c r="B1281" s="118" t="s">
        <v>9935</v>
      </c>
      <c r="C1281" s="118" t="s">
        <v>1804</v>
      </c>
      <c r="D1281" s="118" t="s">
        <v>775</v>
      </c>
      <c r="E1281" s="118" t="s">
        <v>2940</v>
      </c>
      <c r="F1281" s="118" t="s">
        <v>15362</v>
      </c>
      <c r="G1281" s="118" t="s">
        <v>965</v>
      </c>
      <c r="H1281" s="118" t="s">
        <v>2752</v>
      </c>
      <c r="I1281" s="118" t="s">
        <v>1762</v>
      </c>
      <c r="J1281" s="124"/>
      <c r="K1281" s="118" t="str">
        <f>_xlfn.XLOOKUP(D1281,'Catalog Items'!L:L,'Catalog Items'!AB:AB)</f>
        <v>00039938902643</v>
      </c>
      <c r="L1281" s="118" t="str">
        <f>_xlfn.XLOOKUP(D1281,'Catalog Items'!L:L,'Catalog Items'!N:N)</f>
        <v>University of Georgia</v>
      </c>
      <c r="M1281" s="132">
        <f>_xlfn.XLOOKUP($D1281,'Catalog Items'!$L:$L,'Catalog Items'!AK:AK)</f>
        <v>51.125</v>
      </c>
      <c r="N1281" s="132">
        <f>_xlfn.XLOOKUP($D1281,'Catalog Items'!$L:$L,'Catalog Items'!AL:AL)</f>
        <v>16.312999999999999</v>
      </c>
      <c r="O1281" s="132">
        <f>_xlfn.XLOOKUP($D1281,'Catalog Items'!$L:$L,'Catalog Items'!AM:AM)</f>
        <v>10.063000000000001</v>
      </c>
      <c r="P1281" s="132">
        <f>_xlfn.XLOOKUP($D1281,'Catalog Items'!$L:$L,'Catalog Items'!AN:AN)</f>
        <v>29.83</v>
      </c>
      <c r="Q1281" s="132">
        <f>_xlfn.XLOOKUP($D1281,'Catalog Items'!$L:$L,'Catalog Items'!AO:AO)</f>
        <v>4.8570000000000002</v>
      </c>
      <c r="R1281" s="132" t="str">
        <f>_xlfn.XLOOKUP($D1281,'Catalog Items'!$L:$L,'Catalog Items'!AT:AT)</f>
        <v>4</v>
      </c>
      <c r="S1281" s="132" t="str">
        <f>_xlfn.XLOOKUP($D1281,'Catalog Items'!$L:$L,'Catalog Items'!AU:AU)</f>
        <v>3</v>
      </c>
      <c r="T1281" s="118" t="s">
        <v>15031</v>
      </c>
      <c r="U1281" s="118" t="s">
        <v>1773</v>
      </c>
      <c r="V1281" s="118" t="s">
        <v>1765</v>
      </c>
      <c r="W1281" s="124"/>
      <c r="X1281" s="118" t="s">
        <v>6322</v>
      </c>
      <c r="Y1281" s="118" t="s">
        <v>1760</v>
      </c>
      <c r="Z1281" s="118" t="s">
        <v>15368</v>
      </c>
      <c r="AA1281" s="118" t="s">
        <v>15368</v>
      </c>
      <c r="AB1281" s="118" t="s">
        <v>14983</v>
      </c>
      <c r="AC1281" s="118" t="s">
        <v>15297</v>
      </c>
      <c r="AD1281" s="118" t="s">
        <v>1757</v>
      </c>
      <c r="AE1281" s="118" t="s">
        <v>15369</v>
      </c>
      <c r="AF1281" s="118" t="s">
        <v>15370</v>
      </c>
    </row>
    <row r="1282" spans="1:32" x14ac:dyDescent="0.25">
      <c r="J1282" s="124"/>
      <c r="M1282" s="132"/>
      <c r="N1282" s="132"/>
      <c r="O1282" s="132"/>
      <c r="P1282" s="132"/>
      <c r="Q1282" s="132"/>
      <c r="R1282" s="132"/>
      <c r="S1282" s="132"/>
      <c r="W1282" s="124"/>
    </row>
    <row r="1283" spans="1:32" x14ac:dyDescent="0.25">
      <c r="A1283" s="118" t="str">
        <f>_xlfn.XLOOKUP(D1283,'Catalog Items'!L:L,'Catalog Items'!F:F)</f>
        <v>25N06</v>
      </c>
      <c r="B1283" s="118" t="s">
        <v>10828</v>
      </c>
      <c r="C1283" s="118" t="s">
        <v>1817</v>
      </c>
      <c r="D1283" s="118" t="s">
        <v>1583</v>
      </c>
      <c r="E1283" s="118" t="s">
        <v>3334</v>
      </c>
      <c r="F1283" s="118" t="s">
        <v>15376</v>
      </c>
      <c r="G1283" s="118" t="s">
        <v>1584</v>
      </c>
      <c r="H1283" s="118" t="s">
        <v>3335</v>
      </c>
      <c r="I1283" s="118" t="s">
        <v>1768</v>
      </c>
      <c r="J1283" s="124"/>
      <c r="K1283" s="118" t="str">
        <f>_xlfn.XLOOKUP(D1283,'Catalog Items'!L:L,'Catalog Items'!AB:AB)</f>
        <v>00039938685584</v>
      </c>
      <c r="L1283" s="118" t="str">
        <f>_xlfn.XLOOKUP(D1283,'Catalog Items'!L:L,'Catalog Items'!N:N)</f>
        <v>New York Jets</v>
      </c>
      <c r="M1283" s="132">
        <f>_xlfn.XLOOKUP($D1283,'Catalog Items'!$L:$L,'Catalog Items'!AK:AK)</f>
        <v>51.125</v>
      </c>
      <c r="N1283" s="132">
        <f>_xlfn.XLOOKUP($D1283,'Catalog Items'!$L:$L,'Catalog Items'!AL:AL)</f>
        <v>16.312999999999999</v>
      </c>
      <c r="O1283" s="132">
        <f>_xlfn.XLOOKUP($D1283,'Catalog Items'!$L:$L,'Catalog Items'!AM:AM)</f>
        <v>10.063000000000001</v>
      </c>
      <c r="P1283" s="132">
        <f>_xlfn.XLOOKUP($D1283,'Catalog Items'!$L:$L,'Catalog Items'!AN:AN)</f>
        <v>30.07</v>
      </c>
      <c r="Q1283" s="132">
        <f>_xlfn.XLOOKUP($D1283,'Catalog Items'!$L:$L,'Catalog Items'!AO:AO)</f>
        <v>4.8570000000000002</v>
      </c>
      <c r="R1283" s="132" t="str">
        <f>_xlfn.XLOOKUP($D1283,'Catalog Items'!$L:$L,'Catalog Items'!AT:AT)</f>
        <v>4</v>
      </c>
      <c r="S1283" s="132" t="str">
        <f>_xlfn.XLOOKUP($D1283,'Catalog Items'!$L:$L,'Catalog Items'!AU:AU)</f>
        <v>3</v>
      </c>
      <c r="T1283" s="118" t="s">
        <v>15031</v>
      </c>
      <c r="U1283" s="118" t="s">
        <v>1773</v>
      </c>
      <c r="V1283" s="118" t="s">
        <v>1765</v>
      </c>
      <c r="W1283" s="124"/>
      <c r="X1283" s="118" t="s">
        <v>6992</v>
      </c>
      <c r="Y1283" s="118" t="s">
        <v>1765</v>
      </c>
      <c r="Z1283" s="118" t="s">
        <v>15062</v>
      </c>
      <c r="AA1283" s="118" t="s">
        <v>14994</v>
      </c>
      <c r="AB1283" s="118" t="s">
        <v>14994</v>
      </c>
      <c r="AC1283" s="118" t="s">
        <v>15066</v>
      </c>
      <c r="AD1283" s="118" t="s">
        <v>1757</v>
      </c>
      <c r="AE1283" s="118" t="s">
        <v>15067</v>
      </c>
      <c r="AF1283" s="118" t="s">
        <v>15068</v>
      </c>
    </row>
    <row r="1284" spans="1:32" x14ac:dyDescent="0.25">
      <c r="A1284" s="118" t="str">
        <f>_xlfn.XLOOKUP(D1284,'Catalog Items'!L:L,'Catalog Items'!F:F)</f>
        <v>25N06</v>
      </c>
      <c r="B1284" s="118" t="s">
        <v>10813</v>
      </c>
      <c r="C1284" s="118" t="s">
        <v>1817</v>
      </c>
      <c r="D1284" s="118" t="s">
        <v>1583</v>
      </c>
      <c r="E1284" s="118" t="s">
        <v>3334</v>
      </c>
      <c r="F1284" s="118" t="s">
        <v>15376</v>
      </c>
      <c r="G1284" s="118" t="s">
        <v>1606</v>
      </c>
      <c r="H1284" s="118" t="s">
        <v>13923</v>
      </c>
      <c r="I1284" s="118" t="s">
        <v>1757</v>
      </c>
      <c r="J1284" s="124"/>
      <c r="K1284" s="118" t="str">
        <f>_xlfn.XLOOKUP(D1284,'Catalog Items'!L:L,'Catalog Items'!AB:AB)</f>
        <v>00039938685584</v>
      </c>
      <c r="L1284" s="118" t="str">
        <f>_xlfn.XLOOKUP(D1284,'Catalog Items'!L:L,'Catalog Items'!N:N)</f>
        <v>New York Jets</v>
      </c>
      <c r="M1284" s="132">
        <f>_xlfn.XLOOKUP($D1284,'Catalog Items'!$L:$L,'Catalog Items'!AK:AK)</f>
        <v>51.125</v>
      </c>
      <c r="N1284" s="132">
        <f>_xlfn.XLOOKUP($D1284,'Catalog Items'!$L:$L,'Catalog Items'!AL:AL)</f>
        <v>16.312999999999999</v>
      </c>
      <c r="O1284" s="132">
        <f>_xlfn.XLOOKUP($D1284,'Catalog Items'!$L:$L,'Catalog Items'!AM:AM)</f>
        <v>10.063000000000001</v>
      </c>
      <c r="P1284" s="132">
        <f>_xlfn.XLOOKUP($D1284,'Catalog Items'!$L:$L,'Catalog Items'!AN:AN)</f>
        <v>30.07</v>
      </c>
      <c r="Q1284" s="132">
        <f>_xlfn.XLOOKUP($D1284,'Catalog Items'!$L:$L,'Catalog Items'!AO:AO)</f>
        <v>4.8570000000000002</v>
      </c>
      <c r="R1284" s="132" t="str">
        <f>_xlfn.XLOOKUP($D1284,'Catalog Items'!$L:$L,'Catalog Items'!AT:AT)</f>
        <v>4</v>
      </c>
      <c r="S1284" s="132" t="str">
        <f>_xlfn.XLOOKUP($D1284,'Catalog Items'!$L:$L,'Catalog Items'!AU:AU)</f>
        <v>3</v>
      </c>
      <c r="T1284" s="118" t="s">
        <v>15031</v>
      </c>
      <c r="U1284" s="118" t="s">
        <v>1773</v>
      </c>
      <c r="V1284" s="118" t="s">
        <v>1765</v>
      </c>
      <c r="W1284" s="124"/>
      <c r="X1284" s="118" t="s">
        <v>6993</v>
      </c>
      <c r="Y1284" s="118" t="s">
        <v>1759</v>
      </c>
      <c r="Z1284" s="118" t="s">
        <v>15132</v>
      </c>
      <c r="AA1284" s="118" t="s">
        <v>14983</v>
      </c>
      <c r="AB1284" s="118" t="s">
        <v>14984</v>
      </c>
      <c r="AC1284" s="118" t="s">
        <v>15211</v>
      </c>
      <c r="AD1284" s="118" t="s">
        <v>1757</v>
      </c>
      <c r="AE1284" s="118" t="s">
        <v>15374</v>
      </c>
      <c r="AF1284" s="118" t="s">
        <v>15155</v>
      </c>
    </row>
    <row r="1285" spans="1:32" x14ac:dyDescent="0.25">
      <c r="A1285" s="118" t="str">
        <f>_xlfn.XLOOKUP(D1285,'Catalog Items'!L:L,'Catalog Items'!F:F)</f>
        <v>25N06</v>
      </c>
      <c r="B1285" s="118" t="s">
        <v>10817</v>
      </c>
      <c r="C1285" s="118" t="s">
        <v>1817</v>
      </c>
      <c r="D1285" s="118" t="s">
        <v>1583</v>
      </c>
      <c r="E1285" s="118" t="s">
        <v>3334</v>
      </c>
      <c r="F1285" s="118" t="s">
        <v>15376</v>
      </c>
      <c r="G1285" s="118" t="s">
        <v>1542</v>
      </c>
      <c r="H1285" s="118" t="s">
        <v>3336</v>
      </c>
      <c r="I1285" s="118" t="s">
        <v>1762</v>
      </c>
      <c r="J1285" s="124"/>
      <c r="K1285" s="118" t="str">
        <f>_xlfn.XLOOKUP(D1285,'Catalog Items'!L:L,'Catalog Items'!AB:AB)</f>
        <v>00039938685584</v>
      </c>
      <c r="L1285" s="118" t="str">
        <f>_xlfn.XLOOKUP(D1285,'Catalog Items'!L:L,'Catalog Items'!N:N)</f>
        <v>New York Jets</v>
      </c>
      <c r="M1285" s="132">
        <f>_xlfn.XLOOKUP($D1285,'Catalog Items'!$L:$L,'Catalog Items'!AK:AK)</f>
        <v>51.125</v>
      </c>
      <c r="N1285" s="132">
        <f>_xlfn.XLOOKUP($D1285,'Catalog Items'!$L:$L,'Catalog Items'!AL:AL)</f>
        <v>16.312999999999999</v>
      </c>
      <c r="O1285" s="132">
        <f>_xlfn.XLOOKUP($D1285,'Catalog Items'!$L:$L,'Catalog Items'!AM:AM)</f>
        <v>10.063000000000001</v>
      </c>
      <c r="P1285" s="132">
        <f>_xlfn.XLOOKUP($D1285,'Catalog Items'!$L:$L,'Catalog Items'!AN:AN)</f>
        <v>30.07</v>
      </c>
      <c r="Q1285" s="132">
        <f>_xlfn.XLOOKUP($D1285,'Catalog Items'!$L:$L,'Catalog Items'!AO:AO)</f>
        <v>4.8570000000000002</v>
      </c>
      <c r="R1285" s="132" t="str">
        <f>_xlfn.XLOOKUP($D1285,'Catalog Items'!$L:$L,'Catalog Items'!AT:AT)</f>
        <v>4</v>
      </c>
      <c r="S1285" s="132" t="str">
        <f>_xlfn.XLOOKUP($D1285,'Catalog Items'!$L:$L,'Catalog Items'!AU:AU)</f>
        <v>3</v>
      </c>
      <c r="T1285" s="118" t="s">
        <v>15031</v>
      </c>
      <c r="U1285" s="118" t="s">
        <v>1773</v>
      </c>
      <c r="V1285" s="118" t="s">
        <v>1765</v>
      </c>
      <c r="W1285" s="124"/>
      <c r="X1285" s="118" t="s">
        <v>6994</v>
      </c>
      <c r="Y1285" s="118" t="s">
        <v>1760</v>
      </c>
      <c r="Z1285" s="118" t="s">
        <v>15368</v>
      </c>
      <c r="AA1285" s="118" t="s">
        <v>15368</v>
      </c>
      <c r="AB1285" s="118" t="s">
        <v>14983</v>
      </c>
      <c r="AC1285" s="118" t="s">
        <v>15297</v>
      </c>
      <c r="AD1285" s="118" t="s">
        <v>1757</v>
      </c>
      <c r="AE1285" s="118" t="s">
        <v>15369</v>
      </c>
      <c r="AF1285" s="118" t="s">
        <v>15370</v>
      </c>
    </row>
    <row r="1286" spans="1:32" x14ac:dyDescent="0.25">
      <c r="A1286" s="118" t="str">
        <f>_xlfn.XLOOKUP(D1286,'Catalog Items'!L:L,'Catalog Items'!F:F)</f>
        <v>25N06</v>
      </c>
      <c r="B1286" s="118" t="s">
        <v>10831</v>
      </c>
      <c r="C1286" s="118" t="s">
        <v>1817</v>
      </c>
      <c r="D1286" s="118" t="s">
        <v>1583</v>
      </c>
      <c r="E1286" s="118" t="s">
        <v>3334</v>
      </c>
      <c r="F1286" s="118" t="s">
        <v>15376</v>
      </c>
      <c r="G1286" s="118" t="s">
        <v>1607</v>
      </c>
      <c r="H1286" s="118" t="s">
        <v>3337</v>
      </c>
      <c r="I1286" s="118" t="s">
        <v>7079</v>
      </c>
      <c r="J1286" s="124"/>
      <c r="K1286" s="118" t="str">
        <f>_xlfn.XLOOKUP(D1286,'Catalog Items'!L:L,'Catalog Items'!AB:AB)</f>
        <v>00039938685584</v>
      </c>
      <c r="L1286" s="118" t="str">
        <f>_xlfn.XLOOKUP(D1286,'Catalog Items'!L:L,'Catalog Items'!N:N)</f>
        <v>New York Jets</v>
      </c>
      <c r="M1286" s="132">
        <f>_xlfn.XLOOKUP($D1286,'Catalog Items'!$L:$L,'Catalog Items'!AK:AK)</f>
        <v>51.125</v>
      </c>
      <c r="N1286" s="132">
        <f>_xlfn.XLOOKUP($D1286,'Catalog Items'!$L:$L,'Catalog Items'!AL:AL)</f>
        <v>16.312999999999999</v>
      </c>
      <c r="O1286" s="132">
        <f>_xlfn.XLOOKUP($D1286,'Catalog Items'!$L:$L,'Catalog Items'!AM:AM)</f>
        <v>10.063000000000001</v>
      </c>
      <c r="P1286" s="132">
        <f>_xlfn.XLOOKUP($D1286,'Catalog Items'!$L:$L,'Catalog Items'!AN:AN)</f>
        <v>30.07</v>
      </c>
      <c r="Q1286" s="132">
        <f>_xlfn.XLOOKUP($D1286,'Catalog Items'!$L:$L,'Catalog Items'!AO:AO)</f>
        <v>4.8570000000000002</v>
      </c>
      <c r="R1286" s="132" t="str">
        <f>_xlfn.XLOOKUP($D1286,'Catalog Items'!$L:$L,'Catalog Items'!AT:AT)</f>
        <v>4</v>
      </c>
      <c r="S1286" s="132" t="str">
        <f>_xlfn.XLOOKUP($D1286,'Catalog Items'!$L:$L,'Catalog Items'!AU:AU)</f>
        <v>3</v>
      </c>
      <c r="T1286" s="118" t="s">
        <v>15031</v>
      </c>
      <c r="U1286" s="118" t="s">
        <v>1773</v>
      </c>
      <c r="V1286" s="118" t="s">
        <v>1765</v>
      </c>
      <c r="W1286" s="124"/>
      <c r="X1286" s="118" t="s">
        <v>6995</v>
      </c>
      <c r="Y1286" s="118" t="s">
        <v>1760</v>
      </c>
      <c r="Z1286" s="118" t="s">
        <v>15041</v>
      </c>
      <c r="AA1286" s="118" t="s">
        <v>15073</v>
      </c>
      <c r="AB1286" s="118" t="s">
        <v>15073</v>
      </c>
      <c r="AC1286" s="118" t="s">
        <v>15074</v>
      </c>
      <c r="AD1286" s="118" t="s">
        <v>1757</v>
      </c>
      <c r="AE1286" s="118" t="s">
        <v>15075</v>
      </c>
      <c r="AF1286" s="118" t="s">
        <v>15076</v>
      </c>
    </row>
    <row r="1287" spans="1:32" x14ac:dyDescent="0.25">
      <c r="J1287" s="124"/>
      <c r="M1287" s="132"/>
      <c r="N1287" s="132"/>
      <c r="O1287" s="132"/>
      <c r="P1287" s="132"/>
      <c r="Q1287" s="132"/>
      <c r="R1287" s="132"/>
      <c r="S1287" s="132"/>
      <c r="W1287" s="124"/>
    </row>
    <row r="1288" spans="1:32" x14ac:dyDescent="0.25">
      <c r="A1288" s="118" t="str">
        <f>_xlfn.XLOOKUP(D1288,'Catalog Items'!L:L,'Catalog Items'!F:F)</f>
        <v>25N01</v>
      </c>
      <c r="B1288" s="118" t="s">
        <v>10834</v>
      </c>
      <c r="C1288" s="118" t="s">
        <v>1817</v>
      </c>
      <c r="D1288" s="118" t="s">
        <v>1551</v>
      </c>
      <c r="E1288" s="118" t="s">
        <v>13924</v>
      </c>
      <c r="F1288" s="118" t="s">
        <v>15371</v>
      </c>
      <c r="G1288" s="118" t="s">
        <v>1582</v>
      </c>
      <c r="H1288" s="118" t="s">
        <v>3348</v>
      </c>
      <c r="I1288" s="118" t="s">
        <v>1771</v>
      </c>
      <c r="J1288" s="124"/>
      <c r="K1288" s="118" t="str">
        <f>_xlfn.XLOOKUP(D1288,'Catalog Items'!L:L,'Catalog Items'!AB:AB)</f>
        <v>00039938687830</v>
      </c>
      <c r="L1288" s="118" t="str">
        <f>_xlfn.XLOOKUP(D1288,'Catalog Items'!L:L,'Catalog Items'!N:N)</f>
        <v>New Orleans Saints</v>
      </c>
      <c r="M1288" s="132">
        <f>_xlfn.XLOOKUP($D1288,'Catalog Items'!$L:$L,'Catalog Items'!AK:AK)</f>
        <v>51.125</v>
      </c>
      <c r="N1288" s="132">
        <f>_xlfn.XLOOKUP($D1288,'Catalog Items'!$L:$L,'Catalog Items'!AL:AL)</f>
        <v>16.312999999999999</v>
      </c>
      <c r="O1288" s="132">
        <f>_xlfn.XLOOKUP($D1288,'Catalog Items'!$L:$L,'Catalog Items'!AM:AM)</f>
        <v>10.063000000000001</v>
      </c>
      <c r="P1288" s="132">
        <f>_xlfn.XLOOKUP($D1288,'Catalog Items'!$L:$L,'Catalog Items'!AN:AN)</f>
        <v>31.48</v>
      </c>
      <c r="Q1288" s="132">
        <f>_xlfn.XLOOKUP($D1288,'Catalog Items'!$L:$L,'Catalog Items'!AO:AO)</f>
        <v>4.8570000000000002</v>
      </c>
      <c r="R1288" s="132" t="str">
        <f>_xlfn.XLOOKUP($D1288,'Catalog Items'!$L:$L,'Catalog Items'!AT:AT)</f>
        <v>4</v>
      </c>
      <c r="S1288" s="132" t="str">
        <f>_xlfn.XLOOKUP($D1288,'Catalog Items'!$L:$L,'Catalog Items'!AU:AU)</f>
        <v>3</v>
      </c>
      <c r="T1288" s="118" t="s">
        <v>15031</v>
      </c>
      <c r="U1288" s="118" t="s">
        <v>1773</v>
      </c>
      <c r="V1288" s="118" t="s">
        <v>1765</v>
      </c>
      <c r="W1288" s="124"/>
      <c r="X1288" s="118" t="s">
        <v>7015</v>
      </c>
      <c r="Y1288" s="118" t="s">
        <v>1765</v>
      </c>
      <c r="Z1288" s="118" t="s">
        <v>15062</v>
      </c>
      <c r="AA1288" s="118" t="s">
        <v>7065</v>
      </c>
      <c r="AB1288" s="118" t="s">
        <v>7065</v>
      </c>
      <c r="AC1288" s="118" t="s">
        <v>15063</v>
      </c>
      <c r="AD1288" s="118" t="s">
        <v>1757</v>
      </c>
      <c r="AE1288" s="118" t="s">
        <v>15064</v>
      </c>
      <c r="AF1288" s="118" t="s">
        <v>15065</v>
      </c>
    </row>
    <row r="1289" spans="1:32" x14ac:dyDescent="0.25">
      <c r="A1289" s="118" t="str">
        <f>_xlfn.XLOOKUP(D1289,'Catalog Items'!L:L,'Catalog Items'!F:F)</f>
        <v>25N01</v>
      </c>
      <c r="B1289" s="118" t="s">
        <v>10825</v>
      </c>
      <c r="C1289" s="118" t="s">
        <v>1817</v>
      </c>
      <c r="D1289" s="118" t="s">
        <v>1551</v>
      </c>
      <c r="E1289" s="118" t="s">
        <v>13924</v>
      </c>
      <c r="F1289" s="118" t="s">
        <v>15371</v>
      </c>
      <c r="G1289" s="118" t="s">
        <v>1581</v>
      </c>
      <c r="H1289" s="118" t="s">
        <v>13922</v>
      </c>
      <c r="I1289" s="118" t="s">
        <v>9567</v>
      </c>
      <c r="J1289" s="124"/>
      <c r="K1289" s="118" t="str">
        <f>_xlfn.XLOOKUP(D1289,'Catalog Items'!L:L,'Catalog Items'!AB:AB)</f>
        <v>00039938687830</v>
      </c>
      <c r="L1289" s="118" t="str">
        <f>_xlfn.XLOOKUP(D1289,'Catalog Items'!L:L,'Catalog Items'!N:N)</f>
        <v>New Orleans Saints</v>
      </c>
      <c r="M1289" s="132">
        <f>_xlfn.XLOOKUP($D1289,'Catalog Items'!$L:$L,'Catalog Items'!AK:AK)</f>
        <v>51.125</v>
      </c>
      <c r="N1289" s="132">
        <f>_xlfn.XLOOKUP($D1289,'Catalog Items'!$L:$L,'Catalog Items'!AL:AL)</f>
        <v>16.312999999999999</v>
      </c>
      <c r="O1289" s="132">
        <f>_xlfn.XLOOKUP($D1289,'Catalog Items'!$L:$L,'Catalog Items'!AM:AM)</f>
        <v>10.063000000000001</v>
      </c>
      <c r="P1289" s="132">
        <f>_xlfn.XLOOKUP($D1289,'Catalog Items'!$L:$L,'Catalog Items'!AN:AN)</f>
        <v>31.48</v>
      </c>
      <c r="Q1289" s="132">
        <f>_xlfn.XLOOKUP($D1289,'Catalog Items'!$L:$L,'Catalog Items'!AO:AO)</f>
        <v>4.8570000000000002</v>
      </c>
      <c r="R1289" s="132" t="str">
        <f>_xlfn.XLOOKUP($D1289,'Catalog Items'!$L:$L,'Catalog Items'!AT:AT)</f>
        <v>4</v>
      </c>
      <c r="S1289" s="132" t="str">
        <f>_xlfn.XLOOKUP($D1289,'Catalog Items'!$L:$L,'Catalog Items'!AU:AU)</f>
        <v>3</v>
      </c>
      <c r="T1289" s="118" t="s">
        <v>15031</v>
      </c>
      <c r="U1289" s="118" t="s">
        <v>1773</v>
      </c>
      <c r="V1289" s="118" t="s">
        <v>1765</v>
      </c>
      <c r="W1289" s="124"/>
      <c r="X1289" s="118" t="s">
        <v>7014</v>
      </c>
      <c r="Y1289" s="118" t="s">
        <v>1760</v>
      </c>
      <c r="Z1289" s="118" t="s">
        <v>15062</v>
      </c>
      <c r="AA1289" s="118" t="s">
        <v>15069</v>
      </c>
      <c r="AB1289" s="118" t="s">
        <v>15069</v>
      </c>
      <c r="AC1289" s="118" t="s">
        <v>15070</v>
      </c>
      <c r="AD1289" s="118" t="s">
        <v>1757</v>
      </c>
      <c r="AE1289" s="118" t="s">
        <v>15071</v>
      </c>
      <c r="AF1289" s="118" t="s">
        <v>15072</v>
      </c>
    </row>
    <row r="1290" spans="1:32" x14ac:dyDescent="0.25">
      <c r="A1290" s="118" t="str">
        <f>_xlfn.XLOOKUP(D1290,'Catalog Items'!L:L,'Catalog Items'!F:F)</f>
        <v>25N01</v>
      </c>
      <c r="B1290" s="118" t="s">
        <v>10813</v>
      </c>
      <c r="C1290" s="118" t="s">
        <v>1817</v>
      </c>
      <c r="D1290" s="118" t="s">
        <v>1551</v>
      </c>
      <c r="E1290" s="118" t="s">
        <v>13924</v>
      </c>
      <c r="F1290" s="118" t="s">
        <v>15371</v>
      </c>
      <c r="G1290" s="118" t="s">
        <v>1488</v>
      </c>
      <c r="H1290" s="118" t="s">
        <v>13897</v>
      </c>
      <c r="I1290" s="118" t="s">
        <v>1757</v>
      </c>
      <c r="J1290" s="124"/>
      <c r="K1290" s="118" t="str">
        <f>_xlfn.XLOOKUP(D1290,'Catalog Items'!L:L,'Catalog Items'!AB:AB)</f>
        <v>00039938687830</v>
      </c>
      <c r="L1290" s="118" t="str">
        <f>_xlfn.XLOOKUP(D1290,'Catalog Items'!L:L,'Catalog Items'!N:N)</f>
        <v>New Orleans Saints</v>
      </c>
      <c r="M1290" s="132">
        <f>_xlfn.XLOOKUP($D1290,'Catalog Items'!$L:$L,'Catalog Items'!AK:AK)</f>
        <v>51.125</v>
      </c>
      <c r="N1290" s="132">
        <f>_xlfn.XLOOKUP($D1290,'Catalog Items'!$L:$L,'Catalog Items'!AL:AL)</f>
        <v>16.312999999999999</v>
      </c>
      <c r="O1290" s="132">
        <f>_xlfn.XLOOKUP($D1290,'Catalog Items'!$L:$L,'Catalog Items'!AM:AM)</f>
        <v>10.063000000000001</v>
      </c>
      <c r="P1290" s="132">
        <f>_xlfn.XLOOKUP($D1290,'Catalog Items'!$L:$L,'Catalog Items'!AN:AN)</f>
        <v>31.48</v>
      </c>
      <c r="Q1290" s="132">
        <f>_xlfn.XLOOKUP($D1290,'Catalog Items'!$L:$L,'Catalog Items'!AO:AO)</f>
        <v>4.8570000000000002</v>
      </c>
      <c r="R1290" s="132" t="str">
        <f>_xlfn.XLOOKUP($D1290,'Catalog Items'!$L:$L,'Catalog Items'!AT:AT)</f>
        <v>4</v>
      </c>
      <c r="S1290" s="132" t="str">
        <f>_xlfn.XLOOKUP($D1290,'Catalog Items'!$L:$L,'Catalog Items'!AU:AU)</f>
        <v>3</v>
      </c>
      <c r="T1290" s="118" t="s">
        <v>15031</v>
      </c>
      <c r="U1290" s="118" t="s">
        <v>1773</v>
      </c>
      <c r="V1290" s="118" t="s">
        <v>1765</v>
      </c>
      <c r="W1290" s="124"/>
      <c r="X1290" s="118" t="s">
        <v>7013</v>
      </c>
      <c r="Y1290" s="118" t="s">
        <v>1759</v>
      </c>
      <c r="Z1290" s="118" t="s">
        <v>15132</v>
      </c>
      <c r="AA1290" s="118" t="s">
        <v>14983</v>
      </c>
      <c r="AB1290" s="118" t="s">
        <v>14984</v>
      </c>
      <c r="AC1290" s="118" t="s">
        <v>15211</v>
      </c>
      <c r="AD1290" s="118" t="s">
        <v>1757</v>
      </c>
      <c r="AE1290" s="118" t="s">
        <v>15374</v>
      </c>
      <c r="AF1290" s="118" t="s">
        <v>15155</v>
      </c>
    </row>
    <row r="1291" spans="1:32" x14ac:dyDescent="0.25">
      <c r="A1291" s="118" t="str">
        <f>_xlfn.XLOOKUP(D1291,'Catalog Items'!L:L,'Catalog Items'!F:F)</f>
        <v>25N01</v>
      </c>
      <c r="B1291" s="118" t="s">
        <v>10831</v>
      </c>
      <c r="C1291" s="118" t="s">
        <v>1817</v>
      </c>
      <c r="D1291" s="118" t="s">
        <v>1551</v>
      </c>
      <c r="E1291" s="118" t="s">
        <v>13924</v>
      </c>
      <c r="F1291" s="118" t="s">
        <v>15371</v>
      </c>
      <c r="G1291" s="118" t="s">
        <v>1487</v>
      </c>
      <c r="H1291" s="118" t="s">
        <v>13896</v>
      </c>
      <c r="I1291" s="118" t="s">
        <v>1762</v>
      </c>
      <c r="J1291" s="124"/>
      <c r="K1291" s="118" t="str">
        <f>_xlfn.XLOOKUP(D1291,'Catalog Items'!L:L,'Catalog Items'!AB:AB)</f>
        <v>00039938687830</v>
      </c>
      <c r="L1291" s="118" t="str">
        <f>_xlfn.XLOOKUP(D1291,'Catalog Items'!L:L,'Catalog Items'!N:N)</f>
        <v>New Orleans Saints</v>
      </c>
      <c r="M1291" s="132">
        <f>_xlfn.XLOOKUP($D1291,'Catalog Items'!$L:$L,'Catalog Items'!AK:AK)</f>
        <v>51.125</v>
      </c>
      <c r="N1291" s="132">
        <f>_xlfn.XLOOKUP($D1291,'Catalog Items'!$L:$L,'Catalog Items'!AL:AL)</f>
        <v>16.312999999999999</v>
      </c>
      <c r="O1291" s="132">
        <f>_xlfn.XLOOKUP($D1291,'Catalog Items'!$L:$L,'Catalog Items'!AM:AM)</f>
        <v>10.063000000000001</v>
      </c>
      <c r="P1291" s="132">
        <f>_xlfn.XLOOKUP($D1291,'Catalog Items'!$L:$L,'Catalog Items'!AN:AN)</f>
        <v>31.48</v>
      </c>
      <c r="Q1291" s="132">
        <f>_xlfn.XLOOKUP($D1291,'Catalog Items'!$L:$L,'Catalog Items'!AO:AO)</f>
        <v>4.8570000000000002</v>
      </c>
      <c r="R1291" s="132" t="str">
        <f>_xlfn.XLOOKUP($D1291,'Catalog Items'!$L:$L,'Catalog Items'!AT:AT)</f>
        <v>4</v>
      </c>
      <c r="S1291" s="132" t="str">
        <f>_xlfn.XLOOKUP($D1291,'Catalog Items'!$L:$L,'Catalog Items'!AU:AU)</f>
        <v>3</v>
      </c>
      <c r="T1291" s="118" t="s">
        <v>15031</v>
      </c>
      <c r="U1291" s="118" t="s">
        <v>1773</v>
      </c>
      <c r="V1291" s="118" t="s">
        <v>1765</v>
      </c>
      <c r="W1291" s="124"/>
      <c r="X1291" s="118" t="s">
        <v>7012</v>
      </c>
      <c r="Y1291" s="118" t="s">
        <v>1760</v>
      </c>
      <c r="Z1291" s="118" t="s">
        <v>15041</v>
      </c>
      <c r="AA1291" s="118" t="s">
        <v>15073</v>
      </c>
      <c r="AB1291" s="118" t="s">
        <v>15073</v>
      </c>
      <c r="AC1291" s="118" t="s">
        <v>15074</v>
      </c>
      <c r="AD1291" s="118" t="s">
        <v>1757</v>
      </c>
      <c r="AE1291" s="118" t="s">
        <v>15075</v>
      </c>
      <c r="AF1291" s="118" t="s">
        <v>15076</v>
      </c>
    </row>
    <row r="1292" spans="1:32" x14ac:dyDescent="0.25">
      <c r="A1292" s="118" t="str">
        <f>_xlfn.XLOOKUP(D1292,'Catalog Items'!L:L,'Catalog Items'!F:F)</f>
        <v>25N01</v>
      </c>
      <c r="B1292" s="118" t="s">
        <v>10828</v>
      </c>
      <c r="C1292" s="118" t="s">
        <v>1817</v>
      </c>
      <c r="D1292" s="118" t="s">
        <v>1551</v>
      </c>
      <c r="E1292" s="118" t="s">
        <v>13924</v>
      </c>
      <c r="F1292" s="118" t="s">
        <v>15371</v>
      </c>
      <c r="G1292" s="118" t="s">
        <v>1547</v>
      </c>
      <c r="H1292" s="118" t="s">
        <v>3347</v>
      </c>
      <c r="I1292" s="118" t="s">
        <v>9570</v>
      </c>
      <c r="J1292" s="124"/>
      <c r="K1292" s="118" t="str">
        <f>_xlfn.XLOOKUP(D1292,'Catalog Items'!L:L,'Catalog Items'!AB:AB)</f>
        <v>00039938687830</v>
      </c>
      <c r="L1292" s="118" t="str">
        <f>_xlfn.XLOOKUP(D1292,'Catalog Items'!L:L,'Catalog Items'!N:N)</f>
        <v>New Orleans Saints</v>
      </c>
      <c r="M1292" s="132">
        <f>_xlfn.XLOOKUP($D1292,'Catalog Items'!$L:$L,'Catalog Items'!AK:AK)</f>
        <v>51.125</v>
      </c>
      <c r="N1292" s="132">
        <f>_xlfn.XLOOKUP($D1292,'Catalog Items'!$L:$L,'Catalog Items'!AL:AL)</f>
        <v>16.312999999999999</v>
      </c>
      <c r="O1292" s="132">
        <f>_xlfn.XLOOKUP($D1292,'Catalog Items'!$L:$L,'Catalog Items'!AM:AM)</f>
        <v>10.063000000000001</v>
      </c>
      <c r="P1292" s="132">
        <f>_xlfn.XLOOKUP($D1292,'Catalog Items'!$L:$L,'Catalog Items'!AN:AN)</f>
        <v>31.48</v>
      </c>
      <c r="Q1292" s="132">
        <f>_xlfn.XLOOKUP($D1292,'Catalog Items'!$L:$L,'Catalog Items'!AO:AO)</f>
        <v>4.8570000000000002</v>
      </c>
      <c r="R1292" s="132" t="str">
        <f>_xlfn.XLOOKUP($D1292,'Catalog Items'!$L:$L,'Catalog Items'!AT:AT)</f>
        <v>4</v>
      </c>
      <c r="S1292" s="132" t="str">
        <f>_xlfn.XLOOKUP($D1292,'Catalog Items'!$L:$L,'Catalog Items'!AU:AU)</f>
        <v>3</v>
      </c>
      <c r="T1292" s="118" t="s">
        <v>15031</v>
      </c>
      <c r="U1292" s="118" t="s">
        <v>1773</v>
      </c>
      <c r="V1292" s="118" t="s">
        <v>1765</v>
      </c>
      <c r="W1292" s="124"/>
      <c r="X1292" s="118" t="s">
        <v>7011</v>
      </c>
      <c r="Y1292" s="118" t="s">
        <v>1765</v>
      </c>
      <c r="Z1292" s="118" t="s">
        <v>15062</v>
      </c>
      <c r="AA1292" s="118" t="s">
        <v>14994</v>
      </c>
      <c r="AB1292" s="118" t="s">
        <v>14994</v>
      </c>
      <c r="AC1292" s="118" t="s">
        <v>15066</v>
      </c>
      <c r="AD1292" s="118" t="s">
        <v>1757</v>
      </c>
      <c r="AE1292" s="118" t="s">
        <v>15067</v>
      </c>
      <c r="AF1292" s="118" t="s">
        <v>15068</v>
      </c>
    </row>
    <row r="1293" spans="1:32" x14ac:dyDescent="0.25">
      <c r="A1293" s="118" t="str">
        <f>_xlfn.XLOOKUP(D1293,'Catalog Items'!L:L,'Catalog Items'!F:F)</f>
        <v>25N01</v>
      </c>
      <c r="B1293" s="118" t="s">
        <v>10817</v>
      </c>
      <c r="C1293" s="118" t="s">
        <v>1817</v>
      </c>
      <c r="D1293" s="118" t="s">
        <v>1551</v>
      </c>
      <c r="E1293" s="118" t="s">
        <v>13924</v>
      </c>
      <c r="F1293" s="118" t="s">
        <v>15371</v>
      </c>
      <c r="G1293" s="118" t="s">
        <v>1486</v>
      </c>
      <c r="H1293" s="118" t="s">
        <v>3346</v>
      </c>
      <c r="I1293" s="118" t="s">
        <v>1765</v>
      </c>
      <c r="J1293" s="124"/>
      <c r="K1293" s="118" t="str">
        <f>_xlfn.XLOOKUP(D1293,'Catalog Items'!L:L,'Catalog Items'!AB:AB)</f>
        <v>00039938687830</v>
      </c>
      <c r="L1293" s="118" t="str">
        <f>_xlfn.XLOOKUP(D1293,'Catalog Items'!L:L,'Catalog Items'!N:N)</f>
        <v>New Orleans Saints</v>
      </c>
      <c r="M1293" s="132">
        <f>_xlfn.XLOOKUP($D1293,'Catalog Items'!$L:$L,'Catalog Items'!AK:AK)</f>
        <v>51.125</v>
      </c>
      <c r="N1293" s="132">
        <f>_xlfn.XLOOKUP($D1293,'Catalog Items'!$L:$L,'Catalog Items'!AL:AL)</f>
        <v>16.312999999999999</v>
      </c>
      <c r="O1293" s="132">
        <f>_xlfn.XLOOKUP($D1293,'Catalog Items'!$L:$L,'Catalog Items'!AM:AM)</f>
        <v>10.063000000000001</v>
      </c>
      <c r="P1293" s="132">
        <f>_xlfn.XLOOKUP($D1293,'Catalog Items'!$L:$L,'Catalog Items'!AN:AN)</f>
        <v>31.48</v>
      </c>
      <c r="Q1293" s="132">
        <f>_xlfn.XLOOKUP($D1293,'Catalog Items'!$L:$L,'Catalog Items'!AO:AO)</f>
        <v>4.8570000000000002</v>
      </c>
      <c r="R1293" s="132" t="str">
        <f>_xlfn.XLOOKUP($D1293,'Catalog Items'!$L:$L,'Catalog Items'!AT:AT)</f>
        <v>4</v>
      </c>
      <c r="S1293" s="132" t="str">
        <f>_xlfn.XLOOKUP($D1293,'Catalog Items'!$L:$L,'Catalog Items'!AU:AU)</f>
        <v>3</v>
      </c>
      <c r="T1293" s="118" t="s">
        <v>15031</v>
      </c>
      <c r="U1293" s="118" t="s">
        <v>1773</v>
      </c>
      <c r="V1293" s="118" t="s">
        <v>1765</v>
      </c>
      <c r="W1293" s="124"/>
      <c r="X1293" s="118" t="s">
        <v>7010</v>
      </c>
      <c r="Y1293" s="118" t="s">
        <v>1760</v>
      </c>
      <c r="Z1293" s="118" t="s">
        <v>15368</v>
      </c>
      <c r="AA1293" s="118" t="s">
        <v>15368</v>
      </c>
      <c r="AB1293" s="118" t="s">
        <v>14983</v>
      </c>
      <c r="AC1293" s="118" t="s">
        <v>15297</v>
      </c>
      <c r="AD1293" s="118" t="s">
        <v>1757</v>
      </c>
      <c r="AE1293" s="118" t="s">
        <v>15369</v>
      </c>
      <c r="AF1293" s="118" t="s">
        <v>15370</v>
      </c>
    </row>
    <row r="1294" spans="1:32" x14ac:dyDescent="0.25">
      <c r="J1294" s="124"/>
      <c r="M1294" s="132"/>
      <c r="N1294" s="132"/>
      <c r="O1294" s="132"/>
      <c r="P1294" s="132"/>
      <c r="Q1294" s="132"/>
      <c r="R1294" s="132"/>
      <c r="S1294" s="132"/>
      <c r="W1294" s="124"/>
    </row>
    <row r="1295" spans="1:32" x14ac:dyDescent="0.25">
      <c r="A1295" s="118" t="str">
        <f>_xlfn.XLOOKUP(D1295,'Catalog Items'!L:L,'Catalog Items'!F:F)</f>
        <v>25N06</v>
      </c>
      <c r="B1295" s="118" t="s">
        <v>10817</v>
      </c>
      <c r="C1295" s="118" t="s">
        <v>1817</v>
      </c>
      <c r="D1295" s="118" t="s">
        <v>1559</v>
      </c>
      <c r="E1295" s="118" t="s">
        <v>3340</v>
      </c>
      <c r="F1295" s="118" t="s">
        <v>15376</v>
      </c>
      <c r="G1295" s="118" t="s">
        <v>1577</v>
      </c>
      <c r="H1295" s="118" t="s">
        <v>3295</v>
      </c>
      <c r="I1295" s="118" t="s">
        <v>1762</v>
      </c>
      <c r="J1295" s="124"/>
      <c r="K1295" s="118" t="str">
        <f>_xlfn.XLOOKUP(D1295,'Catalog Items'!L:L,'Catalog Items'!AB:AB)</f>
        <v>00039938689650</v>
      </c>
      <c r="L1295" s="118" t="str">
        <f>_xlfn.XLOOKUP(D1295,'Catalog Items'!L:L,'Catalog Items'!N:N)</f>
        <v>Cincinnati Bengals</v>
      </c>
      <c r="M1295" s="132">
        <f>_xlfn.XLOOKUP($D1295,'Catalog Items'!$L:$L,'Catalog Items'!AK:AK)</f>
        <v>51.125</v>
      </c>
      <c r="N1295" s="132">
        <f>_xlfn.XLOOKUP($D1295,'Catalog Items'!$L:$L,'Catalog Items'!AL:AL)</f>
        <v>16.312999999999999</v>
      </c>
      <c r="O1295" s="132">
        <f>_xlfn.XLOOKUP($D1295,'Catalog Items'!$L:$L,'Catalog Items'!AM:AM)</f>
        <v>10.063000000000001</v>
      </c>
      <c r="P1295" s="132">
        <f>_xlfn.XLOOKUP($D1295,'Catalog Items'!$L:$L,'Catalog Items'!AN:AN)</f>
        <v>30.07</v>
      </c>
      <c r="Q1295" s="132">
        <f>_xlfn.XLOOKUP($D1295,'Catalog Items'!$L:$L,'Catalog Items'!AO:AO)</f>
        <v>4.8570000000000002</v>
      </c>
      <c r="R1295" s="132" t="str">
        <f>_xlfn.XLOOKUP($D1295,'Catalog Items'!$L:$L,'Catalog Items'!AT:AT)</f>
        <v>4</v>
      </c>
      <c r="S1295" s="132" t="str">
        <f>_xlfn.XLOOKUP($D1295,'Catalog Items'!$L:$L,'Catalog Items'!AU:AU)</f>
        <v>3</v>
      </c>
      <c r="T1295" s="118" t="s">
        <v>15031</v>
      </c>
      <c r="U1295" s="118" t="s">
        <v>1773</v>
      </c>
      <c r="V1295" s="118" t="s">
        <v>1765</v>
      </c>
      <c r="W1295" s="124"/>
      <c r="X1295" s="118" t="s">
        <v>6904</v>
      </c>
      <c r="Y1295" s="118" t="s">
        <v>1760</v>
      </c>
      <c r="Z1295" s="118" t="s">
        <v>15368</v>
      </c>
      <c r="AA1295" s="118" t="s">
        <v>15368</v>
      </c>
      <c r="AB1295" s="118" t="s">
        <v>14983</v>
      </c>
      <c r="AC1295" s="118" t="s">
        <v>15297</v>
      </c>
      <c r="AD1295" s="118" t="s">
        <v>1757</v>
      </c>
      <c r="AE1295" s="118" t="s">
        <v>15369</v>
      </c>
      <c r="AF1295" s="118" t="s">
        <v>15370</v>
      </c>
    </row>
    <row r="1296" spans="1:32" x14ac:dyDescent="0.25">
      <c r="A1296" s="118" t="str">
        <f>_xlfn.XLOOKUP(D1296,'Catalog Items'!L:L,'Catalog Items'!F:F)</f>
        <v>25N06</v>
      </c>
      <c r="B1296" s="118" t="s">
        <v>10828</v>
      </c>
      <c r="C1296" s="118" t="s">
        <v>1817</v>
      </c>
      <c r="D1296" s="118" t="s">
        <v>1559</v>
      </c>
      <c r="E1296" s="118" t="s">
        <v>3340</v>
      </c>
      <c r="F1296" s="118" t="s">
        <v>15376</v>
      </c>
      <c r="G1296" s="118" t="s">
        <v>1489</v>
      </c>
      <c r="H1296" s="118" t="s">
        <v>13861</v>
      </c>
      <c r="I1296" s="118" t="s">
        <v>1768</v>
      </c>
      <c r="J1296" s="124"/>
      <c r="K1296" s="118" t="str">
        <f>_xlfn.XLOOKUP(D1296,'Catalog Items'!L:L,'Catalog Items'!AB:AB)</f>
        <v>00039938689650</v>
      </c>
      <c r="L1296" s="118" t="str">
        <f>_xlfn.XLOOKUP(D1296,'Catalog Items'!L:L,'Catalog Items'!N:N)</f>
        <v>Cincinnati Bengals</v>
      </c>
      <c r="M1296" s="132">
        <f>_xlfn.XLOOKUP($D1296,'Catalog Items'!$L:$L,'Catalog Items'!AK:AK)</f>
        <v>51.125</v>
      </c>
      <c r="N1296" s="132">
        <f>_xlfn.XLOOKUP($D1296,'Catalog Items'!$L:$L,'Catalog Items'!AL:AL)</f>
        <v>16.312999999999999</v>
      </c>
      <c r="O1296" s="132">
        <f>_xlfn.XLOOKUP($D1296,'Catalog Items'!$L:$L,'Catalog Items'!AM:AM)</f>
        <v>10.063000000000001</v>
      </c>
      <c r="P1296" s="132">
        <f>_xlfn.XLOOKUP($D1296,'Catalog Items'!$L:$L,'Catalog Items'!AN:AN)</f>
        <v>30.07</v>
      </c>
      <c r="Q1296" s="132">
        <f>_xlfn.XLOOKUP($D1296,'Catalog Items'!$L:$L,'Catalog Items'!AO:AO)</f>
        <v>4.8570000000000002</v>
      </c>
      <c r="R1296" s="132" t="str">
        <f>_xlfn.XLOOKUP($D1296,'Catalog Items'!$L:$L,'Catalog Items'!AT:AT)</f>
        <v>4</v>
      </c>
      <c r="S1296" s="132" t="str">
        <f>_xlfn.XLOOKUP($D1296,'Catalog Items'!$L:$L,'Catalog Items'!AU:AU)</f>
        <v>3</v>
      </c>
      <c r="T1296" s="118" t="s">
        <v>15031</v>
      </c>
      <c r="U1296" s="118" t="s">
        <v>1773</v>
      </c>
      <c r="V1296" s="118" t="s">
        <v>1765</v>
      </c>
      <c r="W1296" s="124"/>
      <c r="X1296" s="118" t="s">
        <v>6962</v>
      </c>
      <c r="Y1296" s="118" t="s">
        <v>1765</v>
      </c>
      <c r="Z1296" s="118" t="s">
        <v>15062</v>
      </c>
      <c r="AA1296" s="118" t="s">
        <v>14994</v>
      </c>
      <c r="AB1296" s="118" t="s">
        <v>14994</v>
      </c>
      <c r="AC1296" s="118" t="s">
        <v>15066</v>
      </c>
      <c r="AD1296" s="118" t="s">
        <v>1757</v>
      </c>
      <c r="AE1296" s="118" t="s">
        <v>15067</v>
      </c>
      <c r="AF1296" s="118" t="s">
        <v>15068</v>
      </c>
    </row>
    <row r="1297" spans="1:32" x14ac:dyDescent="0.25">
      <c r="A1297" s="118" t="str">
        <f>_xlfn.XLOOKUP(D1297,'Catalog Items'!L:L,'Catalog Items'!F:F)</f>
        <v>25N06</v>
      </c>
      <c r="B1297" s="118" t="s">
        <v>10813</v>
      </c>
      <c r="C1297" s="118" t="s">
        <v>1817</v>
      </c>
      <c r="D1297" s="118" t="s">
        <v>1559</v>
      </c>
      <c r="E1297" s="118" t="s">
        <v>3340</v>
      </c>
      <c r="F1297" s="118" t="s">
        <v>15376</v>
      </c>
      <c r="G1297" s="118" t="s">
        <v>1441</v>
      </c>
      <c r="H1297" s="118" t="s">
        <v>13842</v>
      </c>
      <c r="I1297" s="118" t="s">
        <v>1757</v>
      </c>
      <c r="J1297" s="124"/>
      <c r="K1297" s="118" t="str">
        <f>_xlfn.XLOOKUP(D1297,'Catalog Items'!L:L,'Catalog Items'!AB:AB)</f>
        <v>00039938689650</v>
      </c>
      <c r="L1297" s="118" t="str">
        <f>_xlfn.XLOOKUP(D1297,'Catalog Items'!L:L,'Catalog Items'!N:N)</f>
        <v>Cincinnati Bengals</v>
      </c>
      <c r="M1297" s="132">
        <f>_xlfn.XLOOKUP($D1297,'Catalog Items'!$L:$L,'Catalog Items'!AK:AK)</f>
        <v>51.125</v>
      </c>
      <c r="N1297" s="132">
        <f>_xlfn.XLOOKUP($D1297,'Catalog Items'!$L:$L,'Catalog Items'!AL:AL)</f>
        <v>16.312999999999999</v>
      </c>
      <c r="O1297" s="132">
        <f>_xlfn.XLOOKUP($D1297,'Catalog Items'!$L:$L,'Catalog Items'!AM:AM)</f>
        <v>10.063000000000001</v>
      </c>
      <c r="P1297" s="132">
        <f>_xlfn.XLOOKUP($D1297,'Catalog Items'!$L:$L,'Catalog Items'!AN:AN)</f>
        <v>30.07</v>
      </c>
      <c r="Q1297" s="132">
        <f>_xlfn.XLOOKUP($D1297,'Catalog Items'!$L:$L,'Catalog Items'!AO:AO)</f>
        <v>4.8570000000000002</v>
      </c>
      <c r="R1297" s="132" t="str">
        <f>_xlfn.XLOOKUP($D1297,'Catalog Items'!$L:$L,'Catalog Items'!AT:AT)</f>
        <v>4</v>
      </c>
      <c r="S1297" s="132" t="str">
        <f>_xlfn.XLOOKUP($D1297,'Catalog Items'!$L:$L,'Catalog Items'!AU:AU)</f>
        <v>3</v>
      </c>
      <c r="T1297" s="118" t="s">
        <v>15031</v>
      </c>
      <c r="U1297" s="118" t="s">
        <v>1773</v>
      </c>
      <c r="V1297" s="118" t="s">
        <v>1765</v>
      </c>
      <c r="W1297" s="124"/>
      <c r="X1297" s="118" t="s">
        <v>7037</v>
      </c>
      <c r="Y1297" s="118" t="s">
        <v>1759</v>
      </c>
      <c r="Z1297" s="118" t="s">
        <v>15132</v>
      </c>
      <c r="AA1297" s="118" t="s">
        <v>14983</v>
      </c>
      <c r="AB1297" s="118" t="s">
        <v>14984</v>
      </c>
      <c r="AC1297" s="118" t="s">
        <v>15211</v>
      </c>
      <c r="AD1297" s="118" t="s">
        <v>1757</v>
      </c>
      <c r="AE1297" s="118" t="s">
        <v>15374</v>
      </c>
      <c r="AF1297" s="118" t="s">
        <v>15155</v>
      </c>
    </row>
    <row r="1298" spans="1:32" x14ac:dyDescent="0.25">
      <c r="A1298" s="118" t="str">
        <f>_xlfn.XLOOKUP(D1298,'Catalog Items'!L:L,'Catalog Items'!F:F)</f>
        <v>25N06</v>
      </c>
      <c r="B1298" s="118" t="s">
        <v>10831</v>
      </c>
      <c r="C1298" s="118" t="s">
        <v>1817</v>
      </c>
      <c r="D1298" s="118" t="s">
        <v>1559</v>
      </c>
      <c r="E1298" s="118" t="s">
        <v>3340</v>
      </c>
      <c r="F1298" s="118" t="s">
        <v>15376</v>
      </c>
      <c r="G1298" s="118" t="s">
        <v>1525</v>
      </c>
      <c r="H1298" s="118" t="s">
        <v>13866</v>
      </c>
      <c r="I1298" s="118" t="s">
        <v>7079</v>
      </c>
      <c r="J1298" s="124"/>
      <c r="K1298" s="118" t="str">
        <f>_xlfn.XLOOKUP(D1298,'Catalog Items'!L:L,'Catalog Items'!AB:AB)</f>
        <v>00039938689650</v>
      </c>
      <c r="L1298" s="118" t="str">
        <f>_xlfn.XLOOKUP(D1298,'Catalog Items'!L:L,'Catalog Items'!N:N)</f>
        <v>Cincinnati Bengals</v>
      </c>
      <c r="M1298" s="132">
        <f>_xlfn.XLOOKUP($D1298,'Catalog Items'!$L:$L,'Catalog Items'!AK:AK)</f>
        <v>51.125</v>
      </c>
      <c r="N1298" s="132">
        <f>_xlfn.XLOOKUP($D1298,'Catalog Items'!$L:$L,'Catalog Items'!AL:AL)</f>
        <v>16.312999999999999</v>
      </c>
      <c r="O1298" s="132">
        <f>_xlfn.XLOOKUP($D1298,'Catalog Items'!$L:$L,'Catalog Items'!AM:AM)</f>
        <v>10.063000000000001</v>
      </c>
      <c r="P1298" s="132">
        <f>_xlfn.XLOOKUP($D1298,'Catalog Items'!$L:$L,'Catalog Items'!AN:AN)</f>
        <v>30.07</v>
      </c>
      <c r="Q1298" s="132">
        <f>_xlfn.XLOOKUP($D1298,'Catalog Items'!$L:$L,'Catalog Items'!AO:AO)</f>
        <v>4.8570000000000002</v>
      </c>
      <c r="R1298" s="132" t="str">
        <f>_xlfn.XLOOKUP($D1298,'Catalog Items'!$L:$L,'Catalog Items'!AT:AT)</f>
        <v>4</v>
      </c>
      <c r="S1298" s="132" t="str">
        <f>_xlfn.XLOOKUP($D1298,'Catalog Items'!$L:$L,'Catalog Items'!AU:AU)</f>
        <v>3</v>
      </c>
      <c r="T1298" s="118" t="s">
        <v>15031</v>
      </c>
      <c r="U1298" s="118" t="s">
        <v>1773</v>
      </c>
      <c r="V1298" s="118" t="s">
        <v>1765</v>
      </c>
      <c r="W1298" s="124"/>
      <c r="X1298" s="118" t="s">
        <v>6935</v>
      </c>
      <c r="Y1298" s="118" t="s">
        <v>1760</v>
      </c>
      <c r="Z1298" s="118" t="s">
        <v>15041</v>
      </c>
      <c r="AA1298" s="118" t="s">
        <v>15073</v>
      </c>
      <c r="AB1298" s="118" t="s">
        <v>15073</v>
      </c>
      <c r="AC1298" s="118" t="s">
        <v>15074</v>
      </c>
      <c r="AD1298" s="118" t="s">
        <v>1757</v>
      </c>
      <c r="AE1298" s="118" t="s">
        <v>15363</v>
      </c>
      <c r="AF1298" s="118" t="s">
        <v>15364</v>
      </c>
    </row>
    <row r="1299" spans="1:32" x14ac:dyDescent="0.25">
      <c r="J1299" s="124"/>
      <c r="M1299" s="132"/>
      <c r="N1299" s="132"/>
      <c r="O1299" s="132"/>
      <c r="P1299" s="132"/>
      <c r="Q1299" s="132"/>
      <c r="R1299" s="132"/>
      <c r="S1299" s="132"/>
      <c r="W1299" s="124"/>
    </row>
    <row r="1300" spans="1:32" x14ac:dyDescent="0.25">
      <c r="A1300" s="118" t="str">
        <f>_xlfn.XLOOKUP(D1300,'Catalog Items'!L:L,'Catalog Items'!F:F)</f>
        <v>25N06</v>
      </c>
      <c r="B1300" s="118" t="s">
        <v>10817</v>
      </c>
      <c r="C1300" s="118" t="s">
        <v>1817</v>
      </c>
      <c r="D1300" s="118" t="s">
        <v>1598</v>
      </c>
      <c r="E1300" s="118" t="s">
        <v>3341</v>
      </c>
      <c r="F1300" s="118" t="s">
        <v>15376</v>
      </c>
      <c r="G1300" s="118" t="s">
        <v>1457</v>
      </c>
      <c r="H1300" s="118" t="s">
        <v>3309</v>
      </c>
      <c r="I1300" s="118" t="s">
        <v>1762</v>
      </c>
      <c r="J1300" s="124"/>
      <c r="K1300" s="118" t="str">
        <f>_xlfn.XLOOKUP(D1300,'Catalog Items'!L:L,'Catalog Items'!AB:AB)</f>
        <v>00039938689667</v>
      </c>
      <c r="L1300" s="118" t="str">
        <f>_xlfn.XLOOKUP(D1300,'Catalog Items'!L:L,'Catalog Items'!N:N)</f>
        <v>Indianapolis Colts</v>
      </c>
      <c r="M1300" s="132">
        <f>_xlfn.XLOOKUP($D1300,'Catalog Items'!$L:$L,'Catalog Items'!AK:AK)</f>
        <v>51.125</v>
      </c>
      <c r="N1300" s="132">
        <f>_xlfn.XLOOKUP($D1300,'Catalog Items'!$L:$L,'Catalog Items'!AL:AL)</f>
        <v>16.312999999999999</v>
      </c>
      <c r="O1300" s="132">
        <f>_xlfn.XLOOKUP($D1300,'Catalog Items'!$L:$L,'Catalog Items'!AM:AM)</f>
        <v>10.063000000000001</v>
      </c>
      <c r="P1300" s="132">
        <f>_xlfn.XLOOKUP($D1300,'Catalog Items'!$L:$L,'Catalog Items'!AN:AN)</f>
        <v>30.07</v>
      </c>
      <c r="Q1300" s="132">
        <f>_xlfn.XLOOKUP($D1300,'Catalog Items'!$L:$L,'Catalog Items'!AO:AO)</f>
        <v>4.8570000000000002</v>
      </c>
      <c r="R1300" s="132" t="str">
        <f>_xlfn.XLOOKUP($D1300,'Catalog Items'!$L:$L,'Catalog Items'!AT:AT)</f>
        <v>4</v>
      </c>
      <c r="S1300" s="132" t="str">
        <f>_xlfn.XLOOKUP($D1300,'Catalog Items'!$L:$L,'Catalog Items'!AU:AU)</f>
        <v>3</v>
      </c>
      <c r="T1300" s="118" t="s">
        <v>15031</v>
      </c>
      <c r="U1300" s="118" t="s">
        <v>1773</v>
      </c>
      <c r="V1300" s="118" t="s">
        <v>1765</v>
      </c>
      <c r="W1300" s="124"/>
      <c r="X1300" s="118" t="s">
        <v>6934</v>
      </c>
      <c r="Y1300" s="118" t="s">
        <v>1760</v>
      </c>
      <c r="Z1300" s="118" t="s">
        <v>15368</v>
      </c>
      <c r="AA1300" s="118" t="s">
        <v>15368</v>
      </c>
      <c r="AB1300" s="118" t="s">
        <v>14983</v>
      </c>
      <c r="AC1300" s="118" t="s">
        <v>15297</v>
      </c>
      <c r="AD1300" s="118" t="s">
        <v>1757</v>
      </c>
      <c r="AE1300" s="118" t="s">
        <v>15369</v>
      </c>
      <c r="AF1300" s="118" t="s">
        <v>15370</v>
      </c>
    </row>
    <row r="1301" spans="1:32" x14ac:dyDescent="0.25">
      <c r="A1301" s="118" t="str">
        <f>_xlfn.XLOOKUP(D1301,'Catalog Items'!L:L,'Catalog Items'!F:F)</f>
        <v>25N06</v>
      </c>
      <c r="B1301" s="118" t="s">
        <v>10831</v>
      </c>
      <c r="C1301" s="118" t="s">
        <v>1817</v>
      </c>
      <c r="D1301" s="118" t="s">
        <v>1598</v>
      </c>
      <c r="E1301" s="118" t="s">
        <v>3341</v>
      </c>
      <c r="F1301" s="118" t="s">
        <v>15376</v>
      </c>
      <c r="G1301" s="118" t="s">
        <v>1571</v>
      </c>
      <c r="H1301" s="118" t="s">
        <v>13889</v>
      </c>
      <c r="I1301" s="118" t="s">
        <v>7079</v>
      </c>
      <c r="J1301" s="124"/>
      <c r="K1301" s="118" t="str">
        <f>_xlfn.XLOOKUP(D1301,'Catalog Items'!L:L,'Catalog Items'!AB:AB)</f>
        <v>00039938689667</v>
      </c>
      <c r="L1301" s="118" t="str">
        <f>_xlfn.XLOOKUP(D1301,'Catalog Items'!L:L,'Catalog Items'!N:N)</f>
        <v>Indianapolis Colts</v>
      </c>
      <c r="M1301" s="132">
        <f>_xlfn.XLOOKUP($D1301,'Catalog Items'!$L:$L,'Catalog Items'!AK:AK)</f>
        <v>51.125</v>
      </c>
      <c r="N1301" s="132">
        <f>_xlfn.XLOOKUP($D1301,'Catalog Items'!$L:$L,'Catalog Items'!AL:AL)</f>
        <v>16.312999999999999</v>
      </c>
      <c r="O1301" s="132">
        <f>_xlfn.XLOOKUP($D1301,'Catalog Items'!$L:$L,'Catalog Items'!AM:AM)</f>
        <v>10.063000000000001</v>
      </c>
      <c r="P1301" s="132">
        <f>_xlfn.XLOOKUP($D1301,'Catalog Items'!$L:$L,'Catalog Items'!AN:AN)</f>
        <v>30.07</v>
      </c>
      <c r="Q1301" s="132">
        <f>_xlfn.XLOOKUP($D1301,'Catalog Items'!$L:$L,'Catalog Items'!AO:AO)</f>
        <v>4.8570000000000002</v>
      </c>
      <c r="R1301" s="132" t="str">
        <f>_xlfn.XLOOKUP($D1301,'Catalog Items'!$L:$L,'Catalog Items'!AT:AT)</f>
        <v>4</v>
      </c>
      <c r="S1301" s="132" t="str">
        <f>_xlfn.XLOOKUP($D1301,'Catalog Items'!$L:$L,'Catalog Items'!AU:AU)</f>
        <v>3</v>
      </c>
      <c r="T1301" s="118" t="s">
        <v>15031</v>
      </c>
      <c r="U1301" s="118" t="s">
        <v>1773</v>
      </c>
      <c r="V1301" s="118" t="s">
        <v>1765</v>
      </c>
      <c r="W1301" s="124"/>
      <c r="X1301" s="118" t="s">
        <v>6973</v>
      </c>
      <c r="Y1301" s="118" t="s">
        <v>1760</v>
      </c>
      <c r="Z1301" s="118" t="s">
        <v>15041</v>
      </c>
      <c r="AA1301" s="118" t="s">
        <v>15073</v>
      </c>
      <c r="AB1301" s="118" t="s">
        <v>15073</v>
      </c>
      <c r="AC1301" s="118" t="s">
        <v>15074</v>
      </c>
      <c r="AD1301" s="118" t="s">
        <v>1757</v>
      </c>
      <c r="AE1301" s="118" t="s">
        <v>15363</v>
      </c>
      <c r="AF1301" s="118" t="s">
        <v>15364</v>
      </c>
    </row>
    <row r="1302" spans="1:32" x14ac:dyDescent="0.25">
      <c r="A1302" s="118" t="str">
        <f>_xlfn.XLOOKUP(D1302,'Catalog Items'!L:L,'Catalog Items'!F:F)</f>
        <v>25N06</v>
      </c>
      <c r="B1302" s="118" t="s">
        <v>10813</v>
      </c>
      <c r="C1302" s="118" t="s">
        <v>1817</v>
      </c>
      <c r="D1302" s="118" t="s">
        <v>1598</v>
      </c>
      <c r="E1302" s="118" t="s">
        <v>3341</v>
      </c>
      <c r="F1302" s="118" t="s">
        <v>15376</v>
      </c>
      <c r="G1302" s="118" t="s">
        <v>1522</v>
      </c>
      <c r="H1302" s="118" t="s">
        <v>13907</v>
      </c>
      <c r="I1302" s="118" t="s">
        <v>1757</v>
      </c>
      <c r="J1302" s="124"/>
      <c r="K1302" s="118" t="str">
        <f>_xlfn.XLOOKUP(D1302,'Catalog Items'!L:L,'Catalog Items'!AB:AB)</f>
        <v>00039938689667</v>
      </c>
      <c r="L1302" s="118" t="str">
        <f>_xlfn.XLOOKUP(D1302,'Catalog Items'!L:L,'Catalog Items'!N:N)</f>
        <v>Indianapolis Colts</v>
      </c>
      <c r="M1302" s="132">
        <f>_xlfn.XLOOKUP($D1302,'Catalog Items'!$L:$L,'Catalog Items'!AK:AK)</f>
        <v>51.125</v>
      </c>
      <c r="N1302" s="132">
        <f>_xlfn.XLOOKUP($D1302,'Catalog Items'!$L:$L,'Catalog Items'!AL:AL)</f>
        <v>16.312999999999999</v>
      </c>
      <c r="O1302" s="132">
        <f>_xlfn.XLOOKUP($D1302,'Catalog Items'!$L:$L,'Catalog Items'!AM:AM)</f>
        <v>10.063000000000001</v>
      </c>
      <c r="P1302" s="132">
        <f>_xlfn.XLOOKUP($D1302,'Catalog Items'!$L:$L,'Catalog Items'!AN:AN)</f>
        <v>30.07</v>
      </c>
      <c r="Q1302" s="132">
        <f>_xlfn.XLOOKUP($D1302,'Catalog Items'!$L:$L,'Catalog Items'!AO:AO)</f>
        <v>4.8570000000000002</v>
      </c>
      <c r="R1302" s="132" t="str">
        <f>_xlfn.XLOOKUP($D1302,'Catalog Items'!$L:$L,'Catalog Items'!AT:AT)</f>
        <v>4</v>
      </c>
      <c r="S1302" s="132" t="str">
        <f>_xlfn.XLOOKUP($D1302,'Catalog Items'!$L:$L,'Catalog Items'!AU:AU)</f>
        <v>3</v>
      </c>
      <c r="T1302" s="118" t="s">
        <v>15031</v>
      </c>
      <c r="U1302" s="118" t="s">
        <v>1773</v>
      </c>
      <c r="V1302" s="118" t="s">
        <v>1765</v>
      </c>
      <c r="W1302" s="124"/>
      <c r="X1302" s="118" t="s">
        <v>6892</v>
      </c>
      <c r="Y1302" s="118" t="s">
        <v>1759</v>
      </c>
      <c r="Z1302" s="118" t="s">
        <v>15132</v>
      </c>
      <c r="AA1302" s="118" t="s">
        <v>14983</v>
      </c>
      <c r="AB1302" s="118" t="s">
        <v>14984</v>
      </c>
      <c r="AC1302" s="118" t="s">
        <v>15211</v>
      </c>
      <c r="AD1302" s="118" t="s">
        <v>1757</v>
      </c>
      <c r="AE1302" s="118" t="s">
        <v>15374</v>
      </c>
      <c r="AF1302" s="118" t="s">
        <v>15155</v>
      </c>
    </row>
    <row r="1303" spans="1:32" x14ac:dyDescent="0.25">
      <c r="A1303" s="118" t="str">
        <f>_xlfn.XLOOKUP(D1303,'Catalog Items'!L:L,'Catalog Items'!F:F)</f>
        <v>25N06</v>
      </c>
      <c r="B1303" s="118" t="s">
        <v>10828</v>
      </c>
      <c r="C1303" s="118" t="s">
        <v>1817</v>
      </c>
      <c r="D1303" s="118" t="s">
        <v>1598</v>
      </c>
      <c r="E1303" s="118" t="s">
        <v>3341</v>
      </c>
      <c r="F1303" s="118" t="s">
        <v>15376</v>
      </c>
      <c r="G1303" s="118" t="s">
        <v>1576</v>
      </c>
      <c r="H1303" s="118" t="s">
        <v>13884</v>
      </c>
      <c r="I1303" s="118" t="s">
        <v>1768</v>
      </c>
      <c r="J1303" s="124"/>
      <c r="K1303" s="118" t="str">
        <f>_xlfn.XLOOKUP(D1303,'Catalog Items'!L:L,'Catalog Items'!AB:AB)</f>
        <v>00039938689667</v>
      </c>
      <c r="L1303" s="118" t="str">
        <f>_xlfn.XLOOKUP(D1303,'Catalog Items'!L:L,'Catalog Items'!N:N)</f>
        <v>Indianapolis Colts</v>
      </c>
      <c r="M1303" s="132">
        <f>_xlfn.XLOOKUP($D1303,'Catalog Items'!$L:$L,'Catalog Items'!AK:AK)</f>
        <v>51.125</v>
      </c>
      <c r="N1303" s="132">
        <f>_xlfn.XLOOKUP($D1303,'Catalog Items'!$L:$L,'Catalog Items'!AL:AL)</f>
        <v>16.312999999999999</v>
      </c>
      <c r="O1303" s="132">
        <f>_xlfn.XLOOKUP($D1303,'Catalog Items'!$L:$L,'Catalog Items'!AM:AM)</f>
        <v>10.063000000000001</v>
      </c>
      <c r="P1303" s="132">
        <f>_xlfn.XLOOKUP($D1303,'Catalog Items'!$L:$L,'Catalog Items'!AN:AN)</f>
        <v>30.07</v>
      </c>
      <c r="Q1303" s="132">
        <f>_xlfn.XLOOKUP($D1303,'Catalog Items'!$L:$L,'Catalog Items'!AO:AO)</f>
        <v>4.8570000000000002</v>
      </c>
      <c r="R1303" s="132" t="str">
        <f>_xlfn.XLOOKUP($D1303,'Catalog Items'!$L:$L,'Catalog Items'!AT:AT)</f>
        <v>4</v>
      </c>
      <c r="S1303" s="132" t="str">
        <f>_xlfn.XLOOKUP($D1303,'Catalog Items'!$L:$L,'Catalog Items'!AU:AU)</f>
        <v>3</v>
      </c>
      <c r="T1303" s="118" t="s">
        <v>15031</v>
      </c>
      <c r="U1303" s="118" t="s">
        <v>1773</v>
      </c>
      <c r="V1303" s="118" t="s">
        <v>1765</v>
      </c>
      <c r="W1303" s="124"/>
      <c r="X1303" s="118" t="s">
        <v>6990</v>
      </c>
      <c r="Y1303" s="118" t="s">
        <v>1765</v>
      </c>
      <c r="Z1303" s="118" t="s">
        <v>15062</v>
      </c>
      <c r="AA1303" s="118" t="s">
        <v>14994</v>
      </c>
      <c r="AB1303" s="118" t="s">
        <v>14994</v>
      </c>
      <c r="AC1303" s="118" t="s">
        <v>15066</v>
      </c>
      <c r="AD1303" s="118" t="s">
        <v>1757</v>
      </c>
      <c r="AE1303" s="118" t="s">
        <v>15067</v>
      </c>
      <c r="AF1303" s="118" t="s">
        <v>15068</v>
      </c>
    </row>
    <row r="1304" spans="1:32" x14ac:dyDescent="0.25">
      <c r="J1304" s="124"/>
      <c r="M1304" s="132"/>
      <c r="N1304" s="132"/>
      <c r="O1304" s="132"/>
      <c r="P1304" s="132"/>
      <c r="Q1304" s="132"/>
      <c r="R1304" s="132"/>
      <c r="S1304" s="132"/>
      <c r="W1304" s="124"/>
    </row>
    <row r="1305" spans="1:32" x14ac:dyDescent="0.25">
      <c r="A1305" s="118" t="str">
        <f>_xlfn.XLOOKUP(D1305,'Catalog Items'!L:L,'Catalog Items'!F:F)</f>
        <v>25N06</v>
      </c>
      <c r="B1305" s="118" t="s">
        <v>10813</v>
      </c>
      <c r="C1305" s="118" t="s">
        <v>1817</v>
      </c>
      <c r="D1305" s="118" t="s">
        <v>1560</v>
      </c>
      <c r="E1305" s="118" t="s">
        <v>3342</v>
      </c>
      <c r="F1305" s="118" t="s">
        <v>15376</v>
      </c>
      <c r="G1305" s="118" t="s">
        <v>1597</v>
      </c>
      <c r="H1305" s="118" t="s">
        <v>13926</v>
      </c>
      <c r="I1305" s="118" t="s">
        <v>1757</v>
      </c>
      <c r="J1305" s="124"/>
      <c r="K1305" s="118" t="str">
        <f>_xlfn.XLOOKUP(D1305,'Catalog Items'!L:L,'Catalog Items'!AB:AB)</f>
        <v>00039938689674</v>
      </c>
      <c r="L1305" s="118" t="str">
        <f>_xlfn.XLOOKUP(D1305,'Catalog Items'!L:L,'Catalog Items'!N:N)</f>
        <v>Miami Dolphins</v>
      </c>
      <c r="M1305" s="132">
        <f>_xlfn.XLOOKUP($D1305,'Catalog Items'!$L:$L,'Catalog Items'!AK:AK)</f>
        <v>51.125</v>
      </c>
      <c r="N1305" s="132">
        <f>_xlfn.XLOOKUP($D1305,'Catalog Items'!$L:$L,'Catalog Items'!AL:AL)</f>
        <v>16.312999999999999</v>
      </c>
      <c r="O1305" s="132">
        <f>_xlfn.XLOOKUP($D1305,'Catalog Items'!$L:$L,'Catalog Items'!AM:AM)</f>
        <v>10.063000000000001</v>
      </c>
      <c r="P1305" s="132">
        <f>_xlfn.XLOOKUP($D1305,'Catalog Items'!$L:$L,'Catalog Items'!AN:AN)</f>
        <v>30.07</v>
      </c>
      <c r="Q1305" s="132">
        <f>_xlfn.XLOOKUP($D1305,'Catalog Items'!$L:$L,'Catalog Items'!AO:AO)</f>
        <v>4.8570000000000002</v>
      </c>
      <c r="R1305" s="132" t="str">
        <f>_xlfn.XLOOKUP($D1305,'Catalog Items'!$L:$L,'Catalog Items'!AT:AT)</f>
        <v>4</v>
      </c>
      <c r="S1305" s="132" t="str">
        <f>_xlfn.XLOOKUP($D1305,'Catalog Items'!$L:$L,'Catalog Items'!AU:AU)</f>
        <v>3</v>
      </c>
      <c r="T1305" s="118" t="s">
        <v>15031</v>
      </c>
      <c r="U1305" s="118" t="s">
        <v>1773</v>
      </c>
      <c r="V1305" s="118" t="s">
        <v>1765</v>
      </c>
      <c r="W1305" s="124"/>
      <c r="X1305" s="118" t="s">
        <v>7001</v>
      </c>
      <c r="Y1305" s="118" t="s">
        <v>1759</v>
      </c>
      <c r="Z1305" s="118" t="s">
        <v>15132</v>
      </c>
      <c r="AA1305" s="118" t="s">
        <v>14983</v>
      </c>
      <c r="AB1305" s="118" t="s">
        <v>14984</v>
      </c>
      <c r="AC1305" s="118" t="s">
        <v>15211</v>
      </c>
      <c r="AD1305" s="118" t="s">
        <v>1757</v>
      </c>
      <c r="AE1305" s="118" t="s">
        <v>15374</v>
      </c>
      <c r="AF1305" s="118" t="s">
        <v>15155</v>
      </c>
    </row>
    <row r="1306" spans="1:32" x14ac:dyDescent="0.25">
      <c r="A1306" s="118" t="str">
        <f>_xlfn.XLOOKUP(D1306,'Catalog Items'!L:L,'Catalog Items'!F:F)</f>
        <v>25N06</v>
      </c>
      <c r="B1306" s="118" t="s">
        <v>10828</v>
      </c>
      <c r="C1306" s="118" t="s">
        <v>1817</v>
      </c>
      <c r="D1306" s="118" t="s">
        <v>1560</v>
      </c>
      <c r="E1306" s="118" t="s">
        <v>3342</v>
      </c>
      <c r="F1306" s="118" t="s">
        <v>15376</v>
      </c>
      <c r="G1306" s="118" t="s">
        <v>1558</v>
      </c>
      <c r="H1306" s="118" t="s">
        <v>3339</v>
      </c>
      <c r="I1306" s="118" t="s">
        <v>1768</v>
      </c>
      <c r="J1306" s="124"/>
      <c r="K1306" s="118" t="str">
        <f>_xlfn.XLOOKUP(D1306,'Catalog Items'!L:L,'Catalog Items'!AB:AB)</f>
        <v>00039938689674</v>
      </c>
      <c r="L1306" s="118" t="str">
        <f>_xlfn.XLOOKUP(D1306,'Catalog Items'!L:L,'Catalog Items'!N:N)</f>
        <v>Miami Dolphins</v>
      </c>
      <c r="M1306" s="132">
        <f>_xlfn.XLOOKUP($D1306,'Catalog Items'!$L:$L,'Catalog Items'!AK:AK)</f>
        <v>51.125</v>
      </c>
      <c r="N1306" s="132">
        <f>_xlfn.XLOOKUP($D1306,'Catalog Items'!$L:$L,'Catalog Items'!AL:AL)</f>
        <v>16.312999999999999</v>
      </c>
      <c r="O1306" s="132">
        <f>_xlfn.XLOOKUP($D1306,'Catalog Items'!$L:$L,'Catalog Items'!AM:AM)</f>
        <v>10.063000000000001</v>
      </c>
      <c r="P1306" s="132">
        <f>_xlfn.XLOOKUP($D1306,'Catalog Items'!$L:$L,'Catalog Items'!AN:AN)</f>
        <v>30.07</v>
      </c>
      <c r="Q1306" s="132">
        <f>_xlfn.XLOOKUP($D1306,'Catalog Items'!$L:$L,'Catalog Items'!AO:AO)</f>
        <v>4.8570000000000002</v>
      </c>
      <c r="R1306" s="132" t="str">
        <f>_xlfn.XLOOKUP($D1306,'Catalog Items'!$L:$L,'Catalog Items'!AT:AT)</f>
        <v>4</v>
      </c>
      <c r="S1306" s="132" t="str">
        <f>_xlfn.XLOOKUP($D1306,'Catalog Items'!$L:$L,'Catalog Items'!AU:AU)</f>
        <v>3</v>
      </c>
      <c r="T1306" s="118" t="s">
        <v>15031</v>
      </c>
      <c r="U1306" s="118" t="s">
        <v>1773</v>
      </c>
      <c r="V1306" s="118" t="s">
        <v>1765</v>
      </c>
      <c r="W1306" s="124"/>
      <c r="X1306" s="118" t="s">
        <v>7000</v>
      </c>
      <c r="Y1306" s="118" t="s">
        <v>1765</v>
      </c>
      <c r="Z1306" s="118" t="s">
        <v>15062</v>
      </c>
      <c r="AA1306" s="118" t="s">
        <v>14994</v>
      </c>
      <c r="AB1306" s="118" t="s">
        <v>14994</v>
      </c>
      <c r="AC1306" s="118" t="s">
        <v>15066</v>
      </c>
      <c r="AD1306" s="118" t="s">
        <v>1757</v>
      </c>
      <c r="AE1306" s="118" t="s">
        <v>15067</v>
      </c>
      <c r="AF1306" s="118" t="s">
        <v>15068</v>
      </c>
    </row>
    <row r="1307" spans="1:32" x14ac:dyDescent="0.25">
      <c r="A1307" s="118" t="str">
        <f>_xlfn.XLOOKUP(D1307,'Catalog Items'!L:L,'Catalog Items'!F:F)</f>
        <v>25N06</v>
      </c>
      <c r="B1307" s="118" t="s">
        <v>10817</v>
      </c>
      <c r="C1307" s="118" t="s">
        <v>1817</v>
      </c>
      <c r="D1307" s="118" t="s">
        <v>1560</v>
      </c>
      <c r="E1307" s="118" t="s">
        <v>3342</v>
      </c>
      <c r="F1307" s="118" t="s">
        <v>15376</v>
      </c>
      <c r="G1307" s="118" t="s">
        <v>1596</v>
      </c>
      <c r="H1307" s="118" t="s">
        <v>13925</v>
      </c>
      <c r="I1307" s="118" t="s">
        <v>1762</v>
      </c>
      <c r="J1307" s="124"/>
      <c r="K1307" s="118" t="str">
        <f>_xlfn.XLOOKUP(D1307,'Catalog Items'!L:L,'Catalog Items'!AB:AB)</f>
        <v>00039938689674</v>
      </c>
      <c r="L1307" s="118" t="str">
        <f>_xlfn.XLOOKUP(D1307,'Catalog Items'!L:L,'Catalog Items'!N:N)</f>
        <v>Miami Dolphins</v>
      </c>
      <c r="M1307" s="132">
        <f>_xlfn.XLOOKUP($D1307,'Catalog Items'!$L:$L,'Catalog Items'!AK:AK)</f>
        <v>51.125</v>
      </c>
      <c r="N1307" s="132">
        <f>_xlfn.XLOOKUP($D1307,'Catalog Items'!$L:$L,'Catalog Items'!AL:AL)</f>
        <v>16.312999999999999</v>
      </c>
      <c r="O1307" s="132">
        <f>_xlfn.XLOOKUP($D1307,'Catalog Items'!$L:$L,'Catalog Items'!AM:AM)</f>
        <v>10.063000000000001</v>
      </c>
      <c r="P1307" s="132">
        <f>_xlfn.XLOOKUP($D1307,'Catalog Items'!$L:$L,'Catalog Items'!AN:AN)</f>
        <v>30.07</v>
      </c>
      <c r="Q1307" s="132">
        <f>_xlfn.XLOOKUP($D1307,'Catalog Items'!$L:$L,'Catalog Items'!AO:AO)</f>
        <v>4.8570000000000002</v>
      </c>
      <c r="R1307" s="132" t="str">
        <f>_xlfn.XLOOKUP($D1307,'Catalog Items'!$L:$L,'Catalog Items'!AT:AT)</f>
        <v>4</v>
      </c>
      <c r="S1307" s="132" t="str">
        <f>_xlfn.XLOOKUP($D1307,'Catalog Items'!$L:$L,'Catalog Items'!AU:AU)</f>
        <v>3</v>
      </c>
      <c r="T1307" s="118" t="s">
        <v>15031</v>
      </c>
      <c r="U1307" s="118" t="s">
        <v>1773</v>
      </c>
      <c r="V1307" s="118" t="s">
        <v>1765</v>
      </c>
      <c r="W1307" s="124"/>
      <c r="X1307" s="118" t="s">
        <v>6998</v>
      </c>
      <c r="Y1307" s="118" t="s">
        <v>1760</v>
      </c>
      <c r="Z1307" s="118" t="s">
        <v>15368</v>
      </c>
      <c r="AA1307" s="118" t="s">
        <v>15368</v>
      </c>
      <c r="AB1307" s="118" t="s">
        <v>14983</v>
      </c>
      <c r="AC1307" s="118" t="s">
        <v>15297</v>
      </c>
      <c r="AD1307" s="118" t="s">
        <v>1757</v>
      </c>
      <c r="AE1307" s="118" t="s">
        <v>15369</v>
      </c>
      <c r="AF1307" s="118" t="s">
        <v>15370</v>
      </c>
    </row>
    <row r="1308" spans="1:32" x14ac:dyDescent="0.25">
      <c r="A1308" s="118" t="str">
        <f>_xlfn.XLOOKUP(D1308,'Catalog Items'!L:L,'Catalog Items'!F:F)</f>
        <v>25N06</v>
      </c>
      <c r="B1308" s="118" t="s">
        <v>10831</v>
      </c>
      <c r="C1308" s="118" t="s">
        <v>1817</v>
      </c>
      <c r="D1308" s="118" t="s">
        <v>1560</v>
      </c>
      <c r="E1308" s="118" t="s">
        <v>3342</v>
      </c>
      <c r="F1308" s="118" t="s">
        <v>15376</v>
      </c>
      <c r="G1308" s="118" t="s">
        <v>1552</v>
      </c>
      <c r="H1308" s="118" t="s">
        <v>3338</v>
      </c>
      <c r="I1308" s="118" t="s">
        <v>7079</v>
      </c>
      <c r="J1308" s="124"/>
      <c r="K1308" s="118" t="str">
        <f>_xlfn.XLOOKUP(D1308,'Catalog Items'!L:L,'Catalog Items'!AB:AB)</f>
        <v>00039938689674</v>
      </c>
      <c r="L1308" s="118" t="str">
        <f>_xlfn.XLOOKUP(D1308,'Catalog Items'!L:L,'Catalog Items'!N:N)</f>
        <v>Miami Dolphins</v>
      </c>
      <c r="M1308" s="132">
        <f>_xlfn.XLOOKUP($D1308,'Catalog Items'!$L:$L,'Catalog Items'!AK:AK)</f>
        <v>51.125</v>
      </c>
      <c r="N1308" s="132">
        <f>_xlfn.XLOOKUP($D1308,'Catalog Items'!$L:$L,'Catalog Items'!AL:AL)</f>
        <v>16.312999999999999</v>
      </c>
      <c r="O1308" s="132">
        <f>_xlfn.XLOOKUP($D1308,'Catalog Items'!$L:$L,'Catalog Items'!AM:AM)</f>
        <v>10.063000000000001</v>
      </c>
      <c r="P1308" s="132">
        <f>_xlfn.XLOOKUP($D1308,'Catalog Items'!$L:$L,'Catalog Items'!AN:AN)</f>
        <v>30.07</v>
      </c>
      <c r="Q1308" s="132">
        <f>_xlfn.XLOOKUP($D1308,'Catalog Items'!$L:$L,'Catalog Items'!AO:AO)</f>
        <v>4.8570000000000002</v>
      </c>
      <c r="R1308" s="132" t="str">
        <f>_xlfn.XLOOKUP($D1308,'Catalog Items'!$L:$L,'Catalog Items'!AT:AT)</f>
        <v>4</v>
      </c>
      <c r="S1308" s="132" t="str">
        <f>_xlfn.XLOOKUP($D1308,'Catalog Items'!$L:$L,'Catalog Items'!AU:AU)</f>
        <v>3</v>
      </c>
      <c r="T1308" s="118" t="s">
        <v>15031</v>
      </c>
      <c r="U1308" s="118" t="s">
        <v>1773</v>
      </c>
      <c r="V1308" s="118" t="s">
        <v>1765</v>
      </c>
      <c r="W1308" s="124"/>
      <c r="X1308" s="118" t="s">
        <v>6997</v>
      </c>
      <c r="Y1308" s="118" t="s">
        <v>1760</v>
      </c>
      <c r="Z1308" s="118" t="s">
        <v>15041</v>
      </c>
      <c r="AA1308" s="118" t="s">
        <v>15073</v>
      </c>
      <c r="AB1308" s="118" t="s">
        <v>15073</v>
      </c>
      <c r="AC1308" s="118" t="s">
        <v>15074</v>
      </c>
      <c r="AD1308" s="118" t="s">
        <v>1757</v>
      </c>
      <c r="AE1308" s="118" t="s">
        <v>15075</v>
      </c>
      <c r="AF1308" s="118" t="s">
        <v>15076</v>
      </c>
    </row>
    <row r="1309" spans="1:32" x14ac:dyDescent="0.25">
      <c r="J1309" s="124"/>
      <c r="M1309" s="132"/>
      <c r="N1309" s="132"/>
      <c r="O1309" s="132"/>
      <c r="P1309" s="132"/>
      <c r="Q1309" s="132"/>
      <c r="R1309" s="132"/>
      <c r="S1309" s="132"/>
      <c r="W1309" s="124"/>
    </row>
    <row r="1310" spans="1:32" x14ac:dyDescent="0.25">
      <c r="A1310" s="118" t="str">
        <f>_xlfn.XLOOKUP(D1310,'Catalog Items'!L:L,'Catalog Items'!F:F)</f>
        <v>25N06</v>
      </c>
      <c r="B1310" s="118" t="s">
        <v>10817</v>
      </c>
      <c r="C1310" s="118" t="s">
        <v>1817</v>
      </c>
      <c r="D1310" s="118" t="s">
        <v>1599</v>
      </c>
      <c r="E1310" s="118" t="s">
        <v>3343</v>
      </c>
      <c r="F1310" s="118" t="s">
        <v>15376</v>
      </c>
      <c r="G1310" s="118" t="s">
        <v>1474</v>
      </c>
      <c r="H1310" s="118" t="s">
        <v>3359</v>
      </c>
      <c r="I1310" s="118" t="s">
        <v>1762</v>
      </c>
      <c r="J1310" s="124"/>
      <c r="K1310" s="118" t="str">
        <f>_xlfn.XLOOKUP(D1310,'Catalog Items'!L:L,'Catalog Items'!AB:AB)</f>
        <v>00039938689681</v>
      </c>
      <c r="L1310" s="118" t="str">
        <f>_xlfn.XLOOKUP(D1310,'Catalog Items'!L:L,'Catalog Items'!N:N)</f>
        <v>Cleveland Browns</v>
      </c>
      <c r="M1310" s="132">
        <f>_xlfn.XLOOKUP($D1310,'Catalog Items'!$L:$L,'Catalog Items'!AK:AK)</f>
        <v>51.125</v>
      </c>
      <c r="N1310" s="132">
        <f>_xlfn.XLOOKUP($D1310,'Catalog Items'!$L:$L,'Catalog Items'!AL:AL)</f>
        <v>16.312999999999999</v>
      </c>
      <c r="O1310" s="132">
        <f>_xlfn.XLOOKUP($D1310,'Catalog Items'!$L:$L,'Catalog Items'!AM:AM)</f>
        <v>10.063000000000001</v>
      </c>
      <c r="P1310" s="132">
        <f>_xlfn.XLOOKUP($D1310,'Catalog Items'!$L:$L,'Catalog Items'!AN:AN)</f>
        <v>30.07</v>
      </c>
      <c r="Q1310" s="132">
        <f>_xlfn.XLOOKUP($D1310,'Catalog Items'!$L:$L,'Catalog Items'!AO:AO)</f>
        <v>4.8570000000000002</v>
      </c>
      <c r="R1310" s="132" t="str">
        <f>_xlfn.XLOOKUP($D1310,'Catalog Items'!$L:$L,'Catalog Items'!AT:AT)</f>
        <v>4</v>
      </c>
      <c r="S1310" s="132" t="str">
        <f>_xlfn.XLOOKUP($D1310,'Catalog Items'!$L:$L,'Catalog Items'!AU:AU)</f>
        <v>3</v>
      </c>
      <c r="T1310" s="118" t="s">
        <v>15031</v>
      </c>
      <c r="U1310" s="118" t="s">
        <v>1773</v>
      </c>
      <c r="V1310" s="118" t="s">
        <v>1765</v>
      </c>
      <c r="W1310" s="124"/>
      <c r="X1310" s="118" t="s">
        <v>7046</v>
      </c>
      <c r="Y1310" s="118" t="s">
        <v>1760</v>
      </c>
      <c r="Z1310" s="118" t="s">
        <v>15368</v>
      </c>
      <c r="AA1310" s="118" t="s">
        <v>15368</v>
      </c>
      <c r="AB1310" s="118" t="s">
        <v>14983</v>
      </c>
      <c r="AC1310" s="118" t="s">
        <v>15297</v>
      </c>
      <c r="AD1310" s="118" t="s">
        <v>1757</v>
      </c>
      <c r="AE1310" s="118" t="s">
        <v>15369</v>
      </c>
      <c r="AF1310" s="118" t="s">
        <v>15370</v>
      </c>
    </row>
    <row r="1311" spans="1:32" x14ac:dyDescent="0.25">
      <c r="A1311" s="118" t="str">
        <f>_xlfn.XLOOKUP(D1311,'Catalog Items'!L:L,'Catalog Items'!F:F)</f>
        <v>25N06</v>
      </c>
      <c r="B1311" s="118" t="s">
        <v>10813</v>
      </c>
      <c r="C1311" s="118" t="s">
        <v>1817</v>
      </c>
      <c r="D1311" s="118" t="s">
        <v>1599</v>
      </c>
      <c r="E1311" s="118" t="s">
        <v>3343</v>
      </c>
      <c r="F1311" s="118" t="s">
        <v>15376</v>
      </c>
      <c r="G1311" s="118" t="s">
        <v>1478</v>
      </c>
      <c r="H1311" s="118" t="s">
        <v>13850</v>
      </c>
      <c r="I1311" s="118" t="s">
        <v>1757</v>
      </c>
      <c r="J1311" s="124"/>
      <c r="K1311" s="118" t="str">
        <f>_xlfn.XLOOKUP(D1311,'Catalog Items'!L:L,'Catalog Items'!AB:AB)</f>
        <v>00039938689681</v>
      </c>
      <c r="L1311" s="118" t="str">
        <f>_xlfn.XLOOKUP(D1311,'Catalog Items'!L:L,'Catalog Items'!N:N)</f>
        <v>Cleveland Browns</v>
      </c>
      <c r="M1311" s="132">
        <f>_xlfn.XLOOKUP($D1311,'Catalog Items'!$L:$L,'Catalog Items'!AK:AK)</f>
        <v>51.125</v>
      </c>
      <c r="N1311" s="132">
        <f>_xlfn.XLOOKUP($D1311,'Catalog Items'!$L:$L,'Catalog Items'!AL:AL)</f>
        <v>16.312999999999999</v>
      </c>
      <c r="O1311" s="132">
        <f>_xlfn.XLOOKUP($D1311,'Catalog Items'!$L:$L,'Catalog Items'!AM:AM)</f>
        <v>10.063000000000001</v>
      </c>
      <c r="P1311" s="132">
        <f>_xlfn.XLOOKUP($D1311,'Catalog Items'!$L:$L,'Catalog Items'!AN:AN)</f>
        <v>30.07</v>
      </c>
      <c r="Q1311" s="132">
        <f>_xlfn.XLOOKUP($D1311,'Catalog Items'!$L:$L,'Catalog Items'!AO:AO)</f>
        <v>4.8570000000000002</v>
      </c>
      <c r="R1311" s="132" t="str">
        <f>_xlfn.XLOOKUP($D1311,'Catalog Items'!$L:$L,'Catalog Items'!AT:AT)</f>
        <v>4</v>
      </c>
      <c r="S1311" s="132" t="str">
        <f>_xlfn.XLOOKUP($D1311,'Catalog Items'!$L:$L,'Catalog Items'!AU:AU)</f>
        <v>3</v>
      </c>
      <c r="T1311" s="118" t="s">
        <v>15031</v>
      </c>
      <c r="U1311" s="118" t="s">
        <v>1773</v>
      </c>
      <c r="V1311" s="118" t="s">
        <v>1765</v>
      </c>
      <c r="W1311" s="124"/>
      <c r="X1311" s="118" t="s">
        <v>7047</v>
      </c>
      <c r="Y1311" s="118" t="s">
        <v>1759</v>
      </c>
      <c r="Z1311" s="118" t="s">
        <v>15132</v>
      </c>
      <c r="AA1311" s="118" t="s">
        <v>14983</v>
      </c>
      <c r="AB1311" s="118" t="s">
        <v>14984</v>
      </c>
      <c r="AC1311" s="118" t="s">
        <v>15184</v>
      </c>
      <c r="AD1311" s="118" t="s">
        <v>1757</v>
      </c>
      <c r="AE1311" s="118" t="s">
        <v>15377</v>
      </c>
      <c r="AF1311" s="118" t="s">
        <v>15120</v>
      </c>
    </row>
    <row r="1312" spans="1:32" x14ac:dyDescent="0.25">
      <c r="A1312" s="118" t="str">
        <f>_xlfn.XLOOKUP(D1312,'Catalog Items'!L:L,'Catalog Items'!F:F)</f>
        <v>25N06</v>
      </c>
      <c r="B1312" s="118" t="s">
        <v>10828</v>
      </c>
      <c r="C1312" s="118" t="s">
        <v>1817</v>
      </c>
      <c r="D1312" s="118" t="s">
        <v>1599</v>
      </c>
      <c r="E1312" s="118" t="s">
        <v>3343</v>
      </c>
      <c r="F1312" s="118" t="s">
        <v>15376</v>
      </c>
      <c r="G1312" s="118" t="s">
        <v>1541</v>
      </c>
      <c r="H1312" s="118" t="s">
        <v>3360</v>
      </c>
      <c r="I1312" s="118" t="s">
        <v>1768</v>
      </c>
      <c r="J1312" s="124"/>
      <c r="K1312" s="118" t="str">
        <f>_xlfn.XLOOKUP(D1312,'Catalog Items'!L:L,'Catalog Items'!AB:AB)</f>
        <v>00039938689681</v>
      </c>
      <c r="L1312" s="118" t="str">
        <f>_xlfn.XLOOKUP(D1312,'Catalog Items'!L:L,'Catalog Items'!N:N)</f>
        <v>Cleveland Browns</v>
      </c>
      <c r="M1312" s="132">
        <f>_xlfn.XLOOKUP($D1312,'Catalog Items'!$L:$L,'Catalog Items'!AK:AK)</f>
        <v>51.125</v>
      </c>
      <c r="N1312" s="132">
        <f>_xlfn.XLOOKUP($D1312,'Catalog Items'!$L:$L,'Catalog Items'!AL:AL)</f>
        <v>16.312999999999999</v>
      </c>
      <c r="O1312" s="132">
        <f>_xlfn.XLOOKUP($D1312,'Catalog Items'!$L:$L,'Catalog Items'!AM:AM)</f>
        <v>10.063000000000001</v>
      </c>
      <c r="P1312" s="132">
        <f>_xlfn.XLOOKUP($D1312,'Catalog Items'!$L:$L,'Catalog Items'!AN:AN)</f>
        <v>30.07</v>
      </c>
      <c r="Q1312" s="132">
        <f>_xlfn.XLOOKUP($D1312,'Catalog Items'!$L:$L,'Catalog Items'!AO:AO)</f>
        <v>4.8570000000000002</v>
      </c>
      <c r="R1312" s="132" t="str">
        <f>_xlfn.XLOOKUP($D1312,'Catalog Items'!$L:$L,'Catalog Items'!AT:AT)</f>
        <v>4</v>
      </c>
      <c r="S1312" s="132" t="str">
        <f>_xlfn.XLOOKUP($D1312,'Catalog Items'!$L:$L,'Catalog Items'!AU:AU)</f>
        <v>3</v>
      </c>
      <c r="T1312" s="118" t="s">
        <v>15031</v>
      </c>
      <c r="U1312" s="118" t="s">
        <v>1773</v>
      </c>
      <c r="V1312" s="118" t="s">
        <v>1765</v>
      </c>
      <c r="W1312" s="124"/>
      <c r="X1312" s="118" t="s">
        <v>7048</v>
      </c>
      <c r="Y1312" s="118" t="s">
        <v>1765</v>
      </c>
      <c r="Z1312" s="118" t="s">
        <v>15062</v>
      </c>
      <c r="AA1312" s="118" t="s">
        <v>14994</v>
      </c>
      <c r="AB1312" s="118" t="s">
        <v>14994</v>
      </c>
      <c r="AC1312" s="118" t="s">
        <v>15066</v>
      </c>
      <c r="AD1312" s="118" t="s">
        <v>1757</v>
      </c>
      <c r="AE1312" s="118" t="s">
        <v>15067</v>
      </c>
      <c r="AF1312" s="118" t="s">
        <v>15068</v>
      </c>
    </row>
    <row r="1313" spans="1:32" x14ac:dyDescent="0.25">
      <c r="A1313" s="118" t="str">
        <f>_xlfn.XLOOKUP(D1313,'Catalog Items'!L:L,'Catalog Items'!F:F)</f>
        <v>25N06</v>
      </c>
      <c r="B1313" s="118" t="s">
        <v>10831</v>
      </c>
      <c r="C1313" s="118" t="s">
        <v>1817</v>
      </c>
      <c r="D1313" s="118" t="s">
        <v>1599</v>
      </c>
      <c r="E1313" s="118" t="s">
        <v>3343</v>
      </c>
      <c r="F1313" s="118" t="s">
        <v>15376</v>
      </c>
      <c r="G1313" s="118" t="s">
        <v>1444</v>
      </c>
      <c r="H1313" s="118" t="s">
        <v>13851</v>
      </c>
      <c r="I1313" s="118" t="s">
        <v>7079</v>
      </c>
      <c r="J1313" s="124"/>
      <c r="K1313" s="118" t="str">
        <f>_xlfn.XLOOKUP(D1313,'Catalog Items'!L:L,'Catalog Items'!AB:AB)</f>
        <v>00039938689681</v>
      </c>
      <c r="L1313" s="118" t="str">
        <f>_xlfn.XLOOKUP(D1313,'Catalog Items'!L:L,'Catalog Items'!N:N)</f>
        <v>Cleveland Browns</v>
      </c>
      <c r="M1313" s="132">
        <f>_xlfn.XLOOKUP($D1313,'Catalog Items'!$L:$L,'Catalog Items'!AK:AK)</f>
        <v>51.125</v>
      </c>
      <c r="N1313" s="132">
        <f>_xlfn.XLOOKUP($D1313,'Catalog Items'!$L:$L,'Catalog Items'!AL:AL)</f>
        <v>16.312999999999999</v>
      </c>
      <c r="O1313" s="132">
        <f>_xlfn.XLOOKUP($D1313,'Catalog Items'!$L:$L,'Catalog Items'!AM:AM)</f>
        <v>10.063000000000001</v>
      </c>
      <c r="P1313" s="132">
        <f>_xlfn.XLOOKUP($D1313,'Catalog Items'!$L:$L,'Catalog Items'!AN:AN)</f>
        <v>30.07</v>
      </c>
      <c r="Q1313" s="132">
        <f>_xlfn.XLOOKUP($D1313,'Catalog Items'!$L:$L,'Catalog Items'!AO:AO)</f>
        <v>4.8570000000000002</v>
      </c>
      <c r="R1313" s="132" t="str">
        <f>_xlfn.XLOOKUP($D1313,'Catalog Items'!$L:$L,'Catalog Items'!AT:AT)</f>
        <v>4</v>
      </c>
      <c r="S1313" s="132" t="str">
        <f>_xlfn.XLOOKUP($D1313,'Catalog Items'!$L:$L,'Catalog Items'!AU:AU)</f>
        <v>3</v>
      </c>
      <c r="T1313" s="118" t="s">
        <v>15031</v>
      </c>
      <c r="U1313" s="118" t="s">
        <v>1773</v>
      </c>
      <c r="V1313" s="118" t="s">
        <v>1765</v>
      </c>
      <c r="W1313" s="124"/>
      <c r="X1313" s="118" t="s">
        <v>7049</v>
      </c>
      <c r="Y1313" s="118" t="s">
        <v>1760</v>
      </c>
      <c r="Z1313" s="118" t="s">
        <v>15041</v>
      </c>
      <c r="AA1313" s="118" t="s">
        <v>15073</v>
      </c>
      <c r="AB1313" s="118" t="s">
        <v>15073</v>
      </c>
      <c r="AC1313" s="118" t="s">
        <v>15074</v>
      </c>
      <c r="AD1313" s="118" t="s">
        <v>1757</v>
      </c>
      <c r="AE1313" s="118" t="s">
        <v>15363</v>
      </c>
      <c r="AF1313" s="118" t="s">
        <v>15364</v>
      </c>
    </row>
    <row r="1314" spans="1:32" x14ac:dyDescent="0.25">
      <c r="J1314" s="124"/>
      <c r="M1314" s="132"/>
      <c r="N1314" s="132"/>
      <c r="O1314" s="132"/>
      <c r="P1314" s="132"/>
      <c r="Q1314" s="132"/>
      <c r="R1314" s="132"/>
      <c r="S1314" s="132"/>
      <c r="W1314" s="124"/>
    </row>
    <row r="1315" spans="1:32" x14ac:dyDescent="0.25">
      <c r="A1315" s="118" t="str">
        <f>_xlfn.XLOOKUP(D1315,'Catalog Items'!L:L,'Catalog Items'!F:F)</f>
        <v>25N06</v>
      </c>
      <c r="B1315" s="118" t="s">
        <v>10831</v>
      </c>
      <c r="C1315" s="118" t="s">
        <v>1817</v>
      </c>
      <c r="D1315" s="118" t="s">
        <v>1515</v>
      </c>
      <c r="E1315" s="118" t="s">
        <v>13908</v>
      </c>
      <c r="F1315" s="118" t="s">
        <v>15376</v>
      </c>
      <c r="G1315" s="118" t="s">
        <v>1562</v>
      </c>
      <c r="H1315" s="118" t="s">
        <v>13860</v>
      </c>
      <c r="I1315" s="118" t="s">
        <v>7079</v>
      </c>
      <c r="J1315" s="124"/>
      <c r="K1315" s="118" t="str">
        <f>_xlfn.XLOOKUP(D1315,'Catalog Items'!L:L,'Catalog Items'!AB:AB)</f>
        <v>00039938760564</v>
      </c>
      <c r="L1315" s="118" t="str">
        <f>_xlfn.XLOOKUP(D1315,'Catalog Items'!L:L,'Catalog Items'!N:N)</f>
        <v>Arizona Cardinals</v>
      </c>
      <c r="M1315" s="132">
        <f>_xlfn.XLOOKUP($D1315,'Catalog Items'!$L:$L,'Catalog Items'!AK:AK)</f>
        <v>16.312999999999999</v>
      </c>
      <c r="N1315" s="132">
        <f>_xlfn.XLOOKUP($D1315,'Catalog Items'!$L:$L,'Catalog Items'!AL:AL)</f>
        <v>10.063000000000001</v>
      </c>
      <c r="O1315" s="132">
        <f>_xlfn.XLOOKUP($D1315,'Catalog Items'!$L:$L,'Catalog Items'!AM:AM)</f>
        <v>50.625</v>
      </c>
      <c r="P1315" s="132">
        <f>_xlfn.XLOOKUP($D1315,'Catalog Items'!$L:$L,'Catalog Items'!AN:AN)</f>
        <v>30.07</v>
      </c>
      <c r="Q1315" s="132">
        <f>_xlfn.XLOOKUP($D1315,'Catalog Items'!$L:$L,'Catalog Items'!AO:AO)</f>
        <v>4.8090000000000002</v>
      </c>
      <c r="R1315" s="132" t="str">
        <f>_xlfn.XLOOKUP($D1315,'Catalog Items'!$L:$L,'Catalog Items'!AT:AT)</f>
        <v>4</v>
      </c>
      <c r="S1315" s="132" t="str">
        <f>_xlfn.XLOOKUP($D1315,'Catalog Items'!$L:$L,'Catalog Items'!AU:AU)</f>
        <v>3</v>
      </c>
      <c r="T1315" s="118" t="s">
        <v>15031</v>
      </c>
      <c r="U1315" s="118" t="s">
        <v>1773</v>
      </c>
      <c r="V1315" s="118" t="s">
        <v>1765</v>
      </c>
      <c r="W1315" s="124"/>
      <c r="X1315" s="118" t="s">
        <v>6927</v>
      </c>
      <c r="Y1315" s="118" t="s">
        <v>1760</v>
      </c>
      <c r="Z1315" s="118" t="s">
        <v>15041</v>
      </c>
      <c r="AA1315" s="118" t="s">
        <v>15073</v>
      </c>
      <c r="AB1315" s="118" t="s">
        <v>15073</v>
      </c>
      <c r="AC1315" s="118" t="s">
        <v>15074</v>
      </c>
      <c r="AD1315" s="118" t="s">
        <v>1757</v>
      </c>
      <c r="AE1315" s="118" t="s">
        <v>15363</v>
      </c>
      <c r="AF1315" s="118" t="s">
        <v>15364</v>
      </c>
    </row>
    <row r="1316" spans="1:32" x14ac:dyDescent="0.25">
      <c r="A1316" s="118" t="str">
        <f>_xlfn.XLOOKUP(D1316,'Catalog Items'!L:L,'Catalog Items'!F:F)</f>
        <v>25N06</v>
      </c>
      <c r="B1316" s="118" t="s">
        <v>10817</v>
      </c>
      <c r="C1316" s="118" t="s">
        <v>1817</v>
      </c>
      <c r="D1316" s="118" t="s">
        <v>1515</v>
      </c>
      <c r="E1316" s="118" t="s">
        <v>13908</v>
      </c>
      <c r="F1316" s="118" t="s">
        <v>15376</v>
      </c>
      <c r="G1316" s="118" t="s">
        <v>1481</v>
      </c>
      <c r="H1316" s="118" t="s">
        <v>3286</v>
      </c>
      <c r="I1316" s="118" t="s">
        <v>1762</v>
      </c>
      <c r="J1316" s="124"/>
      <c r="K1316" s="118" t="str">
        <f>_xlfn.XLOOKUP(D1316,'Catalog Items'!L:L,'Catalog Items'!AB:AB)</f>
        <v>00039938760564</v>
      </c>
      <c r="L1316" s="118" t="str">
        <f>_xlfn.XLOOKUP(D1316,'Catalog Items'!L:L,'Catalog Items'!N:N)</f>
        <v>Arizona Cardinals</v>
      </c>
      <c r="M1316" s="132">
        <f>_xlfn.XLOOKUP($D1316,'Catalog Items'!$L:$L,'Catalog Items'!AK:AK)</f>
        <v>16.312999999999999</v>
      </c>
      <c r="N1316" s="132">
        <f>_xlfn.XLOOKUP($D1316,'Catalog Items'!$L:$L,'Catalog Items'!AL:AL)</f>
        <v>10.063000000000001</v>
      </c>
      <c r="O1316" s="132">
        <f>_xlfn.XLOOKUP($D1316,'Catalog Items'!$L:$L,'Catalog Items'!AM:AM)</f>
        <v>50.625</v>
      </c>
      <c r="P1316" s="132">
        <f>_xlfn.XLOOKUP($D1316,'Catalog Items'!$L:$L,'Catalog Items'!AN:AN)</f>
        <v>30.07</v>
      </c>
      <c r="Q1316" s="132">
        <f>_xlfn.XLOOKUP($D1316,'Catalog Items'!$L:$L,'Catalog Items'!AO:AO)</f>
        <v>4.8090000000000002</v>
      </c>
      <c r="R1316" s="132" t="str">
        <f>_xlfn.XLOOKUP($D1316,'Catalog Items'!$L:$L,'Catalog Items'!AT:AT)</f>
        <v>4</v>
      </c>
      <c r="S1316" s="132" t="str">
        <f>_xlfn.XLOOKUP($D1316,'Catalog Items'!$L:$L,'Catalog Items'!AU:AU)</f>
        <v>3</v>
      </c>
      <c r="T1316" s="118" t="s">
        <v>15031</v>
      </c>
      <c r="U1316" s="118" t="s">
        <v>1773</v>
      </c>
      <c r="V1316" s="118" t="s">
        <v>1765</v>
      </c>
      <c r="W1316" s="124"/>
      <c r="X1316" s="118" t="s">
        <v>6893</v>
      </c>
      <c r="Y1316" s="118" t="s">
        <v>1760</v>
      </c>
      <c r="Z1316" s="118" t="s">
        <v>15368</v>
      </c>
      <c r="AA1316" s="118" t="s">
        <v>15368</v>
      </c>
      <c r="AB1316" s="118" t="s">
        <v>14983</v>
      </c>
      <c r="AC1316" s="118" t="s">
        <v>15297</v>
      </c>
      <c r="AD1316" s="118" t="s">
        <v>1757</v>
      </c>
      <c r="AE1316" s="118" t="s">
        <v>15369</v>
      </c>
      <c r="AF1316" s="118" t="s">
        <v>15370</v>
      </c>
    </row>
    <row r="1317" spans="1:32" x14ac:dyDescent="0.25">
      <c r="A1317" s="118" t="str">
        <f>_xlfn.XLOOKUP(D1317,'Catalog Items'!L:L,'Catalog Items'!F:F)</f>
        <v>25N06</v>
      </c>
      <c r="B1317" s="118" t="s">
        <v>10813</v>
      </c>
      <c r="C1317" s="118" t="s">
        <v>1817</v>
      </c>
      <c r="D1317" s="118" t="s">
        <v>1515</v>
      </c>
      <c r="E1317" s="118" t="s">
        <v>13908</v>
      </c>
      <c r="F1317" s="118" t="s">
        <v>15376</v>
      </c>
      <c r="G1317" s="118" t="s">
        <v>1469</v>
      </c>
      <c r="H1317" s="118" t="s">
        <v>13836</v>
      </c>
      <c r="I1317" s="118" t="s">
        <v>1757</v>
      </c>
      <c r="J1317" s="124"/>
      <c r="K1317" s="118" t="str">
        <f>_xlfn.XLOOKUP(D1317,'Catalog Items'!L:L,'Catalog Items'!AB:AB)</f>
        <v>00039938760564</v>
      </c>
      <c r="L1317" s="118" t="str">
        <f>_xlfn.XLOOKUP(D1317,'Catalog Items'!L:L,'Catalog Items'!N:N)</f>
        <v>Arizona Cardinals</v>
      </c>
      <c r="M1317" s="132">
        <f>_xlfn.XLOOKUP($D1317,'Catalog Items'!$L:$L,'Catalog Items'!AK:AK)</f>
        <v>16.312999999999999</v>
      </c>
      <c r="N1317" s="132">
        <f>_xlfn.XLOOKUP($D1317,'Catalog Items'!$L:$L,'Catalog Items'!AL:AL)</f>
        <v>10.063000000000001</v>
      </c>
      <c r="O1317" s="132">
        <f>_xlfn.XLOOKUP($D1317,'Catalog Items'!$L:$L,'Catalog Items'!AM:AM)</f>
        <v>50.625</v>
      </c>
      <c r="P1317" s="132">
        <f>_xlfn.XLOOKUP($D1317,'Catalog Items'!$L:$L,'Catalog Items'!AN:AN)</f>
        <v>30.07</v>
      </c>
      <c r="Q1317" s="132">
        <f>_xlfn.XLOOKUP($D1317,'Catalog Items'!$L:$L,'Catalog Items'!AO:AO)</f>
        <v>4.8090000000000002</v>
      </c>
      <c r="R1317" s="132" t="str">
        <f>_xlfn.XLOOKUP($D1317,'Catalog Items'!$L:$L,'Catalog Items'!AT:AT)</f>
        <v>4</v>
      </c>
      <c r="S1317" s="132" t="str">
        <f>_xlfn.XLOOKUP($D1317,'Catalog Items'!$L:$L,'Catalog Items'!AU:AU)</f>
        <v>3</v>
      </c>
      <c r="T1317" s="118" t="s">
        <v>15031</v>
      </c>
      <c r="U1317" s="118" t="s">
        <v>1773</v>
      </c>
      <c r="V1317" s="118" t="s">
        <v>1765</v>
      </c>
      <c r="W1317" s="124"/>
      <c r="X1317" s="118" t="s">
        <v>7025</v>
      </c>
      <c r="Y1317" s="118" t="s">
        <v>1759</v>
      </c>
      <c r="Z1317" s="118" t="s">
        <v>15132</v>
      </c>
      <c r="AA1317" s="118" t="s">
        <v>14983</v>
      </c>
      <c r="AB1317" s="118" t="s">
        <v>14984</v>
      </c>
      <c r="AC1317" s="118" t="s">
        <v>15211</v>
      </c>
      <c r="AD1317" s="118" t="s">
        <v>1757</v>
      </c>
      <c r="AE1317" s="118" t="s">
        <v>15374</v>
      </c>
      <c r="AF1317" s="118" t="s">
        <v>15155</v>
      </c>
    </row>
    <row r="1318" spans="1:32" x14ac:dyDescent="0.25">
      <c r="A1318" s="118" t="str">
        <f>_xlfn.XLOOKUP(D1318,'Catalog Items'!L:L,'Catalog Items'!F:F)</f>
        <v>25N06</v>
      </c>
      <c r="B1318" s="118" t="s">
        <v>10828</v>
      </c>
      <c r="C1318" s="118" t="s">
        <v>1817</v>
      </c>
      <c r="D1318" s="118" t="s">
        <v>1515</v>
      </c>
      <c r="E1318" s="118" t="s">
        <v>13908</v>
      </c>
      <c r="F1318" s="118" t="s">
        <v>15376</v>
      </c>
      <c r="G1318" s="118" t="s">
        <v>1450</v>
      </c>
      <c r="H1318" s="118" t="s">
        <v>13853</v>
      </c>
      <c r="I1318" s="118" t="s">
        <v>1768</v>
      </c>
      <c r="J1318" s="124"/>
      <c r="K1318" s="118" t="str">
        <f>_xlfn.XLOOKUP(D1318,'Catalog Items'!L:L,'Catalog Items'!AB:AB)</f>
        <v>00039938760564</v>
      </c>
      <c r="L1318" s="118" t="str">
        <f>_xlfn.XLOOKUP(D1318,'Catalog Items'!L:L,'Catalog Items'!N:N)</f>
        <v>Arizona Cardinals</v>
      </c>
      <c r="M1318" s="132">
        <f>_xlfn.XLOOKUP($D1318,'Catalog Items'!$L:$L,'Catalog Items'!AK:AK)</f>
        <v>16.312999999999999</v>
      </c>
      <c r="N1318" s="132">
        <f>_xlfn.XLOOKUP($D1318,'Catalog Items'!$L:$L,'Catalog Items'!AL:AL)</f>
        <v>10.063000000000001</v>
      </c>
      <c r="O1318" s="132">
        <f>_xlfn.XLOOKUP($D1318,'Catalog Items'!$L:$L,'Catalog Items'!AM:AM)</f>
        <v>50.625</v>
      </c>
      <c r="P1318" s="132">
        <f>_xlfn.XLOOKUP($D1318,'Catalog Items'!$L:$L,'Catalog Items'!AN:AN)</f>
        <v>30.07</v>
      </c>
      <c r="Q1318" s="132">
        <f>_xlfn.XLOOKUP($D1318,'Catalog Items'!$L:$L,'Catalog Items'!AO:AO)</f>
        <v>4.8090000000000002</v>
      </c>
      <c r="R1318" s="132" t="str">
        <f>_xlfn.XLOOKUP($D1318,'Catalog Items'!$L:$L,'Catalog Items'!AT:AT)</f>
        <v>4</v>
      </c>
      <c r="S1318" s="132" t="str">
        <f>_xlfn.XLOOKUP($D1318,'Catalog Items'!$L:$L,'Catalog Items'!AU:AU)</f>
        <v>3</v>
      </c>
      <c r="T1318" s="118" t="s">
        <v>15031</v>
      </c>
      <c r="U1318" s="118" t="s">
        <v>1773</v>
      </c>
      <c r="V1318" s="118" t="s">
        <v>1765</v>
      </c>
      <c r="W1318" s="124"/>
      <c r="X1318" s="118" t="s">
        <v>6941</v>
      </c>
      <c r="Y1318" s="118" t="s">
        <v>1765</v>
      </c>
      <c r="Z1318" s="118" t="s">
        <v>15062</v>
      </c>
      <c r="AA1318" s="118" t="s">
        <v>14994</v>
      </c>
      <c r="AB1318" s="118" t="s">
        <v>14994</v>
      </c>
      <c r="AC1318" s="118" t="s">
        <v>15066</v>
      </c>
      <c r="AD1318" s="118" t="s">
        <v>1757</v>
      </c>
      <c r="AE1318" s="118" t="s">
        <v>15067</v>
      </c>
      <c r="AF1318" s="118" t="s">
        <v>15068</v>
      </c>
    </row>
    <row r="1319" spans="1:32" x14ac:dyDescent="0.25">
      <c r="J1319" s="124"/>
      <c r="M1319" s="132"/>
      <c r="N1319" s="132"/>
      <c r="O1319" s="132"/>
      <c r="P1319" s="132"/>
      <c r="Q1319" s="132"/>
      <c r="R1319" s="132"/>
      <c r="S1319" s="132"/>
      <c r="W1319" s="124"/>
    </row>
    <row r="1320" spans="1:32" x14ac:dyDescent="0.25">
      <c r="A1320" s="118" t="str">
        <f>_xlfn.XLOOKUP(D1320,'Catalog Items'!L:L,'Catalog Items'!F:F)</f>
        <v>25N06</v>
      </c>
      <c r="B1320" s="118" t="s">
        <v>10831</v>
      </c>
      <c r="C1320" s="118" t="s">
        <v>1817</v>
      </c>
      <c r="D1320" s="118" t="s">
        <v>1516</v>
      </c>
      <c r="E1320" s="118" t="s">
        <v>3349</v>
      </c>
      <c r="F1320" s="118" t="s">
        <v>15376</v>
      </c>
      <c r="G1320" s="118" t="s">
        <v>1524</v>
      </c>
      <c r="H1320" s="118" t="s">
        <v>3305</v>
      </c>
      <c r="I1320" s="118" t="s">
        <v>7079</v>
      </c>
      <c r="J1320" s="124"/>
      <c r="K1320" s="118" t="str">
        <f>_xlfn.XLOOKUP(D1320,'Catalog Items'!L:L,'Catalog Items'!AB:AB)</f>
        <v>00039938760571</v>
      </c>
      <c r="L1320" s="118" t="str">
        <f>_xlfn.XLOOKUP(D1320,'Catalog Items'!L:L,'Catalog Items'!N:N)</f>
        <v>Atlanta Falcons</v>
      </c>
      <c r="M1320" s="132">
        <f>_xlfn.XLOOKUP($D1320,'Catalog Items'!$L:$L,'Catalog Items'!AK:AK)</f>
        <v>16.312999999999999</v>
      </c>
      <c r="N1320" s="132">
        <f>_xlfn.XLOOKUP($D1320,'Catalog Items'!$L:$L,'Catalog Items'!AL:AL)</f>
        <v>10.063000000000001</v>
      </c>
      <c r="O1320" s="132">
        <f>_xlfn.XLOOKUP($D1320,'Catalog Items'!$L:$L,'Catalog Items'!AM:AM)</f>
        <v>50.625</v>
      </c>
      <c r="P1320" s="132">
        <f>_xlfn.XLOOKUP($D1320,'Catalog Items'!$L:$L,'Catalog Items'!AN:AN)</f>
        <v>30.07</v>
      </c>
      <c r="Q1320" s="132">
        <f>_xlfn.XLOOKUP($D1320,'Catalog Items'!$L:$L,'Catalog Items'!AO:AO)</f>
        <v>4.8090000000000002</v>
      </c>
      <c r="R1320" s="132" t="str">
        <f>_xlfn.XLOOKUP($D1320,'Catalog Items'!$L:$L,'Catalog Items'!AT:AT)</f>
        <v>4</v>
      </c>
      <c r="S1320" s="132" t="str">
        <f>_xlfn.XLOOKUP($D1320,'Catalog Items'!$L:$L,'Catalog Items'!AU:AU)</f>
        <v>3</v>
      </c>
      <c r="T1320" s="118" t="s">
        <v>15031</v>
      </c>
      <c r="U1320" s="118" t="s">
        <v>1773</v>
      </c>
      <c r="V1320" s="118" t="s">
        <v>1765</v>
      </c>
      <c r="W1320" s="124"/>
      <c r="X1320" s="118" t="s">
        <v>6928</v>
      </c>
      <c r="Y1320" s="118" t="s">
        <v>1760</v>
      </c>
      <c r="Z1320" s="118" t="s">
        <v>15041</v>
      </c>
      <c r="AA1320" s="118" t="s">
        <v>15073</v>
      </c>
      <c r="AB1320" s="118" t="s">
        <v>15073</v>
      </c>
      <c r="AC1320" s="118" t="s">
        <v>15074</v>
      </c>
      <c r="AD1320" s="118" t="s">
        <v>1757</v>
      </c>
      <c r="AE1320" s="118" t="s">
        <v>15363</v>
      </c>
      <c r="AF1320" s="118" t="s">
        <v>15364</v>
      </c>
    </row>
    <row r="1321" spans="1:32" x14ac:dyDescent="0.25">
      <c r="A1321" s="118" t="str">
        <f>_xlfn.XLOOKUP(D1321,'Catalog Items'!L:L,'Catalog Items'!F:F)</f>
        <v>25N06</v>
      </c>
      <c r="B1321" s="118" t="s">
        <v>10828</v>
      </c>
      <c r="C1321" s="118" t="s">
        <v>1817</v>
      </c>
      <c r="D1321" s="118" t="s">
        <v>1516</v>
      </c>
      <c r="E1321" s="118" t="s">
        <v>3349</v>
      </c>
      <c r="F1321" s="118" t="s">
        <v>15376</v>
      </c>
      <c r="G1321" s="118" t="s">
        <v>1600</v>
      </c>
      <c r="H1321" s="118" t="s">
        <v>3316</v>
      </c>
      <c r="I1321" s="118" t="s">
        <v>1768</v>
      </c>
      <c r="J1321" s="124"/>
      <c r="K1321" s="118" t="str">
        <f>_xlfn.XLOOKUP(D1321,'Catalog Items'!L:L,'Catalog Items'!AB:AB)</f>
        <v>00039938760571</v>
      </c>
      <c r="L1321" s="118" t="str">
        <f>_xlfn.XLOOKUP(D1321,'Catalog Items'!L:L,'Catalog Items'!N:N)</f>
        <v>Atlanta Falcons</v>
      </c>
      <c r="M1321" s="132">
        <f>_xlfn.XLOOKUP($D1321,'Catalog Items'!$L:$L,'Catalog Items'!AK:AK)</f>
        <v>16.312999999999999</v>
      </c>
      <c r="N1321" s="132">
        <f>_xlfn.XLOOKUP($D1321,'Catalog Items'!$L:$L,'Catalog Items'!AL:AL)</f>
        <v>10.063000000000001</v>
      </c>
      <c r="O1321" s="132">
        <f>_xlfn.XLOOKUP($D1321,'Catalog Items'!$L:$L,'Catalog Items'!AM:AM)</f>
        <v>50.625</v>
      </c>
      <c r="P1321" s="132">
        <f>_xlfn.XLOOKUP($D1321,'Catalog Items'!$L:$L,'Catalog Items'!AN:AN)</f>
        <v>30.07</v>
      </c>
      <c r="Q1321" s="132">
        <f>_xlfn.XLOOKUP($D1321,'Catalog Items'!$L:$L,'Catalog Items'!AO:AO)</f>
        <v>4.8090000000000002</v>
      </c>
      <c r="R1321" s="132" t="str">
        <f>_xlfn.XLOOKUP($D1321,'Catalog Items'!$L:$L,'Catalog Items'!AT:AT)</f>
        <v>4</v>
      </c>
      <c r="S1321" s="132" t="str">
        <f>_xlfn.XLOOKUP($D1321,'Catalog Items'!$L:$L,'Catalog Items'!AU:AU)</f>
        <v>3</v>
      </c>
      <c r="T1321" s="118" t="s">
        <v>15031</v>
      </c>
      <c r="U1321" s="118" t="s">
        <v>1773</v>
      </c>
      <c r="V1321" s="118" t="s">
        <v>1765</v>
      </c>
      <c r="W1321" s="124"/>
      <c r="X1321" s="118" t="s">
        <v>6943</v>
      </c>
      <c r="Y1321" s="118" t="s">
        <v>1765</v>
      </c>
      <c r="Z1321" s="118" t="s">
        <v>15062</v>
      </c>
      <c r="AA1321" s="118" t="s">
        <v>14994</v>
      </c>
      <c r="AB1321" s="118" t="s">
        <v>14994</v>
      </c>
      <c r="AC1321" s="118" t="s">
        <v>15066</v>
      </c>
      <c r="AD1321" s="118" t="s">
        <v>1757</v>
      </c>
      <c r="AE1321" s="118" t="s">
        <v>15067</v>
      </c>
      <c r="AF1321" s="118" t="s">
        <v>15068</v>
      </c>
    </row>
    <row r="1322" spans="1:32" x14ac:dyDescent="0.25">
      <c r="A1322" s="118" t="str">
        <f>_xlfn.XLOOKUP(D1322,'Catalog Items'!L:L,'Catalog Items'!F:F)</f>
        <v>25N06</v>
      </c>
      <c r="B1322" s="118" t="s">
        <v>10813</v>
      </c>
      <c r="C1322" s="118" t="s">
        <v>1817</v>
      </c>
      <c r="D1322" s="118" t="s">
        <v>1516</v>
      </c>
      <c r="E1322" s="118" t="s">
        <v>3349</v>
      </c>
      <c r="F1322" s="118" t="s">
        <v>15376</v>
      </c>
      <c r="G1322" s="118" t="s">
        <v>1471</v>
      </c>
      <c r="H1322" s="118" t="s">
        <v>13837</v>
      </c>
      <c r="I1322" s="118" t="s">
        <v>1757</v>
      </c>
      <c r="J1322" s="124"/>
      <c r="K1322" s="118" t="str">
        <f>_xlfn.XLOOKUP(D1322,'Catalog Items'!L:L,'Catalog Items'!AB:AB)</f>
        <v>00039938760571</v>
      </c>
      <c r="L1322" s="118" t="str">
        <f>_xlfn.XLOOKUP(D1322,'Catalog Items'!L:L,'Catalog Items'!N:N)</f>
        <v>Atlanta Falcons</v>
      </c>
      <c r="M1322" s="132">
        <f>_xlfn.XLOOKUP($D1322,'Catalog Items'!$L:$L,'Catalog Items'!AK:AK)</f>
        <v>16.312999999999999</v>
      </c>
      <c r="N1322" s="132">
        <f>_xlfn.XLOOKUP($D1322,'Catalog Items'!$L:$L,'Catalog Items'!AL:AL)</f>
        <v>10.063000000000001</v>
      </c>
      <c r="O1322" s="132">
        <f>_xlfn.XLOOKUP($D1322,'Catalog Items'!$L:$L,'Catalog Items'!AM:AM)</f>
        <v>50.625</v>
      </c>
      <c r="P1322" s="132">
        <f>_xlfn.XLOOKUP($D1322,'Catalog Items'!$L:$L,'Catalog Items'!AN:AN)</f>
        <v>30.07</v>
      </c>
      <c r="Q1322" s="132">
        <f>_xlfn.XLOOKUP($D1322,'Catalog Items'!$L:$L,'Catalog Items'!AO:AO)</f>
        <v>4.8090000000000002</v>
      </c>
      <c r="R1322" s="132" t="str">
        <f>_xlfn.XLOOKUP($D1322,'Catalog Items'!$L:$L,'Catalog Items'!AT:AT)</f>
        <v>4</v>
      </c>
      <c r="S1322" s="132" t="str">
        <f>_xlfn.XLOOKUP($D1322,'Catalog Items'!$L:$L,'Catalog Items'!AU:AU)</f>
        <v>3</v>
      </c>
      <c r="T1322" s="118" t="s">
        <v>15031</v>
      </c>
      <c r="U1322" s="118" t="s">
        <v>1773</v>
      </c>
      <c r="V1322" s="118" t="s">
        <v>1765</v>
      </c>
      <c r="W1322" s="124"/>
      <c r="X1322" s="118" t="s">
        <v>7027</v>
      </c>
      <c r="Y1322" s="118" t="s">
        <v>1759</v>
      </c>
      <c r="Z1322" s="118" t="s">
        <v>15132</v>
      </c>
      <c r="AA1322" s="118" t="s">
        <v>14983</v>
      </c>
      <c r="AB1322" s="118" t="s">
        <v>14984</v>
      </c>
      <c r="AC1322" s="118" t="s">
        <v>15211</v>
      </c>
      <c r="AD1322" s="118" t="s">
        <v>1757</v>
      </c>
      <c r="AE1322" s="118" t="s">
        <v>15374</v>
      </c>
      <c r="AF1322" s="118" t="s">
        <v>15155</v>
      </c>
    </row>
    <row r="1323" spans="1:32" x14ac:dyDescent="0.25">
      <c r="A1323" s="118" t="str">
        <f>_xlfn.XLOOKUP(D1323,'Catalog Items'!L:L,'Catalog Items'!F:F)</f>
        <v>25N06</v>
      </c>
      <c r="B1323" s="118" t="s">
        <v>10817</v>
      </c>
      <c r="C1323" s="118" t="s">
        <v>1817</v>
      </c>
      <c r="D1323" s="118" t="s">
        <v>1516</v>
      </c>
      <c r="E1323" s="118" t="s">
        <v>3349</v>
      </c>
      <c r="F1323" s="118" t="s">
        <v>15376</v>
      </c>
      <c r="G1323" s="118" t="s">
        <v>1485</v>
      </c>
      <c r="H1323" s="118" t="s">
        <v>3288</v>
      </c>
      <c r="I1323" s="118" t="s">
        <v>1762</v>
      </c>
      <c r="J1323" s="124"/>
      <c r="K1323" s="118" t="str">
        <f>_xlfn.XLOOKUP(D1323,'Catalog Items'!L:L,'Catalog Items'!AB:AB)</f>
        <v>00039938760571</v>
      </c>
      <c r="L1323" s="118" t="str">
        <f>_xlfn.XLOOKUP(D1323,'Catalog Items'!L:L,'Catalog Items'!N:N)</f>
        <v>Atlanta Falcons</v>
      </c>
      <c r="M1323" s="132">
        <f>_xlfn.XLOOKUP($D1323,'Catalog Items'!$L:$L,'Catalog Items'!AK:AK)</f>
        <v>16.312999999999999</v>
      </c>
      <c r="N1323" s="132">
        <f>_xlfn.XLOOKUP($D1323,'Catalog Items'!$L:$L,'Catalog Items'!AL:AL)</f>
        <v>10.063000000000001</v>
      </c>
      <c r="O1323" s="132">
        <f>_xlfn.XLOOKUP($D1323,'Catalog Items'!$L:$L,'Catalog Items'!AM:AM)</f>
        <v>50.625</v>
      </c>
      <c r="P1323" s="132">
        <f>_xlfn.XLOOKUP($D1323,'Catalog Items'!$L:$L,'Catalog Items'!AN:AN)</f>
        <v>30.07</v>
      </c>
      <c r="Q1323" s="132">
        <f>_xlfn.XLOOKUP($D1323,'Catalog Items'!$L:$L,'Catalog Items'!AO:AO)</f>
        <v>4.8090000000000002</v>
      </c>
      <c r="R1323" s="132" t="str">
        <f>_xlfn.XLOOKUP($D1323,'Catalog Items'!$L:$L,'Catalog Items'!AT:AT)</f>
        <v>4</v>
      </c>
      <c r="S1323" s="132" t="str">
        <f>_xlfn.XLOOKUP($D1323,'Catalog Items'!$L:$L,'Catalog Items'!AU:AU)</f>
        <v>3</v>
      </c>
      <c r="T1323" s="118" t="s">
        <v>15031</v>
      </c>
      <c r="U1323" s="118" t="s">
        <v>1773</v>
      </c>
      <c r="V1323" s="118" t="s">
        <v>1765</v>
      </c>
      <c r="W1323" s="124"/>
      <c r="X1323" s="118" t="s">
        <v>6895</v>
      </c>
      <c r="Y1323" s="118" t="s">
        <v>1760</v>
      </c>
      <c r="Z1323" s="118" t="s">
        <v>15368</v>
      </c>
      <c r="AA1323" s="118" t="s">
        <v>15368</v>
      </c>
      <c r="AB1323" s="118" t="s">
        <v>14983</v>
      </c>
      <c r="AC1323" s="118" t="s">
        <v>15297</v>
      </c>
      <c r="AD1323" s="118" t="s">
        <v>1757</v>
      </c>
      <c r="AE1323" s="118" t="s">
        <v>15369</v>
      </c>
      <c r="AF1323" s="118" t="s">
        <v>15370</v>
      </c>
    </row>
    <row r="1324" spans="1:32" x14ac:dyDescent="0.25">
      <c r="J1324" s="124"/>
      <c r="M1324" s="132"/>
      <c r="N1324" s="132"/>
      <c r="O1324" s="132"/>
      <c r="P1324" s="132"/>
      <c r="Q1324" s="132"/>
      <c r="R1324" s="132"/>
      <c r="S1324" s="132"/>
      <c r="W1324" s="124"/>
    </row>
    <row r="1325" spans="1:32" x14ac:dyDescent="0.25">
      <c r="A1325" s="118" t="str">
        <f>_xlfn.XLOOKUP(D1325,'Catalog Items'!L:L,'Catalog Items'!F:F)</f>
        <v>25N06</v>
      </c>
      <c r="B1325" s="118" t="s">
        <v>10817</v>
      </c>
      <c r="C1325" s="118" t="s">
        <v>1817</v>
      </c>
      <c r="D1325" s="118" t="s">
        <v>1517</v>
      </c>
      <c r="E1325" s="118" t="s">
        <v>3350</v>
      </c>
      <c r="F1325" s="118" t="s">
        <v>15376</v>
      </c>
      <c r="G1325" s="118" t="s">
        <v>1479</v>
      </c>
      <c r="H1325" s="118" t="s">
        <v>3319</v>
      </c>
      <c r="I1325" s="118" t="s">
        <v>1762</v>
      </c>
      <c r="J1325" s="124"/>
      <c r="K1325" s="118" t="str">
        <f>_xlfn.XLOOKUP(D1325,'Catalog Items'!L:L,'Catalog Items'!AB:AB)</f>
        <v>00039938760588</v>
      </c>
      <c r="L1325" s="118" t="str">
        <f>_xlfn.XLOOKUP(D1325,'Catalog Items'!L:L,'Catalog Items'!N:N)</f>
        <v>Baltimore Ravens</v>
      </c>
      <c r="M1325" s="132">
        <f>_xlfn.XLOOKUP($D1325,'Catalog Items'!$L:$L,'Catalog Items'!AK:AK)</f>
        <v>16.312999999999999</v>
      </c>
      <c r="N1325" s="132">
        <f>_xlfn.XLOOKUP($D1325,'Catalog Items'!$L:$L,'Catalog Items'!AL:AL)</f>
        <v>10.063000000000001</v>
      </c>
      <c r="O1325" s="132">
        <f>_xlfn.XLOOKUP($D1325,'Catalog Items'!$L:$L,'Catalog Items'!AM:AM)</f>
        <v>50.625</v>
      </c>
      <c r="P1325" s="132">
        <f>_xlfn.XLOOKUP($D1325,'Catalog Items'!$L:$L,'Catalog Items'!AN:AN)</f>
        <v>30.07</v>
      </c>
      <c r="Q1325" s="132">
        <f>_xlfn.XLOOKUP($D1325,'Catalog Items'!$L:$L,'Catalog Items'!AO:AO)</f>
        <v>4.8090000000000002</v>
      </c>
      <c r="R1325" s="132" t="str">
        <f>_xlfn.XLOOKUP($D1325,'Catalog Items'!$L:$L,'Catalog Items'!AT:AT)</f>
        <v>4</v>
      </c>
      <c r="S1325" s="132" t="str">
        <f>_xlfn.XLOOKUP($D1325,'Catalog Items'!$L:$L,'Catalog Items'!AU:AU)</f>
        <v>3</v>
      </c>
      <c r="T1325" s="118" t="s">
        <v>15031</v>
      </c>
      <c r="U1325" s="118" t="s">
        <v>1773</v>
      </c>
      <c r="V1325" s="118" t="s">
        <v>1765</v>
      </c>
      <c r="W1325" s="124"/>
      <c r="X1325" s="118" t="s">
        <v>6947</v>
      </c>
      <c r="Y1325" s="118" t="s">
        <v>1760</v>
      </c>
      <c r="Z1325" s="118" t="s">
        <v>15368</v>
      </c>
      <c r="AA1325" s="118" t="s">
        <v>15368</v>
      </c>
      <c r="AB1325" s="118" t="s">
        <v>14983</v>
      </c>
      <c r="AC1325" s="118" t="s">
        <v>15297</v>
      </c>
      <c r="AD1325" s="118" t="s">
        <v>1757</v>
      </c>
      <c r="AE1325" s="118" t="s">
        <v>15369</v>
      </c>
      <c r="AF1325" s="118" t="s">
        <v>15370</v>
      </c>
    </row>
    <row r="1326" spans="1:32" x14ac:dyDescent="0.25">
      <c r="A1326" s="118" t="str">
        <f>_xlfn.XLOOKUP(D1326,'Catalog Items'!L:L,'Catalog Items'!F:F)</f>
        <v>25N06</v>
      </c>
      <c r="B1326" s="118" t="s">
        <v>10831</v>
      </c>
      <c r="C1326" s="118" t="s">
        <v>1817</v>
      </c>
      <c r="D1326" s="118" t="s">
        <v>1517</v>
      </c>
      <c r="E1326" s="118" t="s">
        <v>3350</v>
      </c>
      <c r="F1326" s="118" t="s">
        <v>15376</v>
      </c>
      <c r="G1326" s="118" t="s">
        <v>1563</v>
      </c>
      <c r="H1326" s="118" t="s">
        <v>13862</v>
      </c>
      <c r="I1326" s="118" t="s">
        <v>7079</v>
      </c>
      <c r="J1326" s="124"/>
      <c r="K1326" s="118" t="str">
        <f>_xlfn.XLOOKUP(D1326,'Catalog Items'!L:L,'Catalog Items'!AB:AB)</f>
        <v>00039938760588</v>
      </c>
      <c r="L1326" s="118" t="str">
        <f>_xlfn.XLOOKUP(D1326,'Catalog Items'!L:L,'Catalog Items'!N:N)</f>
        <v>Baltimore Ravens</v>
      </c>
      <c r="M1326" s="132">
        <f>_xlfn.XLOOKUP($D1326,'Catalog Items'!$L:$L,'Catalog Items'!AK:AK)</f>
        <v>16.312999999999999</v>
      </c>
      <c r="N1326" s="132">
        <f>_xlfn.XLOOKUP($D1326,'Catalog Items'!$L:$L,'Catalog Items'!AL:AL)</f>
        <v>10.063000000000001</v>
      </c>
      <c r="O1326" s="132">
        <f>_xlfn.XLOOKUP($D1326,'Catalog Items'!$L:$L,'Catalog Items'!AM:AM)</f>
        <v>50.625</v>
      </c>
      <c r="P1326" s="132">
        <f>_xlfn.XLOOKUP($D1326,'Catalog Items'!$L:$L,'Catalog Items'!AN:AN)</f>
        <v>30.07</v>
      </c>
      <c r="Q1326" s="132">
        <f>_xlfn.XLOOKUP($D1326,'Catalog Items'!$L:$L,'Catalog Items'!AO:AO)</f>
        <v>4.8090000000000002</v>
      </c>
      <c r="R1326" s="132" t="str">
        <f>_xlfn.XLOOKUP($D1326,'Catalog Items'!$L:$L,'Catalog Items'!AT:AT)</f>
        <v>4</v>
      </c>
      <c r="S1326" s="132" t="str">
        <f>_xlfn.XLOOKUP($D1326,'Catalog Items'!$L:$L,'Catalog Items'!AU:AU)</f>
        <v>3</v>
      </c>
      <c r="T1326" s="118" t="s">
        <v>15031</v>
      </c>
      <c r="U1326" s="118" t="s">
        <v>1773</v>
      </c>
      <c r="V1326" s="118" t="s">
        <v>1765</v>
      </c>
      <c r="W1326" s="124"/>
      <c r="X1326" s="118" t="s">
        <v>6929</v>
      </c>
      <c r="Y1326" s="118" t="s">
        <v>1760</v>
      </c>
      <c r="Z1326" s="118" t="s">
        <v>15041</v>
      </c>
      <c r="AA1326" s="118" t="s">
        <v>15073</v>
      </c>
      <c r="AB1326" s="118" t="s">
        <v>15073</v>
      </c>
      <c r="AC1326" s="118" t="s">
        <v>15074</v>
      </c>
      <c r="AD1326" s="118" t="s">
        <v>1757</v>
      </c>
      <c r="AE1326" s="118" t="s">
        <v>15363</v>
      </c>
      <c r="AF1326" s="118" t="s">
        <v>15364</v>
      </c>
    </row>
    <row r="1327" spans="1:32" x14ac:dyDescent="0.25">
      <c r="A1327" s="118" t="str">
        <f>_xlfn.XLOOKUP(D1327,'Catalog Items'!L:L,'Catalog Items'!F:F)</f>
        <v>25N06</v>
      </c>
      <c r="B1327" s="118" t="s">
        <v>10828</v>
      </c>
      <c r="C1327" s="118" t="s">
        <v>1817</v>
      </c>
      <c r="D1327" s="118" t="s">
        <v>1517</v>
      </c>
      <c r="E1327" s="118" t="s">
        <v>3350</v>
      </c>
      <c r="F1327" s="118" t="s">
        <v>15376</v>
      </c>
      <c r="G1327" s="118" t="s">
        <v>1451</v>
      </c>
      <c r="H1327" s="118" t="s">
        <v>3320</v>
      </c>
      <c r="I1327" s="118" t="s">
        <v>1768</v>
      </c>
      <c r="J1327" s="124"/>
      <c r="K1327" s="118" t="str">
        <f>_xlfn.XLOOKUP(D1327,'Catalog Items'!L:L,'Catalog Items'!AB:AB)</f>
        <v>00039938760588</v>
      </c>
      <c r="L1327" s="118" t="str">
        <f>_xlfn.XLOOKUP(D1327,'Catalog Items'!L:L,'Catalog Items'!N:N)</f>
        <v>Baltimore Ravens</v>
      </c>
      <c r="M1327" s="132">
        <f>_xlfn.XLOOKUP($D1327,'Catalog Items'!$L:$L,'Catalog Items'!AK:AK)</f>
        <v>16.312999999999999</v>
      </c>
      <c r="N1327" s="132">
        <f>_xlfn.XLOOKUP($D1327,'Catalog Items'!$L:$L,'Catalog Items'!AL:AL)</f>
        <v>10.063000000000001</v>
      </c>
      <c r="O1327" s="132">
        <f>_xlfn.XLOOKUP($D1327,'Catalog Items'!$L:$L,'Catalog Items'!AM:AM)</f>
        <v>50.625</v>
      </c>
      <c r="P1327" s="132">
        <f>_xlfn.XLOOKUP($D1327,'Catalog Items'!$L:$L,'Catalog Items'!AN:AN)</f>
        <v>30.07</v>
      </c>
      <c r="Q1327" s="132">
        <f>_xlfn.XLOOKUP($D1327,'Catalog Items'!$L:$L,'Catalog Items'!AO:AO)</f>
        <v>4.8090000000000002</v>
      </c>
      <c r="R1327" s="132" t="str">
        <f>_xlfn.XLOOKUP($D1327,'Catalog Items'!$L:$L,'Catalog Items'!AT:AT)</f>
        <v>4</v>
      </c>
      <c r="S1327" s="132" t="str">
        <f>_xlfn.XLOOKUP($D1327,'Catalog Items'!$L:$L,'Catalog Items'!AU:AU)</f>
        <v>3</v>
      </c>
      <c r="T1327" s="118" t="s">
        <v>15031</v>
      </c>
      <c r="U1327" s="118" t="s">
        <v>1773</v>
      </c>
      <c r="V1327" s="118" t="s">
        <v>1765</v>
      </c>
      <c r="W1327" s="124"/>
      <c r="X1327" s="118" t="s">
        <v>6948</v>
      </c>
      <c r="Y1327" s="118" t="s">
        <v>1765</v>
      </c>
      <c r="Z1327" s="118" t="s">
        <v>15062</v>
      </c>
      <c r="AA1327" s="118" t="s">
        <v>14994</v>
      </c>
      <c r="AB1327" s="118" t="s">
        <v>14994</v>
      </c>
      <c r="AC1327" s="118" t="s">
        <v>15066</v>
      </c>
      <c r="AD1327" s="118" t="s">
        <v>1757</v>
      </c>
      <c r="AE1327" s="118" t="s">
        <v>15067</v>
      </c>
      <c r="AF1327" s="118" t="s">
        <v>15068</v>
      </c>
    </row>
    <row r="1328" spans="1:32" x14ac:dyDescent="0.25">
      <c r="A1328" s="118" t="str">
        <f>_xlfn.XLOOKUP(D1328,'Catalog Items'!L:L,'Catalog Items'!F:F)</f>
        <v>25N06</v>
      </c>
      <c r="B1328" s="118" t="s">
        <v>10813</v>
      </c>
      <c r="C1328" s="118" t="s">
        <v>1817</v>
      </c>
      <c r="D1328" s="118" t="s">
        <v>1517</v>
      </c>
      <c r="E1328" s="118" t="s">
        <v>3350</v>
      </c>
      <c r="F1328" s="118" t="s">
        <v>15376</v>
      </c>
      <c r="G1328" s="118" t="s">
        <v>1440</v>
      </c>
      <c r="H1328" s="118" t="s">
        <v>13838</v>
      </c>
      <c r="I1328" s="118" t="s">
        <v>1757</v>
      </c>
      <c r="J1328" s="124"/>
      <c r="K1328" s="118" t="str">
        <f>_xlfn.XLOOKUP(D1328,'Catalog Items'!L:L,'Catalog Items'!AB:AB)</f>
        <v>00039938760588</v>
      </c>
      <c r="L1328" s="118" t="str">
        <f>_xlfn.XLOOKUP(D1328,'Catalog Items'!L:L,'Catalog Items'!N:N)</f>
        <v>Baltimore Ravens</v>
      </c>
      <c r="M1328" s="132">
        <f>_xlfn.XLOOKUP($D1328,'Catalog Items'!$L:$L,'Catalog Items'!AK:AK)</f>
        <v>16.312999999999999</v>
      </c>
      <c r="N1328" s="132">
        <f>_xlfn.XLOOKUP($D1328,'Catalog Items'!$L:$L,'Catalog Items'!AL:AL)</f>
        <v>10.063000000000001</v>
      </c>
      <c r="O1328" s="132">
        <f>_xlfn.XLOOKUP($D1328,'Catalog Items'!$L:$L,'Catalog Items'!AM:AM)</f>
        <v>50.625</v>
      </c>
      <c r="P1328" s="132">
        <f>_xlfn.XLOOKUP($D1328,'Catalog Items'!$L:$L,'Catalog Items'!AN:AN)</f>
        <v>30.07</v>
      </c>
      <c r="Q1328" s="132">
        <f>_xlfn.XLOOKUP($D1328,'Catalog Items'!$L:$L,'Catalog Items'!AO:AO)</f>
        <v>4.8090000000000002</v>
      </c>
      <c r="R1328" s="132" t="str">
        <f>_xlfn.XLOOKUP($D1328,'Catalog Items'!$L:$L,'Catalog Items'!AT:AT)</f>
        <v>4</v>
      </c>
      <c r="S1328" s="132" t="str">
        <f>_xlfn.XLOOKUP($D1328,'Catalog Items'!$L:$L,'Catalog Items'!AU:AU)</f>
        <v>3</v>
      </c>
      <c r="T1328" s="118" t="s">
        <v>15031</v>
      </c>
      <c r="U1328" s="118" t="s">
        <v>1773</v>
      </c>
      <c r="V1328" s="118" t="s">
        <v>1765</v>
      </c>
      <c r="W1328" s="124"/>
      <c r="X1328" s="118" t="s">
        <v>7029</v>
      </c>
      <c r="Y1328" s="118" t="s">
        <v>1759</v>
      </c>
      <c r="Z1328" s="118" t="s">
        <v>15132</v>
      </c>
      <c r="AA1328" s="118" t="s">
        <v>14983</v>
      </c>
      <c r="AB1328" s="118" t="s">
        <v>14984</v>
      </c>
      <c r="AC1328" s="118" t="s">
        <v>15211</v>
      </c>
      <c r="AD1328" s="118" t="s">
        <v>1757</v>
      </c>
      <c r="AE1328" s="118" t="s">
        <v>15374</v>
      </c>
      <c r="AF1328" s="118" t="s">
        <v>15155</v>
      </c>
    </row>
    <row r="1329" spans="1:32" x14ac:dyDescent="0.25">
      <c r="J1329" s="124"/>
      <c r="M1329" s="132"/>
      <c r="N1329" s="132"/>
      <c r="O1329" s="132"/>
      <c r="P1329" s="132"/>
      <c r="Q1329" s="132"/>
      <c r="R1329" s="132"/>
      <c r="S1329" s="132"/>
      <c r="W1329" s="124"/>
    </row>
    <row r="1330" spans="1:32" x14ac:dyDescent="0.25">
      <c r="A1330" s="118" t="str">
        <f>_xlfn.XLOOKUP(D1330,'Catalog Items'!L:L,'Catalog Items'!F:F)</f>
        <v>25N06</v>
      </c>
      <c r="B1330" s="118" t="s">
        <v>10831</v>
      </c>
      <c r="C1330" s="118" t="s">
        <v>1817</v>
      </c>
      <c r="D1330" s="118" t="s">
        <v>1608</v>
      </c>
      <c r="E1330" s="118" t="s">
        <v>3351</v>
      </c>
      <c r="F1330" s="118" t="s">
        <v>15376</v>
      </c>
      <c r="G1330" s="118" t="s">
        <v>1564</v>
      </c>
      <c r="H1330" s="118" t="s">
        <v>13864</v>
      </c>
      <c r="I1330" s="118" t="s">
        <v>7079</v>
      </c>
      <c r="J1330" s="124"/>
      <c r="K1330" s="118" t="str">
        <f>_xlfn.XLOOKUP(D1330,'Catalog Items'!L:L,'Catalog Items'!AB:AB)</f>
        <v>00039938760601</v>
      </c>
      <c r="L1330" s="118" t="str">
        <f>_xlfn.XLOOKUP(D1330,'Catalog Items'!L:L,'Catalog Items'!N:N)</f>
        <v>Carolina Panthers</v>
      </c>
      <c r="M1330" s="132">
        <f>_xlfn.XLOOKUP($D1330,'Catalog Items'!$L:$L,'Catalog Items'!AK:AK)</f>
        <v>16.312999999999999</v>
      </c>
      <c r="N1330" s="132">
        <f>_xlfn.XLOOKUP($D1330,'Catalog Items'!$L:$L,'Catalog Items'!AL:AL)</f>
        <v>10.063000000000001</v>
      </c>
      <c r="O1330" s="132">
        <f>_xlfn.XLOOKUP($D1330,'Catalog Items'!$L:$L,'Catalog Items'!AM:AM)</f>
        <v>50.625</v>
      </c>
      <c r="P1330" s="132">
        <f>_xlfn.XLOOKUP($D1330,'Catalog Items'!$L:$L,'Catalog Items'!AN:AN)</f>
        <v>30.07</v>
      </c>
      <c r="Q1330" s="132">
        <f>_xlfn.XLOOKUP($D1330,'Catalog Items'!$L:$L,'Catalog Items'!AO:AO)</f>
        <v>4.8090000000000002</v>
      </c>
      <c r="R1330" s="132" t="str">
        <f>_xlfn.XLOOKUP($D1330,'Catalog Items'!$L:$L,'Catalog Items'!AT:AT)</f>
        <v>4</v>
      </c>
      <c r="S1330" s="132" t="str">
        <f>_xlfn.XLOOKUP($D1330,'Catalog Items'!$L:$L,'Catalog Items'!AU:AU)</f>
        <v>3</v>
      </c>
      <c r="T1330" s="118" t="s">
        <v>15031</v>
      </c>
      <c r="U1330" s="118" t="s">
        <v>1773</v>
      </c>
      <c r="V1330" s="118" t="s">
        <v>1765</v>
      </c>
      <c r="W1330" s="124"/>
      <c r="X1330" s="118" t="s">
        <v>6932</v>
      </c>
      <c r="Y1330" s="118" t="s">
        <v>1760</v>
      </c>
      <c r="Z1330" s="118" t="s">
        <v>15041</v>
      </c>
      <c r="AA1330" s="118" t="s">
        <v>15073</v>
      </c>
      <c r="AB1330" s="118" t="s">
        <v>15073</v>
      </c>
      <c r="AC1330" s="118" t="s">
        <v>15074</v>
      </c>
      <c r="AD1330" s="118" t="s">
        <v>1757</v>
      </c>
      <c r="AE1330" s="118" t="s">
        <v>15363</v>
      </c>
      <c r="AF1330" s="118" t="s">
        <v>15364</v>
      </c>
    </row>
    <row r="1331" spans="1:32" x14ac:dyDescent="0.25">
      <c r="A1331" s="118" t="str">
        <f>_xlfn.XLOOKUP(D1331,'Catalog Items'!L:L,'Catalog Items'!F:F)</f>
        <v>25N06</v>
      </c>
      <c r="B1331" s="118" t="s">
        <v>10828</v>
      </c>
      <c r="C1331" s="118" t="s">
        <v>1817</v>
      </c>
      <c r="D1331" s="118" t="s">
        <v>1608</v>
      </c>
      <c r="E1331" s="118" t="s">
        <v>3351</v>
      </c>
      <c r="F1331" s="118" t="s">
        <v>15376</v>
      </c>
      <c r="G1331" s="118" t="s">
        <v>1508</v>
      </c>
      <c r="H1331" s="118" t="s">
        <v>13859</v>
      </c>
      <c r="I1331" s="118" t="s">
        <v>1768</v>
      </c>
      <c r="J1331" s="124"/>
      <c r="K1331" s="118" t="str">
        <f>_xlfn.XLOOKUP(D1331,'Catalog Items'!L:L,'Catalog Items'!AB:AB)</f>
        <v>00039938760601</v>
      </c>
      <c r="L1331" s="118" t="str">
        <f>_xlfn.XLOOKUP(D1331,'Catalog Items'!L:L,'Catalog Items'!N:N)</f>
        <v>Carolina Panthers</v>
      </c>
      <c r="M1331" s="132">
        <f>_xlfn.XLOOKUP($D1331,'Catalog Items'!$L:$L,'Catalog Items'!AK:AK)</f>
        <v>16.312999999999999</v>
      </c>
      <c r="N1331" s="132">
        <f>_xlfn.XLOOKUP($D1331,'Catalog Items'!$L:$L,'Catalog Items'!AL:AL)</f>
        <v>10.063000000000001</v>
      </c>
      <c r="O1331" s="132">
        <f>_xlfn.XLOOKUP($D1331,'Catalog Items'!$L:$L,'Catalog Items'!AM:AM)</f>
        <v>50.625</v>
      </c>
      <c r="P1331" s="132">
        <f>_xlfn.XLOOKUP($D1331,'Catalog Items'!$L:$L,'Catalog Items'!AN:AN)</f>
        <v>30.07</v>
      </c>
      <c r="Q1331" s="132">
        <f>_xlfn.XLOOKUP($D1331,'Catalog Items'!$L:$L,'Catalog Items'!AO:AO)</f>
        <v>4.8090000000000002</v>
      </c>
      <c r="R1331" s="132" t="str">
        <f>_xlfn.XLOOKUP($D1331,'Catalog Items'!$L:$L,'Catalog Items'!AT:AT)</f>
        <v>4</v>
      </c>
      <c r="S1331" s="132" t="str">
        <f>_xlfn.XLOOKUP($D1331,'Catalog Items'!$L:$L,'Catalog Items'!AU:AU)</f>
        <v>3</v>
      </c>
      <c r="T1331" s="118" t="s">
        <v>15031</v>
      </c>
      <c r="U1331" s="118" t="s">
        <v>1773</v>
      </c>
      <c r="V1331" s="118" t="s">
        <v>1765</v>
      </c>
      <c r="W1331" s="124"/>
      <c r="X1331" s="118" t="s">
        <v>6957</v>
      </c>
      <c r="Y1331" s="118" t="s">
        <v>1765</v>
      </c>
      <c r="Z1331" s="118" t="s">
        <v>15062</v>
      </c>
      <c r="AA1331" s="118" t="s">
        <v>14994</v>
      </c>
      <c r="AB1331" s="118" t="s">
        <v>14994</v>
      </c>
      <c r="AC1331" s="118" t="s">
        <v>15066</v>
      </c>
      <c r="AD1331" s="118" t="s">
        <v>1757</v>
      </c>
      <c r="AE1331" s="118" t="s">
        <v>15067</v>
      </c>
      <c r="AF1331" s="118" t="s">
        <v>15068</v>
      </c>
    </row>
    <row r="1332" spans="1:32" x14ac:dyDescent="0.25">
      <c r="A1332" s="118" t="str">
        <f>_xlfn.XLOOKUP(D1332,'Catalog Items'!L:L,'Catalog Items'!F:F)</f>
        <v>25N06</v>
      </c>
      <c r="B1332" s="118" t="s">
        <v>10813</v>
      </c>
      <c r="C1332" s="118" t="s">
        <v>1817</v>
      </c>
      <c r="D1332" s="118" t="s">
        <v>1608</v>
      </c>
      <c r="E1332" s="118" t="s">
        <v>3351</v>
      </c>
      <c r="F1332" s="118" t="s">
        <v>15376</v>
      </c>
      <c r="G1332" s="118" t="s">
        <v>1475</v>
      </c>
      <c r="H1332" s="118" t="s">
        <v>13840</v>
      </c>
      <c r="I1332" s="118" t="s">
        <v>1757</v>
      </c>
      <c r="J1332" s="124"/>
      <c r="K1332" s="118" t="str">
        <f>_xlfn.XLOOKUP(D1332,'Catalog Items'!L:L,'Catalog Items'!AB:AB)</f>
        <v>00039938760601</v>
      </c>
      <c r="L1332" s="118" t="str">
        <f>_xlfn.XLOOKUP(D1332,'Catalog Items'!L:L,'Catalog Items'!N:N)</f>
        <v>Carolina Panthers</v>
      </c>
      <c r="M1332" s="132">
        <f>_xlfn.XLOOKUP($D1332,'Catalog Items'!$L:$L,'Catalog Items'!AK:AK)</f>
        <v>16.312999999999999</v>
      </c>
      <c r="N1332" s="132">
        <f>_xlfn.XLOOKUP($D1332,'Catalog Items'!$L:$L,'Catalog Items'!AL:AL)</f>
        <v>10.063000000000001</v>
      </c>
      <c r="O1332" s="132">
        <f>_xlfn.XLOOKUP($D1332,'Catalog Items'!$L:$L,'Catalog Items'!AM:AM)</f>
        <v>50.625</v>
      </c>
      <c r="P1332" s="132">
        <f>_xlfn.XLOOKUP($D1332,'Catalog Items'!$L:$L,'Catalog Items'!AN:AN)</f>
        <v>30.07</v>
      </c>
      <c r="Q1332" s="132">
        <f>_xlfn.XLOOKUP($D1332,'Catalog Items'!$L:$L,'Catalog Items'!AO:AO)</f>
        <v>4.8090000000000002</v>
      </c>
      <c r="R1332" s="132" t="str">
        <f>_xlfn.XLOOKUP($D1332,'Catalog Items'!$L:$L,'Catalog Items'!AT:AT)</f>
        <v>4</v>
      </c>
      <c r="S1332" s="132" t="str">
        <f>_xlfn.XLOOKUP($D1332,'Catalog Items'!$L:$L,'Catalog Items'!AU:AU)</f>
        <v>3</v>
      </c>
      <c r="T1332" s="118" t="s">
        <v>15031</v>
      </c>
      <c r="U1332" s="118" t="s">
        <v>1773</v>
      </c>
      <c r="V1332" s="118" t="s">
        <v>1765</v>
      </c>
      <c r="W1332" s="124"/>
      <c r="X1332" s="118" t="s">
        <v>7033</v>
      </c>
      <c r="Y1332" s="118" t="s">
        <v>1759</v>
      </c>
      <c r="Z1332" s="118" t="s">
        <v>15132</v>
      </c>
      <c r="AA1332" s="118" t="s">
        <v>14983</v>
      </c>
      <c r="AB1332" s="118" t="s">
        <v>14984</v>
      </c>
      <c r="AC1332" s="118" t="s">
        <v>15211</v>
      </c>
      <c r="AD1332" s="118" t="s">
        <v>1757</v>
      </c>
      <c r="AE1332" s="118" t="s">
        <v>15374</v>
      </c>
      <c r="AF1332" s="118" t="s">
        <v>15155</v>
      </c>
    </row>
    <row r="1333" spans="1:32" x14ac:dyDescent="0.25">
      <c r="A1333" s="118" t="str">
        <f>_xlfn.XLOOKUP(D1333,'Catalog Items'!L:L,'Catalog Items'!F:F)</f>
        <v>25N06</v>
      </c>
      <c r="B1333" s="118" t="s">
        <v>10817</v>
      </c>
      <c r="C1333" s="118" t="s">
        <v>1817</v>
      </c>
      <c r="D1333" s="118" t="s">
        <v>1608</v>
      </c>
      <c r="E1333" s="118" t="s">
        <v>3351</v>
      </c>
      <c r="F1333" s="118" t="s">
        <v>15376</v>
      </c>
      <c r="G1333" s="118" t="s">
        <v>1438</v>
      </c>
      <c r="H1333" s="118" t="s">
        <v>3291</v>
      </c>
      <c r="I1333" s="118" t="s">
        <v>1762</v>
      </c>
      <c r="J1333" s="124"/>
      <c r="K1333" s="118" t="str">
        <f>_xlfn.XLOOKUP(D1333,'Catalog Items'!L:L,'Catalog Items'!AB:AB)</f>
        <v>00039938760601</v>
      </c>
      <c r="L1333" s="118" t="str">
        <f>_xlfn.XLOOKUP(D1333,'Catalog Items'!L:L,'Catalog Items'!N:N)</f>
        <v>Carolina Panthers</v>
      </c>
      <c r="M1333" s="132">
        <f>_xlfn.XLOOKUP($D1333,'Catalog Items'!$L:$L,'Catalog Items'!AK:AK)</f>
        <v>16.312999999999999</v>
      </c>
      <c r="N1333" s="132">
        <f>_xlfn.XLOOKUP($D1333,'Catalog Items'!$L:$L,'Catalog Items'!AL:AL)</f>
        <v>10.063000000000001</v>
      </c>
      <c r="O1333" s="132">
        <f>_xlfn.XLOOKUP($D1333,'Catalog Items'!$L:$L,'Catalog Items'!AM:AM)</f>
        <v>50.625</v>
      </c>
      <c r="P1333" s="132">
        <f>_xlfn.XLOOKUP($D1333,'Catalog Items'!$L:$L,'Catalog Items'!AN:AN)</f>
        <v>30.07</v>
      </c>
      <c r="Q1333" s="132">
        <f>_xlfn.XLOOKUP($D1333,'Catalog Items'!$L:$L,'Catalog Items'!AO:AO)</f>
        <v>4.8090000000000002</v>
      </c>
      <c r="R1333" s="132" t="str">
        <f>_xlfn.XLOOKUP($D1333,'Catalog Items'!$L:$L,'Catalog Items'!AT:AT)</f>
        <v>4</v>
      </c>
      <c r="S1333" s="132" t="str">
        <f>_xlfn.XLOOKUP($D1333,'Catalog Items'!$L:$L,'Catalog Items'!AU:AU)</f>
        <v>3</v>
      </c>
      <c r="T1333" s="118" t="s">
        <v>15031</v>
      </c>
      <c r="U1333" s="118" t="s">
        <v>1773</v>
      </c>
      <c r="V1333" s="118" t="s">
        <v>1765</v>
      </c>
      <c r="W1333" s="124"/>
      <c r="X1333" s="118" t="s">
        <v>6898</v>
      </c>
      <c r="Y1333" s="118" t="s">
        <v>1760</v>
      </c>
      <c r="Z1333" s="118" t="s">
        <v>15368</v>
      </c>
      <c r="AA1333" s="118" t="s">
        <v>15368</v>
      </c>
      <c r="AB1333" s="118" t="s">
        <v>14983</v>
      </c>
      <c r="AC1333" s="118" t="s">
        <v>15297</v>
      </c>
      <c r="AD1333" s="118" t="s">
        <v>1757</v>
      </c>
      <c r="AE1333" s="118" t="s">
        <v>15369</v>
      </c>
      <c r="AF1333" s="118" t="s">
        <v>15370</v>
      </c>
    </row>
    <row r="1334" spans="1:32" x14ac:dyDescent="0.25">
      <c r="J1334" s="124"/>
      <c r="M1334" s="132"/>
      <c r="N1334" s="132"/>
      <c r="O1334" s="132"/>
      <c r="P1334" s="132"/>
      <c r="Q1334" s="132"/>
      <c r="R1334" s="132"/>
      <c r="S1334" s="132"/>
      <c r="W1334" s="124"/>
    </row>
    <row r="1335" spans="1:32" x14ac:dyDescent="0.25">
      <c r="A1335" s="118" t="str">
        <f>_xlfn.XLOOKUP(D1335,'Catalog Items'!L:L,'Catalog Items'!F:F)</f>
        <v>25N06</v>
      </c>
      <c r="B1335" s="118" t="s">
        <v>10817</v>
      </c>
      <c r="C1335" s="118" t="s">
        <v>1817</v>
      </c>
      <c r="D1335" s="118" t="s">
        <v>1585</v>
      </c>
      <c r="E1335" s="118" t="s">
        <v>3352</v>
      </c>
      <c r="F1335" s="118" t="s">
        <v>15376</v>
      </c>
      <c r="G1335" s="118" t="s">
        <v>1495</v>
      </c>
      <c r="H1335" s="118" t="s">
        <v>3298</v>
      </c>
      <c r="I1335" s="118" t="s">
        <v>1762</v>
      </c>
      <c r="J1335" s="124"/>
      <c r="K1335" s="118" t="str">
        <f>_xlfn.XLOOKUP(D1335,'Catalog Items'!L:L,'Catalog Items'!AB:AB)</f>
        <v>00039938760632</v>
      </c>
      <c r="L1335" s="118" t="str">
        <f>_xlfn.XLOOKUP(D1335,'Catalog Items'!L:L,'Catalog Items'!N:N)</f>
        <v>Denver Broncos</v>
      </c>
      <c r="M1335" s="132">
        <f>_xlfn.XLOOKUP($D1335,'Catalog Items'!$L:$L,'Catalog Items'!AK:AK)</f>
        <v>16.312999999999999</v>
      </c>
      <c r="N1335" s="132">
        <f>_xlfn.XLOOKUP($D1335,'Catalog Items'!$L:$L,'Catalog Items'!AL:AL)</f>
        <v>10.063000000000001</v>
      </c>
      <c r="O1335" s="132">
        <f>_xlfn.XLOOKUP($D1335,'Catalog Items'!$L:$L,'Catalog Items'!AM:AM)</f>
        <v>50.625</v>
      </c>
      <c r="P1335" s="132">
        <f>_xlfn.XLOOKUP($D1335,'Catalog Items'!$L:$L,'Catalog Items'!AN:AN)</f>
        <v>30.07</v>
      </c>
      <c r="Q1335" s="132">
        <f>_xlfn.XLOOKUP($D1335,'Catalog Items'!$L:$L,'Catalog Items'!AO:AO)</f>
        <v>4.8090000000000002</v>
      </c>
      <c r="R1335" s="132" t="str">
        <f>_xlfn.XLOOKUP($D1335,'Catalog Items'!$L:$L,'Catalog Items'!AT:AT)</f>
        <v>4</v>
      </c>
      <c r="S1335" s="132" t="str">
        <f>_xlfn.XLOOKUP($D1335,'Catalog Items'!$L:$L,'Catalog Items'!AU:AU)</f>
        <v>3</v>
      </c>
      <c r="T1335" s="118" t="s">
        <v>15031</v>
      </c>
      <c r="U1335" s="118" t="s">
        <v>1773</v>
      </c>
      <c r="V1335" s="118" t="s">
        <v>1765</v>
      </c>
      <c r="W1335" s="124"/>
      <c r="X1335" s="118" t="s">
        <v>6912</v>
      </c>
      <c r="Y1335" s="118" t="s">
        <v>1760</v>
      </c>
      <c r="Z1335" s="118" t="s">
        <v>15368</v>
      </c>
      <c r="AA1335" s="118" t="s">
        <v>15368</v>
      </c>
      <c r="AB1335" s="118" t="s">
        <v>14983</v>
      </c>
      <c r="AC1335" s="118" t="s">
        <v>15297</v>
      </c>
      <c r="AD1335" s="118" t="s">
        <v>1757</v>
      </c>
      <c r="AE1335" s="118" t="s">
        <v>15369</v>
      </c>
      <c r="AF1335" s="118" t="s">
        <v>15370</v>
      </c>
    </row>
    <row r="1336" spans="1:32" x14ac:dyDescent="0.25">
      <c r="A1336" s="118" t="str">
        <f>_xlfn.XLOOKUP(D1336,'Catalog Items'!L:L,'Catalog Items'!F:F)</f>
        <v>25N06</v>
      </c>
      <c r="B1336" s="118" t="s">
        <v>10831</v>
      </c>
      <c r="C1336" s="118" t="s">
        <v>1817</v>
      </c>
      <c r="D1336" s="118" t="s">
        <v>1585</v>
      </c>
      <c r="E1336" s="118" t="s">
        <v>3352</v>
      </c>
      <c r="F1336" s="118" t="s">
        <v>15376</v>
      </c>
      <c r="G1336" s="118" t="s">
        <v>1565</v>
      </c>
      <c r="H1336" s="118" t="s">
        <v>3312</v>
      </c>
      <c r="I1336" s="118" t="s">
        <v>7079</v>
      </c>
      <c r="J1336" s="124"/>
      <c r="K1336" s="118" t="str">
        <f>_xlfn.XLOOKUP(D1336,'Catalog Items'!L:L,'Catalog Items'!AB:AB)</f>
        <v>00039938760632</v>
      </c>
      <c r="L1336" s="118" t="str">
        <f>_xlfn.XLOOKUP(D1336,'Catalog Items'!L:L,'Catalog Items'!N:N)</f>
        <v>Denver Broncos</v>
      </c>
      <c r="M1336" s="132">
        <f>_xlfn.XLOOKUP($D1336,'Catalog Items'!$L:$L,'Catalog Items'!AK:AK)</f>
        <v>16.312999999999999</v>
      </c>
      <c r="N1336" s="132">
        <f>_xlfn.XLOOKUP($D1336,'Catalog Items'!$L:$L,'Catalog Items'!AL:AL)</f>
        <v>10.063000000000001</v>
      </c>
      <c r="O1336" s="132">
        <f>_xlfn.XLOOKUP($D1336,'Catalog Items'!$L:$L,'Catalog Items'!AM:AM)</f>
        <v>50.625</v>
      </c>
      <c r="P1336" s="132">
        <f>_xlfn.XLOOKUP($D1336,'Catalog Items'!$L:$L,'Catalog Items'!AN:AN)</f>
        <v>30.07</v>
      </c>
      <c r="Q1336" s="132">
        <f>_xlfn.XLOOKUP($D1336,'Catalog Items'!$L:$L,'Catalog Items'!AO:AO)</f>
        <v>4.8090000000000002</v>
      </c>
      <c r="R1336" s="132" t="str">
        <f>_xlfn.XLOOKUP($D1336,'Catalog Items'!$L:$L,'Catalog Items'!AT:AT)</f>
        <v>4</v>
      </c>
      <c r="S1336" s="132" t="str">
        <f>_xlfn.XLOOKUP($D1336,'Catalog Items'!$L:$L,'Catalog Items'!AU:AU)</f>
        <v>3</v>
      </c>
      <c r="T1336" s="118" t="s">
        <v>15031</v>
      </c>
      <c r="U1336" s="118" t="s">
        <v>1773</v>
      </c>
      <c r="V1336" s="118" t="s">
        <v>1765</v>
      </c>
      <c r="W1336" s="124"/>
      <c r="X1336" s="118" t="s">
        <v>6938</v>
      </c>
      <c r="Y1336" s="118" t="s">
        <v>1760</v>
      </c>
      <c r="Z1336" s="118" t="s">
        <v>15041</v>
      </c>
      <c r="AA1336" s="118" t="s">
        <v>15073</v>
      </c>
      <c r="AB1336" s="118" t="s">
        <v>15073</v>
      </c>
      <c r="AC1336" s="118" t="s">
        <v>15074</v>
      </c>
      <c r="AD1336" s="118" t="s">
        <v>1757</v>
      </c>
      <c r="AE1336" s="118" t="s">
        <v>15363</v>
      </c>
      <c r="AF1336" s="118" t="s">
        <v>15364</v>
      </c>
    </row>
    <row r="1337" spans="1:32" x14ac:dyDescent="0.25">
      <c r="A1337" s="118" t="str">
        <f>_xlfn.XLOOKUP(D1337,'Catalog Items'!L:L,'Catalog Items'!F:F)</f>
        <v>25N06</v>
      </c>
      <c r="B1337" s="118" t="s">
        <v>10828</v>
      </c>
      <c r="C1337" s="118" t="s">
        <v>1817</v>
      </c>
      <c r="D1337" s="118" t="s">
        <v>1585</v>
      </c>
      <c r="E1337" s="118" t="s">
        <v>3352</v>
      </c>
      <c r="F1337" s="118" t="s">
        <v>15376</v>
      </c>
      <c r="G1337" s="118" t="s">
        <v>1603</v>
      </c>
      <c r="H1337" s="118" t="s">
        <v>3325</v>
      </c>
      <c r="I1337" s="118" t="s">
        <v>1768</v>
      </c>
      <c r="J1337" s="124"/>
      <c r="K1337" s="118" t="str">
        <f>_xlfn.XLOOKUP(D1337,'Catalog Items'!L:L,'Catalog Items'!AB:AB)</f>
        <v>00039938760632</v>
      </c>
      <c r="L1337" s="118" t="str">
        <f>_xlfn.XLOOKUP(D1337,'Catalog Items'!L:L,'Catalog Items'!N:N)</f>
        <v>Denver Broncos</v>
      </c>
      <c r="M1337" s="132">
        <f>_xlfn.XLOOKUP($D1337,'Catalog Items'!$L:$L,'Catalog Items'!AK:AK)</f>
        <v>16.312999999999999</v>
      </c>
      <c r="N1337" s="132">
        <f>_xlfn.XLOOKUP($D1337,'Catalog Items'!$L:$L,'Catalog Items'!AL:AL)</f>
        <v>10.063000000000001</v>
      </c>
      <c r="O1337" s="132">
        <f>_xlfn.XLOOKUP($D1337,'Catalog Items'!$L:$L,'Catalog Items'!AM:AM)</f>
        <v>50.625</v>
      </c>
      <c r="P1337" s="132">
        <f>_xlfn.XLOOKUP($D1337,'Catalog Items'!$L:$L,'Catalog Items'!AN:AN)</f>
        <v>30.07</v>
      </c>
      <c r="Q1337" s="132">
        <f>_xlfn.XLOOKUP($D1337,'Catalog Items'!$L:$L,'Catalog Items'!AO:AO)</f>
        <v>4.8090000000000002</v>
      </c>
      <c r="R1337" s="132" t="str">
        <f>_xlfn.XLOOKUP($D1337,'Catalog Items'!$L:$L,'Catalog Items'!AT:AT)</f>
        <v>4</v>
      </c>
      <c r="S1337" s="132" t="str">
        <f>_xlfn.XLOOKUP($D1337,'Catalog Items'!$L:$L,'Catalog Items'!AU:AU)</f>
        <v>3</v>
      </c>
      <c r="T1337" s="118" t="s">
        <v>15031</v>
      </c>
      <c r="U1337" s="118" t="s">
        <v>1773</v>
      </c>
      <c r="V1337" s="118" t="s">
        <v>1765</v>
      </c>
      <c r="W1337" s="124"/>
      <c r="X1337" s="118" t="s">
        <v>6965</v>
      </c>
      <c r="Y1337" s="118" t="s">
        <v>1765</v>
      </c>
      <c r="Z1337" s="118" t="s">
        <v>15062</v>
      </c>
      <c r="AA1337" s="118" t="s">
        <v>14994</v>
      </c>
      <c r="AB1337" s="118" t="s">
        <v>14994</v>
      </c>
      <c r="AC1337" s="118" t="s">
        <v>15066</v>
      </c>
      <c r="AD1337" s="118" t="s">
        <v>1757</v>
      </c>
      <c r="AE1337" s="118" t="s">
        <v>15067</v>
      </c>
      <c r="AF1337" s="118" t="s">
        <v>15068</v>
      </c>
    </row>
    <row r="1338" spans="1:32" x14ac:dyDescent="0.25">
      <c r="A1338" s="118" t="str">
        <f>_xlfn.XLOOKUP(D1338,'Catalog Items'!L:L,'Catalog Items'!F:F)</f>
        <v>25N06</v>
      </c>
      <c r="B1338" s="118" t="s">
        <v>10813</v>
      </c>
      <c r="C1338" s="118" t="s">
        <v>1817</v>
      </c>
      <c r="D1338" s="118" t="s">
        <v>1585</v>
      </c>
      <c r="E1338" s="118" t="s">
        <v>3352</v>
      </c>
      <c r="F1338" s="118" t="s">
        <v>15376</v>
      </c>
      <c r="G1338" s="118" t="s">
        <v>1442</v>
      </c>
      <c r="H1338" s="118" t="s">
        <v>13844</v>
      </c>
      <c r="I1338" s="118" t="s">
        <v>1757</v>
      </c>
      <c r="J1338" s="124"/>
      <c r="K1338" s="118" t="str">
        <f>_xlfn.XLOOKUP(D1338,'Catalog Items'!L:L,'Catalog Items'!AB:AB)</f>
        <v>00039938760632</v>
      </c>
      <c r="L1338" s="118" t="str">
        <f>_xlfn.XLOOKUP(D1338,'Catalog Items'!L:L,'Catalog Items'!N:N)</f>
        <v>Denver Broncos</v>
      </c>
      <c r="M1338" s="132">
        <f>_xlfn.XLOOKUP($D1338,'Catalog Items'!$L:$L,'Catalog Items'!AK:AK)</f>
        <v>16.312999999999999</v>
      </c>
      <c r="N1338" s="132">
        <f>_xlfn.XLOOKUP($D1338,'Catalog Items'!$L:$L,'Catalog Items'!AL:AL)</f>
        <v>10.063000000000001</v>
      </c>
      <c r="O1338" s="132">
        <f>_xlfn.XLOOKUP($D1338,'Catalog Items'!$L:$L,'Catalog Items'!AM:AM)</f>
        <v>50.625</v>
      </c>
      <c r="P1338" s="132">
        <f>_xlfn.XLOOKUP($D1338,'Catalog Items'!$L:$L,'Catalog Items'!AN:AN)</f>
        <v>30.07</v>
      </c>
      <c r="Q1338" s="132">
        <f>_xlfn.XLOOKUP($D1338,'Catalog Items'!$L:$L,'Catalog Items'!AO:AO)</f>
        <v>4.8090000000000002</v>
      </c>
      <c r="R1338" s="132" t="str">
        <f>_xlfn.XLOOKUP($D1338,'Catalog Items'!$L:$L,'Catalog Items'!AT:AT)</f>
        <v>4</v>
      </c>
      <c r="S1338" s="132" t="str">
        <f>_xlfn.XLOOKUP($D1338,'Catalog Items'!$L:$L,'Catalog Items'!AU:AU)</f>
        <v>3</v>
      </c>
      <c r="T1338" s="118" t="s">
        <v>15031</v>
      </c>
      <c r="U1338" s="118" t="s">
        <v>1773</v>
      </c>
      <c r="V1338" s="118" t="s">
        <v>1765</v>
      </c>
      <c r="W1338" s="124"/>
      <c r="X1338" s="118" t="s">
        <v>7040</v>
      </c>
      <c r="Y1338" s="118" t="s">
        <v>1759</v>
      </c>
      <c r="Z1338" s="118" t="s">
        <v>15132</v>
      </c>
      <c r="AA1338" s="118" t="s">
        <v>14983</v>
      </c>
      <c r="AB1338" s="118" t="s">
        <v>14984</v>
      </c>
      <c r="AC1338" s="118" t="s">
        <v>15211</v>
      </c>
      <c r="AD1338" s="118" t="s">
        <v>1757</v>
      </c>
      <c r="AE1338" s="118" t="s">
        <v>15374</v>
      </c>
      <c r="AF1338" s="118" t="s">
        <v>15155</v>
      </c>
    </row>
    <row r="1339" spans="1:32" x14ac:dyDescent="0.25">
      <c r="J1339" s="124"/>
      <c r="M1339" s="132"/>
      <c r="N1339" s="132"/>
      <c r="O1339" s="132"/>
      <c r="P1339" s="132"/>
      <c r="Q1339" s="132"/>
      <c r="R1339" s="132"/>
      <c r="S1339" s="132"/>
      <c r="W1339" s="124"/>
    </row>
    <row r="1340" spans="1:32" x14ac:dyDescent="0.25">
      <c r="A1340" s="118" t="str">
        <f>_xlfn.XLOOKUP(D1340,'Catalog Items'!L:L,'Catalog Items'!F:F)</f>
        <v>25N06</v>
      </c>
      <c r="B1340" s="118" t="s">
        <v>10817</v>
      </c>
      <c r="C1340" s="118" t="s">
        <v>1817</v>
      </c>
      <c r="D1340" s="118" t="s">
        <v>1586</v>
      </c>
      <c r="E1340" s="118" t="s">
        <v>3353</v>
      </c>
      <c r="F1340" s="118" t="s">
        <v>15376</v>
      </c>
      <c r="G1340" s="118" t="s">
        <v>1498</v>
      </c>
      <c r="H1340" s="118" t="s">
        <v>13829</v>
      </c>
      <c r="I1340" s="118" t="s">
        <v>1762</v>
      </c>
      <c r="J1340" s="124"/>
      <c r="K1340" s="118" t="str">
        <f>_xlfn.XLOOKUP(D1340,'Catalog Items'!L:L,'Catalog Items'!AB:AB)</f>
        <v>00039938760656</v>
      </c>
      <c r="L1340" s="118" t="str">
        <f>_xlfn.XLOOKUP(D1340,'Catalog Items'!L:L,'Catalog Items'!N:N)</f>
        <v>Houston Texans</v>
      </c>
      <c r="M1340" s="132">
        <f>_xlfn.XLOOKUP($D1340,'Catalog Items'!$L:$L,'Catalog Items'!AK:AK)</f>
        <v>16.312999999999999</v>
      </c>
      <c r="N1340" s="132">
        <f>_xlfn.XLOOKUP($D1340,'Catalog Items'!$L:$L,'Catalog Items'!AL:AL)</f>
        <v>10.063000000000001</v>
      </c>
      <c r="O1340" s="132">
        <f>_xlfn.XLOOKUP($D1340,'Catalog Items'!$L:$L,'Catalog Items'!AM:AM)</f>
        <v>50.625</v>
      </c>
      <c r="P1340" s="132">
        <f>_xlfn.XLOOKUP($D1340,'Catalog Items'!$L:$L,'Catalog Items'!AN:AN)</f>
        <v>30.07</v>
      </c>
      <c r="Q1340" s="132">
        <f>_xlfn.XLOOKUP($D1340,'Catalog Items'!$L:$L,'Catalog Items'!AO:AO)</f>
        <v>4.8090000000000002</v>
      </c>
      <c r="R1340" s="132" t="str">
        <f>_xlfn.XLOOKUP($D1340,'Catalog Items'!$L:$L,'Catalog Items'!AT:AT)</f>
        <v>4</v>
      </c>
      <c r="S1340" s="132" t="str">
        <f>_xlfn.XLOOKUP($D1340,'Catalog Items'!$L:$L,'Catalog Items'!AU:AU)</f>
        <v>3</v>
      </c>
      <c r="T1340" s="118" t="s">
        <v>15031</v>
      </c>
      <c r="U1340" s="118" t="s">
        <v>1773</v>
      </c>
      <c r="V1340" s="118" t="s">
        <v>1765</v>
      </c>
      <c r="W1340" s="124"/>
      <c r="X1340" s="118" t="s">
        <v>6915</v>
      </c>
      <c r="Y1340" s="118" t="s">
        <v>1760</v>
      </c>
      <c r="Z1340" s="118" t="s">
        <v>15368</v>
      </c>
      <c r="AA1340" s="118" t="s">
        <v>15368</v>
      </c>
      <c r="AB1340" s="118" t="s">
        <v>15378</v>
      </c>
      <c r="AC1340" s="118" t="s">
        <v>15080</v>
      </c>
      <c r="AD1340" s="118" t="s">
        <v>1757</v>
      </c>
      <c r="AE1340" s="118" t="s">
        <v>15284</v>
      </c>
      <c r="AF1340" s="118" t="s">
        <v>15379</v>
      </c>
    </row>
    <row r="1341" spans="1:32" x14ac:dyDescent="0.25">
      <c r="A1341" s="118" t="str">
        <f>_xlfn.XLOOKUP(D1341,'Catalog Items'!L:L,'Catalog Items'!F:F)</f>
        <v>25N06</v>
      </c>
      <c r="B1341" s="118" t="s">
        <v>10831</v>
      </c>
      <c r="C1341" s="118" t="s">
        <v>1817</v>
      </c>
      <c r="D1341" s="118" t="s">
        <v>1586</v>
      </c>
      <c r="E1341" s="118" t="s">
        <v>3353</v>
      </c>
      <c r="F1341" s="118" t="s">
        <v>15376</v>
      </c>
      <c r="G1341" s="118" t="s">
        <v>1504</v>
      </c>
      <c r="H1341" s="118" t="s">
        <v>3317</v>
      </c>
      <c r="I1341" s="118" t="s">
        <v>7079</v>
      </c>
      <c r="J1341" s="124"/>
      <c r="K1341" s="118" t="str">
        <f>_xlfn.XLOOKUP(D1341,'Catalog Items'!L:L,'Catalog Items'!AB:AB)</f>
        <v>00039938760656</v>
      </c>
      <c r="L1341" s="118" t="str">
        <f>_xlfn.XLOOKUP(D1341,'Catalog Items'!L:L,'Catalog Items'!N:N)</f>
        <v>Houston Texans</v>
      </c>
      <c r="M1341" s="132">
        <f>_xlfn.XLOOKUP($D1341,'Catalog Items'!$L:$L,'Catalog Items'!AK:AK)</f>
        <v>16.312999999999999</v>
      </c>
      <c r="N1341" s="132">
        <f>_xlfn.XLOOKUP($D1341,'Catalog Items'!$L:$L,'Catalog Items'!AL:AL)</f>
        <v>10.063000000000001</v>
      </c>
      <c r="O1341" s="132">
        <f>_xlfn.XLOOKUP($D1341,'Catalog Items'!$L:$L,'Catalog Items'!AM:AM)</f>
        <v>50.625</v>
      </c>
      <c r="P1341" s="132">
        <f>_xlfn.XLOOKUP($D1341,'Catalog Items'!$L:$L,'Catalog Items'!AN:AN)</f>
        <v>30.07</v>
      </c>
      <c r="Q1341" s="132">
        <f>_xlfn.XLOOKUP($D1341,'Catalog Items'!$L:$L,'Catalog Items'!AO:AO)</f>
        <v>4.8090000000000002</v>
      </c>
      <c r="R1341" s="132" t="str">
        <f>_xlfn.XLOOKUP($D1341,'Catalog Items'!$L:$L,'Catalog Items'!AT:AT)</f>
        <v>4</v>
      </c>
      <c r="S1341" s="132" t="str">
        <f>_xlfn.XLOOKUP($D1341,'Catalog Items'!$L:$L,'Catalog Items'!AU:AU)</f>
        <v>3</v>
      </c>
      <c r="T1341" s="118" t="s">
        <v>15031</v>
      </c>
      <c r="U1341" s="118" t="s">
        <v>1773</v>
      </c>
      <c r="V1341" s="118" t="s">
        <v>1765</v>
      </c>
      <c r="W1341" s="124"/>
      <c r="X1341" s="118" t="s">
        <v>6944</v>
      </c>
      <c r="Y1341" s="118" t="s">
        <v>1760</v>
      </c>
      <c r="Z1341" s="118" t="s">
        <v>15041</v>
      </c>
      <c r="AA1341" s="118" t="s">
        <v>15073</v>
      </c>
      <c r="AB1341" s="118" t="s">
        <v>15073</v>
      </c>
      <c r="AC1341" s="118" t="s">
        <v>15074</v>
      </c>
      <c r="AD1341" s="118" t="s">
        <v>1757</v>
      </c>
      <c r="AE1341" s="118" t="s">
        <v>15363</v>
      </c>
      <c r="AF1341" s="118" t="s">
        <v>15364</v>
      </c>
    </row>
    <row r="1342" spans="1:32" x14ac:dyDescent="0.25">
      <c r="A1342" s="118" t="str">
        <f>_xlfn.XLOOKUP(D1342,'Catalog Items'!L:L,'Catalog Items'!F:F)</f>
        <v>25N06</v>
      </c>
      <c r="B1342" s="118" t="s">
        <v>10828</v>
      </c>
      <c r="C1342" s="118" t="s">
        <v>1817</v>
      </c>
      <c r="D1342" s="118" t="s">
        <v>1586</v>
      </c>
      <c r="E1342" s="118" t="s">
        <v>3353</v>
      </c>
      <c r="F1342" s="118" t="s">
        <v>15376</v>
      </c>
      <c r="G1342" s="118" t="s">
        <v>1491</v>
      </c>
      <c r="H1342" s="118" t="s">
        <v>3328</v>
      </c>
      <c r="I1342" s="118" t="s">
        <v>1768</v>
      </c>
      <c r="J1342" s="124"/>
      <c r="K1342" s="118" t="str">
        <f>_xlfn.XLOOKUP(D1342,'Catalog Items'!L:L,'Catalog Items'!AB:AB)</f>
        <v>00039938760656</v>
      </c>
      <c r="L1342" s="118" t="str">
        <f>_xlfn.XLOOKUP(D1342,'Catalog Items'!L:L,'Catalog Items'!N:N)</f>
        <v>Houston Texans</v>
      </c>
      <c r="M1342" s="132">
        <f>_xlfn.XLOOKUP($D1342,'Catalog Items'!$L:$L,'Catalog Items'!AK:AK)</f>
        <v>16.312999999999999</v>
      </c>
      <c r="N1342" s="132">
        <f>_xlfn.XLOOKUP($D1342,'Catalog Items'!$L:$L,'Catalog Items'!AL:AL)</f>
        <v>10.063000000000001</v>
      </c>
      <c r="O1342" s="132">
        <f>_xlfn.XLOOKUP($D1342,'Catalog Items'!$L:$L,'Catalog Items'!AM:AM)</f>
        <v>50.625</v>
      </c>
      <c r="P1342" s="132">
        <f>_xlfn.XLOOKUP($D1342,'Catalog Items'!$L:$L,'Catalog Items'!AN:AN)</f>
        <v>30.07</v>
      </c>
      <c r="Q1342" s="132">
        <f>_xlfn.XLOOKUP($D1342,'Catalog Items'!$L:$L,'Catalog Items'!AO:AO)</f>
        <v>4.8090000000000002</v>
      </c>
      <c r="R1342" s="132" t="str">
        <f>_xlfn.XLOOKUP($D1342,'Catalog Items'!$L:$L,'Catalog Items'!AT:AT)</f>
        <v>4</v>
      </c>
      <c r="S1342" s="132" t="str">
        <f>_xlfn.XLOOKUP($D1342,'Catalog Items'!$L:$L,'Catalog Items'!AU:AU)</f>
        <v>3</v>
      </c>
      <c r="T1342" s="118" t="s">
        <v>15031</v>
      </c>
      <c r="U1342" s="118" t="s">
        <v>1773</v>
      </c>
      <c r="V1342" s="118" t="s">
        <v>1765</v>
      </c>
      <c r="W1342" s="124"/>
      <c r="X1342" s="118" t="s">
        <v>6969</v>
      </c>
      <c r="Y1342" s="118" t="s">
        <v>1765</v>
      </c>
      <c r="Z1342" s="118" t="s">
        <v>15062</v>
      </c>
      <c r="AA1342" s="118" t="s">
        <v>14994</v>
      </c>
      <c r="AB1342" s="118" t="s">
        <v>14994</v>
      </c>
      <c r="AC1342" s="118" t="s">
        <v>15066</v>
      </c>
      <c r="AD1342" s="118" t="s">
        <v>1757</v>
      </c>
      <c r="AE1342" s="118" t="s">
        <v>15067</v>
      </c>
      <c r="AF1342" s="118" t="s">
        <v>15068</v>
      </c>
    </row>
    <row r="1343" spans="1:32" x14ac:dyDescent="0.25">
      <c r="A1343" s="118" t="str">
        <f>_xlfn.XLOOKUP(D1343,'Catalog Items'!L:L,'Catalog Items'!F:F)</f>
        <v>25N06</v>
      </c>
      <c r="B1343" s="118" t="s">
        <v>10813</v>
      </c>
      <c r="C1343" s="118" t="s">
        <v>1817</v>
      </c>
      <c r="D1343" s="118" t="s">
        <v>1586</v>
      </c>
      <c r="E1343" s="118" t="s">
        <v>3353</v>
      </c>
      <c r="F1343" s="118" t="s">
        <v>15376</v>
      </c>
      <c r="G1343" s="118" t="s">
        <v>1477</v>
      </c>
      <c r="H1343" s="118" t="s">
        <v>13846</v>
      </c>
      <c r="I1343" s="118" t="s">
        <v>1757</v>
      </c>
      <c r="J1343" s="124"/>
      <c r="K1343" s="118" t="str">
        <f>_xlfn.XLOOKUP(D1343,'Catalog Items'!L:L,'Catalog Items'!AB:AB)</f>
        <v>00039938760656</v>
      </c>
      <c r="L1343" s="118" t="str">
        <f>_xlfn.XLOOKUP(D1343,'Catalog Items'!L:L,'Catalog Items'!N:N)</f>
        <v>Houston Texans</v>
      </c>
      <c r="M1343" s="132">
        <f>_xlfn.XLOOKUP($D1343,'Catalog Items'!$L:$L,'Catalog Items'!AK:AK)</f>
        <v>16.312999999999999</v>
      </c>
      <c r="N1343" s="132">
        <f>_xlfn.XLOOKUP($D1343,'Catalog Items'!$L:$L,'Catalog Items'!AL:AL)</f>
        <v>10.063000000000001</v>
      </c>
      <c r="O1343" s="132">
        <f>_xlfn.XLOOKUP($D1343,'Catalog Items'!$L:$L,'Catalog Items'!AM:AM)</f>
        <v>50.625</v>
      </c>
      <c r="P1343" s="132">
        <f>_xlfn.XLOOKUP($D1343,'Catalog Items'!$L:$L,'Catalog Items'!AN:AN)</f>
        <v>30.07</v>
      </c>
      <c r="Q1343" s="132">
        <f>_xlfn.XLOOKUP($D1343,'Catalog Items'!$L:$L,'Catalog Items'!AO:AO)</f>
        <v>4.8090000000000002</v>
      </c>
      <c r="R1343" s="132" t="str">
        <f>_xlfn.XLOOKUP($D1343,'Catalog Items'!$L:$L,'Catalog Items'!AT:AT)</f>
        <v>4</v>
      </c>
      <c r="S1343" s="132" t="str">
        <f>_xlfn.XLOOKUP($D1343,'Catalog Items'!$L:$L,'Catalog Items'!AU:AU)</f>
        <v>3</v>
      </c>
      <c r="T1343" s="118" t="s">
        <v>15031</v>
      </c>
      <c r="U1343" s="118" t="s">
        <v>1773</v>
      </c>
      <c r="V1343" s="118" t="s">
        <v>1765</v>
      </c>
      <c r="W1343" s="124"/>
      <c r="X1343" s="118" t="s">
        <v>7042</v>
      </c>
      <c r="Y1343" s="118" t="s">
        <v>1759</v>
      </c>
      <c r="Z1343" s="118" t="s">
        <v>15132</v>
      </c>
      <c r="AA1343" s="118" t="s">
        <v>14983</v>
      </c>
      <c r="AB1343" s="118" t="s">
        <v>14984</v>
      </c>
      <c r="AC1343" s="118" t="s">
        <v>15211</v>
      </c>
      <c r="AD1343" s="118" t="s">
        <v>1757</v>
      </c>
      <c r="AE1343" s="118" t="s">
        <v>15374</v>
      </c>
      <c r="AF1343" s="118" t="s">
        <v>15155</v>
      </c>
    </row>
    <row r="1344" spans="1:32" x14ac:dyDescent="0.25">
      <c r="J1344" s="124"/>
      <c r="M1344" s="132"/>
      <c r="N1344" s="132"/>
      <c r="O1344" s="132"/>
      <c r="P1344" s="132"/>
      <c r="Q1344" s="132"/>
      <c r="R1344" s="132"/>
      <c r="S1344" s="132"/>
      <c r="W1344" s="124"/>
    </row>
    <row r="1345" spans="1:32" x14ac:dyDescent="0.25">
      <c r="A1345" s="118" t="str">
        <f>_xlfn.XLOOKUP(D1345,'Catalog Items'!L:L,'Catalog Items'!F:F)</f>
        <v>25N06</v>
      </c>
      <c r="B1345" s="118" t="s">
        <v>10831</v>
      </c>
      <c r="C1345" s="118" t="s">
        <v>1817</v>
      </c>
      <c r="D1345" s="118" t="s">
        <v>1587</v>
      </c>
      <c r="E1345" s="118" t="s">
        <v>13909</v>
      </c>
      <c r="F1345" s="118" t="s">
        <v>15376</v>
      </c>
      <c r="G1345" s="118" t="s">
        <v>1505</v>
      </c>
      <c r="H1345" s="118" t="s">
        <v>13868</v>
      </c>
      <c r="I1345" s="118" t="s">
        <v>7079</v>
      </c>
      <c r="J1345" s="124"/>
      <c r="K1345" s="118" t="str">
        <f>_xlfn.XLOOKUP(D1345,'Catalog Items'!L:L,'Catalog Items'!AB:AB)</f>
        <v>00039938760663</v>
      </c>
      <c r="L1345" s="118" t="str">
        <f>_xlfn.XLOOKUP(D1345,'Catalog Items'!L:L,'Catalog Items'!N:N)</f>
        <v>Jacksonville Jaguars</v>
      </c>
      <c r="M1345" s="132">
        <f>_xlfn.XLOOKUP($D1345,'Catalog Items'!$L:$L,'Catalog Items'!AK:AK)</f>
        <v>16.312999999999999</v>
      </c>
      <c r="N1345" s="132">
        <f>_xlfn.XLOOKUP($D1345,'Catalog Items'!$L:$L,'Catalog Items'!AL:AL)</f>
        <v>10.063000000000001</v>
      </c>
      <c r="O1345" s="132">
        <f>_xlfn.XLOOKUP($D1345,'Catalog Items'!$L:$L,'Catalog Items'!AM:AM)</f>
        <v>50.625</v>
      </c>
      <c r="P1345" s="132">
        <f>_xlfn.XLOOKUP($D1345,'Catalog Items'!$L:$L,'Catalog Items'!AN:AN)</f>
        <v>30.07</v>
      </c>
      <c r="Q1345" s="132">
        <f>_xlfn.XLOOKUP($D1345,'Catalog Items'!$L:$L,'Catalog Items'!AO:AO)</f>
        <v>4.8090000000000002</v>
      </c>
      <c r="R1345" s="132" t="str">
        <f>_xlfn.XLOOKUP($D1345,'Catalog Items'!$L:$L,'Catalog Items'!AT:AT)</f>
        <v>4</v>
      </c>
      <c r="S1345" s="132" t="str">
        <f>_xlfn.XLOOKUP($D1345,'Catalog Items'!$L:$L,'Catalog Items'!AU:AU)</f>
        <v>3</v>
      </c>
      <c r="T1345" s="118" t="s">
        <v>15031</v>
      </c>
      <c r="U1345" s="118" t="s">
        <v>1773</v>
      </c>
      <c r="V1345" s="118" t="s">
        <v>1765</v>
      </c>
      <c r="W1345" s="124"/>
      <c r="X1345" s="118" t="s">
        <v>6945</v>
      </c>
      <c r="Y1345" s="118" t="s">
        <v>1760</v>
      </c>
      <c r="Z1345" s="118" t="s">
        <v>15041</v>
      </c>
      <c r="AA1345" s="118" t="s">
        <v>15073</v>
      </c>
      <c r="AB1345" s="118" t="s">
        <v>15073</v>
      </c>
      <c r="AC1345" s="118" t="s">
        <v>15074</v>
      </c>
      <c r="AD1345" s="118" t="s">
        <v>1757</v>
      </c>
      <c r="AE1345" s="118" t="s">
        <v>15363</v>
      </c>
      <c r="AF1345" s="118" t="s">
        <v>15364</v>
      </c>
    </row>
    <row r="1346" spans="1:32" x14ac:dyDescent="0.25">
      <c r="A1346" s="118" t="str">
        <f>_xlfn.XLOOKUP(D1346,'Catalog Items'!L:L,'Catalog Items'!F:F)</f>
        <v>25N06</v>
      </c>
      <c r="B1346" s="118" t="s">
        <v>10817</v>
      </c>
      <c r="C1346" s="118" t="s">
        <v>1817</v>
      </c>
      <c r="D1346" s="118" t="s">
        <v>1587</v>
      </c>
      <c r="E1346" s="118" t="s">
        <v>13909</v>
      </c>
      <c r="F1346" s="118" t="s">
        <v>15376</v>
      </c>
      <c r="G1346" s="118" t="s">
        <v>1499</v>
      </c>
      <c r="H1346" s="118" t="s">
        <v>13830</v>
      </c>
      <c r="I1346" s="118" t="s">
        <v>1762</v>
      </c>
      <c r="J1346" s="124"/>
      <c r="K1346" s="118" t="str">
        <f>_xlfn.XLOOKUP(D1346,'Catalog Items'!L:L,'Catalog Items'!AB:AB)</f>
        <v>00039938760663</v>
      </c>
      <c r="L1346" s="118" t="str">
        <f>_xlfn.XLOOKUP(D1346,'Catalog Items'!L:L,'Catalog Items'!N:N)</f>
        <v>Jacksonville Jaguars</v>
      </c>
      <c r="M1346" s="132">
        <f>_xlfn.XLOOKUP($D1346,'Catalog Items'!$L:$L,'Catalog Items'!AK:AK)</f>
        <v>16.312999999999999</v>
      </c>
      <c r="N1346" s="132">
        <f>_xlfn.XLOOKUP($D1346,'Catalog Items'!$L:$L,'Catalog Items'!AL:AL)</f>
        <v>10.063000000000001</v>
      </c>
      <c r="O1346" s="132">
        <f>_xlfn.XLOOKUP($D1346,'Catalog Items'!$L:$L,'Catalog Items'!AM:AM)</f>
        <v>50.625</v>
      </c>
      <c r="P1346" s="132">
        <f>_xlfn.XLOOKUP($D1346,'Catalog Items'!$L:$L,'Catalog Items'!AN:AN)</f>
        <v>30.07</v>
      </c>
      <c r="Q1346" s="132">
        <f>_xlfn.XLOOKUP($D1346,'Catalog Items'!$L:$L,'Catalog Items'!AO:AO)</f>
        <v>4.8090000000000002</v>
      </c>
      <c r="R1346" s="132" t="str">
        <f>_xlfn.XLOOKUP($D1346,'Catalog Items'!$L:$L,'Catalog Items'!AT:AT)</f>
        <v>4</v>
      </c>
      <c r="S1346" s="132" t="str">
        <f>_xlfn.XLOOKUP($D1346,'Catalog Items'!$L:$L,'Catalog Items'!AU:AU)</f>
        <v>3</v>
      </c>
      <c r="T1346" s="118" t="s">
        <v>15031</v>
      </c>
      <c r="U1346" s="118" t="s">
        <v>1773</v>
      </c>
      <c r="V1346" s="118" t="s">
        <v>1765</v>
      </c>
      <c r="W1346" s="124"/>
      <c r="X1346" s="118" t="s">
        <v>6916</v>
      </c>
      <c r="Y1346" s="118" t="s">
        <v>1760</v>
      </c>
      <c r="Z1346" s="118" t="s">
        <v>15368</v>
      </c>
      <c r="AA1346" s="118" t="s">
        <v>15368</v>
      </c>
      <c r="AB1346" s="118" t="s">
        <v>14983</v>
      </c>
      <c r="AC1346" s="118" t="s">
        <v>15297</v>
      </c>
      <c r="AD1346" s="118" t="s">
        <v>1757</v>
      </c>
      <c r="AE1346" s="118" t="s">
        <v>15369</v>
      </c>
      <c r="AF1346" s="118" t="s">
        <v>15370</v>
      </c>
    </row>
    <row r="1347" spans="1:32" x14ac:dyDescent="0.25">
      <c r="A1347" s="118" t="str">
        <f>_xlfn.XLOOKUP(D1347,'Catalog Items'!L:L,'Catalog Items'!F:F)</f>
        <v>25N06</v>
      </c>
      <c r="B1347" s="118" t="s">
        <v>10828</v>
      </c>
      <c r="C1347" s="118" t="s">
        <v>1817</v>
      </c>
      <c r="D1347" s="118" t="s">
        <v>1587</v>
      </c>
      <c r="E1347" s="118" t="s">
        <v>13909</v>
      </c>
      <c r="F1347" s="118" t="s">
        <v>15376</v>
      </c>
      <c r="G1347" s="118" t="s">
        <v>1510</v>
      </c>
      <c r="H1347" s="118" t="s">
        <v>3331</v>
      </c>
      <c r="I1347" s="118" t="s">
        <v>1768</v>
      </c>
      <c r="J1347" s="124"/>
      <c r="K1347" s="118" t="str">
        <f>_xlfn.XLOOKUP(D1347,'Catalog Items'!L:L,'Catalog Items'!AB:AB)</f>
        <v>00039938760663</v>
      </c>
      <c r="L1347" s="118" t="str">
        <f>_xlfn.XLOOKUP(D1347,'Catalog Items'!L:L,'Catalog Items'!N:N)</f>
        <v>Jacksonville Jaguars</v>
      </c>
      <c r="M1347" s="132">
        <f>_xlfn.XLOOKUP($D1347,'Catalog Items'!$L:$L,'Catalog Items'!AK:AK)</f>
        <v>16.312999999999999</v>
      </c>
      <c r="N1347" s="132">
        <f>_xlfn.XLOOKUP($D1347,'Catalog Items'!$L:$L,'Catalog Items'!AL:AL)</f>
        <v>10.063000000000001</v>
      </c>
      <c r="O1347" s="132">
        <f>_xlfn.XLOOKUP($D1347,'Catalog Items'!$L:$L,'Catalog Items'!AM:AM)</f>
        <v>50.625</v>
      </c>
      <c r="P1347" s="132">
        <f>_xlfn.XLOOKUP($D1347,'Catalog Items'!$L:$L,'Catalog Items'!AN:AN)</f>
        <v>30.07</v>
      </c>
      <c r="Q1347" s="132">
        <f>_xlfn.XLOOKUP($D1347,'Catalog Items'!$L:$L,'Catalog Items'!AO:AO)</f>
        <v>4.8090000000000002</v>
      </c>
      <c r="R1347" s="132" t="str">
        <f>_xlfn.XLOOKUP($D1347,'Catalog Items'!$L:$L,'Catalog Items'!AT:AT)</f>
        <v>4</v>
      </c>
      <c r="S1347" s="132" t="str">
        <f>_xlfn.XLOOKUP($D1347,'Catalog Items'!$L:$L,'Catalog Items'!AU:AU)</f>
        <v>3</v>
      </c>
      <c r="T1347" s="118" t="s">
        <v>15031</v>
      </c>
      <c r="U1347" s="118" t="s">
        <v>1773</v>
      </c>
      <c r="V1347" s="118" t="s">
        <v>1765</v>
      </c>
      <c r="W1347" s="124"/>
      <c r="X1347" s="118" t="s">
        <v>6974</v>
      </c>
      <c r="Y1347" s="118" t="s">
        <v>1765</v>
      </c>
      <c r="Z1347" s="118" t="s">
        <v>15062</v>
      </c>
      <c r="AA1347" s="118" t="s">
        <v>14994</v>
      </c>
      <c r="AB1347" s="118" t="s">
        <v>14994</v>
      </c>
      <c r="AC1347" s="118" t="s">
        <v>15066</v>
      </c>
      <c r="AD1347" s="118" t="s">
        <v>1757</v>
      </c>
      <c r="AE1347" s="118" t="s">
        <v>15067</v>
      </c>
      <c r="AF1347" s="118" t="s">
        <v>15068</v>
      </c>
    </row>
    <row r="1348" spans="1:32" x14ac:dyDescent="0.25">
      <c r="A1348" s="118" t="str">
        <f>_xlfn.XLOOKUP(D1348,'Catalog Items'!L:L,'Catalog Items'!F:F)</f>
        <v>25N06</v>
      </c>
      <c r="B1348" s="118" t="s">
        <v>10813</v>
      </c>
      <c r="C1348" s="118" t="s">
        <v>1817</v>
      </c>
      <c r="D1348" s="118" t="s">
        <v>1587</v>
      </c>
      <c r="E1348" s="118" t="s">
        <v>13909</v>
      </c>
      <c r="F1348" s="118" t="s">
        <v>15376</v>
      </c>
      <c r="G1348" s="118" t="s">
        <v>1443</v>
      </c>
      <c r="H1348" s="118" t="s">
        <v>13847</v>
      </c>
      <c r="I1348" s="118" t="s">
        <v>1757</v>
      </c>
      <c r="J1348" s="124"/>
      <c r="K1348" s="118" t="str">
        <f>_xlfn.XLOOKUP(D1348,'Catalog Items'!L:L,'Catalog Items'!AB:AB)</f>
        <v>00039938760663</v>
      </c>
      <c r="L1348" s="118" t="str">
        <f>_xlfn.XLOOKUP(D1348,'Catalog Items'!L:L,'Catalog Items'!N:N)</f>
        <v>Jacksonville Jaguars</v>
      </c>
      <c r="M1348" s="132">
        <f>_xlfn.XLOOKUP($D1348,'Catalog Items'!$L:$L,'Catalog Items'!AK:AK)</f>
        <v>16.312999999999999</v>
      </c>
      <c r="N1348" s="132">
        <f>_xlfn.XLOOKUP($D1348,'Catalog Items'!$L:$L,'Catalog Items'!AL:AL)</f>
        <v>10.063000000000001</v>
      </c>
      <c r="O1348" s="132">
        <f>_xlfn.XLOOKUP($D1348,'Catalog Items'!$L:$L,'Catalog Items'!AM:AM)</f>
        <v>50.625</v>
      </c>
      <c r="P1348" s="132">
        <f>_xlfn.XLOOKUP($D1348,'Catalog Items'!$L:$L,'Catalog Items'!AN:AN)</f>
        <v>30.07</v>
      </c>
      <c r="Q1348" s="132">
        <f>_xlfn.XLOOKUP($D1348,'Catalog Items'!$L:$L,'Catalog Items'!AO:AO)</f>
        <v>4.8090000000000002</v>
      </c>
      <c r="R1348" s="132" t="str">
        <f>_xlfn.XLOOKUP($D1348,'Catalog Items'!$L:$L,'Catalog Items'!AT:AT)</f>
        <v>4</v>
      </c>
      <c r="S1348" s="132" t="str">
        <f>_xlfn.XLOOKUP($D1348,'Catalog Items'!$L:$L,'Catalog Items'!AU:AU)</f>
        <v>3</v>
      </c>
      <c r="T1348" s="118" t="s">
        <v>15031</v>
      </c>
      <c r="U1348" s="118" t="s">
        <v>1773</v>
      </c>
      <c r="V1348" s="118" t="s">
        <v>1765</v>
      </c>
      <c r="W1348" s="124"/>
      <c r="X1348" s="118" t="s">
        <v>7043</v>
      </c>
      <c r="Y1348" s="118" t="s">
        <v>1759</v>
      </c>
      <c r="Z1348" s="118" t="s">
        <v>15132</v>
      </c>
      <c r="AA1348" s="118" t="s">
        <v>14983</v>
      </c>
      <c r="AB1348" s="118" t="s">
        <v>14984</v>
      </c>
      <c r="AC1348" s="118" t="s">
        <v>15211</v>
      </c>
      <c r="AD1348" s="118" t="s">
        <v>1757</v>
      </c>
      <c r="AE1348" s="118" t="s">
        <v>15374</v>
      </c>
      <c r="AF1348" s="118" t="s">
        <v>15155</v>
      </c>
    </row>
    <row r="1349" spans="1:32" x14ac:dyDescent="0.25">
      <c r="J1349" s="124"/>
      <c r="M1349" s="132"/>
      <c r="N1349" s="132"/>
      <c r="O1349" s="132"/>
      <c r="P1349" s="132"/>
      <c r="Q1349" s="132"/>
      <c r="R1349" s="132"/>
      <c r="S1349" s="132"/>
      <c r="W1349" s="124"/>
    </row>
    <row r="1350" spans="1:32" x14ac:dyDescent="0.25">
      <c r="A1350" s="118" t="str">
        <f>_xlfn.XLOOKUP(D1350,'Catalog Items'!L:L,'Catalog Items'!F:F)</f>
        <v>25N06</v>
      </c>
      <c r="B1350" s="118" t="s">
        <v>10831</v>
      </c>
      <c r="C1350" s="118" t="s">
        <v>1817</v>
      </c>
      <c r="D1350" s="118" t="s">
        <v>1543</v>
      </c>
      <c r="E1350" s="118" t="s">
        <v>13910</v>
      </c>
      <c r="F1350" s="118" t="s">
        <v>15376</v>
      </c>
      <c r="G1350" s="118" t="s">
        <v>1431</v>
      </c>
      <c r="H1350" s="118" t="s">
        <v>13871</v>
      </c>
      <c r="I1350" s="118" t="s">
        <v>7079</v>
      </c>
      <c r="J1350" s="124"/>
      <c r="K1350" s="118" t="str">
        <f>_xlfn.XLOOKUP(D1350,'Catalog Items'!L:L,'Catalog Items'!AB:AB)</f>
        <v>00039938760687</v>
      </c>
      <c r="L1350" s="118" t="str">
        <f>_xlfn.XLOOKUP(D1350,'Catalog Items'!L:L,'Catalog Items'!N:N)</f>
        <v>Minnesota Vikings</v>
      </c>
      <c r="M1350" s="132">
        <f>_xlfn.XLOOKUP($D1350,'Catalog Items'!$L:$L,'Catalog Items'!AK:AK)</f>
        <v>16.312999999999999</v>
      </c>
      <c r="N1350" s="132">
        <f>_xlfn.XLOOKUP($D1350,'Catalog Items'!$L:$L,'Catalog Items'!AL:AL)</f>
        <v>10.063000000000001</v>
      </c>
      <c r="O1350" s="132">
        <f>_xlfn.XLOOKUP($D1350,'Catalog Items'!$L:$L,'Catalog Items'!AM:AM)</f>
        <v>50.625</v>
      </c>
      <c r="P1350" s="132">
        <f>_xlfn.XLOOKUP($D1350,'Catalog Items'!$L:$L,'Catalog Items'!AN:AN)</f>
        <v>30.07</v>
      </c>
      <c r="Q1350" s="132">
        <f>_xlfn.XLOOKUP($D1350,'Catalog Items'!$L:$L,'Catalog Items'!AO:AO)</f>
        <v>4.8090000000000002</v>
      </c>
      <c r="R1350" s="132" t="str">
        <f>_xlfn.XLOOKUP($D1350,'Catalog Items'!$L:$L,'Catalog Items'!AT:AT)</f>
        <v>4</v>
      </c>
      <c r="S1350" s="132" t="str">
        <f>_xlfn.XLOOKUP($D1350,'Catalog Items'!$L:$L,'Catalog Items'!AU:AU)</f>
        <v>3</v>
      </c>
      <c r="T1350" s="118" t="s">
        <v>15031</v>
      </c>
      <c r="U1350" s="118" t="s">
        <v>1773</v>
      </c>
      <c r="V1350" s="118" t="s">
        <v>1765</v>
      </c>
      <c r="W1350" s="124"/>
      <c r="X1350" s="118" t="s">
        <v>6950</v>
      </c>
      <c r="Y1350" s="118" t="s">
        <v>1760</v>
      </c>
      <c r="Z1350" s="118" t="s">
        <v>15041</v>
      </c>
      <c r="AA1350" s="118" t="s">
        <v>15073</v>
      </c>
      <c r="AB1350" s="118" t="s">
        <v>15073</v>
      </c>
      <c r="AC1350" s="118" t="s">
        <v>15074</v>
      </c>
      <c r="AD1350" s="118" t="s">
        <v>1757</v>
      </c>
      <c r="AE1350" s="118" t="s">
        <v>15363</v>
      </c>
      <c r="AF1350" s="118" t="s">
        <v>15364</v>
      </c>
    </row>
    <row r="1351" spans="1:32" x14ac:dyDescent="0.25">
      <c r="A1351" s="118" t="str">
        <f>_xlfn.XLOOKUP(D1351,'Catalog Items'!L:L,'Catalog Items'!F:F)</f>
        <v>25N06</v>
      </c>
      <c r="B1351" s="118" t="s">
        <v>10828</v>
      </c>
      <c r="C1351" s="118" t="s">
        <v>1817</v>
      </c>
      <c r="D1351" s="118" t="s">
        <v>1543</v>
      </c>
      <c r="E1351" s="118" t="s">
        <v>13910</v>
      </c>
      <c r="F1351" s="118" t="s">
        <v>15376</v>
      </c>
      <c r="G1351" s="118" t="s">
        <v>1453</v>
      </c>
      <c r="H1351" s="118" t="s">
        <v>13870</v>
      </c>
      <c r="I1351" s="118" t="s">
        <v>1768</v>
      </c>
      <c r="J1351" s="124"/>
      <c r="K1351" s="118" t="str">
        <f>_xlfn.XLOOKUP(D1351,'Catalog Items'!L:L,'Catalog Items'!AB:AB)</f>
        <v>00039938760687</v>
      </c>
      <c r="L1351" s="118" t="str">
        <f>_xlfn.XLOOKUP(D1351,'Catalog Items'!L:L,'Catalog Items'!N:N)</f>
        <v>Minnesota Vikings</v>
      </c>
      <c r="M1351" s="132">
        <f>_xlfn.XLOOKUP($D1351,'Catalog Items'!$L:$L,'Catalog Items'!AK:AK)</f>
        <v>16.312999999999999</v>
      </c>
      <c r="N1351" s="132">
        <f>_xlfn.XLOOKUP($D1351,'Catalog Items'!$L:$L,'Catalog Items'!AL:AL)</f>
        <v>10.063000000000001</v>
      </c>
      <c r="O1351" s="132">
        <f>_xlfn.XLOOKUP($D1351,'Catalog Items'!$L:$L,'Catalog Items'!AM:AM)</f>
        <v>50.625</v>
      </c>
      <c r="P1351" s="132">
        <f>_xlfn.XLOOKUP($D1351,'Catalog Items'!$L:$L,'Catalog Items'!AN:AN)</f>
        <v>30.07</v>
      </c>
      <c r="Q1351" s="132">
        <f>_xlfn.XLOOKUP($D1351,'Catalog Items'!$L:$L,'Catalog Items'!AO:AO)</f>
        <v>4.8090000000000002</v>
      </c>
      <c r="R1351" s="132" t="str">
        <f>_xlfn.XLOOKUP($D1351,'Catalog Items'!$L:$L,'Catalog Items'!AT:AT)</f>
        <v>4</v>
      </c>
      <c r="S1351" s="132" t="str">
        <f>_xlfn.XLOOKUP($D1351,'Catalog Items'!$L:$L,'Catalog Items'!AU:AU)</f>
        <v>3</v>
      </c>
      <c r="T1351" s="118" t="s">
        <v>15031</v>
      </c>
      <c r="U1351" s="118" t="s">
        <v>1773</v>
      </c>
      <c r="V1351" s="118" t="s">
        <v>1765</v>
      </c>
      <c r="W1351" s="124"/>
      <c r="X1351" s="118" t="s">
        <v>6978</v>
      </c>
      <c r="Y1351" s="118" t="s">
        <v>1765</v>
      </c>
      <c r="Z1351" s="118" t="s">
        <v>15062</v>
      </c>
      <c r="AA1351" s="118" t="s">
        <v>14994</v>
      </c>
      <c r="AB1351" s="118" t="s">
        <v>14994</v>
      </c>
      <c r="AC1351" s="118" t="s">
        <v>15066</v>
      </c>
      <c r="AD1351" s="118" t="s">
        <v>1757</v>
      </c>
      <c r="AE1351" s="118" t="s">
        <v>15067</v>
      </c>
      <c r="AF1351" s="118" t="s">
        <v>15068</v>
      </c>
    </row>
    <row r="1352" spans="1:32" x14ac:dyDescent="0.25">
      <c r="A1352" s="118" t="str">
        <f>_xlfn.XLOOKUP(D1352,'Catalog Items'!L:L,'Catalog Items'!F:F)</f>
        <v>25N06</v>
      </c>
      <c r="B1352" s="118" t="s">
        <v>10813</v>
      </c>
      <c r="C1352" s="118" t="s">
        <v>1817</v>
      </c>
      <c r="D1352" s="118" t="s">
        <v>1543</v>
      </c>
      <c r="E1352" s="118" t="s">
        <v>13910</v>
      </c>
      <c r="F1352" s="118" t="s">
        <v>15376</v>
      </c>
      <c r="G1352" s="118" t="s">
        <v>1540</v>
      </c>
      <c r="H1352" s="118" t="s">
        <v>13849</v>
      </c>
      <c r="I1352" s="118" t="s">
        <v>1757</v>
      </c>
      <c r="J1352" s="124"/>
      <c r="K1352" s="118" t="str">
        <f>_xlfn.XLOOKUP(D1352,'Catalog Items'!L:L,'Catalog Items'!AB:AB)</f>
        <v>00039938760687</v>
      </c>
      <c r="L1352" s="118" t="str">
        <f>_xlfn.XLOOKUP(D1352,'Catalog Items'!L:L,'Catalog Items'!N:N)</f>
        <v>Minnesota Vikings</v>
      </c>
      <c r="M1352" s="132">
        <f>_xlfn.XLOOKUP($D1352,'Catalog Items'!$L:$L,'Catalog Items'!AK:AK)</f>
        <v>16.312999999999999</v>
      </c>
      <c r="N1352" s="132">
        <f>_xlfn.XLOOKUP($D1352,'Catalog Items'!$L:$L,'Catalog Items'!AL:AL)</f>
        <v>10.063000000000001</v>
      </c>
      <c r="O1352" s="132">
        <f>_xlfn.XLOOKUP($D1352,'Catalog Items'!$L:$L,'Catalog Items'!AM:AM)</f>
        <v>50.625</v>
      </c>
      <c r="P1352" s="132">
        <f>_xlfn.XLOOKUP($D1352,'Catalog Items'!$L:$L,'Catalog Items'!AN:AN)</f>
        <v>30.07</v>
      </c>
      <c r="Q1352" s="132">
        <f>_xlfn.XLOOKUP($D1352,'Catalog Items'!$L:$L,'Catalog Items'!AO:AO)</f>
        <v>4.8090000000000002</v>
      </c>
      <c r="R1352" s="132" t="str">
        <f>_xlfn.XLOOKUP($D1352,'Catalog Items'!$L:$L,'Catalog Items'!AT:AT)</f>
        <v>4</v>
      </c>
      <c r="S1352" s="132" t="str">
        <f>_xlfn.XLOOKUP($D1352,'Catalog Items'!$L:$L,'Catalog Items'!AU:AU)</f>
        <v>3</v>
      </c>
      <c r="T1352" s="118" t="s">
        <v>15031</v>
      </c>
      <c r="U1352" s="118" t="s">
        <v>1773</v>
      </c>
      <c r="V1352" s="118" t="s">
        <v>1765</v>
      </c>
      <c r="W1352" s="124"/>
      <c r="X1352" s="118" t="s">
        <v>7045</v>
      </c>
      <c r="Y1352" s="118" t="s">
        <v>1759</v>
      </c>
      <c r="Z1352" s="118" t="s">
        <v>15132</v>
      </c>
      <c r="AA1352" s="118" t="s">
        <v>14983</v>
      </c>
      <c r="AB1352" s="118" t="s">
        <v>14984</v>
      </c>
      <c r="AC1352" s="118" t="s">
        <v>15211</v>
      </c>
      <c r="AD1352" s="118" t="s">
        <v>1757</v>
      </c>
      <c r="AE1352" s="118" t="s">
        <v>15374</v>
      </c>
      <c r="AF1352" s="118" t="s">
        <v>15155</v>
      </c>
    </row>
    <row r="1353" spans="1:32" x14ac:dyDescent="0.25">
      <c r="A1353" s="118" t="str">
        <f>_xlfn.XLOOKUP(D1353,'Catalog Items'!L:L,'Catalog Items'!F:F)</f>
        <v>25N06</v>
      </c>
      <c r="B1353" s="118" t="s">
        <v>10817</v>
      </c>
      <c r="C1353" s="118" t="s">
        <v>1817</v>
      </c>
      <c r="D1353" s="118" t="s">
        <v>1543</v>
      </c>
      <c r="E1353" s="118" t="s">
        <v>13910</v>
      </c>
      <c r="F1353" s="118" t="s">
        <v>15376</v>
      </c>
      <c r="G1353" s="118" t="s">
        <v>1445</v>
      </c>
      <c r="H1353" s="118" t="s">
        <v>13831</v>
      </c>
      <c r="I1353" s="118" t="s">
        <v>1762</v>
      </c>
      <c r="J1353" s="124"/>
      <c r="K1353" s="118" t="str">
        <f>_xlfn.XLOOKUP(D1353,'Catalog Items'!L:L,'Catalog Items'!AB:AB)</f>
        <v>00039938760687</v>
      </c>
      <c r="L1353" s="118" t="str">
        <f>_xlfn.XLOOKUP(D1353,'Catalog Items'!L:L,'Catalog Items'!N:N)</f>
        <v>Minnesota Vikings</v>
      </c>
      <c r="M1353" s="132">
        <f>_xlfn.XLOOKUP($D1353,'Catalog Items'!$L:$L,'Catalog Items'!AK:AK)</f>
        <v>16.312999999999999</v>
      </c>
      <c r="N1353" s="132">
        <f>_xlfn.XLOOKUP($D1353,'Catalog Items'!$L:$L,'Catalog Items'!AL:AL)</f>
        <v>10.063000000000001</v>
      </c>
      <c r="O1353" s="132">
        <f>_xlfn.XLOOKUP($D1353,'Catalog Items'!$L:$L,'Catalog Items'!AM:AM)</f>
        <v>50.625</v>
      </c>
      <c r="P1353" s="132">
        <f>_xlfn.XLOOKUP($D1353,'Catalog Items'!$L:$L,'Catalog Items'!AN:AN)</f>
        <v>30.07</v>
      </c>
      <c r="Q1353" s="132">
        <f>_xlfn.XLOOKUP($D1353,'Catalog Items'!$L:$L,'Catalog Items'!AO:AO)</f>
        <v>4.8090000000000002</v>
      </c>
      <c r="R1353" s="132" t="str">
        <f>_xlfn.XLOOKUP($D1353,'Catalog Items'!$L:$L,'Catalog Items'!AT:AT)</f>
        <v>4</v>
      </c>
      <c r="S1353" s="132" t="str">
        <f>_xlfn.XLOOKUP($D1353,'Catalog Items'!$L:$L,'Catalog Items'!AU:AU)</f>
        <v>3</v>
      </c>
      <c r="T1353" s="118" t="s">
        <v>15031</v>
      </c>
      <c r="U1353" s="118" t="s">
        <v>1773</v>
      </c>
      <c r="V1353" s="118" t="s">
        <v>1765</v>
      </c>
      <c r="W1353" s="124"/>
      <c r="X1353" s="118" t="s">
        <v>6918</v>
      </c>
      <c r="Y1353" s="118" t="s">
        <v>1760</v>
      </c>
      <c r="Z1353" s="118" t="s">
        <v>15368</v>
      </c>
      <c r="AA1353" s="118" t="s">
        <v>15368</v>
      </c>
      <c r="AB1353" s="118" t="s">
        <v>14983</v>
      </c>
      <c r="AC1353" s="118" t="s">
        <v>15297</v>
      </c>
      <c r="AD1353" s="118" t="s">
        <v>1757</v>
      </c>
      <c r="AE1353" s="118" t="s">
        <v>15369</v>
      </c>
      <c r="AF1353" s="118" t="s">
        <v>15370</v>
      </c>
    </row>
    <row r="1354" spans="1:32" x14ac:dyDescent="0.25">
      <c r="J1354" s="124"/>
      <c r="M1354" s="132"/>
      <c r="N1354" s="132"/>
      <c r="O1354" s="132"/>
      <c r="P1354" s="132"/>
      <c r="Q1354" s="132"/>
      <c r="R1354" s="132"/>
      <c r="S1354" s="132"/>
      <c r="W1354" s="124"/>
    </row>
    <row r="1355" spans="1:32" x14ac:dyDescent="0.25">
      <c r="A1355" s="118" t="str">
        <f>_xlfn.XLOOKUP(D1355,'Catalog Items'!L:L,'Catalog Items'!F:F)</f>
        <v>25N06</v>
      </c>
      <c r="B1355" s="118" t="s">
        <v>10817</v>
      </c>
      <c r="C1355" s="118" t="s">
        <v>1817</v>
      </c>
      <c r="D1355" s="118" t="s">
        <v>1544</v>
      </c>
      <c r="E1355" s="118" t="s">
        <v>3354</v>
      </c>
      <c r="F1355" s="118" t="s">
        <v>15376</v>
      </c>
      <c r="G1355" s="118" t="s">
        <v>1467</v>
      </c>
      <c r="H1355" s="118" t="s">
        <v>13832</v>
      </c>
      <c r="I1355" s="118" t="s">
        <v>1762</v>
      </c>
      <c r="J1355" s="124"/>
      <c r="K1355" s="118" t="str">
        <f>_xlfn.XLOOKUP(D1355,'Catalog Items'!L:L,'Catalog Items'!AB:AB)</f>
        <v>00039938760700</v>
      </c>
      <c r="L1355" s="118" t="str">
        <f>_xlfn.XLOOKUP(D1355,'Catalog Items'!L:L,'Catalog Items'!N:N)</f>
        <v>New York Giants</v>
      </c>
      <c r="M1355" s="132">
        <f>_xlfn.XLOOKUP($D1355,'Catalog Items'!$L:$L,'Catalog Items'!AK:AK)</f>
        <v>16.312999999999999</v>
      </c>
      <c r="N1355" s="132">
        <f>_xlfn.XLOOKUP($D1355,'Catalog Items'!$L:$L,'Catalog Items'!AL:AL)</f>
        <v>10.063000000000001</v>
      </c>
      <c r="O1355" s="132">
        <f>_xlfn.XLOOKUP($D1355,'Catalog Items'!$L:$L,'Catalog Items'!AM:AM)</f>
        <v>50.625</v>
      </c>
      <c r="P1355" s="132">
        <f>_xlfn.XLOOKUP($D1355,'Catalog Items'!$L:$L,'Catalog Items'!AN:AN)</f>
        <v>30.07</v>
      </c>
      <c r="Q1355" s="132">
        <f>_xlfn.XLOOKUP($D1355,'Catalog Items'!$L:$L,'Catalog Items'!AO:AO)</f>
        <v>4.8090000000000002</v>
      </c>
      <c r="R1355" s="132" t="str">
        <f>_xlfn.XLOOKUP($D1355,'Catalog Items'!$L:$L,'Catalog Items'!AT:AT)</f>
        <v>4</v>
      </c>
      <c r="S1355" s="132" t="str">
        <f>_xlfn.XLOOKUP($D1355,'Catalog Items'!$L:$L,'Catalog Items'!AU:AU)</f>
        <v>3</v>
      </c>
      <c r="T1355" s="118" t="s">
        <v>15031</v>
      </c>
      <c r="U1355" s="118" t="s">
        <v>1773</v>
      </c>
      <c r="V1355" s="118" t="s">
        <v>1765</v>
      </c>
      <c r="W1355" s="124"/>
      <c r="X1355" s="118" t="s">
        <v>6920</v>
      </c>
      <c r="Y1355" s="118" t="s">
        <v>1760</v>
      </c>
      <c r="Z1355" s="118" t="s">
        <v>15368</v>
      </c>
      <c r="AA1355" s="118" t="s">
        <v>15368</v>
      </c>
      <c r="AB1355" s="118" t="s">
        <v>15378</v>
      </c>
      <c r="AC1355" s="118" t="s">
        <v>15080</v>
      </c>
      <c r="AD1355" s="118" t="s">
        <v>1757</v>
      </c>
      <c r="AE1355" s="118" t="s">
        <v>15404</v>
      </c>
      <c r="AF1355" s="118" t="s">
        <v>15370</v>
      </c>
    </row>
    <row r="1356" spans="1:32" x14ac:dyDescent="0.25">
      <c r="A1356" s="118" t="str">
        <f>_xlfn.XLOOKUP(D1356,'Catalog Items'!L:L,'Catalog Items'!F:F)</f>
        <v>25N06</v>
      </c>
      <c r="B1356" s="118" t="s">
        <v>10831</v>
      </c>
      <c r="C1356" s="118" t="s">
        <v>1817</v>
      </c>
      <c r="D1356" s="118" t="s">
        <v>1544</v>
      </c>
      <c r="E1356" s="118" t="s">
        <v>3354</v>
      </c>
      <c r="F1356" s="118" t="s">
        <v>15376</v>
      </c>
      <c r="G1356" s="118" t="s">
        <v>1567</v>
      </c>
      <c r="H1356" s="118" t="s">
        <v>3321</v>
      </c>
      <c r="I1356" s="118" t="s">
        <v>7079</v>
      </c>
      <c r="J1356" s="124"/>
      <c r="K1356" s="118" t="str">
        <f>_xlfn.XLOOKUP(D1356,'Catalog Items'!L:L,'Catalog Items'!AB:AB)</f>
        <v>00039938760700</v>
      </c>
      <c r="L1356" s="118" t="str">
        <f>_xlfn.XLOOKUP(D1356,'Catalog Items'!L:L,'Catalog Items'!N:N)</f>
        <v>New York Giants</v>
      </c>
      <c r="M1356" s="132">
        <f>_xlfn.XLOOKUP($D1356,'Catalog Items'!$L:$L,'Catalog Items'!AK:AK)</f>
        <v>16.312999999999999</v>
      </c>
      <c r="N1356" s="132">
        <f>_xlfn.XLOOKUP($D1356,'Catalog Items'!$L:$L,'Catalog Items'!AL:AL)</f>
        <v>10.063000000000001</v>
      </c>
      <c r="O1356" s="132">
        <f>_xlfn.XLOOKUP($D1356,'Catalog Items'!$L:$L,'Catalog Items'!AM:AM)</f>
        <v>50.625</v>
      </c>
      <c r="P1356" s="132">
        <f>_xlfn.XLOOKUP($D1356,'Catalog Items'!$L:$L,'Catalog Items'!AN:AN)</f>
        <v>30.07</v>
      </c>
      <c r="Q1356" s="132">
        <f>_xlfn.XLOOKUP($D1356,'Catalog Items'!$L:$L,'Catalog Items'!AO:AO)</f>
        <v>4.8090000000000002</v>
      </c>
      <c r="R1356" s="132" t="str">
        <f>_xlfn.XLOOKUP($D1356,'Catalog Items'!$L:$L,'Catalog Items'!AT:AT)</f>
        <v>4</v>
      </c>
      <c r="S1356" s="132" t="str">
        <f>_xlfn.XLOOKUP($D1356,'Catalog Items'!$L:$L,'Catalog Items'!AU:AU)</f>
        <v>3</v>
      </c>
      <c r="T1356" s="118" t="s">
        <v>15031</v>
      </c>
      <c r="U1356" s="118" t="s">
        <v>1773</v>
      </c>
      <c r="V1356" s="118" t="s">
        <v>1765</v>
      </c>
      <c r="W1356" s="124"/>
      <c r="X1356" s="118" t="s">
        <v>6952</v>
      </c>
      <c r="Y1356" s="118" t="s">
        <v>1760</v>
      </c>
      <c r="Z1356" s="118" t="s">
        <v>15041</v>
      </c>
      <c r="AA1356" s="118" t="s">
        <v>15073</v>
      </c>
      <c r="AB1356" s="118" t="s">
        <v>15073</v>
      </c>
      <c r="AC1356" s="118" t="s">
        <v>15074</v>
      </c>
      <c r="AD1356" s="118" t="s">
        <v>1757</v>
      </c>
      <c r="AE1356" s="118" t="s">
        <v>15363</v>
      </c>
      <c r="AF1356" s="118" t="s">
        <v>15364</v>
      </c>
    </row>
    <row r="1357" spans="1:32" x14ac:dyDescent="0.25">
      <c r="A1357" s="118" t="str">
        <f>_xlfn.XLOOKUP(D1357,'Catalog Items'!L:L,'Catalog Items'!F:F)</f>
        <v>25N06</v>
      </c>
      <c r="B1357" s="118" t="s">
        <v>10813</v>
      </c>
      <c r="C1357" s="118" t="s">
        <v>1817</v>
      </c>
      <c r="D1357" s="118" t="s">
        <v>1544</v>
      </c>
      <c r="E1357" s="118" t="s">
        <v>3354</v>
      </c>
      <c r="F1357" s="118" t="s">
        <v>15376</v>
      </c>
      <c r="G1357" s="118" t="s">
        <v>1518</v>
      </c>
      <c r="H1357" s="118" t="s">
        <v>13899</v>
      </c>
      <c r="I1357" s="118" t="s">
        <v>1757</v>
      </c>
      <c r="J1357" s="124"/>
      <c r="K1357" s="118" t="str">
        <f>_xlfn.XLOOKUP(D1357,'Catalog Items'!L:L,'Catalog Items'!AB:AB)</f>
        <v>00039938760700</v>
      </c>
      <c r="L1357" s="118" t="str">
        <f>_xlfn.XLOOKUP(D1357,'Catalog Items'!L:L,'Catalog Items'!N:N)</f>
        <v>New York Giants</v>
      </c>
      <c r="M1357" s="132">
        <f>_xlfn.XLOOKUP($D1357,'Catalog Items'!$L:$L,'Catalog Items'!AK:AK)</f>
        <v>16.312999999999999</v>
      </c>
      <c r="N1357" s="132">
        <f>_xlfn.XLOOKUP($D1357,'Catalog Items'!$L:$L,'Catalog Items'!AL:AL)</f>
        <v>10.063000000000001</v>
      </c>
      <c r="O1357" s="132">
        <f>_xlfn.XLOOKUP($D1357,'Catalog Items'!$L:$L,'Catalog Items'!AM:AM)</f>
        <v>50.625</v>
      </c>
      <c r="P1357" s="132">
        <f>_xlfn.XLOOKUP($D1357,'Catalog Items'!$L:$L,'Catalog Items'!AN:AN)</f>
        <v>30.07</v>
      </c>
      <c r="Q1357" s="132">
        <f>_xlfn.XLOOKUP($D1357,'Catalog Items'!$L:$L,'Catalog Items'!AO:AO)</f>
        <v>4.8090000000000002</v>
      </c>
      <c r="R1357" s="132" t="str">
        <f>_xlfn.XLOOKUP($D1357,'Catalog Items'!$L:$L,'Catalog Items'!AT:AT)</f>
        <v>4</v>
      </c>
      <c r="S1357" s="132" t="str">
        <f>_xlfn.XLOOKUP($D1357,'Catalog Items'!$L:$L,'Catalog Items'!AU:AU)</f>
        <v>3</v>
      </c>
      <c r="T1357" s="118" t="s">
        <v>15031</v>
      </c>
      <c r="U1357" s="118" t="s">
        <v>1773</v>
      </c>
      <c r="V1357" s="118" t="s">
        <v>1765</v>
      </c>
      <c r="W1357" s="124"/>
      <c r="X1357" s="118" t="s">
        <v>6884</v>
      </c>
      <c r="Y1357" s="118" t="s">
        <v>1759</v>
      </c>
      <c r="Z1357" s="118" t="s">
        <v>15132</v>
      </c>
      <c r="AA1357" s="118" t="s">
        <v>14983</v>
      </c>
      <c r="AB1357" s="118" t="s">
        <v>14984</v>
      </c>
      <c r="AC1357" s="118" t="s">
        <v>15211</v>
      </c>
      <c r="AD1357" s="118" t="s">
        <v>1757</v>
      </c>
      <c r="AE1357" s="118" t="s">
        <v>15374</v>
      </c>
      <c r="AF1357" s="118" t="s">
        <v>15155</v>
      </c>
    </row>
    <row r="1358" spans="1:32" x14ac:dyDescent="0.25">
      <c r="A1358" s="118" t="str">
        <f>_xlfn.XLOOKUP(D1358,'Catalog Items'!L:L,'Catalog Items'!F:F)</f>
        <v>25N06</v>
      </c>
      <c r="B1358" s="118" t="s">
        <v>10828</v>
      </c>
      <c r="C1358" s="118" t="s">
        <v>1817</v>
      </c>
      <c r="D1358" s="118" t="s">
        <v>1544</v>
      </c>
      <c r="E1358" s="118" t="s">
        <v>3354</v>
      </c>
      <c r="F1358" s="118" t="s">
        <v>15376</v>
      </c>
      <c r="G1358" s="118" t="s">
        <v>1454</v>
      </c>
      <c r="H1358" s="118" t="s">
        <v>3332</v>
      </c>
      <c r="I1358" s="118" t="s">
        <v>1768</v>
      </c>
      <c r="J1358" s="124"/>
      <c r="K1358" s="118" t="str">
        <f>_xlfn.XLOOKUP(D1358,'Catalog Items'!L:L,'Catalog Items'!AB:AB)</f>
        <v>00039938760700</v>
      </c>
      <c r="L1358" s="118" t="str">
        <f>_xlfn.XLOOKUP(D1358,'Catalog Items'!L:L,'Catalog Items'!N:N)</f>
        <v>New York Giants</v>
      </c>
      <c r="M1358" s="132">
        <f>_xlfn.XLOOKUP($D1358,'Catalog Items'!$L:$L,'Catalog Items'!AK:AK)</f>
        <v>16.312999999999999</v>
      </c>
      <c r="N1358" s="132">
        <f>_xlfn.XLOOKUP($D1358,'Catalog Items'!$L:$L,'Catalog Items'!AL:AL)</f>
        <v>10.063000000000001</v>
      </c>
      <c r="O1358" s="132">
        <f>_xlfn.XLOOKUP($D1358,'Catalog Items'!$L:$L,'Catalog Items'!AM:AM)</f>
        <v>50.625</v>
      </c>
      <c r="P1358" s="132">
        <f>_xlfn.XLOOKUP($D1358,'Catalog Items'!$L:$L,'Catalog Items'!AN:AN)</f>
        <v>30.07</v>
      </c>
      <c r="Q1358" s="132">
        <f>_xlfn.XLOOKUP($D1358,'Catalog Items'!$L:$L,'Catalog Items'!AO:AO)</f>
        <v>4.8090000000000002</v>
      </c>
      <c r="R1358" s="132" t="str">
        <f>_xlfn.XLOOKUP($D1358,'Catalog Items'!$L:$L,'Catalog Items'!AT:AT)</f>
        <v>4</v>
      </c>
      <c r="S1358" s="132" t="str">
        <f>_xlfn.XLOOKUP($D1358,'Catalog Items'!$L:$L,'Catalog Items'!AU:AU)</f>
        <v>3</v>
      </c>
      <c r="T1358" s="118" t="s">
        <v>15031</v>
      </c>
      <c r="U1358" s="118" t="s">
        <v>1773</v>
      </c>
      <c r="V1358" s="118" t="s">
        <v>1765</v>
      </c>
      <c r="W1358" s="124"/>
      <c r="X1358" s="118" t="s">
        <v>6979</v>
      </c>
      <c r="Y1358" s="118" t="s">
        <v>1765</v>
      </c>
      <c r="Z1358" s="118" t="s">
        <v>15062</v>
      </c>
      <c r="AA1358" s="118" t="s">
        <v>14994</v>
      </c>
      <c r="AB1358" s="118" t="s">
        <v>14994</v>
      </c>
      <c r="AC1358" s="118" t="s">
        <v>15066</v>
      </c>
      <c r="AD1358" s="118" t="s">
        <v>1757</v>
      </c>
      <c r="AE1358" s="118" t="s">
        <v>15067</v>
      </c>
      <c r="AF1358" s="118" t="s">
        <v>15068</v>
      </c>
    </row>
    <row r="1359" spans="1:32" x14ac:dyDescent="0.25">
      <c r="J1359" s="124"/>
      <c r="M1359" s="132"/>
      <c r="N1359" s="132"/>
      <c r="O1359" s="132"/>
      <c r="P1359" s="132"/>
      <c r="Q1359" s="132"/>
      <c r="R1359" s="132"/>
      <c r="S1359" s="132"/>
      <c r="W1359" s="124"/>
    </row>
    <row r="1360" spans="1:32" x14ac:dyDescent="0.25">
      <c r="A1360" s="118" t="str">
        <f>_xlfn.XLOOKUP(D1360,'Catalog Items'!L:L,'Catalog Items'!F:F)</f>
        <v>25N06</v>
      </c>
      <c r="B1360" s="118" t="s">
        <v>10813</v>
      </c>
      <c r="C1360" s="118" t="s">
        <v>1817</v>
      </c>
      <c r="D1360" s="118" t="s">
        <v>1545</v>
      </c>
      <c r="E1360" s="118" t="s">
        <v>13911</v>
      </c>
      <c r="F1360" s="118" t="s">
        <v>15376</v>
      </c>
      <c r="G1360" s="118" t="s">
        <v>1550</v>
      </c>
      <c r="H1360" s="118" t="s">
        <v>13921</v>
      </c>
      <c r="I1360" s="118" t="s">
        <v>1757</v>
      </c>
      <c r="J1360" s="124"/>
      <c r="K1360" s="118" t="str">
        <f>_xlfn.XLOOKUP(D1360,'Catalog Items'!L:L,'Catalog Items'!AB:AB)</f>
        <v>00039938760755</v>
      </c>
      <c r="L1360" s="118" t="str">
        <f>_xlfn.XLOOKUP(D1360,'Catalog Items'!L:L,'Catalog Items'!N:N)</f>
        <v>Los Angeles Chargers</v>
      </c>
      <c r="M1360" s="132">
        <f>_xlfn.XLOOKUP($D1360,'Catalog Items'!$L:$L,'Catalog Items'!AK:AK)</f>
        <v>16.312999999999999</v>
      </c>
      <c r="N1360" s="132">
        <f>_xlfn.XLOOKUP($D1360,'Catalog Items'!$L:$L,'Catalog Items'!AL:AL)</f>
        <v>10.063000000000001</v>
      </c>
      <c r="O1360" s="132">
        <f>_xlfn.XLOOKUP($D1360,'Catalog Items'!$L:$L,'Catalog Items'!AM:AM)</f>
        <v>50.625</v>
      </c>
      <c r="P1360" s="132">
        <f>_xlfn.XLOOKUP($D1360,'Catalog Items'!$L:$L,'Catalog Items'!AN:AN)</f>
        <v>30.07</v>
      </c>
      <c r="Q1360" s="132">
        <f>_xlfn.XLOOKUP($D1360,'Catalog Items'!$L:$L,'Catalog Items'!AO:AO)</f>
        <v>4.8090000000000002</v>
      </c>
      <c r="R1360" s="132" t="str">
        <f>_xlfn.XLOOKUP($D1360,'Catalog Items'!$L:$L,'Catalog Items'!AT:AT)</f>
        <v>4</v>
      </c>
      <c r="S1360" s="132" t="str">
        <f>_xlfn.XLOOKUP($D1360,'Catalog Items'!$L:$L,'Catalog Items'!AU:AU)</f>
        <v>3</v>
      </c>
      <c r="T1360" s="118" t="s">
        <v>15031</v>
      </c>
      <c r="U1360" s="118" t="s">
        <v>1773</v>
      </c>
      <c r="V1360" s="118" t="s">
        <v>1765</v>
      </c>
      <c r="W1360" s="124"/>
      <c r="X1360" s="118" t="s">
        <v>7057</v>
      </c>
      <c r="Y1360" s="118" t="s">
        <v>1759</v>
      </c>
      <c r="Z1360" s="118" t="s">
        <v>15132</v>
      </c>
      <c r="AA1360" s="118" t="s">
        <v>14983</v>
      </c>
      <c r="AB1360" s="118" t="s">
        <v>14984</v>
      </c>
      <c r="AC1360" s="118" t="s">
        <v>15211</v>
      </c>
      <c r="AD1360" s="118" t="s">
        <v>1757</v>
      </c>
      <c r="AE1360" s="118" t="s">
        <v>15374</v>
      </c>
      <c r="AF1360" s="118" t="s">
        <v>15155</v>
      </c>
    </row>
    <row r="1361" spans="1:32" x14ac:dyDescent="0.25">
      <c r="A1361" s="118" t="str">
        <f>_xlfn.XLOOKUP(D1361,'Catalog Items'!L:L,'Catalog Items'!F:F)</f>
        <v>25N06</v>
      </c>
      <c r="B1361" s="118" t="s">
        <v>10828</v>
      </c>
      <c r="C1361" s="118" t="s">
        <v>1817</v>
      </c>
      <c r="D1361" s="118" t="s">
        <v>1545</v>
      </c>
      <c r="E1361" s="118" t="s">
        <v>13911</v>
      </c>
      <c r="F1361" s="118" t="s">
        <v>15376</v>
      </c>
      <c r="G1361" s="118" t="s">
        <v>1549</v>
      </c>
      <c r="H1361" s="118" t="s">
        <v>13920</v>
      </c>
      <c r="I1361" s="118" t="s">
        <v>1768</v>
      </c>
      <c r="J1361" s="124"/>
      <c r="K1361" s="118" t="str">
        <f>_xlfn.XLOOKUP(D1361,'Catalog Items'!L:L,'Catalog Items'!AB:AB)</f>
        <v>00039938760755</v>
      </c>
      <c r="L1361" s="118" t="str">
        <f>_xlfn.XLOOKUP(D1361,'Catalog Items'!L:L,'Catalog Items'!N:N)</f>
        <v>Los Angeles Chargers</v>
      </c>
      <c r="M1361" s="132">
        <f>_xlfn.XLOOKUP($D1361,'Catalog Items'!$L:$L,'Catalog Items'!AK:AK)</f>
        <v>16.312999999999999</v>
      </c>
      <c r="N1361" s="132">
        <f>_xlfn.XLOOKUP($D1361,'Catalog Items'!$L:$L,'Catalog Items'!AL:AL)</f>
        <v>10.063000000000001</v>
      </c>
      <c r="O1361" s="132">
        <f>_xlfn.XLOOKUP($D1361,'Catalog Items'!$L:$L,'Catalog Items'!AM:AM)</f>
        <v>50.625</v>
      </c>
      <c r="P1361" s="132">
        <f>_xlfn.XLOOKUP($D1361,'Catalog Items'!$L:$L,'Catalog Items'!AN:AN)</f>
        <v>30.07</v>
      </c>
      <c r="Q1361" s="132">
        <f>_xlfn.XLOOKUP($D1361,'Catalog Items'!$L:$L,'Catalog Items'!AO:AO)</f>
        <v>4.8090000000000002</v>
      </c>
      <c r="R1361" s="132" t="str">
        <f>_xlfn.XLOOKUP($D1361,'Catalog Items'!$L:$L,'Catalog Items'!AT:AT)</f>
        <v>4</v>
      </c>
      <c r="S1361" s="132" t="str">
        <f>_xlfn.XLOOKUP($D1361,'Catalog Items'!$L:$L,'Catalog Items'!AU:AU)</f>
        <v>3</v>
      </c>
      <c r="T1361" s="118" t="s">
        <v>15031</v>
      </c>
      <c r="U1361" s="118" t="s">
        <v>1773</v>
      </c>
      <c r="V1361" s="118" t="s">
        <v>1765</v>
      </c>
      <c r="W1361" s="124"/>
      <c r="X1361" s="118" t="s">
        <v>7056</v>
      </c>
      <c r="Y1361" s="118" t="s">
        <v>1765</v>
      </c>
      <c r="Z1361" s="118" t="s">
        <v>15062</v>
      </c>
      <c r="AA1361" s="118" t="s">
        <v>14994</v>
      </c>
      <c r="AB1361" s="118" t="s">
        <v>14994</v>
      </c>
      <c r="AC1361" s="118" t="s">
        <v>15066</v>
      </c>
      <c r="AD1361" s="118" t="s">
        <v>1757</v>
      </c>
      <c r="AE1361" s="118" t="s">
        <v>15067</v>
      </c>
      <c r="AF1361" s="118" t="s">
        <v>15068</v>
      </c>
    </row>
    <row r="1362" spans="1:32" x14ac:dyDescent="0.25">
      <c r="A1362" s="118" t="str">
        <f>_xlfn.XLOOKUP(D1362,'Catalog Items'!L:L,'Catalog Items'!F:F)</f>
        <v>25N06</v>
      </c>
      <c r="B1362" s="118" t="s">
        <v>10831</v>
      </c>
      <c r="C1362" s="118" t="s">
        <v>1817</v>
      </c>
      <c r="D1362" s="118" t="s">
        <v>1545</v>
      </c>
      <c r="E1362" s="118" t="s">
        <v>13911</v>
      </c>
      <c r="F1362" s="118" t="s">
        <v>15376</v>
      </c>
      <c r="G1362" s="118" t="s">
        <v>1595</v>
      </c>
      <c r="H1362" s="118" t="s">
        <v>13919</v>
      </c>
      <c r="I1362" s="118" t="s">
        <v>7079</v>
      </c>
      <c r="J1362" s="124"/>
      <c r="K1362" s="118" t="str">
        <f>_xlfn.XLOOKUP(D1362,'Catalog Items'!L:L,'Catalog Items'!AB:AB)</f>
        <v>00039938760755</v>
      </c>
      <c r="L1362" s="118" t="str">
        <f>_xlfn.XLOOKUP(D1362,'Catalog Items'!L:L,'Catalog Items'!N:N)</f>
        <v>Los Angeles Chargers</v>
      </c>
      <c r="M1362" s="132">
        <f>_xlfn.XLOOKUP($D1362,'Catalog Items'!$L:$L,'Catalog Items'!AK:AK)</f>
        <v>16.312999999999999</v>
      </c>
      <c r="N1362" s="132">
        <f>_xlfn.XLOOKUP($D1362,'Catalog Items'!$L:$L,'Catalog Items'!AL:AL)</f>
        <v>10.063000000000001</v>
      </c>
      <c r="O1362" s="132">
        <f>_xlfn.XLOOKUP($D1362,'Catalog Items'!$L:$L,'Catalog Items'!AM:AM)</f>
        <v>50.625</v>
      </c>
      <c r="P1362" s="132">
        <f>_xlfn.XLOOKUP($D1362,'Catalog Items'!$L:$L,'Catalog Items'!AN:AN)</f>
        <v>30.07</v>
      </c>
      <c r="Q1362" s="132">
        <f>_xlfn.XLOOKUP($D1362,'Catalog Items'!$L:$L,'Catalog Items'!AO:AO)</f>
        <v>4.8090000000000002</v>
      </c>
      <c r="R1362" s="132" t="str">
        <f>_xlfn.XLOOKUP($D1362,'Catalog Items'!$L:$L,'Catalog Items'!AT:AT)</f>
        <v>4</v>
      </c>
      <c r="S1362" s="132" t="str">
        <f>_xlfn.XLOOKUP($D1362,'Catalog Items'!$L:$L,'Catalog Items'!AU:AU)</f>
        <v>3</v>
      </c>
      <c r="T1362" s="118" t="s">
        <v>15031</v>
      </c>
      <c r="U1362" s="118" t="s">
        <v>1773</v>
      </c>
      <c r="V1362" s="118" t="s">
        <v>1765</v>
      </c>
      <c r="W1362" s="124"/>
      <c r="X1362" s="118" t="s">
        <v>7055</v>
      </c>
      <c r="Y1362" s="118" t="s">
        <v>1760</v>
      </c>
      <c r="Z1362" s="118" t="s">
        <v>15041</v>
      </c>
      <c r="AA1362" s="118" t="s">
        <v>15073</v>
      </c>
      <c r="AB1362" s="118" t="s">
        <v>15073</v>
      </c>
      <c r="AC1362" s="118" t="s">
        <v>15074</v>
      </c>
      <c r="AD1362" s="118" t="s">
        <v>1757</v>
      </c>
      <c r="AE1362" s="118" t="s">
        <v>15075</v>
      </c>
      <c r="AF1362" s="118" t="s">
        <v>15076</v>
      </c>
    </row>
    <row r="1363" spans="1:32" x14ac:dyDescent="0.25">
      <c r="A1363" s="118" t="str">
        <f>_xlfn.XLOOKUP(D1363,'Catalog Items'!L:L,'Catalog Items'!F:F)</f>
        <v>25N06</v>
      </c>
      <c r="B1363" s="118" t="s">
        <v>10817</v>
      </c>
      <c r="C1363" s="118" t="s">
        <v>1817</v>
      </c>
      <c r="D1363" s="118" t="s">
        <v>1545</v>
      </c>
      <c r="E1363" s="118" t="s">
        <v>13911</v>
      </c>
      <c r="F1363" s="118" t="s">
        <v>15376</v>
      </c>
      <c r="G1363" s="118" t="s">
        <v>1557</v>
      </c>
      <c r="H1363" s="118" t="s">
        <v>13918</v>
      </c>
      <c r="I1363" s="118" t="s">
        <v>1762</v>
      </c>
      <c r="J1363" s="124"/>
      <c r="K1363" s="118" t="str">
        <f>_xlfn.XLOOKUP(D1363,'Catalog Items'!L:L,'Catalog Items'!AB:AB)</f>
        <v>00039938760755</v>
      </c>
      <c r="L1363" s="118" t="str">
        <f>_xlfn.XLOOKUP(D1363,'Catalog Items'!L:L,'Catalog Items'!N:N)</f>
        <v>Los Angeles Chargers</v>
      </c>
      <c r="M1363" s="132">
        <f>_xlfn.XLOOKUP($D1363,'Catalog Items'!$L:$L,'Catalog Items'!AK:AK)</f>
        <v>16.312999999999999</v>
      </c>
      <c r="N1363" s="132">
        <f>_xlfn.XLOOKUP($D1363,'Catalog Items'!$L:$L,'Catalog Items'!AL:AL)</f>
        <v>10.063000000000001</v>
      </c>
      <c r="O1363" s="132">
        <f>_xlfn.XLOOKUP($D1363,'Catalog Items'!$L:$L,'Catalog Items'!AM:AM)</f>
        <v>50.625</v>
      </c>
      <c r="P1363" s="132">
        <f>_xlfn.XLOOKUP($D1363,'Catalog Items'!$L:$L,'Catalog Items'!AN:AN)</f>
        <v>30.07</v>
      </c>
      <c r="Q1363" s="132">
        <f>_xlfn.XLOOKUP($D1363,'Catalog Items'!$L:$L,'Catalog Items'!AO:AO)</f>
        <v>4.8090000000000002</v>
      </c>
      <c r="R1363" s="132" t="str">
        <f>_xlfn.XLOOKUP($D1363,'Catalog Items'!$L:$L,'Catalog Items'!AT:AT)</f>
        <v>4</v>
      </c>
      <c r="S1363" s="132" t="str">
        <f>_xlfn.XLOOKUP($D1363,'Catalog Items'!$L:$L,'Catalog Items'!AU:AU)</f>
        <v>3</v>
      </c>
      <c r="T1363" s="118" t="s">
        <v>15031</v>
      </c>
      <c r="U1363" s="118" t="s">
        <v>1773</v>
      </c>
      <c r="V1363" s="118" t="s">
        <v>1765</v>
      </c>
      <c r="W1363" s="124"/>
      <c r="X1363" s="118" t="s">
        <v>7054</v>
      </c>
      <c r="Y1363" s="118" t="s">
        <v>1760</v>
      </c>
      <c r="Z1363" s="118" t="s">
        <v>15368</v>
      </c>
      <c r="AA1363" s="118" t="s">
        <v>15368</v>
      </c>
      <c r="AB1363" s="118" t="s">
        <v>15378</v>
      </c>
      <c r="AC1363" s="118" t="s">
        <v>15080</v>
      </c>
      <c r="AD1363" s="118" t="s">
        <v>1757</v>
      </c>
      <c r="AE1363" s="118" t="s">
        <v>15284</v>
      </c>
      <c r="AF1363" s="118" t="s">
        <v>15380</v>
      </c>
    </row>
    <row r="1364" spans="1:32" x14ac:dyDescent="0.25">
      <c r="J1364" s="124"/>
      <c r="M1364" s="132"/>
      <c r="N1364" s="132"/>
      <c r="O1364" s="132"/>
      <c r="P1364" s="132"/>
      <c r="Q1364" s="132"/>
      <c r="R1364" s="132"/>
      <c r="S1364" s="132"/>
      <c r="W1364" s="124"/>
    </row>
    <row r="1365" spans="1:32" x14ac:dyDescent="0.25">
      <c r="A1365" s="118" t="str">
        <f>_xlfn.XLOOKUP(D1365,'Catalog Items'!L:L,'Catalog Items'!F:F)</f>
        <v>25N06</v>
      </c>
      <c r="B1365" s="118" t="s">
        <v>10817</v>
      </c>
      <c r="C1365" s="118" t="s">
        <v>1817</v>
      </c>
      <c r="D1365" s="118" t="s">
        <v>1609</v>
      </c>
      <c r="E1365" s="118" t="s">
        <v>3355</v>
      </c>
      <c r="F1365" s="118" t="s">
        <v>15376</v>
      </c>
      <c r="G1365" s="118" t="s">
        <v>1455</v>
      </c>
      <c r="H1365" s="118" t="s">
        <v>13834</v>
      </c>
      <c r="I1365" s="118" t="s">
        <v>1762</v>
      </c>
      <c r="J1365" s="124"/>
      <c r="K1365" s="118" t="str">
        <f>_xlfn.XLOOKUP(D1365,'Catalog Items'!L:L,'Catalog Items'!AB:AB)</f>
        <v>00039938760762</v>
      </c>
      <c r="L1365" s="118" t="str">
        <f>_xlfn.XLOOKUP(D1365,'Catalog Items'!L:L,'Catalog Items'!N:N)</f>
        <v>San Francisco 49ers</v>
      </c>
      <c r="M1365" s="132">
        <f>_xlfn.XLOOKUP($D1365,'Catalog Items'!$L:$L,'Catalog Items'!AK:AK)</f>
        <v>16.312999999999999</v>
      </c>
      <c r="N1365" s="132">
        <f>_xlfn.XLOOKUP($D1365,'Catalog Items'!$L:$L,'Catalog Items'!AL:AL)</f>
        <v>10.063000000000001</v>
      </c>
      <c r="O1365" s="132">
        <f>_xlfn.XLOOKUP($D1365,'Catalog Items'!$L:$L,'Catalog Items'!AM:AM)</f>
        <v>50.625</v>
      </c>
      <c r="P1365" s="132">
        <f>_xlfn.XLOOKUP($D1365,'Catalog Items'!$L:$L,'Catalog Items'!AN:AN)</f>
        <v>30.07</v>
      </c>
      <c r="Q1365" s="132">
        <f>_xlfn.XLOOKUP($D1365,'Catalog Items'!$L:$L,'Catalog Items'!AO:AO)</f>
        <v>4.8090000000000002</v>
      </c>
      <c r="R1365" s="132" t="str">
        <f>_xlfn.XLOOKUP($D1365,'Catalog Items'!$L:$L,'Catalog Items'!AT:AT)</f>
        <v>4</v>
      </c>
      <c r="S1365" s="132" t="str">
        <f>_xlfn.XLOOKUP($D1365,'Catalog Items'!$L:$L,'Catalog Items'!AU:AU)</f>
        <v>3</v>
      </c>
      <c r="T1365" s="118" t="s">
        <v>15031</v>
      </c>
      <c r="U1365" s="118" t="s">
        <v>1773</v>
      </c>
      <c r="V1365" s="118" t="s">
        <v>1765</v>
      </c>
      <c r="W1365" s="124"/>
      <c r="X1365" s="118" t="s">
        <v>6925</v>
      </c>
      <c r="Y1365" s="118" t="s">
        <v>1760</v>
      </c>
      <c r="Z1365" s="118" t="s">
        <v>15368</v>
      </c>
      <c r="AA1365" s="118" t="s">
        <v>15368</v>
      </c>
      <c r="AB1365" s="118" t="s">
        <v>14983</v>
      </c>
      <c r="AC1365" s="118" t="s">
        <v>15297</v>
      </c>
      <c r="AD1365" s="118" t="s">
        <v>1757</v>
      </c>
      <c r="AE1365" s="118" t="s">
        <v>15369</v>
      </c>
      <c r="AF1365" s="118" t="s">
        <v>15370</v>
      </c>
    </row>
    <row r="1366" spans="1:32" x14ac:dyDescent="0.25">
      <c r="A1366" s="118" t="str">
        <f>_xlfn.XLOOKUP(D1366,'Catalog Items'!L:L,'Catalog Items'!F:F)</f>
        <v>25N06</v>
      </c>
      <c r="B1366" s="118" t="s">
        <v>10831</v>
      </c>
      <c r="C1366" s="118" t="s">
        <v>1817</v>
      </c>
      <c r="D1366" s="118" t="s">
        <v>1609</v>
      </c>
      <c r="E1366" s="118" t="s">
        <v>3355</v>
      </c>
      <c r="F1366" s="118" t="s">
        <v>15376</v>
      </c>
      <c r="G1366" s="118" t="s">
        <v>1433</v>
      </c>
      <c r="H1366" s="118" t="s">
        <v>13881</v>
      </c>
      <c r="I1366" s="118" t="s">
        <v>7079</v>
      </c>
      <c r="J1366" s="124"/>
      <c r="K1366" s="118" t="str">
        <f>_xlfn.XLOOKUP(D1366,'Catalog Items'!L:L,'Catalog Items'!AB:AB)</f>
        <v>00039938760762</v>
      </c>
      <c r="L1366" s="118" t="str">
        <f>_xlfn.XLOOKUP(D1366,'Catalog Items'!L:L,'Catalog Items'!N:N)</f>
        <v>San Francisco 49ers</v>
      </c>
      <c r="M1366" s="132">
        <f>_xlfn.XLOOKUP($D1366,'Catalog Items'!$L:$L,'Catalog Items'!AK:AK)</f>
        <v>16.312999999999999</v>
      </c>
      <c r="N1366" s="132">
        <f>_xlfn.XLOOKUP($D1366,'Catalog Items'!$L:$L,'Catalog Items'!AL:AL)</f>
        <v>10.063000000000001</v>
      </c>
      <c r="O1366" s="132">
        <f>_xlfn.XLOOKUP($D1366,'Catalog Items'!$L:$L,'Catalog Items'!AM:AM)</f>
        <v>50.625</v>
      </c>
      <c r="P1366" s="132">
        <f>_xlfn.XLOOKUP($D1366,'Catalog Items'!$L:$L,'Catalog Items'!AN:AN)</f>
        <v>30.07</v>
      </c>
      <c r="Q1366" s="132">
        <f>_xlfn.XLOOKUP($D1366,'Catalog Items'!$L:$L,'Catalog Items'!AO:AO)</f>
        <v>4.8090000000000002</v>
      </c>
      <c r="R1366" s="132" t="str">
        <f>_xlfn.XLOOKUP($D1366,'Catalog Items'!$L:$L,'Catalog Items'!AT:AT)</f>
        <v>4</v>
      </c>
      <c r="S1366" s="132" t="str">
        <f>_xlfn.XLOOKUP($D1366,'Catalog Items'!$L:$L,'Catalog Items'!AU:AU)</f>
        <v>3</v>
      </c>
      <c r="T1366" s="118" t="s">
        <v>15031</v>
      </c>
      <c r="U1366" s="118" t="s">
        <v>1773</v>
      </c>
      <c r="V1366" s="118" t="s">
        <v>1765</v>
      </c>
      <c r="W1366" s="124"/>
      <c r="X1366" s="118" t="s">
        <v>6960</v>
      </c>
      <c r="Y1366" s="118" t="s">
        <v>1760</v>
      </c>
      <c r="Z1366" s="118" t="s">
        <v>15041</v>
      </c>
      <c r="AA1366" s="118" t="s">
        <v>15073</v>
      </c>
      <c r="AB1366" s="118" t="s">
        <v>15073</v>
      </c>
      <c r="AC1366" s="118" t="s">
        <v>15074</v>
      </c>
      <c r="AD1366" s="118" t="s">
        <v>1757</v>
      </c>
      <c r="AE1366" s="118" t="s">
        <v>15363</v>
      </c>
      <c r="AF1366" s="118" t="s">
        <v>15364</v>
      </c>
    </row>
    <row r="1367" spans="1:32" x14ac:dyDescent="0.25">
      <c r="A1367" s="118" t="str">
        <f>_xlfn.XLOOKUP(D1367,'Catalog Items'!L:L,'Catalog Items'!F:F)</f>
        <v>25N06</v>
      </c>
      <c r="B1367" s="118" t="s">
        <v>10813</v>
      </c>
      <c r="C1367" s="118" t="s">
        <v>1817</v>
      </c>
      <c r="D1367" s="118" t="s">
        <v>1609</v>
      </c>
      <c r="E1367" s="118" t="s">
        <v>3355</v>
      </c>
      <c r="F1367" s="118" t="s">
        <v>15376</v>
      </c>
      <c r="G1367" s="118" t="s">
        <v>1520</v>
      </c>
      <c r="H1367" s="118" t="s">
        <v>13903</v>
      </c>
      <c r="I1367" s="118" t="s">
        <v>1757</v>
      </c>
      <c r="J1367" s="124"/>
      <c r="K1367" s="118" t="str">
        <f>_xlfn.XLOOKUP(D1367,'Catalog Items'!L:L,'Catalog Items'!AB:AB)</f>
        <v>00039938760762</v>
      </c>
      <c r="L1367" s="118" t="str">
        <f>_xlfn.XLOOKUP(D1367,'Catalog Items'!L:L,'Catalog Items'!N:N)</f>
        <v>San Francisco 49ers</v>
      </c>
      <c r="M1367" s="132">
        <f>_xlfn.XLOOKUP($D1367,'Catalog Items'!$L:$L,'Catalog Items'!AK:AK)</f>
        <v>16.312999999999999</v>
      </c>
      <c r="N1367" s="132">
        <f>_xlfn.XLOOKUP($D1367,'Catalog Items'!$L:$L,'Catalog Items'!AL:AL)</f>
        <v>10.063000000000001</v>
      </c>
      <c r="O1367" s="132">
        <f>_xlfn.XLOOKUP($D1367,'Catalog Items'!$L:$L,'Catalog Items'!AM:AM)</f>
        <v>50.625</v>
      </c>
      <c r="P1367" s="132">
        <f>_xlfn.XLOOKUP($D1367,'Catalog Items'!$L:$L,'Catalog Items'!AN:AN)</f>
        <v>30.07</v>
      </c>
      <c r="Q1367" s="132">
        <f>_xlfn.XLOOKUP($D1367,'Catalog Items'!$L:$L,'Catalog Items'!AO:AO)</f>
        <v>4.8090000000000002</v>
      </c>
      <c r="R1367" s="132" t="str">
        <f>_xlfn.XLOOKUP($D1367,'Catalog Items'!$L:$L,'Catalog Items'!AT:AT)</f>
        <v>4</v>
      </c>
      <c r="S1367" s="132" t="str">
        <f>_xlfn.XLOOKUP($D1367,'Catalog Items'!$L:$L,'Catalog Items'!AU:AU)</f>
        <v>3</v>
      </c>
      <c r="T1367" s="118" t="s">
        <v>15031</v>
      </c>
      <c r="U1367" s="118" t="s">
        <v>1773</v>
      </c>
      <c r="V1367" s="118" t="s">
        <v>1765</v>
      </c>
      <c r="W1367" s="124"/>
      <c r="X1367" s="118" t="s">
        <v>6888</v>
      </c>
      <c r="Y1367" s="118" t="s">
        <v>1759</v>
      </c>
      <c r="Z1367" s="118" t="s">
        <v>15132</v>
      </c>
      <c r="AA1367" s="118" t="s">
        <v>14983</v>
      </c>
      <c r="AB1367" s="118" t="s">
        <v>14984</v>
      </c>
      <c r="AC1367" s="118" t="s">
        <v>15211</v>
      </c>
      <c r="AD1367" s="118" t="s">
        <v>1757</v>
      </c>
      <c r="AE1367" s="118" t="s">
        <v>15374</v>
      </c>
      <c r="AF1367" s="118" t="s">
        <v>15155</v>
      </c>
    </row>
    <row r="1368" spans="1:32" x14ac:dyDescent="0.25">
      <c r="A1368" s="118" t="str">
        <f>_xlfn.XLOOKUP(D1368,'Catalog Items'!L:L,'Catalog Items'!F:F)</f>
        <v>25N06</v>
      </c>
      <c r="B1368" s="118" t="s">
        <v>10828</v>
      </c>
      <c r="C1368" s="118" t="s">
        <v>1817</v>
      </c>
      <c r="D1368" s="118" t="s">
        <v>1609</v>
      </c>
      <c r="E1368" s="118" t="s">
        <v>3355</v>
      </c>
      <c r="F1368" s="118" t="s">
        <v>15376</v>
      </c>
      <c r="G1368" s="118" t="s">
        <v>1494</v>
      </c>
      <c r="H1368" s="118" t="s">
        <v>13880</v>
      </c>
      <c r="I1368" s="118" t="s">
        <v>1768</v>
      </c>
      <c r="J1368" s="124"/>
      <c r="K1368" s="118" t="str">
        <f>_xlfn.XLOOKUP(D1368,'Catalog Items'!L:L,'Catalog Items'!AB:AB)</f>
        <v>00039938760762</v>
      </c>
      <c r="L1368" s="118" t="str">
        <f>_xlfn.XLOOKUP(D1368,'Catalog Items'!L:L,'Catalog Items'!N:N)</f>
        <v>San Francisco 49ers</v>
      </c>
      <c r="M1368" s="132">
        <f>_xlfn.XLOOKUP($D1368,'Catalog Items'!$L:$L,'Catalog Items'!AK:AK)</f>
        <v>16.312999999999999</v>
      </c>
      <c r="N1368" s="132">
        <f>_xlfn.XLOOKUP($D1368,'Catalog Items'!$L:$L,'Catalog Items'!AL:AL)</f>
        <v>10.063000000000001</v>
      </c>
      <c r="O1368" s="132">
        <f>_xlfn.XLOOKUP($D1368,'Catalog Items'!$L:$L,'Catalog Items'!AM:AM)</f>
        <v>50.625</v>
      </c>
      <c r="P1368" s="132">
        <f>_xlfn.XLOOKUP($D1368,'Catalog Items'!$L:$L,'Catalog Items'!AN:AN)</f>
        <v>30.07</v>
      </c>
      <c r="Q1368" s="132">
        <f>_xlfn.XLOOKUP($D1368,'Catalog Items'!$L:$L,'Catalog Items'!AO:AO)</f>
        <v>4.8090000000000002</v>
      </c>
      <c r="R1368" s="132" t="str">
        <f>_xlfn.XLOOKUP($D1368,'Catalog Items'!$L:$L,'Catalog Items'!AT:AT)</f>
        <v>4</v>
      </c>
      <c r="S1368" s="132" t="str">
        <f>_xlfn.XLOOKUP($D1368,'Catalog Items'!$L:$L,'Catalog Items'!AU:AU)</f>
        <v>3</v>
      </c>
      <c r="T1368" s="118" t="s">
        <v>15031</v>
      </c>
      <c r="U1368" s="118" t="s">
        <v>1773</v>
      </c>
      <c r="V1368" s="118" t="s">
        <v>1765</v>
      </c>
      <c r="W1368" s="124"/>
      <c r="X1368" s="118" t="s">
        <v>6987</v>
      </c>
      <c r="Y1368" s="118" t="s">
        <v>1765</v>
      </c>
      <c r="Z1368" s="118" t="s">
        <v>15062</v>
      </c>
      <c r="AA1368" s="118" t="s">
        <v>14994</v>
      </c>
      <c r="AB1368" s="118" t="s">
        <v>14994</v>
      </c>
      <c r="AC1368" s="118" t="s">
        <v>15066</v>
      </c>
      <c r="AD1368" s="118" t="s">
        <v>1757</v>
      </c>
      <c r="AE1368" s="118" t="s">
        <v>15067</v>
      </c>
      <c r="AF1368" s="118" t="s">
        <v>15068</v>
      </c>
    </row>
    <row r="1369" spans="1:32" x14ac:dyDescent="0.25">
      <c r="J1369" s="124"/>
      <c r="M1369" s="132"/>
      <c r="N1369" s="132"/>
      <c r="O1369" s="132"/>
      <c r="P1369" s="132"/>
      <c r="Q1369" s="132"/>
      <c r="R1369" s="132"/>
      <c r="S1369" s="132"/>
      <c r="W1369" s="124"/>
    </row>
    <row r="1370" spans="1:32" x14ac:dyDescent="0.25">
      <c r="A1370" s="118" t="str">
        <f>_xlfn.XLOOKUP(D1370,'Catalog Items'!L:L,'Catalog Items'!F:F)</f>
        <v>25N06</v>
      </c>
      <c r="B1370" s="118" t="s">
        <v>10817</v>
      </c>
      <c r="C1370" s="118" t="s">
        <v>1817</v>
      </c>
      <c r="D1370" s="118" t="s">
        <v>1546</v>
      </c>
      <c r="E1370" s="118" t="s">
        <v>3356</v>
      </c>
      <c r="F1370" s="118" t="s">
        <v>15376</v>
      </c>
      <c r="G1370" s="118" t="s">
        <v>1523</v>
      </c>
      <c r="H1370" s="118" t="s">
        <v>3304</v>
      </c>
      <c r="I1370" s="118" t="s">
        <v>1762</v>
      </c>
      <c r="J1370" s="124"/>
      <c r="K1370" s="118" t="str">
        <f>_xlfn.XLOOKUP(D1370,'Catalog Items'!L:L,'Catalog Items'!AB:AB)</f>
        <v>00039938760779</v>
      </c>
      <c r="L1370" s="118" t="str">
        <f>_xlfn.XLOOKUP(D1370,'Catalog Items'!L:L,'Catalog Items'!N:N)</f>
        <v>Seattle Seahawks</v>
      </c>
      <c r="M1370" s="132">
        <f>_xlfn.XLOOKUP($D1370,'Catalog Items'!$L:$L,'Catalog Items'!AK:AK)</f>
        <v>16.312999999999999</v>
      </c>
      <c r="N1370" s="132">
        <f>_xlfn.XLOOKUP($D1370,'Catalog Items'!$L:$L,'Catalog Items'!AL:AL)</f>
        <v>10.063000000000001</v>
      </c>
      <c r="O1370" s="132">
        <f>_xlfn.XLOOKUP($D1370,'Catalog Items'!$L:$L,'Catalog Items'!AM:AM)</f>
        <v>50.625</v>
      </c>
      <c r="P1370" s="132">
        <f>_xlfn.XLOOKUP($D1370,'Catalog Items'!$L:$L,'Catalog Items'!AN:AN)</f>
        <v>30.07</v>
      </c>
      <c r="Q1370" s="132">
        <f>_xlfn.XLOOKUP($D1370,'Catalog Items'!$L:$L,'Catalog Items'!AO:AO)</f>
        <v>4.8090000000000002</v>
      </c>
      <c r="R1370" s="132" t="str">
        <f>_xlfn.XLOOKUP($D1370,'Catalog Items'!$L:$L,'Catalog Items'!AT:AT)</f>
        <v>4</v>
      </c>
      <c r="S1370" s="132" t="str">
        <f>_xlfn.XLOOKUP($D1370,'Catalog Items'!$L:$L,'Catalog Items'!AU:AU)</f>
        <v>3</v>
      </c>
      <c r="T1370" s="118" t="s">
        <v>15031</v>
      </c>
      <c r="U1370" s="118" t="s">
        <v>1773</v>
      </c>
      <c r="V1370" s="118" t="s">
        <v>1765</v>
      </c>
      <c r="W1370" s="124"/>
      <c r="X1370" s="118" t="s">
        <v>6926</v>
      </c>
      <c r="Y1370" s="118" t="s">
        <v>1760</v>
      </c>
      <c r="Z1370" s="118" t="s">
        <v>15368</v>
      </c>
      <c r="AA1370" s="118" t="s">
        <v>15368</v>
      </c>
      <c r="AB1370" s="118" t="s">
        <v>14983</v>
      </c>
      <c r="AC1370" s="118" t="s">
        <v>15297</v>
      </c>
      <c r="AD1370" s="118" t="s">
        <v>1757</v>
      </c>
      <c r="AE1370" s="118" t="s">
        <v>15369</v>
      </c>
      <c r="AF1370" s="118" t="s">
        <v>15370</v>
      </c>
    </row>
    <row r="1371" spans="1:32" x14ac:dyDescent="0.25">
      <c r="A1371" s="118" t="str">
        <f>_xlfn.XLOOKUP(D1371,'Catalog Items'!L:L,'Catalog Items'!F:F)</f>
        <v>25N06</v>
      </c>
      <c r="B1371" s="118" t="s">
        <v>10831</v>
      </c>
      <c r="C1371" s="118" t="s">
        <v>1817</v>
      </c>
      <c r="D1371" s="118" t="s">
        <v>1546</v>
      </c>
      <c r="E1371" s="118" t="s">
        <v>3356</v>
      </c>
      <c r="F1371" s="118" t="s">
        <v>15376</v>
      </c>
      <c r="G1371" s="118" t="s">
        <v>1509</v>
      </c>
      <c r="H1371" s="118" t="s">
        <v>13883</v>
      </c>
      <c r="I1371" s="118" t="s">
        <v>7079</v>
      </c>
      <c r="J1371" s="124"/>
      <c r="K1371" s="118" t="str">
        <f>_xlfn.XLOOKUP(D1371,'Catalog Items'!L:L,'Catalog Items'!AB:AB)</f>
        <v>00039938760779</v>
      </c>
      <c r="L1371" s="118" t="str">
        <f>_xlfn.XLOOKUP(D1371,'Catalog Items'!L:L,'Catalog Items'!N:N)</f>
        <v>Seattle Seahawks</v>
      </c>
      <c r="M1371" s="132">
        <f>_xlfn.XLOOKUP($D1371,'Catalog Items'!$L:$L,'Catalog Items'!AK:AK)</f>
        <v>16.312999999999999</v>
      </c>
      <c r="N1371" s="132">
        <f>_xlfn.XLOOKUP($D1371,'Catalog Items'!$L:$L,'Catalog Items'!AL:AL)</f>
        <v>10.063000000000001</v>
      </c>
      <c r="O1371" s="132">
        <f>_xlfn.XLOOKUP($D1371,'Catalog Items'!$L:$L,'Catalog Items'!AM:AM)</f>
        <v>50.625</v>
      </c>
      <c r="P1371" s="132">
        <f>_xlfn.XLOOKUP($D1371,'Catalog Items'!$L:$L,'Catalog Items'!AN:AN)</f>
        <v>30.07</v>
      </c>
      <c r="Q1371" s="132">
        <f>_xlfn.XLOOKUP($D1371,'Catalog Items'!$L:$L,'Catalog Items'!AO:AO)</f>
        <v>4.8090000000000002</v>
      </c>
      <c r="R1371" s="132" t="str">
        <f>_xlfn.XLOOKUP($D1371,'Catalog Items'!$L:$L,'Catalog Items'!AT:AT)</f>
        <v>4</v>
      </c>
      <c r="S1371" s="132" t="str">
        <f>_xlfn.XLOOKUP($D1371,'Catalog Items'!$L:$L,'Catalog Items'!AU:AU)</f>
        <v>3</v>
      </c>
      <c r="T1371" s="118" t="s">
        <v>15031</v>
      </c>
      <c r="U1371" s="118" t="s">
        <v>1773</v>
      </c>
      <c r="V1371" s="118" t="s">
        <v>1765</v>
      </c>
      <c r="W1371" s="124"/>
      <c r="X1371" s="118" t="s">
        <v>6964</v>
      </c>
      <c r="Y1371" s="118" t="s">
        <v>1760</v>
      </c>
      <c r="Z1371" s="118" t="s">
        <v>15041</v>
      </c>
      <c r="AA1371" s="118" t="s">
        <v>15073</v>
      </c>
      <c r="AB1371" s="118" t="s">
        <v>15073</v>
      </c>
      <c r="AC1371" s="118" t="s">
        <v>15074</v>
      </c>
      <c r="AD1371" s="118" t="s">
        <v>1757</v>
      </c>
      <c r="AE1371" s="118" t="s">
        <v>15363</v>
      </c>
      <c r="AF1371" s="118" t="s">
        <v>15364</v>
      </c>
    </row>
    <row r="1372" spans="1:32" x14ac:dyDescent="0.25">
      <c r="A1372" s="118" t="str">
        <f>_xlfn.XLOOKUP(D1372,'Catalog Items'!L:L,'Catalog Items'!F:F)</f>
        <v>25N06</v>
      </c>
      <c r="B1372" s="118" t="s">
        <v>10813</v>
      </c>
      <c r="C1372" s="118" t="s">
        <v>1817</v>
      </c>
      <c r="D1372" s="118" t="s">
        <v>1546</v>
      </c>
      <c r="E1372" s="118" t="s">
        <v>3356</v>
      </c>
      <c r="F1372" s="118" t="s">
        <v>15376</v>
      </c>
      <c r="G1372" s="118" t="s">
        <v>1575</v>
      </c>
      <c r="H1372" s="118" t="s">
        <v>13904</v>
      </c>
      <c r="I1372" s="118" t="s">
        <v>1757</v>
      </c>
      <c r="J1372" s="124"/>
      <c r="K1372" s="118" t="str">
        <f>_xlfn.XLOOKUP(D1372,'Catalog Items'!L:L,'Catalog Items'!AB:AB)</f>
        <v>00039938760779</v>
      </c>
      <c r="L1372" s="118" t="str">
        <f>_xlfn.XLOOKUP(D1372,'Catalog Items'!L:L,'Catalog Items'!N:N)</f>
        <v>Seattle Seahawks</v>
      </c>
      <c r="M1372" s="132">
        <f>_xlfn.XLOOKUP($D1372,'Catalog Items'!$L:$L,'Catalog Items'!AK:AK)</f>
        <v>16.312999999999999</v>
      </c>
      <c r="N1372" s="132">
        <f>_xlfn.XLOOKUP($D1372,'Catalog Items'!$L:$L,'Catalog Items'!AL:AL)</f>
        <v>10.063000000000001</v>
      </c>
      <c r="O1372" s="132">
        <f>_xlfn.XLOOKUP($D1372,'Catalog Items'!$L:$L,'Catalog Items'!AM:AM)</f>
        <v>50.625</v>
      </c>
      <c r="P1372" s="132">
        <f>_xlfn.XLOOKUP($D1372,'Catalog Items'!$L:$L,'Catalog Items'!AN:AN)</f>
        <v>30.07</v>
      </c>
      <c r="Q1372" s="132">
        <f>_xlfn.XLOOKUP($D1372,'Catalog Items'!$L:$L,'Catalog Items'!AO:AO)</f>
        <v>4.8090000000000002</v>
      </c>
      <c r="R1372" s="132" t="str">
        <f>_xlfn.XLOOKUP($D1372,'Catalog Items'!$L:$L,'Catalog Items'!AT:AT)</f>
        <v>4</v>
      </c>
      <c r="S1372" s="132" t="str">
        <f>_xlfn.XLOOKUP($D1372,'Catalog Items'!$L:$L,'Catalog Items'!AU:AU)</f>
        <v>3</v>
      </c>
      <c r="T1372" s="118" t="s">
        <v>15031</v>
      </c>
      <c r="U1372" s="118" t="s">
        <v>1773</v>
      </c>
      <c r="V1372" s="118" t="s">
        <v>1765</v>
      </c>
      <c r="W1372" s="124"/>
      <c r="X1372" s="118" t="s">
        <v>6889</v>
      </c>
      <c r="Y1372" s="118" t="s">
        <v>1759</v>
      </c>
      <c r="Z1372" s="118" t="s">
        <v>15132</v>
      </c>
      <c r="AA1372" s="118" t="s">
        <v>14983</v>
      </c>
      <c r="AB1372" s="118" t="s">
        <v>14984</v>
      </c>
      <c r="AC1372" s="118" t="s">
        <v>15211</v>
      </c>
      <c r="AD1372" s="118" t="s">
        <v>1757</v>
      </c>
      <c r="AE1372" s="118" t="s">
        <v>15374</v>
      </c>
      <c r="AF1372" s="118" t="s">
        <v>15155</v>
      </c>
    </row>
    <row r="1373" spans="1:32" x14ac:dyDescent="0.25">
      <c r="A1373" s="118" t="str">
        <f>_xlfn.XLOOKUP(D1373,'Catalog Items'!L:L,'Catalog Items'!F:F)</f>
        <v>25N06</v>
      </c>
      <c r="B1373" s="118" t="s">
        <v>10828</v>
      </c>
      <c r="C1373" s="118" t="s">
        <v>1817</v>
      </c>
      <c r="D1373" s="118" t="s">
        <v>1546</v>
      </c>
      <c r="E1373" s="118" t="s">
        <v>3356</v>
      </c>
      <c r="F1373" s="118" t="s">
        <v>15376</v>
      </c>
      <c r="G1373" s="118" t="s">
        <v>1496</v>
      </c>
      <c r="H1373" s="118" t="s">
        <v>3333</v>
      </c>
      <c r="I1373" s="118" t="s">
        <v>1768</v>
      </c>
      <c r="J1373" s="124"/>
      <c r="K1373" s="118" t="str">
        <f>_xlfn.XLOOKUP(D1373,'Catalog Items'!L:L,'Catalog Items'!AB:AB)</f>
        <v>00039938760779</v>
      </c>
      <c r="L1373" s="118" t="str">
        <f>_xlfn.XLOOKUP(D1373,'Catalog Items'!L:L,'Catalog Items'!N:N)</f>
        <v>Seattle Seahawks</v>
      </c>
      <c r="M1373" s="132">
        <f>_xlfn.XLOOKUP($D1373,'Catalog Items'!$L:$L,'Catalog Items'!AK:AK)</f>
        <v>16.312999999999999</v>
      </c>
      <c r="N1373" s="132">
        <f>_xlfn.XLOOKUP($D1373,'Catalog Items'!$L:$L,'Catalog Items'!AL:AL)</f>
        <v>10.063000000000001</v>
      </c>
      <c r="O1373" s="132">
        <f>_xlfn.XLOOKUP($D1373,'Catalog Items'!$L:$L,'Catalog Items'!AM:AM)</f>
        <v>50.625</v>
      </c>
      <c r="P1373" s="132">
        <f>_xlfn.XLOOKUP($D1373,'Catalog Items'!$L:$L,'Catalog Items'!AN:AN)</f>
        <v>30.07</v>
      </c>
      <c r="Q1373" s="132">
        <f>_xlfn.XLOOKUP($D1373,'Catalog Items'!$L:$L,'Catalog Items'!AO:AO)</f>
        <v>4.8090000000000002</v>
      </c>
      <c r="R1373" s="132" t="str">
        <f>_xlfn.XLOOKUP($D1373,'Catalog Items'!$L:$L,'Catalog Items'!AT:AT)</f>
        <v>4</v>
      </c>
      <c r="S1373" s="132" t="str">
        <f>_xlfn.XLOOKUP($D1373,'Catalog Items'!$L:$L,'Catalog Items'!AU:AU)</f>
        <v>3</v>
      </c>
      <c r="T1373" s="118" t="s">
        <v>15031</v>
      </c>
      <c r="U1373" s="118" t="s">
        <v>1773</v>
      </c>
      <c r="V1373" s="118" t="s">
        <v>1765</v>
      </c>
      <c r="W1373" s="124"/>
      <c r="X1373" s="118" t="s">
        <v>6988</v>
      </c>
      <c r="Y1373" s="118" t="s">
        <v>1765</v>
      </c>
      <c r="Z1373" s="118" t="s">
        <v>15062</v>
      </c>
      <c r="AA1373" s="118" t="s">
        <v>14994</v>
      </c>
      <c r="AB1373" s="118" t="s">
        <v>14994</v>
      </c>
      <c r="AC1373" s="118" t="s">
        <v>15066</v>
      </c>
      <c r="AD1373" s="118" t="s">
        <v>1757</v>
      </c>
      <c r="AE1373" s="118" t="s">
        <v>15067</v>
      </c>
      <c r="AF1373" s="118" t="s">
        <v>15068</v>
      </c>
    </row>
    <row r="1374" spans="1:32" x14ac:dyDescent="0.25">
      <c r="J1374" s="124"/>
      <c r="M1374" s="132"/>
      <c r="N1374" s="132"/>
      <c r="O1374" s="132"/>
      <c r="P1374" s="132"/>
      <c r="Q1374" s="132"/>
      <c r="R1374" s="132"/>
      <c r="S1374" s="132"/>
      <c r="W1374" s="124"/>
    </row>
    <row r="1375" spans="1:32" x14ac:dyDescent="0.25">
      <c r="A1375" s="118" t="str">
        <f>_xlfn.XLOOKUP(D1375,'Catalog Items'!L:L,'Catalog Items'!F:F)</f>
        <v>25N06</v>
      </c>
      <c r="B1375" s="118" t="s">
        <v>10817</v>
      </c>
      <c r="C1375" s="118" t="s">
        <v>1817</v>
      </c>
      <c r="D1375" s="118" t="s">
        <v>1610</v>
      </c>
      <c r="E1375" s="118" t="s">
        <v>13912</v>
      </c>
      <c r="F1375" s="118" t="s">
        <v>15376</v>
      </c>
      <c r="G1375" s="118" t="s">
        <v>1482</v>
      </c>
      <c r="H1375" s="118" t="s">
        <v>3296</v>
      </c>
      <c r="I1375" s="118" t="s">
        <v>1762</v>
      </c>
      <c r="J1375" s="124"/>
      <c r="K1375" s="118" t="str">
        <f>_xlfn.XLOOKUP(D1375,'Catalog Items'!L:L,'Catalog Items'!AB:AB)</f>
        <v>00039938760786</v>
      </c>
      <c r="L1375" s="118" t="str">
        <f>_xlfn.XLOOKUP(D1375,'Catalog Items'!L:L,'Catalog Items'!N:N)</f>
        <v>Tampa Bay Buccaneers</v>
      </c>
      <c r="M1375" s="132">
        <f>_xlfn.XLOOKUP($D1375,'Catalog Items'!$L:$L,'Catalog Items'!AK:AK)</f>
        <v>16.312999999999999</v>
      </c>
      <c r="N1375" s="132">
        <f>_xlfn.XLOOKUP($D1375,'Catalog Items'!$L:$L,'Catalog Items'!AL:AL)</f>
        <v>10.063000000000001</v>
      </c>
      <c r="O1375" s="132">
        <f>_xlfn.XLOOKUP($D1375,'Catalog Items'!$L:$L,'Catalog Items'!AM:AM)</f>
        <v>50.625</v>
      </c>
      <c r="P1375" s="132">
        <f>_xlfn.XLOOKUP($D1375,'Catalog Items'!$L:$L,'Catalog Items'!AN:AN)</f>
        <v>30.07</v>
      </c>
      <c r="Q1375" s="132">
        <f>_xlfn.XLOOKUP($D1375,'Catalog Items'!$L:$L,'Catalog Items'!AO:AO)</f>
        <v>4.8090000000000002</v>
      </c>
      <c r="R1375" s="132" t="str">
        <f>_xlfn.XLOOKUP($D1375,'Catalog Items'!$L:$L,'Catalog Items'!AT:AT)</f>
        <v>4</v>
      </c>
      <c r="S1375" s="132" t="str">
        <f>_xlfn.XLOOKUP($D1375,'Catalog Items'!$L:$L,'Catalog Items'!AU:AU)</f>
        <v>3</v>
      </c>
      <c r="T1375" s="118" t="s">
        <v>15031</v>
      </c>
      <c r="U1375" s="118" t="s">
        <v>1773</v>
      </c>
      <c r="V1375" s="118" t="s">
        <v>1765</v>
      </c>
      <c r="W1375" s="124"/>
      <c r="X1375" s="118" t="s">
        <v>6908</v>
      </c>
      <c r="Y1375" s="118" t="s">
        <v>1760</v>
      </c>
      <c r="Z1375" s="118" t="s">
        <v>15368</v>
      </c>
      <c r="AA1375" s="118" t="s">
        <v>15368</v>
      </c>
      <c r="AB1375" s="118" t="s">
        <v>14983</v>
      </c>
      <c r="AC1375" s="118" t="s">
        <v>15297</v>
      </c>
      <c r="AD1375" s="118" t="s">
        <v>1757</v>
      </c>
      <c r="AE1375" s="118" t="s">
        <v>15369</v>
      </c>
      <c r="AF1375" s="118" t="s">
        <v>15370</v>
      </c>
    </row>
    <row r="1376" spans="1:32" x14ac:dyDescent="0.25">
      <c r="A1376" s="118" t="str">
        <f>_xlfn.XLOOKUP(D1376,'Catalog Items'!L:L,'Catalog Items'!F:F)</f>
        <v>25N06</v>
      </c>
      <c r="B1376" s="118" t="s">
        <v>10813</v>
      </c>
      <c r="C1376" s="118" t="s">
        <v>1817</v>
      </c>
      <c r="D1376" s="118" t="s">
        <v>1610</v>
      </c>
      <c r="E1376" s="118" t="s">
        <v>13912</v>
      </c>
      <c r="F1376" s="118" t="s">
        <v>15376</v>
      </c>
      <c r="G1376" s="118" t="s">
        <v>1521</v>
      </c>
      <c r="H1376" s="118" t="s">
        <v>13905</v>
      </c>
      <c r="I1376" s="118" t="s">
        <v>1757</v>
      </c>
      <c r="J1376" s="124"/>
      <c r="K1376" s="118" t="str">
        <f>_xlfn.XLOOKUP(D1376,'Catalog Items'!L:L,'Catalog Items'!AB:AB)</f>
        <v>00039938760786</v>
      </c>
      <c r="L1376" s="118" t="str">
        <f>_xlfn.XLOOKUP(D1376,'Catalog Items'!L:L,'Catalog Items'!N:N)</f>
        <v>Tampa Bay Buccaneers</v>
      </c>
      <c r="M1376" s="132">
        <f>_xlfn.XLOOKUP($D1376,'Catalog Items'!$L:$L,'Catalog Items'!AK:AK)</f>
        <v>16.312999999999999</v>
      </c>
      <c r="N1376" s="132">
        <f>_xlfn.XLOOKUP($D1376,'Catalog Items'!$L:$L,'Catalog Items'!AL:AL)</f>
        <v>10.063000000000001</v>
      </c>
      <c r="O1376" s="132">
        <f>_xlfn.XLOOKUP($D1376,'Catalog Items'!$L:$L,'Catalog Items'!AM:AM)</f>
        <v>50.625</v>
      </c>
      <c r="P1376" s="132">
        <f>_xlfn.XLOOKUP($D1376,'Catalog Items'!$L:$L,'Catalog Items'!AN:AN)</f>
        <v>30.07</v>
      </c>
      <c r="Q1376" s="132">
        <f>_xlfn.XLOOKUP($D1376,'Catalog Items'!$L:$L,'Catalog Items'!AO:AO)</f>
        <v>4.8090000000000002</v>
      </c>
      <c r="R1376" s="132" t="str">
        <f>_xlfn.XLOOKUP($D1376,'Catalog Items'!$L:$L,'Catalog Items'!AT:AT)</f>
        <v>4</v>
      </c>
      <c r="S1376" s="132" t="str">
        <f>_xlfn.XLOOKUP($D1376,'Catalog Items'!$L:$L,'Catalog Items'!AU:AU)</f>
        <v>3</v>
      </c>
      <c r="T1376" s="118" t="s">
        <v>15031</v>
      </c>
      <c r="U1376" s="118" t="s">
        <v>1773</v>
      </c>
      <c r="V1376" s="118" t="s">
        <v>1765</v>
      </c>
      <c r="W1376" s="124"/>
      <c r="X1376" s="118" t="s">
        <v>6890</v>
      </c>
      <c r="Y1376" s="118" t="s">
        <v>1759</v>
      </c>
      <c r="Z1376" s="118" t="s">
        <v>15132</v>
      </c>
      <c r="AA1376" s="118" t="s">
        <v>14983</v>
      </c>
      <c r="AB1376" s="118" t="s">
        <v>14984</v>
      </c>
      <c r="AC1376" s="118" t="s">
        <v>15211</v>
      </c>
      <c r="AD1376" s="118" t="s">
        <v>1757</v>
      </c>
      <c r="AE1376" s="118" t="s">
        <v>15374</v>
      </c>
      <c r="AF1376" s="118" t="s">
        <v>15155</v>
      </c>
    </row>
    <row r="1377" spans="1:32" x14ac:dyDescent="0.25">
      <c r="A1377" s="118" t="str">
        <f>_xlfn.XLOOKUP(D1377,'Catalog Items'!L:L,'Catalog Items'!F:F)</f>
        <v>25N06</v>
      </c>
      <c r="B1377" s="118" t="s">
        <v>10828</v>
      </c>
      <c r="C1377" s="118" t="s">
        <v>1817</v>
      </c>
      <c r="D1377" s="118" t="s">
        <v>1610</v>
      </c>
      <c r="E1377" s="118" t="s">
        <v>13912</v>
      </c>
      <c r="F1377" s="118" t="s">
        <v>15376</v>
      </c>
      <c r="G1377" s="118" t="s">
        <v>1497</v>
      </c>
      <c r="H1377" s="118" t="s">
        <v>13882</v>
      </c>
      <c r="I1377" s="118" t="s">
        <v>1768</v>
      </c>
      <c r="J1377" s="124"/>
      <c r="K1377" s="118" t="str">
        <f>_xlfn.XLOOKUP(D1377,'Catalog Items'!L:L,'Catalog Items'!AB:AB)</f>
        <v>00039938760786</v>
      </c>
      <c r="L1377" s="118" t="str">
        <f>_xlfn.XLOOKUP(D1377,'Catalog Items'!L:L,'Catalog Items'!N:N)</f>
        <v>Tampa Bay Buccaneers</v>
      </c>
      <c r="M1377" s="132">
        <f>_xlfn.XLOOKUP($D1377,'Catalog Items'!$L:$L,'Catalog Items'!AK:AK)</f>
        <v>16.312999999999999</v>
      </c>
      <c r="N1377" s="132">
        <f>_xlfn.XLOOKUP($D1377,'Catalog Items'!$L:$L,'Catalog Items'!AL:AL)</f>
        <v>10.063000000000001</v>
      </c>
      <c r="O1377" s="132">
        <f>_xlfn.XLOOKUP($D1377,'Catalog Items'!$L:$L,'Catalog Items'!AM:AM)</f>
        <v>50.625</v>
      </c>
      <c r="P1377" s="132">
        <f>_xlfn.XLOOKUP($D1377,'Catalog Items'!$L:$L,'Catalog Items'!AN:AN)</f>
        <v>30.07</v>
      </c>
      <c r="Q1377" s="132">
        <f>_xlfn.XLOOKUP($D1377,'Catalog Items'!$L:$L,'Catalog Items'!AO:AO)</f>
        <v>4.8090000000000002</v>
      </c>
      <c r="R1377" s="132" t="str">
        <f>_xlfn.XLOOKUP($D1377,'Catalog Items'!$L:$L,'Catalog Items'!AT:AT)</f>
        <v>4</v>
      </c>
      <c r="S1377" s="132" t="str">
        <f>_xlfn.XLOOKUP($D1377,'Catalog Items'!$L:$L,'Catalog Items'!AU:AU)</f>
        <v>3</v>
      </c>
      <c r="T1377" s="118" t="s">
        <v>15031</v>
      </c>
      <c r="U1377" s="118" t="s">
        <v>1773</v>
      </c>
      <c r="V1377" s="118" t="s">
        <v>1765</v>
      </c>
      <c r="W1377" s="124"/>
      <c r="X1377" s="118" t="s">
        <v>6989</v>
      </c>
      <c r="Y1377" s="118" t="s">
        <v>1765</v>
      </c>
      <c r="Z1377" s="118" t="s">
        <v>15062</v>
      </c>
      <c r="AA1377" s="118" t="s">
        <v>14994</v>
      </c>
      <c r="AB1377" s="118" t="s">
        <v>14994</v>
      </c>
      <c r="AC1377" s="118" t="s">
        <v>15066</v>
      </c>
      <c r="AD1377" s="118" t="s">
        <v>1757</v>
      </c>
      <c r="AE1377" s="118" t="s">
        <v>15067</v>
      </c>
      <c r="AF1377" s="118" t="s">
        <v>15068</v>
      </c>
    </row>
    <row r="1378" spans="1:32" x14ac:dyDescent="0.25">
      <c r="A1378" s="118" t="str">
        <f>_xlfn.XLOOKUP(D1378,'Catalog Items'!L:L,'Catalog Items'!F:F)</f>
        <v>25N06</v>
      </c>
      <c r="B1378" s="118" t="s">
        <v>10831</v>
      </c>
      <c r="C1378" s="118" t="s">
        <v>1817</v>
      </c>
      <c r="D1378" s="118" t="s">
        <v>1610</v>
      </c>
      <c r="E1378" s="118" t="s">
        <v>13912</v>
      </c>
      <c r="F1378" s="118" t="s">
        <v>15376</v>
      </c>
      <c r="G1378" s="118" t="s">
        <v>1513</v>
      </c>
      <c r="H1378" s="118" t="s">
        <v>13885</v>
      </c>
      <c r="I1378" s="118" t="s">
        <v>7079</v>
      </c>
      <c r="J1378" s="124"/>
      <c r="K1378" s="118" t="str">
        <f>_xlfn.XLOOKUP(D1378,'Catalog Items'!L:L,'Catalog Items'!AB:AB)</f>
        <v>00039938760786</v>
      </c>
      <c r="L1378" s="118" t="str">
        <f>_xlfn.XLOOKUP(D1378,'Catalog Items'!L:L,'Catalog Items'!N:N)</f>
        <v>Tampa Bay Buccaneers</v>
      </c>
      <c r="M1378" s="132">
        <f>_xlfn.XLOOKUP($D1378,'Catalog Items'!$L:$L,'Catalog Items'!AK:AK)</f>
        <v>16.312999999999999</v>
      </c>
      <c r="N1378" s="132">
        <f>_xlfn.XLOOKUP($D1378,'Catalog Items'!$L:$L,'Catalog Items'!AL:AL)</f>
        <v>10.063000000000001</v>
      </c>
      <c r="O1378" s="132">
        <f>_xlfn.XLOOKUP($D1378,'Catalog Items'!$L:$L,'Catalog Items'!AM:AM)</f>
        <v>50.625</v>
      </c>
      <c r="P1378" s="132">
        <f>_xlfn.XLOOKUP($D1378,'Catalog Items'!$L:$L,'Catalog Items'!AN:AN)</f>
        <v>30.07</v>
      </c>
      <c r="Q1378" s="132">
        <f>_xlfn.XLOOKUP($D1378,'Catalog Items'!$L:$L,'Catalog Items'!AO:AO)</f>
        <v>4.8090000000000002</v>
      </c>
      <c r="R1378" s="132" t="str">
        <f>_xlfn.XLOOKUP($D1378,'Catalog Items'!$L:$L,'Catalog Items'!AT:AT)</f>
        <v>4</v>
      </c>
      <c r="S1378" s="132" t="str">
        <f>_xlfn.XLOOKUP($D1378,'Catalog Items'!$L:$L,'Catalog Items'!AU:AU)</f>
        <v>3</v>
      </c>
      <c r="T1378" s="118" t="s">
        <v>15031</v>
      </c>
      <c r="U1378" s="118" t="s">
        <v>1773</v>
      </c>
      <c r="V1378" s="118" t="s">
        <v>1765</v>
      </c>
      <c r="W1378" s="124"/>
      <c r="X1378" s="118" t="s">
        <v>6967</v>
      </c>
      <c r="Y1378" s="118" t="s">
        <v>1760</v>
      </c>
      <c r="Z1378" s="118" t="s">
        <v>15041</v>
      </c>
      <c r="AA1378" s="118" t="s">
        <v>15073</v>
      </c>
      <c r="AB1378" s="118" t="s">
        <v>15073</v>
      </c>
      <c r="AC1378" s="118" t="s">
        <v>15074</v>
      </c>
      <c r="AD1378" s="118" t="s">
        <v>1757</v>
      </c>
      <c r="AE1378" s="118" t="s">
        <v>15363</v>
      </c>
      <c r="AF1378" s="118" t="s">
        <v>15364</v>
      </c>
    </row>
    <row r="1379" spans="1:32" x14ac:dyDescent="0.25">
      <c r="J1379" s="124"/>
      <c r="M1379" s="132"/>
      <c r="N1379" s="132"/>
      <c r="O1379" s="132"/>
      <c r="P1379" s="132"/>
      <c r="Q1379" s="132"/>
      <c r="R1379" s="132"/>
      <c r="S1379" s="132"/>
      <c r="W1379" s="124"/>
    </row>
    <row r="1380" spans="1:32" x14ac:dyDescent="0.25">
      <c r="A1380" s="118" t="str">
        <f>_xlfn.XLOOKUP(D1380,'Catalog Items'!L:L,'Catalog Items'!F:F)</f>
        <v>25N06</v>
      </c>
      <c r="B1380" s="118" t="s">
        <v>10828</v>
      </c>
      <c r="C1380" s="118" t="s">
        <v>1817</v>
      </c>
      <c r="D1380" s="118" t="s">
        <v>1588</v>
      </c>
      <c r="E1380" s="118" t="s">
        <v>3357</v>
      </c>
      <c r="F1380" s="118" t="s">
        <v>15376</v>
      </c>
      <c r="G1380" s="118" t="s">
        <v>1536</v>
      </c>
      <c r="H1380" s="118" t="s">
        <v>13914</v>
      </c>
      <c r="I1380" s="118" t="s">
        <v>1768</v>
      </c>
      <c r="J1380" s="124"/>
      <c r="K1380" s="118" t="str">
        <f>_xlfn.XLOOKUP(D1380,'Catalog Items'!L:L,'Catalog Items'!AB:AB)</f>
        <v>00039938760793</v>
      </c>
      <c r="L1380" s="118" t="str">
        <f>_xlfn.XLOOKUP(D1380,'Catalog Items'!L:L,'Catalog Items'!N:N)</f>
        <v>Tennessee Titans</v>
      </c>
      <c r="M1380" s="132">
        <f>_xlfn.XLOOKUP($D1380,'Catalog Items'!$L:$L,'Catalog Items'!AK:AK)</f>
        <v>16.312999999999999</v>
      </c>
      <c r="N1380" s="132">
        <f>_xlfn.XLOOKUP($D1380,'Catalog Items'!$L:$L,'Catalog Items'!AL:AL)</f>
        <v>10.063000000000001</v>
      </c>
      <c r="O1380" s="132">
        <f>_xlfn.XLOOKUP($D1380,'Catalog Items'!$L:$L,'Catalog Items'!AM:AM)</f>
        <v>50.625</v>
      </c>
      <c r="P1380" s="132">
        <f>_xlfn.XLOOKUP($D1380,'Catalog Items'!$L:$L,'Catalog Items'!AN:AN)</f>
        <v>30.07</v>
      </c>
      <c r="Q1380" s="132">
        <f>_xlfn.XLOOKUP($D1380,'Catalog Items'!$L:$L,'Catalog Items'!AO:AO)</f>
        <v>4.8090000000000002</v>
      </c>
      <c r="R1380" s="132" t="str">
        <f>_xlfn.XLOOKUP($D1380,'Catalog Items'!$L:$L,'Catalog Items'!AT:AT)</f>
        <v>4</v>
      </c>
      <c r="S1380" s="132" t="str">
        <f>_xlfn.XLOOKUP($D1380,'Catalog Items'!$L:$L,'Catalog Items'!AU:AU)</f>
        <v>3</v>
      </c>
      <c r="T1380" s="118" t="s">
        <v>15031</v>
      </c>
      <c r="U1380" s="118" t="s">
        <v>1773</v>
      </c>
      <c r="V1380" s="118" t="s">
        <v>1765</v>
      </c>
      <c r="W1380" s="124"/>
      <c r="X1380" s="118" t="s">
        <v>6999</v>
      </c>
      <c r="Y1380" s="118" t="s">
        <v>1765</v>
      </c>
      <c r="Z1380" s="118" t="s">
        <v>15062</v>
      </c>
      <c r="AA1380" s="118" t="s">
        <v>14994</v>
      </c>
      <c r="AB1380" s="118" t="s">
        <v>14994</v>
      </c>
      <c r="AC1380" s="118" t="s">
        <v>15066</v>
      </c>
      <c r="AD1380" s="118" t="s">
        <v>1757</v>
      </c>
      <c r="AE1380" s="118" t="s">
        <v>15067</v>
      </c>
      <c r="AF1380" s="118" t="s">
        <v>15068</v>
      </c>
    </row>
    <row r="1381" spans="1:32" x14ac:dyDescent="0.25">
      <c r="A1381" s="118" t="str">
        <f>_xlfn.XLOOKUP(D1381,'Catalog Items'!L:L,'Catalog Items'!F:F)</f>
        <v>25N06</v>
      </c>
      <c r="B1381" s="118" t="s">
        <v>10831</v>
      </c>
      <c r="C1381" s="118" t="s">
        <v>1817</v>
      </c>
      <c r="D1381" s="118" t="s">
        <v>1588</v>
      </c>
      <c r="E1381" s="118" t="s">
        <v>3357</v>
      </c>
      <c r="F1381" s="118" t="s">
        <v>15376</v>
      </c>
      <c r="G1381" s="118" t="s">
        <v>1435</v>
      </c>
      <c r="H1381" s="118" t="s">
        <v>13886</v>
      </c>
      <c r="I1381" s="118" t="s">
        <v>7079</v>
      </c>
      <c r="J1381" s="124"/>
      <c r="K1381" s="118" t="str">
        <f>_xlfn.XLOOKUP(D1381,'Catalog Items'!L:L,'Catalog Items'!AB:AB)</f>
        <v>00039938760793</v>
      </c>
      <c r="L1381" s="118" t="str">
        <f>_xlfn.XLOOKUP(D1381,'Catalog Items'!L:L,'Catalog Items'!N:N)</f>
        <v>Tennessee Titans</v>
      </c>
      <c r="M1381" s="132">
        <f>_xlfn.XLOOKUP($D1381,'Catalog Items'!$L:$L,'Catalog Items'!AK:AK)</f>
        <v>16.312999999999999</v>
      </c>
      <c r="N1381" s="132">
        <f>_xlfn.XLOOKUP($D1381,'Catalog Items'!$L:$L,'Catalog Items'!AL:AL)</f>
        <v>10.063000000000001</v>
      </c>
      <c r="O1381" s="132">
        <f>_xlfn.XLOOKUP($D1381,'Catalog Items'!$L:$L,'Catalog Items'!AM:AM)</f>
        <v>50.625</v>
      </c>
      <c r="P1381" s="132">
        <f>_xlfn.XLOOKUP($D1381,'Catalog Items'!$L:$L,'Catalog Items'!AN:AN)</f>
        <v>30.07</v>
      </c>
      <c r="Q1381" s="132">
        <f>_xlfn.XLOOKUP($D1381,'Catalog Items'!$L:$L,'Catalog Items'!AO:AO)</f>
        <v>4.8090000000000002</v>
      </c>
      <c r="R1381" s="132" t="str">
        <f>_xlfn.XLOOKUP($D1381,'Catalog Items'!$L:$L,'Catalog Items'!AT:AT)</f>
        <v>4</v>
      </c>
      <c r="S1381" s="132" t="str">
        <f>_xlfn.XLOOKUP($D1381,'Catalog Items'!$L:$L,'Catalog Items'!AU:AU)</f>
        <v>3</v>
      </c>
      <c r="T1381" s="118" t="s">
        <v>15031</v>
      </c>
      <c r="U1381" s="118" t="s">
        <v>1773</v>
      </c>
      <c r="V1381" s="118" t="s">
        <v>1765</v>
      </c>
      <c r="W1381" s="124"/>
      <c r="X1381" s="118" t="s">
        <v>6970</v>
      </c>
      <c r="Y1381" s="118" t="s">
        <v>1760</v>
      </c>
      <c r="Z1381" s="118" t="s">
        <v>15041</v>
      </c>
      <c r="AA1381" s="118" t="s">
        <v>15073</v>
      </c>
      <c r="AB1381" s="118" t="s">
        <v>15073</v>
      </c>
      <c r="AC1381" s="118" t="s">
        <v>15074</v>
      </c>
      <c r="AD1381" s="118" t="s">
        <v>1757</v>
      </c>
      <c r="AE1381" s="118" t="s">
        <v>15363</v>
      </c>
      <c r="AF1381" s="118" t="s">
        <v>15364</v>
      </c>
    </row>
    <row r="1382" spans="1:32" x14ac:dyDescent="0.25">
      <c r="A1382" s="118" t="str">
        <f>_xlfn.XLOOKUP(D1382,'Catalog Items'!L:L,'Catalog Items'!F:F)</f>
        <v>25N06</v>
      </c>
      <c r="B1382" s="118" t="s">
        <v>10817</v>
      </c>
      <c r="C1382" s="118" t="s">
        <v>1817</v>
      </c>
      <c r="D1382" s="118" t="s">
        <v>1588</v>
      </c>
      <c r="E1382" s="118" t="s">
        <v>3357</v>
      </c>
      <c r="F1382" s="118" t="s">
        <v>15376</v>
      </c>
      <c r="G1382" s="118" t="s">
        <v>1456</v>
      </c>
      <c r="H1382" s="118" t="s">
        <v>3306</v>
      </c>
      <c r="I1382" s="118" t="s">
        <v>1762</v>
      </c>
      <c r="J1382" s="124"/>
      <c r="K1382" s="118" t="str">
        <f>_xlfn.XLOOKUP(D1382,'Catalog Items'!L:L,'Catalog Items'!AB:AB)</f>
        <v>00039938760793</v>
      </c>
      <c r="L1382" s="118" t="str">
        <f>_xlfn.XLOOKUP(D1382,'Catalog Items'!L:L,'Catalog Items'!N:N)</f>
        <v>Tennessee Titans</v>
      </c>
      <c r="M1382" s="132">
        <f>_xlfn.XLOOKUP($D1382,'Catalog Items'!$L:$L,'Catalog Items'!AK:AK)</f>
        <v>16.312999999999999</v>
      </c>
      <c r="N1382" s="132">
        <f>_xlfn.XLOOKUP($D1382,'Catalog Items'!$L:$L,'Catalog Items'!AL:AL)</f>
        <v>10.063000000000001</v>
      </c>
      <c r="O1382" s="132">
        <f>_xlfn.XLOOKUP($D1382,'Catalog Items'!$L:$L,'Catalog Items'!AM:AM)</f>
        <v>50.625</v>
      </c>
      <c r="P1382" s="132">
        <f>_xlfn.XLOOKUP($D1382,'Catalog Items'!$L:$L,'Catalog Items'!AN:AN)</f>
        <v>30.07</v>
      </c>
      <c r="Q1382" s="132">
        <f>_xlfn.XLOOKUP($D1382,'Catalog Items'!$L:$L,'Catalog Items'!AO:AO)</f>
        <v>4.8090000000000002</v>
      </c>
      <c r="R1382" s="132" t="str">
        <f>_xlfn.XLOOKUP($D1382,'Catalog Items'!$L:$L,'Catalog Items'!AT:AT)</f>
        <v>4</v>
      </c>
      <c r="S1382" s="132" t="str">
        <f>_xlfn.XLOOKUP($D1382,'Catalog Items'!$L:$L,'Catalog Items'!AU:AU)</f>
        <v>3</v>
      </c>
      <c r="T1382" s="118" t="s">
        <v>15031</v>
      </c>
      <c r="U1382" s="118" t="s">
        <v>1773</v>
      </c>
      <c r="V1382" s="118" t="s">
        <v>1765</v>
      </c>
      <c r="W1382" s="124"/>
      <c r="X1382" s="118" t="s">
        <v>6930</v>
      </c>
      <c r="Y1382" s="118" t="s">
        <v>1760</v>
      </c>
      <c r="Z1382" s="118" t="s">
        <v>15368</v>
      </c>
      <c r="AA1382" s="118" t="s">
        <v>15368</v>
      </c>
      <c r="AB1382" s="118" t="s">
        <v>14983</v>
      </c>
      <c r="AC1382" s="118" t="s">
        <v>15297</v>
      </c>
      <c r="AD1382" s="118" t="s">
        <v>1757</v>
      </c>
      <c r="AE1382" s="118" t="s">
        <v>15369</v>
      </c>
      <c r="AF1382" s="118" t="s">
        <v>15370</v>
      </c>
    </row>
    <row r="1383" spans="1:32" x14ac:dyDescent="0.25">
      <c r="A1383" s="118" t="str">
        <f>_xlfn.XLOOKUP(D1383,'Catalog Items'!L:L,'Catalog Items'!F:F)</f>
        <v>25N06</v>
      </c>
      <c r="B1383" s="118" t="s">
        <v>10813</v>
      </c>
      <c r="C1383" s="118" t="s">
        <v>1817</v>
      </c>
      <c r="D1383" s="118" t="s">
        <v>1588</v>
      </c>
      <c r="E1383" s="118" t="s">
        <v>3357</v>
      </c>
      <c r="F1383" s="118" t="s">
        <v>15376</v>
      </c>
      <c r="G1383" s="118" t="s">
        <v>1534</v>
      </c>
      <c r="H1383" s="118" t="s">
        <v>13906</v>
      </c>
      <c r="I1383" s="118" t="s">
        <v>1757</v>
      </c>
      <c r="J1383" s="124"/>
      <c r="K1383" s="118" t="str">
        <f>_xlfn.XLOOKUP(D1383,'Catalog Items'!L:L,'Catalog Items'!AB:AB)</f>
        <v>00039938760793</v>
      </c>
      <c r="L1383" s="118" t="str">
        <f>_xlfn.XLOOKUP(D1383,'Catalog Items'!L:L,'Catalog Items'!N:N)</f>
        <v>Tennessee Titans</v>
      </c>
      <c r="M1383" s="132">
        <f>_xlfn.XLOOKUP($D1383,'Catalog Items'!$L:$L,'Catalog Items'!AK:AK)</f>
        <v>16.312999999999999</v>
      </c>
      <c r="N1383" s="132">
        <f>_xlfn.XLOOKUP($D1383,'Catalog Items'!$L:$L,'Catalog Items'!AL:AL)</f>
        <v>10.063000000000001</v>
      </c>
      <c r="O1383" s="132">
        <f>_xlfn.XLOOKUP($D1383,'Catalog Items'!$L:$L,'Catalog Items'!AM:AM)</f>
        <v>50.625</v>
      </c>
      <c r="P1383" s="132">
        <f>_xlfn.XLOOKUP($D1383,'Catalog Items'!$L:$L,'Catalog Items'!AN:AN)</f>
        <v>30.07</v>
      </c>
      <c r="Q1383" s="132">
        <f>_xlfn.XLOOKUP($D1383,'Catalog Items'!$L:$L,'Catalog Items'!AO:AO)</f>
        <v>4.8090000000000002</v>
      </c>
      <c r="R1383" s="132" t="str">
        <f>_xlfn.XLOOKUP($D1383,'Catalog Items'!$L:$L,'Catalog Items'!AT:AT)</f>
        <v>4</v>
      </c>
      <c r="S1383" s="132" t="str">
        <f>_xlfn.XLOOKUP($D1383,'Catalog Items'!$L:$L,'Catalog Items'!AU:AU)</f>
        <v>3</v>
      </c>
      <c r="T1383" s="118" t="s">
        <v>15031</v>
      </c>
      <c r="U1383" s="118" t="s">
        <v>1773</v>
      </c>
      <c r="V1383" s="118" t="s">
        <v>1765</v>
      </c>
      <c r="W1383" s="124"/>
      <c r="X1383" s="118" t="s">
        <v>6891</v>
      </c>
      <c r="Y1383" s="118" t="s">
        <v>1759</v>
      </c>
      <c r="Z1383" s="118" t="s">
        <v>15132</v>
      </c>
      <c r="AA1383" s="118" t="s">
        <v>14983</v>
      </c>
      <c r="AB1383" s="118" t="s">
        <v>14984</v>
      </c>
      <c r="AC1383" s="118" t="s">
        <v>15211</v>
      </c>
      <c r="AD1383" s="118" t="s">
        <v>1757</v>
      </c>
      <c r="AE1383" s="118" t="s">
        <v>15374</v>
      </c>
      <c r="AF1383" s="118" t="s">
        <v>15155</v>
      </c>
    </row>
    <row r="1384" spans="1:32" x14ac:dyDescent="0.25">
      <c r="J1384" s="124"/>
      <c r="M1384" s="132"/>
      <c r="N1384" s="132"/>
      <c r="O1384" s="132"/>
      <c r="P1384" s="132"/>
      <c r="Q1384" s="132"/>
      <c r="R1384" s="132"/>
      <c r="S1384" s="132"/>
      <c r="W1384" s="124"/>
    </row>
    <row r="1385" spans="1:32" x14ac:dyDescent="0.25">
      <c r="A1385" s="118" t="str">
        <f>_xlfn.XLOOKUP(D1385,'Catalog Items'!L:L,'Catalog Items'!F:F)</f>
        <v>25N06</v>
      </c>
      <c r="B1385" s="118" t="s">
        <v>10817</v>
      </c>
      <c r="C1385" s="118" t="s">
        <v>1817</v>
      </c>
      <c r="D1385" s="118" t="s">
        <v>1589</v>
      </c>
      <c r="E1385" s="118" t="s">
        <v>3358</v>
      </c>
      <c r="F1385" s="118" t="s">
        <v>15376</v>
      </c>
      <c r="G1385" s="118" t="s">
        <v>1458</v>
      </c>
      <c r="H1385" s="118" t="s">
        <v>13887</v>
      </c>
      <c r="I1385" s="118" t="s">
        <v>1762</v>
      </c>
      <c r="J1385" s="124"/>
      <c r="K1385" s="118" t="str">
        <f>_xlfn.XLOOKUP(D1385,'Catalog Items'!L:L,'Catalog Items'!AB:AB)</f>
        <v>00039938760809</v>
      </c>
      <c r="L1385" s="118" t="str">
        <f>_xlfn.XLOOKUP(D1385,'Catalog Items'!L:L,'Catalog Items'!N:N)</f>
        <v>Detroit Lions</v>
      </c>
      <c r="M1385" s="132">
        <f>_xlfn.XLOOKUP($D1385,'Catalog Items'!$L:$L,'Catalog Items'!AK:AK)</f>
        <v>16.312999999999999</v>
      </c>
      <c r="N1385" s="132">
        <f>_xlfn.XLOOKUP($D1385,'Catalog Items'!$L:$L,'Catalog Items'!AL:AL)</f>
        <v>10.063000000000001</v>
      </c>
      <c r="O1385" s="132">
        <f>_xlfn.XLOOKUP($D1385,'Catalog Items'!$L:$L,'Catalog Items'!AM:AM)</f>
        <v>50.625</v>
      </c>
      <c r="P1385" s="132">
        <f>_xlfn.XLOOKUP($D1385,'Catalog Items'!$L:$L,'Catalog Items'!AN:AN)</f>
        <v>30.07</v>
      </c>
      <c r="Q1385" s="132">
        <f>_xlfn.XLOOKUP($D1385,'Catalog Items'!$L:$L,'Catalog Items'!AO:AO)</f>
        <v>4.8090000000000002</v>
      </c>
      <c r="R1385" s="132" t="str">
        <f>_xlfn.XLOOKUP($D1385,'Catalog Items'!$L:$L,'Catalog Items'!AT:AT)</f>
        <v>4</v>
      </c>
      <c r="S1385" s="132" t="str">
        <f>_xlfn.XLOOKUP($D1385,'Catalog Items'!$L:$L,'Catalog Items'!AU:AU)</f>
        <v>3</v>
      </c>
      <c r="T1385" s="118" t="s">
        <v>15031</v>
      </c>
      <c r="U1385" s="118" t="s">
        <v>1773</v>
      </c>
      <c r="V1385" s="118" t="s">
        <v>1765</v>
      </c>
      <c r="W1385" s="124"/>
      <c r="X1385" s="118" t="s">
        <v>7007</v>
      </c>
      <c r="Y1385" s="118" t="s">
        <v>1760</v>
      </c>
      <c r="Z1385" s="118" t="s">
        <v>15368</v>
      </c>
      <c r="AA1385" s="118" t="s">
        <v>15368</v>
      </c>
      <c r="AB1385" s="118" t="s">
        <v>14983</v>
      </c>
      <c r="AC1385" s="118" t="s">
        <v>15297</v>
      </c>
      <c r="AD1385" s="118" t="s">
        <v>1757</v>
      </c>
      <c r="AE1385" s="118" t="s">
        <v>15369</v>
      </c>
      <c r="AF1385" s="118" t="s">
        <v>15370</v>
      </c>
    </row>
    <row r="1386" spans="1:32" x14ac:dyDescent="0.25">
      <c r="A1386" s="118" t="str">
        <f>_xlfn.XLOOKUP(D1386,'Catalog Items'!L:L,'Catalog Items'!F:F)</f>
        <v>25N06</v>
      </c>
      <c r="B1386" s="118" t="s">
        <v>10828</v>
      </c>
      <c r="C1386" s="118" t="s">
        <v>1817</v>
      </c>
      <c r="D1386" s="118" t="s">
        <v>1589</v>
      </c>
      <c r="E1386" s="118" t="s">
        <v>3358</v>
      </c>
      <c r="F1386" s="118" t="s">
        <v>15376</v>
      </c>
      <c r="G1386" s="118" t="s">
        <v>1490</v>
      </c>
      <c r="H1386" s="118" t="s">
        <v>3344</v>
      </c>
      <c r="I1386" s="118" t="s">
        <v>1768</v>
      </c>
      <c r="J1386" s="124"/>
      <c r="K1386" s="118" t="str">
        <f>_xlfn.XLOOKUP(D1386,'Catalog Items'!L:L,'Catalog Items'!AB:AB)</f>
        <v>00039938760809</v>
      </c>
      <c r="L1386" s="118" t="str">
        <f>_xlfn.XLOOKUP(D1386,'Catalog Items'!L:L,'Catalog Items'!N:N)</f>
        <v>Detroit Lions</v>
      </c>
      <c r="M1386" s="132">
        <f>_xlfn.XLOOKUP($D1386,'Catalog Items'!$L:$L,'Catalog Items'!AK:AK)</f>
        <v>16.312999999999999</v>
      </c>
      <c r="N1386" s="132">
        <f>_xlfn.XLOOKUP($D1386,'Catalog Items'!$L:$L,'Catalog Items'!AL:AL)</f>
        <v>10.063000000000001</v>
      </c>
      <c r="O1386" s="132">
        <f>_xlfn.XLOOKUP($D1386,'Catalog Items'!$L:$L,'Catalog Items'!AM:AM)</f>
        <v>50.625</v>
      </c>
      <c r="P1386" s="132">
        <f>_xlfn.XLOOKUP($D1386,'Catalog Items'!$L:$L,'Catalog Items'!AN:AN)</f>
        <v>30.07</v>
      </c>
      <c r="Q1386" s="132">
        <f>_xlfn.XLOOKUP($D1386,'Catalog Items'!$L:$L,'Catalog Items'!AO:AO)</f>
        <v>4.8090000000000002</v>
      </c>
      <c r="R1386" s="132" t="str">
        <f>_xlfn.XLOOKUP($D1386,'Catalog Items'!$L:$L,'Catalog Items'!AT:AT)</f>
        <v>4</v>
      </c>
      <c r="S1386" s="132" t="str">
        <f>_xlfn.XLOOKUP($D1386,'Catalog Items'!$L:$L,'Catalog Items'!AU:AU)</f>
        <v>3</v>
      </c>
      <c r="T1386" s="118" t="s">
        <v>15031</v>
      </c>
      <c r="U1386" s="118" t="s">
        <v>1773</v>
      </c>
      <c r="V1386" s="118" t="s">
        <v>1765</v>
      </c>
      <c r="W1386" s="124"/>
      <c r="X1386" s="118" t="s">
        <v>7006</v>
      </c>
      <c r="Y1386" s="118" t="s">
        <v>1765</v>
      </c>
      <c r="Z1386" s="118" t="s">
        <v>15062</v>
      </c>
      <c r="AA1386" s="118" t="s">
        <v>14994</v>
      </c>
      <c r="AB1386" s="118" t="s">
        <v>14994</v>
      </c>
      <c r="AC1386" s="118" t="s">
        <v>15066</v>
      </c>
      <c r="AD1386" s="118" t="s">
        <v>1757</v>
      </c>
      <c r="AE1386" s="118" t="s">
        <v>15067</v>
      </c>
      <c r="AF1386" s="118" t="s">
        <v>15068</v>
      </c>
    </row>
    <row r="1387" spans="1:32" x14ac:dyDescent="0.25">
      <c r="A1387" s="118" t="str">
        <f>_xlfn.XLOOKUP(D1387,'Catalog Items'!L:L,'Catalog Items'!F:F)</f>
        <v>25N06</v>
      </c>
      <c r="B1387" s="118" t="s">
        <v>10813</v>
      </c>
      <c r="C1387" s="118" t="s">
        <v>1817</v>
      </c>
      <c r="D1387" s="118" t="s">
        <v>1589</v>
      </c>
      <c r="E1387" s="118" t="s">
        <v>3358</v>
      </c>
      <c r="F1387" s="118" t="s">
        <v>15376</v>
      </c>
      <c r="G1387" s="118" t="s">
        <v>1548</v>
      </c>
      <c r="H1387" s="118" t="s">
        <v>13888</v>
      </c>
      <c r="I1387" s="118" t="s">
        <v>1757</v>
      </c>
      <c r="J1387" s="124"/>
      <c r="K1387" s="118" t="str">
        <f>_xlfn.XLOOKUP(D1387,'Catalog Items'!L:L,'Catalog Items'!AB:AB)</f>
        <v>00039938760809</v>
      </c>
      <c r="L1387" s="118" t="str">
        <f>_xlfn.XLOOKUP(D1387,'Catalog Items'!L:L,'Catalog Items'!N:N)</f>
        <v>Detroit Lions</v>
      </c>
      <c r="M1387" s="132">
        <f>_xlfn.XLOOKUP($D1387,'Catalog Items'!$L:$L,'Catalog Items'!AK:AK)</f>
        <v>16.312999999999999</v>
      </c>
      <c r="N1387" s="132">
        <f>_xlfn.XLOOKUP($D1387,'Catalog Items'!$L:$L,'Catalog Items'!AL:AL)</f>
        <v>10.063000000000001</v>
      </c>
      <c r="O1387" s="132">
        <f>_xlfn.XLOOKUP($D1387,'Catalog Items'!$L:$L,'Catalog Items'!AM:AM)</f>
        <v>50.625</v>
      </c>
      <c r="P1387" s="132">
        <f>_xlfn.XLOOKUP($D1387,'Catalog Items'!$L:$L,'Catalog Items'!AN:AN)</f>
        <v>30.07</v>
      </c>
      <c r="Q1387" s="132">
        <f>_xlfn.XLOOKUP($D1387,'Catalog Items'!$L:$L,'Catalog Items'!AO:AO)</f>
        <v>4.8090000000000002</v>
      </c>
      <c r="R1387" s="132" t="str">
        <f>_xlfn.XLOOKUP($D1387,'Catalog Items'!$L:$L,'Catalog Items'!AT:AT)</f>
        <v>4</v>
      </c>
      <c r="S1387" s="132" t="str">
        <f>_xlfn.XLOOKUP($D1387,'Catalog Items'!$L:$L,'Catalog Items'!AU:AU)</f>
        <v>3</v>
      </c>
      <c r="T1387" s="118" t="s">
        <v>15031</v>
      </c>
      <c r="U1387" s="118" t="s">
        <v>1773</v>
      </c>
      <c r="V1387" s="118" t="s">
        <v>1765</v>
      </c>
      <c r="W1387" s="124"/>
      <c r="X1387" s="118" t="s">
        <v>7008</v>
      </c>
      <c r="Y1387" s="118" t="s">
        <v>1759</v>
      </c>
      <c r="Z1387" s="118" t="s">
        <v>15132</v>
      </c>
      <c r="AA1387" s="118" t="s">
        <v>14983</v>
      </c>
      <c r="AB1387" s="118" t="s">
        <v>14984</v>
      </c>
      <c r="AC1387" s="118" t="s">
        <v>15211</v>
      </c>
      <c r="AD1387" s="118" t="s">
        <v>1757</v>
      </c>
      <c r="AE1387" s="118" t="s">
        <v>15374</v>
      </c>
      <c r="AF1387" s="118" t="s">
        <v>15120</v>
      </c>
    </row>
    <row r="1388" spans="1:32" x14ac:dyDescent="0.25">
      <c r="A1388" s="118" t="str">
        <f>_xlfn.XLOOKUP(D1388,'Catalog Items'!L:L,'Catalog Items'!F:F)</f>
        <v>25N06</v>
      </c>
      <c r="B1388" s="118" t="s">
        <v>10831</v>
      </c>
      <c r="C1388" s="118" t="s">
        <v>1817</v>
      </c>
      <c r="D1388" s="118" t="s">
        <v>1589</v>
      </c>
      <c r="E1388" s="118" t="s">
        <v>3358</v>
      </c>
      <c r="F1388" s="118" t="s">
        <v>15376</v>
      </c>
      <c r="G1388" s="118" t="s">
        <v>1500</v>
      </c>
      <c r="H1388" s="118" t="s">
        <v>3345</v>
      </c>
      <c r="I1388" s="118" t="s">
        <v>7079</v>
      </c>
      <c r="J1388" s="124"/>
      <c r="K1388" s="118" t="str">
        <f>_xlfn.XLOOKUP(D1388,'Catalog Items'!L:L,'Catalog Items'!AB:AB)</f>
        <v>00039938760809</v>
      </c>
      <c r="L1388" s="118" t="str">
        <f>_xlfn.XLOOKUP(D1388,'Catalog Items'!L:L,'Catalog Items'!N:N)</f>
        <v>Detroit Lions</v>
      </c>
      <c r="M1388" s="132">
        <f>_xlfn.XLOOKUP($D1388,'Catalog Items'!$L:$L,'Catalog Items'!AK:AK)</f>
        <v>16.312999999999999</v>
      </c>
      <c r="N1388" s="132">
        <f>_xlfn.XLOOKUP($D1388,'Catalog Items'!$L:$L,'Catalog Items'!AL:AL)</f>
        <v>10.063000000000001</v>
      </c>
      <c r="O1388" s="132">
        <f>_xlfn.XLOOKUP($D1388,'Catalog Items'!$L:$L,'Catalog Items'!AM:AM)</f>
        <v>50.625</v>
      </c>
      <c r="P1388" s="132">
        <f>_xlfn.XLOOKUP($D1388,'Catalog Items'!$L:$L,'Catalog Items'!AN:AN)</f>
        <v>30.07</v>
      </c>
      <c r="Q1388" s="132">
        <f>_xlfn.XLOOKUP($D1388,'Catalog Items'!$L:$L,'Catalog Items'!AO:AO)</f>
        <v>4.8090000000000002</v>
      </c>
      <c r="R1388" s="132" t="str">
        <f>_xlfn.XLOOKUP($D1388,'Catalog Items'!$L:$L,'Catalog Items'!AT:AT)</f>
        <v>4</v>
      </c>
      <c r="S1388" s="132" t="str">
        <f>_xlfn.XLOOKUP($D1388,'Catalog Items'!$L:$L,'Catalog Items'!AU:AU)</f>
        <v>3</v>
      </c>
      <c r="T1388" s="118" t="s">
        <v>15031</v>
      </c>
      <c r="U1388" s="118" t="s">
        <v>1773</v>
      </c>
      <c r="V1388" s="118" t="s">
        <v>1765</v>
      </c>
      <c r="W1388" s="124"/>
      <c r="X1388" s="118" t="s">
        <v>7009</v>
      </c>
      <c r="Y1388" s="118" t="s">
        <v>1760</v>
      </c>
      <c r="Z1388" s="118" t="s">
        <v>15041</v>
      </c>
      <c r="AA1388" s="118" t="s">
        <v>15073</v>
      </c>
      <c r="AB1388" s="118" t="s">
        <v>15073</v>
      </c>
      <c r="AC1388" s="118" t="s">
        <v>15074</v>
      </c>
      <c r="AD1388" s="118" t="s">
        <v>1757</v>
      </c>
      <c r="AE1388" s="118" t="s">
        <v>15075</v>
      </c>
      <c r="AF1388" s="118" t="s">
        <v>15076</v>
      </c>
    </row>
    <row r="1389" spans="1:32" x14ac:dyDescent="0.25">
      <c r="J1389" s="124"/>
      <c r="M1389" s="132"/>
      <c r="N1389" s="132"/>
      <c r="O1389" s="132"/>
      <c r="P1389" s="132"/>
      <c r="Q1389" s="132"/>
      <c r="R1389" s="132"/>
      <c r="S1389" s="132"/>
      <c r="W1389" s="124"/>
    </row>
    <row r="1390" spans="1:32" x14ac:dyDescent="0.25">
      <c r="A1390" s="118" t="str">
        <f>_xlfn.XLOOKUP(D1390,'Catalog Items'!L:L,'Catalog Items'!F:F)</f>
        <v>25N06</v>
      </c>
      <c r="B1390" s="118" t="s">
        <v>10813</v>
      </c>
      <c r="C1390" s="118" t="s">
        <v>1817</v>
      </c>
      <c r="D1390" s="118" t="s">
        <v>1590</v>
      </c>
      <c r="E1390" s="118" t="s">
        <v>13913</v>
      </c>
      <c r="F1390" s="118" t="s">
        <v>15376</v>
      </c>
      <c r="G1390" s="118" t="s">
        <v>1594</v>
      </c>
      <c r="H1390" s="118" t="s">
        <v>13917</v>
      </c>
      <c r="I1390" s="118" t="s">
        <v>1757</v>
      </c>
      <c r="J1390" s="124"/>
      <c r="K1390" s="118" t="str">
        <f>_xlfn.XLOOKUP(D1390,'Catalog Items'!L:L,'Catalog Items'!AB:AB)</f>
        <v>00039938760816</v>
      </c>
      <c r="L1390" s="118" t="str">
        <f>_xlfn.XLOOKUP(D1390,'Catalog Items'!L:L,'Catalog Items'!N:N)</f>
        <v>Los Angeles Rams</v>
      </c>
      <c r="M1390" s="132">
        <f>_xlfn.XLOOKUP($D1390,'Catalog Items'!$L:$L,'Catalog Items'!AK:AK)</f>
        <v>16.312999999999999</v>
      </c>
      <c r="N1390" s="132">
        <f>_xlfn.XLOOKUP($D1390,'Catalog Items'!$L:$L,'Catalog Items'!AL:AL)</f>
        <v>10.063000000000001</v>
      </c>
      <c r="O1390" s="132">
        <f>_xlfn.XLOOKUP($D1390,'Catalog Items'!$L:$L,'Catalog Items'!AM:AM)</f>
        <v>50.625</v>
      </c>
      <c r="P1390" s="132">
        <f>_xlfn.XLOOKUP($D1390,'Catalog Items'!$L:$L,'Catalog Items'!AN:AN)</f>
        <v>30.07</v>
      </c>
      <c r="Q1390" s="132">
        <f>_xlfn.XLOOKUP($D1390,'Catalog Items'!$L:$L,'Catalog Items'!AO:AO)</f>
        <v>4.8090000000000002</v>
      </c>
      <c r="R1390" s="132" t="str">
        <f>_xlfn.XLOOKUP($D1390,'Catalog Items'!$L:$L,'Catalog Items'!AT:AT)</f>
        <v>4</v>
      </c>
      <c r="S1390" s="132" t="str">
        <f>_xlfn.XLOOKUP($D1390,'Catalog Items'!$L:$L,'Catalog Items'!AU:AU)</f>
        <v>3</v>
      </c>
      <c r="T1390" s="118" t="s">
        <v>15031</v>
      </c>
      <c r="U1390" s="118" t="s">
        <v>1773</v>
      </c>
      <c r="V1390" s="118" t="s">
        <v>1765</v>
      </c>
      <c r="W1390" s="124"/>
      <c r="X1390" s="118" t="s">
        <v>7053</v>
      </c>
      <c r="Y1390" s="118" t="s">
        <v>1759</v>
      </c>
      <c r="Z1390" s="118" t="s">
        <v>15132</v>
      </c>
      <c r="AA1390" s="118" t="s">
        <v>14983</v>
      </c>
      <c r="AB1390" s="118" t="s">
        <v>14984</v>
      </c>
      <c r="AC1390" s="118" t="s">
        <v>15211</v>
      </c>
      <c r="AD1390" s="118" t="s">
        <v>1757</v>
      </c>
      <c r="AE1390" s="118" t="s">
        <v>15374</v>
      </c>
      <c r="AF1390" s="118" t="s">
        <v>15155</v>
      </c>
    </row>
    <row r="1391" spans="1:32" x14ac:dyDescent="0.25">
      <c r="A1391" s="118" t="str">
        <f>_xlfn.XLOOKUP(D1391,'Catalog Items'!L:L,'Catalog Items'!F:F)</f>
        <v>25N06</v>
      </c>
      <c r="B1391" s="118" t="s">
        <v>10828</v>
      </c>
      <c r="C1391" s="118" t="s">
        <v>1817</v>
      </c>
      <c r="D1391" s="118" t="s">
        <v>1590</v>
      </c>
      <c r="E1391" s="118" t="s">
        <v>13913</v>
      </c>
      <c r="F1391" s="118" t="s">
        <v>15376</v>
      </c>
      <c r="G1391" s="118" t="s">
        <v>1556</v>
      </c>
      <c r="H1391" s="118" t="s">
        <v>13916</v>
      </c>
      <c r="I1391" s="118" t="s">
        <v>1768</v>
      </c>
      <c r="J1391" s="124"/>
      <c r="K1391" s="118" t="str">
        <f>_xlfn.XLOOKUP(D1391,'Catalog Items'!L:L,'Catalog Items'!AB:AB)</f>
        <v>00039938760816</v>
      </c>
      <c r="L1391" s="118" t="str">
        <f>_xlfn.XLOOKUP(D1391,'Catalog Items'!L:L,'Catalog Items'!N:N)</f>
        <v>Los Angeles Rams</v>
      </c>
      <c r="M1391" s="132">
        <f>_xlfn.XLOOKUP($D1391,'Catalog Items'!$L:$L,'Catalog Items'!AK:AK)</f>
        <v>16.312999999999999</v>
      </c>
      <c r="N1391" s="132">
        <f>_xlfn.XLOOKUP($D1391,'Catalog Items'!$L:$L,'Catalog Items'!AL:AL)</f>
        <v>10.063000000000001</v>
      </c>
      <c r="O1391" s="132">
        <f>_xlfn.XLOOKUP($D1391,'Catalog Items'!$L:$L,'Catalog Items'!AM:AM)</f>
        <v>50.625</v>
      </c>
      <c r="P1391" s="132">
        <f>_xlfn.XLOOKUP($D1391,'Catalog Items'!$L:$L,'Catalog Items'!AN:AN)</f>
        <v>30.07</v>
      </c>
      <c r="Q1391" s="132">
        <f>_xlfn.XLOOKUP($D1391,'Catalog Items'!$L:$L,'Catalog Items'!AO:AO)</f>
        <v>4.8090000000000002</v>
      </c>
      <c r="R1391" s="132" t="str">
        <f>_xlfn.XLOOKUP($D1391,'Catalog Items'!$L:$L,'Catalog Items'!AT:AT)</f>
        <v>4</v>
      </c>
      <c r="S1391" s="132" t="str">
        <f>_xlfn.XLOOKUP($D1391,'Catalog Items'!$L:$L,'Catalog Items'!AU:AU)</f>
        <v>3</v>
      </c>
      <c r="T1391" s="118" t="s">
        <v>15031</v>
      </c>
      <c r="U1391" s="118" t="s">
        <v>1773</v>
      </c>
      <c r="V1391" s="118" t="s">
        <v>1765</v>
      </c>
      <c r="W1391" s="124"/>
      <c r="X1391" s="118" t="s">
        <v>7052</v>
      </c>
      <c r="Y1391" s="118" t="s">
        <v>1765</v>
      </c>
      <c r="Z1391" s="118" t="s">
        <v>15062</v>
      </c>
      <c r="AA1391" s="118" t="s">
        <v>14994</v>
      </c>
      <c r="AB1391" s="118" t="s">
        <v>14994</v>
      </c>
      <c r="AC1391" s="118" t="s">
        <v>15066</v>
      </c>
      <c r="AD1391" s="118" t="s">
        <v>1757</v>
      </c>
      <c r="AE1391" s="118" t="s">
        <v>15067</v>
      </c>
      <c r="AF1391" s="118" t="s">
        <v>15068</v>
      </c>
    </row>
    <row r="1392" spans="1:32" x14ac:dyDescent="0.25">
      <c r="A1392" s="118" t="str">
        <f>_xlfn.XLOOKUP(D1392,'Catalog Items'!L:L,'Catalog Items'!F:F)</f>
        <v>25N06</v>
      </c>
      <c r="B1392" s="118" t="s">
        <v>10831</v>
      </c>
      <c r="C1392" s="118" t="s">
        <v>1817</v>
      </c>
      <c r="D1392" s="118" t="s">
        <v>1590</v>
      </c>
      <c r="E1392" s="118" t="s">
        <v>13913</v>
      </c>
      <c r="F1392" s="118" t="s">
        <v>15376</v>
      </c>
      <c r="G1392" s="118" t="s">
        <v>1580</v>
      </c>
      <c r="H1392" s="118" t="s">
        <v>13915</v>
      </c>
      <c r="I1392" s="118" t="s">
        <v>7079</v>
      </c>
      <c r="J1392" s="124"/>
      <c r="K1392" s="118" t="str">
        <f>_xlfn.XLOOKUP(D1392,'Catalog Items'!L:L,'Catalog Items'!AB:AB)</f>
        <v>00039938760816</v>
      </c>
      <c r="L1392" s="118" t="str">
        <f>_xlfn.XLOOKUP(D1392,'Catalog Items'!L:L,'Catalog Items'!N:N)</f>
        <v>Los Angeles Rams</v>
      </c>
      <c r="M1392" s="132">
        <f>_xlfn.XLOOKUP($D1392,'Catalog Items'!$L:$L,'Catalog Items'!AK:AK)</f>
        <v>16.312999999999999</v>
      </c>
      <c r="N1392" s="132">
        <f>_xlfn.XLOOKUP($D1392,'Catalog Items'!$L:$L,'Catalog Items'!AL:AL)</f>
        <v>10.063000000000001</v>
      </c>
      <c r="O1392" s="132">
        <f>_xlfn.XLOOKUP($D1392,'Catalog Items'!$L:$L,'Catalog Items'!AM:AM)</f>
        <v>50.625</v>
      </c>
      <c r="P1392" s="132">
        <f>_xlfn.XLOOKUP($D1392,'Catalog Items'!$L:$L,'Catalog Items'!AN:AN)</f>
        <v>30.07</v>
      </c>
      <c r="Q1392" s="132">
        <f>_xlfn.XLOOKUP($D1392,'Catalog Items'!$L:$L,'Catalog Items'!AO:AO)</f>
        <v>4.8090000000000002</v>
      </c>
      <c r="R1392" s="132" t="str">
        <f>_xlfn.XLOOKUP($D1392,'Catalog Items'!$L:$L,'Catalog Items'!AT:AT)</f>
        <v>4</v>
      </c>
      <c r="S1392" s="132" t="str">
        <f>_xlfn.XLOOKUP($D1392,'Catalog Items'!$L:$L,'Catalog Items'!AU:AU)</f>
        <v>3</v>
      </c>
      <c r="T1392" s="118" t="s">
        <v>15031</v>
      </c>
      <c r="U1392" s="118" t="s">
        <v>1773</v>
      </c>
      <c r="V1392" s="118" t="s">
        <v>1765</v>
      </c>
      <c r="W1392" s="124"/>
      <c r="X1392" s="118" t="s">
        <v>7051</v>
      </c>
      <c r="Y1392" s="118" t="s">
        <v>1760</v>
      </c>
      <c r="Z1392" s="118" t="s">
        <v>15041</v>
      </c>
      <c r="AA1392" s="118" t="s">
        <v>15073</v>
      </c>
      <c r="AB1392" s="118" t="s">
        <v>15073</v>
      </c>
      <c r="AC1392" s="118" t="s">
        <v>15074</v>
      </c>
      <c r="AD1392" s="118" t="s">
        <v>1757</v>
      </c>
      <c r="AE1392" s="118" t="s">
        <v>15075</v>
      </c>
      <c r="AF1392" s="118" t="s">
        <v>15076</v>
      </c>
    </row>
    <row r="1393" spans="1:32" x14ac:dyDescent="0.25">
      <c r="A1393" s="118" t="str">
        <f>_xlfn.XLOOKUP(D1393,'Catalog Items'!L:L,'Catalog Items'!F:F)</f>
        <v>25N06</v>
      </c>
      <c r="B1393" s="118" t="s">
        <v>10817</v>
      </c>
      <c r="C1393" s="118" t="s">
        <v>1817</v>
      </c>
      <c r="D1393" s="118" t="s">
        <v>1590</v>
      </c>
      <c r="E1393" s="118" t="s">
        <v>13913</v>
      </c>
      <c r="F1393" s="118" t="s">
        <v>15376</v>
      </c>
      <c r="G1393" s="118" t="s">
        <v>1579</v>
      </c>
      <c r="H1393" s="118" t="s">
        <v>3361</v>
      </c>
      <c r="I1393" s="118" t="s">
        <v>1762</v>
      </c>
      <c r="J1393" s="124"/>
      <c r="K1393" s="118" t="str">
        <f>_xlfn.XLOOKUP(D1393,'Catalog Items'!L:L,'Catalog Items'!AB:AB)</f>
        <v>00039938760816</v>
      </c>
      <c r="L1393" s="118" t="str">
        <f>_xlfn.XLOOKUP(D1393,'Catalog Items'!L:L,'Catalog Items'!N:N)</f>
        <v>Los Angeles Rams</v>
      </c>
      <c r="M1393" s="132">
        <f>_xlfn.XLOOKUP($D1393,'Catalog Items'!$L:$L,'Catalog Items'!AK:AK)</f>
        <v>16.312999999999999</v>
      </c>
      <c r="N1393" s="132">
        <f>_xlfn.XLOOKUP($D1393,'Catalog Items'!$L:$L,'Catalog Items'!AL:AL)</f>
        <v>10.063000000000001</v>
      </c>
      <c r="O1393" s="132">
        <f>_xlfn.XLOOKUP($D1393,'Catalog Items'!$L:$L,'Catalog Items'!AM:AM)</f>
        <v>50.625</v>
      </c>
      <c r="P1393" s="132">
        <f>_xlfn.XLOOKUP($D1393,'Catalog Items'!$L:$L,'Catalog Items'!AN:AN)</f>
        <v>30.07</v>
      </c>
      <c r="Q1393" s="132">
        <f>_xlfn.XLOOKUP($D1393,'Catalog Items'!$L:$L,'Catalog Items'!AO:AO)</f>
        <v>4.8090000000000002</v>
      </c>
      <c r="R1393" s="132" t="str">
        <f>_xlfn.XLOOKUP($D1393,'Catalog Items'!$L:$L,'Catalog Items'!AT:AT)</f>
        <v>4</v>
      </c>
      <c r="S1393" s="132" t="str">
        <f>_xlfn.XLOOKUP($D1393,'Catalog Items'!$L:$L,'Catalog Items'!AU:AU)</f>
        <v>3</v>
      </c>
      <c r="T1393" s="118" t="s">
        <v>15031</v>
      </c>
      <c r="U1393" s="118" t="s">
        <v>1773</v>
      </c>
      <c r="V1393" s="118" t="s">
        <v>1765</v>
      </c>
      <c r="W1393" s="124"/>
      <c r="X1393" s="118" t="s">
        <v>7050</v>
      </c>
      <c r="Y1393" s="118" t="s">
        <v>1760</v>
      </c>
      <c r="Z1393" s="118" t="s">
        <v>15368</v>
      </c>
      <c r="AA1393" s="118" t="s">
        <v>15368</v>
      </c>
      <c r="AB1393" s="118" t="s">
        <v>14983</v>
      </c>
      <c r="AC1393" s="118" t="s">
        <v>15297</v>
      </c>
      <c r="AD1393" s="118" t="s">
        <v>1757</v>
      </c>
      <c r="AE1393" s="118" t="s">
        <v>15369</v>
      </c>
      <c r="AF1393" s="118" t="s">
        <v>15370</v>
      </c>
    </row>
    <row r="1394" spans="1:32" x14ac:dyDescent="0.25">
      <c r="J1394" s="124"/>
      <c r="M1394" s="132"/>
      <c r="N1394" s="132"/>
      <c r="O1394" s="132"/>
      <c r="P1394" s="132"/>
      <c r="Q1394" s="132"/>
      <c r="R1394" s="132"/>
      <c r="S1394" s="132"/>
      <c r="W1394" s="124"/>
    </row>
    <row r="1395" spans="1:32" x14ac:dyDescent="0.25">
      <c r="A1395" s="118" t="str">
        <f>_xlfn.XLOOKUP(D1395,'Catalog Items'!L:L,'Catalog Items'!F:F)</f>
        <v>25N06</v>
      </c>
      <c r="B1395" s="118" t="s">
        <v>10813</v>
      </c>
      <c r="C1395" s="118" t="s">
        <v>1817</v>
      </c>
      <c r="D1395" s="118" t="s">
        <v>1578</v>
      </c>
      <c r="E1395" s="118" t="s">
        <v>13930</v>
      </c>
      <c r="F1395" s="118" t="s">
        <v>15376</v>
      </c>
      <c r="G1395" s="118" t="s">
        <v>1593</v>
      </c>
      <c r="H1395" s="118" t="s">
        <v>13929</v>
      </c>
      <c r="I1395" s="118" t="s">
        <v>1757</v>
      </c>
      <c r="J1395" s="124"/>
      <c r="K1395" s="118" t="str">
        <f>_xlfn.XLOOKUP(D1395,'Catalog Items'!L:L,'Catalog Items'!AB:AB)</f>
        <v>00039938844578</v>
      </c>
      <c r="L1395" s="118" t="str">
        <f>_xlfn.XLOOKUP(D1395,'Catalog Items'!L:L,'Catalog Items'!N:N)</f>
        <v>Washington Commanders</v>
      </c>
      <c r="M1395" s="132">
        <f>_xlfn.XLOOKUP($D1395,'Catalog Items'!$L:$L,'Catalog Items'!AK:AK)</f>
        <v>51.125</v>
      </c>
      <c r="N1395" s="132">
        <f>_xlfn.XLOOKUP($D1395,'Catalog Items'!$L:$L,'Catalog Items'!AL:AL)</f>
        <v>16.312999999999999</v>
      </c>
      <c r="O1395" s="132">
        <f>_xlfn.XLOOKUP($D1395,'Catalog Items'!$L:$L,'Catalog Items'!AM:AM)</f>
        <v>10.063000000000001</v>
      </c>
      <c r="P1395" s="132">
        <f>_xlfn.XLOOKUP($D1395,'Catalog Items'!$L:$L,'Catalog Items'!AN:AN)</f>
        <v>29.93</v>
      </c>
      <c r="Q1395" s="132">
        <f>_xlfn.XLOOKUP($D1395,'Catalog Items'!$L:$L,'Catalog Items'!AO:AO)</f>
        <v>4.8570000000000002</v>
      </c>
      <c r="R1395" s="132" t="str">
        <f>_xlfn.XLOOKUP($D1395,'Catalog Items'!$L:$L,'Catalog Items'!AT:AT)</f>
        <v>4</v>
      </c>
      <c r="S1395" s="132" t="str">
        <f>_xlfn.XLOOKUP($D1395,'Catalog Items'!$L:$L,'Catalog Items'!AU:AU)</f>
        <v>3</v>
      </c>
      <c r="T1395" s="118" t="s">
        <v>15031</v>
      </c>
      <c r="U1395" s="118" t="s">
        <v>1773</v>
      </c>
      <c r="V1395" s="118" t="s">
        <v>1765</v>
      </c>
      <c r="W1395" s="124"/>
      <c r="X1395" s="118" t="s">
        <v>7061</v>
      </c>
      <c r="Y1395" s="118" t="s">
        <v>1759</v>
      </c>
      <c r="Z1395" s="118" t="s">
        <v>15132</v>
      </c>
      <c r="AA1395" s="118" t="s">
        <v>14983</v>
      </c>
      <c r="AB1395" s="118" t="s">
        <v>14984</v>
      </c>
      <c r="AC1395" s="118" t="s">
        <v>15211</v>
      </c>
      <c r="AD1395" s="118" t="s">
        <v>1757</v>
      </c>
      <c r="AE1395" s="118" t="s">
        <v>15374</v>
      </c>
      <c r="AF1395" s="118" t="s">
        <v>15155</v>
      </c>
    </row>
    <row r="1396" spans="1:32" x14ac:dyDescent="0.25">
      <c r="A1396" s="118" t="str">
        <f>_xlfn.XLOOKUP(D1396,'Catalog Items'!L:L,'Catalog Items'!F:F)</f>
        <v>25N06</v>
      </c>
      <c r="B1396" s="118" t="s">
        <v>10828</v>
      </c>
      <c r="C1396" s="118" t="s">
        <v>1817</v>
      </c>
      <c r="D1396" s="118" t="s">
        <v>1578</v>
      </c>
      <c r="E1396" s="118" t="s">
        <v>13930</v>
      </c>
      <c r="F1396" s="118" t="s">
        <v>15376</v>
      </c>
      <c r="G1396" s="118" t="s">
        <v>1592</v>
      </c>
      <c r="H1396" s="118" t="s">
        <v>13928</v>
      </c>
      <c r="I1396" s="118" t="s">
        <v>1768</v>
      </c>
      <c r="J1396" s="124"/>
      <c r="K1396" s="118" t="str">
        <f>_xlfn.XLOOKUP(D1396,'Catalog Items'!L:L,'Catalog Items'!AB:AB)</f>
        <v>00039938844578</v>
      </c>
      <c r="L1396" s="118" t="str">
        <f>_xlfn.XLOOKUP(D1396,'Catalog Items'!L:L,'Catalog Items'!N:N)</f>
        <v>Washington Commanders</v>
      </c>
      <c r="M1396" s="132">
        <f>_xlfn.XLOOKUP($D1396,'Catalog Items'!$L:$L,'Catalog Items'!AK:AK)</f>
        <v>51.125</v>
      </c>
      <c r="N1396" s="132">
        <f>_xlfn.XLOOKUP($D1396,'Catalog Items'!$L:$L,'Catalog Items'!AL:AL)</f>
        <v>16.312999999999999</v>
      </c>
      <c r="O1396" s="132">
        <f>_xlfn.XLOOKUP($D1396,'Catalog Items'!$L:$L,'Catalog Items'!AM:AM)</f>
        <v>10.063000000000001</v>
      </c>
      <c r="P1396" s="132">
        <f>_xlfn.XLOOKUP($D1396,'Catalog Items'!$L:$L,'Catalog Items'!AN:AN)</f>
        <v>29.93</v>
      </c>
      <c r="Q1396" s="132">
        <f>_xlfn.XLOOKUP($D1396,'Catalog Items'!$L:$L,'Catalog Items'!AO:AO)</f>
        <v>4.8570000000000002</v>
      </c>
      <c r="R1396" s="132" t="str">
        <f>_xlfn.XLOOKUP($D1396,'Catalog Items'!$L:$L,'Catalog Items'!AT:AT)</f>
        <v>4</v>
      </c>
      <c r="S1396" s="132" t="str">
        <f>_xlfn.XLOOKUP($D1396,'Catalog Items'!$L:$L,'Catalog Items'!AU:AU)</f>
        <v>3</v>
      </c>
      <c r="T1396" s="118" t="s">
        <v>15031</v>
      </c>
      <c r="U1396" s="118" t="s">
        <v>1773</v>
      </c>
      <c r="V1396" s="118" t="s">
        <v>1765</v>
      </c>
      <c r="W1396" s="124"/>
      <c r="X1396" s="118" t="s">
        <v>7060</v>
      </c>
      <c r="Y1396" s="118" t="s">
        <v>1765</v>
      </c>
      <c r="Z1396" s="118" t="s">
        <v>15062</v>
      </c>
      <c r="AA1396" s="118" t="s">
        <v>14994</v>
      </c>
      <c r="AB1396" s="118" t="s">
        <v>14994</v>
      </c>
      <c r="AC1396" s="118" t="s">
        <v>15066</v>
      </c>
      <c r="AD1396" s="118" t="s">
        <v>1757</v>
      </c>
      <c r="AE1396" s="118" t="s">
        <v>15067</v>
      </c>
      <c r="AF1396" s="118" t="s">
        <v>15068</v>
      </c>
    </row>
    <row r="1397" spans="1:32" x14ac:dyDescent="0.25">
      <c r="A1397" s="118" t="str">
        <f>_xlfn.XLOOKUP(D1397,'Catalog Items'!L:L,'Catalog Items'!F:F)</f>
        <v>25N06</v>
      </c>
      <c r="B1397" s="118" t="s">
        <v>10831</v>
      </c>
      <c r="C1397" s="118" t="s">
        <v>1817</v>
      </c>
      <c r="D1397" s="118" t="s">
        <v>1578</v>
      </c>
      <c r="E1397" s="118" t="s">
        <v>13930</v>
      </c>
      <c r="F1397" s="118" t="s">
        <v>15376</v>
      </c>
      <c r="G1397" s="118" t="s">
        <v>1591</v>
      </c>
      <c r="H1397" s="118" t="s">
        <v>13927</v>
      </c>
      <c r="I1397" s="118" t="s">
        <v>7079</v>
      </c>
      <c r="J1397" s="124"/>
      <c r="K1397" s="118" t="str">
        <f>_xlfn.XLOOKUP(D1397,'Catalog Items'!L:L,'Catalog Items'!AB:AB)</f>
        <v>00039938844578</v>
      </c>
      <c r="L1397" s="118" t="str">
        <f>_xlfn.XLOOKUP(D1397,'Catalog Items'!L:L,'Catalog Items'!N:N)</f>
        <v>Washington Commanders</v>
      </c>
      <c r="M1397" s="132">
        <f>_xlfn.XLOOKUP($D1397,'Catalog Items'!$L:$L,'Catalog Items'!AK:AK)</f>
        <v>51.125</v>
      </c>
      <c r="N1397" s="132">
        <f>_xlfn.XLOOKUP($D1397,'Catalog Items'!$L:$L,'Catalog Items'!AL:AL)</f>
        <v>16.312999999999999</v>
      </c>
      <c r="O1397" s="132">
        <f>_xlfn.XLOOKUP($D1397,'Catalog Items'!$L:$L,'Catalog Items'!AM:AM)</f>
        <v>10.063000000000001</v>
      </c>
      <c r="P1397" s="132">
        <f>_xlfn.XLOOKUP($D1397,'Catalog Items'!$L:$L,'Catalog Items'!AN:AN)</f>
        <v>29.93</v>
      </c>
      <c r="Q1397" s="132">
        <f>_xlfn.XLOOKUP($D1397,'Catalog Items'!$L:$L,'Catalog Items'!AO:AO)</f>
        <v>4.8570000000000002</v>
      </c>
      <c r="R1397" s="132" t="str">
        <f>_xlfn.XLOOKUP($D1397,'Catalog Items'!$L:$L,'Catalog Items'!AT:AT)</f>
        <v>4</v>
      </c>
      <c r="S1397" s="132" t="str">
        <f>_xlfn.XLOOKUP($D1397,'Catalog Items'!$L:$L,'Catalog Items'!AU:AU)</f>
        <v>3</v>
      </c>
      <c r="T1397" s="118" t="s">
        <v>15031</v>
      </c>
      <c r="U1397" s="118" t="s">
        <v>1773</v>
      </c>
      <c r="V1397" s="118" t="s">
        <v>1765</v>
      </c>
      <c r="W1397" s="124"/>
      <c r="X1397" s="118" t="s">
        <v>7059</v>
      </c>
      <c r="Y1397" s="118" t="s">
        <v>1760</v>
      </c>
      <c r="Z1397" s="118" t="s">
        <v>15041</v>
      </c>
      <c r="AA1397" s="118" t="s">
        <v>15073</v>
      </c>
      <c r="AB1397" s="118" t="s">
        <v>15073</v>
      </c>
      <c r="AC1397" s="118" t="s">
        <v>15074</v>
      </c>
      <c r="AD1397" s="118" t="s">
        <v>1757</v>
      </c>
      <c r="AE1397" s="118" t="s">
        <v>15075</v>
      </c>
      <c r="AF1397" s="118" t="s">
        <v>15076</v>
      </c>
    </row>
    <row r="1398" spans="1:32" x14ac:dyDescent="0.25">
      <c r="A1398" s="118" t="str">
        <f>_xlfn.XLOOKUP(D1398,'Catalog Items'!L:L,'Catalog Items'!F:F)</f>
        <v>25N06</v>
      </c>
      <c r="B1398" s="118" t="s">
        <v>10817</v>
      </c>
      <c r="C1398" s="118" t="s">
        <v>1817</v>
      </c>
      <c r="D1398" s="118" t="s">
        <v>1578</v>
      </c>
      <c r="E1398" s="118" t="s">
        <v>13930</v>
      </c>
      <c r="F1398" s="118" t="s">
        <v>15376</v>
      </c>
      <c r="G1398" s="118" t="s">
        <v>1561</v>
      </c>
      <c r="H1398" s="118" t="s">
        <v>3362</v>
      </c>
      <c r="I1398" s="118" t="s">
        <v>1762</v>
      </c>
      <c r="J1398" s="124"/>
      <c r="K1398" s="118" t="str">
        <f>_xlfn.XLOOKUP(D1398,'Catalog Items'!L:L,'Catalog Items'!AB:AB)</f>
        <v>00039938844578</v>
      </c>
      <c r="L1398" s="118" t="str">
        <f>_xlfn.XLOOKUP(D1398,'Catalog Items'!L:L,'Catalog Items'!N:N)</f>
        <v>Washington Commanders</v>
      </c>
      <c r="M1398" s="132">
        <f>_xlfn.XLOOKUP($D1398,'Catalog Items'!$L:$L,'Catalog Items'!AK:AK)</f>
        <v>51.125</v>
      </c>
      <c r="N1398" s="132">
        <f>_xlfn.XLOOKUP($D1398,'Catalog Items'!$L:$L,'Catalog Items'!AL:AL)</f>
        <v>16.312999999999999</v>
      </c>
      <c r="O1398" s="132">
        <f>_xlfn.XLOOKUP($D1398,'Catalog Items'!$L:$L,'Catalog Items'!AM:AM)</f>
        <v>10.063000000000001</v>
      </c>
      <c r="P1398" s="132">
        <f>_xlfn.XLOOKUP($D1398,'Catalog Items'!$L:$L,'Catalog Items'!AN:AN)</f>
        <v>29.93</v>
      </c>
      <c r="Q1398" s="132">
        <f>_xlfn.XLOOKUP($D1398,'Catalog Items'!$L:$L,'Catalog Items'!AO:AO)</f>
        <v>4.8570000000000002</v>
      </c>
      <c r="R1398" s="132" t="str">
        <f>_xlfn.XLOOKUP($D1398,'Catalog Items'!$L:$L,'Catalog Items'!AT:AT)</f>
        <v>4</v>
      </c>
      <c r="S1398" s="132" t="str">
        <f>_xlfn.XLOOKUP($D1398,'Catalog Items'!$L:$L,'Catalog Items'!AU:AU)</f>
        <v>3</v>
      </c>
      <c r="T1398" s="118" t="s">
        <v>15031</v>
      </c>
      <c r="U1398" s="118" t="s">
        <v>1773</v>
      </c>
      <c r="V1398" s="118" t="s">
        <v>1765</v>
      </c>
      <c r="W1398" s="124"/>
      <c r="X1398" s="118" t="s">
        <v>7058</v>
      </c>
      <c r="Y1398" s="118" t="s">
        <v>1760</v>
      </c>
      <c r="Z1398" s="118" t="s">
        <v>15368</v>
      </c>
      <c r="AA1398" s="118" t="s">
        <v>15368</v>
      </c>
      <c r="AB1398" s="118" t="s">
        <v>14983</v>
      </c>
      <c r="AC1398" s="118" t="s">
        <v>15297</v>
      </c>
      <c r="AD1398" s="118" t="s">
        <v>1757</v>
      </c>
      <c r="AE1398" s="118" t="s">
        <v>15369</v>
      </c>
      <c r="AF1398" s="118" t="s">
        <v>15370</v>
      </c>
    </row>
    <row r="1399" spans="1:32" x14ac:dyDescent="0.25">
      <c r="J1399" s="124"/>
      <c r="M1399" s="132"/>
      <c r="N1399" s="132"/>
      <c r="O1399" s="132"/>
      <c r="P1399" s="132"/>
      <c r="Q1399" s="132"/>
      <c r="R1399" s="132"/>
      <c r="S1399" s="132"/>
      <c r="W1399" s="124"/>
    </row>
    <row r="1400" spans="1:32" x14ac:dyDescent="0.25">
      <c r="A1400" s="118" t="str">
        <f>_xlfn.XLOOKUP(D1400,'Catalog Items'!L:L,'Catalog Items'!F:F)</f>
        <v>24012-CD</v>
      </c>
      <c r="B1400" s="118" t="s">
        <v>9920</v>
      </c>
      <c r="C1400" s="118" t="s">
        <v>5377</v>
      </c>
      <c r="D1400" s="118" t="s">
        <v>13600</v>
      </c>
      <c r="E1400" s="118" t="s">
        <v>13601</v>
      </c>
      <c r="F1400" s="118" t="s">
        <v>9563</v>
      </c>
      <c r="G1400" s="118" t="s">
        <v>192</v>
      </c>
      <c r="H1400" s="118" t="s">
        <v>2063</v>
      </c>
      <c r="I1400" s="118" t="s">
        <v>7066</v>
      </c>
      <c r="J1400" s="124"/>
      <c r="K1400" s="118" t="str">
        <f>_xlfn.XLOOKUP(D1400,'Catalog Items'!L:L,'Catalog Items'!AB:AB)</f>
        <v>10196504249087</v>
      </c>
      <c r="L1400" s="118" t="str">
        <f>_xlfn.XLOOKUP(D1400,'Catalog Items'!L:L,'Catalog Items'!N:N)</f>
        <v>Sports Fanatic Soccer</v>
      </c>
      <c r="M1400" s="132">
        <f>_xlfn.XLOOKUP($D1400,'Catalog Items'!$L:$L,'Catalog Items'!AK:AK)</f>
        <v>24.437999999999999</v>
      </c>
      <c r="N1400" s="132">
        <f>_xlfn.XLOOKUP($D1400,'Catalog Items'!$L:$L,'Catalog Items'!AL:AL)</f>
        <v>15.938000000000001</v>
      </c>
      <c r="O1400" s="132">
        <f>_xlfn.XLOOKUP($D1400,'Catalog Items'!$L:$L,'Catalog Items'!AM:AM)</f>
        <v>9.625</v>
      </c>
      <c r="P1400" s="132">
        <f>_xlfn.XLOOKUP($D1400,'Catalog Items'!$L:$L,'Catalog Items'!AN:AN)</f>
        <v>12.7</v>
      </c>
      <c r="Q1400" s="132">
        <f>_xlfn.XLOOKUP($D1400,'Catalog Items'!$L:$L,'Catalog Items'!AO:AO)</f>
        <v>2.169</v>
      </c>
      <c r="R1400" s="132" t="str">
        <f>_xlfn.XLOOKUP($D1400,'Catalog Items'!$L:$L,'Catalog Items'!AT:AT)</f>
        <v>5</v>
      </c>
      <c r="S1400" s="132" t="str">
        <f>_xlfn.XLOOKUP($D1400,'Catalog Items'!$L:$L,'Catalog Items'!AU:AU)</f>
        <v>5</v>
      </c>
      <c r="T1400" s="118" t="s">
        <v>7075</v>
      </c>
      <c r="U1400" s="118" t="s">
        <v>14991</v>
      </c>
      <c r="V1400" s="118" t="s">
        <v>1762</v>
      </c>
      <c r="W1400" s="124"/>
      <c r="X1400" s="118" t="s">
        <v>5626</v>
      </c>
      <c r="Y1400" s="118" t="s">
        <v>1760</v>
      </c>
      <c r="Z1400" s="118" t="s">
        <v>15041</v>
      </c>
      <c r="AA1400" s="118" t="s">
        <v>15073</v>
      </c>
      <c r="AB1400" s="118" t="s">
        <v>15073</v>
      </c>
      <c r="AC1400" s="118" t="s">
        <v>15074</v>
      </c>
      <c r="AD1400" s="118" t="s">
        <v>1757</v>
      </c>
      <c r="AE1400" s="118" t="s">
        <v>15363</v>
      </c>
      <c r="AF1400" s="118" t="s">
        <v>15364</v>
      </c>
    </row>
    <row r="1401" spans="1:32" x14ac:dyDescent="0.25">
      <c r="A1401" s="118" t="str">
        <f>_xlfn.XLOOKUP(D1401,'Catalog Items'!L:L,'Catalog Items'!F:F)</f>
        <v>24012-CD</v>
      </c>
      <c r="B1401" s="118" t="s">
        <v>9694</v>
      </c>
      <c r="C1401" s="118" t="s">
        <v>5377</v>
      </c>
      <c r="D1401" s="118" t="s">
        <v>13600</v>
      </c>
      <c r="E1401" s="118" t="s">
        <v>13601</v>
      </c>
      <c r="F1401" s="118" t="s">
        <v>9563</v>
      </c>
      <c r="G1401" s="118" t="s">
        <v>175</v>
      </c>
      <c r="H1401" s="118" t="s">
        <v>1844</v>
      </c>
      <c r="I1401" s="118" t="s">
        <v>1773</v>
      </c>
      <c r="J1401" s="124"/>
      <c r="K1401" s="118" t="str">
        <f>_xlfn.XLOOKUP(D1401,'Catalog Items'!L:L,'Catalog Items'!AB:AB)</f>
        <v>10196504249087</v>
      </c>
      <c r="L1401" s="118" t="str">
        <f>_xlfn.XLOOKUP(D1401,'Catalog Items'!L:L,'Catalog Items'!N:N)</f>
        <v>Sports Fanatic Soccer</v>
      </c>
      <c r="M1401" s="132">
        <f>_xlfn.XLOOKUP($D1401,'Catalog Items'!$L:$L,'Catalog Items'!AK:AK)</f>
        <v>24.437999999999999</v>
      </c>
      <c r="N1401" s="132">
        <f>_xlfn.XLOOKUP($D1401,'Catalog Items'!$L:$L,'Catalog Items'!AL:AL)</f>
        <v>15.938000000000001</v>
      </c>
      <c r="O1401" s="132">
        <f>_xlfn.XLOOKUP($D1401,'Catalog Items'!$L:$L,'Catalog Items'!AM:AM)</f>
        <v>9.625</v>
      </c>
      <c r="P1401" s="132">
        <f>_xlfn.XLOOKUP($D1401,'Catalog Items'!$L:$L,'Catalog Items'!AN:AN)</f>
        <v>12.7</v>
      </c>
      <c r="Q1401" s="132">
        <f>_xlfn.XLOOKUP($D1401,'Catalog Items'!$L:$L,'Catalog Items'!AO:AO)</f>
        <v>2.169</v>
      </c>
      <c r="R1401" s="132" t="str">
        <f>_xlfn.XLOOKUP($D1401,'Catalog Items'!$L:$L,'Catalog Items'!AT:AT)</f>
        <v>5</v>
      </c>
      <c r="S1401" s="132" t="str">
        <f>_xlfn.XLOOKUP($D1401,'Catalog Items'!$L:$L,'Catalog Items'!AU:AU)</f>
        <v>5</v>
      </c>
      <c r="T1401" s="118" t="s">
        <v>7075</v>
      </c>
      <c r="U1401" s="118" t="s">
        <v>14991</v>
      </c>
      <c r="V1401" s="118" t="s">
        <v>1762</v>
      </c>
      <c r="W1401" s="124"/>
      <c r="X1401" s="118" t="s">
        <v>5406</v>
      </c>
      <c r="Y1401" s="118" t="s">
        <v>1760</v>
      </c>
      <c r="Z1401" s="118" t="s">
        <v>15062</v>
      </c>
      <c r="AA1401" s="118" t="s">
        <v>15069</v>
      </c>
      <c r="AB1401" s="118" t="s">
        <v>15069</v>
      </c>
      <c r="AC1401" s="118" t="s">
        <v>15070</v>
      </c>
      <c r="AD1401" s="118" t="s">
        <v>1757</v>
      </c>
      <c r="AE1401" s="118" t="s">
        <v>15372</v>
      </c>
      <c r="AF1401" s="118" t="s">
        <v>15373</v>
      </c>
    </row>
    <row r="1402" spans="1:32" x14ac:dyDescent="0.25">
      <c r="A1402" s="118" t="str">
        <f>_xlfn.XLOOKUP(D1402,'Catalog Items'!L:L,'Catalog Items'!F:F)</f>
        <v>24012-CD</v>
      </c>
      <c r="B1402" s="118" t="s">
        <v>9731</v>
      </c>
      <c r="C1402" s="118" t="s">
        <v>5377</v>
      </c>
      <c r="D1402" s="118" t="s">
        <v>13600</v>
      </c>
      <c r="E1402" s="118" t="s">
        <v>13601</v>
      </c>
      <c r="F1402" s="118" t="s">
        <v>9563</v>
      </c>
      <c r="G1402" s="118" t="s">
        <v>91</v>
      </c>
      <c r="H1402" s="118" t="s">
        <v>1906</v>
      </c>
      <c r="I1402" s="118" t="s">
        <v>1775</v>
      </c>
      <c r="J1402" s="124"/>
      <c r="K1402" s="118" t="str">
        <f>_xlfn.XLOOKUP(D1402,'Catalog Items'!L:L,'Catalog Items'!AB:AB)</f>
        <v>10196504249087</v>
      </c>
      <c r="L1402" s="118" t="str">
        <f>_xlfn.XLOOKUP(D1402,'Catalog Items'!L:L,'Catalog Items'!N:N)</f>
        <v>Sports Fanatic Soccer</v>
      </c>
      <c r="M1402" s="132">
        <f>_xlfn.XLOOKUP($D1402,'Catalog Items'!$L:$L,'Catalog Items'!AK:AK)</f>
        <v>24.437999999999999</v>
      </c>
      <c r="N1402" s="132">
        <f>_xlfn.XLOOKUP($D1402,'Catalog Items'!$L:$L,'Catalog Items'!AL:AL)</f>
        <v>15.938000000000001</v>
      </c>
      <c r="O1402" s="132">
        <f>_xlfn.XLOOKUP($D1402,'Catalog Items'!$L:$L,'Catalog Items'!AM:AM)</f>
        <v>9.625</v>
      </c>
      <c r="P1402" s="132">
        <f>_xlfn.XLOOKUP($D1402,'Catalog Items'!$L:$L,'Catalog Items'!AN:AN)</f>
        <v>12.7</v>
      </c>
      <c r="Q1402" s="132">
        <f>_xlfn.XLOOKUP($D1402,'Catalog Items'!$L:$L,'Catalog Items'!AO:AO)</f>
        <v>2.169</v>
      </c>
      <c r="R1402" s="132" t="str">
        <f>_xlfn.XLOOKUP($D1402,'Catalog Items'!$L:$L,'Catalog Items'!AT:AT)</f>
        <v>5</v>
      </c>
      <c r="S1402" s="132" t="str">
        <f>_xlfn.XLOOKUP($D1402,'Catalog Items'!$L:$L,'Catalog Items'!AU:AU)</f>
        <v>5</v>
      </c>
      <c r="T1402" s="118" t="s">
        <v>7075</v>
      </c>
      <c r="U1402" s="118" t="s">
        <v>14991</v>
      </c>
      <c r="V1402" s="118" t="s">
        <v>1762</v>
      </c>
      <c r="W1402" s="124"/>
      <c r="X1402" s="118" t="s">
        <v>5469</v>
      </c>
      <c r="Y1402" s="118" t="s">
        <v>1765</v>
      </c>
      <c r="Z1402" s="118" t="s">
        <v>15062</v>
      </c>
      <c r="AA1402" s="118" t="s">
        <v>14994</v>
      </c>
      <c r="AB1402" s="118" t="s">
        <v>14994</v>
      </c>
      <c r="AC1402" s="118" t="s">
        <v>15066</v>
      </c>
      <c r="AD1402" s="118" t="s">
        <v>1757</v>
      </c>
      <c r="AE1402" s="118" t="s">
        <v>15067</v>
      </c>
      <c r="AF1402" s="118" t="s">
        <v>15068</v>
      </c>
    </row>
    <row r="1403" spans="1:32" x14ac:dyDescent="0.25">
      <c r="J1403" s="124"/>
      <c r="M1403" s="132"/>
      <c r="N1403" s="132"/>
      <c r="O1403" s="132"/>
      <c r="P1403" s="132"/>
      <c r="Q1403" s="132"/>
      <c r="R1403" s="132"/>
      <c r="S1403" s="132"/>
      <c r="W1403" s="124"/>
    </row>
    <row r="1404" spans="1:32" x14ac:dyDescent="0.25">
      <c r="A1404" s="118" t="str">
        <f>_xlfn.XLOOKUP(D1404,'Catalog Items'!L:L,'Catalog Items'!F:F)</f>
        <v>24600-FD</v>
      </c>
      <c r="B1404" s="118" t="s">
        <v>9920</v>
      </c>
      <c r="C1404" s="118" t="s">
        <v>5377</v>
      </c>
      <c r="D1404" s="118" t="s">
        <v>13604</v>
      </c>
      <c r="E1404" s="118" t="s">
        <v>13605</v>
      </c>
      <c r="F1404" s="118" t="s">
        <v>15409</v>
      </c>
      <c r="G1404" s="118" t="s">
        <v>192</v>
      </c>
      <c r="H1404" s="118" t="s">
        <v>2063</v>
      </c>
      <c r="I1404" s="118" t="s">
        <v>9570</v>
      </c>
      <c r="J1404" s="124"/>
      <c r="K1404" s="118" t="str">
        <f>_xlfn.XLOOKUP(D1404,'Catalog Items'!L:L,'Catalog Items'!AB:AB)</f>
        <v>10196504249094</v>
      </c>
      <c r="L1404" s="118" t="str">
        <f>_xlfn.XLOOKUP(D1404,'Catalog Items'!L:L,'Catalog Items'!N:N)</f>
        <v>Sports Fanatic Soccer</v>
      </c>
      <c r="M1404" s="132">
        <f>_xlfn.XLOOKUP($D1404,'Catalog Items'!$L:$L,'Catalog Items'!AK:AK)</f>
        <v>48.314999999999998</v>
      </c>
      <c r="N1404" s="132">
        <f>_xlfn.XLOOKUP($D1404,'Catalog Items'!$L:$L,'Catalog Items'!AL:AL)</f>
        <v>16.22</v>
      </c>
      <c r="O1404" s="132">
        <f>_xlfn.XLOOKUP($D1404,'Catalog Items'!$L:$L,'Catalog Items'!AM:AM)</f>
        <v>9.5950000000000006</v>
      </c>
      <c r="P1404" s="132">
        <f>_xlfn.XLOOKUP($D1404,'Catalog Items'!$L:$L,'Catalog Items'!AN:AN)</f>
        <v>28.96</v>
      </c>
      <c r="Q1404" s="132">
        <f>_xlfn.XLOOKUP($D1404,'Catalog Items'!$L:$L,'Catalog Items'!AO:AO)</f>
        <v>4.351</v>
      </c>
      <c r="R1404" s="132" t="str">
        <f>_xlfn.XLOOKUP($D1404,'Catalog Items'!$L:$L,'Catalog Items'!AT:AT)</f>
        <v>4</v>
      </c>
      <c r="S1404" s="132" t="str">
        <f>_xlfn.XLOOKUP($D1404,'Catalog Items'!$L:$L,'Catalog Items'!AU:AU)</f>
        <v>3</v>
      </c>
      <c r="T1404" s="118" t="s">
        <v>9564</v>
      </c>
      <c r="U1404" s="118" t="s">
        <v>15060</v>
      </c>
      <c r="V1404" s="118" t="s">
        <v>15061</v>
      </c>
      <c r="W1404" s="124"/>
      <c r="X1404" s="118" t="s">
        <v>5626</v>
      </c>
      <c r="Y1404" s="118" t="s">
        <v>1760</v>
      </c>
      <c r="Z1404" s="118" t="s">
        <v>15041</v>
      </c>
      <c r="AA1404" s="118" t="s">
        <v>15073</v>
      </c>
      <c r="AB1404" s="118" t="s">
        <v>15073</v>
      </c>
      <c r="AC1404" s="118" t="s">
        <v>15074</v>
      </c>
      <c r="AD1404" s="118" t="s">
        <v>1757</v>
      </c>
      <c r="AE1404" s="118" t="s">
        <v>15363</v>
      </c>
      <c r="AF1404" s="118" t="s">
        <v>15364</v>
      </c>
    </row>
    <row r="1405" spans="1:32" x14ac:dyDescent="0.25">
      <c r="A1405" s="118" t="str">
        <f>_xlfn.XLOOKUP(D1405,'Catalog Items'!L:L,'Catalog Items'!F:F)</f>
        <v>24600-FD</v>
      </c>
      <c r="B1405" s="118" t="s">
        <v>9694</v>
      </c>
      <c r="C1405" s="118" t="s">
        <v>5377</v>
      </c>
      <c r="D1405" s="118" t="s">
        <v>13604</v>
      </c>
      <c r="E1405" s="118" t="s">
        <v>13605</v>
      </c>
      <c r="F1405" s="118" t="s">
        <v>15409</v>
      </c>
      <c r="G1405" s="118" t="s">
        <v>175</v>
      </c>
      <c r="H1405" s="118" t="s">
        <v>1844</v>
      </c>
      <c r="I1405" s="118" t="s">
        <v>9574</v>
      </c>
      <c r="J1405" s="124"/>
      <c r="K1405" s="118" t="str">
        <f>_xlfn.XLOOKUP(D1405,'Catalog Items'!L:L,'Catalog Items'!AB:AB)</f>
        <v>10196504249094</v>
      </c>
      <c r="L1405" s="118" t="str">
        <f>_xlfn.XLOOKUP(D1405,'Catalog Items'!L:L,'Catalog Items'!N:N)</f>
        <v>Sports Fanatic Soccer</v>
      </c>
      <c r="M1405" s="132">
        <f>_xlfn.XLOOKUP($D1405,'Catalog Items'!$L:$L,'Catalog Items'!AK:AK)</f>
        <v>48.314999999999998</v>
      </c>
      <c r="N1405" s="132">
        <f>_xlfn.XLOOKUP($D1405,'Catalog Items'!$L:$L,'Catalog Items'!AL:AL)</f>
        <v>16.22</v>
      </c>
      <c r="O1405" s="132">
        <f>_xlfn.XLOOKUP($D1405,'Catalog Items'!$L:$L,'Catalog Items'!AM:AM)</f>
        <v>9.5950000000000006</v>
      </c>
      <c r="P1405" s="132">
        <f>_xlfn.XLOOKUP($D1405,'Catalog Items'!$L:$L,'Catalog Items'!AN:AN)</f>
        <v>28.96</v>
      </c>
      <c r="Q1405" s="132">
        <f>_xlfn.XLOOKUP($D1405,'Catalog Items'!$L:$L,'Catalog Items'!AO:AO)</f>
        <v>4.351</v>
      </c>
      <c r="R1405" s="132" t="str">
        <f>_xlfn.XLOOKUP($D1405,'Catalog Items'!$L:$L,'Catalog Items'!AT:AT)</f>
        <v>4</v>
      </c>
      <c r="S1405" s="132" t="str">
        <f>_xlfn.XLOOKUP($D1405,'Catalog Items'!$L:$L,'Catalog Items'!AU:AU)</f>
        <v>3</v>
      </c>
      <c r="T1405" s="118" t="s">
        <v>9564</v>
      </c>
      <c r="U1405" s="118" t="s">
        <v>15060</v>
      </c>
      <c r="V1405" s="118" t="s">
        <v>15061</v>
      </c>
      <c r="W1405" s="124"/>
      <c r="X1405" s="118" t="s">
        <v>5406</v>
      </c>
      <c r="Y1405" s="118" t="s">
        <v>1760</v>
      </c>
      <c r="Z1405" s="118" t="s">
        <v>15062</v>
      </c>
      <c r="AA1405" s="118" t="s">
        <v>15069</v>
      </c>
      <c r="AB1405" s="118" t="s">
        <v>15069</v>
      </c>
      <c r="AC1405" s="118" t="s">
        <v>15070</v>
      </c>
      <c r="AD1405" s="118" t="s">
        <v>1757</v>
      </c>
      <c r="AE1405" s="118" t="s">
        <v>15372</v>
      </c>
      <c r="AF1405" s="118" t="s">
        <v>15373</v>
      </c>
    </row>
    <row r="1406" spans="1:32" x14ac:dyDescent="0.25">
      <c r="A1406" s="118" t="str">
        <f>_xlfn.XLOOKUP(D1406,'Catalog Items'!L:L,'Catalog Items'!F:F)</f>
        <v>24600-FD</v>
      </c>
      <c r="B1406" s="118" t="s">
        <v>9731</v>
      </c>
      <c r="C1406" s="118" t="s">
        <v>5377</v>
      </c>
      <c r="D1406" s="118" t="s">
        <v>13604</v>
      </c>
      <c r="E1406" s="118" t="s">
        <v>13605</v>
      </c>
      <c r="F1406" s="118" t="s">
        <v>15409</v>
      </c>
      <c r="G1406" s="118" t="s">
        <v>91</v>
      </c>
      <c r="H1406" s="118" t="s">
        <v>1906</v>
      </c>
      <c r="I1406" s="118" t="s">
        <v>15386</v>
      </c>
      <c r="J1406" s="124"/>
      <c r="K1406" s="118" t="str">
        <f>_xlfn.XLOOKUP(D1406,'Catalog Items'!L:L,'Catalog Items'!AB:AB)</f>
        <v>10196504249094</v>
      </c>
      <c r="L1406" s="118" t="str">
        <f>_xlfn.XLOOKUP(D1406,'Catalog Items'!L:L,'Catalog Items'!N:N)</f>
        <v>Sports Fanatic Soccer</v>
      </c>
      <c r="M1406" s="132">
        <f>_xlfn.XLOOKUP($D1406,'Catalog Items'!$L:$L,'Catalog Items'!AK:AK)</f>
        <v>48.314999999999998</v>
      </c>
      <c r="N1406" s="132">
        <f>_xlfn.XLOOKUP($D1406,'Catalog Items'!$L:$L,'Catalog Items'!AL:AL)</f>
        <v>16.22</v>
      </c>
      <c r="O1406" s="132">
        <f>_xlfn.XLOOKUP($D1406,'Catalog Items'!$L:$L,'Catalog Items'!AM:AM)</f>
        <v>9.5950000000000006</v>
      </c>
      <c r="P1406" s="132">
        <f>_xlfn.XLOOKUP($D1406,'Catalog Items'!$L:$L,'Catalog Items'!AN:AN)</f>
        <v>28.96</v>
      </c>
      <c r="Q1406" s="132">
        <f>_xlfn.XLOOKUP($D1406,'Catalog Items'!$L:$L,'Catalog Items'!AO:AO)</f>
        <v>4.351</v>
      </c>
      <c r="R1406" s="132" t="str">
        <f>_xlfn.XLOOKUP($D1406,'Catalog Items'!$L:$L,'Catalog Items'!AT:AT)</f>
        <v>4</v>
      </c>
      <c r="S1406" s="132" t="str">
        <f>_xlfn.XLOOKUP($D1406,'Catalog Items'!$L:$L,'Catalog Items'!AU:AU)</f>
        <v>3</v>
      </c>
      <c r="T1406" s="118" t="s">
        <v>9564</v>
      </c>
      <c r="U1406" s="118" t="s">
        <v>15060</v>
      </c>
      <c r="V1406" s="118" t="s">
        <v>15061</v>
      </c>
      <c r="W1406" s="124"/>
      <c r="X1406" s="118" t="s">
        <v>5469</v>
      </c>
      <c r="Y1406" s="118" t="s">
        <v>1765</v>
      </c>
      <c r="Z1406" s="118" t="s">
        <v>15062</v>
      </c>
      <c r="AA1406" s="118" t="s">
        <v>14994</v>
      </c>
      <c r="AB1406" s="118" t="s">
        <v>14994</v>
      </c>
      <c r="AC1406" s="118" t="s">
        <v>15066</v>
      </c>
      <c r="AD1406" s="118" t="s">
        <v>1757</v>
      </c>
      <c r="AE1406" s="118" t="s">
        <v>15067</v>
      </c>
      <c r="AF1406" s="118" t="s">
        <v>15068</v>
      </c>
    </row>
    <row r="1407" spans="1:32" x14ac:dyDescent="0.25">
      <c r="J1407" s="124"/>
      <c r="M1407" s="132"/>
      <c r="N1407" s="132"/>
      <c r="O1407" s="132"/>
      <c r="P1407" s="132"/>
      <c r="Q1407" s="132"/>
      <c r="R1407" s="132"/>
      <c r="S1407" s="132"/>
      <c r="W1407" s="124"/>
    </row>
    <row r="1408" spans="1:32" x14ac:dyDescent="0.25">
      <c r="A1408" s="118" t="str">
        <f>_xlfn.XLOOKUP(D1408,'Catalog Items'!L:L,'Catalog Items'!F:F)</f>
        <v>25822-FD</v>
      </c>
      <c r="B1408" s="118" t="s">
        <v>10309</v>
      </c>
      <c r="C1408" s="118" t="s">
        <v>5376</v>
      </c>
      <c r="D1408" s="118" t="s">
        <v>11072</v>
      </c>
      <c r="E1408" s="118" t="s">
        <v>11073</v>
      </c>
      <c r="F1408" s="118" t="s">
        <v>9579</v>
      </c>
      <c r="G1408" s="118" t="s">
        <v>1314</v>
      </c>
      <c r="H1408" s="118" t="s">
        <v>2561</v>
      </c>
      <c r="I1408" s="118" t="s">
        <v>9568</v>
      </c>
      <c r="J1408" s="124"/>
      <c r="K1408" s="118" t="str">
        <f>_xlfn.XLOOKUP(D1408,'Catalog Items'!L:L,'Catalog Items'!AB:AB)</f>
        <v>00039938780944</v>
      </c>
      <c r="L1408" s="118" t="str">
        <f>_xlfn.XLOOKUP(D1408,'Catalog Items'!L:L,'Catalog Items'!N:N)</f>
        <v>Pastel Celebrations</v>
      </c>
      <c r="M1408" s="132">
        <f>_xlfn.XLOOKUP($D1408,'Catalog Items'!$L:$L,'Catalog Items'!AK:AK)</f>
        <v>48.314999999999998</v>
      </c>
      <c r="N1408" s="132">
        <f>_xlfn.XLOOKUP($D1408,'Catalog Items'!$L:$L,'Catalog Items'!AL:AL)</f>
        <v>16.22</v>
      </c>
      <c r="O1408" s="132">
        <f>_xlfn.XLOOKUP($D1408,'Catalog Items'!$L:$L,'Catalog Items'!AM:AM)</f>
        <v>9.5950000000000006</v>
      </c>
      <c r="P1408" s="132">
        <f>_xlfn.XLOOKUP($D1408,'Catalog Items'!$L:$L,'Catalog Items'!AN:AN)</f>
        <v>35.15</v>
      </c>
      <c r="Q1408" s="132">
        <f>_xlfn.XLOOKUP($D1408,'Catalog Items'!$L:$L,'Catalog Items'!AO:AO)</f>
        <v>4.351</v>
      </c>
      <c r="R1408" s="132" t="str">
        <f>_xlfn.XLOOKUP($D1408,'Catalog Items'!$L:$L,'Catalog Items'!AT:AT)</f>
        <v>4</v>
      </c>
      <c r="S1408" s="132" t="str">
        <f>_xlfn.XLOOKUP($D1408,'Catalog Items'!$L:$L,'Catalog Items'!AU:AU)</f>
        <v>3</v>
      </c>
      <c r="T1408" s="118" t="s">
        <v>9564</v>
      </c>
      <c r="U1408" s="118" t="s">
        <v>15060</v>
      </c>
      <c r="V1408" s="118" t="s">
        <v>15061</v>
      </c>
      <c r="W1408" s="124"/>
      <c r="X1408" s="118" t="s">
        <v>6128</v>
      </c>
      <c r="Y1408" s="118" t="s">
        <v>1765</v>
      </c>
      <c r="Z1408" s="118" t="s">
        <v>7065</v>
      </c>
      <c r="AA1408" s="118" t="s">
        <v>7065</v>
      </c>
      <c r="AB1408" s="118" t="s">
        <v>15132</v>
      </c>
      <c r="AC1408" s="118" t="s">
        <v>15281</v>
      </c>
      <c r="AD1408" s="118" t="s">
        <v>1757</v>
      </c>
      <c r="AE1408" s="118" t="s">
        <v>15282</v>
      </c>
      <c r="AF1408" s="118" t="s">
        <v>15210</v>
      </c>
    </row>
    <row r="1409" spans="1:32" x14ac:dyDescent="0.25">
      <c r="A1409" s="118" t="str">
        <f>_xlfn.XLOOKUP(D1409,'Catalog Items'!L:L,'Catalog Items'!F:F)</f>
        <v>25822-FD</v>
      </c>
      <c r="B1409" s="118" t="s">
        <v>10301</v>
      </c>
      <c r="C1409" s="118" t="s">
        <v>5376</v>
      </c>
      <c r="D1409" s="118" t="s">
        <v>11072</v>
      </c>
      <c r="E1409" s="118" t="s">
        <v>11073</v>
      </c>
      <c r="F1409" s="118" t="s">
        <v>9579</v>
      </c>
      <c r="G1409" s="118" t="s">
        <v>945</v>
      </c>
      <c r="H1409" s="118" t="s">
        <v>2560</v>
      </c>
      <c r="I1409" s="118" t="s">
        <v>1792</v>
      </c>
      <c r="J1409" s="124"/>
      <c r="K1409" s="118" t="str">
        <f>_xlfn.XLOOKUP(D1409,'Catalog Items'!L:L,'Catalog Items'!AB:AB)</f>
        <v>00039938780944</v>
      </c>
      <c r="L1409" s="118" t="str">
        <f>_xlfn.XLOOKUP(D1409,'Catalog Items'!L:L,'Catalog Items'!N:N)</f>
        <v>Pastel Celebrations</v>
      </c>
      <c r="M1409" s="132">
        <f>_xlfn.XLOOKUP($D1409,'Catalog Items'!$L:$L,'Catalog Items'!AK:AK)</f>
        <v>48.314999999999998</v>
      </c>
      <c r="N1409" s="132">
        <f>_xlfn.XLOOKUP($D1409,'Catalog Items'!$L:$L,'Catalog Items'!AL:AL)</f>
        <v>16.22</v>
      </c>
      <c r="O1409" s="132">
        <f>_xlfn.XLOOKUP($D1409,'Catalog Items'!$L:$L,'Catalog Items'!AM:AM)</f>
        <v>9.5950000000000006</v>
      </c>
      <c r="P1409" s="132">
        <f>_xlfn.XLOOKUP($D1409,'Catalog Items'!$L:$L,'Catalog Items'!AN:AN)</f>
        <v>35.15</v>
      </c>
      <c r="Q1409" s="132">
        <f>_xlfn.XLOOKUP($D1409,'Catalog Items'!$L:$L,'Catalog Items'!AO:AO)</f>
        <v>4.351</v>
      </c>
      <c r="R1409" s="132" t="str">
        <f>_xlfn.XLOOKUP($D1409,'Catalog Items'!$L:$L,'Catalog Items'!AT:AT)</f>
        <v>4</v>
      </c>
      <c r="S1409" s="132" t="str">
        <f>_xlfn.XLOOKUP($D1409,'Catalog Items'!$L:$L,'Catalog Items'!AU:AU)</f>
        <v>3</v>
      </c>
      <c r="T1409" s="118" t="s">
        <v>9564</v>
      </c>
      <c r="U1409" s="118" t="s">
        <v>15060</v>
      </c>
      <c r="V1409" s="118" t="s">
        <v>15061</v>
      </c>
      <c r="W1409" s="124"/>
      <c r="X1409" s="118" t="s">
        <v>6127</v>
      </c>
      <c r="Y1409" s="118" t="s">
        <v>1765</v>
      </c>
      <c r="Z1409" s="118" t="s">
        <v>14994</v>
      </c>
      <c r="AA1409" s="118" t="s">
        <v>14994</v>
      </c>
      <c r="AB1409" s="118" t="s">
        <v>15132</v>
      </c>
      <c r="AC1409" s="118" t="s">
        <v>15239</v>
      </c>
      <c r="AD1409" s="118" t="s">
        <v>1757</v>
      </c>
      <c r="AE1409" s="118" t="s">
        <v>15283</v>
      </c>
      <c r="AF1409" s="118" t="s">
        <v>15065</v>
      </c>
    </row>
    <row r="1410" spans="1:32" x14ac:dyDescent="0.25">
      <c r="A1410" s="118" t="str">
        <f>_xlfn.XLOOKUP(D1410,'Catalog Items'!L:L,'Catalog Items'!F:F)</f>
        <v>25822-FD</v>
      </c>
      <c r="B1410" s="118" t="s">
        <v>10262</v>
      </c>
      <c r="C1410" s="118" t="s">
        <v>5376</v>
      </c>
      <c r="D1410" s="118" t="s">
        <v>11072</v>
      </c>
      <c r="E1410" s="118" t="s">
        <v>11073</v>
      </c>
      <c r="F1410" s="118" t="s">
        <v>9579</v>
      </c>
      <c r="G1410" s="118" t="s">
        <v>1313</v>
      </c>
      <c r="H1410" s="118" t="s">
        <v>2559</v>
      </c>
      <c r="I1410" s="118" t="s">
        <v>7082</v>
      </c>
      <c r="J1410" s="124"/>
      <c r="K1410" s="118" t="str">
        <f>_xlfn.XLOOKUP(D1410,'Catalog Items'!L:L,'Catalog Items'!AB:AB)</f>
        <v>00039938780944</v>
      </c>
      <c r="L1410" s="118" t="str">
        <f>_xlfn.XLOOKUP(D1410,'Catalog Items'!L:L,'Catalog Items'!N:N)</f>
        <v>Pastel Celebrations</v>
      </c>
      <c r="M1410" s="132">
        <f>_xlfn.XLOOKUP($D1410,'Catalog Items'!$L:$L,'Catalog Items'!AK:AK)</f>
        <v>48.314999999999998</v>
      </c>
      <c r="N1410" s="132">
        <f>_xlfn.XLOOKUP($D1410,'Catalog Items'!$L:$L,'Catalog Items'!AL:AL)</f>
        <v>16.22</v>
      </c>
      <c r="O1410" s="132">
        <f>_xlfn.XLOOKUP($D1410,'Catalog Items'!$L:$L,'Catalog Items'!AM:AM)</f>
        <v>9.5950000000000006</v>
      </c>
      <c r="P1410" s="132">
        <f>_xlfn.XLOOKUP($D1410,'Catalog Items'!$L:$L,'Catalog Items'!AN:AN)</f>
        <v>35.15</v>
      </c>
      <c r="Q1410" s="132">
        <f>_xlfn.XLOOKUP($D1410,'Catalog Items'!$L:$L,'Catalog Items'!AO:AO)</f>
        <v>4.351</v>
      </c>
      <c r="R1410" s="132" t="str">
        <f>_xlfn.XLOOKUP($D1410,'Catalog Items'!$L:$L,'Catalog Items'!AT:AT)</f>
        <v>4</v>
      </c>
      <c r="S1410" s="132" t="str">
        <f>_xlfn.XLOOKUP($D1410,'Catalog Items'!$L:$L,'Catalog Items'!AU:AU)</f>
        <v>3</v>
      </c>
      <c r="T1410" s="118" t="s">
        <v>9564</v>
      </c>
      <c r="U1410" s="118" t="s">
        <v>15060</v>
      </c>
      <c r="V1410" s="118" t="s">
        <v>15061</v>
      </c>
      <c r="W1410" s="124"/>
      <c r="X1410" s="118" t="s">
        <v>6126</v>
      </c>
      <c r="Y1410" s="118" t="s">
        <v>1760</v>
      </c>
      <c r="Z1410" s="118" t="s">
        <v>15062</v>
      </c>
      <c r="AA1410" s="118" t="s">
        <v>15069</v>
      </c>
      <c r="AB1410" s="118" t="s">
        <v>15069</v>
      </c>
      <c r="AC1410" s="118" t="s">
        <v>15070</v>
      </c>
      <c r="AD1410" s="118" t="s">
        <v>1757</v>
      </c>
      <c r="AE1410" s="118" t="s">
        <v>15071</v>
      </c>
      <c r="AF1410" s="118" t="s">
        <v>15072</v>
      </c>
    </row>
    <row r="1411" spans="1:32" x14ac:dyDescent="0.25">
      <c r="A1411" s="118" t="str">
        <f>_xlfn.XLOOKUP(D1411,'Catalog Items'!L:L,'Catalog Items'!F:F)</f>
        <v>25822-FD</v>
      </c>
      <c r="B1411" s="118" t="s">
        <v>10297</v>
      </c>
      <c r="C1411" s="118" t="s">
        <v>5376</v>
      </c>
      <c r="D1411" s="118" t="s">
        <v>11072</v>
      </c>
      <c r="E1411" s="118" t="s">
        <v>11073</v>
      </c>
      <c r="F1411" s="118" t="s">
        <v>9579</v>
      </c>
      <c r="G1411" s="118" t="s">
        <v>1212</v>
      </c>
      <c r="H1411" s="118" t="s">
        <v>13217</v>
      </c>
      <c r="I1411" s="118" t="s">
        <v>9567</v>
      </c>
      <c r="J1411" s="124"/>
      <c r="K1411" s="118" t="str">
        <f>_xlfn.XLOOKUP(D1411,'Catalog Items'!L:L,'Catalog Items'!AB:AB)</f>
        <v>00039938780944</v>
      </c>
      <c r="L1411" s="118" t="str">
        <f>_xlfn.XLOOKUP(D1411,'Catalog Items'!L:L,'Catalog Items'!N:N)</f>
        <v>Pastel Celebrations</v>
      </c>
      <c r="M1411" s="132">
        <f>_xlfn.XLOOKUP($D1411,'Catalog Items'!$L:$L,'Catalog Items'!AK:AK)</f>
        <v>48.314999999999998</v>
      </c>
      <c r="N1411" s="132">
        <f>_xlfn.XLOOKUP($D1411,'Catalog Items'!$L:$L,'Catalog Items'!AL:AL)</f>
        <v>16.22</v>
      </c>
      <c r="O1411" s="132">
        <f>_xlfn.XLOOKUP($D1411,'Catalog Items'!$L:$L,'Catalog Items'!AM:AM)</f>
        <v>9.5950000000000006</v>
      </c>
      <c r="P1411" s="132">
        <f>_xlfn.XLOOKUP($D1411,'Catalog Items'!$L:$L,'Catalog Items'!AN:AN)</f>
        <v>35.15</v>
      </c>
      <c r="Q1411" s="132">
        <f>_xlfn.XLOOKUP($D1411,'Catalog Items'!$L:$L,'Catalog Items'!AO:AO)</f>
        <v>4.351</v>
      </c>
      <c r="R1411" s="132" t="str">
        <f>_xlfn.XLOOKUP($D1411,'Catalog Items'!$L:$L,'Catalog Items'!AT:AT)</f>
        <v>4</v>
      </c>
      <c r="S1411" s="132" t="str">
        <f>_xlfn.XLOOKUP($D1411,'Catalog Items'!$L:$L,'Catalog Items'!AU:AU)</f>
        <v>3</v>
      </c>
      <c r="T1411" s="118" t="s">
        <v>9564</v>
      </c>
      <c r="U1411" s="118" t="s">
        <v>15060</v>
      </c>
      <c r="V1411" s="118" t="s">
        <v>15061</v>
      </c>
      <c r="W1411" s="124"/>
      <c r="X1411" s="118" t="s">
        <v>6120</v>
      </c>
      <c r="Y1411" s="118" t="s">
        <v>1760</v>
      </c>
      <c r="Z1411" s="118" t="s">
        <v>15041</v>
      </c>
      <c r="AA1411" s="118" t="s">
        <v>15073</v>
      </c>
      <c r="AB1411" s="118" t="s">
        <v>15073</v>
      </c>
      <c r="AC1411" s="118" t="s">
        <v>15074</v>
      </c>
      <c r="AD1411" s="118" t="s">
        <v>1757</v>
      </c>
      <c r="AE1411" s="118" t="s">
        <v>15075</v>
      </c>
      <c r="AF1411" s="118" t="s">
        <v>15076</v>
      </c>
    </row>
    <row r="1412" spans="1:32" x14ac:dyDescent="0.25">
      <c r="B1412" s="118">
        <v>0</v>
      </c>
      <c r="C1412" s="118">
        <v>0</v>
      </c>
      <c r="J1412" s="124"/>
      <c r="W1412" s="124"/>
    </row>
    <row r="1413" spans="1:32" x14ac:dyDescent="0.25">
      <c r="B1413" s="118">
        <v>0</v>
      </c>
      <c r="C1413" s="118">
        <v>0</v>
      </c>
      <c r="J1413" s="124"/>
      <c r="W1413" s="124"/>
    </row>
    <row r="1414" spans="1:32" x14ac:dyDescent="0.25">
      <c r="B1414" s="118">
        <v>0</v>
      </c>
      <c r="C1414" s="118">
        <v>0</v>
      </c>
      <c r="J1414" s="124"/>
      <c r="W1414" s="124"/>
    </row>
    <row r="1415" spans="1:32" x14ac:dyDescent="0.25">
      <c r="B1415" s="118">
        <v>0</v>
      </c>
      <c r="C1415" s="118">
        <v>0</v>
      </c>
      <c r="J1415" s="124"/>
      <c r="W1415" s="124"/>
    </row>
    <row r="1416" spans="1:32" x14ac:dyDescent="0.25">
      <c r="B1416" s="118">
        <v>0</v>
      </c>
      <c r="C1416" s="118">
        <v>0</v>
      </c>
      <c r="J1416" s="124"/>
      <c r="W1416" s="124"/>
    </row>
    <row r="1417" spans="1:32" x14ac:dyDescent="0.25">
      <c r="B1417" s="118">
        <v>0</v>
      </c>
      <c r="C1417" s="118">
        <v>0</v>
      </c>
      <c r="J1417" s="124"/>
      <c r="W1417" s="124"/>
    </row>
    <row r="1418" spans="1:32" x14ac:dyDescent="0.25">
      <c r="B1418" s="118">
        <v>0</v>
      </c>
      <c r="C1418" s="118">
        <v>0</v>
      </c>
      <c r="J1418" s="124"/>
      <c r="W1418" s="124"/>
    </row>
    <row r="1419" spans="1:32" x14ac:dyDescent="0.25">
      <c r="B1419" s="118">
        <v>0</v>
      </c>
      <c r="C1419" s="118">
        <v>0</v>
      </c>
      <c r="J1419" s="124"/>
      <c r="W1419" s="124"/>
    </row>
    <row r="1420" spans="1:32" x14ac:dyDescent="0.25">
      <c r="B1420" s="118">
        <v>0</v>
      </c>
      <c r="C1420" s="118">
        <v>0</v>
      </c>
      <c r="J1420" s="124"/>
      <c r="W1420" s="124"/>
    </row>
    <row r="1421" spans="1:32" x14ac:dyDescent="0.25">
      <c r="B1421" s="118">
        <v>0</v>
      </c>
      <c r="C1421" s="118">
        <v>0</v>
      </c>
      <c r="J1421" s="124"/>
      <c r="W1421" s="124"/>
    </row>
    <row r="1422" spans="1:32" x14ac:dyDescent="0.25">
      <c r="B1422" s="118">
        <v>0</v>
      </c>
      <c r="C1422" s="118">
        <v>0</v>
      </c>
      <c r="J1422" s="124"/>
      <c r="W1422" s="124"/>
    </row>
    <row r="1423" spans="1:32" x14ac:dyDescent="0.25">
      <c r="B1423" s="118">
        <v>0</v>
      </c>
      <c r="C1423" s="118">
        <v>0</v>
      </c>
      <c r="J1423" s="124"/>
      <c r="W1423" s="124"/>
    </row>
    <row r="1424" spans="1:32" x14ac:dyDescent="0.25">
      <c r="B1424" s="118" t="e">
        <v>#N/A</v>
      </c>
      <c r="C1424" s="118">
        <v>0</v>
      </c>
      <c r="J1424" s="124"/>
      <c r="W1424" s="124"/>
    </row>
    <row r="1425" spans="2:23" x14ac:dyDescent="0.25">
      <c r="B1425" s="118">
        <v>0</v>
      </c>
      <c r="C1425" s="118">
        <v>0</v>
      </c>
      <c r="J1425" s="124"/>
      <c r="W1425" s="124"/>
    </row>
    <row r="1426" spans="2:23" x14ac:dyDescent="0.25">
      <c r="B1426" s="118">
        <v>0</v>
      </c>
      <c r="C1426" s="118">
        <v>0</v>
      </c>
      <c r="J1426" s="124"/>
      <c r="W1426" s="124"/>
    </row>
    <row r="1427" spans="2:23" x14ac:dyDescent="0.25">
      <c r="B1427" s="118">
        <v>0</v>
      </c>
      <c r="C1427" s="118">
        <v>0</v>
      </c>
      <c r="J1427" s="124"/>
      <c r="W1427" s="124"/>
    </row>
    <row r="1428" spans="2:23" x14ac:dyDescent="0.25">
      <c r="B1428" s="118">
        <v>0</v>
      </c>
      <c r="C1428" s="118">
        <v>0</v>
      </c>
      <c r="J1428" s="124"/>
      <c r="W1428" s="124"/>
    </row>
    <row r="1429" spans="2:23" x14ac:dyDescent="0.25">
      <c r="B1429" s="118" t="e">
        <v>#N/A</v>
      </c>
      <c r="C1429" s="118">
        <v>0</v>
      </c>
      <c r="J1429" s="124"/>
      <c r="W1429" s="124"/>
    </row>
    <row r="1430" spans="2:23" x14ac:dyDescent="0.25">
      <c r="B1430" s="118">
        <v>0</v>
      </c>
      <c r="C1430" s="118">
        <v>0</v>
      </c>
      <c r="J1430" s="124"/>
      <c r="W1430" s="124"/>
    </row>
    <row r="1431" spans="2:23" x14ac:dyDescent="0.25">
      <c r="B1431" s="118">
        <v>0</v>
      </c>
      <c r="C1431" s="118">
        <v>0</v>
      </c>
      <c r="J1431" s="124"/>
      <c r="W1431" s="124"/>
    </row>
    <row r="1432" spans="2:23" x14ac:dyDescent="0.25">
      <c r="B1432" s="118">
        <v>0</v>
      </c>
      <c r="C1432" s="118">
        <v>0</v>
      </c>
      <c r="J1432" s="124"/>
      <c r="W1432" s="124"/>
    </row>
    <row r="1433" spans="2:23" x14ac:dyDescent="0.25">
      <c r="B1433" s="118">
        <v>0</v>
      </c>
      <c r="C1433" s="118">
        <v>0</v>
      </c>
      <c r="J1433" s="124"/>
      <c r="W1433" s="124"/>
    </row>
    <row r="1434" spans="2:23" x14ac:dyDescent="0.25">
      <c r="B1434" s="118">
        <v>0</v>
      </c>
      <c r="C1434" s="118">
        <v>0</v>
      </c>
      <c r="J1434" s="124"/>
      <c r="W1434" s="124"/>
    </row>
    <row r="1435" spans="2:23" x14ac:dyDescent="0.25">
      <c r="B1435" s="118">
        <v>0</v>
      </c>
      <c r="C1435" s="118">
        <v>0</v>
      </c>
      <c r="J1435" s="124"/>
      <c r="W1435" s="124"/>
    </row>
    <row r="1436" spans="2:23" x14ac:dyDescent="0.25">
      <c r="B1436" s="118">
        <v>0</v>
      </c>
      <c r="C1436" s="118">
        <v>0</v>
      </c>
      <c r="J1436" s="124"/>
      <c r="W1436" s="124"/>
    </row>
    <row r="1437" spans="2:23" x14ac:dyDescent="0.25">
      <c r="B1437" s="118">
        <v>0</v>
      </c>
      <c r="C1437" s="118">
        <v>0</v>
      </c>
      <c r="J1437" s="124"/>
      <c r="W1437" s="124"/>
    </row>
    <row r="1438" spans="2:23" x14ac:dyDescent="0.25">
      <c r="B1438" s="118">
        <v>0</v>
      </c>
      <c r="C1438" s="118">
        <v>0</v>
      </c>
      <c r="J1438" s="124"/>
      <c r="W1438" s="124"/>
    </row>
    <row r="1439" spans="2:23" x14ac:dyDescent="0.25">
      <c r="B1439" s="118">
        <v>0</v>
      </c>
      <c r="C1439" s="118">
        <v>0</v>
      </c>
      <c r="J1439" s="124"/>
      <c r="W1439" s="124"/>
    </row>
    <row r="1440" spans="2:23" x14ac:dyDescent="0.25">
      <c r="B1440" s="118">
        <v>0</v>
      </c>
      <c r="C1440" s="118">
        <v>0</v>
      </c>
      <c r="J1440" s="124"/>
      <c r="W1440" s="124"/>
    </row>
    <row r="1441" spans="2:23" x14ac:dyDescent="0.25">
      <c r="B1441" s="118" t="e">
        <v>#N/A</v>
      </c>
      <c r="C1441" s="118">
        <v>0</v>
      </c>
      <c r="J1441" s="124"/>
      <c r="W1441" s="124"/>
    </row>
    <row r="1442" spans="2:23" x14ac:dyDescent="0.25">
      <c r="B1442" s="118">
        <v>0</v>
      </c>
      <c r="C1442" s="118">
        <v>0</v>
      </c>
      <c r="J1442" s="124"/>
      <c r="W1442" s="124"/>
    </row>
    <row r="1443" spans="2:23" x14ac:dyDescent="0.25">
      <c r="B1443" s="118">
        <v>0</v>
      </c>
      <c r="C1443" s="118">
        <v>0</v>
      </c>
      <c r="J1443" s="124"/>
      <c r="W1443" s="124"/>
    </row>
    <row r="1444" spans="2:23" x14ac:dyDescent="0.25">
      <c r="B1444" s="118">
        <v>0</v>
      </c>
      <c r="C1444" s="118">
        <v>0</v>
      </c>
      <c r="J1444" s="124"/>
      <c r="W1444" s="124"/>
    </row>
    <row r="1445" spans="2:23" x14ac:dyDescent="0.25">
      <c r="B1445" s="118">
        <v>0</v>
      </c>
      <c r="C1445" s="118">
        <v>0</v>
      </c>
      <c r="J1445" s="124"/>
      <c r="W1445" s="124"/>
    </row>
    <row r="1446" spans="2:23" x14ac:dyDescent="0.25">
      <c r="B1446" s="118">
        <v>0</v>
      </c>
      <c r="C1446" s="118">
        <v>0</v>
      </c>
      <c r="J1446" s="124"/>
      <c r="W1446" s="124"/>
    </row>
    <row r="1447" spans="2:23" x14ac:dyDescent="0.25">
      <c r="B1447" s="118">
        <v>0</v>
      </c>
      <c r="C1447" s="118">
        <v>0</v>
      </c>
      <c r="J1447" s="124"/>
      <c r="W1447" s="124"/>
    </row>
    <row r="1448" spans="2:23" x14ac:dyDescent="0.25">
      <c r="B1448" s="118">
        <v>0</v>
      </c>
      <c r="C1448" s="118">
        <v>0</v>
      </c>
      <c r="J1448" s="124"/>
      <c r="W1448" s="124"/>
    </row>
    <row r="1449" spans="2:23" x14ac:dyDescent="0.25">
      <c r="B1449" s="118">
        <v>0</v>
      </c>
      <c r="C1449" s="118">
        <v>0</v>
      </c>
      <c r="J1449" s="124"/>
      <c r="W1449" s="124"/>
    </row>
    <row r="1450" spans="2:23" x14ac:dyDescent="0.25">
      <c r="B1450" s="118">
        <v>0</v>
      </c>
      <c r="C1450" s="118">
        <v>0</v>
      </c>
      <c r="J1450" s="124"/>
      <c r="W1450" s="124"/>
    </row>
    <row r="1451" spans="2:23" x14ac:dyDescent="0.25">
      <c r="B1451" s="118">
        <v>0</v>
      </c>
      <c r="C1451" s="118">
        <v>0</v>
      </c>
      <c r="J1451" s="124"/>
      <c r="W1451" s="124"/>
    </row>
    <row r="1452" spans="2:23" x14ac:dyDescent="0.25">
      <c r="B1452" s="118">
        <v>0</v>
      </c>
      <c r="C1452" s="118">
        <v>0</v>
      </c>
      <c r="J1452" s="124"/>
      <c r="W1452" s="124"/>
    </row>
    <row r="1453" spans="2:23" x14ac:dyDescent="0.25">
      <c r="B1453" s="118">
        <v>0</v>
      </c>
      <c r="C1453" s="118">
        <v>0</v>
      </c>
      <c r="J1453" s="124"/>
      <c r="W1453" s="124"/>
    </row>
    <row r="1454" spans="2:23" x14ac:dyDescent="0.25">
      <c r="B1454" s="118">
        <v>0</v>
      </c>
      <c r="C1454" s="118">
        <v>0</v>
      </c>
      <c r="J1454" s="124"/>
      <c r="W1454" s="124"/>
    </row>
    <row r="1455" spans="2:23" x14ac:dyDescent="0.25">
      <c r="B1455" s="118">
        <v>0</v>
      </c>
      <c r="C1455" s="118">
        <v>0</v>
      </c>
      <c r="J1455" s="124"/>
      <c r="W1455" s="124"/>
    </row>
    <row r="1456" spans="2:23" x14ac:dyDescent="0.25">
      <c r="B1456" s="118">
        <v>0</v>
      </c>
      <c r="C1456" s="118">
        <v>0</v>
      </c>
      <c r="J1456" s="124"/>
      <c r="W1456" s="124"/>
    </row>
    <row r="1457" spans="2:23" x14ac:dyDescent="0.25">
      <c r="B1457" s="118">
        <v>0</v>
      </c>
      <c r="C1457" s="118">
        <v>0</v>
      </c>
      <c r="J1457" s="124"/>
      <c r="W1457" s="124"/>
    </row>
    <row r="1458" spans="2:23" x14ac:dyDescent="0.25">
      <c r="B1458" s="118">
        <v>0</v>
      </c>
      <c r="C1458" s="118">
        <v>0</v>
      </c>
      <c r="J1458" s="124"/>
      <c r="W1458" s="124"/>
    </row>
    <row r="1459" spans="2:23" x14ac:dyDescent="0.25">
      <c r="B1459" s="118">
        <v>0</v>
      </c>
      <c r="C1459" s="118">
        <v>0</v>
      </c>
      <c r="J1459" s="124"/>
      <c r="W1459" s="124"/>
    </row>
    <row r="1460" spans="2:23" x14ac:dyDescent="0.25">
      <c r="B1460" s="118">
        <v>0</v>
      </c>
      <c r="C1460" s="118">
        <v>0</v>
      </c>
      <c r="J1460" s="124"/>
      <c r="W1460" s="124"/>
    </row>
    <row r="1461" spans="2:23" x14ac:dyDescent="0.25">
      <c r="B1461" s="118">
        <v>0</v>
      </c>
      <c r="C1461" s="118">
        <v>0</v>
      </c>
      <c r="J1461" s="124"/>
      <c r="W1461" s="124"/>
    </row>
    <row r="1462" spans="2:23" x14ac:dyDescent="0.25">
      <c r="B1462" s="118">
        <v>0</v>
      </c>
      <c r="C1462" s="118">
        <v>0</v>
      </c>
      <c r="J1462" s="124"/>
      <c r="W1462" s="124"/>
    </row>
    <row r="1463" spans="2:23" x14ac:dyDescent="0.25">
      <c r="B1463" s="118">
        <v>0</v>
      </c>
      <c r="C1463" s="118">
        <v>0</v>
      </c>
      <c r="J1463" s="124"/>
      <c r="W1463" s="124"/>
    </row>
    <row r="1464" spans="2:23" x14ac:dyDescent="0.25">
      <c r="B1464" s="118">
        <v>0</v>
      </c>
      <c r="C1464" s="118">
        <v>0</v>
      </c>
      <c r="J1464" s="124"/>
      <c r="W1464" s="124"/>
    </row>
    <row r="1465" spans="2:23" x14ac:dyDescent="0.25">
      <c r="B1465" s="118" t="e">
        <v>#N/A</v>
      </c>
      <c r="C1465" s="118">
        <v>0</v>
      </c>
      <c r="J1465" s="124"/>
      <c r="W1465" s="124"/>
    </row>
    <row r="1466" spans="2:23" x14ac:dyDescent="0.25">
      <c r="B1466" s="118">
        <v>0</v>
      </c>
      <c r="C1466" s="118">
        <v>0</v>
      </c>
      <c r="J1466" s="124"/>
      <c r="W1466" s="124"/>
    </row>
    <row r="1467" spans="2:23" x14ac:dyDescent="0.25">
      <c r="B1467" s="118">
        <v>0</v>
      </c>
      <c r="C1467" s="118">
        <v>0</v>
      </c>
      <c r="J1467" s="124"/>
      <c r="W1467" s="124"/>
    </row>
    <row r="1468" spans="2:23" x14ac:dyDescent="0.25">
      <c r="B1468" s="118">
        <v>0</v>
      </c>
      <c r="C1468" s="118">
        <v>0</v>
      </c>
      <c r="J1468" s="124"/>
      <c r="W1468" s="124"/>
    </row>
    <row r="1469" spans="2:23" x14ac:dyDescent="0.25">
      <c r="B1469" s="118">
        <v>0</v>
      </c>
      <c r="C1469" s="118">
        <v>0</v>
      </c>
      <c r="J1469" s="124"/>
      <c r="W1469" s="124"/>
    </row>
    <row r="1470" spans="2:23" x14ac:dyDescent="0.25">
      <c r="B1470" s="118">
        <v>0</v>
      </c>
      <c r="C1470" s="118">
        <v>0</v>
      </c>
      <c r="J1470" s="124"/>
      <c r="W1470" s="124"/>
    </row>
    <row r="1471" spans="2:23" x14ac:dyDescent="0.25">
      <c r="B1471" s="118">
        <v>0</v>
      </c>
      <c r="C1471" s="118">
        <v>0</v>
      </c>
      <c r="J1471" s="124"/>
      <c r="W1471" s="124"/>
    </row>
    <row r="1472" spans="2:23" x14ac:dyDescent="0.25">
      <c r="B1472" s="118">
        <v>0</v>
      </c>
      <c r="C1472" s="118">
        <v>0</v>
      </c>
      <c r="J1472" s="124"/>
      <c r="W1472" s="124"/>
    </row>
    <row r="1473" spans="2:23" x14ac:dyDescent="0.25">
      <c r="B1473" s="118">
        <v>0</v>
      </c>
      <c r="C1473" s="118">
        <v>0</v>
      </c>
      <c r="J1473" s="124"/>
      <c r="W1473" s="124"/>
    </row>
    <row r="1474" spans="2:23" x14ac:dyDescent="0.25">
      <c r="B1474" s="118">
        <v>0</v>
      </c>
      <c r="C1474" s="118">
        <v>0</v>
      </c>
      <c r="J1474" s="124"/>
      <c r="W1474" s="124"/>
    </row>
    <row r="1475" spans="2:23" x14ac:dyDescent="0.25">
      <c r="B1475" s="118">
        <v>0</v>
      </c>
      <c r="C1475" s="118">
        <v>0</v>
      </c>
      <c r="J1475" s="124"/>
      <c r="W1475" s="124"/>
    </row>
    <row r="1476" spans="2:23" x14ac:dyDescent="0.25">
      <c r="B1476" s="118">
        <v>0</v>
      </c>
      <c r="C1476" s="118">
        <v>0</v>
      </c>
      <c r="J1476" s="124"/>
      <c r="W1476" s="124"/>
    </row>
    <row r="1477" spans="2:23" x14ac:dyDescent="0.25">
      <c r="B1477" s="118">
        <v>0</v>
      </c>
      <c r="C1477" s="118">
        <v>0</v>
      </c>
      <c r="J1477" s="124"/>
      <c r="W1477" s="124"/>
    </row>
    <row r="1478" spans="2:23" x14ac:dyDescent="0.25">
      <c r="B1478" s="118">
        <v>0</v>
      </c>
      <c r="C1478" s="118">
        <v>0</v>
      </c>
      <c r="J1478" s="124"/>
      <c r="W1478" s="124"/>
    </row>
    <row r="1479" spans="2:23" x14ac:dyDescent="0.25">
      <c r="B1479" s="118">
        <v>0</v>
      </c>
      <c r="C1479" s="118">
        <v>0</v>
      </c>
      <c r="J1479" s="124"/>
      <c r="W1479" s="124"/>
    </row>
    <row r="1480" spans="2:23" x14ac:dyDescent="0.25">
      <c r="B1480" s="118">
        <v>0</v>
      </c>
      <c r="C1480" s="118">
        <v>0</v>
      </c>
      <c r="J1480" s="124"/>
      <c r="W1480" s="124"/>
    </row>
    <row r="1481" spans="2:23" x14ac:dyDescent="0.25">
      <c r="B1481" s="118">
        <v>0</v>
      </c>
      <c r="C1481" s="118">
        <v>0</v>
      </c>
      <c r="J1481" s="124"/>
      <c r="W1481" s="124"/>
    </row>
    <row r="1482" spans="2:23" x14ac:dyDescent="0.25">
      <c r="B1482" s="118">
        <v>0</v>
      </c>
      <c r="C1482" s="118">
        <v>0</v>
      </c>
      <c r="J1482" s="124"/>
      <c r="W1482" s="124"/>
    </row>
    <row r="1483" spans="2:23" x14ac:dyDescent="0.25">
      <c r="B1483" s="118">
        <v>0</v>
      </c>
      <c r="C1483" s="118">
        <v>0</v>
      </c>
      <c r="J1483" s="124"/>
      <c r="W1483" s="124"/>
    </row>
    <row r="1484" spans="2:23" x14ac:dyDescent="0.25">
      <c r="B1484" s="118" t="e">
        <v>#N/A</v>
      </c>
      <c r="C1484" s="118">
        <v>0</v>
      </c>
      <c r="J1484" s="124"/>
      <c r="W1484" s="124"/>
    </row>
    <row r="1485" spans="2:23" x14ac:dyDescent="0.25">
      <c r="B1485" s="118">
        <v>0</v>
      </c>
      <c r="C1485" s="118">
        <v>0</v>
      </c>
      <c r="J1485" s="124"/>
      <c r="W1485" s="124"/>
    </row>
    <row r="1486" spans="2:23" x14ac:dyDescent="0.25">
      <c r="B1486" s="118">
        <v>0</v>
      </c>
      <c r="C1486" s="118">
        <v>0</v>
      </c>
      <c r="J1486" s="124"/>
      <c r="W1486" s="124"/>
    </row>
    <row r="1487" spans="2:23" x14ac:dyDescent="0.25">
      <c r="B1487" s="118">
        <v>0</v>
      </c>
      <c r="C1487" s="118">
        <v>0</v>
      </c>
      <c r="J1487" s="124"/>
      <c r="W1487" s="124"/>
    </row>
    <row r="1488" spans="2:23" x14ac:dyDescent="0.25">
      <c r="B1488" s="118">
        <v>0</v>
      </c>
      <c r="C1488" s="118">
        <v>0</v>
      </c>
      <c r="J1488" s="124"/>
      <c r="W1488" s="124"/>
    </row>
    <row r="1489" spans="2:23" x14ac:dyDescent="0.25">
      <c r="B1489" s="118">
        <v>0</v>
      </c>
      <c r="C1489" s="118">
        <v>0</v>
      </c>
      <c r="J1489" s="124"/>
      <c r="W1489" s="124"/>
    </row>
    <row r="1490" spans="2:23" x14ac:dyDescent="0.25">
      <c r="B1490" s="118">
        <v>0</v>
      </c>
      <c r="C1490" s="118">
        <v>0</v>
      </c>
      <c r="J1490" s="124"/>
      <c r="W1490" s="124"/>
    </row>
    <row r="1491" spans="2:23" x14ac:dyDescent="0.25">
      <c r="B1491" s="118">
        <v>0</v>
      </c>
      <c r="C1491" s="118">
        <v>0</v>
      </c>
      <c r="J1491" s="124"/>
      <c r="W1491" s="124"/>
    </row>
    <row r="1492" spans="2:23" x14ac:dyDescent="0.25">
      <c r="B1492" s="118">
        <v>0</v>
      </c>
      <c r="C1492" s="118">
        <v>0</v>
      </c>
      <c r="J1492" s="124"/>
      <c r="W1492" s="124"/>
    </row>
    <row r="1493" spans="2:23" x14ac:dyDescent="0.25">
      <c r="B1493" s="118">
        <v>0</v>
      </c>
      <c r="C1493" s="118">
        <v>0</v>
      </c>
      <c r="J1493" s="124"/>
      <c r="W1493" s="124"/>
    </row>
    <row r="1494" spans="2:23" x14ac:dyDescent="0.25">
      <c r="B1494" s="118">
        <v>0</v>
      </c>
      <c r="C1494" s="118">
        <v>0</v>
      </c>
      <c r="J1494" s="124"/>
      <c r="W1494" s="124"/>
    </row>
    <row r="1495" spans="2:23" x14ac:dyDescent="0.25">
      <c r="B1495" s="118">
        <v>0</v>
      </c>
      <c r="C1495" s="118">
        <v>0</v>
      </c>
      <c r="J1495" s="124"/>
      <c r="W1495" s="124"/>
    </row>
    <row r="1496" spans="2:23" x14ac:dyDescent="0.25">
      <c r="B1496" s="118">
        <v>0</v>
      </c>
      <c r="C1496" s="118">
        <v>0</v>
      </c>
      <c r="J1496" s="124"/>
      <c r="W1496" s="124"/>
    </row>
    <row r="1497" spans="2:23" x14ac:dyDescent="0.25">
      <c r="B1497" s="118">
        <v>0</v>
      </c>
      <c r="C1497" s="118">
        <v>0</v>
      </c>
      <c r="J1497" s="124"/>
      <c r="W1497" s="124"/>
    </row>
    <row r="1498" spans="2:23" x14ac:dyDescent="0.25">
      <c r="B1498" s="118">
        <v>0</v>
      </c>
      <c r="C1498" s="118">
        <v>0</v>
      </c>
      <c r="J1498" s="124"/>
      <c r="W1498" s="124"/>
    </row>
    <row r="1499" spans="2:23" x14ac:dyDescent="0.25">
      <c r="B1499" s="118">
        <v>0</v>
      </c>
      <c r="C1499" s="118">
        <v>0</v>
      </c>
      <c r="J1499" s="124"/>
      <c r="W1499" s="124"/>
    </row>
    <row r="1500" spans="2:23" x14ac:dyDescent="0.25">
      <c r="B1500" s="118">
        <v>0</v>
      </c>
      <c r="C1500" s="118">
        <v>0</v>
      </c>
      <c r="J1500" s="124"/>
      <c r="W1500" s="124"/>
    </row>
    <row r="1501" spans="2:23" x14ac:dyDescent="0.25">
      <c r="B1501" s="118">
        <v>0</v>
      </c>
      <c r="C1501" s="118">
        <v>0</v>
      </c>
      <c r="J1501" s="124"/>
      <c r="W1501" s="124"/>
    </row>
    <row r="1502" spans="2:23" x14ac:dyDescent="0.25">
      <c r="B1502" s="118">
        <v>0</v>
      </c>
      <c r="C1502" s="118">
        <v>0</v>
      </c>
      <c r="J1502" s="124"/>
      <c r="W1502" s="124"/>
    </row>
    <row r="1503" spans="2:23" x14ac:dyDescent="0.25">
      <c r="B1503" s="118">
        <v>0</v>
      </c>
      <c r="C1503" s="118">
        <v>0</v>
      </c>
      <c r="J1503" s="124"/>
      <c r="W1503" s="124"/>
    </row>
    <row r="1504" spans="2:23" x14ac:dyDescent="0.25">
      <c r="B1504" s="118">
        <v>0</v>
      </c>
      <c r="C1504" s="118">
        <v>0</v>
      </c>
      <c r="J1504" s="124"/>
      <c r="W1504" s="124"/>
    </row>
    <row r="1505" spans="2:23" x14ac:dyDescent="0.25">
      <c r="B1505" s="118">
        <v>0</v>
      </c>
      <c r="C1505" s="118">
        <v>0</v>
      </c>
      <c r="J1505" s="124"/>
      <c r="W1505" s="124"/>
    </row>
    <row r="1506" spans="2:23" x14ac:dyDescent="0.25">
      <c r="B1506" s="118">
        <v>0</v>
      </c>
      <c r="C1506" s="118">
        <v>0</v>
      </c>
      <c r="J1506" s="124"/>
      <c r="W1506" s="124"/>
    </row>
    <row r="1507" spans="2:23" x14ac:dyDescent="0.25">
      <c r="B1507" s="118">
        <v>0</v>
      </c>
      <c r="C1507" s="118">
        <v>0</v>
      </c>
      <c r="J1507" s="124"/>
      <c r="W1507" s="124"/>
    </row>
    <row r="1508" spans="2:23" x14ac:dyDescent="0.25">
      <c r="B1508" s="118">
        <v>0</v>
      </c>
      <c r="C1508" s="118">
        <v>0</v>
      </c>
      <c r="J1508" s="124"/>
      <c r="W1508" s="124"/>
    </row>
    <row r="1509" spans="2:23" x14ac:dyDescent="0.25">
      <c r="B1509" s="118">
        <v>0</v>
      </c>
      <c r="C1509" s="118">
        <v>0</v>
      </c>
      <c r="J1509" s="124"/>
      <c r="W1509" s="124"/>
    </row>
    <row r="1510" spans="2:23" x14ac:dyDescent="0.25">
      <c r="B1510" s="118">
        <v>0</v>
      </c>
      <c r="C1510" s="118">
        <v>0</v>
      </c>
      <c r="J1510" s="124"/>
      <c r="W1510" s="124"/>
    </row>
    <row r="1511" spans="2:23" x14ac:dyDescent="0.25">
      <c r="B1511" s="118">
        <v>0</v>
      </c>
      <c r="C1511" s="118">
        <v>0</v>
      </c>
      <c r="J1511" s="124"/>
      <c r="W1511" s="124"/>
    </row>
    <row r="1512" spans="2:23" x14ac:dyDescent="0.25">
      <c r="B1512" s="118">
        <v>0</v>
      </c>
      <c r="C1512" s="118">
        <v>0</v>
      </c>
      <c r="J1512" s="124"/>
      <c r="W1512" s="124"/>
    </row>
    <row r="1513" spans="2:23" x14ac:dyDescent="0.25">
      <c r="B1513" s="118" t="e">
        <v>#N/A</v>
      </c>
      <c r="C1513" s="118">
        <v>0</v>
      </c>
      <c r="J1513" s="124"/>
      <c r="W1513" s="124"/>
    </row>
    <row r="1514" spans="2:23" x14ac:dyDescent="0.25">
      <c r="B1514" s="118">
        <v>0</v>
      </c>
      <c r="C1514" s="118">
        <v>0</v>
      </c>
      <c r="J1514" s="124"/>
      <c r="W1514" s="124"/>
    </row>
    <row r="1515" spans="2:23" x14ac:dyDescent="0.25">
      <c r="B1515" s="118">
        <v>0</v>
      </c>
      <c r="C1515" s="118">
        <v>0</v>
      </c>
      <c r="J1515" s="124"/>
      <c r="W1515" s="124"/>
    </row>
    <row r="1516" spans="2:23" x14ac:dyDescent="0.25">
      <c r="B1516" s="118">
        <v>0</v>
      </c>
      <c r="C1516" s="118">
        <v>0</v>
      </c>
      <c r="J1516" s="124"/>
      <c r="W1516" s="124"/>
    </row>
    <row r="1517" spans="2:23" x14ac:dyDescent="0.25">
      <c r="B1517" s="118">
        <v>0</v>
      </c>
      <c r="C1517" s="118">
        <v>0</v>
      </c>
      <c r="J1517" s="124"/>
      <c r="W1517" s="124"/>
    </row>
    <row r="1518" spans="2:23" x14ac:dyDescent="0.25">
      <c r="B1518" s="118">
        <v>0</v>
      </c>
      <c r="C1518" s="118">
        <v>0</v>
      </c>
      <c r="J1518" s="124"/>
      <c r="W1518" s="124"/>
    </row>
    <row r="1519" spans="2:23" x14ac:dyDescent="0.25">
      <c r="B1519" s="118">
        <v>0</v>
      </c>
      <c r="C1519" s="118">
        <v>0</v>
      </c>
      <c r="J1519" s="124"/>
      <c r="W1519" s="124"/>
    </row>
    <row r="1520" spans="2:23" x14ac:dyDescent="0.25">
      <c r="B1520" s="118" t="e">
        <v>#N/A</v>
      </c>
      <c r="C1520" s="118">
        <v>0</v>
      </c>
      <c r="J1520" s="124"/>
      <c r="W1520" s="124"/>
    </row>
    <row r="1521" spans="2:23" x14ac:dyDescent="0.25">
      <c r="B1521" s="118">
        <v>0</v>
      </c>
      <c r="C1521" s="118">
        <v>0</v>
      </c>
      <c r="J1521" s="124"/>
      <c r="W1521" s="124"/>
    </row>
    <row r="1522" spans="2:23" x14ac:dyDescent="0.25">
      <c r="B1522" s="118">
        <v>0</v>
      </c>
      <c r="C1522" s="118">
        <v>0</v>
      </c>
      <c r="J1522" s="124"/>
      <c r="W1522" s="124"/>
    </row>
    <row r="1523" spans="2:23" x14ac:dyDescent="0.25">
      <c r="B1523" s="118">
        <v>0</v>
      </c>
      <c r="C1523" s="118">
        <v>0</v>
      </c>
      <c r="J1523" s="124"/>
      <c r="W1523" s="124"/>
    </row>
    <row r="1524" spans="2:23" x14ac:dyDescent="0.25">
      <c r="B1524" s="118">
        <v>0</v>
      </c>
      <c r="C1524" s="118">
        <v>0</v>
      </c>
      <c r="J1524" s="124"/>
      <c r="W1524" s="124"/>
    </row>
    <row r="1525" spans="2:23" x14ac:dyDescent="0.25">
      <c r="B1525" s="118">
        <v>0</v>
      </c>
      <c r="C1525" s="118">
        <v>0</v>
      </c>
      <c r="J1525" s="124"/>
      <c r="W1525" s="124"/>
    </row>
    <row r="1526" spans="2:23" x14ac:dyDescent="0.25">
      <c r="B1526" s="118">
        <v>0</v>
      </c>
      <c r="C1526" s="118">
        <v>0</v>
      </c>
      <c r="J1526" s="124"/>
      <c r="W1526" s="124"/>
    </row>
    <row r="1527" spans="2:23" x14ac:dyDescent="0.25">
      <c r="B1527" s="118">
        <v>0</v>
      </c>
      <c r="C1527" s="118">
        <v>0</v>
      </c>
      <c r="J1527" s="124"/>
      <c r="W1527" s="124"/>
    </row>
    <row r="1528" spans="2:23" x14ac:dyDescent="0.25">
      <c r="B1528" s="118">
        <v>0</v>
      </c>
      <c r="C1528" s="118">
        <v>0</v>
      </c>
      <c r="J1528" s="124"/>
      <c r="W1528" s="124"/>
    </row>
    <row r="1529" spans="2:23" x14ac:dyDescent="0.25">
      <c r="B1529" s="118">
        <v>0</v>
      </c>
      <c r="C1529" s="118">
        <v>0</v>
      </c>
      <c r="J1529" s="124"/>
      <c r="W1529" s="124"/>
    </row>
    <row r="1530" spans="2:23" x14ac:dyDescent="0.25">
      <c r="B1530" s="118">
        <v>0</v>
      </c>
      <c r="C1530" s="118">
        <v>0</v>
      </c>
      <c r="J1530" s="124"/>
      <c r="W1530" s="124"/>
    </row>
    <row r="1531" spans="2:23" x14ac:dyDescent="0.25">
      <c r="B1531" s="118">
        <v>0</v>
      </c>
      <c r="C1531" s="118">
        <v>0</v>
      </c>
      <c r="J1531" s="124"/>
      <c r="W1531" s="124"/>
    </row>
    <row r="1532" spans="2:23" x14ac:dyDescent="0.25">
      <c r="B1532" s="118">
        <v>0</v>
      </c>
      <c r="C1532" s="118">
        <v>0</v>
      </c>
      <c r="J1532" s="124"/>
      <c r="W1532" s="124"/>
    </row>
    <row r="1533" spans="2:23" x14ac:dyDescent="0.25">
      <c r="B1533" s="118">
        <v>0</v>
      </c>
      <c r="C1533" s="118">
        <v>0</v>
      </c>
      <c r="J1533" s="124"/>
      <c r="W1533" s="124"/>
    </row>
    <row r="1534" spans="2:23" x14ac:dyDescent="0.25">
      <c r="B1534" s="118">
        <v>0</v>
      </c>
      <c r="C1534" s="118">
        <v>0</v>
      </c>
      <c r="J1534" s="124"/>
      <c r="W1534" s="124"/>
    </row>
    <row r="1535" spans="2:23" x14ac:dyDescent="0.25">
      <c r="B1535" s="118">
        <v>0</v>
      </c>
      <c r="C1535" s="118">
        <v>0</v>
      </c>
      <c r="J1535" s="124"/>
      <c r="W1535" s="124"/>
    </row>
    <row r="1536" spans="2:23" x14ac:dyDescent="0.25">
      <c r="B1536" s="118">
        <v>0</v>
      </c>
      <c r="C1536" s="118">
        <v>0</v>
      </c>
      <c r="J1536" s="124"/>
      <c r="W1536" s="124"/>
    </row>
    <row r="1537" spans="2:23" x14ac:dyDescent="0.25">
      <c r="B1537" s="118">
        <v>0</v>
      </c>
      <c r="C1537" s="118">
        <v>0</v>
      </c>
      <c r="J1537" s="124"/>
      <c r="W1537" s="124"/>
    </row>
    <row r="1538" spans="2:23" x14ac:dyDescent="0.25">
      <c r="B1538" s="118">
        <v>0</v>
      </c>
      <c r="C1538" s="118">
        <v>0</v>
      </c>
      <c r="J1538" s="124"/>
      <c r="W1538" s="124"/>
    </row>
    <row r="1539" spans="2:23" x14ac:dyDescent="0.25">
      <c r="B1539" s="118">
        <v>0</v>
      </c>
      <c r="C1539" s="118">
        <v>0</v>
      </c>
      <c r="J1539" s="124"/>
      <c r="W1539" s="124"/>
    </row>
    <row r="1540" spans="2:23" x14ac:dyDescent="0.25">
      <c r="B1540" s="118">
        <v>0</v>
      </c>
      <c r="C1540" s="118">
        <v>0</v>
      </c>
      <c r="J1540" s="124"/>
      <c r="W1540" s="124"/>
    </row>
    <row r="1541" spans="2:23" x14ac:dyDescent="0.25">
      <c r="B1541" s="118">
        <v>0</v>
      </c>
      <c r="C1541" s="118">
        <v>0</v>
      </c>
      <c r="J1541" s="124"/>
      <c r="W1541" s="124"/>
    </row>
    <row r="1542" spans="2:23" x14ac:dyDescent="0.25">
      <c r="B1542" s="118">
        <v>0</v>
      </c>
      <c r="C1542" s="118">
        <v>0</v>
      </c>
      <c r="J1542" s="124"/>
      <c r="W1542" s="124"/>
    </row>
    <row r="1543" spans="2:23" x14ac:dyDescent="0.25">
      <c r="B1543" s="118">
        <v>0</v>
      </c>
      <c r="C1543" s="118">
        <v>0</v>
      </c>
      <c r="J1543" s="124"/>
      <c r="W1543" s="124"/>
    </row>
    <row r="1544" spans="2:23" x14ac:dyDescent="0.25">
      <c r="B1544" s="118">
        <v>0</v>
      </c>
      <c r="C1544" s="118">
        <v>0</v>
      </c>
      <c r="J1544" s="124"/>
      <c r="W1544" s="124"/>
    </row>
    <row r="1545" spans="2:23" x14ac:dyDescent="0.25">
      <c r="B1545" s="118">
        <v>0</v>
      </c>
      <c r="C1545" s="118">
        <v>0</v>
      </c>
      <c r="J1545" s="124"/>
      <c r="W1545" s="124"/>
    </row>
    <row r="1546" spans="2:23" x14ac:dyDescent="0.25">
      <c r="B1546" s="118">
        <v>0</v>
      </c>
      <c r="C1546" s="118">
        <v>0</v>
      </c>
      <c r="J1546" s="124"/>
      <c r="W1546" s="124"/>
    </row>
    <row r="1547" spans="2:23" x14ac:dyDescent="0.25">
      <c r="B1547" s="118">
        <v>0</v>
      </c>
      <c r="C1547" s="118">
        <v>0</v>
      </c>
      <c r="J1547" s="124"/>
      <c r="W1547" s="124"/>
    </row>
    <row r="1548" spans="2:23" x14ac:dyDescent="0.25">
      <c r="B1548" s="118">
        <v>0</v>
      </c>
      <c r="C1548" s="118">
        <v>0</v>
      </c>
      <c r="J1548" s="124"/>
      <c r="W1548" s="124"/>
    </row>
    <row r="1549" spans="2:23" x14ac:dyDescent="0.25">
      <c r="B1549" s="118" t="e">
        <v>#N/A</v>
      </c>
      <c r="C1549" s="118">
        <v>0</v>
      </c>
      <c r="J1549" s="124"/>
      <c r="W1549" s="124"/>
    </row>
    <row r="1550" spans="2:23" x14ac:dyDescent="0.25">
      <c r="B1550" s="118">
        <v>0</v>
      </c>
      <c r="C1550" s="118">
        <v>0</v>
      </c>
      <c r="J1550" s="124"/>
      <c r="W1550" s="124"/>
    </row>
    <row r="1551" spans="2:23" x14ac:dyDescent="0.25">
      <c r="B1551" s="118">
        <v>0</v>
      </c>
      <c r="C1551" s="118">
        <v>0</v>
      </c>
      <c r="J1551" s="124"/>
      <c r="W1551" s="124"/>
    </row>
    <row r="1552" spans="2:23" x14ac:dyDescent="0.25">
      <c r="B1552" s="118">
        <v>0</v>
      </c>
      <c r="C1552" s="118">
        <v>0</v>
      </c>
      <c r="J1552" s="124"/>
      <c r="W1552" s="124"/>
    </row>
    <row r="1553" spans="2:23" x14ac:dyDescent="0.25">
      <c r="B1553" s="118">
        <v>0</v>
      </c>
      <c r="C1553" s="118">
        <v>0</v>
      </c>
      <c r="J1553" s="124"/>
      <c r="W1553" s="124"/>
    </row>
    <row r="1554" spans="2:23" x14ac:dyDescent="0.25">
      <c r="B1554" s="118">
        <v>0</v>
      </c>
      <c r="C1554" s="118">
        <v>0</v>
      </c>
      <c r="J1554" s="124"/>
      <c r="W1554" s="124"/>
    </row>
    <row r="1555" spans="2:23" x14ac:dyDescent="0.25">
      <c r="B1555" s="118">
        <v>0</v>
      </c>
      <c r="C1555" s="118">
        <v>0</v>
      </c>
      <c r="J1555" s="124"/>
      <c r="W1555" s="124"/>
    </row>
    <row r="1556" spans="2:23" x14ac:dyDescent="0.25">
      <c r="B1556" s="118">
        <v>0</v>
      </c>
      <c r="C1556" s="118">
        <v>0</v>
      </c>
      <c r="J1556" s="124"/>
      <c r="W1556" s="124"/>
    </row>
    <row r="1557" spans="2:23" x14ac:dyDescent="0.25">
      <c r="B1557" s="118">
        <v>0</v>
      </c>
      <c r="C1557" s="118">
        <v>0</v>
      </c>
      <c r="J1557" s="124"/>
      <c r="W1557" s="124"/>
    </row>
    <row r="1558" spans="2:23" x14ac:dyDescent="0.25">
      <c r="B1558" s="118">
        <v>0</v>
      </c>
      <c r="C1558" s="118">
        <v>0</v>
      </c>
      <c r="J1558" s="124"/>
      <c r="W1558" s="124"/>
    </row>
    <row r="1559" spans="2:23" x14ac:dyDescent="0.25">
      <c r="B1559" s="118">
        <v>0</v>
      </c>
      <c r="C1559" s="118">
        <v>0</v>
      </c>
      <c r="J1559" s="124"/>
      <c r="W1559" s="124"/>
    </row>
    <row r="1560" spans="2:23" x14ac:dyDescent="0.25">
      <c r="B1560" s="118">
        <v>0</v>
      </c>
      <c r="C1560" s="118">
        <v>0</v>
      </c>
      <c r="J1560" s="124"/>
      <c r="W1560" s="124"/>
    </row>
    <row r="1561" spans="2:23" x14ac:dyDescent="0.25">
      <c r="B1561" s="118">
        <v>0</v>
      </c>
      <c r="C1561" s="118">
        <v>0</v>
      </c>
      <c r="J1561" s="124"/>
      <c r="W1561" s="124"/>
    </row>
    <row r="1562" spans="2:23" x14ac:dyDescent="0.25">
      <c r="B1562" s="118">
        <v>0</v>
      </c>
      <c r="C1562" s="118">
        <v>0</v>
      </c>
      <c r="J1562" s="124"/>
      <c r="W1562" s="124"/>
    </row>
    <row r="1563" spans="2:23" x14ac:dyDescent="0.25">
      <c r="B1563" s="118">
        <v>0</v>
      </c>
      <c r="C1563" s="118">
        <v>0</v>
      </c>
      <c r="J1563" s="124"/>
      <c r="W1563" s="124"/>
    </row>
    <row r="1564" spans="2:23" x14ac:dyDescent="0.25">
      <c r="B1564" s="118">
        <v>0</v>
      </c>
      <c r="C1564" s="118">
        <v>0</v>
      </c>
      <c r="J1564" s="124"/>
      <c r="W1564" s="124"/>
    </row>
    <row r="1565" spans="2:23" x14ac:dyDescent="0.25">
      <c r="B1565" s="118">
        <v>0</v>
      </c>
      <c r="C1565" s="118">
        <v>0</v>
      </c>
      <c r="J1565" s="124"/>
      <c r="W1565" s="124"/>
    </row>
    <row r="1566" spans="2:23" x14ac:dyDescent="0.25">
      <c r="B1566" s="118">
        <v>0</v>
      </c>
      <c r="C1566" s="118">
        <v>0</v>
      </c>
      <c r="J1566" s="124"/>
      <c r="W1566" s="124"/>
    </row>
    <row r="1567" spans="2:23" x14ac:dyDescent="0.25">
      <c r="B1567" s="118">
        <v>0</v>
      </c>
      <c r="C1567" s="118">
        <v>0</v>
      </c>
      <c r="J1567" s="124"/>
      <c r="W1567" s="124"/>
    </row>
    <row r="1568" spans="2:23" x14ac:dyDescent="0.25">
      <c r="B1568" s="118" t="e">
        <v>#N/A</v>
      </c>
      <c r="C1568" s="118">
        <v>0</v>
      </c>
      <c r="J1568" s="124"/>
      <c r="W1568" s="124"/>
    </row>
    <row r="1569" spans="2:23" x14ac:dyDescent="0.25">
      <c r="B1569" s="118">
        <v>0</v>
      </c>
      <c r="C1569" s="118">
        <v>0</v>
      </c>
      <c r="J1569" s="124"/>
      <c r="W1569" s="124"/>
    </row>
    <row r="1570" spans="2:23" x14ac:dyDescent="0.25">
      <c r="B1570" s="118">
        <v>0</v>
      </c>
      <c r="C1570" s="118">
        <v>0</v>
      </c>
      <c r="J1570" s="124"/>
      <c r="W1570" s="124"/>
    </row>
    <row r="1571" spans="2:23" x14ac:dyDescent="0.25">
      <c r="B1571" s="118">
        <v>0</v>
      </c>
      <c r="C1571" s="118">
        <v>0</v>
      </c>
      <c r="J1571" s="124"/>
      <c r="W1571" s="124"/>
    </row>
    <row r="1572" spans="2:23" x14ac:dyDescent="0.25">
      <c r="B1572" s="118">
        <v>0</v>
      </c>
      <c r="C1572" s="118">
        <v>0</v>
      </c>
      <c r="J1572" s="124"/>
      <c r="W1572" s="124"/>
    </row>
    <row r="1573" spans="2:23" x14ac:dyDescent="0.25">
      <c r="B1573" s="118">
        <v>0</v>
      </c>
      <c r="C1573" s="118">
        <v>0</v>
      </c>
      <c r="J1573" s="124"/>
      <c r="W1573" s="124"/>
    </row>
    <row r="1574" spans="2:23" x14ac:dyDescent="0.25">
      <c r="B1574" s="118">
        <v>0</v>
      </c>
      <c r="C1574" s="118">
        <v>0</v>
      </c>
      <c r="J1574" s="124"/>
      <c r="W1574" s="124"/>
    </row>
    <row r="1575" spans="2:23" x14ac:dyDescent="0.25">
      <c r="B1575" s="118">
        <v>0</v>
      </c>
      <c r="C1575" s="118">
        <v>0</v>
      </c>
      <c r="J1575" s="124"/>
      <c r="W1575" s="124"/>
    </row>
    <row r="1576" spans="2:23" x14ac:dyDescent="0.25">
      <c r="B1576" s="118">
        <v>0</v>
      </c>
      <c r="C1576" s="118">
        <v>0</v>
      </c>
      <c r="J1576" s="124"/>
      <c r="W1576" s="124"/>
    </row>
    <row r="1577" spans="2:23" x14ac:dyDescent="0.25">
      <c r="B1577" s="118">
        <v>0</v>
      </c>
      <c r="C1577" s="118">
        <v>0</v>
      </c>
      <c r="J1577" s="124"/>
      <c r="W1577" s="124"/>
    </row>
    <row r="1578" spans="2:23" x14ac:dyDescent="0.25">
      <c r="B1578" s="118">
        <v>0</v>
      </c>
      <c r="C1578" s="118">
        <v>0</v>
      </c>
      <c r="J1578" s="124"/>
      <c r="W1578" s="124"/>
    </row>
    <row r="1579" spans="2:23" x14ac:dyDescent="0.25">
      <c r="B1579" s="118">
        <v>0</v>
      </c>
      <c r="C1579" s="118">
        <v>0</v>
      </c>
      <c r="J1579" s="124"/>
      <c r="W1579" s="124"/>
    </row>
    <row r="1580" spans="2:23" x14ac:dyDescent="0.25">
      <c r="B1580" s="118">
        <v>0</v>
      </c>
      <c r="C1580" s="118">
        <v>0</v>
      </c>
      <c r="J1580" s="124"/>
      <c r="W1580" s="124"/>
    </row>
    <row r="1581" spans="2:23" x14ac:dyDescent="0.25">
      <c r="B1581" s="118">
        <v>0</v>
      </c>
      <c r="C1581" s="118">
        <v>0</v>
      </c>
      <c r="J1581" s="124"/>
      <c r="W1581" s="124"/>
    </row>
    <row r="1582" spans="2:23" x14ac:dyDescent="0.25">
      <c r="B1582" s="118">
        <v>0</v>
      </c>
      <c r="C1582" s="118">
        <v>0</v>
      </c>
      <c r="J1582" s="124"/>
      <c r="W1582" s="124"/>
    </row>
    <row r="1583" spans="2:23" x14ac:dyDescent="0.25">
      <c r="B1583" s="118">
        <v>0</v>
      </c>
      <c r="C1583" s="118">
        <v>0</v>
      </c>
      <c r="J1583" s="124"/>
      <c r="W1583" s="124"/>
    </row>
    <row r="1584" spans="2:23" x14ac:dyDescent="0.25">
      <c r="B1584" s="118">
        <v>0</v>
      </c>
      <c r="C1584" s="118">
        <v>0</v>
      </c>
      <c r="J1584" s="124"/>
      <c r="W1584" s="124"/>
    </row>
    <row r="1585" spans="2:23" x14ac:dyDescent="0.25">
      <c r="B1585" s="118">
        <v>0</v>
      </c>
      <c r="C1585" s="118">
        <v>0</v>
      </c>
      <c r="J1585" s="124"/>
      <c r="W1585" s="124"/>
    </row>
    <row r="1586" spans="2:23" x14ac:dyDescent="0.25">
      <c r="B1586" s="118">
        <v>0</v>
      </c>
      <c r="C1586" s="118">
        <v>0</v>
      </c>
      <c r="J1586" s="124"/>
      <c r="W1586" s="124"/>
    </row>
    <row r="1587" spans="2:23" x14ac:dyDescent="0.25">
      <c r="B1587" s="118">
        <v>0</v>
      </c>
      <c r="C1587" s="118">
        <v>0</v>
      </c>
      <c r="J1587" s="124"/>
      <c r="W1587" s="124"/>
    </row>
    <row r="1588" spans="2:23" x14ac:dyDescent="0.25">
      <c r="B1588" s="118">
        <v>0</v>
      </c>
      <c r="C1588" s="118">
        <v>0</v>
      </c>
      <c r="J1588" s="124"/>
      <c r="W1588" s="124"/>
    </row>
    <row r="1589" spans="2:23" x14ac:dyDescent="0.25">
      <c r="B1589" s="118">
        <v>0</v>
      </c>
      <c r="C1589" s="118">
        <v>0</v>
      </c>
      <c r="J1589" s="124"/>
      <c r="W1589" s="124"/>
    </row>
    <row r="1590" spans="2:23" x14ac:dyDescent="0.25">
      <c r="B1590" s="118">
        <v>0</v>
      </c>
      <c r="C1590" s="118">
        <v>0</v>
      </c>
      <c r="J1590" s="124"/>
      <c r="W1590" s="124"/>
    </row>
    <row r="1591" spans="2:23" x14ac:dyDescent="0.25">
      <c r="B1591" s="118">
        <v>0</v>
      </c>
      <c r="C1591" s="118">
        <v>0</v>
      </c>
      <c r="J1591" s="124"/>
      <c r="W1591" s="124"/>
    </row>
    <row r="1592" spans="2:23" x14ac:dyDescent="0.25">
      <c r="B1592" s="118">
        <v>0</v>
      </c>
      <c r="C1592" s="118">
        <v>0</v>
      </c>
      <c r="J1592" s="124"/>
      <c r="W1592" s="124"/>
    </row>
    <row r="1593" spans="2:23" x14ac:dyDescent="0.25">
      <c r="B1593" s="118">
        <v>0</v>
      </c>
      <c r="C1593" s="118">
        <v>0</v>
      </c>
      <c r="J1593" s="124"/>
      <c r="W1593" s="124"/>
    </row>
    <row r="1594" spans="2:23" x14ac:dyDescent="0.25">
      <c r="B1594" s="118">
        <v>0</v>
      </c>
      <c r="C1594" s="118">
        <v>0</v>
      </c>
      <c r="J1594" s="124"/>
      <c r="W1594" s="124"/>
    </row>
    <row r="1595" spans="2:23" x14ac:dyDescent="0.25">
      <c r="B1595" s="118">
        <v>0</v>
      </c>
      <c r="C1595" s="118">
        <v>0</v>
      </c>
      <c r="J1595" s="124"/>
      <c r="W1595" s="124"/>
    </row>
    <row r="1596" spans="2:23" x14ac:dyDescent="0.25">
      <c r="B1596" s="118">
        <v>0</v>
      </c>
      <c r="C1596" s="118">
        <v>0</v>
      </c>
      <c r="J1596" s="124"/>
      <c r="W1596" s="124"/>
    </row>
    <row r="1597" spans="2:23" x14ac:dyDescent="0.25">
      <c r="B1597" s="118">
        <v>0</v>
      </c>
      <c r="C1597" s="118">
        <v>0</v>
      </c>
      <c r="J1597" s="124"/>
      <c r="W1597" s="124"/>
    </row>
    <row r="1598" spans="2:23" x14ac:dyDescent="0.25">
      <c r="B1598" s="118">
        <v>0</v>
      </c>
      <c r="C1598" s="118">
        <v>0</v>
      </c>
      <c r="J1598" s="124"/>
      <c r="W1598" s="124"/>
    </row>
    <row r="1599" spans="2:23" x14ac:dyDescent="0.25">
      <c r="B1599" s="118">
        <v>0</v>
      </c>
      <c r="C1599" s="118">
        <v>0</v>
      </c>
      <c r="J1599" s="124"/>
      <c r="W1599" s="124"/>
    </row>
    <row r="1600" spans="2:23" x14ac:dyDescent="0.25">
      <c r="B1600" s="118">
        <v>0</v>
      </c>
      <c r="C1600" s="118">
        <v>0</v>
      </c>
      <c r="J1600" s="124"/>
      <c r="W1600" s="124"/>
    </row>
    <row r="1601" spans="2:23" x14ac:dyDescent="0.25">
      <c r="B1601" s="118">
        <v>0</v>
      </c>
      <c r="C1601" s="118">
        <v>0</v>
      </c>
      <c r="J1601" s="124"/>
      <c r="W1601" s="124"/>
    </row>
    <row r="1602" spans="2:23" x14ac:dyDescent="0.25">
      <c r="B1602" s="118">
        <v>0</v>
      </c>
      <c r="C1602" s="118">
        <v>0</v>
      </c>
      <c r="J1602" s="124"/>
      <c r="W1602" s="124"/>
    </row>
    <row r="1603" spans="2:23" x14ac:dyDescent="0.25">
      <c r="B1603" s="118">
        <v>0</v>
      </c>
      <c r="C1603" s="118">
        <v>0</v>
      </c>
      <c r="J1603" s="124"/>
      <c r="W1603" s="124"/>
    </row>
    <row r="1604" spans="2:23" x14ac:dyDescent="0.25">
      <c r="B1604" s="118">
        <v>0</v>
      </c>
      <c r="C1604" s="118">
        <v>0</v>
      </c>
      <c r="J1604" s="124"/>
      <c r="W1604" s="124"/>
    </row>
    <row r="1605" spans="2:23" x14ac:dyDescent="0.25">
      <c r="B1605" s="118">
        <v>0</v>
      </c>
      <c r="C1605" s="118">
        <v>0</v>
      </c>
      <c r="J1605" s="124"/>
      <c r="W1605" s="124"/>
    </row>
    <row r="1606" spans="2:23" x14ac:dyDescent="0.25">
      <c r="B1606" s="118">
        <v>0</v>
      </c>
      <c r="C1606" s="118">
        <v>0</v>
      </c>
      <c r="J1606" s="124"/>
      <c r="W1606" s="124"/>
    </row>
    <row r="1607" spans="2:23" x14ac:dyDescent="0.25">
      <c r="B1607" s="118">
        <v>0</v>
      </c>
      <c r="C1607" s="118">
        <v>0</v>
      </c>
      <c r="J1607" s="124"/>
      <c r="W1607" s="124"/>
    </row>
    <row r="1608" spans="2:23" x14ac:dyDescent="0.25">
      <c r="B1608" s="118">
        <v>0</v>
      </c>
      <c r="C1608" s="118">
        <v>0</v>
      </c>
      <c r="J1608" s="124"/>
      <c r="W1608" s="124"/>
    </row>
    <row r="1609" spans="2:23" x14ac:dyDescent="0.25">
      <c r="B1609" s="118">
        <v>0</v>
      </c>
      <c r="C1609" s="118">
        <v>0</v>
      </c>
      <c r="J1609" s="124"/>
      <c r="W1609" s="124"/>
    </row>
    <row r="1610" spans="2:23" x14ac:dyDescent="0.25">
      <c r="B1610" s="118">
        <v>0</v>
      </c>
      <c r="C1610" s="118">
        <v>0</v>
      </c>
      <c r="J1610" s="124"/>
      <c r="W1610" s="124"/>
    </row>
    <row r="1611" spans="2:23" x14ac:dyDescent="0.25">
      <c r="B1611" s="118">
        <v>0</v>
      </c>
      <c r="C1611" s="118">
        <v>0</v>
      </c>
      <c r="J1611" s="124"/>
      <c r="W1611" s="124"/>
    </row>
    <row r="1612" spans="2:23" x14ac:dyDescent="0.25">
      <c r="B1612" s="118">
        <v>0</v>
      </c>
      <c r="C1612" s="118">
        <v>0</v>
      </c>
      <c r="J1612" s="124"/>
      <c r="W1612" s="124"/>
    </row>
    <row r="1613" spans="2:23" x14ac:dyDescent="0.25">
      <c r="B1613" s="118">
        <v>0</v>
      </c>
      <c r="C1613" s="118">
        <v>0</v>
      </c>
      <c r="J1613" s="124"/>
      <c r="W1613" s="124"/>
    </row>
    <row r="1614" spans="2:23" x14ac:dyDescent="0.25">
      <c r="B1614" s="118">
        <v>0</v>
      </c>
      <c r="C1614" s="118">
        <v>0</v>
      </c>
      <c r="J1614" s="124"/>
      <c r="W1614" s="124"/>
    </row>
    <row r="1615" spans="2:23" x14ac:dyDescent="0.25">
      <c r="B1615" s="118">
        <v>0</v>
      </c>
      <c r="C1615" s="118">
        <v>0</v>
      </c>
      <c r="J1615" s="124"/>
      <c r="W1615" s="124"/>
    </row>
    <row r="1616" spans="2:23" x14ac:dyDescent="0.25">
      <c r="B1616" s="118" t="e">
        <v>#N/A</v>
      </c>
      <c r="C1616" s="118">
        <v>0</v>
      </c>
      <c r="J1616" s="124"/>
      <c r="W1616" s="124"/>
    </row>
    <row r="1617" spans="2:23" x14ac:dyDescent="0.25">
      <c r="B1617" s="118">
        <v>0</v>
      </c>
      <c r="C1617" s="118">
        <v>0</v>
      </c>
      <c r="J1617" s="124"/>
      <c r="W1617" s="124"/>
    </row>
    <row r="1618" spans="2:23" x14ac:dyDescent="0.25">
      <c r="B1618" s="118">
        <v>0</v>
      </c>
      <c r="C1618" s="118">
        <v>0</v>
      </c>
      <c r="J1618" s="124"/>
      <c r="W1618" s="124"/>
    </row>
    <row r="1619" spans="2:23" x14ac:dyDescent="0.25">
      <c r="B1619" s="118">
        <v>0</v>
      </c>
      <c r="C1619" s="118">
        <v>0</v>
      </c>
      <c r="J1619" s="124"/>
      <c r="W1619" s="124"/>
    </row>
    <row r="1620" spans="2:23" x14ac:dyDescent="0.25">
      <c r="B1620" s="118">
        <v>0</v>
      </c>
      <c r="C1620" s="118">
        <v>0</v>
      </c>
      <c r="J1620" s="124"/>
      <c r="W1620" s="124"/>
    </row>
    <row r="1621" spans="2:23" x14ac:dyDescent="0.25">
      <c r="B1621" s="118" t="e">
        <v>#N/A</v>
      </c>
      <c r="C1621" s="118">
        <v>0</v>
      </c>
      <c r="J1621" s="124"/>
      <c r="W1621" s="124"/>
    </row>
    <row r="1622" spans="2:23" x14ac:dyDescent="0.25">
      <c r="B1622" s="118">
        <v>0</v>
      </c>
      <c r="C1622" s="118">
        <v>0</v>
      </c>
      <c r="J1622" s="124"/>
      <c r="W1622" s="124"/>
    </row>
    <row r="1623" spans="2:23" x14ac:dyDescent="0.25">
      <c r="B1623" s="118">
        <v>0</v>
      </c>
      <c r="C1623" s="118">
        <v>0</v>
      </c>
      <c r="J1623" s="124"/>
      <c r="W1623" s="124"/>
    </row>
    <row r="1624" spans="2:23" x14ac:dyDescent="0.25">
      <c r="B1624" s="118">
        <v>0</v>
      </c>
      <c r="C1624" s="118">
        <v>0</v>
      </c>
      <c r="J1624" s="124"/>
      <c r="W1624" s="124"/>
    </row>
    <row r="1625" spans="2:23" x14ac:dyDescent="0.25">
      <c r="B1625" s="118">
        <v>0</v>
      </c>
      <c r="C1625" s="118">
        <v>0</v>
      </c>
      <c r="J1625" s="124"/>
      <c r="W1625" s="124"/>
    </row>
    <row r="1626" spans="2:23" x14ac:dyDescent="0.25">
      <c r="B1626" s="118">
        <v>0</v>
      </c>
      <c r="C1626" s="118">
        <v>0</v>
      </c>
      <c r="J1626" s="124"/>
      <c r="W1626" s="124"/>
    </row>
    <row r="1627" spans="2:23" x14ac:dyDescent="0.25">
      <c r="B1627" s="118">
        <v>0</v>
      </c>
      <c r="C1627" s="118">
        <v>0</v>
      </c>
      <c r="J1627" s="124"/>
      <c r="W1627" s="124"/>
    </row>
    <row r="1628" spans="2:23" x14ac:dyDescent="0.25">
      <c r="B1628" s="118">
        <v>0</v>
      </c>
      <c r="C1628" s="118">
        <v>0</v>
      </c>
      <c r="J1628" s="124"/>
      <c r="W1628" s="124"/>
    </row>
    <row r="1629" spans="2:23" x14ac:dyDescent="0.25">
      <c r="B1629" s="118">
        <v>0</v>
      </c>
      <c r="C1629" s="118">
        <v>0</v>
      </c>
      <c r="J1629" s="124"/>
      <c r="W1629" s="124"/>
    </row>
    <row r="1630" spans="2:23" x14ac:dyDescent="0.25">
      <c r="B1630" s="118">
        <v>0</v>
      </c>
      <c r="C1630" s="118">
        <v>0</v>
      </c>
      <c r="J1630" s="124"/>
      <c r="W1630" s="124"/>
    </row>
    <row r="1631" spans="2:23" x14ac:dyDescent="0.25">
      <c r="B1631" s="118">
        <v>0</v>
      </c>
      <c r="C1631" s="118">
        <v>0</v>
      </c>
      <c r="J1631" s="124"/>
      <c r="W1631" s="124"/>
    </row>
    <row r="1632" spans="2:23" x14ac:dyDescent="0.25">
      <c r="B1632" s="118">
        <v>0</v>
      </c>
      <c r="C1632" s="118">
        <v>0</v>
      </c>
      <c r="J1632" s="124"/>
      <c r="W1632" s="124"/>
    </row>
    <row r="1633" spans="2:23" x14ac:dyDescent="0.25">
      <c r="B1633" s="118">
        <v>0</v>
      </c>
      <c r="C1633" s="118">
        <v>0</v>
      </c>
      <c r="J1633" s="124"/>
      <c r="W1633" s="124"/>
    </row>
    <row r="1634" spans="2:23" x14ac:dyDescent="0.25">
      <c r="B1634" s="118">
        <v>0</v>
      </c>
      <c r="C1634" s="118">
        <v>0</v>
      </c>
      <c r="J1634" s="124"/>
      <c r="W1634" s="124"/>
    </row>
    <row r="1635" spans="2:23" x14ac:dyDescent="0.25">
      <c r="B1635" s="118">
        <v>0</v>
      </c>
      <c r="C1635" s="118">
        <v>0</v>
      </c>
      <c r="J1635" s="124"/>
      <c r="W1635" s="124"/>
    </row>
    <row r="1636" spans="2:23" x14ac:dyDescent="0.25">
      <c r="B1636" s="118">
        <v>0</v>
      </c>
      <c r="C1636" s="118">
        <v>0</v>
      </c>
      <c r="J1636" s="124"/>
      <c r="W1636" s="124"/>
    </row>
    <row r="1637" spans="2:23" x14ac:dyDescent="0.25">
      <c r="B1637" s="118">
        <v>0</v>
      </c>
      <c r="C1637" s="118">
        <v>0</v>
      </c>
      <c r="J1637" s="124"/>
      <c r="W1637" s="124"/>
    </row>
    <row r="1638" spans="2:23" x14ac:dyDescent="0.25">
      <c r="B1638" s="118">
        <v>0</v>
      </c>
      <c r="C1638" s="118">
        <v>0</v>
      </c>
      <c r="J1638" s="124"/>
      <c r="W1638" s="124"/>
    </row>
    <row r="1639" spans="2:23" x14ac:dyDescent="0.25">
      <c r="B1639" s="118">
        <v>0</v>
      </c>
      <c r="C1639" s="118">
        <v>0</v>
      </c>
      <c r="J1639" s="124"/>
      <c r="W1639" s="124"/>
    </row>
    <row r="1640" spans="2:23" x14ac:dyDescent="0.25">
      <c r="B1640" s="118">
        <v>0</v>
      </c>
      <c r="C1640" s="118">
        <v>0</v>
      </c>
      <c r="J1640" s="124"/>
      <c r="W1640" s="124"/>
    </row>
    <row r="1641" spans="2:23" x14ac:dyDescent="0.25">
      <c r="B1641" s="118">
        <v>0</v>
      </c>
      <c r="C1641" s="118">
        <v>0</v>
      </c>
      <c r="J1641" s="124"/>
      <c r="W1641" s="124"/>
    </row>
    <row r="1642" spans="2:23" x14ac:dyDescent="0.25">
      <c r="B1642" s="118">
        <v>0</v>
      </c>
      <c r="C1642" s="118">
        <v>0</v>
      </c>
      <c r="J1642" s="124"/>
      <c r="W1642" s="124"/>
    </row>
    <row r="1643" spans="2:23" x14ac:dyDescent="0.25">
      <c r="B1643" s="118">
        <v>0</v>
      </c>
      <c r="C1643" s="118">
        <v>0</v>
      </c>
      <c r="J1643" s="124"/>
      <c r="W1643" s="124"/>
    </row>
    <row r="1644" spans="2:23" x14ac:dyDescent="0.25">
      <c r="B1644" s="118">
        <v>0</v>
      </c>
      <c r="C1644" s="118">
        <v>0</v>
      </c>
      <c r="J1644" s="124"/>
      <c r="W1644" s="124"/>
    </row>
    <row r="1645" spans="2:23" x14ac:dyDescent="0.25">
      <c r="B1645" s="118">
        <v>0</v>
      </c>
      <c r="C1645" s="118">
        <v>0</v>
      </c>
      <c r="J1645" s="124"/>
      <c r="W1645" s="124"/>
    </row>
    <row r="1646" spans="2:23" x14ac:dyDescent="0.25">
      <c r="B1646" s="118">
        <v>0</v>
      </c>
      <c r="C1646" s="118">
        <v>0</v>
      </c>
      <c r="J1646" s="124"/>
      <c r="W1646" s="124"/>
    </row>
    <row r="1647" spans="2:23" x14ac:dyDescent="0.25">
      <c r="B1647" s="118">
        <v>0</v>
      </c>
      <c r="C1647" s="118">
        <v>0</v>
      </c>
      <c r="J1647" s="124"/>
      <c r="W1647" s="124"/>
    </row>
    <row r="1648" spans="2:23" x14ac:dyDescent="0.25">
      <c r="B1648" s="118">
        <v>0</v>
      </c>
      <c r="C1648" s="118">
        <v>0</v>
      </c>
      <c r="J1648" s="124"/>
      <c r="W1648" s="124"/>
    </row>
    <row r="1649" spans="2:23" x14ac:dyDescent="0.25">
      <c r="B1649" s="118">
        <v>0</v>
      </c>
      <c r="C1649" s="118">
        <v>0</v>
      </c>
      <c r="J1649" s="124"/>
      <c r="W1649" s="124"/>
    </row>
    <row r="1650" spans="2:23" x14ac:dyDescent="0.25">
      <c r="B1650" s="118">
        <v>0</v>
      </c>
      <c r="C1650" s="118">
        <v>0</v>
      </c>
      <c r="J1650" s="124"/>
      <c r="W1650" s="124"/>
    </row>
    <row r="1651" spans="2:23" x14ac:dyDescent="0.25">
      <c r="B1651" s="118">
        <v>0</v>
      </c>
      <c r="C1651" s="118">
        <v>0</v>
      </c>
      <c r="J1651" s="124"/>
      <c r="W1651" s="124"/>
    </row>
    <row r="1652" spans="2:23" x14ac:dyDescent="0.25">
      <c r="B1652" s="118">
        <v>0</v>
      </c>
      <c r="C1652" s="118">
        <v>0</v>
      </c>
      <c r="J1652" s="124"/>
      <c r="W1652" s="124"/>
    </row>
    <row r="1653" spans="2:23" x14ac:dyDescent="0.25">
      <c r="B1653" s="118">
        <v>0</v>
      </c>
      <c r="C1653" s="118">
        <v>0</v>
      </c>
      <c r="J1653" s="124"/>
      <c r="W1653" s="124"/>
    </row>
    <row r="1654" spans="2:23" x14ac:dyDescent="0.25">
      <c r="B1654" s="118">
        <v>0</v>
      </c>
      <c r="C1654" s="118">
        <v>0</v>
      </c>
      <c r="J1654" s="124"/>
      <c r="W1654" s="124"/>
    </row>
    <row r="1655" spans="2:23" x14ac:dyDescent="0.25">
      <c r="B1655" s="118">
        <v>0</v>
      </c>
      <c r="C1655" s="118">
        <v>0</v>
      </c>
      <c r="J1655" s="124"/>
      <c r="W1655" s="124"/>
    </row>
    <row r="1656" spans="2:23" x14ac:dyDescent="0.25">
      <c r="B1656" s="118">
        <v>0</v>
      </c>
      <c r="C1656" s="118">
        <v>0</v>
      </c>
      <c r="J1656" s="124"/>
      <c r="W1656" s="124"/>
    </row>
    <row r="1657" spans="2:23" x14ac:dyDescent="0.25">
      <c r="B1657" s="118">
        <v>0</v>
      </c>
      <c r="C1657" s="118">
        <v>0</v>
      </c>
      <c r="J1657" s="124"/>
      <c r="W1657" s="124"/>
    </row>
    <row r="1658" spans="2:23" x14ac:dyDescent="0.25">
      <c r="B1658" s="118">
        <v>0</v>
      </c>
      <c r="C1658" s="118">
        <v>0</v>
      </c>
      <c r="J1658" s="124"/>
      <c r="W1658" s="124"/>
    </row>
    <row r="1659" spans="2:23" x14ac:dyDescent="0.25">
      <c r="B1659" s="118">
        <v>0</v>
      </c>
      <c r="C1659" s="118">
        <v>0</v>
      </c>
      <c r="J1659" s="124"/>
      <c r="W1659" s="124"/>
    </row>
    <row r="1660" spans="2:23" x14ac:dyDescent="0.25">
      <c r="B1660" s="118">
        <v>0</v>
      </c>
      <c r="C1660" s="118">
        <v>0</v>
      </c>
      <c r="J1660" s="124"/>
      <c r="W1660" s="124"/>
    </row>
    <row r="1661" spans="2:23" x14ac:dyDescent="0.25">
      <c r="B1661" s="118">
        <v>0</v>
      </c>
      <c r="C1661" s="118">
        <v>0</v>
      </c>
      <c r="J1661" s="124"/>
      <c r="W1661" s="124"/>
    </row>
    <row r="1662" spans="2:23" x14ac:dyDescent="0.25">
      <c r="B1662" s="118">
        <v>0</v>
      </c>
      <c r="C1662" s="118">
        <v>0</v>
      </c>
      <c r="J1662" s="124"/>
      <c r="W1662" s="124"/>
    </row>
    <row r="1663" spans="2:23" x14ac:dyDescent="0.25">
      <c r="B1663" s="118">
        <v>0</v>
      </c>
      <c r="C1663" s="118">
        <v>0</v>
      </c>
      <c r="J1663" s="124"/>
      <c r="W1663" s="124"/>
    </row>
    <row r="1664" spans="2:23" x14ac:dyDescent="0.25">
      <c r="B1664" s="118">
        <v>0</v>
      </c>
      <c r="C1664" s="118">
        <v>0</v>
      </c>
      <c r="J1664" s="124"/>
      <c r="W1664" s="124"/>
    </row>
    <row r="1665" spans="2:23" x14ac:dyDescent="0.25">
      <c r="B1665" s="118">
        <v>0</v>
      </c>
      <c r="C1665" s="118">
        <v>0</v>
      </c>
      <c r="J1665" s="124"/>
      <c r="W1665" s="124"/>
    </row>
    <row r="1666" spans="2:23" x14ac:dyDescent="0.25">
      <c r="B1666" s="118">
        <v>0</v>
      </c>
      <c r="C1666" s="118">
        <v>0</v>
      </c>
      <c r="J1666" s="124"/>
      <c r="W1666" s="124"/>
    </row>
    <row r="1667" spans="2:23" x14ac:dyDescent="0.25">
      <c r="B1667" s="118">
        <v>0</v>
      </c>
      <c r="C1667" s="118">
        <v>0</v>
      </c>
      <c r="J1667" s="124"/>
      <c r="W1667" s="124"/>
    </row>
    <row r="1668" spans="2:23" x14ac:dyDescent="0.25">
      <c r="B1668" s="118">
        <v>0</v>
      </c>
      <c r="C1668" s="118">
        <v>0</v>
      </c>
      <c r="J1668" s="124"/>
      <c r="W1668" s="124"/>
    </row>
    <row r="1669" spans="2:23" x14ac:dyDescent="0.25">
      <c r="B1669" s="118">
        <v>0</v>
      </c>
      <c r="C1669" s="118">
        <v>0</v>
      </c>
      <c r="J1669" s="124"/>
      <c r="W1669" s="124"/>
    </row>
    <row r="1670" spans="2:23" x14ac:dyDescent="0.25">
      <c r="B1670" s="118">
        <v>0</v>
      </c>
      <c r="C1670" s="118">
        <v>0</v>
      </c>
      <c r="J1670" s="124"/>
      <c r="W1670" s="124"/>
    </row>
    <row r="1671" spans="2:23" x14ac:dyDescent="0.25">
      <c r="B1671" s="118">
        <v>0</v>
      </c>
      <c r="C1671" s="118">
        <v>0</v>
      </c>
      <c r="J1671" s="124"/>
      <c r="W1671" s="124"/>
    </row>
    <row r="1672" spans="2:23" x14ac:dyDescent="0.25">
      <c r="B1672" s="118">
        <v>0</v>
      </c>
      <c r="C1672" s="118">
        <v>0</v>
      </c>
      <c r="J1672" s="124"/>
      <c r="W1672" s="124"/>
    </row>
    <row r="1673" spans="2:23" x14ac:dyDescent="0.25">
      <c r="B1673" s="118">
        <v>0</v>
      </c>
      <c r="C1673" s="118">
        <v>0</v>
      </c>
      <c r="J1673" s="124"/>
      <c r="W1673" s="124"/>
    </row>
    <row r="1674" spans="2:23" x14ac:dyDescent="0.25">
      <c r="B1674" s="118">
        <v>0</v>
      </c>
      <c r="C1674" s="118">
        <v>0</v>
      </c>
      <c r="J1674" s="124"/>
      <c r="W1674" s="124"/>
    </row>
    <row r="1675" spans="2:23" x14ac:dyDescent="0.25">
      <c r="B1675" s="118">
        <v>0</v>
      </c>
      <c r="C1675" s="118">
        <v>0</v>
      </c>
      <c r="J1675" s="124"/>
      <c r="W1675" s="124"/>
    </row>
    <row r="1676" spans="2:23" x14ac:dyDescent="0.25">
      <c r="B1676" s="118" t="e">
        <v>#N/A</v>
      </c>
      <c r="C1676" s="118">
        <v>0</v>
      </c>
      <c r="J1676" s="124"/>
      <c r="W1676" s="124"/>
    </row>
    <row r="1677" spans="2:23" x14ac:dyDescent="0.25">
      <c r="B1677" s="118">
        <v>0</v>
      </c>
      <c r="C1677" s="118">
        <v>0</v>
      </c>
      <c r="J1677" s="124"/>
      <c r="W1677" s="124"/>
    </row>
    <row r="1678" spans="2:23" x14ac:dyDescent="0.25">
      <c r="B1678" s="118">
        <v>0</v>
      </c>
      <c r="C1678" s="118">
        <v>0</v>
      </c>
      <c r="J1678" s="124"/>
      <c r="W1678" s="124"/>
    </row>
    <row r="1679" spans="2:23" x14ac:dyDescent="0.25">
      <c r="B1679" s="118">
        <v>0</v>
      </c>
      <c r="C1679" s="118">
        <v>0</v>
      </c>
      <c r="J1679" s="124"/>
      <c r="W1679" s="124"/>
    </row>
    <row r="1680" spans="2:23" x14ac:dyDescent="0.25">
      <c r="B1680" s="118">
        <v>0</v>
      </c>
      <c r="C1680" s="118">
        <v>0</v>
      </c>
      <c r="J1680" s="124"/>
      <c r="W1680" s="124"/>
    </row>
    <row r="1681" spans="2:23" x14ac:dyDescent="0.25">
      <c r="B1681" s="118" t="e">
        <v>#N/A</v>
      </c>
      <c r="C1681" s="118">
        <v>0</v>
      </c>
      <c r="J1681" s="124"/>
      <c r="W1681" s="124"/>
    </row>
    <row r="1682" spans="2:23" x14ac:dyDescent="0.25">
      <c r="B1682" s="118">
        <v>0</v>
      </c>
      <c r="C1682" s="118">
        <v>0</v>
      </c>
      <c r="J1682" s="124"/>
      <c r="W1682" s="124"/>
    </row>
    <row r="1683" spans="2:23" x14ac:dyDescent="0.25">
      <c r="B1683" s="118">
        <v>0</v>
      </c>
      <c r="C1683" s="118">
        <v>0</v>
      </c>
      <c r="J1683" s="124"/>
      <c r="W1683" s="124"/>
    </row>
    <row r="1684" spans="2:23" x14ac:dyDescent="0.25">
      <c r="B1684" s="118">
        <v>0</v>
      </c>
      <c r="C1684" s="118">
        <v>0</v>
      </c>
      <c r="J1684" s="124"/>
      <c r="W1684" s="124"/>
    </row>
    <row r="1685" spans="2:23" x14ac:dyDescent="0.25">
      <c r="B1685" s="118">
        <v>0</v>
      </c>
      <c r="C1685" s="118">
        <v>0</v>
      </c>
      <c r="J1685" s="124"/>
      <c r="W1685" s="124"/>
    </row>
    <row r="1686" spans="2:23" x14ac:dyDescent="0.25">
      <c r="B1686" s="118">
        <v>0</v>
      </c>
      <c r="C1686" s="118">
        <v>0</v>
      </c>
      <c r="J1686" s="124"/>
      <c r="W1686" s="124"/>
    </row>
    <row r="1687" spans="2:23" x14ac:dyDescent="0.25">
      <c r="B1687" s="118">
        <v>0</v>
      </c>
      <c r="C1687" s="118">
        <v>0</v>
      </c>
      <c r="J1687" s="124"/>
      <c r="W1687" s="124"/>
    </row>
    <row r="1688" spans="2:23" x14ac:dyDescent="0.25">
      <c r="B1688" s="118">
        <v>0</v>
      </c>
      <c r="C1688" s="118">
        <v>0</v>
      </c>
      <c r="J1688" s="124"/>
      <c r="W1688" s="124"/>
    </row>
    <row r="1689" spans="2:23" x14ac:dyDescent="0.25">
      <c r="B1689" s="118">
        <v>0</v>
      </c>
      <c r="C1689" s="118">
        <v>0</v>
      </c>
      <c r="J1689" s="124"/>
      <c r="W1689" s="124"/>
    </row>
    <row r="1690" spans="2:23" x14ac:dyDescent="0.25">
      <c r="B1690" s="118">
        <v>0</v>
      </c>
      <c r="C1690" s="118">
        <v>0</v>
      </c>
      <c r="J1690" s="124"/>
      <c r="W1690" s="124"/>
    </row>
    <row r="1691" spans="2:23" x14ac:dyDescent="0.25">
      <c r="B1691" s="118">
        <v>0</v>
      </c>
      <c r="C1691" s="118">
        <v>0</v>
      </c>
      <c r="J1691" s="124"/>
      <c r="W1691" s="124"/>
    </row>
    <row r="1692" spans="2:23" x14ac:dyDescent="0.25">
      <c r="B1692" s="118">
        <v>0</v>
      </c>
      <c r="C1692" s="118">
        <v>0</v>
      </c>
      <c r="J1692" s="124"/>
      <c r="W1692" s="124"/>
    </row>
    <row r="1693" spans="2:23" x14ac:dyDescent="0.25">
      <c r="B1693" s="118">
        <v>0</v>
      </c>
      <c r="C1693" s="118">
        <v>0</v>
      </c>
      <c r="J1693" s="124"/>
      <c r="W1693" s="124"/>
    </row>
    <row r="1694" spans="2:23" x14ac:dyDescent="0.25">
      <c r="B1694" s="118">
        <v>0</v>
      </c>
      <c r="C1694" s="118">
        <v>0</v>
      </c>
      <c r="J1694" s="124"/>
      <c r="W1694" s="124"/>
    </row>
    <row r="1695" spans="2:23" x14ac:dyDescent="0.25">
      <c r="B1695" s="118">
        <v>0</v>
      </c>
      <c r="C1695" s="118">
        <v>0</v>
      </c>
      <c r="J1695" s="124"/>
      <c r="W1695" s="124"/>
    </row>
    <row r="1696" spans="2:23" x14ac:dyDescent="0.25">
      <c r="B1696" s="118">
        <v>0</v>
      </c>
      <c r="C1696" s="118">
        <v>0</v>
      </c>
      <c r="J1696" s="124"/>
      <c r="W1696" s="124"/>
    </row>
    <row r="1697" spans="2:23" x14ac:dyDescent="0.25">
      <c r="B1697" s="118">
        <v>0</v>
      </c>
      <c r="C1697" s="118">
        <v>0</v>
      </c>
      <c r="J1697" s="124"/>
      <c r="W1697" s="124"/>
    </row>
    <row r="1698" spans="2:23" x14ac:dyDescent="0.25">
      <c r="B1698" s="118">
        <v>0</v>
      </c>
      <c r="C1698" s="118">
        <v>0</v>
      </c>
      <c r="J1698" s="124"/>
      <c r="W1698" s="124"/>
    </row>
    <row r="1699" spans="2:23" x14ac:dyDescent="0.25">
      <c r="B1699" s="118">
        <v>0</v>
      </c>
      <c r="C1699" s="118">
        <v>0</v>
      </c>
      <c r="J1699" s="124"/>
      <c r="W1699" s="124"/>
    </row>
    <row r="1700" spans="2:23" x14ac:dyDescent="0.25">
      <c r="B1700" s="118">
        <v>0</v>
      </c>
      <c r="C1700" s="118">
        <v>0</v>
      </c>
      <c r="J1700" s="124"/>
      <c r="W1700" s="124"/>
    </row>
    <row r="1701" spans="2:23" x14ac:dyDescent="0.25">
      <c r="B1701" s="118">
        <v>0</v>
      </c>
      <c r="C1701" s="118">
        <v>0</v>
      </c>
      <c r="J1701" s="124"/>
      <c r="W1701" s="124"/>
    </row>
    <row r="1702" spans="2:23" x14ac:dyDescent="0.25">
      <c r="B1702" s="118">
        <v>0</v>
      </c>
      <c r="C1702" s="118">
        <v>0</v>
      </c>
      <c r="J1702" s="124"/>
      <c r="W1702" s="124"/>
    </row>
    <row r="1703" spans="2:23" x14ac:dyDescent="0.25">
      <c r="B1703" s="118">
        <v>0</v>
      </c>
      <c r="C1703" s="118">
        <v>0</v>
      </c>
      <c r="J1703" s="124"/>
      <c r="W1703" s="124"/>
    </row>
    <row r="1704" spans="2:23" x14ac:dyDescent="0.25">
      <c r="B1704" s="118">
        <v>0</v>
      </c>
      <c r="C1704" s="118">
        <v>0</v>
      </c>
      <c r="J1704" s="124"/>
      <c r="W1704" s="124"/>
    </row>
    <row r="1705" spans="2:23" x14ac:dyDescent="0.25">
      <c r="B1705" s="118">
        <v>0</v>
      </c>
      <c r="C1705" s="118">
        <v>0</v>
      </c>
      <c r="J1705" s="124"/>
      <c r="W1705" s="124"/>
    </row>
    <row r="1706" spans="2:23" x14ac:dyDescent="0.25">
      <c r="B1706" s="118">
        <v>0</v>
      </c>
      <c r="C1706" s="118">
        <v>0</v>
      </c>
      <c r="J1706" s="124"/>
      <c r="W1706" s="124"/>
    </row>
    <row r="1707" spans="2:23" x14ac:dyDescent="0.25">
      <c r="B1707" s="118">
        <v>0</v>
      </c>
      <c r="C1707" s="118">
        <v>0</v>
      </c>
      <c r="J1707" s="124"/>
      <c r="W1707" s="124"/>
    </row>
    <row r="1708" spans="2:23" x14ac:dyDescent="0.25">
      <c r="B1708" s="118">
        <v>0</v>
      </c>
      <c r="C1708" s="118">
        <v>0</v>
      </c>
      <c r="J1708" s="124"/>
      <c r="W1708" s="124"/>
    </row>
    <row r="1709" spans="2:23" x14ac:dyDescent="0.25">
      <c r="B1709" s="118">
        <v>0</v>
      </c>
      <c r="C1709" s="118">
        <v>0</v>
      </c>
      <c r="J1709" s="124"/>
      <c r="W1709" s="124"/>
    </row>
    <row r="1710" spans="2:23" x14ac:dyDescent="0.25">
      <c r="B1710" s="118">
        <v>0</v>
      </c>
      <c r="C1710" s="118">
        <v>0</v>
      </c>
      <c r="J1710" s="124"/>
      <c r="W1710" s="124"/>
    </row>
    <row r="1711" spans="2:23" x14ac:dyDescent="0.25">
      <c r="B1711" s="118">
        <v>0</v>
      </c>
      <c r="C1711" s="118">
        <v>0</v>
      </c>
      <c r="J1711" s="124"/>
      <c r="W1711" s="124"/>
    </row>
    <row r="1712" spans="2:23" x14ac:dyDescent="0.25">
      <c r="B1712" s="118" t="e">
        <v>#N/A</v>
      </c>
      <c r="C1712" s="118">
        <v>0</v>
      </c>
      <c r="J1712" s="124"/>
      <c r="W1712" s="124"/>
    </row>
    <row r="1713" spans="2:23" x14ac:dyDescent="0.25">
      <c r="B1713" s="118">
        <v>0</v>
      </c>
      <c r="C1713" s="118">
        <v>0</v>
      </c>
      <c r="J1713" s="124"/>
      <c r="W1713" s="124"/>
    </row>
    <row r="1714" spans="2:23" x14ac:dyDescent="0.25">
      <c r="B1714" s="118">
        <v>0</v>
      </c>
      <c r="C1714" s="118">
        <v>0</v>
      </c>
      <c r="J1714" s="124"/>
      <c r="W1714" s="124"/>
    </row>
    <row r="1715" spans="2:23" x14ac:dyDescent="0.25">
      <c r="B1715" s="118">
        <v>0</v>
      </c>
      <c r="C1715" s="118">
        <v>0</v>
      </c>
      <c r="J1715" s="124"/>
      <c r="W1715" s="124"/>
    </row>
    <row r="1716" spans="2:23" x14ac:dyDescent="0.25">
      <c r="B1716" s="118">
        <v>0</v>
      </c>
      <c r="C1716" s="118">
        <v>0</v>
      </c>
      <c r="J1716" s="124"/>
      <c r="W1716" s="124"/>
    </row>
    <row r="1717" spans="2:23" x14ac:dyDescent="0.25">
      <c r="B1717" s="118">
        <v>0</v>
      </c>
      <c r="C1717" s="118">
        <v>0</v>
      </c>
      <c r="J1717" s="124"/>
      <c r="W1717" s="124"/>
    </row>
    <row r="1718" spans="2:23" x14ac:dyDescent="0.25">
      <c r="B1718" s="118">
        <v>0</v>
      </c>
      <c r="C1718" s="118">
        <v>0</v>
      </c>
      <c r="J1718" s="124"/>
      <c r="W1718" s="124"/>
    </row>
    <row r="1719" spans="2:23" x14ac:dyDescent="0.25">
      <c r="B1719" s="118">
        <v>0</v>
      </c>
      <c r="C1719" s="118">
        <v>0</v>
      </c>
      <c r="J1719" s="124"/>
      <c r="W1719" s="124"/>
    </row>
    <row r="1720" spans="2:23" x14ac:dyDescent="0.25">
      <c r="B1720" s="118">
        <v>0</v>
      </c>
      <c r="C1720" s="118">
        <v>0</v>
      </c>
      <c r="J1720" s="124"/>
      <c r="W1720" s="124"/>
    </row>
    <row r="1721" spans="2:23" x14ac:dyDescent="0.25">
      <c r="B1721" s="118">
        <v>0</v>
      </c>
      <c r="C1721" s="118">
        <v>0</v>
      </c>
      <c r="J1721" s="124"/>
      <c r="W1721" s="124"/>
    </row>
    <row r="1722" spans="2:23" x14ac:dyDescent="0.25">
      <c r="B1722" s="118">
        <v>0</v>
      </c>
      <c r="C1722" s="118">
        <v>0</v>
      </c>
      <c r="J1722" s="124"/>
      <c r="W1722" s="124"/>
    </row>
    <row r="1723" spans="2:23" x14ac:dyDescent="0.25">
      <c r="B1723" s="118">
        <v>0</v>
      </c>
      <c r="C1723" s="118">
        <v>0</v>
      </c>
      <c r="J1723" s="124"/>
      <c r="W1723" s="124"/>
    </row>
    <row r="1724" spans="2:23" x14ac:dyDescent="0.25">
      <c r="B1724" s="118">
        <v>0</v>
      </c>
      <c r="C1724" s="118">
        <v>0</v>
      </c>
      <c r="J1724" s="124"/>
      <c r="W1724" s="124"/>
    </row>
    <row r="1725" spans="2:23" x14ac:dyDescent="0.25">
      <c r="B1725" s="118">
        <v>0</v>
      </c>
      <c r="C1725" s="118">
        <v>0</v>
      </c>
      <c r="J1725" s="124"/>
      <c r="W1725" s="124"/>
    </row>
    <row r="1726" spans="2:23" x14ac:dyDescent="0.25">
      <c r="B1726" s="118">
        <v>0</v>
      </c>
      <c r="C1726" s="118">
        <v>0</v>
      </c>
      <c r="J1726" s="124"/>
      <c r="W1726" s="124"/>
    </row>
    <row r="1727" spans="2:23" x14ac:dyDescent="0.25">
      <c r="B1727" s="118">
        <v>0</v>
      </c>
      <c r="C1727" s="118">
        <v>0</v>
      </c>
      <c r="J1727" s="124"/>
      <c r="W1727" s="124"/>
    </row>
    <row r="1728" spans="2:23" x14ac:dyDescent="0.25">
      <c r="B1728" s="118">
        <v>0</v>
      </c>
      <c r="C1728" s="118">
        <v>0</v>
      </c>
      <c r="J1728" s="124"/>
      <c r="W1728" s="124"/>
    </row>
    <row r="1729" spans="2:23" x14ac:dyDescent="0.25">
      <c r="B1729" s="118">
        <v>0</v>
      </c>
      <c r="C1729" s="118">
        <v>0</v>
      </c>
      <c r="J1729" s="124"/>
      <c r="W1729" s="124"/>
    </row>
    <row r="1730" spans="2:23" x14ac:dyDescent="0.25">
      <c r="B1730" s="118">
        <v>0</v>
      </c>
      <c r="C1730" s="118">
        <v>0</v>
      </c>
      <c r="J1730" s="124"/>
      <c r="W1730" s="124"/>
    </row>
    <row r="1731" spans="2:23" x14ac:dyDescent="0.25">
      <c r="B1731" s="118">
        <v>0</v>
      </c>
      <c r="C1731" s="118">
        <v>0</v>
      </c>
      <c r="J1731" s="124"/>
      <c r="W1731" s="124"/>
    </row>
    <row r="1732" spans="2:23" x14ac:dyDescent="0.25">
      <c r="B1732" s="118">
        <v>0</v>
      </c>
      <c r="C1732" s="118">
        <v>0</v>
      </c>
      <c r="J1732" s="124"/>
      <c r="W1732" s="124"/>
    </row>
    <row r="1733" spans="2:23" x14ac:dyDescent="0.25">
      <c r="B1733" s="118">
        <v>0</v>
      </c>
      <c r="C1733" s="118">
        <v>0</v>
      </c>
      <c r="J1733" s="124"/>
      <c r="W1733" s="124"/>
    </row>
    <row r="1734" spans="2:23" x14ac:dyDescent="0.25">
      <c r="B1734" s="118">
        <v>0</v>
      </c>
      <c r="C1734" s="118">
        <v>0</v>
      </c>
      <c r="J1734" s="124"/>
      <c r="W1734" s="124"/>
    </row>
    <row r="1735" spans="2:23" x14ac:dyDescent="0.25">
      <c r="B1735" s="118">
        <v>0</v>
      </c>
      <c r="C1735" s="118">
        <v>0</v>
      </c>
      <c r="J1735" s="124"/>
      <c r="W1735" s="124"/>
    </row>
    <row r="1736" spans="2:23" x14ac:dyDescent="0.25">
      <c r="B1736" s="118" t="e">
        <v>#N/A</v>
      </c>
      <c r="C1736" s="118">
        <v>0</v>
      </c>
      <c r="J1736" s="124"/>
      <c r="W1736" s="124"/>
    </row>
    <row r="1737" spans="2:23" x14ac:dyDescent="0.25">
      <c r="B1737" s="118">
        <v>0</v>
      </c>
      <c r="C1737" s="118">
        <v>0</v>
      </c>
      <c r="J1737" s="124"/>
      <c r="W1737" s="124"/>
    </row>
    <row r="1738" spans="2:23" x14ac:dyDescent="0.25">
      <c r="B1738" s="118">
        <v>0</v>
      </c>
      <c r="C1738" s="118">
        <v>0</v>
      </c>
      <c r="J1738" s="124"/>
      <c r="W1738" s="124"/>
    </row>
    <row r="1739" spans="2:23" x14ac:dyDescent="0.25">
      <c r="B1739" s="118">
        <v>0</v>
      </c>
      <c r="C1739" s="118">
        <v>0</v>
      </c>
      <c r="J1739" s="124"/>
      <c r="W1739" s="124"/>
    </row>
    <row r="1740" spans="2:23" x14ac:dyDescent="0.25">
      <c r="B1740" s="118">
        <v>0</v>
      </c>
      <c r="C1740" s="118">
        <v>0</v>
      </c>
      <c r="J1740" s="124"/>
      <c r="W1740" s="124"/>
    </row>
    <row r="1741" spans="2:23" x14ac:dyDescent="0.25">
      <c r="B1741" s="118">
        <v>0</v>
      </c>
      <c r="C1741" s="118">
        <v>0</v>
      </c>
      <c r="J1741" s="124"/>
      <c r="W1741" s="124"/>
    </row>
    <row r="1742" spans="2:23" x14ac:dyDescent="0.25">
      <c r="B1742" s="118">
        <v>0</v>
      </c>
      <c r="C1742" s="118">
        <v>0</v>
      </c>
      <c r="J1742" s="124"/>
      <c r="W1742" s="124"/>
    </row>
    <row r="1743" spans="2:23" x14ac:dyDescent="0.25">
      <c r="B1743" s="118">
        <v>0</v>
      </c>
      <c r="C1743" s="118">
        <v>0</v>
      </c>
      <c r="J1743" s="124"/>
      <c r="W1743" s="124"/>
    </row>
    <row r="1744" spans="2:23" x14ac:dyDescent="0.25">
      <c r="B1744" s="118">
        <v>0</v>
      </c>
      <c r="C1744" s="118">
        <v>0</v>
      </c>
      <c r="J1744" s="124"/>
      <c r="W1744" s="124"/>
    </row>
    <row r="1745" spans="2:23" x14ac:dyDescent="0.25">
      <c r="B1745" s="118">
        <v>0</v>
      </c>
      <c r="C1745" s="118">
        <v>0</v>
      </c>
      <c r="J1745" s="124"/>
      <c r="W1745" s="124"/>
    </row>
    <row r="1746" spans="2:23" x14ac:dyDescent="0.25">
      <c r="B1746" s="118">
        <v>0</v>
      </c>
      <c r="C1746" s="118">
        <v>0</v>
      </c>
      <c r="J1746" s="124"/>
      <c r="W1746" s="124"/>
    </row>
    <row r="1747" spans="2:23" x14ac:dyDescent="0.25">
      <c r="B1747" s="118">
        <v>0</v>
      </c>
      <c r="C1747" s="118">
        <v>0</v>
      </c>
      <c r="J1747" s="124"/>
      <c r="W1747" s="124"/>
    </row>
    <row r="1748" spans="2:23" x14ac:dyDescent="0.25">
      <c r="B1748" s="118">
        <v>0</v>
      </c>
      <c r="C1748" s="118">
        <v>0</v>
      </c>
      <c r="J1748" s="124"/>
      <c r="W1748" s="124"/>
    </row>
    <row r="1749" spans="2:23" x14ac:dyDescent="0.25">
      <c r="B1749" s="118">
        <v>0</v>
      </c>
      <c r="C1749" s="118">
        <v>0</v>
      </c>
      <c r="J1749" s="124"/>
      <c r="W1749" s="124"/>
    </row>
    <row r="1750" spans="2:23" x14ac:dyDescent="0.25">
      <c r="B1750" s="118">
        <v>0</v>
      </c>
      <c r="C1750" s="118">
        <v>0</v>
      </c>
      <c r="J1750" s="124"/>
      <c r="W1750" s="124"/>
    </row>
    <row r="1751" spans="2:23" x14ac:dyDescent="0.25">
      <c r="B1751" s="118">
        <v>0</v>
      </c>
      <c r="C1751" s="118">
        <v>0</v>
      </c>
      <c r="J1751" s="124"/>
      <c r="W1751" s="124"/>
    </row>
    <row r="1752" spans="2:23" x14ac:dyDescent="0.25">
      <c r="B1752" s="118">
        <v>0</v>
      </c>
      <c r="C1752" s="118">
        <v>0</v>
      </c>
      <c r="J1752" s="124"/>
      <c r="W1752" s="124"/>
    </row>
    <row r="1753" spans="2:23" x14ac:dyDescent="0.25">
      <c r="B1753" s="118">
        <v>0</v>
      </c>
      <c r="C1753" s="118">
        <v>0</v>
      </c>
      <c r="J1753" s="124"/>
      <c r="W1753" s="124"/>
    </row>
    <row r="1754" spans="2:23" x14ac:dyDescent="0.25">
      <c r="B1754" s="118">
        <v>0</v>
      </c>
      <c r="C1754" s="118">
        <v>0</v>
      </c>
      <c r="J1754" s="124"/>
      <c r="W1754" s="124"/>
    </row>
    <row r="1755" spans="2:23" x14ac:dyDescent="0.25">
      <c r="B1755" s="118">
        <v>0</v>
      </c>
      <c r="C1755" s="118">
        <v>0</v>
      </c>
      <c r="J1755" s="124"/>
      <c r="W1755" s="124"/>
    </row>
    <row r="1756" spans="2:23" x14ac:dyDescent="0.25">
      <c r="B1756" s="118">
        <v>0</v>
      </c>
      <c r="C1756" s="118">
        <v>0</v>
      </c>
      <c r="J1756" s="124"/>
      <c r="W1756" s="124"/>
    </row>
    <row r="1757" spans="2:23" x14ac:dyDescent="0.25">
      <c r="B1757" s="118">
        <v>0</v>
      </c>
      <c r="C1757" s="118">
        <v>0</v>
      </c>
      <c r="J1757" s="124"/>
      <c r="W1757" s="124"/>
    </row>
    <row r="1758" spans="2:23" x14ac:dyDescent="0.25">
      <c r="B1758" s="118">
        <v>0</v>
      </c>
      <c r="C1758" s="118">
        <v>0</v>
      </c>
      <c r="J1758" s="124"/>
      <c r="W1758" s="124"/>
    </row>
    <row r="1759" spans="2:23" x14ac:dyDescent="0.25">
      <c r="B1759" s="118">
        <v>0</v>
      </c>
      <c r="C1759" s="118">
        <v>0</v>
      </c>
      <c r="J1759" s="124"/>
      <c r="W1759" s="124"/>
    </row>
    <row r="1760" spans="2:23" x14ac:dyDescent="0.25">
      <c r="B1760" s="118">
        <v>0</v>
      </c>
      <c r="C1760" s="118">
        <v>0</v>
      </c>
      <c r="J1760" s="124"/>
      <c r="W1760" s="124"/>
    </row>
    <row r="1761" spans="2:23" x14ac:dyDescent="0.25">
      <c r="B1761" s="118">
        <v>0</v>
      </c>
      <c r="C1761" s="118">
        <v>0</v>
      </c>
      <c r="J1761" s="124"/>
      <c r="W1761" s="124"/>
    </row>
    <row r="1762" spans="2:23" x14ac:dyDescent="0.25">
      <c r="B1762" s="118">
        <v>0</v>
      </c>
      <c r="C1762" s="118">
        <v>0</v>
      </c>
      <c r="J1762" s="124"/>
      <c r="W1762" s="124"/>
    </row>
    <row r="1763" spans="2:23" x14ac:dyDescent="0.25">
      <c r="B1763" s="118">
        <v>0</v>
      </c>
      <c r="C1763" s="118">
        <v>0</v>
      </c>
      <c r="J1763" s="124"/>
      <c r="W1763" s="124"/>
    </row>
    <row r="1764" spans="2:23" x14ac:dyDescent="0.25">
      <c r="B1764" s="118">
        <v>0</v>
      </c>
      <c r="C1764" s="118">
        <v>0</v>
      </c>
      <c r="J1764" s="124"/>
      <c r="W1764" s="124"/>
    </row>
    <row r="1765" spans="2:23" x14ac:dyDescent="0.25">
      <c r="B1765" s="118">
        <v>0</v>
      </c>
      <c r="C1765" s="118">
        <v>0</v>
      </c>
      <c r="J1765" s="124"/>
      <c r="W1765" s="124"/>
    </row>
    <row r="1766" spans="2:23" x14ac:dyDescent="0.25">
      <c r="B1766" s="118">
        <v>0</v>
      </c>
      <c r="C1766" s="118">
        <v>0</v>
      </c>
      <c r="J1766" s="124"/>
      <c r="W1766" s="124"/>
    </row>
    <row r="1767" spans="2:23" x14ac:dyDescent="0.25">
      <c r="B1767" s="118">
        <v>0</v>
      </c>
      <c r="C1767" s="118">
        <v>0</v>
      </c>
      <c r="J1767" s="124"/>
      <c r="W1767" s="124"/>
    </row>
    <row r="1768" spans="2:23" x14ac:dyDescent="0.25">
      <c r="B1768" s="118">
        <v>0</v>
      </c>
      <c r="C1768" s="118">
        <v>0</v>
      </c>
      <c r="J1768" s="124"/>
      <c r="W1768" s="124"/>
    </row>
    <row r="1769" spans="2:23" x14ac:dyDescent="0.25">
      <c r="B1769" s="118">
        <v>0</v>
      </c>
      <c r="C1769" s="118">
        <v>0</v>
      </c>
      <c r="J1769" s="124"/>
      <c r="W1769" s="124"/>
    </row>
    <row r="1770" spans="2:23" x14ac:dyDescent="0.25">
      <c r="B1770" s="118">
        <v>0</v>
      </c>
      <c r="C1770" s="118">
        <v>0</v>
      </c>
      <c r="J1770" s="124"/>
      <c r="W1770" s="124"/>
    </row>
    <row r="1771" spans="2:23" x14ac:dyDescent="0.25">
      <c r="B1771" s="118">
        <v>0</v>
      </c>
      <c r="C1771" s="118">
        <v>0</v>
      </c>
      <c r="J1771" s="124"/>
      <c r="W1771" s="124"/>
    </row>
    <row r="1772" spans="2:23" x14ac:dyDescent="0.25">
      <c r="B1772" s="118">
        <v>0</v>
      </c>
      <c r="C1772" s="118">
        <v>0</v>
      </c>
      <c r="J1772" s="124"/>
      <c r="W1772" s="124"/>
    </row>
    <row r="1773" spans="2:23" x14ac:dyDescent="0.25">
      <c r="B1773" s="118">
        <v>0</v>
      </c>
      <c r="C1773" s="118">
        <v>0</v>
      </c>
      <c r="J1773" s="124"/>
      <c r="W1773" s="124"/>
    </row>
    <row r="1774" spans="2:23" x14ac:dyDescent="0.25">
      <c r="B1774" s="118">
        <v>0</v>
      </c>
      <c r="C1774" s="118">
        <v>0</v>
      </c>
      <c r="J1774" s="124"/>
      <c r="W1774" s="124"/>
    </row>
    <row r="1775" spans="2:23" x14ac:dyDescent="0.25">
      <c r="B1775" s="118">
        <v>0</v>
      </c>
      <c r="C1775" s="118">
        <v>0</v>
      </c>
      <c r="J1775" s="124"/>
      <c r="W1775" s="124"/>
    </row>
    <row r="1776" spans="2:23" x14ac:dyDescent="0.25">
      <c r="B1776" s="118">
        <v>0</v>
      </c>
      <c r="C1776" s="118">
        <v>0</v>
      </c>
      <c r="J1776" s="124"/>
      <c r="W1776" s="124"/>
    </row>
    <row r="1777" spans="2:23" x14ac:dyDescent="0.25">
      <c r="B1777" s="118">
        <v>0</v>
      </c>
      <c r="C1777" s="118">
        <v>0</v>
      </c>
      <c r="J1777" s="124"/>
      <c r="W1777" s="124"/>
    </row>
    <row r="1778" spans="2:23" x14ac:dyDescent="0.25">
      <c r="B1778" s="118">
        <v>0</v>
      </c>
      <c r="C1778" s="118">
        <v>0</v>
      </c>
      <c r="J1778" s="124"/>
      <c r="W1778" s="124"/>
    </row>
    <row r="1779" spans="2:23" x14ac:dyDescent="0.25">
      <c r="B1779" s="118">
        <v>0</v>
      </c>
      <c r="C1779" s="118">
        <v>0</v>
      </c>
      <c r="J1779" s="124"/>
      <c r="W1779" s="124"/>
    </row>
    <row r="1780" spans="2:23" x14ac:dyDescent="0.25">
      <c r="B1780" s="118">
        <v>0</v>
      </c>
      <c r="C1780" s="118">
        <v>0</v>
      </c>
      <c r="J1780" s="124"/>
      <c r="W1780" s="124"/>
    </row>
    <row r="1781" spans="2:23" x14ac:dyDescent="0.25">
      <c r="B1781" s="118">
        <v>0</v>
      </c>
      <c r="C1781" s="118">
        <v>0</v>
      </c>
      <c r="J1781" s="124"/>
      <c r="W1781" s="124"/>
    </row>
    <row r="1782" spans="2:23" x14ac:dyDescent="0.25">
      <c r="B1782" s="118">
        <v>0</v>
      </c>
      <c r="C1782" s="118">
        <v>0</v>
      </c>
      <c r="J1782" s="124"/>
      <c r="W1782" s="124"/>
    </row>
    <row r="1783" spans="2:23" x14ac:dyDescent="0.25">
      <c r="B1783" s="118">
        <v>0</v>
      </c>
      <c r="C1783" s="118">
        <v>0</v>
      </c>
      <c r="J1783" s="124"/>
      <c r="W1783" s="124"/>
    </row>
    <row r="1784" spans="2:23" x14ac:dyDescent="0.25">
      <c r="B1784" s="118">
        <v>0</v>
      </c>
      <c r="C1784" s="118">
        <v>0</v>
      </c>
      <c r="J1784" s="124"/>
      <c r="W1784" s="124"/>
    </row>
    <row r="1785" spans="2:23" x14ac:dyDescent="0.25">
      <c r="B1785" s="118">
        <v>0</v>
      </c>
      <c r="C1785" s="118">
        <v>0</v>
      </c>
      <c r="J1785" s="124"/>
      <c r="W1785" s="124"/>
    </row>
    <row r="1786" spans="2:23" x14ac:dyDescent="0.25">
      <c r="B1786" s="118">
        <v>0</v>
      </c>
      <c r="C1786" s="118">
        <v>0</v>
      </c>
      <c r="J1786" s="124"/>
      <c r="W1786" s="124"/>
    </row>
    <row r="1787" spans="2:23" x14ac:dyDescent="0.25">
      <c r="B1787" s="118">
        <v>0</v>
      </c>
      <c r="C1787" s="118">
        <v>0</v>
      </c>
      <c r="J1787" s="124"/>
      <c r="W1787" s="124"/>
    </row>
    <row r="1788" spans="2:23" x14ac:dyDescent="0.25">
      <c r="B1788" s="118">
        <v>0</v>
      </c>
      <c r="C1788" s="118">
        <v>0</v>
      </c>
      <c r="J1788" s="124"/>
      <c r="W1788" s="124"/>
    </row>
    <row r="1789" spans="2:23" x14ac:dyDescent="0.25">
      <c r="B1789" s="118">
        <v>0</v>
      </c>
      <c r="C1789" s="118">
        <v>0</v>
      </c>
      <c r="J1789" s="124"/>
      <c r="W1789" s="124"/>
    </row>
    <row r="1790" spans="2:23" x14ac:dyDescent="0.25">
      <c r="B1790" s="118">
        <v>0</v>
      </c>
      <c r="C1790" s="118">
        <v>0</v>
      </c>
      <c r="J1790" s="124"/>
      <c r="W1790" s="124"/>
    </row>
    <row r="1791" spans="2:23" x14ac:dyDescent="0.25">
      <c r="B1791" s="118">
        <v>0</v>
      </c>
      <c r="C1791" s="118">
        <v>0</v>
      </c>
      <c r="J1791" s="124"/>
      <c r="W1791" s="124"/>
    </row>
    <row r="1792" spans="2:23" x14ac:dyDescent="0.25">
      <c r="B1792" s="118">
        <v>0</v>
      </c>
      <c r="C1792" s="118">
        <v>0</v>
      </c>
      <c r="J1792" s="124"/>
      <c r="W1792" s="124"/>
    </row>
    <row r="1793" spans="2:23" x14ac:dyDescent="0.25">
      <c r="B1793" s="118">
        <v>0</v>
      </c>
      <c r="C1793" s="118">
        <v>0</v>
      </c>
      <c r="J1793" s="124"/>
      <c r="W1793" s="124"/>
    </row>
    <row r="1794" spans="2:23" x14ac:dyDescent="0.25">
      <c r="B1794" s="118">
        <v>0</v>
      </c>
      <c r="C1794" s="118">
        <v>0</v>
      </c>
      <c r="J1794" s="124"/>
      <c r="W1794" s="124"/>
    </row>
    <row r="1795" spans="2:23" x14ac:dyDescent="0.25">
      <c r="B1795" s="118">
        <v>0</v>
      </c>
      <c r="C1795" s="118">
        <v>0</v>
      </c>
      <c r="J1795" s="124"/>
      <c r="W1795" s="124"/>
    </row>
    <row r="1796" spans="2:23" x14ac:dyDescent="0.25">
      <c r="B1796" s="118" t="e">
        <v>#N/A</v>
      </c>
      <c r="C1796" s="118">
        <v>0</v>
      </c>
      <c r="J1796" s="124"/>
      <c r="W1796" s="124"/>
    </row>
    <row r="1797" spans="2:23" x14ac:dyDescent="0.25">
      <c r="B1797" s="118">
        <v>0</v>
      </c>
      <c r="C1797" s="118">
        <v>0</v>
      </c>
      <c r="J1797" s="124"/>
      <c r="W1797" s="124"/>
    </row>
    <row r="1798" spans="2:23" x14ac:dyDescent="0.25">
      <c r="B1798" s="118">
        <v>0</v>
      </c>
      <c r="C1798" s="118">
        <v>0</v>
      </c>
      <c r="J1798" s="124"/>
      <c r="W1798" s="124"/>
    </row>
    <row r="1799" spans="2:23" x14ac:dyDescent="0.25">
      <c r="B1799" s="118">
        <v>0</v>
      </c>
      <c r="C1799" s="118">
        <v>0</v>
      </c>
      <c r="J1799" s="124"/>
      <c r="W1799" s="124"/>
    </row>
    <row r="1800" spans="2:23" x14ac:dyDescent="0.25">
      <c r="B1800" s="118">
        <v>0</v>
      </c>
      <c r="C1800" s="118">
        <v>0</v>
      </c>
      <c r="J1800" s="124"/>
      <c r="W1800" s="124"/>
    </row>
    <row r="1801" spans="2:23" x14ac:dyDescent="0.25">
      <c r="B1801" s="118">
        <v>0</v>
      </c>
      <c r="C1801" s="118">
        <v>0</v>
      </c>
      <c r="J1801" s="124"/>
      <c r="W1801" s="124"/>
    </row>
    <row r="1802" spans="2:23" x14ac:dyDescent="0.25">
      <c r="B1802" s="118">
        <v>0</v>
      </c>
      <c r="C1802" s="118">
        <v>0</v>
      </c>
      <c r="J1802" s="124"/>
      <c r="W1802" s="124"/>
    </row>
    <row r="1803" spans="2:23" x14ac:dyDescent="0.25">
      <c r="B1803" s="118">
        <v>0</v>
      </c>
      <c r="C1803" s="118">
        <v>0</v>
      </c>
      <c r="J1803" s="124"/>
      <c r="W1803" s="124"/>
    </row>
    <row r="1804" spans="2:23" x14ac:dyDescent="0.25">
      <c r="B1804" s="118">
        <v>0</v>
      </c>
      <c r="C1804" s="118">
        <v>0</v>
      </c>
      <c r="J1804" s="124"/>
      <c r="W1804" s="124"/>
    </row>
    <row r="1805" spans="2:23" x14ac:dyDescent="0.25">
      <c r="B1805" s="118">
        <v>0</v>
      </c>
      <c r="C1805" s="118">
        <v>0</v>
      </c>
      <c r="J1805" s="124"/>
      <c r="W1805" s="124"/>
    </row>
    <row r="1806" spans="2:23" x14ac:dyDescent="0.25">
      <c r="B1806" s="118">
        <v>0</v>
      </c>
      <c r="C1806" s="118">
        <v>0</v>
      </c>
      <c r="J1806" s="124"/>
      <c r="W1806" s="124"/>
    </row>
    <row r="1807" spans="2:23" x14ac:dyDescent="0.25">
      <c r="B1807" s="118">
        <v>0</v>
      </c>
      <c r="C1807" s="118">
        <v>0</v>
      </c>
      <c r="J1807" s="124"/>
      <c r="W1807" s="124"/>
    </row>
    <row r="1808" spans="2:23" x14ac:dyDescent="0.25">
      <c r="B1808" s="118">
        <v>0</v>
      </c>
      <c r="C1808" s="118">
        <v>0</v>
      </c>
      <c r="J1808" s="124"/>
      <c r="W1808" s="124"/>
    </row>
    <row r="1809" spans="2:23" x14ac:dyDescent="0.25">
      <c r="B1809" s="118">
        <v>0</v>
      </c>
      <c r="C1809" s="118">
        <v>0</v>
      </c>
      <c r="J1809" s="124"/>
      <c r="W1809" s="124"/>
    </row>
    <row r="1810" spans="2:23" x14ac:dyDescent="0.25">
      <c r="B1810" s="118">
        <v>0</v>
      </c>
      <c r="C1810" s="118">
        <v>0</v>
      </c>
      <c r="J1810" s="124"/>
      <c r="W1810" s="124"/>
    </row>
    <row r="1811" spans="2:23" x14ac:dyDescent="0.25">
      <c r="B1811" s="118">
        <v>0</v>
      </c>
      <c r="C1811" s="118">
        <v>0</v>
      </c>
      <c r="J1811" s="124"/>
      <c r="W1811" s="124"/>
    </row>
    <row r="1812" spans="2:23" x14ac:dyDescent="0.25">
      <c r="B1812" s="118">
        <v>0</v>
      </c>
      <c r="C1812" s="118">
        <v>0</v>
      </c>
      <c r="J1812" s="124"/>
      <c r="W1812" s="124"/>
    </row>
    <row r="1813" spans="2:23" x14ac:dyDescent="0.25">
      <c r="B1813" s="118">
        <v>0</v>
      </c>
      <c r="C1813" s="118">
        <v>0</v>
      </c>
      <c r="J1813" s="124"/>
      <c r="W1813" s="124"/>
    </row>
    <row r="1814" spans="2:23" x14ac:dyDescent="0.25">
      <c r="B1814" s="118">
        <v>0</v>
      </c>
      <c r="C1814" s="118">
        <v>0</v>
      </c>
      <c r="J1814" s="124"/>
      <c r="W1814" s="124"/>
    </row>
    <row r="1815" spans="2:23" x14ac:dyDescent="0.25">
      <c r="B1815" s="118">
        <v>0</v>
      </c>
      <c r="C1815" s="118">
        <v>0</v>
      </c>
      <c r="J1815" s="124"/>
      <c r="W1815" s="124"/>
    </row>
    <row r="1816" spans="2:23" x14ac:dyDescent="0.25">
      <c r="B1816" s="118">
        <v>0</v>
      </c>
      <c r="C1816" s="118">
        <v>0</v>
      </c>
      <c r="J1816" s="124"/>
      <c r="W1816" s="124"/>
    </row>
    <row r="1817" spans="2:23" x14ac:dyDescent="0.25">
      <c r="B1817" s="118">
        <v>0</v>
      </c>
      <c r="C1817" s="118">
        <v>0</v>
      </c>
      <c r="J1817" s="124"/>
      <c r="W1817" s="124"/>
    </row>
    <row r="1818" spans="2:23" x14ac:dyDescent="0.25">
      <c r="B1818" s="118">
        <v>0</v>
      </c>
      <c r="C1818" s="118">
        <v>0</v>
      </c>
      <c r="J1818" s="124"/>
      <c r="W1818" s="124"/>
    </row>
    <row r="1819" spans="2:23" x14ac:dyDescent="0.25">
      <c r="B1819" s="118">
        <v>0</v>
      </c>
      <c r="C1819" s="118">
        <v>0</v>
      </c>
      <c r="J1819" s="124"/>
      <c r="W1819" s="124"/>
    </row>
    <row r="1820" spans="2:23" x14ac:dyDescent="0.25">
      <c r="B1820" s="118">
        <v>0</v>
      </c>
      <c r="C1820" s="118">
        <v>0</v>
      </c>
      <c r="J1820" s="124"/>
      <c r="W1820" s="124"/>
    </row>
    <row r="1821" spans="2:23" x14ac:dyDescent="0.25">
      <c r="B1821" s="118">
        <v>0</v>
      </c>
      <c r="C1821" s="118">
        <v>0</v>
      </c>
      <c r="J1821" s="124"/>
      <c r="W1821" s="124"/>
    </row>
    <row r="1822" spans="2:23" x14ac:dyDescent="0.25">
      <c r="B1822" s="118">
        <v>0</v>
      </c>
      <c r="C1822" s="118">
        <v>0</v>
      </c>
      <c r="J1822" s="124"/>
      <c r="W1822" s="124"/>
    </row>
    <row r="1823" spans="2:23" x14ac:dyDescent="0.25">
      <c r="B1823" s="118">
        <v>0</v>
      </c>
      <c r="C1823" s="118">
        <v>0</v>
      </c>
      <c r="J1823" s="124"/>
      <c r="W1823" s="124"/>
    </row>
    <row r="1824" spans="2:23" x14ac:dyDescent="0.25">
      <c r="B1824" s="118">
        <v>0</v>
      </c>
      <c r="C1824" s="118">
        <v>0</v>
      </c>
      <c r="J1824" s="124"/>
      <c r="W1824" s="124"/>
    </row>
    <row r="1825" spans="2:23" x14ac:dyDescent="0.25">
      <c r="B1825" s="118">
        <v>0</v>
      </c>
      <c r="C1825" s="118">
        <v>0</v>
      </c>
      <c r="J1825" s="124"/>
      <c r="W1825" s="124"/>
    </row>
    <row r="1826" spans="2:23" x14ac:dyDescent="0.25">
      <c r="B1826" s="118">
        <v>0</v>
      </c>
      <c r="C1826" s="118">
        <v>0</v>
      </c>
      <c r="J1826" s="124"/>
      <c r="W1826" s="124"/>
    </row>
    <row r="1827" spans="2:23" x14ac:dyDescent="0.25">
      <c r="B1827" s="118">
        <v>0</v>
      </c>
      <c r="C1827" s="118">
        <v>0</v>
      </c>
      <c r="J1827" s="124"/>
      <c r="W1827" s="124"/>
    </row>
    <row r="1828" spans="2:23" x14ac:dyDescent="0.25">
      <c r="B1828" s="118">
        <v>0</v>
      </c>
      <c r="C1828" s="118">
        <v>0</v>
      </c>
      <c r="J1828" s="124"/>
      <c r="W1828" s="124"/>
    </row>
    <row r="1829" spans="2:23" x14ac:dyDescent="0.25">
      <c r="B1829" s="118">
        <v>0</v>
      </c>
      <c r="C1829" s="118">
        <v>0</v>
      </c>
      <c r="J1829" s="124"/>
      <c r="W1829" s="124"/>
    </row>
    <row r="1830" spans="2:23" x14ac:dyDescent="0.25">
      <c r="B1830" s="118">
        <v>0</v>
      </c>
      <c r="C1830" s="118">
        <v>0</v>
      </c>
      <c r="J1830" s="124"/>
      <c r="W1830" s="124"/>
    </row>
    <row r="1831" spans="2:23" x14ac:dyDescent="0.25">
      <c r="B1831" s="118">
        <v>0</v>
      </c>
      <c r="C1831" s="118">
        <v>0</v>
      </c>
      <c r="J1831" s="124"/>
      <c r="W1831" s="124"/>
    </row>
    <row r="1832" spans="2:23" x14ac:dyDescent="0.25">
      <c r="B1832" s="118">
        <v>0</v>
      </c>
      <c r="C1832" s="118">
        <v>0</v>
      </c>
      <c r="J1832" s="124"/>
      <c r="W1832" s="124"/>
    </row>
    <row r="1833" spans="2:23" x14ac:dyDescent="0.25">
      <c r="B1833" s="118">
        <v>0</v>
      </c>
      <c r="C1833" s="118">
        <v>0</v>
      </c>
      <c r="J1833" s="124"/>
      <c r="W1833" s="124"/>
    </row>
    <row r="1834" spans="2:23" x14ac:dyDescent="0.25">
      <c r="B1834" s="118">
        <v>0</v>
      </c>
      <c r="C1834" s="118">
        <v>0</v>
      </c>
      <c r="J1834" s="124"/>
      <c r="W1834" s="124"/>
    </row>
    <row r="1835" spans="2:23" x14ac:dyDescent="0.25">
      <c r="B1835" s="118">
        <v>0</v>
      </c>
      <c r="C1835" s="118">
        <v>0</v>
      </c>
      <c r="J1835" s="124"/>
      <c r="W1835" s="124"/>
    </row>
    <row r="1836" spans="2:23" x14ac:dyDescent="0.25">
      <c r="B1836" s="118">
        <v>0</v>
      </c>
      <c r="C1836" s="118">
        <v>0</v>
      </c>
      <c r="J1836" s="124"/>
      <c r="W1836" s="124"/>
    </row>
    <row r="1837" spans="2:23" x14ac:dyDescent="0.25">
      <c r="B1837" s="118">
        <v>0</v>
      </c>
      <c r="C1837" s="118">
        <v>0</v>
      </c>
      <c r="J1837" s="124"/>
      <c r="W1837" s="124"/>
    </row>
    <row r="1838" spans="2:23" x14ac:dyDescent="0.25">
      <c r="B1838" s="118">
        <v>0</v>
      </c>
      <c r="C1838" s="118">
        <v>0</v>
      </c>
      <c r="J1838" s="124"/>
      <c r="W1838" s="124"/>
    </row>
    <row r="1839" spans="2:23" x14ac:dyDescent="0.25">
      <c r="B1839" s="118">
        <v>0</v>
      </c>
      <c r="C1839" s="118">
        <v>0</v>
      </c>
      <c r="J1839" s="124"/>
      <c r="W1839" s="124"/>
    </row>
    <row r="1840" spans="2:23" x14ac:dyDescent="0.25">
      <c r="B1840" s="118">
        <v>0</v>
      </c>
      <c r="C1840" s="118">
        <v>0</v>
      </c>
      <c r="J1840" s="124"/>
      <c r="W1840" s="124"/>
    </row>
    <row r="1841" spans="2:23" x14ac:dyDescent="0.25">
      <c r="B1841" s="118">
        <v>0</v>
      </c>
      <c r="C1841" s="118">
        <v>0</v>
      </c>
      <c r="J1841" s="124"/>
      <c r="W1841" s="124"/>
    </row>
    <row r="1842" spans="2:23" x14ac:dyDescent="0.25">
      <c r="B1842" s="118">
        <v>0</v>
      </c>
      <c r="C1842" s="118">
        <v>0</v>
      </c>
      <c r="J1842" s="124"/>
      <c r="W1842" s="124"/>
    </row>
    <row r="1843" spans="2:23" x14ac:dyDescent="0.25">
      <c r="B1843" s="118">
        <v>0</v>
      </c>
      <c r="C1843" s="118">
        <v>0</v>
      </c>
      <c r="J1843" s="124"/>
      <c r="W1843" s="124"/>
    </row>
    <row r="1844" spans="2:23" x14ac:dyDescent="0.25">
      <c r="B1844" s="118">
        <v>0</v>
      </c>
      <c r="C1844" s="118">
        <v>0</v>
      </c>
      <c r="J1844" s="124"/>
      <c r="W1844" s="124"/>
    </row>
    <row r="1845" spans="2:23" x14ac:dyDescent="0.25">
      <c r="B1845" s="118">
        <v>0</v>
      </c>
      <c r="C1845" s="118">
        <v>0</v>
      </c>
      <c r="J1845" s="124"/>
      <c r="W1845" s="124"/>
    </row>
    <row r="1846" spans="2:23" x14ac:dyDescent="0.25">
      <c r="B1846" s="118">
        <v>0</v>
      </c>
      <c r="C1846" s="118">
        <v>0</v>
      </c>
      <c r="J1846" s="124"/>
      <c r="W1846" s="124"/>
    </row>
    <row r="1847" spans="2:23" x14ac:dyDescent="0.25">
      <c r="B1847" s="118">
        <v>0</v>
      </c>
      <c r="C1847" s="118">
        <v>0</v>
      </c>
      <c r="J1847" s="124"/>
      <c r="W1847" s="124"/>
    </row>
    <row r="1848" spans="2:23" x14ac:dyDescent="0.25">
      <c r="B1848" s="118">
        <v>0</v>
      </c>
      <c r="C1848" s="118">
        <v>0</v>
      </c>
      <c r="J1848" s="124"/>
      <c r="W1848" s="124"/>
    </row>
    <row r="1849" spans="2:23" x14ac:dyDescent="0.25">
      <c r="B1849" s="118" t="e">
        <v>#N/A</v>
      </c>
      <c r="C1849" s="118">
        <v>0</v>
      </c>
      <c r="J1849" s="124"/>
      <c r="W1849" s="124"/>
    </row>
    <row r="1850" spans="2:23" x14ac:dyDescent="0.25">
      <c r="B1850" s="118">
        <v>0</v>
      </c>
      <c r="C1850" s="118">
        <v>0</v>
      </c>
      <c r="J1850" s="124"/>
      <c r="W1850" s="124"/>
    </row>
    <row r="1851" spans="2:23" x14ac:dyDescent="0.25">
      <c r="B1851" s="118">
        <v>0</v>
      </c>
      <c r="C1851" s="118">
        <v>0</v>
      </c>
      <c r="J1851" s="124"/>
      <c r="W1851" s="124"/>
    </row>
    <row r="1852" spans="2:23" x14ac:dyDescent="0.25">
      <c r="B1852" s="118">
        <v>0</v>
      </c>
      <c r="C1852" s="118">
        <v>0</v>
      </c>
      <c r="J1852" s="124"/>
      <c r="W1852" s="124"/>
    </row>
    <row r="1853" spans="2:23" x14ac:dyDescent="0.25">
      <c r="B1853" s="118">
        <v>0</v>
      </c>
      <c r="C1853" s="118">
        <v>0</v>
      </c>
      <c r="J1853" s="124"/>
      <c r="W1853" s="124"/>
    </row>
    <row r="1854" spans="2:23" x14ac:dyDescent="0.25">
      <c r="B1854" s="118">
        <v>0</v>
      </c>
      <c r="C1854" s="118">
        <v>0</v>
      </c>
      <c r="J1854" s="124"/>
      <c r="W1854" s="124"/>
    </row>
    <row r="1855" spans="2:23" x14ac:dyDescent="0.25">
      <c r="B1855" s="118">
        <v>0</v>
      </c>
      <c r="C1855" s="118">
        <v>0</v>
      </c>
      <c r="J1855" s="124"/>
      <c r="W1855" s="124"/>
    </row>
    <row r="1856" spans="2:23" x14ac:dyDescent="0.25">
      <c r="B1856" s="118" t="e">
        <v>#N/A</v>
      </c>
      <c r="C1856" s="118">
        <v>0</v>
      </c>
      <c r="J1856" s="124"/>
      <c r="W1856" s="124"/>
    </row>
    <row r="1857" spans="2:23" x14ac:dyDescent="0.25">
      <c r="B1857" s="118">
        <v>0</v>
      </c>
      <c r="C1857" s="118">
        <v>0</v>
      </c>
      <c r="J1857" s="124"/>
      <c r="W1857" s="124"/>
    </row>
    <row r="1858" spans="2:23" x14ac:dyDescent="0.25">
      <c r="B1858" s="118">
        <v>0</v>
      </c>
      <c r="C1858" s="118">
        <v>0</v>
      </c>
      <c r="J1858" s="124"/>
      <c r="W1858" s="124"/>
    </row>
    <row r="1859" spans="2:23" x14ac:dyDescent="0.25">
      <c r="B1859" s="118">
        <v>0</v>
      </c>
      <c r="C1859" s="118">
        <v>0</v>
      </c>
      <c r="J1859" s="124"/>
      <c r="W1859" s="124"/>
    </row>
    <row r="1860" spans="2:23" x14ac:dyDescent="0.25">
      <c r="B1860" s="118">
        <v>0</v>
      </c>
      <c r="C1860" s="118">
        <v>0</v>
      </c>
      <c r="J1860" s="124"/>
      <c r="W1860" s="124"/>
    </row>
    <row r="1861" spans="2:23" x14ac:dyDescent="0.25">
      <c r="B1861" s="118">
        <v>0</v>
      </c>
      <c r="C1861" s="118">
        <v>0</v>
      </c>
      <c r="J1861" s="124"/>
      <c r="W1861" s="124"/>
    </row>
    <row r="1862" spans="2:23" x14ac:dyDescent="0.25">
      <c r="B1862" s="118">
        <v>0</v>
      </c>
      <c r="C1862" s="118">
        <v>0</v>
      </c>
      <c r="J1862" s="124"/>
      <c r="W1862" s="124"/>
    </row>
    <row r="1863" spans="2:23" x14ac:dyDescent="0.25">
      <c r="B1863" s="118">
        <v>0</v>
      </c>
      <c r="C1863" s="118">
        <v>0</v>
      </c>
      <c r="J1863" s="124"/>
      <c r="W1863" s="124"/>
    </row>
    <row r="1864" spans="2:23" x14ac:dyDescent="0.25">
      <c r="B1864" s="118">
        <v>0</v>
      </c>
      <c r="C1864" s="118">
        <v>0</v>
      </c>
      <c r="J1864" s="124"/>
      <c r="W1864" s="124"/>
    </row>
    <row r="1865" spans="2:23" x14ac:dyDescent="0.25">
      <c r="B1865" s="118">
        <v>0</v>
      </c>
      <c r="C1865" s="118">
        <v>0</v>
      </c>
      <c r="J1865" s="124"/>
      <c r="W1865" s="124"/>
    </row>
    <row r="1866" spans="2:23" x14ac:dyDescent="0.25">
      <c r="B1866" s="118">
        <v>0</v>
      </c>
      <c r="C1866" s="118">
        <v>0</v>
      </c>
      <c r="J1866" s="124"/>
      <c r="W1866" s="124"/>
    </row>
    <row r="1867" spans="2:23" x14ac:dyDescent="0.25">
      <c r="B1867" s="118">
        <v>0</v>
      </c>
      <c r="C1867" s="118">
        <v>0</v>
      </c>
      <c r="J1867" s="124"/>
      <c r="W1867" s="124"/>
    </row>
    <row r="1868" spans="2:23" x14ac:dyDescent="0.25">
      <c r="B1868" s="118">
        <v>0</v>
      </c>
      <c r="C1868" s="118">
        <v>0</v>
      </c>
      <c r="J1868" s="124"/>
      <c r="W1868" s="124"/>
    </row>
    <row r="1869" spans="2:23" x14ac:dyDescent="0.25">
      <c r="B1869" s="118">
        <v>0</v>
      </c>
      <c r="C1869" s="118">
        <v>0</v>
      </c>
      <c r="J1869" s="124"/>
      <c r="W1869" s="124"/>
    </row>
    <row r="1870" spans="2:23" x14ac:dyDescent="0.25">
      <c r="B1870" s="118">
        <v>0</v>
      </c>
      <c r="C1870" s="118">
        <v>0</v>
      </c>
      <c r="J1870" s="124"/>
      <c r="W1870" s="124"/>
    </row>
    <row r="1871" spans="2:23" x14ac:dyDescent="0.25">
      <c r="B1871" s="118">
        <v>0</v>
      </c>
      <c r="C1871" s="118">
        <v>0</v>
      </c>
      <c r="J1871" s="124"/>
      <c r="W1871" s="124"/>
    </row>
    <row r="1872" spans="2:23" x14ac:dyDescent="0.25">
      <c r="B1872" s="118">
        <v>0</v>
      </c>
      <c r="C1872" s="118">
        <v>0</v>
      </c>
      <c r="J1872" s="124"/>
      <c r="W1872" s="124"/>
    </row>
    <row r="1873" spans="2:23" x14ac:dyDescent="0.25">
      <c r="B1873" s="118">
        <v>0</v>
      </c>
      <c r="C1873" s="118">
        <v>0</v>
      </c>
      <c r="J1873" s="124"/>
      <c r="W1873" s="124"/>
    </row>
    <row r="1874" spans="2:23" x14ac:dyDescent="0.25">
      <c r="B1874" s="118">
        <v>0</v>
      </c>
      <c r="C1874" s="118">
        <v>0</v>
      </c>
      <c r="J1874" s="124"/>
      <c r="W1874" s="124"/>
    </row>
    <row r="1875" spans="2:23" x14ac:dyDescent="0.25">
      <c r="B1875" s="118">
        <v>0</v>
      </c>
      <c r="C1875" s="118">
        <v>0</v>
      </c>
      <c r="J1875" s="124"/>
      <c r="W1875" s="124"/>
    </row>
    <row r="1876" spans="2:23" x14ac:dyDescent="0.25">
      <c r="B1876" s="118">
        <v>0</v>
      </c>
      <c r="C1876" s="118">
        <v>0</v>
      </c>
      <c r="J1876" s="124"/>
      <c r="W1876" s="124"/>
    </row>
    <row r="1877" spans="2:23" x14ac:dyDescent="0.25">
      <c r="B1877" s="118">
        <v>0</v>
      </c>
      <c r="C1877" s="118">
        <v>0</v>
      </c>
      <c r="J1877" s="124"/>
      <c r="W1877" s="124"/>
    </row>
    <row r="1878" spans="2:23" x14ac:dyDescent="0.25">
      <c r="B1878" s="118">
        <v>0</v>
      </c>
      <c r="C1878" s="118">
        <v>0</v>
      </c>
      <c r="J1878" s="124"/>
      <c r="W1878" s="124"/>
    </row>
    <row r="1879" spans="2:23" x14ac:dyDescent="0.25">
      <c r="B1879" s="118">
        <v>0</v>
      </c>
      <c r="C1879" s="118">
        <v>0</v>
      </c>
      <c r="J1879" s="124"/>
      <c r="W1879" s="124"/>
    </row>
    <row r="1880" spans="2:23" x14ac:dyDescent="0.25">
      <c r="B1880" s="118" t="e">
        <v>#N/A</v>
      </c>
      <c r="C1880" s="118">
        <v>0</v>
      </c>
      <c r="J1880" s="124"/>
      <c r="W1880" s="124"/>
    </row>
    <row r="1881" spans="2:23" x14ac:dyDescent="0.25">
      <c r="B1881" s="118">
        <v>0</v>
      </c>
      <c r="C1881" s="118">
        <v>0</v>
      </c>
      <c r="J1881" s="124"/>
      <c r="W1881" s="124"/>
    </row>
    <row r="1882" spans="2:23" x14ac:dyDescent="0.25">
      <c r="B1882" s="118">
        <v>0</v>
      </c>
      <c r="C1882" s="118">
        <v>0</v>
      </c>
      <c r="J1882" s="124"/>
      <c r="W1882" s="124"/>
    </row>
    <row r="1883" spans="2:23" x14ac:dyDescent="0.25">
      <c r="B1883" s="118">
        <v>0</v>
      </c>
      <c r="C1883" s="118">
        <v>0</v>
      </c>
      <c r="J1883" s="124"/>
      <c r="W1883" s="124"/>
    </row>
    <row r="1884" spans="2:23" x14ac:dyDescent="0.25">
      <c r="B1884" s="118">
        <v>0</v>
      </c>
      <c r="C1884" s="118">
        <v>0</v>
      </c>
      <c r="J1884" s="124"/>
      <c r="W1884" s="124"/>
    </row>
    <row r="1885" spans="2:23" x14ac:dyDescent="0.25">
      <c r="B1885" s="118">
        <v>0</v>
      </c>
      <c r="C1885" s="118">
        <v>0</v>
      </c>
      <c r="J1885" s="124"/>
      <c r="W1885" s="124"/>
    </row>
    <row r="1886" spans="2:23" x14ac:dyDescent="0.25">
      <c r="B1886" s="118">
        <v>0</v>
      </c>
      <c r="C1886" s="118">
        <v>0</v>
      </c>
      <c r="J1886" s="124"/>
      <c r="W1886" s="124"/>
    </row>
    <row r="1887" spans="2:23" x14ac:dyDescent="0.25">
      <c r="B1887" s="118">
        <v>0</v>
      </c>
      <c r="C1887" s="118">
        <v>0</v>
      </c>
      <c r="J1887" s="124"/>
      <c r="W1887" s="124"/>
    </row>
    <row r="1888" spans="2:23" x14ac:dyDescent="0.25">
      <c r="B1888" s="118">
        <v>0</v>
      </c>
      <c r="C1888" s="118">
        <v>0</v>
      </c>
      <c r="J1888" s="124"/>
      <c r="W1888" s="124"/>
    </row>
    <row r="1889" spans="2:23" x14ac:dyDescent="0.25">
      <c r="B1889" s="118">
        <v>0</v>
      </c>
      <c r="C1889" s="118">
        <v>0</v>
      </c>
      <c r="J1889" s="124"/>
      <c r="W1889" s="124"/>
    </row>
    <row r="1890" spans="2:23" x14ac:dyDescent="0.25">
      <c r="B1890" s="118">
        <v>0</v>
      </c>
      <c r="C1890" s="118">
        <v>0</v>
      </c>
      <c r="J1890" s="124"/>
      <c r="W1890" s="124"/>
    </row>
    <row r="1891" spans="2:23" x14ac:dyDescent="0.25">
      <c r="B1891" s="118">
        <v>0</v>
      </c>
      <c r="C1891" s="118">
        <v>0</v>
      </c>
      <c r="J1891" s="124"/>
      <c r="W1891" s="124"/>
    </row>
    <row r="1892" spans="2:23" x14ac:dyDescent="0.25">
      <c r="B1892" s="118">
        <v>0</v>
      </c>
      <c r="C1892" s="118">
        <v>0</v>
      </c>
      <c r="J1892" s="124"/>
      <c r="W1892" s="124"/>
    </row>
    <row r="1893" spans="2:23" x14ac:dyDescent="0.25">
      <c r="B1893" s="118">
        <v>0</v>
      </c>
      <c r="C1893" s="118">
        <v>0</v>
      </c>
      <c r="J1893" s="124"/>
      <c r="W1893" s="124"/>
    </row>
    <row r="1894" spans="2:23" x14ac:dyDescent="0.25">
      <c r="B1894" s="118">
        <v>0</v>
      </c>
      <c r="C1894" s="118">
        <v>0</v>
      </c>
      <c r="J1894" s="124"/>
      <c r="W1894" s="124"/>
    </row>
    <row r="1895" spans="2:23" x14ac:dyDescent="0.25">
      <c r="B1895" s="118">
        <v>0</v>
      </c>
      <c r="C1895" s="118">
        <v>0</v>
      </c>
      <c r="J1895" s="124"/>
      <c r="W1895" s="124"/>
    </row>
    <row r="1896" spans="2:23" x14ac:dyDescent="0.25">
      <c r="B1896" s="118">
        <v>0</v>
      </c>
      <c r="C1896" s="118">
        <v>0</v>
      </c>
      <c r="J1896" s="124"/>
      <c r="W1896" s="124"/>
    </row>
    <row r="1897" spans="2:23" x14ac:dyDescent="0.25">
      <c r="B1897" s="118">
        <v>0</v>
      </c>
      <c r="C1897" s="118">
        <v>0</v>
      </c>
      <c r="J1897" s="124"/>
      <c r="W1897" s="124"/>
    </row>
    <row r="1898" spans="2:23" x14ac:dyDescent="0.25">
      <c r="B1898" s="118">
        <v>0</v>
      </c>
      <c r="C1898" s="118">
        <v>0</v>
      </c>
      <c r="J1898" s="124"/>
      <c r="W1898" s="124"/>
    </row>
    <row r="1899" spans="2:23" x14ac:dyDescent="0.25">
      <c r="B1899" s="118">
        <v>0</v>
      </c>
      <c r="C1899" s="118">
        <v>0</v>
      </c>
      <c r="J1899" s="124"/>
      <c r="W1899" s="124"/>
    </row>
    <row r="1900" spans="2:23" x14ac:dyDescent="0.25">
      <c r="B1900" s="118">
        <v>0</v>
      </c>
      <c r="C1900" s="118">
        <v>0</v>
      </c>
      <c r="J1900" s="124"/>
      <c r="W1900" s="124"/>
    </row>
    <row r="1901" spans="2:23" x14ac:dyDescent="0.25">
      <c r="B1901" s="118">
        <v>0</v>
      </c>
      <c r="C1901" s="118">
        <v>0</v>
      </c>
      <c r="J1901" s="124"/>
      <c r="W1901" s="124"/>
    </row>
    <row r="1902" spans="2:23" x14ac:dyDescent="0.25">
      <c r="B1902" s="118">
        <v>0</v>
      </c>
      <c r="C1902" s="118">
        <v>0</v>
      </c>
      <c r="J1902" s="124"/>
      <c r="W1902" s="124"/>
    </row>
    <row r="1903" spans="2:23" x14ac:dyDescent="0.25">
      <c r="B1903" s="118">
        <v>0</v>
      </c>
      <c r="C1903" s="118">
        <v>0</v>
      </c>
      <c r="J1903" s="124"/>
      <c r="W1903" s="124"/>
    </row>
    <row r="1904" spans="2:23" x14ac:dyDescent="0.25">
      <c r="B1904" s="118" t="e">
        <v>#N/A</v>
      </c>
      <c r="C1904" s="118">
        <v>0</v>
      </c>
      <c r="J1904" s="124"/>
      <c r="W1904" s="124"/>
    </row>
    <row r="1905" spans="2:23" x14ac:dyDescent="0.25">
      <c r="B1905" s="118">
        <v>0</v>
      </c>
      <c r="C1905" s="118">
        <v>0</v>
      </c>
      <c r="J1905" s="124"/>
      <c r="W1905" s="124"/>
    </row>
    <row r="1906" spans="2:23" x14ac:dyDescent="0.25">
      <c r="B1906" s="118">
        <v>0</v>
      </c>
      <c r="C1906" s="118">
        <v>0</v>
      </c>
      <c r="J1906" s="124"/>
      <c r="W1906" s="124"/>
    </row>
    <row r="1907" spans="2:23" x14ac:dyDescent="0.25">
      <c r="B1907" s="118">
        <v>0</v>
      </c>
      <c r="C1907" s="118">
        <v>0</v>
      </c>
      <c r="J1907" s="124"/>
      <c r="W1907" s="124"/>
    </row>
    <row r="1908" spans="2:23" x14ac:dyDescent="0.25">
      <c r="B1908" s="118">
        <v>0</v>
      </c>
      <c r="C1908" s="118">
        <v>0</v>
      </c>
      <c r="J1908" s="124"/>
      <c r="W1908" s="124"/>
    </row>
    <row r="1909" spans="2:23" x14ac:dyDescent="0.25">
      <c r="B1909" s="118">
        <v>0</v>
      </c>
      <c r="C1909" s="118">
        <v>0</v>
      </c>
      <c r="J1909" s="124"/>
      <c r="W1909" s="124"/>
    </row>
    <row r="1910" spans="2:23" x14ac:dyDescent="0.25">
      <c r="B1910" s="118">
        <v>0</v>
      </c>
      <c r="C1910" s="118">
        <v>0</v>
      </c>
      <c r="J1910" s="124"/>
      <c r="W1910" s="124"/>
    </row>
    <row r="1911" spans="2:23" x14ac:dyDescent="0.25">
      <c r="B1911" s="118">
        <v>0</v>
      </c>
      <c r="C1911" s="118">
        <v>0</v>
      </c>
      <c r="J1911" s="124"/>
      <c r="W1911" s="124"/>
    </row>
    <row r="1912" spans="2:23" x14ac:dyDescent="0.25">
      <c r="B1912" s="118">
        <v>0</v>
      </c>
      <c r="C1912" s="118">
        <v>0</v>
      </c>
      <c r="J1912" s="124"/>
      <c r="W1912" s="124"/>
    </row>
    <row r="1913" spans="2:23" x14ac:dyDescent="0.25">
      <c r="B1913" s="118">
        <v>0</v>
      </c>
      <c r="C1913" s="118">
        <v>0</v>
      </c>
      <c r="J1913" s="124"/>
      <c r="W1913" s="124"/>
    </row>
    <row r="1914" spans="2:23" x14ac:dyDescent="0.25">
      <c r="B1914" s="118">
        <v>0</v>
      </c>
      <c r="C1914" s="118">
        <v>0</v>
      </c>
      <c r="J1914" s="124"/>
      <c r="W1914" s="124"/>
    </row>
    <row r="1915" spans="2:23" x14ac:dyDescent="0.25">
      <c r="B1915" s="118">
        <v>0</v>
      </c>
      <c r="C1915" s="118">
        <v>0</v>
      </c>
      <c r="J1915" s="124"/>
      <c r="W1915" s="124"/>
    </row>
    <row r="1916" spans="2:23" x14ac:dyDescent="0.25">
      <c r="B1916" s="118">
        <v>0</v>
      </c>
      <c r="C1916" s="118">
        <v>0</v>
      </c>
      <c r="J1916" s="124"/>
      <c r="W1916" s="124"/>
    </row>
    <row r="1917" spans="2:23" x14ac:dyDescent="0.25">
      <c r="B1917" s="118">
        <v>0</v>
      </c>
      <c r="C1917" s="118">
        <v>0</v>
      </c>
      <c r="J1917" s="124"/>
      <c r="W1917" s="124"/>
    </row>
    <row r="1918" spans="2:23" x14ac:dyDescent="0.25">
      <c r="B1918" s="118">
        <v>0</v>
      </c>
      <c r="C1918" s="118">
        <v>0</v>
      </c>
      <c r="J1918" s="124"/>
      <c r="W1918" s="124"/>
    </row>
    <row r="1919" spans="2:23" x14ac:dyDescent="0.25">
      <c r="B1919" s="118">
        <v>0</v>
      </c>
      <c r="C1919" s="118">
        <v>0</v>
      </c>
      <c r="J1919" s="124"/>
      <c r="W1919" s="124"/>
    </row>
    <row r="1920" spans="2:23" x14ac:dyDescent="0.25">
      <c r="B1920" s="118">
        <v>0</v>
      </c>
      <c r="C1920" s="118">
        <v>0</v>
      </c>
      <c r="J1920" s="124"/>
      <c r="W1920" s="124"/>
    </row>
    <row r="1921" spans="2:23" x14ac:dyDescent="0.25">
      <c r="B1921" s="118">
        <v>0</v>
      </c>
      <c r="C1921" s="118">
        <v>0</v>
      </c>
      <c r="J1921" s="124"/>
      <c r="W1921" s="124"/>
    </row>
    <row r="1922" spans="2:23" x14ac:dyDescent="0.25">
      <c r="B1922" s="118">
        <v>0</v>
      </c>
      <c r="C1922" s="118">
        <v>0</v>
      </c>
      <c r="J1922" s="124"/>
      <c r="W1922" s="124"/>
    </row>
    <row r="1923" spans="2:23" x14ac:dyDescent="0.25">
      <c r="B1923" s="118">
        <v>0</v>
      </c>
      <c r="C1923" s="118">
        <v>0</v>
      </c>
      <c r="J1923" s="124"/>
      <c r="W1923" s="124"/>
    </row>
    <row r="1924" spans="2:23" x14ac:dyDescent="0.25">
      <c r="B1924" s="118">
        <v>0</v>
      </c>
      <c r="C1924" s="118">
        <v>0</v>
      </c>
      <c r="J1924" s="124"/>
      <c r="W1924" s="124"/>
    </row>
    <row r="1925" spans="2:23" x14ac:dyDescent="0.25">
      <c r="B1925" s="118">
        <v>0</v>
      </c>
      <c r="C1925" s="118">
        <v>0</v>
      </c>
      <c r="J1925" s="124"/>
      <c r="W1925" s="124"/>
    </row>
    <row r="1926" spans="2:23" x14ac:dyDescent="0.25">
      <c r="B1926" s="118">
        <v>0</v>
      </c>
      <c r="C1926" s="118">
        <v>0</v>
      </c>
      <c r="J1926" s="124"/>
      <c r="W1926" s="124"/>
    </row>
    <row r="1927" spans="2:23" x14ac:dyDescent="0.25">
      <c r="B1927" s="118">
        <v>0</v>
      </c>
      <c r="C1927" s="118">
        <v>0</v>
      </c>
      <c r="J1927" s="124"/>
      <c r="W1927" s="124"/>
    </row>
    <row r="1928" spans="2:23" x14ac:dyDescent="0.25">
      <c r="B1928" s="118">
        <v>0</v>
      </c>
      <c r="C1928" s="118">
        <v>0</v>
      </c>
      <c r="J1928" s="124"/>
      <c r="W1928" s="124"/>
    </row>
    <row r="1929" spans="2:23" x14ac:dyDescent="0.25">
      <c r="B1929" s="118">
        <v>0</v>
      </c>
      <c r="C1929" s="118">
        <v>0</v>
      </c>
      <c r="J1929" s="124"/>
      <c r="W1929" s="124"/>
    </row>
    <row r="1930" spans="2:23" x14ac:dyDescent="0.25">
      <c r="B1930" s="118">
        <v>0</v>
      </c>
      <c r="C1930" s="118">
        <v>0</v>
      </c>
      <c r="J1930" s="124"/>
      <c r="W1930" s="124"/>
    </row>
    <row r="1931" spans="2:23" x14ac:dyDescent="0.25">
      <c r="B1931" s="118">
        <v>0</v>
      </c>
      <c r="C1931" s="118">
        <v>0</v>
      </c>
      <c r="J1931" s="124"/>
      <c r="W1931" s="124"/>
    </row>
    <row r="1932" spans="2:23" x14ac:dyDescent="0.25">
      <c r="B1932" s="118">
        <v>0</v>
      </c>
      <c r="C1932" s="118">
        <v>0</v>
      </c>
      <c r="J1932" s="124"/>
      <c r="W1932" s="124"/>
    </row>
    <row r="1933" spans="2:23" x14ac:dyDescent="0.25">
      <c r="B1933" s="118" t="e">
        <v>#N/A</v>
      </c>
      <c r="C1933" s="118">
        <v>0</v>
      </c>
      <c r="J1933" s="124"/>
      <c r="W1933" s="124"/>
    </row>
    <row r="1934" spans="2:23" x14ac:dyDescent="0.25">
      <c r="B1934" s="118">
        <v>0</v>
      </c>
      <c r="C1934" s="118">
        <v>0</v>
      </c>
      <c r="J1934" s="124"/>
      <c r="W1934" s="124"/>
    </row>
    <row r="1935" spans="2:23" x14ac:dyDescent="0.25">
      <c r="B1935" s="118">
        <v>0</v>
      </c>
      <c r="C1935" s="118">
        <v>0</v>
      </c>
      <c r="J1935" s="124"/>
      <c r="W1935" s="124"/>
    </row>
    <row r="1936" spans="2:23" x14ac:dyDescent="0.25">
      <c r="B1936" s="118">
        <v>0</v>
      </c>
      <c r="C1936" s="118">
        <v>0</v>
      </c>
      <c r="J1936" s="124"/>
      <c r="W1936" s="124"/>
    </row>
    <row r="1937" spans="2:23" x14ac:dyDescent="0.25">
      <c r="B1937" s="118">
        <v>0</v>
      </c>
      <c r="C1937" s="118">
        <v>0</v>
      </c>
      <c r="J1937" s="124"/>
      <c r="W1937" s="124"/>
    </row>
    <row r="1938" spans="2:23" x14ac:dyDescent="0.25">
      <c r="B1938" s="118">
        <v>0</v>
      </c>
      <c r="C1938" s="118">
        <v>0</v>
      </c>
      <c r="J1938" s="124"/>
      <c r="W1938" s="124"/>
    </row>
    <row r="1939" spans="2:23" x14ac:dyDescent="0.25">
      <c r="B1939" s="118">
        <v>0</v>
      </c>
      <c r="C1939" s="118">
        <v>0</v>
      </c>
      <c r="J1939" s="124"/>
      <c r="W1939" s="124"/>
    </row>
    <row r="1940" spans="2:23" x14ac:dyDescent="0.25">
      <c r="B1940" s="118" t="e">
        <v>#N/A</v>
      </c>
      <c r="C1940" s="118">
        <v>0</v>
      </c>
      <c r="J1940" s="124"/>
      <c r="W1940" s="124"/>
    </row>
    <row r="1941" spans="2:23" x14ac:dyDescent="0.25">
      <c r="B1941" s="118">
        <v>0</v>
      </c>
      <c r="C1941" s="118">
        <v>0</v>
      </c>
      <c r="J1941" s="124"/>
      <c r="W1941" s="124"/>
    </row>
    <row r="1942" spans="2:23" x14ac:dyDescent="0.25">
      <c r="B1942" s="118">
        <v>0</v>
      </c>
      <c r="C1942" s="118">
        <v>0</v>
      </c>
      <c r="J1942" s="124"/>
      <c r="W1942" s="124"/>
    </row>
    <row r="1943" spans="2:23" x14ac:dyDescent="0.25">
      <c r="B1943" s="118">
        <v>0</v>
      </c>
      <c r="C1943" s="118">
        <v>0</v>
      </c>
      <c r="J1943" s="124"/>
      <c r="W1943" s="124"/>
    </row>
    <row r="1944" spans="2:23" x14ac:dyDescent="0.25">
      <c r="B1944" s="118">
        <v>0</v>
      </c>
      <c r="C1944" s="118">
        <v>0</v>
      </c>
      <c r="J1944" s="124"/>
      <c r="W1944" s="124"/>
    </row>
    <row r="1945" spans="2:23" x14ac:dyDescent="0.25">
      <c r="B1945" s="118">
        <v>0</v>
      </c>
      <c r="C1945" s="118">
        <v>0</v>
      </c>
      <c r="J1945" s="124"/>
      <c r="W1945" s="124"/>
    </row>
    <row r="1946" spans="2:23" x14ac:dyDescent="0.25">
      <c r="B1946" s="118">
        <v>0</v>
      </c>
      <c r="C1946" s="118">
        <v>0</v>
      </c>
      <c r="J1946" s="124"/>
      <c r="W1946" s="124"/>
    </row>
    <row r="1947" spans="2:23" x14ac:dyDescent="0.25">
      <c r="B1947" s="118">
        <v>0</v>
      </c>
      <c r="C1947" s="118">
        <v>0</v>
      </c>
      <c r="J1947" s="124"/>
      <c r="W1947" s="124"/>
    </row>
    <row r="1948" spans="2:23" x14ac:dyDescent="0.25">
      <c r="B1948" s="118">
        <v>0</v>
      </c>
      <c r="C1948" s="118">
        <v>0</v>
      </c>
      <c r="J1948" s="124"/>
      <c r="W1948" s="124"/>
    </row>
    <row r="1949" spans="2:23" x14ac:dyDescent="0.25">
      <c r="B1949" s="118">
        <v>0</v>
      </c>
      <c r="C1949" s="118">
        <v>0</v>
      </c>
      <c r="J1949" s="124"/>
      <c r="W1949" s="124"/>
    </row>
    <row r="1950" spans="2:23" x14ac:dyDescent="0.25">
      <c r="B1950" s="118">
        <v>0</v>
      </c>
      <c r="C1950" s="118">
        <v>0</v>
      </c>
      <c r="J1950" s="124"/>
      <c r="W1950" s="124"/>
    </row>
    <row r="1951" spans="2:23" x14ac:dyDescent="0.25">
      <c r="B1951" s="118">
        <v>0</v>
      </c>
      <c r="C1951" s="118">
        <v>0</v>
      </c>
      <c r="J1951" s="124"/>
      <c r="W1951" s="124"/>
    </row>
    <row r="1952" spans="2:23" x14ac:dyDescent="0.25">
      <c r="B1952" s="118">
        <v>0</v>
      </c>
      <c r="C1952" s="118">
        <v>0</v>
      </c>
      <c r="J1952" s="124"/>
      <c r="W1952" s="124"/>
    </row>
    <row r="1953" spans="2:23" x14ac:dyDescent="0.25">
      <c r="B1953" s="118">
        <v>0</v>
      </c>
      <c r="C1953" s="118">
        <v>0</v>
      </c>
      <c r="J1953" s="124"/>
      <c r="W1953" s="124"/>
    </row>
    <row r="1954" spans="2:23" x14ac:dyDescent="0.25">
      <c r="B1954" s="118">
        <v>0</v>
      </c>
      <c r="C1954" s="118">
        <v>0</v>
      </c>
      <c r="J1954" s="124"/>
      <c r="W1954" s="124"/>
    </row>
    <row r="1955" spans="2:23" x14ac:dyDescent="0.25">
      <c r="B1955" s="118">
        <v>0</v>
      </c>
      <c r="C1955" s="118">
        <v>0</v>
      </c>
      <c r="J1955" s="124"/>
      <c r="W1955" s="124"/>
    </row>
    <row r="1956" spans="2:23" x14ac:dyDescent="0.25">
      <c r="B1956" s="118">
        <v>0</v>
      </c>
      <c r="C1956" s="118">
        <v>0</v>
      </c>
      <c r="J1956" s="124"/>
      <c r="W1956" s="124"/>
    </row>
    <row r="1957" spans="2:23" x14ac:dyDescent="0.25">
      <c r="B1957" s="118">
        <v>0</v>
      </c>
      <c r="C1957" s="118">
        <v>0</v>
      </c>
      <c r="J1957" s="124"/>
      <c r="W1957" s="124"/>
    </row>
    <row r="1958" spans="2:23" x14ac:dyDescent="0.25">
      <c r="B1958" s="118">
        <v>0</v>
      </c>
      <c r="C1958" s="118">
        <v>0</v>
      </c>
      <c r="J1958" s="124"/>
      <c r="W1958" s="124"/>
    </row>
    <row r="1959" spans="2:23" x14ac:dyDescent="0.25">
      <c r="B1959" s="118">
        <v>0</v>
      </c>
      <c r="C1959" s="118">
        <v>0</v>
      </c>
      <c r="J1959" s="124"/>
      <c r="W1959" s="124"/>
    </row>
    <row r="1960" spans="2:23" x14ac:dyDescent="0.25">
      <c r="B1960" s="118">
        <v>0</v>
      </c>
      <c r="C1960" s="118">
        <v>0</v>
      </c>
      <c r="J1960" s="124"/>
      <c r="W1960" s="124"/>
    </row>
    <row r="1961" spans="2:23" x14ac:dyDescent="0.25">
      <c r="B1961" s="118">
        <v>0</v>
      </c>
      <c r="C1961" s="118">
        <v>0</v>
      </c>
      <c r="J1961" s="124"/>
      <c r="W1961" s="124"/>
    </row>
    <row r="1962" spans="2:23" x14ac:dyDescent="0.25">
      <c r="B1962" s="118">
        <v>0</v>
      </c>
      <c r="C1962" s="118">
        <v>0</v>
      </c>
      <c r="J1962" s="124"/>
      <c r="W1962" s="124"/>
    </row>
    <row r="1963" spans="2:23" x14ac:dyDescent="0.25">
      <c r="B1963" s="118">
        <v>0</v>
      </c>
      <c r="C1963" s="118">
        <v>0</v>
      </c>
      <c r="J1963" s="124"/>
      <c r="W1963" s="124"/>
    </row>
    <row r="1964" spans="2:23" x14ac:dyDescent="0.25">
      <c r="B1964" s="118">
        <v>0</v>
      </c>
      <c r="C1964" s="118">
        <v>0</v>
      </c>
      <c r="J1964" s="124"/>
      <c r="W1964" s="124"/>
    </row>
    <row r="1965" spans="2:23" x14ac:dyDescent="0.25">
      <c r="B1965" s="118">
        <v>0</v>
      </c>
      <c r="C1965" s="118">
        <v>0</v>
      </c>
      <c r="J1965" s="124"/>
      <c r="W1965" s="124"/>
    </row>
    <row r="1966" spans="2:23" x14ac:dyDescent="0.25">
      <c r="B1966" s="118">
        <v>0</v>
      </c>
      <c r="C1966" s="118">
        <v>0</v>
      </c>
      <c r="J1966" s="124"/>
      <c r="W1966" s="124"/>
    </row>
    <row r="1967" spans="2:23" x14ac:dyDescent="0.25">
      <c r="B1967" s="118">
        <v>0</v>
      </c>
      <c r="C1967" s="118">
        <v>0</v>
      </c>
      <c r="J1967" s="124"/>
      <c r="W1967" s="124"/>
    </row>
    <row r="1968" spans="2:23" x14ac:dyDescent="0.25">
      <c r="B1968" s="118">
        <v>0</v>
      </c>
      <c r="C1968" s="118">
        <v>0</v>
      </c>
      <c r="J1968" s="124"/>
      <c r="W1968" s="124"/>
    </row>
    <row r="1969" spans="2:23" x14ac:dyDescent="0.25">
      <c r="B1969" s="118">
        <v>0</v>
      </c>
      <c r="C1969" s="118">
        <v>0</v>
      </c>
      <c r="J1969" s="124"/>
      <c r="W1969" s="124"/>
    </row>
    <row r="1970" spans="2:23" x14ac:dyDescent="0.25">
      <c r="B1970" s="118">
        <v>0</v>
      </c>
      <c r="C1970" s="118">
        <v>0</v>
      </c>
      <c r="J1970" s="124"/>
      <c r="W1970" s="124"/>
    </row>
    <row r="1971" spans="2:23" x14ac:dyDescent="0.25">
      <c r="B1971" s="118">
        <v>0</v>
      </c>
      <c r="C1971" s="118">
        <v>0</v>
      </c>
      <c r="J1971" s="124"/>
      <c r="W1971" s="124"/>
    </row>
    <row r="1972" spans="2:23" x14ac:dyDescent="0.25">
      <c r="B1972" s="118">
        <v>0</v>
      </c>
      <c r="C1972" s="118">
        <v>0</v>
      </c>
      <c r="J1972" s="124"/>
      <c r="W1972" s="124"/>
    </row>
    <row r="1973" spans="2:23" x14ac:dyDescent="0.25">
      <c r="B1973" s="118">
        <v>0</v>
      </c>
      <c r="C1973" s="118">
        <v>0</v>
      </c>
      <c r="J1973" s="124"/>
      <c r="W1973" s="124"/>
    </row>
    <row r="1974" spans="2:23" x14ac:dyDescent="0.25">
      <c r="B1974" s="118">
        <v>0</v>
      </c>
      <c r="C1974" s="118">
        <v>0</v>
      </c>
      <c r="J1974" s="124"/>
      <c r="W1974" s="124"/>
    </row>
    <row r="1975" spans="2:23" x14ac:dyDescent="0.25">
      <c r="B1975" s="118">
        <v>0</v>
      </c>
      <c r="C1975" s="118">
        <v>0</v>
      </c>
      <c r="J1975" s="124"/>
      <c r="W1975" s="124"/>
    </row>
    <row r="1976" spans="2:23" x14ac:dyDescent="0.25">
      <c r="B1976" s="118">
        <v>0</v>
      </c>
      <c r="C1976" s="118">
        <v>0</v>
      </c>
      <c r="J1976" s="124"/>
      <c r="W1976" s="124"/>
    </row>
    <row r="1977" spans="2:23" x14ac:dyDescent="0.25">
      <c r="B1977" s="118">
        <v>0</v>
      </c>
      <c r="C1977" s="118">
        <v>0</v>
      </c>
      <c r="J1977" s="124"/>
      <c r="W1977" s="124"/>
    </row>
    <row r="1978" spans="2:23" x14ac:dyDescent="0.25">
      <c r="B1978" s="118">
        <v>0</v>
      </c>
      <c r="C1978" s="118">
        <v>0</v>
      </c>
      <c r="J1978" s="124"/>
      <c r="W1978" s="124"/>
    </row>
    <row r="1979" spans="2:23" x14ac:dyDescent="0.25">
      <c r="B1979" s="118">
        <v>0</v>
      </c>
      <c r="C1979" s="118">
        <v>0</v>
      </c>
      <c r="J1979" s="124"/>
      <c r="W1979" s="124"/>
    </row>
    <row r="1980" spans="2:23" x14ac:dyDescent="0.25">
      <c r="B1980" s="118">
        <v>0</v>
      </c>
      <c r="C1980" s="118">
        <v>0</v>
      </c>
      <c r="J1980" s="124"/>
      <c r="W1980" s="124"/>
    </row>
    <row r="1981" spans="2:23" x14ac:dyDescent="0.25">
      <c r="B1981" s="118">
        <v>0</v>
      </c>
      <c r="C1981" s="118">
        <v>0</v>
      </c>
      <c r="J1981" s="124"/>
      <c r="W1981" s="124"/>
    </row>
    <row r="1982" spans="2:23" x14ac:dyDescent="0.25">
      <c r="B1982" s="118">
        <v>0</v>
      </c>
      <c r="C1982" s="118">
        <v>0</v>
      </c>
      <c r="J1982" s="124"/>
      <c r="W1982" s="124"/>
    </row>
    <row r="1983" spans="2:23" x14ac:dyDescent="0.25">
      <c r="B1983" s="118">
        <v>0</v>
      </c>
      <c r="C1983" s="118">
        <v>0</v>
      </c>
      <c r="J1983" s="124"/>
      <c r="W1983" s="124"/>
    </row>
    <row r="1984" spans="2:23" x14ac:dyDescent="0.25">
      <c r="B1984" s="118">
        <v>0</v>
      </c>
      <c r="C1984" s="118">
        <v>0</v>
      </c>
      <c r="J1984" s="124"/>
      <c r="W1984" s="124"/>
    </row>
    <row r="1985" spans="2:23" x14ac:dyDescent="0.25">
      <c r="B1985" s="118">
        <v>0</v>
      </c>
      <c r="C1985" s="118">
        <v>0</v>
      </c>
      <c r="J1985" s="124"/>
      <c r="W1985" s="124"/>
    </row>
    <row r="1986" spans="2:23" x14ac:dyDescent="0.25">
      <c r="B1986" s="118">
        <v>0</v>
      </c>
      <c r="C1986" s="118">
        <v>0</v>
      </c>
      <c r="J1986" s="124"/>
      <c r="W1986" s="124"/>
    </row>
    <row r="1987" spans="2:23" x14ac:dyDescent="0.25">
      <c r="B1987" s="118">
        <v>0</v>
      </c>
      <c r="C1987" s="118">
        <v>0</v>
      </c>
      <c r="J1987" s="124"/>
      <c r="W1987" s="124"/>
    </row>
    <row r="1988" spans="2:23" x14ac:dyDescent="0.25">
      <c r="B1988" s="118">
        <v>0</v>
      </c>
      <c r="C1988" s="118">
        <v>0</v>
      </c>
      <c r="J1988" s="124"/>
      <c r="W1988" s="124"/>
    </row>
    <row r="1989" spans="2:23" x14ac:dyDescent="0.25">
      <c r="B1989" s="118">
        <v>0</v>
      </c>
      <c r="C1989" s="118">
        <v>0</v>
      </c>
      <c r="J1989" s="124"/>
      <c r="W1989" s="124"/>
    </row>
    <row r="1990" spans="2:23" x14ac:dyDescent="0.25">
      <c r="B1990" s="118">
        <v>0</v>
      </c>
      <c r="C1990" s="118">
        <v>0</v>
      </c>
      <c r="J1990" s="124"/>
      <c r="W1990" s="124"/>
    </row>
  </sheetData>
  <autoFilter ref="A3:AF1990" xr:uid="{C6BD1E8D-167E-4DF4-9093-3D06D20DFA06}"/>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5092296-6859-4E00-B36B-348C76449042}">
  <sheetPr codeName="Sheet5">
    <tabColor rgb="FF92D050"/>
  </sheetPr>
  <dimension ref="A1:F63"/>
  <sheetViews>
    <sheetView zoomScale="80" zoomScaleNormal="80" workbookViewId="0">
      <selection activeCell="C20" sqref="C20"/>
    </sheetView>
  </sheetViews>
  <sheetFormatPr defaultColWidth="9.140625" defaultRowHeight="12.75" x14ac:dyDescent="0.2"/>
  <cols>
    <col min="1" max="1" width="15.85546875" style="59" customWidth="1"/>
    <col min="2" max="2" width="47" style="59" bestFit="1" customWidth="1"/>
    <col min="3" max="3" width="13.85546875" style="59" customWidth="1"/>
    <col min="4" max="4" width="46" style="59" customWidth="1"/>
    <col min="5" max="5" width="19" style="59" customWidth="1"/>
    <col min="6" max="6" width="21" style="59" customWidth="1"/>
    <col min="7" max="16384" width="9.140625" style="59"/>
  </cols>
  <sheetData>
    <row r="1" spans="1:6" x14ac:dyDescent="0.2">
      <c r="A1" s="56" t="s">
        <v>1</v>
      </c>
      <c r="B1" s="56" t="s">
        <v>1</v>
      </c>
      <c r="C1" s="56" t="s">
        <v>1</v>
      </c>
      <c r="D1" s="57" t="s">
        <v>59</v>
      </c>
      <c r="E1" s="58"/>
      <c r="F1" s="56" t="s">
        <v>1</v>
      </c>
    </row>
    <row r="2" spans="1:6" s="62" customFormat="1" ht="25.5" x14ac:dyDescent="0.2">
      <c r="A2" s="60" t="s">
        <v>60</v>
      </c>
      <c r="B2" s="60" t="s">
        <v>61</v>
      </c>
      <c r="C2" s="60" t="s">
        <v>62</v>
      </c>
      <c r="D2" s="60" t="s">
        <v>63</v>
      </c>
      <c r="E2" s="61" t="s">
        <v>64</v>
      </c>
      <c r="F2" s="61" t="s">
        <v>65</v>
      </c>
    </row>
    <row r="3" spans="1:6" x14ac:dyDescent="0.2">
      <c r="A3" s="63"/>
      <c r="B3" s="63"/>
      <c r="C3" s="63"/>
      <c r="D3" s="63"/>
      <c r="E3" s="64"/>
      <c r="F3" s="65"/>
    </row>
    <row r="4" spans="1:6" x14ac:dyDescent="0.2">
      <c r="A4" s="63"/>
      <c r="B4" s="63"/>
      <c r="C4" s="63"/>
      <c r="D4" s="63"/>
      <c r="E4" s="66"/>
      <c r="F4" s="67"/>
    </row>
    <row r="5" spans="1:6" x14ac:dyDescent="0.2">
      <c r="A5" s="63"/>
      <c r="B5" s="63"/>
      <c r="C5" s="63"/>
      <c r="D5" s="63"/>
      <c r="E5" s="64"/>
      <c r="F5" s="65"/>
    </row>
    <row r="6" spans="1:6" x14ac:dyDescent="0.2">
      <c r="A6" s="63"/>
      <c r="B6" s="63"/>
      <c r="C6" s="63"/>
      <c r="D6" s="63"/>
      <c r="E6" s="66"/>
      <c r="F6" s="67"/>
    </row>
    <row r="7" spans="1:6" x14ac:dyDescent="0.2">
      <c r="A7" s="63"/>
      <c r="B7" s="63"/>
      <c r="C7" s="63"/>
      <c r="D7" s="63"/>
      <c r="E7" s="64"/>
      <c r="F7" s="65"/>
    </row>
    <row r="8" spans="1:6" x14ac:dyDescent="0.2">
      <c r="A8" s="63"/>
      <c r="B8" s="63"/>
      <c r="C8" s="63"/>
      <c r="D8" s="63"/>
      <c r="E8" s="66"/>
      <c r="F8" s="67"/>
    </row>
    <row r="9" spans="1:6" x14ac:dyDescent="0.2">
      <c r="A9" s="63"/>
      <c r="B9" s="63"/>
      <c r="C9" s="63"/>
      <c r="D9" s="63"/>
      <c r="E9" s="64"/>
      <c r="F9" s="65"/>
    </row>
    <row r="10" spans="1:6" x14ac:dyDescent="0.2">
      <c r="A10" s="63"/>
      <c r="B10" s="63"/>
      <c r="C10" s="63"/>
      <c r="D10" s="63"/>
      <c r="E10" s="66"/>
      <c r="F10" s="67"/>
    </row>
    <row r="11" spans="1:6" x14ac:dyDescent="0.2">
      <c r="A11" s="63"/>
      <c r="B11" s="63"/>
      <c r="C11" s="63"/>
      <c r="D11" s="63"/>
      <c r="E11" s="64"/>
      <c r="F11" s="65"/>
    </row>
    <row r="12" spans="1:6" x14ac:dyDescent="0.2">
      <c r="A12" s="63"/>
      <c r="B12" s="63"/>
      <c r="C12" s="63"/>
      <c r="D12" s="63"/>
      <c r="E12" s="66"/>
      <c r="F12" s="67"/>
    </row>
    <row r="13" spans="1:6" x14ac:dyDescent="0.2">
      <c r="A13" s="63"/>
      <c r="B13" s="63"/>
      <c r="C13" s="63"/>
      <c r="D13" s="63"/>
      <c r="E13" s="64"/>
      <c r="F13" s="65"/>
    </row>
    <row r="14" spans="1:6" x14ac:dyDescent="0.2">
      <c r="A14" s="63"/>
      <c r="B14" s="63"/>
      <c r="C14" s="63"/>
      <c r="D14" s="63"/>
      <c r="E14" s="66"/>
      <c r="F14" s="67"/>
    </row>
    <row r="15" spans="1:6" x14ac:dyDescent="0.2">
      <c r="A15" s="63"/>
      <c r="B15" s="63"/>
      <c r="C15" s="63"/>
      <c r="D15" s="63"/>
      <c r="E15" s="64"/>
      <c r="F15" s="65"/>
    </row>
    <row r="16" spans="1:6" x14ac:dyDescent="0.2">
      <c r="A16" s="63"/>
      <c r="B16" s="63"/>
      <c r="C16" s="63"/>
      <c r="D16" s="63"/>
      <c r="E16" s="66"/>
      <c r="F16" s="67"/>
    </row>
    <row r="17" spans="1:6" x14ac:dyDescent="0.2">
      <c r="A17" s="63"/>
      <c r="B17" s="63"/>
      <c r="C17" s="63"/>
      <c r="D17" s="63"/>
      <c r="E17" s="64"/>
      <c r="F17" s="65"/>
    </row>
    <row r="18" spans="1:6" x14ac:dyDescent="0.2">
      <c r="A18" s="63"/>
      <c r="B18" s="63"/>
      <c r="C18" s="63"/>
      <c r="D18" s="63"/>
      <c r="E18" s="66"/>
      <c r="F18" s="67"/>
    </row>
    <row r="19" spans="1:6" x14ac:dyDescent="0.2">
      <c r="A19" s="63"/>
      <c r="B19" s="63"/>
      <c r="C19" s="63"/>
      <c r="D19" s="63"/>
      <c r="E19" s="64"/>
      <c r="F19" s="65"/>
    </row>
    <row r="20" spans="1:6" x14ac:dyDescent="0.2">
      <c r="A20" s="63"/>
      <c r="B20" s="63"/>
      <c r="C20" s="63"/>
      <c r="D20" s="63"/>
      <c r="E20" s="66"/>
      <c r="F20" s="67"/>
    </row>
    <row r="21" spans="1:6" x14ac:dyDescent="0.2">
      <c r="A21" s="63"/>
      <c r="B21" s="63"/>
      <c r="C21" s="63"/>
      <c r="D21" s="63"/>
      <c r="E21" s="64"/>
      <c r="F21" s="65"/>
    </row>
    <row r="22" spans="1:6" x14ac:dyDescent="0.2">
      <c r="A22" s="63"/>
      <c r="B22" s="63"/>
      <c r="C22" s="63"/>
      <c r="D22" s="63"/>
      <c r="E22" s="66"/>
      <c r="F22" s="67"/>
    </row>
    <row r="23" spans="1:6" x14ac:dyDescent="0.2">
      <c r="A23" s="63"/>
      <c r="B23" s="63"/>
      <c r="C23" s="63"/>
      <c r="D23" s="63"/>
      <c r="E23" s="64"/>
      <c r="F23" s="65"/>
    </row>
    <row r="24" spans="1:6" x14ac:dyDescent="0.2">
      <c r="A24" s="63"/>
      <c r="B24" s="63"/>
      <c r="C24" s="63"/>
      <c r="D24" s="63"/>
      <c r="E24" s="66"/>
      <c r="F24" s="67"/>
    </row>
    <row r="25" spans="1:6" x14ac:dyDescent="0.2">
      <c r="A25" s="63"/>
      <c r="B25" s="63"/>
      <c r="C25" s="63"/>
      <c r="D25" s="63"/>
      <c r="E25" s="64"/>
      <c r="F25" s="65"/>
    </row>
    <row r="26" spans="1:6" x14ac:dyDescent="0.2">
      <c r="A26" s="63"/>
      <c r="B26" s="63"/>
      <c r="C26" s="63"/>
      <c r="D26" s="63"/>
      <c r="E26" s="66"/>
      <c r="F26" s="67"/>
    </row>
    <row r="27" spans="1:6" x14ac:dyDescent="0.2">
      <c r="A27" s="63"/>
      <c r="B27" s="63"/>
      <c r="C27" s="63"/>
      <c r="D27" s="63"/>
      <c r="E27" s="64"/>
      <c r="F27" s="65"/>
    </row>
    <row r="28" spans="1:6" x14ac:dyDescent="0.2">
      <c r="A28" s="63"/>
      <c r="B28" s="63"/>
      <c r="C28" s="63"/>
      <c r="D28" s="63"/>
      <c r="E28" s="66"/>
      <c r="F28" s="67"/>
    </row>
    <row r="29" spans="1:6" x14ac:dyDescent="0.2">
      <c r="A29" s="63"/>
      <c r="B29" s="63"/>
      <c r="C29" s="63"/>
      <c r="D29" s="63"/>
      <c r="E29" s="64"/>
      <c r="F29" s="65"/>
    </row>
    <row r="30" spans="1:6" x14ac:dyDescent="0.2">
      <c r="A30" s="63"/>
      <c r="B30" s="63"/>
      <c r="C30" s="63"/>
      <c r="D30" s="63"/>
      <c r="E30" s="66"/>
      <c r="F30" s="67"/>
    </row>
    <row r="31" spans="1:6" x14ac:dyDescent="0.2">
      <c r="A31" s="63"/>
      <c r="B31" s="63"/>
      <c r="C31" s="63"/>
      <c r="D31" s="63"/>
      <c r="E31" s="64"/>
      <c r="F31" s="65"/>
    </row>
    <row r="32" spans="1:6" x14ac:dyDescent="0.2">
      <c r="A32" s="63"/>
      <c r="B32" s="63"/>
      <c r="C32" s="63"/>
      <c r="D32" s="63"/>
      <c r="E32" s="66"/>
      <c r="F32" s="67"/>
    </row>
    <row r="33" spans="1:6" x14ac:dyDescent="0.2">
      <c r="A33" s="63"/>
      <c r="B33" s="63"/>
      <c r="C33" s="63"/>
      <c r="D33" s="63"/>
      <c r="E33" s="64"/>
      <c r="F33" s="65"/>
    </row>
    <row r="34" spans="1:6" x14ac:dyDescent="0.2">
      <c r="A34" s="63"/>
      <c r="B34" s="63"/>
      <c r="C34" s="63"/>
      <c r="D34" s="63"/>
      <c r="E34" s="66"/>
      <c r="F34" s="67"/>
    </row>
    <row r="35" spans="1:6" x14ac:dyDescent="0.2">
      <c r="A35" s="63"/>
      <c r="B35" s="63"/>
      <c r="C35" s="63"/>
      <c r="D35" s="63"/>
      <c r="E35" s="64"/>
      <c r="F35" s="65"/>
    </row>
    <row r="36" spans="1:6" x14ac:dyDescent="0.2">
      <c r="A36" s="63"/>
      <c r="B36" s="63"/>
      <c r="C36" s="63"/>
      <c r="D36" s="63"/>
      <c r="E36" s="66"/>
      <c r="F36" s="67"/>
    </row>
    <row r="37" spans="1:6" x14ac:dyDescent="0.2">
      <c r="A37" s="63"/>
      <c r="B37" s="63"/>
      <c r="C37" s="63"/>
      <c r="D37" s="63"/>
      <c r="E37" s="64"/>
      <c r="F37" s="65"/>
    </row>
    <row r="38" spans="1:6" x14ac:dyDescent="0.2">
      <c r="A38" s="63"/>
      <c r="B38" s="63"/>
      <c r="C38" s="63"/>
      <c r="D38" s="63"/>
      <c r="E38" s="66"/>
      <c r="F38" s="67"/>
    </row>
    <row r="39" spans="1:6" x14ac:dyDescent="0.2">
      <c r="A39" s="63"/>
      <c r="B39" s="63"/>
      <c r="C39" s="63"/>
      <c r="D39" s="63"/>
      <c r="E39" s="64"/>
      <c r="F39" s="65"/>
    </row>
    <row r="40" spans="1:6" x14ac:dyDescent="0.2">
      <c r="A40" s="63"/>
      <c r="B40" s="63"/>
      <c r="C40" s="63"/>
      <c r="D40" s="63"/>
      <c r="E40" s="66"/>
      <c r="F40" s="67"/>
    </row>
    <row r="41" spans="1:6" x14ac:dyDescent="0.2">
      <c r="A41" s="63"/>
      <c r="B41" s="63"/>
      <c r="C41" s="63"/>
      <c r="D41" s="63"/>
      <c r="E41" s="64"/>
      <c r="F41" s="65"/>
    </row>
    <row r="42" spans="1:6" x14ac:dyDescent="0.2">
      <c r="A42" s="63"/>
      <c r="B42" s="63"/>
      <c r="C42" s="63"/>
      <c r="D42" s="63"/>
      <c r="E42" s="66"/>
      <c r="F42" s="67"/>
    </row>
    <row r="43" spans="1:6" x14ac:dyDescent="0.2">
      <c r="A43" s="63"/>
      <c r="B43" s="63"/>
      <c r="C43" s="63"/>
      <c r="D43" s="63"/>
      <c r="E43" s="64"/>
      <c r="F43" s="65"/>
    </row>
    <row r="44" spans="1:6" x14ac:dyDescent="0.2">
      <c r="A44" s="63"/>
      <c r="B44" s="63"/>
      <c r="C44" s="63"/>
      <c r="D44" s="63"/>
      <c r="E44" s="66"/>
      <c r="F44" s="67"/>
    </row>
    <row r="45" spans="1:6" x14ac:dyDescent="0.2">
      <c r="A45" s="63"/>
      <c r="B45" s="63"/>
      <c r="C45" s="63"/>
      <c r="D45" s="63"/>
      <c r="E45" s="64"/>
      <c r="F45" s="65"/>
    </row>
    <row r="46" spans="1:6" x14ac:dyDescent="0.2">
      <c r="A46" s="63"/>
      <c r="B46" s="63"/>
      <c r="C46" s="63"/>
      <c r="D46" s="63"/>
      <c r="E46" s="66"/>
      <c r="F46" s="67"/>
    </row>
    <row r="47" spans="1:6" x14ac:dyDescent="0.2">
      <c r="A47" s="63"/>
      <c r="B47" s="63"/>
      <c r="C47" s="63"/>
      <c r="D47" s="63"/>
      <c r="E47" s="64"/>
      <c r="F47" s="65"/>
    </row>
    <row r="48" spans="1:6" x14ac:dyDescent="0.2">
      <c r="A48" s="63"/>
      <c r="B48" s="63"/>
      <c r="C48" s="63"/>
      <c r="D48" s="63"/>
      <c r="E48" s="66"/>
      <c r="F48" s="67"/>
    </row>
    <row r="49" spans="1:6" x14ac:dyDescent="0.2">
      <c r="A49" s="63"/>
      <c r="B49" s="63"/>
      <c r="C49" s="63"/>
      <c r="D49" s="63"/>
      <c r="E49" s="64"/>
      <c r="F49" s="65"/>
    </row>
    <row r="50" spans="1:6" x14ac:dyDescent="0.2">
      <c r="A50" s="63"/>
      <c r="B50" s="63"/>
      <c r="C50" s="63"/>
      <c r="D50" s="63"/>
      <c r="E50" s="66"/>
      <c r="F50" s="67"/>
    </row>
    <row r="51" spans="1:6" x14ac:dyDescent="0.2">
      <c r="A51" s="63"/>
      <c r="B51" s="63"/>
      <c r="C51" s="63"/>
      <c r="D51" s="63"/>
      <c r="E51" s="64"/>
      <c r="F51" s="65"/>
    </row>
    <row r="52" spans="1:6" x14ac:dyDescent="0.2">
      <c r="A52" s="63"/>
      <c r="B52" s="63"/>
      <c r="C52" s="63"/>
      <c r="D52" s="63"/>
      <c r="E52" s="66"/>
      <c r="F52" s="67"/>
    </row>
    <row r="53" spans="1:6" x14ac:dyDescent="0.2">
      <c r="A53" s="63"/>
      <c r="B53" s="63"/>
      <c r="C53" s="63"/>
      <c r="D53" s="63"/>
      <c r="E53" s="64"/>
      <c r="F53" s="65"/>
    </row>
    <row r="54" spans="1:6" x14ac:dyDescent="0.2">
      <c r="A54" s="63"/>
      <c r="B54" s="63"/>
      <c r="C54" s="63"/>
      <c r="D54" s="63"/>
      <c r="E54" s="66"/>
      <c r="F54" s="67"/>
    </row>
    <row r="55" spans="1:6" x14ac:dyDescent="0.2">
      <c r="A55" s="63"/>
      <c r="B55" s="63"/>
      <c r="C55" s="63"/>
      <c r="D55" s="63"/>
      <c r="E55" s="64"/>
      <c r="F55" s="65"/>
    </row>
    <row r="56" spans="1:6" x14ac:dyDescent="0.2">
      <c r="A56" s="63"/>
      <c r="B56" s="63"/>
      <c r="C56" s="63"/>
      <c r="D56" s="63"/>
      <c r="E56" s="66"/>
      <c r="F56" s="67"/>
    </row>
    <row r="57" spans="1:6" x14ac:dyDescent="0.2">
      <c r="A57" s="63"/>
      <c r="B57" s="63"/>
      <c r="C57" s="63"/>
      <c r="D57" s="63"/>
      <c r="E57" s="64"/>
      <c r="F57" s="65"/>
    </row>
    <row r="58" spans="1:6" x14ac:dyDescent="0.2">
      <c r="A58" s="63"/>
      <c r="B58" s="63"/>
      <c r="C58" s="63"/>
      <c r="D58" s="63"/>
      <c r="E58" s="66"/>
      <c r="F58" s="67"/>
    </row>
    <row r="59" spans="1:6" x14ac:dyDescent="0.2">
      <c r="A59" s="63"/>
      <c r="B59" s="63"/>
      <c r="C59" s="63"/>
      <c r="D59" s="63"/>
      <c r="E59" s="64"/>
      <c r="F59" s="65"/>
    </row>
    <row r="60" spans="1:6" x14ac:dyDescent="0.2">
      <c r="A60" s="63"/>
      <c r="B60" s="63"/>
      <c r="C60" s="63"/>
      <c r="D60" s="63"/>
      <c r="E60" s="66"/>
      <c r="F60" s="67"/>
    </row>
    <row r="61" spans="1:6" x14ac:dyDescent="0.2">
      <c r="A61" s="63"/>
      <c r="B61" s="63"/>
      <c r="C61" s="63"/>
      <c r="D61" s="63"/>
      <c r="E61" s="64"/>
      <c r="F61" s="65"/>
    </row>
    <row r="62" spans="1:6" x14ac:dyDescent="0.2">
      <c r="A62" s="63"/>
      <c r="B62" s="63"/>
      <c r="C62" s="63"/>
      <c r="D62" s="63"/>
      <c r="E62" s="66"/>
      <c r="F62" s="67"/>
    </row>
    <row r="63" spans="1:6" x14ac:dyDescent="0.2">
      <c r="A63" s="63"/>
      <c r="B63" s="63"/>
      <c r="C63" s="63"/>
      <c r="D63" s="63"/>
      <c r="E63" s="64"/>
      <c r="F63" s="65"/>
    </row>
  </sheetData>
  <pageMargins left="0.7" right="0.7" top="0.75" bottom="0.75" header="0.3" footer="0.3"/>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lcf76f155ced4ddcb4097134ff3c332f xmlns="ec46bd33-5d09-48ae-9e9b-49e77090a9f3">
      <Terms xmlns="http://schemas.microsoft.com/office/infopath/2007/PartnerControls"/>
    </lcf76f155ced4ddcb4097134ff3c332f>
    <TaxCatchAll xmlns="fe9bf190-f6ad-4ad6-9728-5e5618845b1a"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6ED5A366FF1FE043B28EFCAF1E73AE6D" ma:contentTypeVersion="13" ma:contentTypeDescription="Create a new document." ma:contentTypeScope="" ma:versionID="7004db1e661299c91d555851b9e68dab">
  <xsd:schema xmlns:xsd="http://www.w3.org/2001/XMLSchema" xmlns:xs="http://www.w3.org/2001/XMLSchema" xmlns:p="http://schemas.microsoft.com/office/2006/metadata/properties" xmlns:ns2="ec46bd33-5d09-48ae-9e9b-49e77090a9f3" xmlns:ns3="fe9bf190-f6ad-4ad6-9728-5e5618845b1a" targetNamespace="http://schemas.microsoft.com/office/2006/metadata/properties" ma:root="true" ma:fieldsID="af760b1a9eadfdf0a83f4c87e9f13c0a" ns2:_="" ns3:_="">
    <xsd:import namespace="ec46bd33-5d09-48ae-9e9b-49e77090a9f3"/>
    <xsd:import namespace="fe9bf190-f6ad-4ad6-9728-5e5618845b1a"/>
    <xsd:element name="properties">
      <xsd:complexType>
        <xsd:sequence>
          <xsd:element name="documentManagement">
            <xsd:complexType>
              <xsd:all>
                <xsd:element ref="ns2:MediaServiceMetadata" minOccurs="0"/>
                <xsd:element ref="ns2:MediaServiceFastMetadata" minOccurs="0"/>
                <xsd:element ref="ns3:SharedWithUsers" minOccurs="0"/>
                <xsd:element ref="ns3:SharedWithDetails" minOccurs="0"/>
                <xsd:element ref="ns2:lcf76f155ced4ddcb4097134ff3c332f" minOccurs="0"/>
                <xsd:element ref="ns3:TaxCatchAll" minOccurs="0"/>
                <xsd:element ref="ns2:MediaServiceDateTaken" minOccurs="0"/>
                <xsd:element ref="ns2:MediaServiceObjectDetectorVersions" minOccurs="0"/>
                <xsd:element ref="ns2:MediaServiceOCR" minOccurs="0"/>
                <xsd:element ref="ns2:MediaServiceGenerationTime" minOccurs="0"/>
                <xsd:element ref="ns2:MediaServiceEventHashCode" minOccurs="0"/>
                <xsd:element ref="ns2:MediaServiceSearchPropertie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ec46bd33-5d09-48ae-9e9b-49e77090a9f3"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lcf76f155ced4ddcb4097134ff3c332f" ma:index="13" nillable="true" ma:taxonomy="true" ma:internalName="lcf76f155ced4ddcb4097134ff3c332f" ma:taxonomyFieldName="MediaServiceImageTags" ma:displayName="Image Tags" ma:readOnly="false" ma:fieldId="{5cf76f15-5ced-4ddc-b409-7134ff3c332f}" ma:taxonomyMulti="true" ma:sspId="6405a0a7-4ebd-4644-85fe-80fc0df85512" ma:termSetId="09814cd3-568e-fe90-9814-8d621ff8fb84" ma:anchorId="fba54fb3-c3e1-fe81-a776-ca4b69148c4d" ma:open="true" ma:isKeyword="false">
      <xsd:complexType>
        <xsd:sequence>
          <xsd:element ref="pc:Terms" minOccurs="0" maxOccurs="1"/>
        </xsd:sequence>
      </xsd:complexType>
    </xsd:element>
    <xsd:element name="MediaServiceDateTaken" ma:index="15" nillable="true" ma:displayName="MediaServiceDateTaken" ma:hidden="true" ma:indexed="true" ma:internalName="MediaServiceDateTaken" ma:readOnly="true">
      <xsd:simpleType>
        <xsd:restriction base="dms:Text"/>
      </xsd:simpleType>
    </xsd:element>
    <xsd:element name="MediaServiceObjectDetectorVersions" ma:index="16" nillable="true" ma:displayName="MediaServiceObjectDetectorVersions" ma:hidden="true" ma:indexed="true" ma:internalName="MediaServiceObjectDetectorVersions" ma:readOnly="true">
      <xsd:simpleType>
        <xsd:restriction base="dms:Text"/>
      </xsd:simpleType>
    </xsd:element>
    <xsd:element name="MediaServiceOCR" ma:index="17" nillable="true" ma:displayName="Extracted Text" ma:internalName="MediaServiceOCR" ma:readOnly="true">
      <xsd:simpleType>
        <xsd:restriction base="dms:Note">
          <xsd:maxLength value="255"/>
        </xsd:restriction>
      </xsd:simpleType>
    </xsd:element>
    <xsd:element name="MediaServiceGenerationTime" ma:index="18" nillable="true" ma:displayName="MediaServiceGenerationTime" ma:hidden="true" ma:internalName="MediaServiceGenerationTime" ma:readOnly="true">
      <xsd:simpleType>
        <xsd:restriction base="dms:Text"/>
      </xsd:simpleType>
    </xsd:element>
    <xsd:element name="MediaServiceEventHashCode" ma:index="19" nillable="true" ma:displayName="MediaServiceEventHashCode" ma:hidden="true" ma:internalName="MediaServiceEventHashCode" ma:readOnly="true">
      <xsd:simpleType>
        <xsd:restriction base="dms:Text"/>
      </xsd:simpleType>
    </xsd:element>
    <xsd:element name="MediaServiceSearchProperties" ma:index="20" nillable="true" ma:displayName="MediaServiceSearchProperties" ma:hidden="true" ma:internalName="MediaServiceSearchProperties"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fe9bf190-f6ad-4ad6-9728-5e5618845b1a" elementFormDefault="qualified">
    <xsd:import namespace="http://schemas.microsoft.com/office/2006/documentManagement/types"/>
    <xsd:import namespace="http://schemas.microsoft.com/office/infopath/2007/PartnerControls"/>
    <xsd:element name="SharedWithUsers" ma:index="10"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1" nillable="true" ma:displayName="Shared With Details" ma:internalName="SharedWithDetails" ma:readOnly="true">
      <xsd:simpleType>
        <xsd:restriction base="dms:Note">
          <xsd:maxLength value="255"/>
        </xsd:restriction>
      </xsd:simpleType>
    </xsd:element>
    <xsd:element name="TaxCatchAll" ma:index="14" nillable="true" ma:displayName="Taxonomy Catch All Column" ma:hidden="true" ma:list="{c6be7830-4e37-4b0b-8abf-aa154a3c555e}" ma:internalName="TaxCatchAll" ma:showField="CatchAllData" ma:web="fe9bf190-f6ad-4ad6-9728-5e5618845b1a">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2408D76B-EAA2-4285-A51D-3D790F410897}">
  <ds:schemaRefs>
    <ds:schemaRef ds:uri="http://schemas.microsoft.com/sharepoint/v3/contenttype/forms"/>
  </ds:schemaRefs>
</ds:datastoreItem>
</file>

<file path=customXml/itemProps2.xml><?xml version="1.0" encoding="utf-8"?>
<ds:datastoreItem xmlns:ds="http://schemas.openxmlformats.org/officeDocument/2006/customXml" ds:itemID="{BE73A541-638C-4D27-9DE4-BE82EBF946A4}">
  <ds:schemaRefs>
    <ds:schemaRef ds:uri="http://purl.org/dc/elements/1.1/"/>
    <ds:schemaRef ds:uri="ec46bd33-5d09-48ae-9e9b-49e77090a9f3"/>
    <ds:schemaRef ds:uri="http://schemas.openxmlformats.org/package/2006/metadata/core-properties"/>
    <ds:schemaRef ds:uri="http://schemas.microsoft.com/office/2006/documentManagement/types"/>
    <ds:schemaRef ds:uri="http://schemas.microsoft.com/office/2006/metadata/properties"/>
    <ds:schemaRef ds:uri="fe9bf190-f6ad-4ad6-9728-5e5618845b1a"/>
    <ds:schemaRef ds:uri="http://purl.org/dc/terms/"/>
    <ds:schemaRef ds:uri="http://schemas.microsoft.com/office/infopath/2007/PartnerControls"/>
    <ds:schemaRef ds:uri="http://www.w3.org/XML/1998/namespace"/>
    <ds:schemaRef ds:uri="http://purl.org/dc/dcmitype/"/>
  </ds:schemaRefs>
</ds:datastoreItem>
</file>

<file path=customXml/itemProps3.xml><?xml version="1.0" encoding="utf-8"?>
<ds:datastoreItem xmlns:ds="http://schemas.openxmlformats.org/officeDocument/2006/customXml" ds:itemID="{28382E74-A35D-4426-84F3-EA256BCE5E94}">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ec46bd33-5d09-48ae-9e9b-49e77090a9f3"/>
    <ds:schemaRef ds:uri="fe9bf190-f6ad-4ad6-9728-5e5618845b1a"/>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4</vt:i4>
      </vt:variant>
      <vt:variant>
        <vt:lpstr>Named Ranges</vt:lpstr>
      </vt:variant>
      <vt:variant>
        <vt:i4>5</vt:i4>
      </vt:variant>
    </vt:vector>
  </HeadingPairs>
  <TitlesOfParts>
    <vt:vector size="9" baseType="lpstr">
      <vt:lpstr>Order Form</vt:lpstr>
      <vt:lpstr>Catalog Items</vt:lpstr>
      <vt:lpstr>Displays</vt:lpstr>
      <vt:lpstr>Sales History</vt:lpstr>
      <vt:lpstr>Folder2Paste</vt:lpstr>
      <vt:lpstr>'Catalog Items'!Print_Area</vt:lpstr>
      <vt:lpstr>'Order Form'!Print_Area</vt:lpstr>
      <vt:lpstr>'Catalog Items'!Print_Titles</vt:lpstr>
      <vt:lpstr>'Order Form'!Print_Titles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Heather Zimmerman</dc:creator>
  <cp:keywords/>
  <dc:description/>
  <cp:lastModifiedBy>Catrina Roberts</cp:lastModifiedBy>
  <cp:revision/>
  <dcterms:created xsi:type="dcterms:W3CDTF">2021-02-24T14:25:44Z</dcterms:created>
  <dcterms:modified xsi:type="dcterms:W3CDTF">2026-02-20T21:15:56Z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S Version">
    <vt:lpwstr>14.6</vt:lpwstr>
  </property>
  <property fmtid="{D5CDD505-2E9C-101B-9397-08002B2CF9AE}" pid="3" name="ContentTypeId">
    <vt:lpwstr>0x0101006ED5A366FF1FE043B28EFCAF1E73AE6D</vt:lpwstr>
  </property>
</Properties>
</file>